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X:\Clients\Ron\WEC\Rate Case 2022\FILED DISCOVERY\RESPONSE PSD.WEC 1.1\"/>
    </mc:Choice>
  </mc:AlternateContent>
  <xr:revisionPtr revIDLastSave="0" documentId="8_{C4BE811E-3138-42D0-B779-6C55F4F84346}" xr6:coauthVersionLast="47" xr6:coauthVersionMax="47" xr10:uidLastSave="{00000000-0000-0000-0000-000000000000}"/>
  <bookViews>
    <workbookView xWindow="-120" yWindow="-120" windowWidth="29040" windowHeight="15840" tabRatio="795" firstSheet="1" activeTab="7" xr2:uid="{00000000-000D-0000-FFFF-FFFF00000000}"/>
  </bookViews>
  <sheets>
    <sheet name="READ_ME" sheetId="18" r:id="rId1"/>
    <sheet name="Hour_Distribution" sheetId="31" r:id="rId2"/>
    <sheet name="MA_HUB" sheetId="37" r:id="rId3"/>
    <sheet name="AEO_2022" sheetId="45" r:id="rId4"/>
    <sheet name="Henry_Hub" sheetId="24" r:id="rId5"/>
    <sheet name="Ave_LMP_SQL_Tbl" sheetId="33" r:id="rId6"/>
    <sheet name="DA_LMP_Basis" sheetId="26" r:id="rId7"/>
    <sheet name="ENERGY_PRICING" sheetId="23" r:id="rId8"/>
    <sheet name="Scaling" sheetId="25" r:id="rId9"/>
    <sheet name="Summary" sheetId="40" r:id="rId10"/>
    <sheet name="Chart1" sheetId="29" r:id="rId11"/>
    <sheet name="Chart2" sheetId="30" r:id="rId12"/>
    <sheet name="LMP_BY_NODE" sheetId="27" r:id="rId13"/>
  </sheets>
  <externalReferences>
    <externalReference r:id="rId14"/>
    <externalReference r:id="rId15"/>
    <externalReference r:id="rId16"/>
    <externalReference r:id="rId17"/>
    <externalReference r:id="rId18"/>
  </externalReferences>
  <definedNames>
    <definedName name="ExternalData_1" localSheetId="5" hidden="1">Ave_LMP_SQL_Tbl!$A$1:$F$1880</definedName>
    <definedName name="inflation">[1]Inflation!$R$44</definedName>
    <definedName name="InfRate">[1]Inflation!$R$45</definedName>
    <definedName name="_xlnm.Print_Area" localSheetId="7">ENERGY_PRICING!$B$2:$D$27</definedName>
    <definedName name="Product">[2]LOOKUPS!$B$3:$B$13</definedName>
    <definedName name="Purchase_Sale">[2]LOOKUPS!$F$3:$F$4</definedName>
    <definedName name="PwrCsts">'[3]Power Costs'!$A$1</definedName>
    <definedName name="Resource_Group">[4]!Table1[Resource Group]</definedName>
    <definedName name="Supplier">[2]LOOKUPS!$N$3:$N$18</definedName>
    <definedName name="Supplier_ID">[2]LOOKUPS!$O$3:$O$18</definedName>
    <definedName name="System_Name">[4]!Table2[[#All],[System Name]]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9" i="25" l="1"/>
  <c r="AM14" i="23" s="1"/>
  <c r="BF14" i="23"/>
  <c r="BE14" i="23"/>
  <c r="BD14" i="23"/>
  <c r="AY14" i="23"/>
  <c r="AX14" i="23"/>
  <c r="AW14" i="23"/>
  <c r="AV14" i="23"/>
  <c r="AU14" i="23"/>
  <c r="AT14" i="23"/>
  <c r="AS14" i="23"/>
  <c r="AR14" i="23"/>
  <c r="AA14" i="23"/>
  <c r="Z14" i="23"/>
  <c r="Y14" i="23"/>
  <c r="X14" i="23"/>
  <c r="W14" i="23"/>
  <c r="AF14" i="23" l="1"/>
  <c r="AH14" i="23"/>
  <c r="AI14" i="23"/>
  <c r="AL14" i="23"/>
  <c r="AG14" i="23"/>
  <c r="AJ14" i="23"/>
  <c r="AK14" i="23"/>
  <c r="BB11" i="23" l="1"/>
  <c r="BN11" i="23" s="1"/>
  <c r="BZ11" i="23" s="1"/>
  <c r="CL11" i="23" s="1"/>
  <c r="CX11" i="23" s="1"/>
  <c r="DJ11" i="23" s="1"/>
  <c r="DV11" i="23" s="1"/>
  <c r="EH11" i="23" s="1"/>
  <c r="ET11" i="23" s="1"/>
  <c r="FF11" i="23" s="1"/>
  <c r="FR11" i="23" s="1"/>
  <c r="GD11" i="23" s="1"/>
  <c r="GP11" i="23" s="1"/>
  <c r="HB11" i="23" s="1"/>
  <c r="HN11" i="23" s="1"/>
  <c r="HZ11" i="23" s="1"/>
  <c r="IL11" i="23" s="1"/>
  <c r="IX11" i="23" s="1"/>
  <c r="JJ11" i="23" s="1"/>
  <c r="JV11" i="23" s="1"/>
  <c r="KH11" i="23" s="1"/>
  <c r="KT11" i="23" s="1"/>
  <c r="LF11" i="23" s="1"/>
  <c r="LR11" i="23" s="1"/>
  <c r="MD11" i="23" s="1"/>
  <c r="MP11" i="23" s="1"/>
  <c r="BL6" i="23"/>
  <c r="BC6" i="23"/>
  <c r="BO6" i="23" s="1"/>
  <c r="BA6" i="23"/>
  <c r="BM6" i="23" s="1"/>
  <c r="AY6" i="23"/>
  <c r="BK6" i="23" s="1"/>
  <c r="BW6" i="23" s="1"/>
  <c r="AX6" i="23"/>
  <c r="BJ6" i="23" s="1"/>
  <c r="AW6" i="23"/>
  <c r="BI6" i="23" s="1"/>
  <c r="AV6" i="23"/>
  <c r="AU6" i="23"/>
  <c r="BG6" i="23" s="1"/>
  <c r="AT6" i="23"/>
  <c r="BF6" i="23" s="1"/>
  <c r="AS6" i="23"/>
  <c r="BE6" i="23" s="1"/>
  <c r="AR6" i="23"/>
  <c r="BD6" i="23" s="1"/>
  <c r="BB6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AB7" i="23"/>
  <c r="AB11" i="23" s="1"/>
  <c r="AA7" i="23"/>
  <c r="AA11" i="23" s="1"/>
  <c r="Z7" i="23"/>
  <c r="Z11" i="23" s="1"/>
  <c r="Y7" i="23"/>
  <c r="Y11" i="23" s="1"/>
  <c r="X7" i="23"/>
  <c r="X11" i="23" s="1"/>
  <c r="W7" i="23"/>
  <c r="BU6" i="23" l="1"/>
  <c r="CG6" i="23" s="1"/>
  <c r="BH6" i="23"/>
  <c r="CI6" i="23"/>
  <c r="BN6" i="23"/>
  <c r="BV6" i="23"/>
  <c r="BX6" i="23"/>
  <c r="BP6" i="23"/>
  <c r="BQ6" i="23"/>
  <c r="BY6" i="23"/>
  <c r="BS6" i="23"/>
  <c r="BR6" i="23"/>
  <c r="CA6" i="23"/>
  <c r="BT6" i="23" l="1"/>
  <c r="CD6" i="23"/>
  <c r="CB6" i="23"/>
  <c r="BZ6" i="23"/>
  <c r="CM6" i="23"/>
  <c r="CE6" i="23"/>
  <c r="CU6" i="23"/>
  <c r="CC6" i="23"/>
  <c r="CH6" i="23"/>
  <c r="CK6" i="23"/>
  <c r="CJ6" i="23"/>
  <c r="CS6" i="23"/>
  <c r="CT6" i="23" l="1"/>
  <c r="DE6" i="23"/>
  <c r="CO6" i="23"/>
  <c r="CL6" i="23"/>
  <c r="CY6" i="23"/>
  <c r="DG6" i="23"/>
  <c r="CN6" i="23"/>
  <c r="CV6" i="23"/>
  <c r="CW6" i="23"/>
  <c r="CQ6" i="23"/>
  <c r="CP6" i="23"/>
  <c r="CF6" i="23"/>
  <c r="CR6" i="23" l="1"/>
  <c r="DH6" i="23"/>
  <c r="CX6" i="23"/>
  <c r="DA6" i="23"/>
  <c r="DB6" i="23"/>
  <c r="DQ6" i="23"/>
  <c r="CZ6" i="23"/>
  <c r="DC6" i="23"/>
  <c r="DS6" i="23"/>
  <c r="DI6" i="23"/>
  <c r="DK6" i="23"/>
  <c r="DF6" i="23"/>
  <c r="DL6" i="23" l="1"/>
  <c r="DR6" i="23"/>
  <c r="DO6" i="23"/>
  <c r="DM6" i="23"/>
  <c r="DJ6" i="23"/>
  <c r="DT6" i="23"/>
  <c r="DU6" i="23"/>
  <c r="EC6" i="23"/>
  <c r="DW6" i="23"/>
  <c r="DD6" i="23"/>
  <c r="EE6" i="23"/>
  <c r="DN6" i="23"/>
  <c r="EO6" i="23" l="1"/>
  <c r="DY6" i="23"/>
  <c r="DZ6" i="23"/>
  <c r="EA6" i="23"/>
  <c r="DP6" i="23"/>
  <c r="ED6" i="23"/>
  <c r="EG6" i="23"/>
  <c r="EQ6" i="23"/>
  <c r="EF6" i="23"/>
  <c r="EI6" i="23"/>
  <c r="DV6" i="23"/>
  <c r="DX6" i="23"/>
  <c r="EM6" i="23" l="1"/>
  <c r="EJ6" i="23"/>
  <c r="EH6" i="23"/>
  <c r="EK6" i="23"/>
  <c r="ES6" i="23"/>
  <c r="EP6" i="23"/>
  <c r="ER6" i="23"/>
  <c r="EB6" i="23"/>
  <c r="FC6" i="23"/>
  <c r="EL6" i="23"/>
  <c r="EU6" i="23"/>
  <c r="FA6" i="23"/>
  <c r="FM6" i="23" l="1"/>
  <c r="EX6" i="23"/>
  <c r="FB6" i="23"/>
  <c r="EV6" i="23"/>
  <c r="EN6" i="23"/>
  <c r="FD6" i="23"/>
  <c r="EW6" i="23"/>
  <c r="FG6" i="23"/>
  <c r="ET6" i="23"/>
  <c r="FO6" i="23"/>
  <c r="FE6" i="23"/>
  <c r="EY6" i="23"/>
  <c r="FK6" i="23" l="1"/>
  <c r="FP6" i="23"/>
  <c r="FS6" i="23"/>
  <c r="FQ6" i="23"/>
  <c r="GA6" i="23"/>
  <c r="FJ6" i="23"/>
  <c r="FI6" i="23"/>
  <c r="EZ6" i="23"/>
  <c r="FH6" i="23"/>
  <c r="FN6" i="23"/>
  <c r="FF6" i="23"/>
  <c r="FY6" i="23"/>
  <c r="FL6" i="23" l="1"/>
  <c r="GK6" i="23"/>
  <c r="GE6" i="23"/>
  <c r="FZ6" i="23"/>
  <c r="FV6" i="23"/>
  <c r="GB6" i="23"/>
  <c r="GC6" i="23"/>
  <c r="FR6" i="23"/>
  <c r="FU6" i="23"/>
  <c r="FT6" i="23"/>
  <c r="GM6" i="23"/>
  <c r="FW6" i="23"/>
  <c r="GD6" i="23" l="1"/>
  <c r="GL6" i="23"/>
  <c r="GY6" i="23"/>
  <c r="GN6" i="23"/>
  <c r="GW6" i="23"/>
  <c r="GQ6" i="23"/>
  <c r="FX6" i="23"/>
  <c r="GI6" i="23"/>
  <c r="GO6" i="23"/>
  <c r="GF6" i="23"/>
  <c r="GG6" i="23"/>
  <c r="GH6" i="23"/>
  <c r="GZ6" i="23" l="1"/>
  <c r="GJ6" i="23"/>
  <c r="GX6" i="23"/>
  <c r="GU6" i="23"/>
  <c r="HK6" i="23"/>
  <c r="HC6" i="23"/>
  <c r="GT6" i="23"/>
  <c r="GS6" i="23"/>
  <c r="GR6" i="23"/>
  <c r="HA6" i="23"/>
  <c r="HI6" i="23"/>
  <c r="GP6" i="23"/>
  <c r="HB6" i="23" l="1"/>
  <c r="HU6" i="23"/>
  <c r="GV6" i="23"/>
  <c r="HG6" i="23"/>
  <c r="HJ6" i="23"/>
  <c r="HM6" i="23"/>
  <c r="HO6" i="23"/>
  <c r="HE6" i="23"/>
  <c r="HF6" i="23"/>
  <c r="HD6" i="23"/>
  <c r="HL6" i="23"/>
  <c r="HW6" i="23"/>
  <c r="HS6" i="23" l="1"/>
  <c r="HX6" i="23"/>
  <c r="HH6" i="23"/>
  <c r="IG6" i="23"/>
  <c r="II6" i="23"/>
  <c r="HQ6" i="23"/>
  <c r="IA6" i="23"/>
  <c r="HP6" i="23"/>
  <c r="HY6" i="23"/>
  <c r="HR6" i="23"/>
  <c r="HV6" i="23"/>
  <c r="HN6" i="23"/>
  <c r="IB6" i="23" l="1"/>
  <c r="HZ6" i="23"/>
  <c r="IM6" i="23"/>
  <c r="IJ6" i="23"/>
  <c r="HT6" i="23"/>
  <c r="IS6" i="23"/>
  <c r="IH6" i="23"/>
  <c r="ID6" i="23"/>
  <c r="IC6" i="23"/>
  <c r="IK6" i="23"/>
  <c r="IU6" i="23"/>
  <c r="IE6" i="23"/>
  <c r="IQ6" i="23" l="1"/>
  <c r="JG6" i="23"/>
  <c r="IT6" i="23"/>
  <c r="IL6" i="23"/>
  <c r="IV6" i="23"/>
  <c r="IY6" i="23"/>
  <c r="IP6" i="23"/>
  <c r="IW6" i="23"/>
  <c r="JE6" i="23"/>
  <c r="IO6" i="23"/>
  <c r="IF6" i="23"/>
  <c r="IN6" i="23"/>
  <c r="JF6" i="23" l="1"/>
  <c r="IZ6" i="23"/>
  <c r="JI6" i="23"/>
  <c r="IX6" i="23"/>
  <c r="JA6" i="23"/>
  <c r="JK6" i="23"/>
  <c r="JS6" i="23"/>
  <c r="IR6" i="23"/>
  <c r="JB6" i="23"/>
  <c r="JQ6" i="23"/>
  <c r="JH6" i="23"/>
  <c r="JC6" i="23"/>
  <c r="JJ6" i="23" l="1"/>
  <c r="JM6" i="23"/>
  <c r="JD6" i="23"/>
  <c r="JT6" i="23"/>
  <c r="KE6" i="23"/>
  <c r="JU6" i="23"/>
  <c r="JR6" i="23"/>
  <c r="JO6" i="23"/>
  <c r="JN6" i="23"/>
  <c r="KC6" i="23"/>
  <c r="JW6" i="23"/>
  <c r="JL6" i="23"/>
  <c r="KQ6" i="23" l="1"/>
  <c r="KF6" i="23"/>
  <c r="KA6" i="23"/>
  <c r="JX6" i="23"/>
  <c r="JP6" i="23"/>
  <c r="KI6" i="23"/>
  <c r="KD6" i="23"/>
  <c r="JZ6" i="23"/>
  <c r="KO6" i="23"/>
  <c r="KG6" i="23"/>
  <c r="JV6" i="23"/>
  <c r="JY6" i="23"/>
  <c r="LA6" i="23" l="1"/>
  <c r="KL6" i="23"/>
  <c r="KJ6" i="23"/>
  <c r="LC6" i="23"/>
  <c r="KP6" i="23"/>
  <c r="KM6" i="23"/>
  <c r="KB6" i="23"/>
  <c r="KK6" i="23"/>
  <c r="KH6" i="23"/>
  <c r="KS6" i="23"/>
  <c r="KU6" i="23"/>
  <c r="KR6" i="23"/>
  <c r="LB6" i="23" l="1"/>
  <c r="LD6" i="23"/>
  <c r="LO6" i="23"/>
  <c r="KN6" i="23"/>
  <c r="KV6" i="23"/>
  <c r="KT6" i="23"/>
  <c r="KW6" i="23"/>
  <c r="LG6" i="23"/>
  <c r="LE6" i="23"/>
  <c r="KY6" i="23"/>
  <c r="KX6" i="23"/>
  <c r="LM6" i="23"/>
  <c r="LS6" i="23" l="1"/>
  <c r="KZ6" i="23"/>
  <c r="MA6" i="23"/>
  <c r="LI6" i="23"/>
  <c r="LK6" i="23"/>
  <c r="LF6" i="23"/>
  <c r="LP6" i="23"/>
  <c r="LJ6" i="23"/>
  <c r="LY6" i="23"/>
  <c r="LQ6" i="23"/>
  <c r="LH6" i="23"/>
  <c r="LN6" i="23"/>
  <c r="LV6" i="23" l="1"/>
  <c r="LL6" i="23"/>
  <c r="MC6" i="23"/>
  <c r="LR6" i="23"/>
  <c r="LZ6" i="23"/>
  <c r="MB6" i="23"/>
  <c r="MK6" i="23"/>
  <c r="LU6" i="23"/>
  <c r="LT6" i="23"/>
  <c r="MM6" i="23"/>
  <c r="LW6" i="23"/>
  <c r="ME6" i="23"/>
  <c r="MQ6" i="23" l="1"/>
  <c r="MG6" i="23"/>
  <c r="MD6" i="23"/>
  <c r="MI6" i="23"/>
  <c r="MW6" i="23"/>
  <c r="MO6" i="23"/>
  <c r="MY6" i="23"/>
  <c r="MN6" i="23"/>
  <c r="LX6" i="23"/>
  <c r="MF6" i="23"/>
  <c r="ML6" i="23"/>
  <c r="MH6" i="23"/>
  <c r="MZ6" i="23" l="1"/>
  <c r="MT6" i="23"/>
  <c r="MU6" i="23"/>
  <c r="MP6" i="23"/>
  <c r="MR6" i="23"/>
  <c r="MS6" i="23"/>
  <c r="MX6" i="23"/>
  <c r="MJ6" i="23"/>
  <c r="MV6" i="23" l="1"/>
  <c r="G115" i="37" l="1"/>
  <c r="G127" i="37" s="1"/>
  <c r="G123" i="37"/>
  <c r="G135" i="37" s="1"/>
  <c r="G114" i="37"/>
  <c r="G126" i="37" s="1"/>
  <c r="G105" i="37"/>
  <c r="G117" i="37" s="1"/>
  <c r="G129" i="37" s="1"/>
  <c r="G106" i="37"/>
  <c r="G118" i="37" s="1"/>
  <c r="G130" i="37" s="1"/>
  <c r="G107" i="37"/>
  <c r="G119" i="37" s="1"/>
  <c r="G131" i="37" s="1"/>
  <c r="G108" i="37"/>
  <c r="G120" i="37" s="1"/>
  <c r="G132" i="37" s="1"/>
  <c r="G109" i="37"/>
  <c r="G121" i="37" s="1"/>
  <c r="G133" i="37" s="1"/>
  <c r="G110" i="37"/>
  <c r="G122" i="37" s="1"/>
  <c r="G134" i="37" s="1"/>
  <c r="G111" i="37"/>
  <c r="G112" i="37"/>
  <c r="G124" i="37" s="1"/>
  <c r="G136" i="37" s="1"/>
  <c r="G113" i="37"/>
  <c r="G125" i="37" s="1"/>
  <c r="G137" i="37" s="1"/>
  <c r="G104" i="37"/>
  <c r="G116" i="37" s="1"/>
  <c r="G128" i="37" s="1"/>
  <c r="F113" i="37"/>
  <c r="F125" i="37" s="1"/>
  <c r="F137" i="37" s="1"/>
  <c r="F112" i="37"/>
  <c r="F124" i="37" s="1"/>
  <c r="F136" i="37" s="1"/>
  <c r="F111" i="37"/>
  <c r="F123" i="37" s="1"/>
  <c r="F135" i="37" s="1"/>
  <c r="F110" i="37"/>
  <c r="F122" i="37" s="1"/>
  <c r="F134" i="37" s="1"/>
  <c r="F109" i="37"/>
  <c r="F121" i="37" s="1"/>
  <c r="F133" i="37" s="1"/>
  <c r="F108" i="37"/>
  <c r="F120" i="37" s="1"/>
  <c r="F132" i="37" s="1"/>
  <c r="F107" i="37"/>
  <c r="F119" i="37" s="1"/>
  <c r="F131" i="37" s="1"/>
  <c r="F106" i="37"/>
  <c r="F118" i="37" s="1"/>
  <c r="F130" i="37" s="1"/>
  <c r="F105" i="37"/>
  <c r="F117" i="37" s="1"/>
  <c r="F129" i="37" s="1"/>
  <c r="F104" i="37"/>
  <c r="F116" i="37" s="1"/>
  <c r="F128" i="37" s="1"/>
  <c r="F103" i="37"/>
  <c r="F115" i="37" s="1"/>
  <c r="F127" i="37" s="1"/>
  <c r="F102" i="37"/>
  <c r="F114" i="37" s="1"/>
  <c r="F126" i="37" s="1"/>
  <c r="D405" i="40"/>
  <c r="D406" i="40" s="1"/>
  <c r="D372" i="40"/>
  <c r="D373" i="40" s="1"/>
  <c r="D376" i="40"/>
  <c r="D377" i="40" s="1"/>
  <c r="D350" i="40"/>
  <c r="D351" i="40" s="1"/>
  <c r="D352" i="40" s="1"/>
  <c r="D353" i="40" s="1"/>
  <c r="D354" i="40" s="1"/>
  <c r="D355" i="40" s="1"/>
  <c r="D356" i="40" s="1"/>
  <c r="D357" i="40" s="1"/>
  <c r="D358" i="40" s="1"/>
  <c r="D359" i="40" s="1"/>
  <c r="D360" i="40" s="1"/>
  <c r="D361" i="40" s="1"/>
  <c r="D362" i="40" s="1"/>
  <c r="D363" i="40" s="1"/>
  <c r="D364" i="40" s="1"/>
  <c r="D365" i="40" s="1"/>
  <c r="D366" i="40" s="1"/>
  <c r="D367" i="40" s="1"/>
  <c r="D368" i="40" s="1"/>
  <c r="D369" i="40" s="1"/>
  <c r="C4" i="25" l="1"/>
  <c r="AO14" i="23" l="1"/>
  <c r="BA14" i="23"/>
  <c r="AC14" i="23"/>
  <c r="S5" i="23"/>
  <c r="C3" i="25" l="1"/>
  <c r="AZ10" i="23" l="1"/>
  <c r="BL10" i="23" s="1"/>
  <c r="BX10" i="23" s="1"/>
  <c r="CJ10" i="23" s="1"/>
  <c r="CV10" i="23" s="1"/>
  <c r="DH10" i="23" s="1"/>
  <c r="DT10" i="23" s="1"/>
  <c r="EF10" i="23" s="1"/>
  <c r="ER10" i="23" s="1"/>
  <c r="FD10" i="23" s="1"/>
  <c r="FP10" i="23" s="1"/>
  <c r="GB10" i="23" s="1"/>
  <c r="GN10" i="23" s="1"/>
  <c r="GZ10" i="23" s="1"/>
  <c r="HL10" i="23" s="1"/>
  <c r="HX10" i="23" s="1"/>
  <c r="IJ10" i="23" s="1"/>
  <c r="IV10" i="23" s="1"/>
  <c r="JH10" i="23" s="1"/>
  <c r="JT10" i="23" s="1"/>
  <c r="KF10" i="23" s="1"/>
  <c r="KR10" i="23" s="1"/>
  <c r="LD10" i="23" s="1"/>
  <c r="LP10" i="23" s="1"/>
  <c r="MB10" i="23" s="1"/>
  <c r="MN10" i="23" s="1"/>
  <c r="MZ10" i="23" s="1"/>
  <c r="AY10" i="23"/>
  <c r="BK10" i="23" s="1"/>
  <c r="BW10" i="23" s="1"/>
  <c r="CI10" i="23" s="1"/>
  <c r="CU10" i="23" s="1"/>
  <c r="DG10" i="23" s="1"/>
  <c r="DS10" i="23" s="1"/>
  <c r="EE10" i="23" s="1"/>
  <c r="EQ10" i="23" s="1"/>
  <c r="FC10" i="23" s="1"/>
  <c r="FO10" i="23" s="1"/>
  <c r="GA10" i="23" s="1"/>
  <c r="GM10" i="23" s="1"/>
  <c r="GY10" i="23" s="1"/>
  <c r="HK10" i="23" s="1"/>
  <c r="HW10" i="23" s="1"/>
  <c r="II10" i="23" s="1"/>
  <c r="IU10" i="23" s="1"/>
  <c r="JG10" i="23" s="1"/>
  <c r="JS10" i="23" s="1"/>
  <c r="KE10" i="23" s="1"/>
  <c r="KQ10" i="23" s="1"/>
  <c r="LC10" i="23" s="1"/>
  <c r="LO10" i="23" s="1"/>
  <c r="MA10" i="23" s="1"/>
  <c r="MM10" i="23" s="1"/>
  <c r="MY10" i="23" s="1"/>
  <c r="AX10" i="23"/>
  <c r="BJ10" i="23" s="1"/>
  <c r="BV10" i="23" s="1"/>
  <c r="CH10" i="23" s="1"/>
  <c r="CT10" i="23" s="1"/>
  <c r="DF10" i="23" s="1"/>
  <c r="DR10" i="23" s="1"/>
  <c r="ED10" i="23" s="1"/>
  <c r="EP10" i="23" s="1"/>
  <c r="FB10" i="23" s="1"/>
  <c r="FN10" i="23" s="1"/>
  <c r="FZ10" i="23" s="1"/>
  <c r="GL10" i="23" s="1"/>
  <c r="GX10" i="23" s="1"/>
  <c r="HJ10" i="23" s="1"/>
  <c r="HV10" i="23" s="1"/>
  <c r="IH10" i="23" s="1"/>
  <c r="IT10" i="23" s="1"/>
  <c r="JF10" i="23" s="1"/>
  <c r="JR10" i="23" s="1"/>
  <c r="KD10" i="23" s="1"/>
  <c r="KP10" i="23" s="1"/>
  <c r="LB10" i="23" s="1"/>
  <c r="LN10" i="23" s="1"/>
  <c r="LZ10" i="23" s="1"/>
  <c r="ML10" i="23" s="1"/>
  <c r="MX10" i="23" s="1"/>
  <c r="AW10" i="23"/>
  <c r="BI10" i="23" s="1"/>
  <c r="BU10" i="23" s="1"/>
  <c r="CG10" i="23" s="1"/>
  <c r="CS10" i="23" s="1"/>
  <c r="DE10" i="23" s="1"/>
  <c r="DQ10" i="23" s="1"/>
  <c r="EC10" i="23" s="1"/>
  <c r="EO10" i="23" s="1"/>
  <c r="FA10" i="23" s="1"/>
  <c r="FM10" i="23" s="1"/>
  <c r="FY10" i="23" s="1"/>
  <c r="GK10" i="23" s="1"/>
  <c r="GW10" i="23" s="1"/>
  <c r="HI10" i="23" s="1"/>
  <c r="HU10" i="23" s="1"/>
  <c r="IG10" i="23" s="1"/>
  <c r="IS10" i="23" s="1"/>
  <c r="JE10" i="23" s="1"/>
  <c r="JQ10" i="23" s="1"/>
  <c r="KC10" i="23" s="1"/>
  <c r="KO10" i="23" s="1"/>
  <c r="LA10" i="23" s="1"/>
  <c r="LM10" i="23" s="1"/>
  <c r="LY10" i="23" s="1"/>
  <c r="MK10" i="23" s="1"/>
  <c r="MW10" i="23" s="1"/>
  <c r="AV10" i="23"/>
  <c r="BH10" i="23" s="1"/>
  <c r="BT10" i="23" s="1"/>
  <c r="CF10" i="23" s="1"/>
  <c r="CR10" i="23" s="1"/>
  <c r="DD10" i="23" s="1"/>
  <c r="DP10" i="23" s="1"/>
  <c r="EB10" i="23" s="1"/>
  <c r="EN10" i="23" s="1"/>
  <c r="EZ10" i="23" s="1"/>
  <c r="FL10" i="23" s="1"/>
  <c r="FX10" i="23" s="1"/>
  <c r="GJ10" i="23" s="1"/>
  <c r="GV10" i="23" s="1"/>
  <c r="HH10" i="23" s="1"/>
  <c r="HT10" i="23" s="1"/>
  <c r="IF10" i="23" s="1"/>
  <c r="IR10" i="23" s="1"/>
  <c r="JD10" i="23" s="1"/>
  <c r="JP10" i="23" s="1"/>
  <c r="KB10" i="23" s="1"/>
  <c r="KN10" i="23" s="1"/>
  <c r="KZ10" i="23" s="1"/>
  <c r="LL10" i="23" s="1"/>
  <c r="LX10" i="23" s="1"/>
  <c r="MJ10" i="23" s="1"/>
  <c r="MV10" i="23" s="1"/>
  <c r="AU10" i="23"/>
  <c r="BG10" i="23" s="1"/>
  <c r="BS10" i="23" s="1"/>
  <c r="CE10" i="23" s="1"/>
  <c r="CQ10" i="23" s="1"/>
  <c r="DC10" i="23" s="1"/>
  <c r="DO10" i="23" s="1"/>
  <c r="EA10" i="23" s="1"/>
  <c r="EM10" i="23" s="1"/>
  <c r="EY10" i="23" s="1"/>
  <c r="FK10" i="23" s="1"/>
  <c r="FW10" i="23" s="1"/>
  <c r="GI10" i="23" s="1"/>
  <c r="GU10" i="23" s="1"/>
  <c r="HG10" i="23" s="1"/>
  <c r="HS10" i="23" s="1"/>
  <c r="IE10" i="23" s="1"/>
  <c r="IQ10" i="23" s="1"/>
  <c r="JC10" i="23" s="1"/>
  <c r="JO10" i="23" s="1"/>
  <c r="KA10" i="23" s="1"/>
  <c r="KM10" i="23" s="1"/>
  <c r="KY10" i="23" s="1"/>
  <c r="LK10" i="23" s="1"/>
  <c r="LW10" i="23" s="1"/>
  <c r="MI10" i="23" s="1"/>
  <c r="MU10" i="23" s="1"/>
  <c r="AT10" i="23"/>
  <c r="BF10" i="23" s="1"/>
  <c r="BR10" i="23" s="1"/>
  <c r="CD10" i="23" s="1"/>
  <c r="CP10" i="23" s="1"/>
  <c r="DB10" i="23" s="1"/>
  <c r="DN10" i="23" s="1"/>
  <c r="DZ10" i="23" s="1"/>
  <c r="EL10" i="23" s="1"/>
  <c r="EX10" i="23" s="1"/>
  <c r="FJ10" i="23" s="1"/>
  <c r="FV10" i="23" s="1"/>
  <c r="GH10" i="23" s="1"/>
  <c r="GT10" i="23" s="1"/>
  <c r="HF10" i="23" s="1"/>
  <c r="HR10" i="23" s="1"/>
  <c r="ID10" i="23" s="1"/>
  <c r="IP10" i="23" s="1"/>
  <c r="JB10" i="23" s="1"/>
  <c r="JN10" i="23" s="1"/>
  <c r="JZ10" i="23" s="1"/>
  <c r="KL10" i="23" s="1"/>
  <c r="KX10" i="23" s="1"/>
  <c r="LJ10" i="23" s="1"/>
  <c r="LV10" i="23" s="1"/>
  <c r="MH10" i="23" s="1"/>
  <c r="MT10" i="23" s="1"/>
  <c r="AS10" i="23"/>
  <c r="BE10" i="23" s="1"/>
  <c r="BQ10" i="23" s="1"/>
  <c r="CC10" i="23" s="1"/>
  <c r="CO10" i="23" s="1"/>
  <c r="DA10" i="23" s="1"/>
  <c r="DM10" i="23" s="1"/>
  <c r="DY10" i="23" s="1"/>
  <c r="EK10" i="23" s="1"/>
  <c r="EW10" i="23" s="1"/>
  <c r="FI10" i="23" s="1"/>
  <c r="FU10" i="23" s="1"/>
  <c r="GG10" i="23" s="1"/>
  <c r="GS10" i="23" s="1"/>
  <c r="HE10" i="23" s="1"/>
  <c r="HQ10" i="23" s="1"/>
  <c r="IC10" i="23" s="1"/>
  <c r="IO10" i="23" s="1"/>
  <c r="JA10" i="23" s="1"/>
  <c r="JM10" i="23" s="1"/>
  <c r="JY10" i="23" s="1"/>
  <c r="KK10" i="23" s="1"/>
  <c r="KW10" i="23" s="1"/>
  <c r="LI10" i="23" s="1"/>
  <c r="LU10" i="23" s="1"/>
  <c r="MG10" i="23" s="1"/>
  <c r="MS10" i="23" s="1"/>
  <c r="AR10" i="23"/>
  <c r="BD10" i="23" s="1"/>
  <c r="BP10" i="23" s="1"/>
  <c r="CB10" i="23" s="1"/>
  <c r="CN10" i="23" s="1"/>
  <c r="CZ10" i="23" s="1"/>
  <c r="DL10" i="23" s="1"/>
  <c r="DX10" i="23" s="1"/>
  <c r="EJ10" i="23" s="1"/>
  <c r="EV10" i="23" s="1"/>
  <c r="FH10" i="23" s="1"/>
  <c r="FT10" i="23" s="1"/>
  <c r="GF10" i="23" s="1"/>
  <c r="GR10" i="23" s="1"/>
  <c r="HD10" i="23" s="1"/>
  <c r="HP10" i="23" s="1"/>
  <c r="IB10" i="23" s="1"/>
  <c r="IN10" i="23" s="1"/>
  <c r="IZ10" i="23" s="1"/>
  <c r="JL10" i="23" s="1"/>
  <c r="JX10" i="23" s="1"/>
  <c r="KJ10" i="23" s="1"/>
  <c r="KV10" i="23" s="1"/>
  <c r="LH10" i="23" s="1"/>
  <c r="LT10" i="23" s="1"/>
  <c r="MF10" i="23" s="1"/>
  <c r="MR10" i="23" s="1"/>
  <c r="AQ10" i="23"/>
  <c r="BC10" i="23" s="1"/>
  <c r="BO10" i="23" s="1"/>
  <c r="CA10" i="23" s="1"/>
  <c r="CM10" i="23" s="1"/>
  <c r="CY10" i="23" s="1"/>
  <c r="DK10" i="23" s="1"/>
  <c r="DW10" i="23" s="1"/>
  <c r="EI10" i="23" s="1"/>
  <c r="EU10" i="23" s="1"/>
  <c r="FG10" i="23" s="1"/>
  <c r="FS10" i="23" s="1"/>
  <c r="GE10" i="23" s="1"/>
  <c r="GQ10" i="23" s="1"/>
  <c r="HC10" i="23" s="1"/>
  <c r="HO10" i="23" s="1"/>
  <c r="IA10" i="23" s="1"/>
  <c r="IM10" i="23" s="1"/>
  <c r="IY10" i="23" s="1"/>
  <c r="JK10" i="23" s="1"/>
  <c r="JW10" i="23" s="1"/>
  <c r="KI10" i="23" s="1"/>
  <c r="KU10" i="23" s="1"/>
  <c r="LG10" i="23" s="1"/>
  <c r="LS10" i="23" s="1"/>
  <c r="ME10" i="23" s="1"/>
  <c r="MQ10" i="23" s="1"/>
  <c r="AP10" i="23"/>
  <c r="BB10" i="23" s="1"/>
  <c r="BN10" i="23" s="1"/>
  <c r="BZ10" i="23" s="1"/>
  <c r="CL10" i="23" s="1"/>
  <c r="CX10" i="23" s="1"/>
  <c r="DJ10" i="23" s="1"/>
  <c r="DV10" i="23" s="1"/>
  <c r="EH10" i="23" s="1"/>
  <c r="ET10" i="23" s="1"/>
  <c r="FF10" i="23" s="1"/>
  <c r="FR10" i="23" s="1"/>
  <c r="GD10" i="23" s="1"/>
  <c r="GP10" i="23" s="1"/>
  <c r="HB10" i="23" s="1"/>
  <c r="HN10" i="23" s="1"/>
  <c r="HZ10" i="23" s="1"/>
  <c r="IL10" i="23" s="1"/>
  <c r="IX10" i="23" s="1"/>
  <c r="JJ10" i="23" s="1"/>
  <c r="JV10" i="23" s="1"/>
  <c r="KH10" i="23" s="1"/>
  <c r="KT10" i="23" s="1"/>
  <c r="LF10" i="23" s="1"/>
  <c r="LR10" i="23" s="1"/>
  <c r="MD10" i="23" s="1"/>
  <c r="MP10" i="23" s="1"/>
  <c r="AO10" i="23"/>
  <c r="BA10" i="23" s="1"/>
  <c r="BM10" i="23" s="1"/>
  <c r="BY10" i="23" s="1"/>
  <c r="CK10" i="23" s="1"/>
  <c r="CW10" i="23" s="1"/>
  <c r="DI10" i="23" s="1"/>
  <c r="DU10" i="23" s="1"/>
  <c r="EG10" i="23" s="1"/>
  <c r="ES10" i="23" s="1"/>
  <c r="FE10" i="23" s="1"/>
  <c r="FQ10" i="23" s="1"/>
  <c r="GC10" i="23" s="1"/>
  <c r="GO10" i="23" s="1"/>
  <c r="HA10" i="23" s="1"/>
  <c r="HM10" i="23" s="1"/>
  <c r="HY10" i="23" s="1"/>
  <c r="IK10" i="23" s="1"/>
  <c r="IW10" i="23" s="1"/>
  <c r="JI10" i="23" s="1"/>
  <c r="JU10" i="23" s="1"/>
  <c r="KG10" i="23" s="1"/>
  <c r="KS10" i="23" s="1"/>
  <c r="LE10" i="23" s="1"/>
  <c r="LQ10" i="23" s="1"/>
  <c r="MC10" i="23" s="1"/>
  <c r="MO10" i="23" s="1"/>
  <c r="N10" i="23"/>
  <c r="O10" i="23"/>
  <c r="P10" i="23"/>
  <c r="Z23" i="26" l="1"/>
  <c r="Z18" i="26"/>
  <c r="Z17" i="26"/>
  <c r="Z16" i="26"/>
  <c r="Z15" i="26"/>
  <c r="Z14" i="26"/>
  <c r="Z13" i="26"/>
  <c r="Z12" i="26"/>
  <c r="Z11" i="26"/>
  <c r="Z10" i="26"/>
  <c r="Z9" i="26"/>
  <c r="Z8" i="26"/>
  <c r="Z7" i="26"/>
  <c r="Z19" i="26" l="1"/>
  <c r="L9" i="23" l="1"/>
  <c r="L8" i="23"/>
  <c r="D6" i="40" l="1"/>
  <c r="D7" i="40" l="1"/>
  <c r="D8" i="40" l="1"/>
  <c r="D9" i="40" l="1"/>
  <c r="D10" i="40" l="1"/>
  <c r="G11" i="24"/>
  <c r="G12" i="24"/>
  <c r="G13" i="24"/>
  <c r="G14" i="24"/>
  <c r="G15" i="24"/>
  <c r="G16" i="24"/>
  <c r="G17" i="24"/>
  <c r="G18" i="24"/>
  <c r="G19" i="24"/>
  <c r="G20" i="24"/>
  <c r="G21" i="24"/>
  <c r="G22" i="24"/>
  <c r="G23" i="24"/>
  <c r="G24" i="24"/>
  <c r="G25" i="24"/>
  <c r="G26" i="24"/>
  <c r="G27" i="24"/>
  <c r="G28" i="24"/>
  <c r="G29" i="24"/>
  <c r="G30" i="24"/>
  <c r="G31" i="24"/>
  <c r="G32" i="24"/>
  <c r="G33" i="24"/>
  <c r="G34" i="24"/>
  <c r="G35" i="24"/>
  <c r="G36" i="24"/>
  <c r="G37" i="24"/>
  <c r="G38" i="24"/>
  <c r="G39" i="24"/>
  <c r="G10" i="24"/>
  <c r="D11" i="40" l="1"/>
  <c r="B7" i="37"/>
  <c r="B8" i="37" s="1"/>
  <c r="B9" i="37" s="1"/>
  <c r="B10" i="37" s="1"/>
  <c r="B11" i="37" s="1"/>
  <c r="B12" i="37" s="1"/>
  <c r="B13" i="37" s="1"/>
  <c r="B14" i="37" s="1"/>
  <c r="B15" i="37" s="1"/>
  <c r="B16" i="37" s="1"/>
  <c r="B17" i="37" s="1"/>
  <c r="B18" i="37" s="1"/>
  <c r="B19" i="37" s="1"/>
  <c r="B20" i="37" s="1"/>
  <c r="B21" i="37" s="1"/>
  <c r="B22" i="37" s="1"/>
  <c r="B23" i="37" s="1"/>
  <c r="B24" i="37" s="1"/>
  <c r="B25" i="37" s="1"/>
  <c r="B26" i="37" s="1"/>
  <c r="B27" i="37" s="1"/>
  <c r="B28" i="37" s="1"/>
  <c r="B29" i="37" s="1"/>
  <c r="B30" i="37" s="1"/>
  <c r="B31" i="37" s="1"/>
  <c r="B32" i="37" s="1"/>
  <c r="B33" i="37" s="1"/>
  <c r="B34" i="37" s="1"/>
  <c r="B35" i="37" s="1"/>
  <c r="B36" i="37" s="1"/>
  <c r="B37" i="37" s="1"/>
  <c r="B38" i="37" s="1"/>
  <c r="B39" i="37" s="1"/>
  <c r="B40" i="37" s="1"/>
  <c r="B41" i="37" s="1"/>
  <c r="B42" i="37" s="1"/>
  <c r="B43" i="37" s="1"/>
  <c r="B44" i="37" s="1"/>
  <c r="B45" i="37" s="1"/>
  <c r="B46" i="37" s="1"/>
  <c r="B47" i="37" s="1"/>
  <c r="B48" i="37" s="1"/>
  <c r="B49" i="37" s="1"/>
  <c r="B50" i="37" s="1"/>
  <c r="B51" i="37" s="1"/>
  <c r="B52" i="37" s="1"/>
  <c r="B53" i="37" s="1"/>
  <c r="B54" i="37" s="1"/>
  <c r="B55" i="37" s="1"/>
  <c r="B56" i="37" s="1"/>
  <c r="B57" i="37" s="1"/>
  <c r="B58" i="37" s="1"/>
  <c r="B59" i="37" s="1"/>
  <c r="B60" i="37" s="1"/>
  <c r="B61" i="37" s="1"/>
  <c r="B62" i="37" s="1"/>
  <c r="B63" i="37" s="1"/>
  <c r="B64" i="37" s="1"/>
  <c r="B65" i="37" s="1"/>
  <c r="B66" i="37" s="1"/>
  <c r="B67" i="37" s="1"/>
  <c r="B68" i="37" s="1"/>
  <c r="B69" i="37" s="1"/>
  <c r="B70" i="37" s="1"/>
  <c r="B71" i="37" s="1"/>
  <c r="B72" i="37" s="1"/>
  <c r="B73" i="37" s="1"/>
  <c r="B74" i="37" s="1"/>
  <c r="B75" i="37" s="1"/>
  <c r="B76" i="37" s="1"/>
  <c r="B77" i="37" s="1"/>
  <c r="B78" i="37" s="1"/>
  <c r="B79" i="37" s="1"/>
  <c r="B80" i="37" s="1"/>
  <c r="B81" i="37" s="1"/>
  <c r="B82" i="37" s="1"/>
  <c r="B83" i="37" s="1"/>
  <c r="B84" i="37" s="1"/>
  <c r="B85" i="37" s="1"/>
  <c r="B86" i="37" s="1"/>
  <c r="B87" i="37" s="1"/>
  <c r="B88" i="37" s="1"/>
  <c r="B89" i="37" s="1"/>
  <c r="B90" i="37" s="1"/>
  <c r="B91" i="37" s="1"/>
  <c r="B92" i="37" s="1"/>
  <c r="B93" i="37" s="1"/>
  <c r="B94" i="37" s="1"/>
  <c r="B95" i="37" s="1"/>
  <c r="B96" i="37" s="1"/>
  <c r="B97" i="37" s="1"/>
  <c r="B98" i="37" s="1"/>
  <c r="B99" i="37" s="1"/>
  <c r="B100" i="37" s="1"/>
  <c r="B101" i="37" s="1"/>
  <c r="B102" i="37" s="1"/>
  <c r="B103" i="37" s="1"/>
  <c r="B104" i="37" s="1"/>
  <c r="B105" i="37" s="1"/>
  <c r="B106" i="37" s="1"/>
  <c r="B107" i="37" s="1"/>
  <c r="B108" i="37" s="1"/>
  <c r="B109" i="37" s="1"/>
  <c r="B110" i="37" s="1"/>
  <c r="B111" i="37" s="1"/>
  <c r="B112" i="37" s="1"/>
  <c r="B113" i="37" s="1"/>
  <c r="B114" i="37" s="1"/>
  <c r="B115" i="37" s="1"/>
  <c r="B116" i="37" s="1"/>
  <c r="B117" i="37" s="1"/>
  <c r="B118" i="37" s="1"/>
  <c r="B119" i="37" s="1"/>
  <c r="B120" i="37" s="1"/>
  <c r="B121" i="37" s="1"/>
  <c r="B122" i="37" s="1"/>
  <c r="B123" i="37" s="1"/>
  <c r="B124" i="37" s="1"/>
  <c r="B125" i="37" s="1"/>
  <c r="B126" i="37" s="1"/>
  <c r="B127" i="37" s="1"/>
  <c r="B128" i="37" s="1"/>
  <c r="B129" i="37" s="1"/>
  <c r="B130" i="37" s="1"/>
  <c r="B131" i="37" s="1"/>
  <c r="B132" i="37" s="1"/>
  <c r="B133" i="37" s="1"/>
  <c r="B134" i="37" s="1"/>
  <c r="B135" i="37" s="1"/>
  <c r="B136" i="37" s="1"/>
  <c r="B137" i="37" s="1"/>
  <c r="B138" i="37" s="1"/>
  <c r="B139" i="37" s="1"/>
  <c r="B140" i="37" s="1"/>
  <c r="B141" i="37" s="1"/>
  <c r="B142" i="37" s="1"/>
  <c r="B143" i="37" s="1"/>
  <c r="B144" i="37" s="1"/>
  <c r="B145" i="37" s="1"/>
  <c r="B146" i="37" s="1"/>
  <c r="B147" i="37" s="1"/>
  <c r="B148" i="37" s="1"/>
  <c r="B149" i="37" s="1"/>
  <c r="B150" i="37" s="1"/>
  <c r="B151" i="37" s="1"/>
  <c r="B152" i="37" s="1"/>
  <c r="B153" i="37" s="1"/>
  <c r="B154" i="37" s="1"/>
  <c r="B155" i="37" s="1"/>
  <c r="B156" i="37" s="1"/>
  <c r="B157" i="37" s="1"/>
  <c r="B158" i="37" s="1"/>
  <c r="B159" i="37" s="1"/>
  <c r="B160" i="37" s="1"/>
  <c r="B161" i="37" s="1"/>
  <c r="B162" i="37" s="1"/>
  <c r="B163" i="37" s="1"/>
  <c r="B164" i="37" s="1"/>
  <c r="B165" i="37" s="1"/>
  <c r="B166" i="37" s="1"/>
  <c r="B167" i="37" s="1"/>
  <c r="B168" i="37" s="1"/>
  <c r="B169" i="37" s="1"/>
  <c r="B170" i="37" s="1"/>
  <c r="B171" i="37" s="1"/>
  <c r="B172" i="37" s="1"/>
  <c r="B173" i="37" s="1"/>
  <c r="D12" i="40" l="1"/>
  <c r="D13" i="40" l="1"/>
  <c r="D14" i="40" l="1"/>
  <c r="D15" i="40" l="1"/>
  <c r="E19" i="23"/>
  <c r="F19" i="23"/>
  <c r="G19" i="23"/>
  <c r="E20" i="23"/>
  <c r="F20" i="23"/>
  <c r="G20" i="23"/>
  <c r="E21" i="23"/>
  <c r="F21" i="23"/>
  <c r="G21" i="23"/>
  <c r="D16" i="40" l="1"/>
  <c r="D17" i="40" l="1"/>
  <c r="AF18" i="26"/>
  <c r="AE18" i="26"/>
  <c r="AD18" i="26"/>
  <c r="AC18" i="26"/>
  <c r="AB18" i="26"/>
  <c r="AA18" i="26"/>
  <c r="Y18" i="26"/>
  <c r="X18" i="26"/>
  <c r="W18" i="26"/>
  <c r="V18" i="26"/>
  <c r="U18" i="26"/>
  <c r="T18" i="26"/>
  <c r="S18" i="26"/>
  <c r="R18" i="26"/>
  <c r="Q18" i="26"/>
  <c r="P18" i="26"/>
  <c r="O18" i="26"/>
  <c r="N18" i="26"/>
  <c r="M18" i="26"/>
  <c r="L18" i="26"/>
  <c r="K18" i="26"/>
  <c r="J18" i="26"/>
  <c r="I18" i="26"/>
  <c r="H18" i="26"/>
  <c r="G18" i="26"/>
  <c r="F18" i="26"/>
  <c r="E18" i="26"/>
  <c r="AF17" i="26"/>
  <c r="AE17" i="26"/>
  <c r="AD17" i="26"/>
  <c r="AC17" i="26"/>
  <c r="AB17" i="26"/>
  <c r="AA17" i="26"/>
  <c r="Y17" i="26"/>
  <c r="X17" i="26"/>
  <c r="W17" i="26"/>
  <c r="V17" i="26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AF16" i="26"/>
  <c r="AE16" i="26"/>
  <c r="AD16" i="26"/>
  <c r="AC16" i="26"/>
  <c r="AB16" i="26"/>
  <c r="AA16" i="26"/>
  <c r="Y16" i="26"/>
  <c r="X16" i="26"/>
  <c r="W16" i="26"/>
  <c r="V16" i="26"/>
  <c r="U16" i="26"/>
  <c r="T16" i="26"/>
  <c r="S16" i="26"/>
  <c r="R16" i="26"/>
  <c r="Q16" i="26"/>
  <c r="P16" i="26"/>
  <c r="O16" i="26"/>
  <c r="N16" i="26"/>
  <c r="M16" i="26"/>
  <c r="L16" i="26"/>
  <c r="K16" i="26"/>
  <c r="J16" i="26"/>
  <c r="I16" i="26"/>
  <c r="H16" i="26"/>
  <c r="G16" i="26"/>
  <c r="F16" i="26"/>
  <c r="E16" i="26"/>
  <c r="AF15" i="26"/>
  <c r="AE15" i="26"/>
  <c r="AD15" i="26"/>
  <c r="AC15" i="26"/>
  <c r="AB15" i="26"/>
  <c r="AA15" i="26"/>
  <c r="Y15" i="26"/>
  <c r="X15" i="26"/>
  <c r="W15" i="26"/>
  <c r="V15" i="26"/>
  <c r="U15" i="26"/>
  <c r="T15" i="26"/>
  <c r="S15" i="26"/>
  <c r="R15" i="26"/>
  <c r="Q15" i="26"/>
  <c r="P15" i="26"/>
  <c r="O15" i="26"/>
  <c r="N15" i="26"/>
  <c r="M15" i="26"/>
  <c r="L15" i="26"/>
  <c r="K15" i="26"/>
  <c r="J15" i="26"/>
  <c r="I15" i="26"/>
  <c r="H15" i="26"/>
  <c r="G15" i="26"/>
  <c r="F15" i="26"/>
  <c r="E15" i="26"/>
  <c r="AF14" i="26"/>
  <c r="AE14" i="26"/>
  <c r="AD14" i="26"/>
  <c r="AC14" i="26"/>
  <c r="AB14" i="26"/>
  <c r="AA14" i="26"/>
  <c r="Y14" i="26"/>
  <c r="X14" i="26"/>
  <c r="W14" i="26"/>
  <c r="V14" i="26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AF13" i="26"/>
  <c r="AE13" i="26"/>
  <c r="AD13" i="26"/>
  <c r="AC13" i="26"/>
  <c r="AB13" i="26"/>
  <c r="AA13" i="26"/>
  <c r="Y13" i="26"/>
  <c r="X13" i="26"/>
  <c r="W13" i="26"/>
  <c r="V13" i="26"/>
  <c r="U13" i="26"/>
  <c r="T13" i="26"/>
  <c r="S13" i="26"/>
  <c r="R13" i="26"/>
  <c r="Q13" i="26"/>
  <c r="P13" i="26"/>
  <c r="O13" i="26"/>
  <c r="N13" i="26"/>
  <c r="M13" i="26"/>
  <c r="L13" i="26"/>
  <c r="K13" i="26"/>
  <c r="J13" i="26"/>
  <c r="I13" i="26"/>
  <c r="H13" i="26"/>
  <c r="G13" i="26"/>
  <c r="F13" i="26"/>
  <c r="E13" i="26"/>
  <c r="AF12" i="26"/>
  <c r="AE12" i="26"/>
  <c r="AD12" i="26"/>
  <c r="AC12" i="26"/>
  <c r="AB12" i="26"/>
  <c r="AA12" i="26"/>
  <c r="Y12" i="26"/>
  <c r="X12" i="26"/>
  <c r="W12" i="26"/>
  <c r="V12" i="26"/>
  <c r="U12" i="26"/>
  <c r="T12" i="26"/>
  <c r="S12" i="26"/>
  <c r="R12" i="26"/>
  <c r="Q12" i="26"/>
  <c r="P12" i="26"/>
  <c r="O12" i="26"/>
  <c r="N12" i="26"/>
  <c r="M12" i="26"/>
  <c r="L12" i="26"/>
  <c r="K12" i="26"/>
  <c r="J12" i="26"/>
  <c r="I12" i="26"/>
  <c r="H12" i="26"/>
  <c r="G12" i="26"/>
  <c r="F12" i="26"/>
  <c r="E12" i="26"/>
  <c r="AF11" i="26"/>
  <c r="AE11" i="26"/>
  <c r="AD11" i="26"/>
  <c r="AC11" i="26"/>
  <c r="AB11" i="26"/>
  <c r="AA11" i="26"/>
  <c r="Y11" i="26"/>
  <c r="X11" i="26"/>
  <c r="W11" i="26"/>
  <c r="V11" i="26"/>
  <c r="U11" i="26"/>
  <c r="T11" i="26"/>
  <c r="S11" i="26"/>
  <c r="R11" i="26"/>
  <c r="Q11" i="26"/>
  <c r="P11" i="26"/>
  <c r="O11" i="26"/>
  <c r="N11" i="26"/>
  <c r="M11" i="26"/>
  <c r="L11" i="26"/>
  <c r="K11" i="26"/>
  <c r="J11" i="26"/>
  <c r="I11" i="26"/>
  <c r="H11" i="26"/>
  <c r="G11" i="26"/>
  <c r="F11" i="26"/>
  <c r="E11" i="26"/>
  <c r="AF10" i="26"/>
  <c r="AE10" i="26"/>
  <c r="AD10" i="26"/>
  <c r="AC10" i="26"/>
  <c r="AB10" i="26"/>
  <c r="AA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AF9" i="26"/>
  <c r="AE9" i="26"/>
  <c r="AD9" i="26"/>
  <c r="AC9" i="26"/>
  <c r="AB9" i="26"/>
  <c r="AA9" i="26"/>
  <c r="Y9" i="26"/>
  <c r="X9" i="26"/>
  <c r="W9" i="26"/>
  <c r="V9" i="26"/>
  <c r="U9" i="26"/>
  <c r="T9" i="26"/>
  <c r="S9" i="26"/>
  <c r="R9" i="26"/>
  <c r="Q9" i="26"/>
  <c r="P9" i="26"/>
  <c r="O9" i="26"/>
  <c r="N9" i="26"/>
  <c r="M9" i="26"/>
  <c r="L9" i="26"/>
  <c r="K9" i="26"/>
  <c r="J9" i="26"/>
  <c r="I9" i="26"/>
  <c r="H9" i="26"/>
  <c r="G9" i="26"/>
  <c r="F9" i="26"/>
  <c r="E9" i="26"/>
  <c r="AF8" i="26"/>
  <c r="AE8" i="26"/>
  <c r="AD8" i="26"/>
  <c r="AC8" i="26"/>
  <c r="AB8" i="26"/>
  <c r="AA8" i="26"/>
  <c r="Y8" i="26"/>
  <c r="X8" i="26"/>
  <c r="W8" i="26"/>
  <c r="V8" i="26"/>
  <c r="U8" i="26"/>
  <c r="T8" i="26"/>
  <c r="S8" i="26"/>
  <c r="R8" i="26"/>
  <c r="Q8" i="26"/>
  <c r="P8" i="26"/>
  <c r="O8" i="26"/>
  <c r="N8" i="26"/>
  <c r="M8" i="26"/>
  <c r="L8" i="26"/>
  <c r="K8" i="26"/>
  <c r="J8" i="26"/>
  <c r="I8" i="26"/>
  <c r="H8" i="26"/>
  <c r="G8" i="26"/>
  <c r="F8" i="26"/>
  <c r="E8" i="26"/>
  <c r="AF7" i="26"/>
  <c r="AE7" i="26"/>
  <c r="AD7" i="26"/>
  <c r="AC7" i="26"/>
  <c r="AB7" i="26"/>
  <c r="AA7" i="26"/>
  <c r="Y7" i="26"/>
  <c r="X7" i="26"/>
  <c r="W7" i="26"/>
  <c r="V7" i="26"/>
  <c r="U7" i="26"/>
  <c r="T7" i="26"/>
  <c r="S7" i="26"/>
  <c r="R7" i="26"/>
  <c r="Q7" i="26"/>
  <c r="P7" i="26"/>
  <c r="O7" i="26"/>
  <c r="N7" i="26"/>
  <c r="M7" i="26"/>
  <c r="L7" i="26"/>
  <c r="K7" i="26"/>
  <c r="J7" i="26"/>
  <c r="I7" i="26"/>
  <c r="H7" i="26"/>
  <c r="G7" i="26"/>
  <c r="F7" i="26"/>
  <c r="E7" i="26"/>
  <c r="D8" i="26"/>
  <c r="Z25" i="26" s="1"/>
  <c r="D9" i="26"/>
  <c r="Z26" i="26" s="1"/>
  <c r="D10" i="26"/>
  <c r="Z27" i="26" s="1"/>
  <c r="D11" i="26"/>
  <c r="Z28" i="26" s="1"/>
  <c r="D12" i="26"/>
  <c r="Z29" i="26" s="1"/>
  <c r="D13" i="26"/>
  <c r="D14" i="26"/>
  <c r="D15" i="26"/>
  <c r="D16" i="26"/>
  <c r="D17" i="26"/>
  <c r="D18" i="26"/>
  <c r="D7" i="26"/>
  <c r="Z24" i="26" s="1"/>
  <c r="D18" i="40" l="1"/>
  <c r="D59" i="27"/>
  <c r="D60" i="27"/>
  <c r="C60" i="27"/>
  <c r="C59" i="27"/>
  <c r="E60" i="27"/>
  <c r="E59" i="27"/>
  <c r="D31" i="26"/>
  <c r="Z31" i="26"/>
  <c r="Y32" i="26"/>
  <c r="Z32" i="26"/>
  <c r="AF30" i="26"/>
  <c r="Z30" i="26"/>
  <c r="X35" i="26"/>
  <c r="Z35" i="26"/>
  <c r="AB34" i="26"/>
  <c r="Z34" i="26"/>
  <c r="AE33" i="26"/>
  <c r="Z33" i="26"/>
  <c r="AE27" i="26"/>
  <c r="AB28" i="26"/>
  <c r="X31" i="26"/>
  <c r="AA25" i="26"/>
  <c r="H30" i="26"/>
  <c r="Q28" i="26"/>
  <c r="Y28" i="26"/>
  <c r="S28" i="26"/>
  <c r="L31" i="26"/>
  <c r="U31" i="26"/>
  <c r="AA29" i="26"/>
  <c r="D28" i="26"/>
  <c r="AA28" i="26"/>
  <c r="R19" i="26"/>
  <c r="D25" i="26"/>
  <c r="AC28" i="26"/>
  <c r="AF26" i="26"/>
  <c r="H25" i="26"/>
  <c r="P25" i="26"/>
  <c r="X25" i="26"/>
  <c r="G28" i="26"/>
  <c r="O28" i="26"/>
  <c r="Q30" i="26"/>
  <c r="F31" i="26"/>
  <c r="V31" i="26"/>
  <c r="AE31" i="26"/>
  <c r="T25" i="26"/>
  <c r="M31" i="26"/>
  <c r="P31" i="26"/>
  <c r="F25" i="26"/>
  <c r="R25" i="26"/>
  <c r="M25" i="26"/>
  <c r="J19" i="26"/>
  <c r="AA19" i="26"/>
  <c r="G25" i="26"/>
  <c r="W25" i="26"/>
  <c r="AF25" i="26"/>
  <c r="F28" i="26"/>
  <c r="P30" i="26"/>
  <c r="U25" i="26"/>
  <c r="L25" i="26"/>
  <c r="F19" i="26"/>
  <c r="V19" i="26"/>
  <c r="AC27" i="26"/>
  <c r="N19" i="26"/>
  <c r="AE19" i="26"/>
  <c r="AC25" i="26"/>
  <c r="J28" i="26"/>
  <c r="Y31" i="26"/>
  <c r="G19" i="26"/>
  <c r="N25" i="26"/>
  <c r="AD25" i="26"/>
  <c r="Q27" i="26"/>
  <c r="J25" i="26"/>
  <c r="V25" i="26"/>
  <c r="AE25" i="26"/>
  <c r="G27" i="26"/>
  <c r="L26" i="26"/>
  <c r="D26" i="26"/>
  <c r="K26" i="26"/>
  <c r="U26" i="26"/>
  <c r="K28" i="26"/>
  <c r="T28" i="26"/>
  <c r="AD28" i="26"/>
  <c r="H31" i="26"/>
  <c r="Q31" i="26"/>
  <c r="AA31" i="26"/>
  <c r="W26" i="26"/>
  <c r="L28" i="26"/>
  <c r="U28" i="26"/>
  <c r="AE28" i="26"/>
  <c r="I31" i="26"/>
  <c r="R31" i="26"/>
  <c r="AB31" i="26"/>
  <c r="E31" i="26"/>
  <c r="L19" i="26"/>
  <c r="T19" i="26"/>
  <c r="AC19" i="26"/>
  <c r="M26" i="26"/>
  <c r="Y26" i="26"/>
  <c r="E58" i="27" s="1"/>
  <c r="M28" i="26"/>
  <c r="V28" i="26"/>
  <c r="AF28" i="26"/>
  <c r="J31" i="26"/>
  <c r="S31" i="26"/>
  <c r="AC31" i="26"/>
  <c r="O26" i="26"/>
  <c r="AA26" i="26"/>
  <c r="E28" i="26"/>
  <c r="N28" i="26"/>
  <c r="W28" i="26"/>
  <c r="K31" i="26"/>
  <c r="T31" i="26"/>
  <c r="AD31" i="26"/>
  <c r="K25" i="26"/>
  <c r="S25" i="26"/>
  <c r="AB25" i="26"/>
  <c r="H26" i="26"/>
  <c r="P26" i="26"/>
  <c r="X26" i="26"/>
  <c r="O19" i="26"/>
  <c r="W19" i="26"/>
  <c r="AF19" i="26"/>
  <c r="G26" i="26"/>
  <c r="R26" i="26"/>
  <c r="AC26" i="26"/>
  <c r="E26" i="26"/>
  <c r="Q26" i="26"/>
  <c r="AB26" i="26"/>
  <c r="G24" i="26"/>
  <c r="D30" i="26"/>
  <c r="I26" i="26"/>
  <c r="S26" i="26"/>
  <c r="AD26" i="26"/>
  <c r="I28" i="26"/>
  <c r="R28" i="26"/>
  <c r="Y30" i="26"/>
  <c r="N31" i="26"/>
  <c r="I19" i="26"/>
  <c r="Q19" i="26"/>
  <c r="Y19" i="26"/>
  <c r="J26" i="26"/>
  <c r="T26" i="26"/>
  <c r="S19" i="26"/>
  <c r="AB19" i="26"/>
  <c r="L27" i="26"/>
  <c r="F29" i="26"/>
  <c r="AE29" i="26"/>
  <c r="S29" i="26"/>
  <c r="K19" i="26"/>
  <c r="E25" i="26"/>
  <c r="O25" i="26"/>
  <c r="O27" i="26"/>
  <c r="Y27" i="26"/>
  <c r="I29" i="26"/>
  <c r="T29" i="26"/>
  <c r="I30" i="26"/>
  <c r="D19" i="26"/>
  <c r="I25" i="26"/>
  <c r="Q25" i="26"/>
  <c r="Y25" i="26"/>
  <c r="D58" i="27" s="1"/>
  <c r="F26" i="26"/>
  <c r="N26" i="26"/>
  <c r="V26" i="26"/>
  <c r="AE26" i="26"/>
  <c r="K27" i="26"/>
  <c r="S27" i="26"/>
  <c r="AB27" i="26"/>
  <c r="H28" i="26"/>
  <c r="P28" i="26"/>
  <c r="X28" i="26"/>
  <c r="E29" i="26"/>
  <c r="M29" i="26"/>
  <c r="U29" i="26"/>
  <c r="AD29" i="26"/>
  <c r="J30" i="26"/>
  <c r="R30" i="26"/>
  <c r="AA30" i="26"/>
  <c r="G31" i="26"/>
  <c r="O31" i="26"/>
  <c r="W31" i="26"/>
  <c r="AF31" i="26"/>
  <c r="W27" i="26"/>
  <c r="N27" i="26"/>
  <c r="X27" i="26"/>
  <c r="H29" i="26"/>
  <c r="F27" i="26"/>
  <c r="P27" i="26"/>
  <c r="AA27" i="26"/>
  <c r="J29" i="26"/>
  <c r="V29" i="26"/>
  <c r="E19" i="26"/>
  <c r="M19" i="26"/>
  <c r="U19" i="26"/>
  <c r="AD19" i="26"/>
  <c r="E27" i="26"/>
  <c r="M27" i="26"/>
  <c r="U27" i="26"/>
  <c r="D29" i="26"/>
  <c r="H27" i="26"/>
  <c r="R27" i="26"/>
  <c r="AD27" i="26"/>
  <c r="L29" i="26"/>
  <c r="Y29" i="26"/>
  <c r="X30" i="26"/>
  <c r="K29" i="26"/>
  <c r="X29" i="26"/>
  <c r="D27" i="26"/>
  <c r="J27" i="26"/>
  <c r="V27" i="26"/>
  <c r="AF27" i="26"/>
  <c r="P29" i="26"/>
  <c r="AC29" i="26"/>
  <c r="I27" i="26"/>
  <c r="T27" i="26"/>
  <c r="N29" i="26"/>
  <c r="AB29" i="26"/>
  <c r="Q29" i="26"/>
  <c r="H19" i="26"/>
  <c r="P19" i="26"/>
  <c r="X19" i="26"/>
  <c r="D34" i="26"/>
  <c r="G29" i="26"/>
  <c r="O29" i="26"/>
  <c r="W29" i="26"/>
  <c r="AF29" i="26"/>
  <c r="L30" i="26"/>
  <c r="T30" i="26"/>
  <c r="AC30" i="26"/>
  <c r="F32" i="26"/>
  <c r="N32" i="26"/>
  <c r="V32" i="26"/>
  <c r="AE32" i="26"/>
  <c r="K33" i="26"/>
  <c r="S33" i="26"/>
  <c r="AB33" i="26"/>
  <c r="H34" i="26"/>
  <c r="P34" i="26"/>
  <c r="X34" i="26"/>
  <c r="E35" i="26"/>
  <c r="M35" i="26"/>
  <c r="U35" i="26"/>
  <c r="AD35" i="26"/>
  <c r="J32" i="26"/>
  <c r="O33" i="26"/>
  <c r="L34" i="26"/>
  <c r="I35" i="26"/>
  <c r="AB32" i="26"/>
  <c r="E34" i="26"/>
  <c r="R35" i="26"/>
  <c r="L32" i="26"/>
  <c r="AB35" i="26"/>
  <c r="AA32" i="26"/>
  <c r="AF33" i="26"/>
  <c r="Q35" i="26"/>
  <c r="K32" i="26"/>
  <c r="P33" i="26"/>
  <c r="M34" i="26"/>
  <c r="AA35" i="26"/>
  <c r="AC32" i="26"/>
  <c r="Q33" i="26"/>
  <c r="F34" i="26"/>
  <c r="V34" i="26"/>
  <c r="K35" i="26"/>
  <c r="D35" i="26"/>
  <c r="K30" i="26"/>
  <c r="M32" i="26"/>
  <c r="AD32" i="26"/>
  <c r="R33" i="26"/>
  <c r="G34" i="26"/>
  <c r="W34" i="26"/>
  <c r="AC35" i="26"/>
  <c r="D33" i="26"/>
  <c r="M30" i="26"/>
  <c r="AD30" i="26"/>
  <c r="G32" i="26"/>
  <c r="W32" i="26"/>
  <c r="L33" i="26"/>
  <c r="AC33" i="26"/>
  <c r="Y34" i="26"/>
  <c r="V35" i="26"/>
  <c r="D32" i="26"/>
  <c r="N30" i="26"/>
  <c r="V30" i="26"/>
  <c r="AE30" i="26"/>
  <c r="H32" i="26"/>
  <c r="P32" i="26"/>
  <c r="X32" i="26"/>
  <c r="E33" i="26"/>
  <c r="M33" i="26"/>
  <c r="U33" i="26"/>
  <c r="AD33" i="26"/>
  <c r="J34" i="26"/>
  <c r="R34" i="26"/>
  <c r="AA34" i="26"/>
  <c r="G35" i="26"/>
  <c r="O35" i="26"/>
  <c r="W35" i="26"/>
  <c r="AF35" i="26"/>
  <c r="R32" i="26"/>
  <c r="G33" i="26"/>
  <c r="W33" i="26"/>
  <c r="T34" i="26"/>
  <c r="AC34" i="26"/>
  <c r="Y35" i="26"/>
  <c r="S32" i="26"/>
  <c r="H33" i="26"/>
  <c r="X33" i="26"/>
  <c r="U34" i="26"/>
  <c r="AD34" i="26"/>
  <c r="J35" i="26"/>
  <c r="T32" i="26"/>
  <c r="I33" i="26"/>
  <c r="Y33" i="26"/>
  <c r="N34" i="26"/>
  <c r="AE34" i="26"/>
  <c r="S35" i="26"/>
  <c r="S30" i="26"/>
  <c r="AB30" i="26"/>
  <c r="E32" i="26"/>
  <c r="U32" i="26"/>
  <c r="J33" i="26"/>
  <c r="AA33" i="26"/>
  <c r="O34" i="26"/>
  <c r="AF34" i="26"/>
  <c r="L35" i="26"/>
  <c r="T35" i="26"/>
  <c r="E30" i="26"/>
  <c r="U30" i="26"/>
  <c r="O32" i="26"/>
  <c r="AF32" i="26"/>
  <c r="T33" i="26"/>
  <c r="I34" i="26"/>
  <c r="Q34" i="26"/>
  <c r="F35" i="26"/>
  <c r="N35" i="26"/>
  <c r="AE35" i="26"/>
  <c r="F30" i="26"/>
  <c r="R29" i="26"/>
  <c r="G30" i="26"/>
  <c r="O30" i="26"/>
  <c r="W30" i="26"/>
  <c r="I32" i="26"/>
  <c r="Q32" i="26"/>
  <c r="F33" i="26"/>
  <c r="N33" i="26"/>
  <c r="V33" i="26"/>
  <c r="K34" i="26"/>
  <c r="S34" i="26"/>
  <c r="H35" i="26"/>
  <c r="P35" i="26"/>
  <c r="X24" i="26"/>
  <c r="J24" i="26"/>
  <c r="R24" i="26"/>
  <c r="AA24" i="26"/>
  <c r="K24" i="26"/>
  <c r="S24" i="26"/>
  <c r="AB24" i="26"/>
  <c r="W24" i="26"/>
  <c r="H24" i="26"/>
  <c r="I24" i="26"/>
  <c r="T24" i="26"/>
  <c r="AC24" i="26"/>
  <c r="AF24" i="26"/>
  <c r="P24" i="26"/>
  <c r="Y24" i="26"/>
  <c r="C58" i="27" s="1"/>
  <c r="L24" i="26"/>
  <c r="E24" i="26"/>
  <c r="M24" i="26"/>
  <c r="U24" i="26"/>
  <c r="AD24" i="26"/>
  <c r="O24" i="26"/>
  <c r="D24" i="26"/>
  <c r="Q24" i="26"/>
  <c r="F24" i="26"/>
  <c r="N24" i="26"/>
  <c r="V24" i="26"/>
  <c r="AE24" i="26"/>
  <c r="D19" i="40" l="1"/>
  <c r="Z36" i="26"/>
  <c r="AE36" i="26"/>
  <c r="R36" i="26"/>
  <c r="X36" i="26"/>
  <c r="T36" i="26"/>
  <c r="N36" i="26"/>
  <c r="E36" i="26"/>
  <c r="Y36" i="26"/>
  <c r="G36" i="26"/>
  <c r="D36" i="26"/>
  <c r="P36" i="26"/>
  <c r="AB36" i="26"/>
  <c r="K36" i="26"/>
  <c r="H36" i="26"/>
  <c r="U36" i="26"/>
  <c r="V36" i="26"/>
  <c r="M36" i="26"/>
  <c r="AC36" i="26"/>
  <c r="AA36" i="26"/>
  <c r="F36" i="26"/>
  <c r="I36" i="26"/>
  <c r="J36" i="26"/>
  <c r="Q36" i="26"/>
  <c r="L36" i="26"/>
  <c r="W36" i="26"/>
  <c r="O36" i="26"/>
  <c r="AD36" i="26"/>
  <c r="AF36" i="26"/>
  <c r="S36" i="26"/>
  <c r="D20" i="40" l="1"/>
  <c r="P20" i="23"/>
  <c r="O20" i="23"/>
  <c r="N20" i="23"/>
  <c r="M20" i="23"/>
  <c r="L20" i="23"/>
  <c r="K20" i="23"/>
  <c r="J20" i="23"/>
  <c r="I20" i="23"/>
  <c r="H20" i="23"/>
  <c r="P19" i="23"/>
  <c r="O19" i="23"/>
  <c r="N19" i="23"/>
  <c r="M19" i="23"/>
  <c r="K59" i="27" s="1"/>
  <c r="L19" i="23"/>
  <c r="J59" i="27" s="1"/>
  <c r="K19" i="23"/>
  <c r="I59" i="27" s="1"/>
  <c r="J19" i="23"/>
  <c r="H59" i="27" s="1"/>
  <c r="I19" i="23"/>
  <c r="G59" i="27" s="1"/>
  <c r="H19" i="23"/>
  <c r="F59" i="27" s="1"/>
  <c r="I58" i="27" l="1"/>
  <c r="I60" i="27"/>
  <c r="K58" i="27"/>
  <c r="K60" i="27"/>
  <c r="J60" i="27"/>
  <c r="J58" i="27"/>
  <c r="F60" i="27"/>
  <c r="F58" i="27"/>
  <c r="H60" i="27"/>
  <c r="H58" i="27"/>
  <c r="G60" i="27"/>
  <c r="G58" i="27"/>
  <c r="D21" i="40"/>
  <c r="M58" i="27"/>
  <c r="M60" i="27"/>
  <c r="L60" i="27"/>
  <c r="L58" i="27"/>
  <c r="N60" i="27"/>
  <c r="N58" i="27"/>
  <c r="L59" i="27"/>
  <c r="N59" i="27"/>
  <c r="M59" i="27"/>
  <c r="D22" i="40" l="1"/>
  <c r="D5" i="25"/>
  <c r="E5" i="25" s="1"/>
  <c r="F5" i="25" s="1"/>
  <c r="R10" i="23"/>
  <c r="Q10" i="23"/>
  <c r="P21" i="23"/>
  <c r="O21" i="23"/>
  <c r="N21" i="23"/>
  <c r="M10" i="23"/>
  <c r="M21" i="23" s="1"/>
  <c r="L10" i="23"/>
  <c r="L21" i="23" s="1"/>
  <c r="K10" i="23"/>
  <c r="K21" i="23" s="1"/>
  <c r="J10" i="23"/>
  <c r="I10" i="23"/>
  <c r="I21" i="23" s="1"/>
  <c r="H10" i="23"/>
  <c r="H21" i="23" s="1"/>
  <c r="D23" i="40" l="1"/>
  <c r="AB21" i="23"/>
  <c r="R21" i="23"/>
  <c r="Z21" i="23"/>
  <c r="Q21" i="23"/>
  <c r="AC21" i="23"/>
  <c r="J21" i="23"/>
  <c r="AC7" i="23"/>
  <c r="AC11" i="23" s="1"/>
  <c r="T10" i="23"/>
  <c r="U10" i="23"/>
  <c r="V10" i="23"/>
  <c r="S10" i="23"/>
  <c r="W10" i="23"/>
  <c r="G5" i="25"/>
  <c r="D24" i="40" l="1"/>
  <c r="AD21" i="23"/>
  <c r="V21" i="23"/>
  <c r="Y21" i="23"/>
  <c r="U21" i="23"/>
  <c r="X21" i="23"/>
  <c r="W21" i="23"/>
  <c r="T21" i="23"/>
  <c r="AA21" i="23"/>
  <c r="AP21" i="23"/>
  <c r="S21" i="23"/>
  <c r="AD7" i="23"/>
  <c r="AD11" i="23" s="1"/>
  <c r="AO21" i="23"/>
  <c r="AN21" i="23"/>
  <c r="AL21" i="23"/>
  <c r="H5" i="25"/>
  <c r="D25" i="40" l="1"/>
  <c r="AF21" i="23"/>
  <c r="AG21" i="23"/>
  <c r="AK21" i="23"/>
  <c r="AE21" i="23"/>
  <c r="AI21" i="23"/>
  <c r="AH21" i="23"/>
  <c r="AM21" i="23"/>
  <c r="AJ21" i="23"/>
  <c r="AE7" i="23"/>
  <c r="AE11" i="23" s="1"/>
  <c r="AZ21" i="23"/>
  <c r="AX21" i="23"/>
  <c r="I5" i="25"/>
  <c r="D26" i="40" l="1"/>
  <c r="AT21" i="23"/>
  <c r="AS21" i="23"/>
  <c r="AU21" i="23"/>
  <c r="AW21" i="23"/>
  <c r="AV21" i="23"/>
  <c r="AQ21" i="23"/>
  <c r="AY21" i="23"/>
  <c r="AR21" i="23"/>
  <c r="AF7" i="23"/>
  <c r="AF11" i="23" s="1"/>
  <c r="J5" i="25"/>
  <c r="D27" i="40" l="1"/>
  <c r="AH7" i="23"/>
  <c r="AH11" i="23" s="1"/>
  <c r="AG7" i="23"/>
  <c r="AG11" i="23" s="1"/>
  <c r="K5" i="25"/>
  <c r="D28" i="40" l="1"/>
  <c r="AI7" i="23"/>
  <c r="AI11" i="23" s="1"/>
  <c r="L5" i="25"/>
  <c r="D29" i="40" l="1"/>
  <c r="AJ7" i="23"/>
  <c r="AJ11" i="23" s="1"/>
  <c r="M5" i="25"/>
  <c r="D30" i="40" l="1"/>
  <c r="AK7" i="23"/>
  <c r="AK11" i="23" s="1"/>
  <c r="N5" i="25"/>
  <c r="D31" i="40" l="1"/>
  <c r="AL7" i="23"/>
  <c r="AL11" i="23" s="1"/>
  <c r="D32" i="40" l="1"/>
  <c r="AM7" i="23"/>
  <c r="AM11" i="23" s="1"/>
  <c r="T2" i="25"/>
  <c r="U2" i="25" s="1"/>
  <c r="V2" i="25" s="1"/>
  <c r="W2" i="25" s="1"/>
  <c r="X2" i="25" s="1"/>
  <c r="Y2" i="25" s="1"/>
  <c r="Z2" i="25" s="1"/>
  <c r="AA2" i="25" s="1"/>
  <c r="AB2" i="25" s="1"/>
  <c r="AC2" i="25" s="1"/>
  <c r="AD2" i="25" s="1"/>
  <c r="AE2" i="25" s="1"/>
  <c r="AF2" i="25" s="1"/>
  <c r="AG2" i="25" s="1"/>
  <c r="AH2" i="25" s="1"/>
  <c r="AI2" i="25" s="1"/>
  <c r="AJ2" i="25" s="1"/>
  <c r="AK2" i="25" s="1"/>
  <c r="AL2" i="25" s="1"/>
  <c r="AM2" i="25" s="1"/>
  <c r="AN2" i="25" s="1"/>
  <c r="D33" i="40" l="1"/>
  <c r="AN7" i="23"/>
  <c r="AN11" i="23" s="1"/>
  <c r="D34" i="40" l="1"/>
  <c r="D35" i="40" l="1"/>
  <c r="C388" i="31"/>
  <c r="C389" i="31" s="1"/>
  <c r="H277" i="31"/>
  <c r="H289" i="31" s="1"/>
  <c r="H301" i="31" s="1"/>
  <c r="H313" i="31" s="1"/>
  <c r="H325" i="31" s="1"/>
  <c r="H337" i="31" s="1"/>
  <c r="H349" i="31" s="1"/>
  <c r="H361" i="31" s="1"/>
  <c r="H373" i="31" s="1"/>
  <c r="H385" i="31" s="1"/>
  <c r="H276" i="31"/>
  <c r="H288" i="31" s="1"/>
  <c r="H300" i="31" s="1"/>
  <c r="H312" i="31" s="1"/>
  <c r="H324" i="31" s="1"/>
  <c r="H336" i="31" s="1"/>
  <c r="H348" i="31" s="1"/>
  <c r="H360" i="31" s="1"/>
  <c r="H372" i="31" s="1"/>
  <c r="H384" i="31" s="1"/>
  <c r="H275" i="31"/>
  <c r="H287" i="31" s="1"/>
  <c r="H299" i="31" s="1"/>
  <c r="H311" i="31" s="1"/>
  <c r="H323" i="31" s="1"/>
  <c r="H335" i="31" s="1"/>
  <c r="H347" i="31" s="1"/>
  <c r="H359" i="31" s="1"/>
  <c r="H371" i="31" s="1"/>
  <c r="H383" i="31" s="1"/>
  <c r="H274" i="31"/>
  <c r="H286" i="31" s="1"/>
  <c r="H298" i="31" s="1"/>
  <c r="H310" i="31" s="1"/>
  <c r="H322" i="31" s="1"/>
  <c r="H334" i="31" s="1"/>
  <c r="H346" i="31" s="1"/>
  <c r="H358" i="31" s="1"/>
  <c r="H370" i="31" s="1"/>
  <c r="H382" i="31" s="1"/>
  <c r="H273" i="31"/>
  <c r="H285" i="31" s="1"/>
  <c r="H297" i="31" s="1"/>
  <c r="H309" i="31" s="1"/>
  <c r="H321" i="31" s="1"/>
  <c r="H333" i="31" s="1"/>
  <c r="H345" i="31" s="1"/>
  <c r="H357" i="31" s="1"/>
  <c r="H369" i="31" s="1"/>
  <c r="H381" i="31" s="1"/>
  <c r="H272" i="31"/>
  <c r="H284" i="31" s="1"/>
  <c r="H296" i="31" s="1"/>
  <c r="H308" i="31" s="1"/>
  <c r="H320" i="31" s="1"/>
  <c r="H332" i="31" s="1"/>
  <c r="H344" i="31" s="1"/>
  <c r="H356" i="31" s="1"/>
  <c r="H368" i="31" s="1"/>
  <c r="H380" i="31" s="1"/>
  <c r="H271" i="31"/>
  <c r="H283" i="31" s="1"/>
  <c r="H295" i="31" s="1"/>
  <c r="H307" i="31" s="1"/>
  <c r="H319" i="31" s="1"/>
  <c r="H331" i="31" s="1"/>
  <c r="H343" i="31" s="1"/>
  <c r="H355" i="31" s="1"/>
  <c r="H367" i="31" s="1"/>
  <c r="H379" i="31" s="1"/>
  <c r="H270" i="31"/>
  <c r="H282" i="31" s="1"/>
  <c r="H294" i="31" s="1"/>
  <c r="H306" i="31" s="1"/>
  <c r="H318" i="31" s="1"/>
  <c r="H330" i="31" s="1"/>
  <c r="H342" i="31" s="1"/>
  <c r="H354" i="31" s="1"/>
  <c r="H366" i="31" s="1"/>
  <c r="H378" i="31" s="1"/>
  <c r="H269" i="31"/>
  <c r="H281" i="31" s="1"/>
  <c r="H293" i="31" s="1"/>
  <c r="H305" i="31" s="1"/>
  <c r="H317" i="31" s="1"/>
  <c r="H329" i="31" s="1"/>
  <c r="H341" i="31" s="1"/>
  <c r="H353" i="31" s="1"/>
  <c r="H365" i="31" s="1"/>
  <c r="H377" i="31" s="1"/>
  <c r="H268" i="31"/>
  <c r="H280" i="31" s="1"/>
  <c r="H292" i="31" s="1"/>
  <c r="H304" i="31" s="1"/>
  <c r="H316" i="31" s="1"/>
  <c r="H328" i="31" s="1"/>
  <c r="H340" i="31" s="1"/>
  <c r="H352" i="31" s="1"/>
  <c r="H364" i="31" s="1"/>
  <c r="H376" i="31" s="1"/>
  <c r="H267" i="31"/>
  <c r="H279" i="31" s="1"/>
  <c r="H291" i="31" s="1"/>
  <c r="H303" i="31" s="1"/>
  <c r="H315" i="31" s="1"/>
  <c r="H327" i="31" s="1"/>
  <c r="H339" i="31" s="1"/>
  <c r="H351" i="31" s="1"/>
  <c r="H363" i="31" s="1"/>
  <c r="H375" i="31" s="1"/>
  <c r="H266" i="31"/>
  <c r="H278" i="31" s="1"/>
  <c r="H290" i="31" s="1"/>
  <c r="H302" i="31" s="1"/>
  <c r="H314" i="31" s="1"/>
  <c r="H326" i="31" s="1"/>
  <c r="H338" i="31" s="1"/>
  <c r="H350" i="31" s="1"/>
  <c r="H362" i="31" s="1"/>
  <c r="H374" i="31" s="1"/>
  <c r="I25" i="31"/>
  <c r="I37" i="31" s="1"/>
  <c r="I49" i="31" s="1"/>
  <c r="I61" i="31" s="1"/>
  <c r="I73" i="31" s="1"/>
  <c r="I85" i="31" s="1"/>
  <c r="I97" i="31" s="1"/>
  <c r="I109" i="31" s="1"/>
  <c r="I121" i="31" s="1"/>
  <c r="I133" i="31" s="1"/>
  <c r="I145" i="31" s="1"/>
  <c r="I157" i="31" s="1"/>
  <c r="I169" i="31" s="1"/>
  <c r="I181" i="31" s="1"/>
  <c r="I193" i="31" s="1"/>
  <c r="I205" i="31" s="1"/>
  <c r="I217" i="31" s="1"/>
  <c r="I229" i="31" s="1"/>
  <c r="I241" i="31" s="1"/>
  <c r="I253" i="31" s="1"/>
  <c r="I265" i="31" s="1"/>
  <c r="I277" i="31" s="1"/>
  <c r="I289" i="31" s="1"/>
  <c r="I301" i="31" s="1"/>
  <c r="I313" i="31" s="1"/>
  <c r="I325" i="31" s="1"/>
  <c r="I337" i="31" s="1"/>
  <c r="I349" i="31" s="1"/>
  <c r="I361" i="31" s="1"/>
  <c r="I373" i="31" s="1"/>
  <c r="I385" i="31" s="1"/>
  <c r="I24" i="31"/>
  <c r="I36" i="31" s="1"/>
  <c r="I48" i="31" s="1"/>
  <c r="I60" i="31" s="1"/>
  <c r="I72" i="31" s="1"/>
  <c r="I84" i="31" s="1"/>
  <c r="I96" i="31" s="1"/>
  <c r="I108" i="31" s="1"/>
  <c r="I120" i="31" s="1"/>
  <c r="I132" i="31" s="1"/>
  <c r="I144" i="31" s="1"/>
  <c r="I156" i="31" s="1"/>
  <c r="I168" i="31" s="1"/>
  <c r="I180" i="31" s="1"/>
  <c r="I192" i="31" s="1"/>
  <c r="I204" i="31" s="1"/>
  <c r="I216" i="31" s="1"/>
  <c r="I228" i="31" s="1"/>
  <c r="I240" i="31" s="1"/>
  <c r="I252" i="31" s="1"/>
  <c r="I264" i="31" s="1"/>
  <c r="I276" i="31" s="1"/>
  <c r="I288" i="31" s="1"/>
  <c r="I300" i="31" s="1"/>
  <c r="I312" i="31" s="1"/>
  <c r="I324" i="31" s="1"/>
  <c r="I336" i="31" s="1"/>
  <c r="I348" i="31" s="1"/>
  <c r="I360" i="31" s="1"/>
  <c r="I372" i="31" s="1"/>
  <c r="I384" i="31" s="1"/>
  <c r="I23" i="31"/>
  <c r="I35" i="31" s="1"/>
  <c r="I47" i="31" s="1"/>
  <c r="I59" i="31" s="1"/>
  <c r="I71" i="31" s="1"/>
  <c r="I83" i="31" s="1"/>
  <c r="I95" i="31" s="1"/>
  <c r="I107" i="31" s="1"/>
  <c r="I119" i="31" s="1"/>
  <c r="I131" i="31" s="1"/>
  <c r="I143" i="31" s="1"/>
  <c r="I155" i="31" s="1"/>
  <c r="I167" i="31" s="1"/>
  <c r="I179" i="31" s="1"/>
  <c r="I191" i="31" s="1"/>
  <c r="I203" i="31" s="1"/>
  <c r="I215" i="31" s="1"/>
  <c r="I227" i="31" s="1"/>
  <c r="I239" i="31" s="1"/>
  <c r="I251" i="31" s="1"/>
  <c r="I263" i="31" s="1"/>
  <c r="I275" i="31" s="1"/>
  <c r="I287" i="31" s="1"/>
  <c r="I299" i="31" s="1"/>
  <c r="I311" i="31" s="1"/>
  <c r="I323" i="31" s="1"/>
  <c r="I335" i="31" s="1"/>
  <c r="I347" i="31" s="1"/>
  <c r="I359" i="31" s="1"/>
  <c r="I371" i="31" s="1"/>
  <c r="I383" i="31" s="1"/>
  <c r="I22" i="31"/>
  <c r="I34" i="31" s="1"/>
  <c r="I46" i="31" s="1"/>
  <c r="I58" i="31" s="1"/>
  <c r="I70" i="31" s="1"/>
  <c r="I82" i="31" s="1"/>
  <c r="I94" i="31" s="1"/>
  <c r="I106" i="31" s="1"/>
  <c r="I118" i="31" s="1"/>
  <c r="I130" i="31" s="1"/>
  <c r="I142" i="31" s="1"/>
  <c r="I154" i="31" s="1"/>
  <c r="I166" i="31" s="1"/>
  <c r="I178" i="31" s="1"/>
  <c r="I190" i="31" s="1"/>
  <c r="I202" i="31" s="1"/>
  <c r="I214" i="31" s="1"/>
  <c r="I226" i="31" s="1"/>
  <c r="I238" i="31" s="1"/>
  <c r="I250" i="31" s="1"/>
  <c r="I262" i="31" s="1"/>
  <c r="I274" i="31" s="1"/>
  <c r="I286" i="31" s="1"/>
  <c r="I298" i="31" s="1"/>
  <c r="I310" i="31" s="1"/>
  <c r="I322" i="31" s="1"/>
  <c r="I334" i="31" s="1"/>
  <c r="I346" i="31" s="1"/>
  <c r="I358" i="31" s="1"/>
  <c r="I370" i="31" s="1"/>
  <c r="I382" i="31" s="1"/>
  <c r="I21" i="31"/>
  <c r="I33" i="31" s="1"/>
  <c r="I45" i="31" s="1"/>
  <c r="I57" i="31" s="1"/>
  <c r="I69" i="31" s="1"/>
  <c r="I81" i="31" s="1"/>
  <c r="I93" i="31" s="1"/>
  <c r="I105" i="31" s="1"/>
  <c r="I117" i="31" s="1"/>
  <c r="I129" i="31" s="1"/>
  <c r="I141" i="31" s="1"/>
  <c r="I153" i="31" s="1"/>
  <c r="I165" i="31" s="1"/>
  <c r="I177" i="31" s="1"/>
  <c r="I189" i="31" s="1"/>
  <c r="I201" i="31" s="1"/>
  <c r="I213" i="31" s="1"/>
  <c r="I225" i="31" s="1"/>
  <c r="I237" i="31" s="1"/>
  <c r="I249" i="31" s="1"/>
  <c r="I261" i="31" s="1"/>
  <c r="I273" i="31" s="1"/>
  <c r="I285" i="31" s="1"/>
  <c r="I297" i="31" s="1"/>
  <c r="I309" i="31" s="1"/>
  <c r="I321" i="31" s="1"/>
  <c r="I333" i="31" s="1"/>
  <c r="I345" i="31" s="1"/>
  <c r="I357" i="31" s="1"/>
  <c r="I369" i="31" s="1"/>
  <c r="I381" i="31" s="1"/>
  <c r="I20" i="31"/>
  <c r="I32" i="31" s="1"/>
  <c r="I44" i="31" s="1"/>
  <c r="I56" i="31" s="1"/>
  <c r="I68" i="31" s="1"/>
  <c r="I80" i="31" s="1"/>
  <c r="I92" i="31" s="1"/>
  <c r="I104" i="31" s="1"/>
  <c r="I116" i="31" s="1"/>
  <c r="I128" i="31" s="1"/>
  <c r="I140" i="31" s="1"/>
  <c r="I152" i="31" s="1"/>
  <c r="I164" i="31" s="1"/>
  <c r="I176" i="31" s="1"/>
  <c r="I188" i="31" s="1"/>
  <c r="I200" i="31" s="1"/>
  <c r="I212" i="31" s="1"/>
  <c r="I224" i="31" s="1"/>
  <c r="I236" i="31" s="1"/>
  <c r="I248" i="31" s="1"/>
  <c r="I260" i="31" s="1"/>
  <c r="I272" i="31" s="1"/>
  <c r="I284" i="31" s="1"/>
  <c r="I296" i="31" s="1"/>
  <c r="I308" i="31" s="1"/>
  <c r="I320" i="31" s="1"/>
  <c r="I332" i="31" s="1"/>
  <c r="I344" i="31" s="1"/>
  <c r="I356" i="31" s="1"/>
  <c r="I368" i="31" s="1"/>
  <c r="I380" i="31" s="1"/>
  <c r="I19" i="31"/>
  <c r="I31" i="31" s="1"/>
  <c r="I43" i="31" s="1"/>
  <c r="I55" i="31" s="1"/>
  <c r="I67" i="31" s="1"/>
  <c r="I79" i="31" s="1"/>
  <c r="I91" i="31" s="1"/>
  <c r="I103" i="31" s="1"/>
  <c r="I115" i="31" s="1"/>
  <c r="I127" i="31" s="1"/>
  <c r="I139" i="31" s="1"/>
  <c r="I151" i="31" s="1"/>
  <c r="I163" i="31" s="1"/>
  <c r="I175" i="31" s="1"/>
  <c r="I187" i="31" s="1"/>
  <c r="I199" i="31" s="1"/>
  <c r="I211" i="31" s="1"/>
  <c r="I223" i="31" s="1"/>
  <c r="I235" i="31" s="1"/>
  <c r="I247" i="31" s="1"/>
  <c r="I259" i="31" s="1"/>
  <c r="I271" i="31" s="1"/>
  <c r="I283" i="31" s="1"/>
  <c r="I295" i="31" s="1"/>
  <c r="I307" i="31" s="1"/>
  <c r="I319" i="31" s="1"/>
  <c r="I331" i="31" s="1"/>
  <c r="I343" i="31" s="1"/>
  <c r="I355" i="31" s="1"/>
  <c r="I367" i="31" s="1"/>
  <c r="I379" i="31" s="1"/>
  <c r="I18" i="31"/>
  <c r="I30" i="31" s="1"/>
  <c r="I42" i="31" s="1"/>
  <c r="I54" i="31" s="1"/>
  <c r="I66" i="31" s="1"/>
  <c r="I78" i="31" s="1"/>
  <c r="I90" i="31" s="1"/>
  <c r="I102" i="31" s="1"/>
  <c r="I114" i="31" s="1"/>
  <c r="I126" i="31" s="1"/>
  <c r="I138" i="31" s="1"/>
  <c r="I150" i="31" s="1"/>
  <c r="I162" i="31" s="1"/>
  <c r="I174" i="31" s="1"/>
  <c r="I186" i="31" s="1"/>
  <c r="I198" i="31" s="1"/>
  <c r="I210" i="31" s="1"/>
  <c r="I222" i="31" s="1"/>
  <c r="I234" i="31" s="1"/>
  <c r="I246" i="31" s="1"/>
  <c r="I258" i="31" s="1"/>
  <c r="I270" i="31" s="1"/>
  <c r="I282" i="31" s="1"/>
  <c r="I294" i="31" s="1"/>
  <c r="I306" i="31" s="1"/>
  <c r="I318" i="31" s="1"/>
  <c r="I330" i="31" s="1"/>
  <c r="I342" i="31" s="1"/>
  <c r="I354" i="31" s="1"/>
  <c r="I366" i="31" s="1"/>
  <c r="I378" i="31" s="1"/>
  <c r="I17" i="31"/>
  <c r="I29" i="31" s="1"/>
  <c r="I41" i="31" s="1"/>
  <c r="I53" i="31" s="1"/>
  <c r="I65" i="31" s="1"/>
  <c r="I77" i="31" s="1"/>
  <c r="I89" i="31" s="1"/>
  <c r="I101" i="31" s="1"/>
  <c r="I113" i="31" s="1"/>
  <c r="I125" i="31" s="1"/>
  <c r="I137" i="31" s="1"/>
  <c r="I149" i="31" s="1"/>
  <c r="I161" i="31" s="1"/>
  <c r="I173" i="31" s="1"/>
  <c r="I185" i="31" s="1"/>
  <c r="I197" i="31" s="1"/>
  <c r="I209" i="31" s="1"/>
  <c r="I221" i="31" s="1"/>
  <c r="I233" i="31" s="1"/>
  <c r="I245" i="31" s="1"/>
  <c r="I257" i="31" s="1"/>
  <c r="I269" i="31" s="1"/>
  <c r="I281" i="31" s="1"/>
  <c r="I293" i="31" s="1"/>
  <c r="I305" i="31" s="1"/>
  <c r="I317" i="31" s="1"/>
  <c r="I329" i="31" s="1"/>
  <c r="I341" i="31" s="1"/>
  <c r="I353" i="31" s="1"/>
  <c r="I365" i="31" s="1"/>
  <c r="I377" i="31" s="1"/>
  <c r="I16" i="31"/>
  <c r="I28" i="31" s="1"/>
  <c r="I40" i="31" s="1"/>
  <c r="I52" i="31" s="1"/>
  <c r="I64" i="31" s="1"/>
  <c r="I76" i="31" s="1"/>
  <c r="I88" i="31" s="1"/>
  <c r="I100" i="31" s="1"/>
  <c r="I112" i="31" s="1"/>
  <c r="I124" i="31" s="1"/>
  <c r="I136" i="31" s="1"/>
  <c r="I148" i="31" s="1"/>
  <c r="I160" i="31" s="1"/>
  <c r="I172" i="31" s="1"/>
  <c r="I184" i="31" s="1"/>
  <c r="I196" i="31" s="1"/>
  <c r="I208" i="31" s="1"/>
  <c r="I220" i="31" s="1"/>
  <c r="I232" i="31" s="1"/>
  <c r="I244" i="31" s="1"/>
  <c r="I256" i="31" s="1"/>
  <c r="I268" i="31" s="1"/>
  <c r="I280" i="31" s="1"/>
  <c r="I292" i="31" s="1"/>
  <c r="I304" i="31" s="1"/>
  <c r="I316" i="31" s="1"/>
  <c r="I328" i="31" s="1"/>
  <c r="I340" i="31" s="1"/>
  <c r="I352" i="31" s="1"/>
  <c r="I364" i="31" s="1"/>
  <c r="I376" i="31" s="1"/>
  <c r="I15" i="31"/>
  <c r="I27" i="31" s="1"/>
  <c r="I39" i="31" s="1"/>
  <c r="I51" i="31" s="1"/>
  <c r="I63" i="31" s="1"/>
  <c r="I75" i="31" s="1"/>
  <c r="I87" i="31" s="1"/>
  <c r="I99" i="31" s="1"/>
  <c r="I111" i="31" s="1"/>
  <c r="I123" i="31" s="1"/>
  <c r="I135" i="31" s="1"/>
  <c r="I147" i="31" s="1"/>
  <c r="I159" i="31" s="1"/>
  <c r="I171" i="31" s="1"/>
  <c r="I183" i="31" s="1"/>
  <c r="I195" i="31" s="1"/>
  <c r="I207" i="31" s="1"/>
  <c r="I219" i="31" s="1"/>
  <c r="I231" i="31" s="1"/>
  <c r="I243" i="31" s="1"/>
  <c r="I255" i="31" s="1"/>
  <c r="I267" i="31" s="1"/>
  <c r="I279" i="31" s="1"/>
  <c r="I291" i="31" s="1"/>
  <c r="I303" i="31" s="1"/>
  <c r="I315" i="31" s="1"/>
  <c r="I327" i="31" s="1"/>
  <c r="I339" i="31" s="1"/>
  <c r="I351" i="31" s="1"/>
  <c r="I363" i="31" s="1"/>
  <c r="I375" i="31" s="1"/>
  <c r="I14" i="31"/>
  <c r="I26" i="31" s="1"/>
  <c r="I38" i="31" s="1"/>
  <c r="I50" i="31" s="1"/>
  <c r="I62" i="31" s="1"/>
  <c r="I74" i="31" s="1"/>
  <c r="I86" i="31" s="1"/>
  <c r="I98" i="31" s="1"/>
  <c r="I110" i="31" s="1"/>
  <c r="I122" i="31" s="1"/>
  <c r="I134" i="31" s="1"/>
  <c r="I146" i="31" s="1"/>
  <c r="I158" i="31" s="1"/>
  <c r="I170" i="31" s="1"/>
  <c r="I182" i="31" s="1"/>
  <c r="I194" i="31" s="1"/>
  <c r="I206" i="31" s="1"/>
  <c r="I218" i="31" s="1"/>
  <c r="I230" i="31" s="1"/>
  <c r="I242" i="31" s="1"/>
  <c r="I254" i="31" s="1"/>
  <c r="I266" i="31" s="1"/>
  <c r="I278" i="31" s="1"/>
  <c r="I290" i="31" s="1"/>
  <c r="I302" i="31" s="1"/>
  <c r="I314" i="31" s="1"/>
  <c r="I326" i="31" s="1"/>
  <c r="I338" i="31" s="1"/>
  <c r="I350" i="31" s="1"/>
  <c r="I362" i="31" s="1"/>
  <c r="I374" i="31" s="1"/>
  <c r="A3" i="31"/>
  <c r="F3" i="31" s="1"/>
  <c r="F2" i="31"/>
  <c r="J2" i="31" s="1"/>
  <c r="E2" i="31"/>
  <c r="S2" i="31" s="1"/>
  <c r="D2" i="31"/>
  <c r="C2" i="31"/>
  <c r="B2" i="31"/>
  <c r="D36" i="40" l="1"/>
  <c r="P3" i="31"/>
  <c r="O3" i="31"/>
  <c r="J3" i="31"/>
  <c r="K2" i="31"/>
  <c r="U2" i="31" s="1"/>
  <c r="O2" i="31"/>
  <c r="B3" i="31"/>
  <c r="P2" i="31"/>
  <c r="C3" i="31"/>
  <c r="G2" i="31"/>
  <c r="Q2" i="31"/>
  <c r="D3" i="31"/>
  <c r="A4" i="31"/>
  <c r="R2" i="31"/>
  <c r="E3" i="31"/>
  <c r="C390" i="31"/>
  <c r="D37" i="40" l="1"/>
  <c r="C4" i="31"/>
  <c r="B4" i="31"/>
  <c r="D4" i="31"/>
  <c r="E4" i="31"/>
  <c r="F4" i="31"/>
  <c r="A5" i="31"/>
  <c r="C391" i="31"/>
  <c r="L2" i="31"/>
  <c r="M2" i="31"/>
  <c r="N2" i="31"/>
  <c r="Q3" i="31"/>
  <c r="R3" i="31"/>
  <c r="G3" i="31"/>
  <c r="S3" i="31"/>
  <c r="K3" i="31" s="1"/>
  <c r="U3" i="31" s="1"/>
  <c r="T2" i="31"/>
  <c r="D38" i="40" l="1"/>
  <c r="C392" i="31"/>
  <c r="O4" i="31"/>
  <c r="J4" i="31"/>
  <c r="P4" i="31"/>
  <c r="T3" i="31"/>
  <c r="S4" i="31"/>
  <c r="R4" i="31"/>
  <c r="Q4" i="31"/>
  <c r="G4" i="31"/>
  <c r="B5" i="31"/>
  <c r="F5" i="31"/>
  <c r="E5" i="31"/>
  <c r="A6" i="31"/>
  <c r="D5" i="31"/>
  <c r="C5" i="31"/>
  <c r="N3" i="31"/>
  <c r="M3" i="31"/>
  <c r="L3" i="31"/>
  <c r="D39" i="40" l="1"/>
  <c r="K4" i="31"/>
  <c r="U4" i="31" s="1"/>
  <c r="E6" i="31"/>
  <c r="A7" i="31"/>
  <c r="D6" i="31"/>
  <c r="F6" i="31"/>
  <c r="C6" i="31"/>
  <c r="B6" i="31"/>
  <c r="J5" i="31"/>
  <c r="P5" i="31"/>
  <c r="O5" i="31"/>
  <c r="T4" i="31"/>
  <c r="N4" i="31"/>
  <c r="M4" i="31"/>
  <c r="L4" i="31"/>
  <c r="C393" i="31"/>
  <c r="S5" i="31"/>
  <c r="R5" i="31"/>
  <c r="Q5" i="31"/>
  <c r="G5" i="31"/>
  <c r="D40" i="40" l="1"/>
  <c r="C394" i="31"/>
  <c r="N5" i="31"/>
  <c r="L5" i="31"/>
  <c r="M5" i="31"/>
  <c r="P6" i="31"/>
  <c r="O6" i="31"/>
  <c r="J6" i="31"/>
  <c r="C7" i="31"/>
  <c r="B7" i="31"/>
  <c r="E7" i="31"/>
  <c r="A8" i="31"/>
  <c r="F7" i="31"/>
  <c r="D7" i="31"/>
  <c r="K5" i="31"/>
  <c r="U5" i="31" s="1"/>
  <c r="S6" i="31"/>
  <c r="K6" i="31" s="1"/>
  <c r="U6" i="31" s="1"/>
  <c r="G6" i="31"/>
  <c r="R6" i="31"/>
  <c r="Q6" i="31"/>
  <c r="D41" i="40" l="1"/>
  <c r="T5" i="31"/>
  <c r="N6" i="31"/>
  <c r="M6" i="31"/>
  <c r="L6" i="31"/>
  <c r="T6" i="31"/>
  <c r="A9" i="31"/>
  <c r="D8" i="31"/>
  <c r="C8" i="31"/>
  <c r="B8" i="31"/>
  <c r="F8" i="31"/>
  <c r="E8" i="31"/>
  <c r="O7" i="31"/>
  <c r="J7" i="31"/>
  <c r="P7" i="31"/>
  <c r="C395" i="31"/>
  <c r="Q7" i="31"/>
  <c r="S7" i="31"/>
  <c r="G7" i="31"/>
  <c r="R7" i="31"/>
  <c r="D42" i="40" l="1"/>
  <c r="E9" i="31"/>
  <c r="F9" i="31"/>
  <c r="D9" i="31"/>
  <c r="C9" i="31"/>
  <c r="B9" i="31"/>
  <c r="A10" i="31"/>
  <c r="M7" i="31"/>
  <c r="N7" i="31"/>
  <c r="L7" i="31"/>
  <c r="J8" i="31"/>
  <c r="P8" i="31"/>
  <c r="O8" i="31"/>
  <c r="C396" i="31"/>
  <c r="K7" i="31"/>
  <c r="U7" i="31" s="1"/>
  <c r="R8" i="31"/>
  <c r="Q8" i="31"/>
  <c r="S8" i="31"/>
  <c r="G8" i="31"/>
  <c r="D43" i="40" l="1"/>
  <c r="B10" i="31"/>
  <c r="F10" i="31"/>
  <c r="A11" i="31"/>
  <c r="E10" i="31"/>
  <c r="D10" i="31"/>
  <c r="C10" i="31"/>
  <c r="O9" i="31"/>
  <c r="J9" i="31"/>
  <c r="P9" i="31"/>
  <c r="N8" i="31"/>
  <c r="M8" i="31"/>
  <c r="L8" i="31"/>
  <c r="S9" i="31"/>
  <c r="G9" i="31"/>
  <c r="R9" i="31"/>
  <c r="Q9" i="31"/>
  <c r="C397" i="31"/>
  <c r="K8" i="31"/>
  <c r="U8" i="31" s="1"/>
  <c r="T7" i="31"/>
  <c r="D44" i="40" l="1"/>
  <c r="S10" i="31"/>
  <c r="G10" i="31"/>
  <c r="R10" i="31"/>
  <c r="Q10" i="31"/>
  <c r="N9" i="31"/>
  <c r="M9" i="31"/>
  <c r="L9" i="31"/>
  <c r="A12" i="31"/>
  <c r="C11" i="31"/>
  <c r="B11" i="31"/>
  <c r="F11" i="31"/>
  <c r="E11" i="31"/>
  <c r="D11" i="31"/>
  <c r="K9" i="31"/>
  <c r="U9" i="31" s="1"/>
  <c r="T8" i="31"/>
  <c r="P10" i="31"/>
  <c r="J10" i="31"/>
  <c r="O10" i="31"/>
  <c r="C398" i="31"/>
  <c r="D45" i="40" l="1"/>
  <c r="T9" i="31"/>
  <c r="Q11" i="31"/>
  <c r="G11" i="31"/>
  <c r="S11" i="31"/>
  <c r="R11" i="31"/>
  <c r="O11" i="31"/>
  <c r="J11" i="31"/>
  <c r="P11" i="31"/>
  <c r="C399" i="31"/>
  <c r="L10" i="31"/>
  <c r="M10" i="31"/>
  <c r="N10" i="31"/>
  <c r="A13" i="31"/>
  <c r="D12" i="31"/>
  <c r="E12" i="31"/>
  <c r="C12" i="31"/>
  <c r="B12" i="31"/>
  <c r="F12" i="31"/>
  <c r="K10" i="31"/>
  <c r="U10" i="31" s="1"/>
  <c r="D46" i="40" l="1"/>
  <c r="T10" i="31"/>
  <c r="S12" i="31"/>
  <c r="R12" i="31"/>
  <c r="Q12" i="31"/>
  <c r="G12" i="31"/>
  <c r="J12" i="31"/>
  <c r="P12" i="31"/>
  <c r="O12" i="31"/>
  <c r="F13" i="31"/>
  <c r="E13" i="31"/>
  <c r="A14" i="31"/>
  <c r="B13" i="31"/>
  <c r="D13" i="31"/>
  <c r="C13" i="31"/>
  <c r="K11" i="31"/>
  <c r="U11" i="31" s="1"/>
  <c r="M11" i="31"/>
  <c r="L11" i="31"/>
  <c r="N11" i="31"/>
  <c r="C400" i="31"/>
  <c r="D47" i="40" l="1"/>
  <c r="T11" i="31"/>
  <c r="K12" i="31"/>
  <c r="U12" i="31" s="1"/>
  <c r="F14" i="31"/>
  <c r="D14" i="31"/>
  <c r="C14" i="31"/>
  <c r="B14" i="31"/>
  <c r="E14" i="31"/>
  <c r="A15" i="31"/>
  <c r="S13" i="31"/>
  <c r="Q13" i="31"/>
  <c r="G13" i="31"/>
  <c r="R13" i="31"/>
  <c r="P13" i="31"/>
  <c r="O13" i="31"/>
  <c r="J13" i="31"/>
  <c r="N12" i="31"/>
  <c r="M12" i="31"/>
  <c r="L12" i="31"/>
  <c r="T12" i="31"/>
  <c r="C401" i="31"/>
  <c r="D48" i="40" l="1"/>
  <c r="K13" i="31"/>
  <c r="U13" i="31" s="1"/>
  <c r="S14" i="31"/>
  <c r="R14" i="31"/>
  <c r="Q14" i="31"/>
  <c r="G14" i="31"/>
  <c r="C402" i="31"/>
  <c r="O14" i="31"/>
  <c r="J14" i="31"/>
  <c r="P14" i="31"/>
  <c r="B15" i="31"/>
  <c r="F15" i="31"/>
  <c r="A16" i="31"/>
  <c r="E15" i="31"/>
  <c r="D15" i="31"/>
  <c r="C15" i="31"/>
  <c r="N13" i="31"/>
  <c r="M13" i="31"/>
  <c r="L13" i="31"/>
  <c r="T13" i="31" l="1"/>
  <c r="D49" i="40"/>
  <c r="C403" i="31"/>
  <c r="P15" i="31"/>
  <c r="O15" i="31"/>
  <c r="J15" i="31"/>
  <c r="M14" i="31"/>
  <c r="L14" i="31"/>
  <c r="N14" i="31"/>
  <c r="S15" i="31"/>
  <c r="K15" i="31" s="1"/>
  <c r="U15" i="31" s="1"/>
  <c r="Q15" i="31"/>
  <c r="G15" i="31"/>
  <c r="R15" i="31"/>
  <c r="F16" i="31"/>
  <c r="D16" i="31"/>
  <c r="C16" i="31"/>
  <c r="B16" i="31"/>
  <c r="A17" i="31"/>
  <c r="E16" i="31"/>
  <c r="K14" i="31"/>
  <c r="U14" i="31" s="1"/>
  <c r="D4" i="25"/>
  <c r="D3" i="25"/>
  <c r="AP14" i="23" l="1"/>
  <c r="AD14" i="23"/>
  <c r="BB14" i="23"/>
  <c r="N4" i="25"/>
  <c r="E4" i="25"/>
  <c r="D50" i="40"/>
  <c r="E3" i="25"/>
  <c r="B17" i="31"/>
  <c r="F17" i="31"/>
  <c r="A18" i="31"/>
  <c r="E17" i="31"/>
  <c r="D17" i="31"/>
  <c r="C17" i="31"/>
  <c r="N15" i="31"/>
  <c r="M15" i="31"/>
  <c r="L15" i="31"/>
  <c r="C404" i="31"/>
  <c r="O16" i="31"/>
  <c r="J16" i="31"/>
  <c r="P16" i="31"/>
  <c r="T14" i="31"/>
  <c r="T15" i="31"/>
  <c r="S16" i="31"/>
  <c r="R16" i="31"/>
  <c r="Q16" i="31"/>
  <c r="G16" i="31"/>
  <c r="D9" i="25"/>
  <c r="J9" i="25" s="1"/>
  <c r="K9" i="25" s="1"/>
  <c r="L9" i="25" s="1"/>
  <c r="M9" i="25" s="1"/>
  <c r="N9" i="25" s="1"/>
  <c r="O9" i="25" s="1"/>
  <c r="P9" i="25" s="1"/>
  <c r="AQ14" i="23" l="1"/>
  <c r="BC14" i="23"/>
  <c r="AE14" i="23"/>
  <c r="AZ14" i="23"/>
  <c r="AB14" i="23"/>
  <c r="AN14" i="23"/>
  <c r="K16" i="31"/>
  <c r="U16" i="31" s="1"/>
  <c r="D51" i="40"/>
  <c r="Q9" i="25"/>
  <c r="R9" i="25" s="1"/>
  <c r="S9" i="25" s="1"/>
  <c r="T9" i="25" s="1"/>
  <c r="U9" i="25" s="1"/>
  <c r="V9" i="25" s="1"/>
  <c r="W9" i="25" s="1"/>
  <c r="X9" i="25" s="1"/>
  <c r="Y9" i="25" s="1"/>
  <c r="Z9" i="25" s="1"/>
  <c r="AA9" i="25" s="1"/>
  <c r="AB9" i="25" s="1"/>
  <c r="AC9" i="25" s="1"/>
  <c r="AD9" i="25" s="1"/>
  <c r="AE9" i="25" s="1"/>
  <c r="AF9" i="25" s="1"/>
  <c r="AG9" i="25" s="1"/>
  <c r="F3" i="25"/>
  <c r="P17" i="31"/>
  <c r="O17" i="31"/>
  <c r="J17" i="31"/>
  <c r="M16" i="31"/>
  <c r="L16" i="31"/>
  <c r="N16" i="31"/>
  <c r="C405" i="31"/>
  <c r="S17" i="31"/>
  <c r="Q17" i="31"/>
  <c r="G17" i="31"/>
  <c r="R17" i="31"/>
  <c r="F18" i="31"/>
  <c r="D18" i="31"/>
  <c r="C18" i="31"/>
  <c r="B18" i="31"/>
  <c r="A19" i="31"/>
  <c r="E18" i="31"/>
  <c r="D16" i="23"/>
  <c r="T16" i="31" l="1"/>
  <c r="D52" i="40"/>
  <c r="G3" i="25"/>
  <c r="G4" i="25"/>
  <c r="K17" i="31"/>
  <c r="U17" i="31" s="1"/>
  <c r="C406" i="31"/>
  <c r="B19" i="31"/>
  <c r="F19" i="31"/>
  <c r="A20" i="31"/>
  <c r="E19" i="31"/>
  <c r="D19" i="31"/>
  <c r="C19" i="31"/>
  <c r="O18" i="31"/>
  <c r="J18" i="31"/>
  <c r="P18" i="31"/>
  <c r="S18" i="31"/>
  <c r="R18" i="31"/>
  <c r="Q18" i="31"/>
  <c r="G18" i="31"/>
  <c r="N17" i="31"/>
  <c r="M17" i="31"/>
  <c r="L17" i="31"/>
  <c r="D53" i="40" l="1"/>
  <c r="H4" i="25"/>
  <c r="H3" i="25"/>
  <c r="T17" i="31"/>
  <c r="P19" i="31"/>
  <c r="O19" i="31"/>
  <c r="J19" i="31"/>
  <c r="K18" i="31"/>
  <c r="C407" i="31"/>
  <c r="M18" i="31"/>
  <c r="L18" i="31"/>
  <c r="N18" i="31"/>
  <c r="S19" i="31"/>
  <c r="Q19" i="31"/>
  <c r="G19" i="31"/>
  <c r="R19" i="31"/>
  <c r="F20" i="31"/>
  <c r="D20" i="31"/>
  <c r="C20" i="31"/>
  <c r="B20" i="31"/>
  <c r="E20" i="31"/>
  <c r="A21" i="31"/>
  <c r="N7" i="25"/>
  <c r="O7" i="25" s="1"/>
  <c r="P7" i="25" s="1"/>
  <c r="Q7" i="25" s="1"/>
  <c r="R7" i="25" s="1"/>
  <c r="S7" i="25" s="1"/>
  <c r="T7" i="25" s="1"/>
  <c r="U7" i="25" s="1"/>
  <c r="V7" i="25" s="1"/>
  <c r="W7" i="25" s="1"/>
  <c r="X7" i="25" s="1"/>
  <c r="Y7" i="25" s="1"/>
  <c r="Z7" i="25" s="1"/>
  <c r="AA7" i="25" s="1"/>
  <c r="AB7" i="25" s="1"/>
  <c r="AC7" i="25" s="1"/>
  <c r="AD7" i="25" s="1"/>
  <c r="AE7" i="25" s="1"/>
  <c r="AF7" i="25" s="1"/>
  <c r="AG7" i="25" s="1"/>
  <c r="ND2" i="23"/>
  <c r="D54" i="40" l="1"/>
  <c r="NE2" i="23"/>
  <c r="I3" i="25"/>
  <c r="I4" i="25"/>
  <c r="U18" i="31"/>
  <c r="T18" i="31"/>
  <c r="K19" i="31"/>
  <c r="U19" i="31" s="1"/>
  <c r="O20" i="31"/>
  <c r="J20" i="31"/>
  <c r="P20" i="31"/>
  <c r="S20" i="31"/>
  <c r="R20" i="31"/>
  <c r="Q20" i="31"/>
  <c r="G20" i="31"/>
  <c r="N19" i="31"/>
  <c r="M19" i="31"/>
  <c r="L19" i="31"/>
  <c r="B21" i="31"/>
  <c r="F21" i="31"/>
  <c r="A22" i="31"/>
  <c r="E21" i="31"/>
  <c r="D21" i="31"/>
  <c r="C21" i="31"/>
  <c r="K20" i="31" l="1"/>
  <c r="U20" i="31" s="1"/>
  <c r="D55" i="40"/>
  <c r="NF2" i="23"/>
  <c r="J4" i="25"/>
  <c r="J3" i="25"/>
  <c r="T19" i="31"/>
  <c r="T20" i="31"/>
  <c r="S21" i="31"/>
  <c r="Q21" i="31"/>
  <c r="G21" i="31"/>
  <c r="R21" i="31"/>
  <c r="F22" i="31"/>
  <c r="D22" i="31"/>
  <c r="C22" i="31"/>
  <c r="B22" i="31"/>
  <c r="A23" i="31"/>
  <c r="E22" i="31"/>
  <c r="P21" i="31"/>
  <c r="O21" i="31"/>
  <c r="J21" i="31"/>
  <c r="M20" i="31"/>
  <c r="L20" i="31"/>
  <c r="N20" i="31"/>
  <c r="W11" i="23"/>
  <c r="V7" i="23"/>
  <c r="V11" i="23" s="1"/>
  <c r="T7" i="23"/>
  <c r="T11" i="23" s="1"/>
  <c r="S7" i="23"/>
  <c r="S11" i="23" s="1"/>
  <c r="P7" i="23"/>
  <c r="P11" i="23" s="1"/>
  <c r="O7" i="23"/>
  <c r="O11" i="23" s="1"/>
  <c r="D56" i="40" l="1"/>
  <c r="NG2" i="23"/>
  <c r="K3" i="25"/>
  <c r="K4" i="25"/>
  <c r="N7" i="23"/>
  <c r="N11" i="23" s="1"/>
  <c r="H7" i="23"/>
  <c r="L7" i="23"/>
  <c r="J7" i="23"/>
  <c r="R7" i="23"/>
  <c r="R11" i="23" s="1"/>
  <c r="K7" i="23"/>
  <c r="I7" i="23"/>
  <c r="M7" i="23"/>
  <c r="Q7" i="23"/>
  <c r="Q11" i="23" s="1"/>
  <c r="U7" i="23"/>
  <c r="U11" i="23" s="1"/>
  <c r="O22" i="31"/>
  <c r="J22" i="31"/>
  <c r="P22" i="31"/>
  <c r="S22" i="31"/>
  <c r="K22" i="31" s="1"/>
  <c r="U22" i="31" s="1"/>
  <c r="R22" i="31"/>
  <c r="Q22" i="31"/>
  <c r="G22" i="31"/>
  <c r="N21" i="31"/>
  <c r="M21" i="31"/>
  <c r="L21" i="31"/>
  <c r="B23" i="31"/>
  <c r="F23" i="31"/>
  <c r="A24" i="31"/>
  <c r="E23" i="31"/>
  <c r="D23" i="31"/>
  <c r="C23" i="31"/>
  <c r="K21" i="31"/>
  <c r="U21" i="31" s="1"/>
  <c r="D57" i="40" l="1"/>
  <c r="NH2" i="23"/>
  <c r="L4" i="25"/>
  <c r="L3" i="25"/>
  <c r="T21" i="31"/>
  <c r="S23" i="31"/>
  <c r="Q23" i="31"/>
  <c r="G23" i="31"/>
  <c r="R23" i="31"/>
  <c r="F24" i="31"/>
  <c r="D24" i="31"/>
  <c r="C24" i="31"/>
  <c r="B24" i="31"/>
  <c r="A25" i="31"/>
  <c r="E24" i="31"/>
  <c r="M22" i="31"/>
  <c r="L22" i="31"/>
  <c r="N22" i="31"/>
  <c r="T22" i="31"/>
  <c r="P23" i="31"/>
  <c r="O23" i="31"/>
  <c r="J23" i="31"/>
  <c r="D58" i="40" l="1"/>
  <c r="NI2" i="23"/>
  <c r="M3" i="25"/>
  <c r="M4" i="25"/>
  <c r="K23" i="31"/>
  <c r="U23" i="31" s="1"/>
  <c r="B25" i="31"/>
  <c r="F25" i="31"/>
  <c r="A26" i="31"/>
  <c r="E25" i="31"/>
  <c r="D25" i="31"/>
  <c r="C25" i="31"/>
  <c r="O24" i="31"/>
  <c r="J24" i="31"/>
  <c r="P24" i="31"/>
  <c r="N23" i="31"/>
  <c r="M23" i="31"/>
  <c r="L23" i="31"/>
  <c r="S24" i="31"/>
  <c r="R24" i="31"/>
  <c r="Q24" i="31"/>
  <c r="G24" i="31"/>
  <c r="D59" i="40" l="1"/>
  <c r="NJ2" i="23"/>
  <c r="N3" i="25"/>
  <c r="S25" i="31"/>
  <c r="Q25" i="31"/>
  <c r="G25" i="31"/>
  <c r="R25" i="31"/>
  <c r="P25" i="31"/>
  <c r="O25" i="31"/>
  <c r="J25" i="31"/>
  <c r="F26" i="31"/>
  <c r="D26" i="31"/>
  <c r="C26" i="31"/>
  <c r="B26" i="31"/>
  <c r="E26" i="31"/>
  <c r="A27" i="31"/>
  <c r="M24" i="31"/>
  <c r="L24" i="31"/>
  <c r="N24" i="31"/>
  <c r="K24" i="31"/>
  <c r="U24" i="31" s="1"/>
  <c r="T23" i="31"/>
  <c r="D60" i="40" l="1"/>
  <c r="NK2" i="23"/>
  <c r="S26" i="31"/>
  <c r="R26" i="31"/>
  <c r="Q26" i="31"/>
  <c r="G26" i="31"/>
  <c r="B27" i="31"/>
  <c r="F27" i="31"/>
  <c r="A28" i="31"/>
  <c r="E27" i="31"/>
  <c r="D27" i="31"/>
  <c r="C27" i="31"/>
  <c r="T24" i="31"/>
  <c r="N25" i="31"/>
  <c r="M25" i="31"/>
  <c r="L25" i="31"/>
  <c r="O26" i="31"/>
  <c r="J26" i="31"/>
  <c r="P26" i="31"/>
  <c r="K25" i="31"/>
  <c r="U25" i="31" s="1"/>
  <c r="D61" i="40" l="1"/>
  <c r="NL2" i="23"/>
  <c r="S27" i="31"/>
  <c r="Q27" i="31"/>
  <c r="G27" i="31"/>
  <c r="R27" i="31"/>
  <c r="P27" i="31"/>
  <c r="O27" i="31"/>
  <c r="J27" i="31"/>
  <c r="F28" i="31"/>
  <c r="D28" i="31"/>
  <c r="C28" i="31"/>
  <c r="B28" i="31"/>
  <c r="A29" i="31"/>
  <c r="E28" i="31"/>
  <c r="M26" i="31"/>
  <c r="L26" i="31"/>
  <c r="N26" i="31"/>
  <c r="T25" i="31"/>
  <c r="K26" i="31"/>
  <c r="U26" i="31" s="1"/>
  <c r="D62" i="40" l="1"/>
  <c r="NM2" i="23"/>
  <c r="O28" i="31"/>
  <c r="J28" i="31"/>
  <c r="P28" i="31"/>
  <c r="S28" i="31"/>
  <c r="K28" i="31" s="1"/>
  <c r="U28" i="31" s="1"/>
  <c r="R28" i="31"/>
  <c r="Q28" i="31"/>
  <c r="G28" i="31"/>
  <c r="B29" i="31"/>
  <c r="F29" i="31"/>
  <c r="A30" i="31"/>
  <c r="E29" i="31"/>
  <c r="C29" i="31"/>
  <c r="D29" i="31"/>
  <c r="N27" i="31"/>
  <c r="M27" i="31"/>
  <c r="L27" i="31"/>
  <c r="T26" i="31"/>
  <c r="K27" i="31"/>
  <c r="U27" i="31" s="1"/>
  <c r="D63" i="40" l="1"/>
  <c r="NN2" i="23"/>
  <c r="M28" i="31"/>
  <c r="L28" i="31"/>
  <c r="N28" i="31"/>
  <c r="S29" i="31"/>
  <c r="Q29" i="31"/>
  <c r="G29" i="31"/>
  <c r="R29" i="31"/>
  <c r="F30" i="31"/>
  <c r="D30" i="31"/>
  <c r="C30" i="31"/>
  <c r="B30" i="31"/>
  <c r="A31" i="31"/>
  <c r="E30" i="31"/>
  <c r="T28" i="31"/>
  <c r="P29" i="31"/>
  <c r="O29" i="31"/>
  <c r="J29" i="31"/>
  <c r="T27" i="31"/>
  <c r="D64" i="40" l="1"/>
  <c r="NO2" i="23"/>
  <c r="O30" i="31"/>
  <c r="J30" i="31"/>
  <c r="P30" i="31"/>
  <c r="N29" i="31"/>
  <c r="M29" i="31"/>
  <c r="L29" i="31"/>
  <c r="K29" i="31"/>
  <c r="U29" i="31" s="1"/>
  <c r="S30" i="31"/>
  <c r="R30" i="31"/>
  <c r="Q30" i="31"/>
  <c r="G30" i="31"/>
  <c r="B31" i="31"/>
  <c r="F31" i="31"/>
  <c r="A32" i="31"/>
  <c r="E31" i="31"/>
  <c r="C31" i="31"/>
  <c r="D31" i="31"/>
  <c r="D65" i="40" l="1"/>
  <c r="NP2" i="23"/>
  <c r="K30" i="31"/>
  <c r="U30" i="31" s="1"/>
  <c r="F32" i="31"/>
  <c r="D32" i="31"/>
  <c r="C32" i="31"/>
  <c r="B32" i="31"/>
  <c r="E32" i="31"/>
  <c r="A33" i="31"/>
  <c r="S31" i="31"/>
  <c r="Q31" i="31"/>
  <c r="G31" i="31"/>
  <c r="R31" i="31"/>
  <c r="M30" i="31"/>
  <c r="L30" i="31"/>
  <c r="N30" i="31"/>
  <c r="P31" i="31"/>
  <c r="O31" i="31"/>
  <c r="J31" i="31"/>
  <c r="T29" i="31"/>
  <c r="T30" i="31"/>
  <c r="D66" i="40" l="1"/>
  <c r="NQ2" i="23"/>
  <c r="N31" i="31"/>
  <c r="M31" i="31"/>
  <c r="L31" i="31"/>
  <c r="K31" i="31"/>
  <c r="U31" i="31" s="1"/>
  <c r="B33" i="31"/>
  <c r="F33" i="31"/>
  <c r="A34" i="31"/>
  <c r="E33" i="31"/>
  <c r="D33" i="31"/>
  <c r="C33" i="31"/>
  <c r="S32" i="31"/>
  <c r="R32" i="31"/>
  <c r="G32" i="31"/>
  <c r="Q32" i="31"/>
  <c r="O32" i="31"/>
  <c r="J32" i="31"/>
  <c r="P32" i="31"/>
  <c r="T31" i="31" l="1"/>
  <c r="D67" i="40"/>
  <c r="NR2" i="23"/>
  <c r="P33" i="31"/>
  <c r="O33" i="31"/>
  <c r="J33" i="31"/>
  <c r="M32" i="31"/>
  <c r="L32" i="31"/>
  <c r="N32" i="31"/>
  <c r="K32" i="31"/>
  <c r="U32" i="31" s="1"/>
  <c r="F34" i="31"/>
  <c r="D34" i="31"/>
  <c r="C34" i="31"/>
  <c r="B34" i="31"/>
  <c r="E34" i="31"/>
  <c r="A35" i="31"/>
  <c r="S33" i="31"/>
  <c r="Q33" i="31"/>
  <c r="G33" i="31"/>
  <c r="R33" i="31"/>
  <c r="K33" i="31" l="1"/>
  <c r="U33" i="31" s="1"/>
  <c r="D68" i="40"/>
  <c r="NS2" i="23"/>
  <c r="C2" i="27"/>
  <c r="E2" i="23"/>
  <c r="F4" i="23"/>
  <c r="E3" i="23"/>
  <c r="T32" i="31"/>
  <c r="O34" i="31"/>
  <c r="J34" i="31"/>
  <c r="P34" i="31"/>
  <c r="S34" i="31"/>
  <c r="K34" i="31" s="1"/>
  <c r="U34" i="31" s="1"/>
  <c r="R34" i="31"/>
  <c r="G34" i="31"/>
  <c r="Q34" i="31"/>
  <c r="B35" i="31"/>
  <c r="F35" i="31"/>
  <c r="A36" i="31"/>
  <c r="E35" i="31"/>
  <c r="D35" i="31"/>
  <c r="C35" i="31"/>
  <c r="T33" i="31"/>
  <c r="N33" i="31"/>
  <c r="M33" i="31"/>
  <c r="L33" i="31"/>
  <c r="D69" i="40" l="1"/>
  <c r="E14" i="23"/>
  <c r="E17" i="23" s="1"/>
  <c r="E13" i="23"/>
  <c r="E16" i="23" s="1"/>
  <c r="F29" i="23"/>
  <c r="F28" i="23"/>
  <c r="NT2" i="23"/>
  <c r="F26" i="23"/>
  <c r="F27" i="23"/>
  <c r="D2" i="27"/>
  <c r="F3" i="23"/>
  <c r="G4" i="23"/>
  <c r="F2" i="23"/>
  <c r="S35" i="31"/>
  <c r="Q35" i="31"/>
  <c r="G35" i="31"/>
  <c r="R35" i="31"/>
  <c r="M34" i="31"/>
  <c r="L34" i="31"/>
  <c r="N34" i="31"/>
  <c r="F36" i="31"/>
  <c r="D36" i="31"/>
  <c r="C36" i="31"/>
  <c r="B36" i="31"/>
  <c r="E36" i="31"/>
  <c r="A37" i="31"/>
  <c r="T34" i="31"/>
  <c r="P35" i="31"/>
  <c r="O35" i="31"/>
  <c r="J35" i="31"/>
  <c r="F22" i="23" l="1"/>
  <c r="D70" i="40"/>
  <c r="E18" i="23"/>
  <c r="F14" i="23"/>
  <c r="F17" i="23" s="1"/>
  <c r="F13" i="23"/>
  <c r="F16" i="23" s="1"/>
  <c r="G29" i="23"/>
  <c r="G28" i="23"/>
  <c r="NU2" i="23"/>
  <c r="G26" i="23"/>
  <c r="G27" i="23"/>
  <c r="E2" i="27"/>
  <c r="G3" i="23"/>
  <c r="H4" i="23"/>
  <c r="G2" i="23"/>
  <c r="O36" i="31"/>
  <c r="J36" i="31"/>
  <c r="P36" i="31"/>
  <c r="S36" i="31"/>
  <c r="K36" i="31" s="1"/>
  <c r="U36" i="31" s="1"/>
  <c r="R36" i="31"/>
  <c r="G36" i="31"/>
  <c r="Q36" i="31"/>
  <c r="N35" i="31"/>
  <c r="L35" i="31"/>
  <c r="M35" i="31"/>
  <c r="B37" i="31"/>
  <c r="F37" i="31"/>
  <c r="A38" i="31"/>
  <c r="E37" i="31"/>
  <c r="D37" i="31"/>
  <c r="C37" i="31"/>
  <c r="K35" i="31"/>
  <c r="U35" i="31" s="1"/>
  <c r="D71" i="40" l="1"/>
  <c r="F18" i="23"/>
  <c r="G22" i="23"/>
  <c r="NV2" i="23"/>
  <c r="H29" i="23"/>
  <c r="H28" i="23"/>
  <c r="G13" i="23"/>
  <c r="G16" i="23" s="1"/>
  <c r="G14" i="23"/>
  <c r="G17" i="23" s="1"/>
  <c r="H27" i="23"/>
  <c r="H26" i="23"/>
  <c r="C25" i="27"/>
  <c r="C52" i="27"/>
  <c r="C11" i="27"/>
  <c r="C21" i="27"/>
  <c r="C41" i="27"/>
  <c r="C17" i="27"/>
  <c r="C23" i="27"/>
  <c r="C31" i="27"/>
  <c r="C39" i="27"/>
  <c r="C51" i="27"/>
  <c r="C9" i="27"/>
  <c r="C15" i="27"/>
  <c r="C7" i="27"/>
  <c r="C37" i="27"/>
  <c r="C55" i="27"/>
  <c r="C49" i="27"/>
  <c r="C33" i="27"/>
  <c r="C5" i="27"/>
  <c r="C29" i="27"/>
  <c r="C3" i="27"/>
  <c r="C45" i="27"/>
  <c r="C19" i="27"/>
  <c r="C13" i="27"/>
  <c r="C35" i="27"/>
  <c r="C27" i="27"/>
  <c r="C47" i="27"/>
  <c r="C57" i="27"/>
  <c r="C43" i="27"/>
  <c r="C53" i="27"/>
  <c r="F2" i="27"/>
  <c r="I4" i="23"/>
  <c r="H2" i="23"/>
  <c r="H3" i="23"/>
  <c r="P37" i="31"/>
  <c r="O37" i="31"/>
  <c r="J37" i="31"/>
  <c r="F38" i="31"/>
  <c r="D38" i="31"/>
  <c r="C38" i="31"/>
  <c r="B38" i="31"/>
  <c r="E38" i="31"/>
  <c r="A39" i="31"/>
  <c r="S37" i="31"/>
  <c r="Q37" i="31"/>
  <c r="G37" i="31"/>
  <c r="R37" i="31"/>
  <c r="T36" i="31"/>
  <c r="M36" i="31"/>
  <c r="L36" i="31"/>
  <c r="N36" i="31"/>
  <c r="T35" i="31"/>
  <c r="D72" i="40" l="1"/>
  <c r="G18" i="23"/>
  <c r="NW2" i="23"/>
  <c r="I29" i="23"/>
  <c r="I28" i="23"/>
  <c r="I27" i="23"/>
  <c r="I26" i="23"/>
  <c r="D35" i="27"/>
  <c r="H14" i="23"/>
  <c r="H17" i="23" s="1"/>
  <c r="H13" i="23"/>
  <c r="H16" i="23" s="1"/>
  <c r="C28" i="27"/>
  <c r="C46" i="27"/>
  <c r="C54" i="27"/>
  <c r="C24" i="27"/>
  <c r="C38" i="27"/>
  <c r="C8" i="27"/>
  <c r="C40" i="27"/>
  <c r="C14" i="27"/>
  <c r="C26" i="27"/>
  <c r="C32" i="27"/>
  <c r="C20" i="27"/>
  <c r="C12" i="27"/>
  <c r="C22" i="27"/>
  <c r="C34" i="27"/>
  <c r="C44" i="27"/>
  <c r="D39" i="27"/>
  <c r="D27" i="27"/>
  <c r="D53" i="27"/>
  <c r="D31" i="27"/>
  <c r="C50" i="27"/>
  <c r="C4" i="27"/>
  <c r="C48" i="27"/>
  <c r="C36" i="27"/>
  <c r="D43" i="27"/>
  <c r="C18" i="27"/>
  <c r="C30" i="27"/>
  <c r="D15" i="27"/>
  <c r="C16" i="27"/>
  <c r="C42" i="27"/>
  <c r="C56" i="27"/>
  <c r="C6" i="27"/>
  <c r="C10" i="27"/>
  <c r="D41" i="27"/>
  <c r="D5" i="27"/>
  <c r="D13" i="27"/>
  <c r="D33" i="27"/>
  <c r="D19" i="27"/>
  <c r="D7" i="27"/>
  <c r="D55" i="27"/>
  <c r="D47" i="27"/>
  <c r="D23" i="27"/>
  <c r="D17" i="27"/>
  <c r="D49" i="27"/>
  <c r="D57" i="27"/>
  <c r="D11" i="27"/>
  <c r="D29" i="27"/>
  <c r="D45" i="27"/>
  <c r="D21" i="27"/>
  <c r="D3" i="27"/>
  <c r="D37" i="27"/>
  <c r="D25" i="27"/>
  <c r="D9" i="27"/>
  <c r="D51" i="27"/>
  <c r="G2" i="27"/>
  <c r="I3" i="23"/>
  <c r="J4" i="23"/>
  <c r="I2" i="23"/>
  <c r="O38" i="31"/>
  <c r="J38" i="31"/>
  <c r="P38" i="31"/>
  <c r="K37" i="31"/>
  <c r="U37" i="31" s="1"/>
  <c r="S38" i="31"/>
  <c r="R38" i="31"/>
  <c r="G38" i="31"/>
  <c r="Q38" i="31"/>
  <c r="N37" i="31"/>
  <c r="L37" i="31"/>
  <c r="M37" i="31"/>
  <c r="B39" i="31"/>
  <c r="F39" i="31"/>
  <c r="A40" i="31"/>
  <c r="E39" i="31"/>
  <c r="D39" i="31"/>
  <c r="C39" i="31"/>
  <c r="D73" i="40" l="1"/>
  <c r="J29" i="23"/>
  <c r="J28" i="23"/>
  <c r="NX2" i="23"/>
  <c r="J27" i="23"/>
  <c r="J26" i="23"/>
  <c r="E45" i="27"/>
  <c r="H18" i="23"/>
  <c r="H22" i="23"/>
  <c r="I14" i="23"/>
  <c r="I17" i="23" s="1"/>
  <c r="I13" i="23"/>
  <c r="I16" i="23" s="1"/>
  <c r="D10" i="27"/>
  <c r="D28" i="27"/>
  <c r="D36" i="27"/>
  <c r="D40" i="27"/>
  <c r="D54" i="27"/>
  <c r="D48" i="27"/>
  <c r="E37" i="27"/>
  <c r="D22" i="27"/>
  <c r="E27" i="27"/>
  <c r="E39" i="27"/>
  <c r="E47" i="27"/>
  <c r="E7" i="27"/>
  <c r="E17" i="27"/>
  <c r="D34" i="27"/>
  <c r="E49" i="27"/>
  <c r="E9" i="27"/>
  <c r="E25" i="27"/>
  <c r="E11" i="27"/>
  <c r="E5" i="27"/>
  <c r="E57" i="27"/>
  <c r="E35" i="27"/>
  <c r="D46" i="27"/>
  <c r="D8" i="27"/>
  <c r="D56" i="27"/>
  <c r="E23" i="27"/>
  <c r="D20" i="27"/>
  <c r="D42" i="27"/>
  <c r="E21" i="27"/>
  <c r="E53" i="27"/>
  <c r="D30" i="27"/>
  <c r="D12" i="27"/>
  <c r="D18" i="27"/>
  <c r="D38" i="27"/>
  <c r="D26" i="27"/>
  <c r="D4" i="27"/>
  <c r="D32" i="27"/>
  <c r="D6" i="27"/>
  <c r="D14" i="27"/>
  <c r="D24" i="27"/>
  <c r="D50" i="27"/>
  <c r="D44" i="27"/>
  <c r="D16" i="27"/>
  <c r="D52" i="27"/>
  <c r="E41" i="27"/>
  <c r="E19" i="27"/>
  <c r="E55" i="27"/>
  <c r="E3" i="27"/>
  <c r="E51" i="27"/>
  <c r="E33" i="27"/>
  <c r="E31" i="27"/>
  <c r="E29" i="27"/>
  <c r="E13" i="27"/>
  <c r="E15" i="27"/>
  <c r="E43" i="27"/>
  <c r="H2" i="27"/>
  <c r="J3" i="23"/>
  <c r="K4" i="23"/>
  <c r="J2" i="23"/>
  <c r="K38" i="31"/>
  <c r="U38" i="31" s="1"/>
  <c r="S39" i="31"/>
  <c r="Q39" i="31"/>
  <c r="G39" i="31"/>
  <c r="R39" i="31"/>
  <c r="M38" i="31"/>
  <c r="L38" i="31"/>
  <c r="N38" i="31"/>
  <c r="F40" i="31"/>
  <c r="D40" i="31"/>
  <c r="C40" i="31"/>
  <c r="B40" i="31"/>
  <c r="E40" i="31"/>
  <c r="A41" i="31"/>
  <c r="T37" i="31"/>
  <c r="P39" i="31"/>
  <c r="O39" i="31"/>
  <c r="J39" i="31"/>
  <c r="T38" i="31" l="1"/>
  <c r="D74" i="40"/>
  <c r="NY2" i="23"/>
  <c r="K29" i="23"/>
  <c r="K28" i="23"/>
  <c r="K27" i="23"/>
  <c r="K26" i="23"/>
  <c r="F49" i="27"/>
  <c r="I18" i="23"/>
  <c r="I22" i="23"/>
  <c r="J14" i="23"/>
  <c r="J17" i="23" s="1"/>
  <c r="J13" i="23"/>
  <c r="J16" i="23" s="1"/>
  <c r="E30" i="27"/>
  <c r="E54" i="27"/>
  <c r="E36" i="27"/>
  <c r="E10" i="27"/>
  <c r="E32" i="27"/>
  <c r="E50" i="27"/>
  <c r="E8" i="27"/>
  <c r="E24" i="27"/>
  <c r="E34" i="27"/>
  <c r="E42" i="27"/>
  <c r="E4" i="27"/>
  <c r="E44" i="27"/>
  <c r="E20" i="27"/>
  <c r="E22" i="27"/>
  <c r="E12" i="27"/>
  <c r="E18" i="27"/>
  <c r="E26" i="27"/>
  <c r="E38" i="27"/>
  <c r="E48" i="27"/>
  <c r="E14" i="27"/>
  <c r="E52" i="27"/>
  <c r="E40" i="27"/>
  <c r="E28" i="27"/>
  <c r="E56" i="27"/>
  <c r="E16" i="27"/>
  <c r="E6" i="27"/>
  <c r="E46" i="27"/>
  <c r="F47" i="27"/>
  <c r="F35" i="27"/>
  <c r="F45" i="27"/>
  <c r="F17" i="27"/>
  <c r="F55" i="27"/>
  <c r="F37" i="27"/>
  <c r="F3" i="27"/>
  <c r="F27" i="27"/>
  <c r="F15" i="27"/>
  <c r="F57" i="27"/>
  <c r="F41" i="27"/>
  <c r="F39" i="27"/>
  <c r="F31" i="27"/>
  <c r="F13" i="27"/>
  <c r="F7" i="27"/>
  <c r="F25" i="27"/>
  <c r="F23" i="27"/>
  <c r="F11" i="27"/>
  <c r="F29" i="27"/>
  <c r="F43" i="27"/>
  <c r="F9" i="27"/>
  <c r="F53" i="27"/>
  <c r="F5" i="27"/>
  <c r="F51" i="27"/>
  <c r="F14" i="27"/>
  <c r="F21" i="27"/>
  <c r="F33" i="27"/>
  <c r="F19" i="27"/>
  <c r="I2" i="27"/>
  <c r="K2" i="23"/>
  <c r="K3" i="23"/>
  <c r="L4" i="23"/>
  <c r="O40" i="31"/>
  <c r="J40" i="31"/>
  <c r="P40" i="31"/>
  <c r="B41" i="31"/>
  <c r="F41" i="31"/>
  <c r="A42" i="31"/>
  <c r="E41" i="31"/>
  <c r="D41" i="31"/>
  <c r="C41" i="31"/>
  <c r="S40" i="31"/>
  <c r="R40" i="31"/>
  <c r="G40" i="31"/>
  <c r="Q40" i="31"/>
  <c r="N39" i="31"/>
  <c r="M39" i="31"/>
  <c r="L39" i="31"/>
  <c r="K39" i="31"/>
  <c r="U39" i="31" s="1"/>
  <c r="D75" i="40" l="1"/>
  <c r="NZ2" i="23"/>
  <c r="L28" i="23"/>
  <c r="L29" i="23"/>
  <c r="L27" i="23"/>
  <c r="L26" i="23"/>
  <c r="J18" i="23"/>
  <c r="H13" i="27"/>
  <c r="K13" i="23"/>
  <c r="K16" i="23" s="1"/>
  <c r="K14" i="23"/>
  <c r="K17" i="23" s="1"/>
  <c r="T39" i="31"/>
  <c r="K40" i="31"/>
  <c r="U40" i="31" s="1"/>
  <c r="F30" i="27"/>
  <c r="F16" i="27"/>
  <c r="F24" i="27"/>
  <c r="F50" i="27"/>
  <c r="F56" i="27"/>
  <c r="F32" i="27"/>
  <c r="F22" i="27"/>
  <c r="F6" i="27"/>
  <c r="F44" i="27"/>
  <c r="F40" i="27"/>
  <c r="F4" i="27"/>
  <c r="F8" i="27"/>
  <c r="F36" i="27"/>
  <c r="F28" i="27"/>
  <c r="F54" i="27"/>
  <c r="F26" i="27"/>
  <c r="F12" i="27"/>
  <c r="F48" i="27"/>
  <c r="F18" i="27"/>
  <c r="F52" i="27"/>
  <c r="F20" i="27"/>
  <c r="F46" i="27"/>
  <c r="F10" i="27"/>
  <c r="F34" i="27"/>
  <c r="F38" i="27"/>
  <c r="F42" i="27"/>
  <c r="G55" i="27"/>
  <c r="G17" i="27"/>
  <c r="G43" i="27"/>
  <c r="G23" i="27"/>
  <c r="G19" i="27"/>
  <c r="G45" i="27"/>
  <c r="G7" i="27"/>
  <c r="G49" i="27"/>
  <c r="G9" i="27"/>
  <c r="G35" i="27"/>
  <c r="G5" i="27"/>
  <c r="G53" i="27"/>
  <c r="G27" i="27"/>
  <c r="G47" i="27"/>
  <c r="G3" i="27"/>
  <c r="G29" i="27"/>
  <c r="G21" i="27"/>
  <c r="G37" i="27"/>
  <c r="G25" i="27"/>
  <c r="G39" i="27"/>
  <c r="G13" i="27"/>
  <c r="G51" i="27"/>
  <c r="G57" i="27"/>
  <c r="G11" i="27"/>
  <c r="G33" i="27"/>
  <c r="G15" i="27"/>
  <c r="G41" i="27"/>
  <c r="G31" i="27"/>
  <c r="J2" i="27"/>
  <c r="L3" i="23"/>
  <c r="M4" i="23"/>
  <c r="L2" i="23"/>
  <c r="S41" i="31"/>
  <c r="Q41" i="31"/>
  <c r="G41" i="31"/>
  <c r="R41" i="31"/>
  <c r="P41" i="31"/>
  <c r="O41" i="31"/>
  <c r="J41" i="31"/>
  <c r="M40" i="31"/>
  <c r="L40" i="31"/>
  <c r="N40" i="31"/>
  <c r="F42" i="31"/>
  <c r="D42" i="31"/>
  <c r="C42" i="31"/>
  <c r="B42" i="31"/>
  <c r="A43" i="31"/>
  <c r="E42" i="31"/>
  <c r="D76" i="40" l="1"/>
  <c r="OA2" i="23"/>
  <c r="M28" i="23"/>
  <c r="M29" i="23"/>
  <c r="M27" i="23"/>
  <c r="M26" i="23"/>
  <c r="K22" i="23"/>
  <c r="K18" i="23"/>
  <c r="J22" i="23"/>
  <c r="L13" i="23"/>
  <c r="L16" i="23" s="1"/>
  <c r="L14" i="23"/>
  <c r="L17" i="23" s="1"/>
  <c r="T40" i="31"/>
  <c r="H21" i="27"/>
  <c r="H25" i="27"/>
  <c r="H49" i="27"/>
  <c r="H57" i="27"/>
  <c r="H37" i="27"/>
  <c r="H23" i="27"/>
  <c r="H31" i="27"/>
  <c r="H3" i="27"/>
  <c r="H51" i="27"/>
  <c r="H29" i="27"/>
  <c r="H15" i="27"/>
  <c r="H45" i="27"/>
  <c r="H17" i="27"/>
  <c r="H39" i="27"/>
  <c r="H55" i="27"/>
  <c r="H33" i="27"/>
  <c r="H53" i="27"/>
  <c r="H43" i="27"/>
  <c r="H7" i="27"/>
  <c r="H27" i="27"/>
  <c r="H47" i="27"/>
  <c r="H11" i="27"/>
  <c r="H19" i="27"/>
  <c r="H5" i="27"/>
  <c r="H9" i="27"/>
  <c r="H41" i="27"/>
  <c r="H35" i="27"/>
  <c r="G50" i="27"/>
  <c r="G26" i="27"/>
  <c r="G12" i="27"/>
  <c r="G8" i="27"/>
  <c r="G42" i="27"/>
  <c r="G4" i="27"/>
  <c r="G24" i="27"/>
  <c r="G34" i="27"/>
  <c r="G30" i="27"/>
  <c r="G10" i="27"/>
  <c r="G16" i="27"/>
  <c r="G28" i="27"/>
  <c r="G46" i="27"/>
  <c r="G6" i="27"/>
  <c r="G32" i="27"/>
  <c r="G20" i="27"/>
  <c r="G22" i="27"/>
  <c r="G44" i="27"/>
  <c r="G38" i="27"/>
  <c r="G52" i="27"/>
  <c r="G54" i="27"/>
  <c r="G48" i="27"/>
  <c r="G36" i="27"/>
  <c r="G56" i="27"/>
  <c r="G14" i="27"/>
  <c r="G40" i="27"/>
  <c r="G18" i="27"/>
  <c r="K2" i="27"/>
  <c r="N4" i="23"/>
  <c r="M3" i="23"/>
  <c r="M2" i="23"/>
  <c r="B43" i="31"/>
  <c r="F43" i="31"/>
  <c r="A44" i="31"/>
  <c r="E43" i="31"/>
  <c r="D43" i="31"/>
  <c r="C43" i="31"/>
  <c r="O42" i="31"/>
  <c r="J42" i="31"/>
  <c r="P42" i="31"/>
  <c r="N41" i="31"/>
  <c r="M41" i="31"/>
  <c r="L41" i="31"/>
  <c r="S42" i="31"/>
  <c r="R42" i="31"/>
  <c r="Q42" i="31"/>
  <c r="G42" i="31"/>
  <c r="K41" i="31"/>
  <c r="U41" i="31" s="1"/>
  <c r="D77" i="40" l="1"/>
  <c r="N29" i="23"/>
  <c r="N28" i="23"/>
  <c r="OB2" i="23"/>
  <c r="N27" i="23"/>
  <c r="N26" i="23"/>
  <c r="H8" i="27"/>
  <c r="L22" i="23"/>
  <c r="L18" i="23"/>
  <c r="M14" i="23"/>
  <c r="M17" i="23" s="1"/>
  <c r="M13" i="23"/>
  <c r="M16" i="23" s="1"/>
  <c r="K42" i="31"/>
  <c r="U42" i="31" s="1"/>
  <c r="H44" i="27"/>
  <c r="H6" i="27"/>
  <c r="H22" i="27"/>
  <c r="H40" i="27"/>
  <c r="H18" i="27"/>
  <c r="H42" i="27"/>
  <c r="H14" i="27"/>
  <c r="H24" i="27"/>
  <c r="H32" i="27"/>
  <c r="H26" i="27"/>
  <c r="H12" i="27"/>
  <c r="H36" i="27"/>
  <c r="H54" i="27"/>
  <c r="H30" i="27"/>
  <c r="H48" i="27"/>
  <c r="H46" i="27"/>
  <c r="H50" i="27"/>
  <c r="H16" i="27"/>
  <c r="H20" i="27"/>
  <c r="H56" i="27"/>
  <c r="H4" i="27"/>
  <c r="H52" i="27"/>
  <c r="H10" i="27"/>
  <c r="H38" i="27"/>
  <c r="H34" i="27"/>
  <c r="H28" i="27"/>
  <c r="I47" i="27"/>
  <c r="I49" i="27"/>
  <c r="I15" i="27"/>
  <c r="I39" i="27"/>
  <c r="I33" i="27"/>
  <c r="I37" i="27"/>
  <c r="I41" i="27"/>
  <c r="I43" i="27"/>
  <c r="I13" i="27"/>
  <c r="I23" i="27"/>
  <c r="I45" i="27"/>
  <c r="I51" i="27"/>
  <c r="I53" i="27"/>
  <c r="I57" i="27"/>
  <c r="I21" i="27"/>
  <c r="I55" i="27"/>
  <c r="I29" i="27"/>
  <c r="I5" i="27"/>
  <c r="I9" i="27"/>
  <c r="I11" i="27"/>
  <c r="I35" i="27"/>
  <c r="I7" i="27"/>
  <c r="I19" i="27"/>
  <c r="I27" i="27"/>
  <c r="I3" i="27"/>
  <c r="I31" i="27"/>
  <c r="I17" i="27"/>
  <c r="I25" i="27"/>
  <c r="L2" i="27"/>
  <c r="N2" i="23"/>
  <c r="N3" i="23"/>
  <c r="O4" i="23"/>
  <c r="T41" i="31"/>
  <c r="S43" i="31"/>
  <c r="Q43" i="31"/>
  <c r="G43" i="31"/>
  <c r="R43" i="31"/>
  <c r="F44" i="31"/>
  <c r="D44" i="31"/>
  <c r="C44" i="31"/>
  <c r="B44" i="31"/>
  <c r="A45" i="31"/>
  <c r="E44" i="31"/>
  <c r="P43" i="31"/>
  <c r="O43" i="31"/>
  <c r="J43" i="31"/>
  <c r="M42" i="31"/>
  <c r="L42" i="31"/>
  <c r="N42" i="31"/>
  <c r="D78" i="40" l="1"/>
  <c r="O29" i="23"/>
  <c r="O28" i="23"/>
  <c r="OC2" i="23"/>
  <c r="O27" i="23"/>
  <c r="O26" i="23"/>
  <c r="J45" i="27"/>
  <c r="M18" i="23"/>
  <c r="K3" i="27"/>
  <c r="N13" i="23"/>
  <c r="N16" i="23" s="1"/>
  <c r="N14" i="23"/>
  <c r="N17" i="23" s="1"/>
  <c r="T42" i="31"/>
  <c r="J53" i="27"/>
  <c r="J37" i="27"/>
  <c r="J49" i="27"/>
  <c r="J35" i="27"/>
  <c r="J15" i="27"/>
  <c r="J57" i="27"/>
  <c r="J43" i="27"/>
  <c r="J55" i="27"/>
  <c r="J29" i="27"/>
  <c r="J9" i="27"/>
  <c r="J21" i="27"/>
  <c r="J7" i="27"/>
  <c r="J51" i="27"/>
  <c r="J19" i="27"/>
  <c r="J11" i="27"/>
  <c r="J5" i="27"/>
  <c r="J3" i="27"/>
  <c r="J41" i="27"/>
  <c r="J33" i="27"/>
  <c r="J17" i="27"/>
  <c r="J47" i="27"/>
  <c r="J23" i="27"/>
  <c r="J31" i="27"/>
  <c r="J6" i="27"/>
  <c r="J25" i="27"/>
  <c r="J27" i="27"/>
  <c r="J39" i="27"/>
  <c r="J13" i="27"/>
  <c r="M2" i="27"/>
  <c r="O3" i="23"/>
  <c r="P4" i="23"/>
  <c r="O2" i="23"/>
  <c r="I56" i="27"/>
  <c r="I42" i="27"/>
  <c r="I12" i="27"/>
  <c r="I14" i="27"/>
  <c r="I22" i="27"/>
  <c r="I50" i="27"/>
  <c r="I6" i="27"/>
  <c r="I34" i="27"/>
  <c r="I54" i="27"/>
  <c r="I40" i="27"/>
  <c r="I10" i="27"/>
  <c r="I30" i="27"/>
  <c r="I32" i="27"/>
  <c r="I36" i="27"/>
  <c r="I4" i="27"/>
  <c r="I26" i="27"/>
  <c r="I48" i="27"/>
  <c r="I16" i="27"/>
  <c r="I52" i="27"/>
  <c r="I44" i="27"/>
  <c r="I46" i="27"/>
  <c r="I8" i="27"/>
  <c r="I28" i="27"/>
  <c r="I18" i="27"/>
  <c r="I20" i="27"/>
  <c r="I38" i="27"/>
  <c r="I24" i="27"/>
  <c r="O44" i="31"/>
  <c r="J44" i="31"/>
  <c r="P44" i="31"/>
  <c r="N43" i="31"/>
  <c r="M43" i="31"/>
  <c r="L43" i="31"/>
  <c r="S44" i="31"/>
  <c r="K44" i="31" s="1"/>
  <c r="U44" i="31" s="1"/>
  <c r="R44" i="31"/>
  <c r="Q44" i="31"/>
  <c r="G44" i="31"/>
  <c r="B45" i="31"/>
  <c r="F45" i="31"/>
  <c r="A46" i="31"/>
  <c r="E45" i="31"/>
  <c r="D45" i="31"/>
  <c r="C45" i="31"/>
  <c r="K43" i="31"/>
  <c r="U43" i="31" s="1"/>
  <c r="D79" i="40" l="1"/>
  <c r="OD2" i="23"/>
  <c r="P29" i="23"/>
  <c r="P28" i="23"/>
  <c r="P27" i="23"/>
  <c r="P26" i="23"/>
  <c r="N22" i="23"/>
  <c r="N18" i="23"/>
  <c r="M22" i="23"/>
  <c r="O14" i="23"/>
  <c r="O17" i="23" s="1"/>
  <c r="O13" i="23"/>
  <c r="O16" i="23" s="1"/>
  <c r="T43" i="31"/>
  <c r="K43" i="27"/>
  <c r="K21" i="27"/>
  <c r="K41" i="27"/>
  <c r="K51" i="27"/>
  <c r="K55" i="27"/>
  <c r="K35" i="27"/>
  <c r="K37" i="27"/>
  <c r="K9" i="27"/>
  <c r="K23" i="27"/>
  <c r="K19" i="27"/>
  <c r="K57" i="27"/>
  <c r="K29" i="27"/>
  <c r="J22" i="27"/>
  <c r="J48" i="27"/>
  <c r="J18" i="27"/>
  <c r="J36" i="27"/>
  <c r="J8" i="27"/>
  <c r="J50" i="27"/>
  <c r="J40" i="27"/>
  <c r="J38" i="27"/>
  <c r="J46" i="27"/>
  <c r="J34" i="27"/>
  <c r="J26" i="27"/>
  <c r="J42" i="27"/>
  <c r="J10" i="27"/>
  <c r="J20" i="27"/>
  <c r="J16" i="27"/>
  <c r="J52" i="27"/>
  <c r="J14" i="27"/>
  <c r="J54" i="27"/>
  <c r="J28" i="27"/>
  <c r="J56" i="27"/>
  <c r="J32" i="27"/>
  <c r="J24" i="27"/>
  <c r="J4" i="27"/>
  <c r="J44" i="27"/>
  <c r="J30" i="27"/>
  <c r="J12" i="27"/>
  <c r="K25" i="27"/>
  <c r="K31" i="27"/>
  <c r="K17" i="27"/>
  <c r="K33" i="27"/>
  <c r="K11" i="27"/>
  <c r="K53" i="27"/>
  <c r="K13" i="27"/>
  <c r="K5" i="27"/>
  <c r="K49" i="27"/>
  <c r="K45" i="27"/>
  <c r="K47" i="27"/>
  <c r="K7" i="27"/>
  <c r="K15" i="27"/>
  <c r="K39" i="27"/>
  <c r="K27" i="27"/>
  <c r="N2" i="27"/>
  <c r="P2" i="23"/>
  <c r="P3" i="23"/>
  <c r="Q4" i="23"/>
  <c r="F46" i="31"/>
  <c r="D46" i="31"/>
  <c r="C46" i="31"/>
  <c r="B46" i="31"/>
  <c r="A47" i="31"/>
  <c r="E46" i="31"/>
  <c r="P45" i="31"/>
  <c r="O45" i="31"/>
  <c r="J45" i="31"/>
  <c r="S45" i="31"/>
  <c r="Q45" i="31"/>
  <c r="G45" i="31"/>
  <c r="R45" i="31"/>
  <c r="M44" i="31"/>
  <c r="L44" i="31"/>
  <c r="N44" i="31"/>
  <c r="T44" i="31"/>
  <c r="D80" i="40" l="1"/>
  <c r="Q29" i="23"/>
  <c r="Q28" i="23"/>
  <c r="OE2" i="23"/>
  <c r="Q27" i="23"/>
  <c r="Q26" i="23"/>
  <c r="O22" i="23"/>
  <c r="O18" i="23"/>
  <c r="P14" i="23"/>
  <c r="P17" i="23" s="1"/>
  <c r="P13" i="23"/>
  <c r="P16" i="23" s="1"/>
  <c r="K4" i="27"/>
  <c r="K6" i="27"/>
  <c r="K16" i="27"/>
  <c r="K8" i="27"/>
  <c r="K24" i="27"/>
  <c r="K38" i="27"/>
  <c r="K36" i="27"/>
  <c r="K10" i="27"/>
  <c r="K54" i="27"/>
  <c r="K28" i="27"/>
  <c r="K50" i="27"/>
  <c r="K46" i="27"/>
  <c r="K34" i="27"/>
  <c r="K12" i="27"/>
  <c r="K22" i="27"/>
  <c r="K44" i="27"/>
  <c r="K18" i="27"/>
  <c r="K52" i="27"/>
  <c r="K20" i="27"/>
  <c r="K32" i="27"/>
  <c r="K48" i="27"/>
  <c r="K30" i="27"/>
  <c r="K42" i="27"/>
  <c r="K26" i="27"/>
  <c r="K40" i="27"/>
  <c r="K56" i="27"/>
  <c r="K14" i="27"/>
  <c r="O2" i="27"/>
  <c r="Q3" i="23"/>
  <c r="R4" i="23"/>
  <c r="Q2" i="23"/>
  <c r="L49" i="27"/>
  <c r="L31" i="27"/>
  <c r="L35" i="27"/>
  <c r="L41" i="27"/>
  <c r="L43" i="27"/>
  <c r="L5" i="27"/>
  <c r="L45" i="27"/>
  <c r="L23" i="27"/>
  <c r="L7" i="27"/>
  <c r="L15" i="27"/>
  <c r="L9" i="27"/>
  <c r="L21" i="27"/>
  <c r="L17" i="27"/>
  <c r="L55" i="27"/>
  <c r="L11" i="27"/>
  <c r="L13" i="27"/>
  <c r="L19" i="27"/>
  <c r="L53" i="27"/>
  <c r="L25" i="27"/>
  <c r="L29" i="27"/>
  <c r="L57" i="27"/>
  <c r="L39" i="27"/>
  <c r="L47" i="27"/>
  <c r="L27" i="27"/>
  <c r="L37" i="27"/>
  <c r="L33" i="27"/>
  <c r="L3" i="27"/>
  <c r="L51" i="27"/>
  <c r="S46" i="31"/>
  <c r="R46" i="31"/>
  <c r="Q46" i="31"/>
  <c r="G46" i="31"/>
  <c r="B47" i="31"/>
  <c r="F47" i="31"/>
  <c r="A48" i="31"/>
  <c r="E47" i="31"/>
  <c r="C47" i="31"/>
  <c r="D47" i="31"/>
  <c r="N45" i="31"/>
  <c r="M45" i="31"/>
  <c r="L45" i="31"/>
  <c r="K45" i="31"/>
  <c r="U45" i="31" s="1"/>
  <c r="O46" i="31"/>
  <c r="J46" i="31"/>
  <c r="P46" i="31"/>
  <c r="D81" i="40" l="1"/>
  <c r="R29" i="23"/>
  <c r="R28" i="23"/>
  <c r="OF2" i="23"/>
  <c r="R27" i="23"/>
  <c r="R26" i="23"/>
  <c r="M47" i="27"/>
  <c r="P18" i="23"/>
  <c r="P22" i="23"/>
  <c r="Q13" i="23"/>
  <c r="Q16" i="23" s="1"/>
  <c r="Q17" i="23"/>
  <c r="M43" i="27"/>
  <c r="M15" i="27"/>
  <c r="M21" i="27"/>
  <c r="M19" i="27"/>
  <c r="M33" i="27"/>
  <c r="M57" i="27"/>
  <c r="M9" i="27"/>
  <c r="M35" i="27"/>
  <c r="M51" i="27"/>
  <c r="M53" i="27"/>
  <c r="M25" i="27"/>
  <c r="M39" i="27"/>
  <c r="M11" i="27"/>
  <c r="M37" i="27"/>
  <c r="M45" i="27"/>
  <c r="M23" i="27"/>
  <c r="M3" i="27"/>
  <c r="M13" i="27"/>
  <c r="M38" i="27"/>
  <c r="M55" i="27"/>
  <c r="M49" i="27"/>
  <c r="M41" i="27"/>
  <c r="M27" i="27"/>
  <c r="M29" i="27"/>
  <c r="M17" i="27"/>
  <c r="M31" i="27"/>
  <c r="M5" i="27"/>
  <c r="M7" i="27"/>
  <c r="P2" i="27"/>
  <c r="R3" i="23"/>
  <c r="S4" i="23"/>
  <c r="R2" i="23"/>
  <c r="L18" i="27"/>
  <c r="L48" i="27"/>
  <c r="L54" i="27"/>
  <c r="L46" i="27"/>
  <c r="L40" i="27"/>
  <c r="L28" i="27"/>
  <c r="L52" i="27"/>
  <c r="L22" i="27"/>
  <c r="L6" i="27"/>
  <c r="L38" i="27"/>
  <c r="L10" i="27"/>
  <c r="L42" i="27"/>
  <c r="L44" i="27"/>
  <c r="L30" i="27"/>
  <c r="L24" i="27"/>
  <c r="L50" i="27"/>
  <c r="L16" i="27"/>
  <c r="L20" i="27"/>
  <c r="L14" i="27"/>
  <c r="L4" i="27"/>
  <c r="L56" i="27"/>
  <c r="L12" i="27"/>
  <c r="L34" i="27"/>
  <c r="L32" i="27"/>
  <c r="L36" i="27"/>
  <c r="L26" i="27"/>
  <c r="L8" i="27"/>
  <c r="P47" i="31"/>
  <c r="O47" i="31"/>
  <c r="J47" i="31"/>
  <c r="S47" i="31"/>
  <c r="Q47" i="31"/>
  <c r="G47" i="31"/>
  <c r="R47" i="31"/>
  <c r="T45" i="31"/>
  <c r="F48" i="31"/>
  <c r="D48" i="31"/>
  <c r="C48" i="31"/>
  <c r="B48" i="31"/>
  <c r="E48" i="31"/>
  <c r="A49" i="31"/>
  <c r="M46" i="31"/>
  <c r="L46" i="31"/>
  <c r="N46" i="31"/>
  <c r="K46" i="31"/>
  <c r="U46" i="31" s="1"/>
  <c r="D82" i="40" l="1"/>
  <c r="S29" i="23"/>
  <c r="S28" i="23"/>
  <c r="S27" i="23"/>
  <c r="S26" i="23"/>
  <c r="Q18" i="23"/>
  <c r="Q19" i="23"/>
  <c r="O59" i="27" s="1"/>
  <c r="R17" i="23"/>
  <c r="R13" i="23"/>
  <c r="R16" i="23" s="1"/>
  <c r="M4" i="27"/>
  <c r="M52" i="27"/>
  <c r="M8" i="27"/>
  <c r="M40" i="27"/>
  <c r="M32" i="27"/>
  <c r="M44" i="27"/>
  <c r="M26" i="27"/>
  <c r="M18" i="27"/>
  <c r="M12" i="27"/>
  <c r="M54" i="27"/>
  <c r="M6" i="27"/>
  <c r="M50" i="27"/>
  <c r="M30" i="27"/>
  <c r="M20" i="27"/>
  <c r="M46" i="27"/>
  <c r="M14" i="27"/>
  <c r="M34" i="27"/>
  <c r="M16" i="27"/>
  <c r="M10" i="27"/>
  <c r="M48" i="27"/>
  <c r="M42" i="27"/>
  <c r="M36" i="27"/>
  <c r="M56" i="27"/>
  <c r="M22" i="27"/>
  <c r="M24" i="27"/>
  <c r="M28" i="27"/>
  <c r="Q2" i="27"/>
  <c r="S2" i="23"/>
  <c r="S3" i="23"/>
  <c r="T4" i="23"/>
  <c r="K47" i="31"/>
  <c r="U47" i="31" s="1"/>
  <c r="N53" i="27"/>
  <c r="N57" i="27"/>
  <c r="N7" i="27"/>
  <c r="N3" i="27"/>
  <c r="N9" i="27"/>
  <c r="N55" i="27"/>
  <c r="N33" i="27"/>
  <c r="N21" i="27"/>
  <c r="N15" i="27"/>
  <c r="N13" i="27"/>
  <c r="N47" i="27"/>
  <c r="N25" i="27"/>
  <c r="N29" i="27"/>
  <c r="N49" i="27"/>
  <c r="N41" i="27"/>
  <c r="N37" i="27"/>
  <c r="N27" i="27"/>
  <c r="N39" i="27"/>
  <c r="N51" i="27"/>
  <c r="N31" i="27"/>
  <c r="N17" i="27"/>
  <c r="N5" i="27"/>
  <c r="N19" i="27"/>
  <c r="N23" i="27"/>
  <c r="N35" i="27"/>
  <c r="N45" i="27"/>
  <c r="N11" i="27"/>
  <c r="N43" i="27"/>
  <c r="N47" i="31"/>
  <c r="M47" i="31"/>
  <c r="L47" i="31"/>
  <c r="T47" i="31"/>
  <c r="S48" i="31"/>
  <c r="R48" i="31"/>
  <c r="Q48" i="31"/>
  <c r="G48" i="31"/>
  <c r="B49" i="31"/>
  <c r="F49" i="31"/>
  <c r="A50" i="31"/>
  <c r="E49" i="31"/>
  <c r="D49" i="31"/>
  <c r="C49" i="31"/>
  <c r="T46" i="31"/>
  <c r="O48" i="31"/>
  <c r="J48" i="31"/>
  <c r="P48" i="31"/>
  <c r="D83" i="40" l="1"/>
  <c r="O53" i="27"/>
  <c r="T28" i="23"/>
  <c r="T29" i="23"/>
  <c r="T27" i="23"/>
  <c r="T26" i="23"/>
  <c r="R19" i="23"/>
  <c r="P59" i="27" s="1"/>
  <c r="R18" i="23"/>
  <c r="Q20" i="23"/>
  <c r="S17" i="23"/>
  <c r="S13" i="23"/>
  <c r="S16" i="23" s="1"/>
  <c r="O23" i="27"/>
  <c r="O39" i="27"/>
  <c r="O55" i="27"/>
  <c r="O5" i="27"/>
  <c r="O41" i="27"/>
  <c r="O27" i="27"/>
  <c r="O43" i="27"/>
  <c r="O11" i="27"/>
  <c r="O29" i="27"/>
  <c r="O45" i="27"/>
  <c r="O9" i="27"/>
  <c r="O13" i="27"/>
  <c r="O31" i="27"/>
  <c r="O47" i="27"/>
  <c r="O7" i="27"/>
  <c r="O25" i="27"/>
  <c r="O57" i="27"/>
  <c r="O15" i="27"/>
  <c r="O33" i="27"/>
  <c r="O49" i="27"/>
  <c r="O3" i="27"/>
  <c r="O19" i="27"/>
  <c r="O35" i="27"/>
  <c r="O51" i="27"/>
  <c r="O17" i="27"/>
  <c r="O21" i="27"/>
  <c r="O37" i="27"/>
  <c r="R2" i="27"/>
  <c r="T2" i="23"/>
  <c r="U4" i="23"/>
  <c r="T3" i="23"/>
  <c r="K48" i="31"/>
  <c r="U48" i="31" s="1"/>
  <c r="N26" i="27"/>
  <c r="N52" i="27"/>
  <c r="N20" i="27"/>
  <c r="N34" i="27"/>
  <c r="N44" i="27"/>
  <c r="N12" i="27"/>
  <c r="N4" i="27"/>
  <c r="N14" i="27"/>
  <c r="N46" i="27"/>
  <c r="N40" i="27"/>
  <c r="N10" i="27"/>
  <c r="N38" i="27"/>
  <c r="N22" i="27"/>
  <c r="N8" i="27"/>
  <c r="N36" i="27"/>
  <c r="N18" i="27"/>
  <c r="N54" i="27"/>
  <c r="N42" i="27"/>
  <c r="N24" i="27"/>
  <c r="N56" i="27"/>
  <c r="N32" i="27"/>
  <c r="N50" i="27"/>
  <c r="N6" i="27"/>
  <c r="N28" i="27"/>
  <c r="N16" i="27"/>
  <c r="N48" i="27"/>
  <c r="N30" i="27"/>
  <c r="S49" i="31"/>
  <c r="Q49" i="31"/>
  <c r="G49" i="31"/>
  <c r="R49" i="31"/>
  <c r="F50" i="31"/>
  <c r="D50" i="31"/>
  <c r="C50" i="31"/>
  <c r="B50" i="31"/>
  <c r="E50" i="31"/>
  <c r="A51" i="31"/>
  <c r="P49" i="31"/>
  <c r="O49" i="31"/>
  <c r="J49" i="31"/>
  <c r="M48" i="31"/>
  <c r="L48" i="31"/>
  <c r="N48" i="31"/>
  <c r="T48" i="31"/>
  <c r="D84" i="40" l="1"/>
  <c r="O60" i="27"/>
  <c r="O58" i="27"/>
  <c r="R20" i="23"/>
  <c r="U29" i="23"/>
  <c r="U28" i="23"/>
  <c r="Q22" i="23"/>
  <c r="U27" i="23"/>
  <c r="U26" i="23"/>
  <c r="P51" i="27"/>
  <c r="O56" i="27"/>
  <c r="S19" i="23"/>
  <c r="Q59" i="27" s="1"/>
  <c r="S18" i="23"/>
  <c r="T13" i="23"/>
  <c r="T16" i="23" s="1"/>
  <c r="T17" i="23"/>
  <c r="P25" i="27"/>
  <c r="P7" i="27"/>
  <c r="P47" i="27"/>
  <c r="O8" i="27"/>
  <c r="O12" i="27"/>
  <c r="O26" i="27"/>
  <c r="O32" i="27"/>
  <c r="O42" i="27"/>
  <c r="P21" i="27"/>
  <c r="P41" i="27"/>
  <c r="P23" i="27"/>
  <c r="P43" i="27"/>
  <c r="O14" i="27"/>
  <c r="P5" i="27"/>
  <c r="P27" i="27"/>
  <c r="P45" i="27"/>
  <c r="P9" i="27"/>
  <c r="P29" i="27"/>
  <c r="P53" i="27"/>
  <c r="P11" i="27"/>
  <c r="P33" i="27"/>
  <c r="P55" i="27"/>
  <c r="O48" i="27"/>
  <c r="P15" i="27"/>
  <c r="P37" i="27"/>
  <c r="P57" i="27"/>
  <c r="P17" i="27"/>
  <c r="P39" i="27"/>
  <c r="O10" i="27"/>
  <c r="O28" i="27"/>
  <c r="O44" i="27"/>
  <c r="O30" i="27"/>
  <c r="O46" i="27"/>
  <c r="O18" i="27"/>
  <c r="O34" i="27"/>
  <c r="O50" i="27"/>
  <c r="O4" i="27"/>
  <c r="O20" i="27"/>
  <c r="O36" i="27"/>
  <c r="O52" i="27"/>
  <c r="O22" i="27"/>
  <c r="O38" i="27"/>
  <c r="O54" i="27"/>
  <c r="O16" i="27"/>
  <c r="O6" i="27"/>
  <c r="O24" i="27"/>
  <c r="O40" i="27"/>
  <c r="P13" i="27"/>
  <c r="P31" i="27"/>
  <c r="P49" i="27"/>
  <c r="P3" i="27"/>
  <c r="P19" i="27"/>
  <c r="P35" i="27"/>
  <c r="S2" i="27"/>
  <c r="U3" i="23"/>
  <c r="V4" i="23"/>
  <c r="U2" i="23"/>
  <c r="O50" i="31"/>
  <c r="J50" i="31"/>
  <c r="P50" i="31"/>
  <c r="N49" i="31"/>
  <c r="M49" i="31"/>
  <c r="L49" i="31"/>
  <c r="B51" i="31"/>
  <c r="F51" i="31"/>
  <c r="A52" i="31"/>
  <c r="E51" i="31"/>
  <c r="D51" i="31"/>
  <c r="C51" i="31"/>
  <c r="S50" i="31"/>
  <c r="R50" i="31"/>
  <c r="G50" i="31"/>
  <c r="Q50" i="31"/>
  <c r="K49" i="31"/>
  <c r="U49" i="31" s="1"/>
  <c r="D85" i="40" l="1"/>
  <c r="P54" i="27"/>
  <c r="P60" i="27"/>
  <c r="P58" i="27"/>
  <c r="S20" i="23"/>
  <c r="Q52" i="27" s="1"/>
  <c r="R22" i="23"/>
  <c r="V29" i="23"/>
  <c r="V28" i="23"/>
  <c r="Q47" i="27"/>
  <c r="V26" i="23"/>
  <c r="V27" i="23"/>
  <c r="T18" i="23"/>
  <c r="T19" i="23"/>
  <c r="R59" i="27" s="1"/>
  <c r="U17" i="23"/>
  <c r="U13" i="23"/>
  <c r="U16" i="23" s="1"/>
  <c r="P42" i="27"/>
  <c r="P56" i="27"/>
  <c r="P10" i="27"/>
  <c r="P22" i="27"/>
  <c r="P24" i="27"/>
  <c r="P26" i="27"/>
  <c r="P30" i="27"/>
  <c r="P8" i="27"/>
  <c r="P40" i="27"/>
  <c r="P12" i="27"/>
  <c r="P44" i="27"/>
  <c r="P14" i="27"/>
  <c r="P46" i="27"/>
  <c r="P16" i="27"/>
  <c r="P32" i="27"/>
  <c r="P48" i="27"/>
  <c r="P4" i="27"/>
  <c r="P28" i="27"/>
  <c r="P36" i="27"/>
  <c r="P52" i="27"/>
  <c r="P18" i="27"/>
  <c r="P34" i="27"/>
  <c r="P50" i="27"/>
  <c r="P6" i="27"/>
  <c r="P20" i="27"/>
  <c r="P38" i="27"/>
  <c r="Q51" i="27"/>
  <c r="Q3" i="27"/>
  <c r="Q5" i="27"/>
  <c r="Q53" i="27"/>
  <c r="Q19" i="27"/>
  <c r="Q21" i="27"/>
  <c r="Q35" i="27"/>
  <c r="Q31" i="27"/>
  <c r="Q7" i="27"/>
  <c r="Q39" i="27"/>
  <c r="Q55" i="27"/>
  <c r="Q9" i="27"/>
  <c r="Q25" i="27"/>
  <c r="Q41" i="27"/>
  <c r="Q57" i="27"/>
  <c r="Q23" i="27"/>
  <c r="Q11" i="27"/>
  <c r="Q27" i="27"/>
  <c r="Q43" i="27"/>
  <c r="Q13" i="27"/>
  <c r="Q29" i="27"/>
  <c r="Q45" i="27"/>
  <c r="Q15" i="27"/>
  <c r="Q37" i="27"/>
  <c r="Q49" i="27"/>
  <c r="Q17" i="27"/>
  <c r="Q33" i="27"/>
  <c r="K50" i="31"/>
  <c r="U50" i="31" s="1"/>
  <c r="T2" i="27"/>
  <c r="V3" i="23"/>
  <c r="V2" i="23"/>
  <c r="W4" i="23"/>
  <c r="M50" i="31"/>
  <c r="L50" i="31"/>
  <c r="N50" i="31"/>
  <c r="T49" i="31"/>
  <c r="S51" i="31"/>
  <c r="Q51" i="31"/>
  <c r="G51" i="31"/>
  <c r="R51" i="31"/>
  <c r="F52" i="31"/>
  <c r="D52" i="31"/>
  <c r="C52" i="31"/>
  <c r="B52" i="31"/>
  <c r="E52" i="31"/>
  <c r="A53" i="31"/>
  <c r="P51" i="31"/>
  <c r="O51" i="31"/>
  <c r="J51" i="31"/>
  <c r="T50" i="31" l="1"/>
  <c r="D86" i="40"/>
  <c r="S22" i="23"/>
  <c r="Q60" i="27"/>
  <c r="Q58" i="27"/>
  <c r="W29" i="23"/>
  <c r="W28" i="23"/>
  <c r="T20" i="23"/>
  <c r="W26" i="23"/>
  <c r="W27" i="23"/>
  <c r="R49" i="27"/>
  <c r="U18" i="23"/>
  <c r="U19" i="23"/>
  <c r="S59" i="27" s="1"/>
  <c r="V13" i="23"/>
  <c r="V16" i="23" s="1"/>
  <c r="V17" i="23"/>
  <c r="R11" i="27"/>
  <c r="R25" i="27"/>
  <c r="R53" i="27"/>
  <c r="R35" i="27"/>
  <c r="R9" i="27"/>
  <c r="R41" i="27"/>
  <c r="R19" i="27"/>
  <c r="R3" i="27"/>
  <c r="R57" i="27"/>
  <c r="R17" i="27"/>
  <c r="R33" i="27"/>
  <c r="R47" i="27"/>
  <c r="R5" i="27"/>
  <c r="R21" i="27"/>
  <c r="R37" i="27"/>
  <c r="R51" i="27"/>
  <c r="R7" i="27"/>
  <c r="R23" i="27"/>
  <c r="R39" i="27"/>
  <c r="R55" i="27"/>
  <c r="R27" i="27"/>
  <c r="R43" i="27"/>
  <c r="R13" i="27"/>
  <c r="R29" i="27"/>
  <c r="R45" i="27"/>
  <c r="R15" i="27"/>
  <c r="R31" i="27"/>
  <c r="Q50" i="27"/>
  <c r="Q38" i="27"/>
  <c r="Q54" i="27"/>
  <c r="Q56" i="27"/>
  <c r="Q22" i="27"/>
  <c r="Q6" i="27"/>
  <c r="Q20" i="27"/>
  <c r="Q24" i="27"/>
  <c r="Q10" i="27"/>
  <c r="Q26" i="27"/>
  <c r="Q42" i="27"/>
  <c r="Q40" i="27"/>
  <c r="Q12" i="27"/>
  <c r="Q28" i="27"/>
  <c r="Q44" i="27"/>
  <c r="Q30" i="27"/>
  <c r="Q14" i="27"/>
  <c r="Q36" i="27"/>
  <c r="Q46" i="27"/>
  <c r="Q8" i="27"/>
  <c r="Q16" i="27"/>
  <c r="Q34" i="27"/>
  <c r="Q48" i="27"/>
  <c r="Q4" i="27"/>
  <c r="Q18" i="27"/>
  <c r="Q32" i="27"/>
  <c r="K51" i="31"/>
  <c r="U51" i="31" s="1"/>
  <c r="U2" i="27"/>
  <c r="W3" i="23"/>
  <c r="X4" i="23"/>
  <c r="W2" i="23"/>
  <c r="B53" i="31"/>
  <c r="F53" i="31"/>
  <c r="A54" i="31"/>
  <c r="E53" i="31"/>
  <c r="D53" i="31"/>
  <c r="C53" i="31"/>
  <c r="S52" i="31"/>
  <c r="R52" i="31"/>
  <c r="G52" i="31"/>
  <c r="Q52" i="31"/>
  <c r="N51" i="31"/>
  <c r="L51" i="31"/>
  <c r="M51" i="31"/>
  <c r="O52" i="31"/>
  <c r="J52" i="31"/>
  <c r="P52" i="31"/>
  <c r="T51" i="31" l="1"/>
  <c r="D87" i="40"/>
  <c r="R60" i="27"/>
  <c r="R58" i="27"/>
  <c r="R50" i="27"/>
  <c r="S57" i="27"/>
  <c r="X29" i="23"/>
  <c r="X28" i="23"/>
  <c r="T22" i="23"/>
  <c r="X27" i="23"/>
  <c r="X26" i="23"/>
  <c r="V19" i="23"/>
  <c r="T59" i="27" s="1"/>
  <c r="V18" i="23"/>
  <c r="U20" i="23"/>
  <c r="W17" i="23"/>
  <c r="W13" i="23"/>
  <c r="W16" i="23" s="1"/>
  <c r="R30" i="27"/>
  <c r="R28" i="27"/>
  <c r="R6" i="27"/>
  <c r="R10" i="27"/>
  <c r="R12" i="27"/>
  <c r="R36" i="27"/>
  <c r="R38" i="27"/>
  <c r="R4" i="27"/>
  <c r="R40" i="27"/>
  <c r="R14" i="27"/>
  <c r="R42" i="27"/>
  <c r="R20" i="27"/>
  <c r="R54" i="27"/>
  <c r="R26" i="27"/>
  <c r="R52" i="27"/>
  <c r="R22" i="27"/>
  <c r="R44" i="27"/>
  <c r="S31" i="27"/>
  <c r="R8" i="27"/>
  <c r="R24" i="27"/>
  <c r="R46" i="27"/>
  <c r="R56" i="27"/>
  <c r="R16" i="27"/>
  <c r="R34" i="27"/>
  <c r="R48" i="27"/>
  <c r="R18" i="27"/>
  <c r="R32" i="27"/>
  <c r="S25" i="27"/>
  <c r="S7" i="27"/>
  <c r="S13" i="27"/>
  <c r="S9" i="27"/>
  <c r="S21" i="27"/>
  <c r="S55" i="27"/>
  <c r="S37" i="27"/>
  <c r="S27" i="27"/>
  <c r="S51" i="27"/>
  <c r="S41" i="27"/>
  <c r="S43" i="27"/>
  <c r="S19" i="27"/>
  <c r="S17" i="27"/>
  <c r="S23" i="27"/>
  <c r="S47" i="27"/>
  <c r="S49" i="27"/>
  <c r="S5" i="27"/>
  <c r="S29" i="27"/>
  <c r="S53" i="27"/>
  <c r="S3" i="27"/>
  <c r="S11" i="27"/>
  <c r="S35" i="27"/>
  <c r="S39" i="27"/>
  <c r="S45" i="27"/>
  <c r="S15" i="27"/>
  <c r="S33" i="27"/>
  <c r="V2" i="27"/>
  <c r="X2" i="23"/>
  <c r="X3" i="23"/>
  <c r="Y4" i="23"/>
  <c r="K52" i="31"/>
  <c r="U52" i="31" s="1"/>
  <c r="S53" i="31"/>
  <c r="Q53" i="31"/>
  <c r="G53" i="31"/>
  <c r="R53" i="31"/>
  <c r="F54" i="31"/>
  <c r="D54" i="31"/>
  <c r="C54" i="31"/>
  <c r="B54" i="31"/>
  <c r="E54" i="31"/>
  <c r="A55" i="31"/>
  <c r="P53" i="31"/>
  <c r="O53" i="31"/>
  <c r="J53" i="31"/>
  <c r="M52" i="31"/>
  <c r="L52" i="31"/>
  <c r="N52" i="31"/>
  <c r="D88" i="40" l="1"/>
  <c r="S60" i="27"/>
  <c r="S58" i="27"/>
  <c r="U22" i="23"/>
  <c r="V20" i="23"/>
  <c r="Y29" i="23"/>
  <c r="Y28" i="23"/>
  <c r="Y27" i="23"/>
  <c r="Y26" i="23"/>
  <c r="S52" i="27"/>
  <c r="W18" i="23"/>
  <c r="W19" i="23"/>
  <c r="U59" i="27" s="1"/>
  <c r="X13" i="23"/>
  <c r="X16" i="23" s="1"/>
  <c r="X17" i="23"/>
  <c r="S14" i="27"/>
  <c r="S34" i="27"/>
  <c r="S46" i="27"/>
  <c r="S40" i="27"/>
  <c r="S44" i="27"/>
  <c r="S36" i="27"/>
  <c r="S30" i="27"/>
  <c r="S22" i="27"/>
  <c r="S26" i="27"/>
  <c r="S50" i="27"/>
  <c r="S8" i="27"/>
  <c r="S16" i="27"/>
  <c r="S10" i="27"/>
  <c r="S6" i="27"/>
  <c r="S48" i="27"/>
  <c r="S20" i="27"/>
  <c r="S24" i="27"/>
  <c r="S4" i="27"/>
  <c r="S42" i="27"/>
  <c r="S56" i="27"/>
  <c r="S54" i="27"/>
  <c r="S28" i="27"/>
  <c r="S18" i="27"/>
  <c r="S38" i="27"/>
  <c r="S32" i="27"/>
  <c r="S12" i="27"/>
  <c r="W2" i="27"/>
  <c r="Y3" i="23"/>
  <c r="Y2" i="23"/>
  <c r="Z4" i="23"/>
  <c r="T57" i="27"/>
  <c r="T47" i="27"/>
  <c r="T37" i="27"/>
  <c r="T31" i="27"/>
  <c r="T23" i="27"/>
  <c r="T15" i="27"/>
  <c r="T5" i="27"/>
  <c r="T41" i="27"/>
  <c r="T45" i="27"/>
  <c r="T29" i="27"/>
  <c r="T21" i="27"/>
  <c r="T3" i="27"/>
  <c r="T11" i="27"/>
  <c r="T39" i="27"/>
  <c r="T25" i="27"/>
  <c r="T17" i="27"/>
  <c r="T53" i="27"/>
  <c r="T55" i="27"/>
  <c r="T9" i="27"/>
  <c r="T49" i="27"/>
  <c r="T43" i="27"/>
  <c r="T35" i="27"/>
  <c r="T27" i="27"/>
  <c r="T19" i="27"/>
  <c r="T13" i="27"/>
  <c r="T7" i="27"/>
  <c r="T51" i="27"/>
  <c r="T33" i="27"/>
  <c r="O54" i="31"/>
  <c r="J54" i="31"/>
  <c r="P54" i="31"/>
  <c r="B55" i="31"/>
  <c r="F55" i="31"/>
  <c r="A56" i="31"/>
  <c r="E55" i="31"/>
  <c r="D55" i="31"/>
  <c r="C55" i="31"/>
  <c r="N53" i="31"/>
  <c r="L53" i="31"/>
  <c r="M53" i="31"/>
  <c r="K53" i="31"/>
  <c r="U53" i="31" s="1"/>
  <c r="S54" i="31"/>
  <c r="R54" i="31"/>
  <c r="G54" i="31"/>
  <c r="Q54" i="31"/>
  <c r="T52" i="31"/>
  <c r="D89" i="40" l="1"/>
  <c r="T60" i="27"/>
  <c r="T58" i="27"/>
  <c r="U47" i="27"/>
  <c r="V22" i="23"/>
  <c r="Z29" i="23"/>
  <c r="Z28" i="23"/>
  <c r="Z27" i="23"/>
  <c r="Z26" i="23"/>
  <c r="X19" i="23"/>
  <c r="V59" i="27" s="1"/>
  <c r="X18" i="23"/>
  <c r="W20" i="23"/>
  <c r="Y17" i="23"/>
  <c r="Y13" i="23"/>
  <c r="Y16" i="23" s="1"/>
  <c r="U15" i="27"/>
  <c r="U53" i="27"/>
  <c r="U25" i="27"/>
  <c r="U37" i="27"/>
  <c r="U35" i="27"/>
  <c r="U49" i="27"/>
  <c r="U41" i="27"/>
  <c r="U39" i="27"/>
  <c r="U31" i="27"/>
  <c r="U9" i="27"/>
  <c r="U51" i="27"/>
  <c r="U23" i="27"/>
  <c r="U57" i="27"/>
  <c r="U13" i="27"/>
  <c r="U29" i="27"/>
  <c r="U5" i="27"/>
  <c r="U3" i="27"/>
  <c r="U17" i="27"/>
  <c r="U11" i="27"/>
  <c r="U45" i="27"/>
  <c r="U43" i="27"/>
  <c r="U55" i="27"/>
  <c r="U19" i="27"/>
  <c r="U33" i="27"/>
  <c r="U27" i="27"/>
  <c r="U21" i="27"/>
  <c r="U7" i="27"/>
  <c r="V53" i="27"/>
  <c r="T42" i="27"/>
  <c r="T38" i="27"/>
  <c r="T32" i="27"/>
  <c r="T24" i="27"/>
  <c r="T16" i="27"/>
  <c r="T6" i="27"/>
  <c r="T52" i="27"/>
  <c r="T40" i="27"/>
  <c r="T36" i="27"/>
  <c r="T30" i="27"/>
  <c r="T22" i="27"/>
  <c r="T4" i="27"/>
  <c r="T12" i="27"/>
  <c r="T56" i="27"/>
  <c r="T54" i="27"/>
  <c r="T34" i="27"/>
  <c r="T26" i="27"/>
  <c r="T18" i="27"/>
  <c r="T10" i="27"/>
  <c r="T46" i="27"/>
  <c r="T50" i="27"/>
  <c r="T48" i="27"/>
  <c r="T44" i="27"/>
  <c r="T28" i="27"/>
  <c r="T20" i="27"/>
  <c r="T14" i="27"/>
  <c r="T8" i="27"/>
  <c r="X2" i="27"/>
  <c r="Z2" i="23"/>
  <c r="Z3" i="23"/>
  <c r="AA4" i="23"/>
  <c r="T53" i="31"/>
  <c r="M54" i="31"/>
  <c r="L54" i="31"/>
  <c r="N54" i="31"/>
  <c r="S55" i="31"/>
  <c r="Q55" i="31"/>
  <c r="G55" i="31"/>
  <c r="R55" i="31"/>
  <c r="P55" i="31"/>
  <c r="O55" i="31"/>
  <c r="J55" i="31"/>
  <c r="F56" i="31"/>
  <c r="D56" i="31"/>
  <c r="A57" i="31"/>
  <c r="C56" i="31"/>
  <c r="B56" i="31"/>
  <c r="E56" i="31"/>
  <c r="K54" i="31"/>
  <c r="U54" i="31" s="1"/>
  <c r="D90" i="40" l="1"/>
  <c r="U60" i="27"/>
  <c r="U58" i="27"/>
  <c r="W22" i="23"/>
  <c r="G6" i="40" s="1"/>
  <c r="X20" i="23"/>
  <c r="V48" i="27" s="1"/>
  <c r="AA29" i="23"/>
  <c r="AA28" i="23"/>
  <c r="AA27" i="23"/>
  <c r="AA26" i="23"/>
  <c r="U44" i="27"/>
  <c r="Y19" i="23"/>
  <c r="W59" i="27" s="1"/>
  <c r="Y18" i="23"/>
  <c r="Z13" i="23"/>
  <c r="Z16" i="23" s="1"/>
  <c r="Z17" i="23"/>
  <c r="U36" i="27"/>
  <c r="U12" i="27"/>
  <c r="V33" i="27"/>
  <c r="V3" i="27"/>
  <c r="V7" i="27"/>
  <c r="V31" i="27"/>
  <c r="V17" i="27"/>
  <c r="V37" i="27"/>
  <c r="V51" i="27"/>
  <c r="V41" i="27"/>
  <c r="V19" i="27"/>
  <c r="V9" i="27"/>
  <c r="V23" i="27"/>
  <c r="V25" i="27"/>
  <c r="V55" i="27"/>
  <c r="V15" i="27"/>
  <c r="U14" i="27"/>
  <c r="U54" i="27"/>
  <c r="U52" i="27"/>
  <c r="U24" i="27"/>
  <c r="U50" i="27"/>
  <c r="U48" i="27"/>
  <c r="U28" i="27"/>
  <c r="U40" i="27"/>
  <c r="U16" i="27"/>
  <c r="U32" i="27"/>
  <c r="U22" i="27"/>
  <c r="U46" i="27"/>
  <c r="U56" i="27"/>
  <c r="U10" i="27"/>
  <c r="U6" i="27"/>
  <c r="U26" i="27"/>
  <c r="U34" i="27"/>
  <c r="U18" i="27"/>
  <c r="U42" i="27"/>
  <c r="V29" i="27"/>
  <c r="V39" i="27"/>
  <c r="U8" i="27"/>
  <c r="V47" i="27"/>
  <c r="V43" i="27"/>
  <c r="U20" i="27"/>
  <c r="V57" i="27"/>
  <c r="V45" i="27"/>
  <c r="U38" i="27"/>
  <c r="V11" i="27"/>
  <c r="U30" i="27"/>
  <c r="U4" i="27"/>
  <c r="V21" i="27"/>
  <c r="V13" i="27"/>
  <c r="V35" i="27"/>
  <c r="V27" i="27"/>
  <c r="V5" i="27"/>
  <c r="V49" i="27"/>
  <c r="K55" i="31"/>
  <c r="U55" i="31" s="1"/>
  <c r="Y2" i="27"/>
  <c r="AA3" i="23"/>
  <c r="AB4" i="23"/>
  <c r="AA2" i="23"/>
  <c r="S56" i="31"/>
  <c r="Q56" i="31"/>
  <c r="G56" i="31"/>
  <c r="R56" i="31"/>
  <c r="T54" i="31"/>
  <c r="N55" i="31"/>
  <c r="M55" i="31"/>
  <c r="L55" i="31"/>
  <c r="D57" i="31"/>
  <c r="B57" i="31"/>
  <c r="A58" i="31"/>
  <c r="F57" i="31"/>
  <c r="E57" i="31"/>
  <c r="C57" i="31"/>
  <c r="P56" i="31"/>
  <c r="J56" i="31"/>
  <c r="O56" i="31"/>
  <c r="T55" i="31" l="1"/>
  <c r="D91" i="40"/>
  <c r="V60" i="27"/>
  <c r="V58" i="27"/>
  <c r="X22" i="23"/>
  <c r="G7" i="40" s="1"/>
  <c r="Y20" i="23"/>
  <c r="W54" i="27" s="1"/>
  <c r="AB29" i="23"/>
  <c r="AB28" i="23"/>
  <c r="W51" i="27"/>
  <c r="AB27" i="23"/>
  <c r="AB26" i="23"/>
  <c r="Z19" i="23"/>
  <c r="X59" i="27" s="1"/>
  <c r="Z18" i="23"/>
  <c r="AA13" i="23"/>
  <c r="AA16" i="23" s="1"/>
  <c r="AA17" i="23"/>
  <c r="V18" i="27"/>
  <c r="V54" i="27"/>
  <c r="V6" i="27"/>
  <c r="V56" i="27"/>
  <c r="V46" i="27"/>
  <c r="V52" i="27"/>
  <c r="V44" i="27"/>
  <c r="V38" i="27"/>
  <c r="V16" i="27"/>
  <c r="V4" i="27"/>
  <c r="V12" i="27"/>
  <c r="V24" i="27"/>
  <c r="V32" i="27"/>
  <c r="V10" i="27"/>
  <c r="V28" i="27"/>
  <c r="V14" i="27"/>
  <c r="V42" i="27"/>
  <c r="V8" i="27"/>
  <c r="V36" i="27"/>
  <c r="V22" i="27"/>
  <c r="W45" i="27"/>
  <c r="V20" i="27"/>
  <c r="V26" i="27"/>
  <c r="V34" i="27"/>
  <c r="V50" i="27"/>
  <c r="V40" i="27"/>
  <c r="V30" i="27"/>
  <c r="W27" i="27"/>
  <c r="W9" i="27"/>
  <c r="W57" i="27"/>
  <c r="W37" i="27"/>
  <c r="W17" i="27"/>
  <c r="W49" i="27"/>
  <c r="W33" i="27"/>
  <c r="W47" i="27"/>
  <c r="W19" i="27"/>
  <c r="W5" i="27"/>
  <c r="W25" i="27"/>
  <c r="W23" i="27"/>
  <c r="W21" i="27"/>
  <c r="W43" i="27"/>
  <c r="W15" i="27"/>
  <c r="W53" i="27"/>
  <c r="W41" i="27"/>
  <c r="W3" i="27"/>
  <c r="W29" i="27"/>
  <c r="W55" i="27"/>
  <c r="W31" i="27"/>
  <c r="W11" i="27"/>
  <c r="W35" i="27"/>
  <c r="W13" i="27"/>
  <c r="W7" i="27"/>
  <c r="W39" i="27"/>
  <c r="Z2" i="27"/>
  <c r="AC4" i="23"/>
  <c r="AB3" i="23"/>
  <c r="AB2" i="23"/>
  <c r="Q57" i="31"/>
  <c r="S57" i="31"/>
  <c r="R57" i="31"/>
  <c r="G57" i="31"/>
  <c r="J57" i="31"/>
  <c r="P57" i="31"/>
  <c r="O57" i="31"/>
  <c r="D58" i="31"/>
  <c r="B58" i="31"/>
  <c r="F58" i="31"/>
  <c r="A59" i="31"/>
  <c r="E58" i="31"/>
  <c r="C58" i="31"/>
  <c r="M56" i="31"/>
  <c r="N56" i="31"/>
  <c r="L56" i="31"/>
  <c r="K56" i="31"/>
  <c r="U56" i="31" s="1"/>
  <c r="D92" i="40" l="1"/>
  <c r="W60" i="27"/>
  <c r="W58" i="27"/>
  <c r="Y22" i="23"/>
  <c r="G8" i="40" s="1"/>
  <c r="Z20" i="23"/>
  <c r="AC28" i="23"/>
  <c r="AC29" i="23"/>
  <c r="AC27" i="23"/>
  <c r="AC26" i="23"/>
  <c r="X43" i="27"/>
  <c r="AA19" i="23"/>
  <c r="Y59" i="27" s="1"/>
  <c r="AA18" i="23"/>
  <c r="AB17" i="23"/>
  <c r="AB13" i="23"/>
  <c r="AB16" i="23" s="1"/>
  <c r="X51" i="27"/>
  <c r="X31" i="27"/>
  <c r="X7" i="27"/>
  <c r="X57" i="27"/>
  <c r="X15" i="27"/>
  <c r="X19" i="27"/>
  <c r="X41" i="27"/>
  <c r="X35" i="27"/>
  <c r="X39" i="27"/>
  <c r="X25" i="27"/>
  <c r="X45" i="27"/>
  <c r="X9" i="27"/>
  <c r="X3" i="27"/>
  <c r="X27" i="27"/>
  <c r="X53" i="27"/>
  <c r="X49" i="27"/>
  <c r="X13" i="27"/>
  <c r="X37" i="27"/>
  <c r="X33" i="27"/>
  <c r="X29" i="27"/>
  <c r="X21" i="27"/>
  <c r="X17" i="27"/>
  <c r="X23" i="27"/>
  <c r="X11" i="27"/>
  <c r="X5" i="27"/>
  <c r="X47" i="27"/>
  <c r="X55" i="27"/>
  <c r="W46" i="27"/>
  <c r="W26" i="27"/>
  <c r="W22" i="27"/>
  <c r="W34" i="27"/>
  <c r="W42" i="27"/>
  <c r="W16" i="27"/>
  <c r="W18" i="27"/>
  <c r="W40" i="27"/>
  <c r="W44" i="27"/>
  <c r="W32" i="27"/>
  <c r="W30" i="27"/>
  <c r="W28" i="27"/>
  <c r="W24" i="27"/>
  <c r="W14" i="27"/>
  <c r="W52" i="27"/>
  <c r="W6" i="27"/>
  <c r="W48" i="27"/>
  <c r="W36" i="27"/>
  <c r="W8" i="27"/>
  <c r="W56" i="27"/>
  <c r="W12" i="27"/>
  <c r="W20" i="27"/>
  <c r="W10" i="27"/>
  <c r="W38" i="27"/>
  <c r="W50" i="27"/>
  <c r="W4" i="27"/>
  <c r="AA2" i="27"/>
  <c r="AD4" i="23"/>
  <c r="AC2" i="23"/>
  <c r="AC3" i="23"/>
  <c r="S58" i="31"/>
  <c r="R58" i="31"/>
  <c r="G58" i="31"/>
  <c r="Q58" i="31"/>
  <c r="N57" i="31"/>
  <c r="L57" i="31"/>
  <c r="M57" i="31"/>
  <c r="C59" i="31"/>
  <c r="B59" i="31"/>
  <c r="A60" i="31"/>
  <c r="F59" i="31"/>
  <c r="E59" i="31"/>
  <c r="D59" i="31"/>
  <c r="P58" i="31"/>
  <c r="J58" i="31"/>
  <c r="O58" i="31"/>
  <c r="K57" i="31"/>
  <c r="U57" i="31" s="1"/>
  <c r="T57" i="31"/>
  <c r="T56" i="31"/>
  <c r="D93" i="40" l="1"/>
  <c r="X60" i="27"/>
  <c r="X58" i="27"/>
  <c r="AA20" i="23"/>
  <c r="Y56" i="27" s="1"/>
  <c r="Z22" i="23"/>
  <c r="G9" i="40" s="1"/>
  <c r="AC13" i="23"/>
  <c r="AC16" i="23" s="1"/>
  <c r="AC17" i="23"/>
  <c r="AD29" i="23"/>
  <c r="AD28" i="23"/>
  <c r="AD27" i="23"/>
  <c r="AD26" i="23"/>
  <c r="Y47" i="27"/>
  <c r="AB19" i="23"/>
  <c r="Z59" i="27" s="1"/>
  <c r="AB18" i="23"/>
  <c r="Y39" i="27"/>
  <c r="Y9" i="27"/>
  <c r="X38" i="27"/>
  <c r="X22" i="27"/>
  <c r="X8" i="27"/>
  <c r="X48" i="27"/>
  <c r="X36" i="27"/>
  <c r="X54" i="27"/>
  <c r="X16" i="27"/>
  <c r="X52" i="27"/>
  <c r="X20" i="27"/>
  <c r="X44" i="27"/>
  <c r="X56" i="27"/>
  <c r="X26" i="27"/>
  <c r="X18" i="27"/>
  <c r="X50" i="27"/>
  <c r="X42" i="27"/>
  <c r="X32" i="27"/>
  <c r="X6" i="27"/>
  <c r="X10" i="27"/>
  <c r="X14" i="27"/>
  <c r="X4" i="27"/>
  <c r="X28" i="27"/>
  <c r="Y13" i="27"/>
  <c r="X30" i="27"/>
  <c r="X40" i="27"/>
  <c r="X46" i="27"/>
  <c r="X34" i="27"/>
  <c r="X12" i="27"/>
  <c r="X24" i="27"/>
  <c r="Y17" i="27"/>
  <c r="Y45" i="27"/>
  <c r="Y11" i="27"/>
  <c r="Y21" i="27"/>
  <c r="Y3" i="27"/>
  <c r="Y29" i="27"/>
  <c r="Y41" i="27"/>
  <c r="Y31" i="27"/>
  <c r="Y53" i="27"/>
  <c r="Y49" i="27"/>
  <c r="Y5" i="27"/>
  <c r="Y57" i="27"/>
  <c r="Y15" i="27"/>
  <c r="Y35" i="27"/>
  <c r="Y51" i="27"/>
  <c r="Y25" i="27"/>
  <c r="Y55" i="27"/>
  <c r="Y23" i="27"/>
  <c r="Y33" i="27"/>
  <c r="Y43" i="27"/>
  <c r="Y7" i="27"/>
  <c r="Y19" i="27"/>
  <c r="Y27" i="27"/>
  <c r="Y37" i="27"/>
  <c r="AB2" i="27"/>
  <c r="AD2" i="23"/>
  <c r="AE4" i="23"/>
  <c r="AD3" i="23"/>
  <c r="Q59" i="31"/>
  <c r="S59" i="31"/>
  <c r="G59" i="31"/>
  <c r="R59" i="31"/>
  <c r="J59" i="31"/>
  <c r="P59" i="31"/>
  <c r="O59" i="31"/>
  <c r="M58" i="31"/>
  <c r="L58" i="31"/>
  <c r="N58" i="31"/>
  <c r="D60" i="31"/>
  <c r="C60" i="31"/>
  <c r="A61" i="31"/>
  <c r="F60" i="31"/>
  <c r="E60" i="31"/>
  <c r="B60" i="31"/>
  <c r="K58" i="31"/>
  <c r="U58" i="31" s="1"/>
  <c r="D94" i="40" l="1"/>
  <c r="Y60" i="27"/>
  <c r="Y58" i="27"/>
  <c r="AB20" i="23"/>
  <c r="Z48" i="27" s="1"/>
  <c r="AA22" i="23"/>
  <c r="G10" i="40" s="1"/>
  <c r="AD13" i="23"/>
  <c r="AD16" i="23" s="1"/>
  <c r="AD17" i="23"/>
  <c r="AE29" i="23"/>
  <c r="AE28" i="23"/>
  <c r="AE27" i="23"/>
  <c r="AE26" i="23"/>
  <c r="Z49" i="27"/>
  <c r="AC18" i="23"/>
  <c r="Z57" i="27"/>
  <c r="Z55" i="27"/>
  <c r="Z53" i="27"/>
  <c r="Z23" i="27"/>
  <c r="Z37" i="27"/>
  <c r="Z41" i="27"/>
  <c r="Z15" i="27"/>
  <c r="Z35" i="27"/>
  <c r="Z47" i="27"/>
  <c r="Z3" i="27"/>
  <c r="Z9" i="27"/>
  <c r="Z13" i="27"/>
  <c r="Y52" i="27"/>
  <c r="Z17" i="27"/>
  <c r="Z7" i="27"/>
  <c r="Y32" i="27"/>
  <c r="Z45" i="27"/>
  <c r="Z5" i="27"/>
  <c r="Y4" i="27"/>
  <c r="Z25" i="27"/>
  <c r="Z19" i="27"/>
  <c r="Y10" i="27"/>
  <c r="Y12" i="27"/>
  <c r="Z27" i="27"/>
  <c r="Z51" i="27"/>
  <c r="Z29" i="27"/>
  <c r="Y38" i="27"/>
  <c r="Z33" i="27"/>
  <c r="Z43" i="27"/>
  <c r="Z21" i="27"/>
  <c r="Z11" i="27"/>
  <c r="Y18" i="27"/>
  <c r="Y44" i="27"/>
  <c r="Y50" i="27"/>
  <c r="Y54" i="27"/>
  <c r="Y42" i="27"/>
  <c r="Y40" i="27"/>
  <c r="Y34" i="27"/>
  <c r="Y20" i="27"/>
  <c r="Y30" i="27"/>
  <c r="Y16" i="27"/>
  <c r="Y26" i="27"/>
  <c r="Y24" i="27"/>
  <c r="Y46" i="27"/>
  <c r="Y8" i="27"/>
  <c r="Y48" i="27"/>
  <c r="Y6" i="27"/>
  <c r="Y14" i="27"/>
  <c r="Y36" i="27"/>
  <c r="Y22" i="27"/>
  <c r="Y28" i="27"/>
  <c r="Z39" i="27"/>
  <c r="Z31" i="27"/>
  <c r="AC2" i="27"/>
  <c r="AF4" i="23"/>
  <c r="AE2" i="23"/>
  <c r="AE3" i="23"/>
  <c r="P60" i="31"/>
  <c r="O60" i="31"/>
  <c r="J60" i="31"/>
  <c r="S60" i="31"/>
  <c r="K60" i="31" s="1"/>
  <c r="U60" i="31" s="1"/>
  <c r="G60" i="31"/>
  <c r="Q60" i="31"/>
  <c r="R60" i="31"/>
  <c r="L59" i="31"/>
  <c r="N59" i="31"/>
  <c r="M59" i="31"/>
  <c r="F61" i="31"/>
  <c r="C61" i="31"/>
  <c r="D61" i="31"/>
  <c r="B61" i="31"/>
  <c r="A62" i="31"/>
  <c r="E61" i="31"/>
  <c r="K59" i="31"/>
  <c r="U59" i="31" s="1"/>
  <c r="T58" i="31"/>
  <c r="D95" i="40" l="1"/>
  <c r="Z60" i="27"/>
  <c r="Z58" i="27"/>
  <c r="AB22" i="23"/>
  <c r="G11" i="40" s="1"/>
  <c r="AE13" i="23"/>
  <c r="AE16" i="23" s="1"/>
  <c r="AE17" i="23"/>
  <c r="AF29" i="23"/>
  <c r="AF28" i="23"/>
  <c r="AF27" i="23"/>
  <c r="AF26" i="23"/>
  <c r="AD18" i="23"/>
  <c r="T59" i="31"/>
  <c r="Z38" i="27"/>
  <c r="Z54" i="27"/>
  <c r="Z26" i="27"/>
  <c r="Z30" i="27"/>
  <c r="Z42" i="27"/>
  <c r="Z28" i="27"/>
  <c r="Z18" i="27"/>
  <c r="Z12" i="27"/>
  <c r="Z14" i="27"/>
  <c r="Z20" i="27"/>
  <c r="Z32" i="27"/>
  <c r="Z6" i="27"/>
  <c r="Z34" i="27"/>
  <c r="Z22" i="27"/>
  <c r="Z46" i="27"/>
  <c r="Z10" i="27"/>
  <c r="Z44" i="27"/>
  <c r="Z8" i="27"/>
  <c r="Z16" i="27"/>
  <c r="Z24" i="27"/>
  <c r="Z56" i="27"/>
  <c r="Z4" i="27"/>
  <c r="Z36" i="27"/>
  <c r="Z50" i="27"/>
  <c r="Z40" i="27"/>
  <c r="Z52" i="27"/>
  <c r="AD2" i="27"/>
  <c r="AF3" i="23"/>
  <c r="AF2" i="23"/>
  <c r="AG4" i="23"/>
  <c r="D62" i="31"/>
  <c r="B62" i="31"/>
  <c r="A63" i="31"/>
  <c r="F62" i="31"/>
  <c r="E62" i="31"/>
  <c r="C62" i="31"/>
  <c r="Q61" i="31"/>
  <c r="G61" i="31"/>
  <c r="R61" i="31"/>
  <c r="S61" i="31"/>
  <c r="T60" i="31"/>
  <c r="O61" i="31"/>
  <c r="P61" i="31"/>
  <c r="J61" i="31"/>
  <c r="M60" i="31"/>
  <c r="L60" i="31"/>
  <c r="N60" i="31"/>
  <c r="D96" i="40" l="1"/>
  <c r="AF13" i="23"/>
  <c r="AF16" i="23" s="1"/>
  <c r="AF17" i="23"/>
  <c r="AG29" i="23"/>
  <c r="AG28" i="23"/>
  <c r="AG27" i="23"/>
  <c r="AG26" i="23"/>
  <c r="AE18" i="23"/>
  <c r="AE2" i="27"/>
  <c r="AH4" i="23"/>
  <c r="AG3" i="23"/>
  <c r="AG2" i="23"/>
  <c r="L61" i="31"/>
  <c r="N61" i="31"/>
  <c r="M61" i="31"/>
  <c r="P62" i="31"/>
  <c r="J62" i="31"/>
  <c r="O62" i="31"/>
  <c r="S62" i="31"/>
  <c r="K62" i="31" s="1"/>
  <c r="U62" i="31" s="1"/>
  <c r="G62" i="31"/>
  <c r="R62" i="31"/>
  <c r="Q62" i="31"/>
  <c r="F63" i="31"/>
  <c r="C63" i="31"/>
  <c r="E63" i="31"/>
  <c r="B63" i="31"/>
  <c r="A64" i="31"/>
  <c r="D63" i="31"/>
  <c r="K61" i="31"/>
  <c r="U61" i="31" s="1"/>
  <c r="D97" i="40" l="1"/>
  <c r="AG13" i="23"/>
  <c r="AG16" i="23" s="1"/>
  <c r="AG17" i="23"/>
  <c r="AH29" i="23"/>
  <c r="AH28" i="23"/>
  <c r="AH27" i="23"/>
  <c r="AH26" i="23"/>
  <c r="AF18" i="23"/>
  <c r="T61" i="31"/>
  <c r="AF2" i="27"/>
  <c r="AH2" i="23"/>
  <c r="AH3" i="23"/>
  <c r="AI4" i="23"/>
  <c r="O63" i="31"/>
  <c r="P63" i="31"/>
  <c r="J63" i="31"/>
  <c r="D64" i="31"/>
  <c r="B64" i="31"/>
  <c r="A65" i="31"/>
  <c r="F64" i="31"/>
  <c r="E64" i="31"/>
  <c r="C64" i="31"/>
  <c r="T62" i="31"/>
  <c r="Q63" i="31"/>
  <c r="S63" i="31"/>
  <c r="R63" i="31"/>
  <c r="G63" i="31"/>
  <c r="M62" i="31"/>
  <c r="N62" i="31"/>
  <c r="L62" i="31"/>
  <c r="K63" i="31" l="1"/>
  <c r="U63" i="31" s="1"/>
  <c r="D98" i="40"/>
  <c r="AH17" i="23"/>
  <c r="AH13" i="23"/>
  <c r="AH16" i="23" s="1"/>
  <c r="AI29" i="23"/>
  <c r="AI28" i="23"/>
  <c r="AI27" i="23"/>
  <c r="AI26" i="23"/>
  <c r="AG18" i="23"/>
  <c r="AG2" i="27"/>
  <c r="AJ4" i="23"/>
  <c r="AI2" i="23"/>
  <c r="AI3" i="23"/>
  <c r="F65" i="31"/>
  <c r="D65" i="31"/>
  <c r="C65" i="31"/>
  <c r="B65" i="31"/>
  <c r="A66" i="31"/>
  <c r="E65" i="31"/>
  <c r="S64" i="31"/>
  <c r="Q64" i="31"/>
  <c r="G64" i="31"/>
  <c r="R64" i="31"/>
  <c r="L63" i="31"/>
  <c r="N63" i="31"/>
  <c r="M63" i="31"/>
  <c r="T63" i="31"/>
  <c r="P64" i="31"/>
  <c r="O64" i="31"/>
  <c r="J64" i="31"/>
  <c r="D99" i="40" l="1"/>
  <c r="AJ28" i="23"/>
  <c r="AJ29" i="23"/>
  <c r="AI13" i="23"/>
  <c r="AI16" i="23" s="1"/>
  <c r="AI17" i="23"/>
  <c r="AJ27" i="23"/>
  <c r="AJ26" i="23"/>
  <c r="AH18" i="23"/>
  <c r="AH2" i="27"/>
  <c r="AJ3" i="23"/>
  <c r="AJ2" i="23"/>
  <c r="AK4" i="23"/>
  <c r="K64" i="31"/>
  <c r="U64" i="31" s="1"/>
  <c r="Q65" i="31"/>
  <c r="G65" i="31"/>
  <c r="S65" i="31"/>
  <c r="R65" i="31"/>
  <c r="D66" i="31"/>
  <c r="B66" i="31"/>
  <c r="C66" i="31"/>
  <c r="E66" i="31"/>
  <c r="A67" i="31"/>
  <c r="F66" i="31"/>
  <c r="M64" i="31"/>
  <c r="L64" i="31"/>
  <c r="N64" i="31"/>
  <c r="O65" i="31"/>
  <c r="P65" i="31"/>
  <c r="J65" i="31"/>
  <c r="D100" i="40" l="1"/>
  <c r="AK28" i="23"/>
  <c r="AK29" i="23"/>
  <c r="AJ13" i="23"/>
  <c r="AJ16" i="23" s="1"/>
  <c r="AJ17" i="23"/>
  <c r="AK27" i="23"/>
  <c r="AK26" i="23"/>
  <c r="AI18" i="23"/>
  <c r="AI2" i="27"/>
  <c r="AL4" i="23"/>
  <c r="AK2" i="23"/>
  <c r="AK3" i="23"/>
  <c r="T64" i="31"/>
  <c r="S66" i="31"/>
  <c r="Q66" i="31"/>
  <c r="G66" i="31"/>
  <c r="R66" i="31"/>
  <c r="K65" i="31"/>
  <c r="U65" i="31" s="1"/>
  <c r="P66" i="31"/>
  <c r="O66" i="31"/>
  <c r="J66" i="31"/>
  <c r="M65" i="31"/>
  <c r="L65" i="31"/>
  <c r="N65" i="31"/>
  <c r="F67" i="31"/>
  <c r="D67" i="31"/>
  <c r="C67" i="31"/>
  <c r="A68" i="31"/>
  <c r="E67" i="31"/>
  <c r="B67" i="31"/>
  <c r="D101" i="40" l="1"/>
  <c r="AL29" i="23"/>
  <c r="AL28" i="23"/>
  <c r="AK17" i="23"/>
  <c r="AK13" i="23"/>
  <c r="AK16" i="23" s="1"/>
  <c r="AL27" i="23"/>
  <c r="AL26" i="23"/>
  <c r="AJ18" i="23"/>
  <c r="AJ2" i="27"/>
  <c r="AL3" i="23"/>
  <c r="AL2" i="23"/>
  <c r="AM4" i="23"/>
  <c r="T65" i="31"/>
  <c r="O67" i="31"/>
  <c r="P67" i="31"/>
  <c r="J67" i="31"/>
  <c r="M66" i="31"/>
  <c r="N66" i="31"/>
  <c r="L66" i="31"/>
  <c r="D68" i="31"/>
  <c r="B68" i="31"/>
  <c r="F68" i="31"/>
  <c r="A69" i="31"/>
  <c r="E68" i="31"/>
  <c r="C68" i="31"/>
  <c r="Q67" i="31"/>
  <c r="G67" i="31"/>
  <c r="S67" i="31"/>
  <c r="R67" i="31"/>
  <c r="K66" i="31"/>
  <c r="U66" i="31" s="1"/>
  <c r="K67" i="31" l="1"/>
  <c r="U67" i="31" s="1"/>
  <c r="D102" i="40"/>
  <c r="AL13" i="23"/>
  <c r="AL16" i="23" s="1"/>
  <c r="AL17" i="23"/>
  <c r="AM29" i="23"/>
  <c r="AM28" i="23"/>
  <c r="AM27" i="23"/>
  <c r="AM26" i="23"/>
  <c r="AK18" i="23"/>
  <c r="AK2" i="27"/>
  <c r="AN4" i="23"/>
  <c r="AM3" i="23"/>
  <c r="AM2" i="23"/>
  <c r="M67" i="31"/>
  <c r="L67" i="31"/>
  <c r="N67" i="31"/>
  <c r="T66" i="31"/>
  <c r="S68" i="31"/>
  <c r="Q68" i="31"/>
  <c r="G68" i="31"/>
  <c r="R68" i="31"/>
  <c r="T67" i="31"/>
  <c r="F69" i="31"/>
  <c r="D69" i="31"/>
  <c r="C69" i="31"/>
  <c r="B69" i="31"/>
  <c r="A70" i="31"/>
  <c r="E69" i="31"/>
  <c r="P68" i="31"/>
  <c r="J68" i="31"/>
  <c r="O68" i="31"/>
  <c r="D103" i="40" l="1"/>
  <c r="AN29" i="23"/>
  <c r="AN28" i="23"/>
  <c r="AM13" i="23"/>
  <c r="AM16" i="23" s="1"/>
  <c r="AM17" i="23"/>
  <c r="AN27" i="23"/>
  <c r="AN26" i="23"/>
  <c r="AL18" i="23"/>
  <c r="K68" i="31"/>
  <c r="U68" i="31" s="1"/>
  <c r="AL2" i="27"/>
  <c r="AN2" i="23"/>
  <c r="AO4" i="23"/>
  <c r="AN3" i="23"/>
  <c r="Q69" i="31"/>
  <c r="G69" i="31"/>
  <c r="S69" i="31"/>
  <c r="R69" i="31"/>
  <c r="M68" i="31"/>
  <c r="L68" i="31"/>
  <c r="N68" i="31"/>
  <c r="D70" i="31"/>
  <c r="B70" i="31"/>
  <c r="C70" i="31"/>
  <c r="F70" i="31"/>
  <c r="E70" i="31"/>
  <c r="A71" i="31"/>
  <c r="O69" i="31"/>
  <c r="P69" i="31"/>
  <c r="J69" i="31"/>
  <c r="T68" i="31"/>
  <c r="D104" i="40" l="1"/>
  <c r="AO29" i="23"/>
  <c r="AO28" i="23"/>
  <c r="AN13" i="23"/>
  <c r="AN16" i="23" s="1"/>
  <c r="AN17" i="23"/>
  <c r="AO27" i="23"/>
  <c r="AO26" i="23"/>
  <c r="AM18" i="23"/>
  <c r="AM2" i="27"/>
  <c r="AP4" i="23"/>
  <c r="AO3" i="23"/>
  <c r="AO2" i="23"/>
  <c r="AO5" i="23" s="1"/>
  <c r="AO7" i="23" s="1"/>
  <c r="AO11" i="23" s="1"/>
  <c r="BA11" i="23" s="1"/>
  <c r="BM11" i="23" s="1"/>
  <c r="BY11" i="23" s="1"/>
  <c r="CK11" i="23" s="1"/>
  <c r="CW11" i="23" s="1"/>
  <c r="DI11" i="23" s="1"/>
  <c r="DU11" i="23" s="1"/>
  <c r="EG11" i="23" s="1"/>
  <c r="ES11" i="23" s="1"/>
  <c r="FE11" i="23" s="1"/>
  <c r="FQ11" i="23" s="1"/>
  <c r="GC11" i="23" s="1"/>
  <c r="GO11" i="23" s="1"/>
  <c r="HA11" i="23" s="1"/>
  <c r="HM11" i="23" s="1"/>
  <c r="HY11" i="23" s="1"/>
  <c r="IK11" i="23" s="1"/>
  <c r="IW11" i="23" s="1"/>
  <c r="JI11" i="23" s="1"/>
  <c r="JU11" i="23" s="1"/>
  <c r="KG11" i="23" s="1"/>
  <c r="KS11" i="23" s="1"/>
  <c r="LE11" i="23" s="1"/>
  <c r="LQ11" i="23" s="1"/>
  <c r="MC11" i="23" s="1"/>
  <c r="MO11" i="23" s="1"/>
  <c r="S70" i="31"/>
  <c r="Q70" i="31"/>
  <c r="G70" i="31"/>
  <c r="R70" i="31"/>
  <c r="P70" i="31"/>
  <c r="O70" i="31"/>
  <c r="J70" i="31"/>
  <c r="F71" i="31"/>
  <c r="A72" i="31"/>
  <c r="D71" i="31"/>
  <c r="C71" i="31"/>
  <c r="E71" i="31"/>
  <c r="B71" i="31"/>
  <c r="K69" i="31"/>
  <c r="U69" i="31" s="1"/>
  <c r="M69" i="31"/>
  <c r="L69" i="31"/>
  <c r="N69" i="31"/>
  <c r="D105" i="40" l="1"/>
  <c r="AP29" i="23"/>
  <c r="AP28" i="23"/>
  <c r="AO13" i="23"/>
  <c r="AO16" i="23" s="1"/>
  <c r="AO17" i="23"/>
  <c r="AP27" i="23"/>
  <c r="AP26" i="23"/>
  <c r="AN18" i="23"/>
  <c r="AN2" i="27"/>
  <c r="AQ4" i="23"/>
  <c r="AP2" i="23"/>
  <c r="AP5" i="23" s="1"/>
  <c r="AP7" i="23" s="1"/>
  <c r="AP3" i="23"/>
  <c r="Q71" i="31"/>
  <c r="R71" i="31"/>
  <c r="G71" i="31"/>
  <c r="S71" i="31"/>
  <c r="M70" i="31"/>
  <c r="N70" i="31"/>
  <c r="L70" i="31"/>
  <c r="D72" i="31"/>
  <c r="B72" i="31"/>
  <c r="F72" i="31"/>
  <c r="E72" i="31"/>
  <c r="A73" i="31"/>
  <c r="C72" i="31"/>
  <c r="K70" i="31"/>
  <c r="U70" i="31" s="1"/>
  <c r="O71" i="31"/>
  <c r="J71" i="31"/>
  <c r="P71" i="31"/>
  <c r="T69" i="31"/>
  <c r="T70" i="31" l="1"/>
  <c r="D106" i="40"/>
  <c r="AP17" i="23"/>
  <c r="AP13" i="23"/>
  <c r="AP16" i="23" s="1"/>
  <c r="AQ29" i="23"/>
  <c r="AQ28" i="23"/>
  <c r="AQ27" i="23"/>
  <c r="AQ26" i="23"/>
  <c r="AO18" i="23"/>
  <c r="AO2" i="27"/>
  <c r="AR4" i="23"/>
  <c r="AQ2" i="23"/>
  <c r="AQ5" i="23" s="1"/>
  <c r="AQ7" i="23" s="1"/>
  <c r="AQ11" i="23" s="1"/>
  <c r="BC11" i="23" s="1"/>
  <c r="BO11" i="23" s="1"/>
  <c r="CA11" i="23" s="1"/>
  <c r="CM11" i="23" s="1"/>
  <c r="CY11" i="23" s="1"/>
  <c r="DK11" i="23" s="1"/>
  <c r="DW11" i="23" s="1"/>
  <c r="EI11" i="23" s="1"/>
  <c r="EU11" i="23" s="1"/>
  <c r="FG11" i="23" s="1"/>
  <c r="FS11" i="23" s="1"/>
  <c r="GE11" i="23" s="1"/>
  <c r="GQ11" i="23" s="1"/>
  <c r="HC11" i="23" s="1"/>
  <c r="HO11" i="23" s="1"/>
  <c r="IA11" i="23" s="1"/>
  <c r="IM11" i="23" s="1"/>
  <c r="IY11" i="23" s="1"/>
  <c r="JK11" i="23" s="1"/>
  <c r="JW11" i="23" s="1"/>
  <c r="KI11" i="23" s="1"/>
  <c r="KU11" i="23" s="1"/>
  <c r="LG11" i="23" s="1"/>
  <c r="LS11" i="23" s="1"/>
  <c r="ME11" i="23" s="1"/>
  <c r="MQ11" i="23" s="1"/>
  <c r="AQ3" i="23"/>
  <c r="F73" i="31"/>
  <c r="A74" i="31"/>
  <c r="E73" i="31"/>
  <c r="D73" i="31"/>
  <c r="C73" i="31"/>
  <c r="B73" i="31"/>
  <c r="S72" i="31"/>
  <c r="R72" i="31"/>
  <c r="Q72" i="31"/>
  <c r="G72" i="31"/>
  <c r="K71" i="31"/>
  <c r="U71" i="31" s="1"/>
  <c r="N71" i="31"/>
  <c r="M71" i="31"/>
  <c r="L71" i="31"/>
  <c r="J72" i="31"/>
  <c r="P72" i="31"/>
  <c r="O72" i="31"/>
  <c r="D107" i="40" l="1"/>
  <c r="AR28" i="23"/>
  <c r="AR29" i="23"/>
  <c r="AQ17" i="23"/>
  <c r="AQ13" i="23"/>
  <c r="AQ16" i="23" s="1"/>
  <c r="AR27" i="23"/>
  <c r="AR26" i="23"/>
  <c r="AP18" i="23"/>
  <c r="AP2" i="27"/>
  <c r="AR3" i="23"/>
  <c r="AS4" i="23"/>
  <c r="AR2" i="23"/>
  <c r="AR5" i="23" s="1"/>
  <c r="AR7" i="23" s="1"/>
  <c r="AR11" i="23" s="1"/>
  <c r="BD11" i="23" s="1"/>
  <c r="BP11" i="23" s="1"/>
  <c r="CB11" i="23" s="1"/>
  <c r="CN11" i="23" s="1"/>
  <c r="CZ11" i="23" s="1"/>
  <c r="DL11" i="23" s="1"/>
  <c r="DX11" i="23" s="1"/>
  <c r="EJ11" i="23" s="1"/>
  <c r="EV11" i="23" s="1"/>
  <c r="FH11" i="23" s="1"/>
  <c r="FT11" i="23" s="1"/>
  <c r="GF11" i="23" s="1"/>
  <c r="GR11" i="23" s="1"/>
  <c r="HD11" i="23" s="1"/>
  <c r="HP11" i="23" s="1"/>
  <c r="IB11" i="23" s="1"/>
  <c r="IN11" i="23" s="1"/>
  <c r="IZ11" i="23" s="1"/>
  <c r="JL11" i="23" s="1"/>
  <c r="JX11" i="23" s="1"/>
  <c r="KJ11" i="23" s="1"/>
  <c r="KV11" i="23" s="1"/>
  <c r="LH11" i="23" s="1"/>
  <c r="LT11" i="23" s="1"/>
  <c r="MF11" i="23" s="1"/>
  <c r="MR11" i="23" s="1"/>
  <c r="K72" i="31"/>
  <c r="U72" i="31" s="1"/>
  <c r="Q73" i="31"/>
  <c r="S73" i="31"/>
  <c r="G73" i="31"/>
  <c r="R73" i="31"/>
  <c r="T71" i="31"/>
  <c r="M72" i="31"/>
  <c r="N72" i="31"/>
  <c r="L72" i="31"/>
  <c r="D74" i="31"/>
  <c r="B74" i="31"/>
  <c r="A75" i="31"/>
  <c r="F74" i="31"/>
  <c r="E74" i="31"/>
  <c r="C74" i="31"/>
  <c r="O73" i="31"/>
  <c r="P73" i="31"/>
  <c r="J73" i="31"/>
  <c r="D108" i="40" l="1"/>
  <c r="AS28" i="23"/>
  <c r="AS29" i="23"/>
  <c r="AR17" i="23"/>
  <c r="AR13" i="23"/>
  <c r="AR16" i="23" s="1"/>
  <c r="AS26" i="23"/>
  <c r="AS27" i="23"/>
  <c r="AQ18" i="23"/>
  <c r="K73" i="31"/>
  <c r="U73" i="31" s="1"/>
  <c r="AQ2" i="27"/>
  <c r="AS3" i="23"/>
  <c r="AS2" i="23"/>
  <c r="AS5" i="23" s="1"/>
  <c r="AS7" i="23" s="1"/>
  <c r="AS11" i="23" s="1"/>
  <c r="BE11" i="23" s="1"/>
  <c r="BQ11" i="23" s="1"/>
  <c r="CC11" i="23" s="1"/>
  <c r="CO11" i="23" s="1"/>
  <c r="DA11" i="23" s="1"/>
  <c r="DM11" i="23" s="1"/>
  <c r="DY11" i="23" s="1"/>
  <c r="EK11" i="23" s="1"/>
  <c r="EW11" i="23" s="1"/>
  <c r="FI11" i="23" s="1"/>
  <c r="FU11" i="23" s="1"/>
  <c r="GG11" i="23" s="1"/>
  <c r="GS11" i="23" s="1"/>
  <c r="HE11" i="23" s="1"/>
  <c r="HQ11" i="23" s="1"/>
  <c r="IC11" i="23" s="1"/>
  <c r="IO11" i="23" s="1"/>
  <c r="JA11" i="23" s="1"/>
  <c r="JM11" i="23" s="1"/>
  <c r="JY11" i="23" s="1"/>
  <c r="KK11" i="23" s="1"/>
  <c r="KW11" i="23" s="1"/>
  <c r="LI11" i="23" s="1"/>
  <c r="LU11" i="23" s="1"/>
  <c r="MG11" i="23" s="1"/>
  <c r="MS11" i="23" s="1"/>
  <c r="AT4" i="23"/>
  <c r="J74" i="31"/>
  <c r="P74" i="31"/>
  <c r="O74" i="31"/>
  <c r="F75" i="31"/>
  <c r="A76" i="31"/>
  <c r="E75" i="31"/>
  <c r="D75" i="31"/>
  <c r="C75" i="31"/>
  <c r="B75" i="31"/>
  <c r="T73" i="31"/>
  <c r="S74" i="31"/>
  <c r="R74" i="31"/>
  <c r="Q74" i="31"/>
  <c r="G74" i="31"/>
  <c r="N73" i="31"/>
  <c r="M73" i="31"/>
  <c r="L73" i="31"/>
  <c r="T72" i="31"/>
  <c r="D109" i="40" l="1"/>
  <c r="AT29" i="23"/>
  <c r="AT28" i="23"/>
  <c r="AS13" i="23"/>
  <c r="AS16" i="23" s="1"/>
  <c r="AS17" i="23"/>
  <c r="AT26" i="23"/>
  <c r="AT27" i="23"/>
  <c r="AR18" i="23"/>
  <c r="AR2" i="27"/>
  <c r="AT3" i="23"/>
  <c r="AU4" i="23"/>
  <c r="AT2" i="23"/>
  <c r="AT5" i="23" s="1"/>
  <c r="AT7" i="23" s="1"/>
  <c r="AT11" i="23" s="1"/>
  <c r="BF11" i="23" s="1"/>
  <c r="BR11" i="23" s="1"/>
  <c r="CD11" i="23" s="1"/>
  <c r="CP11" i="23" s="1"/>
  <c r="DB11" i="23" s="1"/>
  <c r="DN11" i="23" s="1"/>
  <c r="DZ11" i="23" s="1"/>
  <c r="EL11" i="23" s="1"/>
  <c r="EX11" i="23" s="1"/>
  <c r="FJ11" i="23" s="1"/>
  <c r="FV11" i="23" s="1"/>
  <c r="GH11" i="23" s="1"/>
  <c r="GT11" i="23" s="1"/>
  <c r="HF11" i="23" s="1"/>
  <c r="HR11" i="23" s="1"/>
  <c r="ID11" i="23" s="1"/>
  <c r="IP11" i="23" s="1"/>
  <c r="JB11" i="23" s="1"/>
  <c r="JN11" i="23" s="1"/>
  <c r="JZ11" i="23" s="1"/>
  <c r="KL11" i="23" s="1"/>
  <c r="KX11" i="23" s="1"/>
  <c r="LJ11" i="23" s="1"/>
  <c r="LV11" i="23" s="1"/>
  <c r="MH11" i="23" s="1"/>
  <c r="MT11" i="23" s="1"/>
  <c r="K74" i="31"/>
  <c r="U74" i="31" s="1"/>
  <c r="M74" i="31"/>
  <c r="N74" i="31"/>
  <c r="L74" i="31"/>
  <c r="Q75" i="31"/>
  <c r="R75" i="31"/>
  <c r="S75" i="31"/>
  <c r="G75" i="31"/>
  <c r="D76" i="31"/>
  <c r="B76" i="31"/>
  <c r="C76" i="31"/>
  <c r="A77" i="31"/>
  <c r="F76" i="31"/>
  <c r="E76" i="31"/>
  <c r="O75" i="31"/>
  <c r="P75" i="31"/>
  <c r="J75" i="31"/>
  <c r="D110" i="40" l="1"/>
  <c r="AU29" i="23"/>
  <c r="AU28" i="23"/>
  <c r="AT13" i="23"/>
  <c r="AT16" i="23" s="1"/>
  <c r="AT17" i="23"/>
  <c r="AU26" i="23"/>
  <c r="AU27" i="23"/>
  <c r="AS18" i="23"/>
  <c r="T74" i="31"/>
  <c r="AS2" i="27"/>
  <c r="AU2" i="23"/>
  <c r="AU5" i="23" s="1"/>
  <c r="AU7" i="23" s="1"/>
  <c r="AU11" i="23" s="1"/>
  <c r="BG11" i="23" s="1"/>
  <c r="BS11" i="23" s="1"/>
  <c r="CE11" i="23" s="1"/>
  <c r="CQ11" i="23" s="1"/>
  <c r="DC11" i="23" s="1"/>
  <c r="DO11" i="23" s="1"/>
  <c r="EA11" i="23" s="1"/>
  <c r="EM11" i="23" s="1"/>
  <c r="EY11" i="23" s="1"/>
  <c r="FK11" i="23" s="1"/>
  <c r="FW11" i="23" s="1"/>
  <c r="GI11" i="23" s="1"/>
  <c r="GU11" i="23" s="1"/>
  <c r="HG11" i="23" s="1"/>
  <c r="HS11" i="23" s="1"/>
  <c r="IE11" i="23" s="1"/>
  <c r="IQ11" i="23" s="1"/>
  <c r="JC11" i="23" s="1"/>
  <c r="JO11" i="23" s="1"/>
  <c r="KA11" i="23" s="1"/>
  <c r="KM11" i="23" s="1"/>
  <c r="KY11" i="23" s="1"/>
  <c r="LK11" i="23" s="1"/>
  <c r="LW11" i="23" s="1"/>
  <c r="MI11" i="23" s="1"/>
  <c r="MU11" i="23" s="1"/>
  <c r="AU3" i="23"/>
  <c r="AV4" i="23"/>
  <c r="K75" i="31"/>
  <c r="U75" i="31" s="1"/>
  <c r="S76" i="31"/>
  <c r="R76" i="31"/>
  <c r="Q76" i="31"/>
  <c r="G76" i="31"/>
  <c r="J76" i="31"/>
  <c r="P76" i="31"/>
  <c r="O76" i="31"/>
  <c r="F77" i="31"/>
  <c r="A78" i="31"/>
  <c r="E77" i="31"/>
  <c r="D77" i="31"/>
  <c r="C77" i="31"/>
  <c r="B77" i="31"/>
  <c r="N75" i="31"/>
  <c r="M75" i="31"/>
  <c r="L75" i="31"/>
  <c r="D111" i="40" l="1"/>
  <c r="AU17" i="23"/>
  <c r="AU13" i="23"/>
  <c r="AU16" i="23" s="1"/>
  <c r="AV29" i="23"/>
  <c r="AV28" i="23"/>
  <c r="AV26" i="23"/>
  <c r="AV27" i="23"/>
  <c r="AT18" i="23"/>
  <c r="AT2" i="27"/>
  <c r="AV3" i="23"/>
  <c r="AW4" i="23"/>
  <c r="AV2" i="23"/>
  <c r="AV5" i="23" s="1"/>
  <c r="AV7" i="23" s="1"/>
  <c r="AV11" i="23" s="1"/>
  <c r="BH11" i="23" s="1"/>
  <c r="BT11" i="23" s="1"/>
  <c r="CF11" i="23" s="1"/>
  <c r="CR11" i="23" s="1"/>
  <c r="DD11" i="23" s="1"/>
  <c r="DP11" i="23" s="1"/>
  <c r="EB11" i="23" s="1"/>
  <c r="EN11" i="23" s="1"/>
  <c r="EZ11" i="23" s="1"/>
  <c r="FL11" i="23" s="1"/>
  <c r="FX11" i="23" s="1"/>
  <c r="GJ11" i="23" s="1"/>
  <c r="GV11" i="23" s="1"/>
  <c r="HH11" i="23" s="1"/>
  <c r="HT11" i="23" s="1"/>
  <c r="IF11" i="23" s="1"/>
  <c r="IR11" i="23" s="1"/>
  <c r="JD11" i="23" s="1"/>
  <c r="JP11" i="23" s="1"/>
  <c r="KB11" i="23" s="1"/>
  <c r="KN11" i="23" s="1"/>
  <c r="KZ11" i="23" s="1"/>
  <c r="LL11" i="23" s="1"/>
  <c r="LX11" i="23" s="1"/>
  <c r="MJ11" i="23" s="1"/>
  <c r="MV11" i="23" s="1"/>
  <c r="M76" i="31"/>
  <c r="N76" i="31"/>
  <c r="L76" i="31"/>
  <c r="Q77" i="31"/>
  <c r="S77" i="31"/>
  <c r="R77" i="31"/>
  <c r="G77" i="31"/>
  <c r="D78" i="31"/>
  <c r="B78" i="31"/>
  <c r="E78" i="31"/>
  <c r="A79" i="31"/>
  <c r="F78" i="31"/>
  <c r="C78" i="31"/>
  <c r="K76" i="31"/>
  <c r="U76" i="31" s="1"/>
  <c r="O77" i="31"/>
  <c r="P77" i="31"/>
  <c r="J77" i="31"/>
  <c r="T75" i="31"/>
  <c r="K77" i="31" l="1"/>
  <c r="U77" i="31" s="1"/>
  <c r="D112" i="40"/>
  <c r="AW29" i="23"/>
  <c r="AW28" i="23"/>
  <c r="AV17" i="23"/>
  <c r="AV13" i="23"/>
  <c r="AV16" i="23" s="1"/>
  <c r="AW26" i="23"/>
  <c r="AW27" i="23"/>
  <c r="AU18" i="23"/>
  <c r="T76" i="31"/>
  <c r="AU2" i="27"/>
  <c r="AW3" i="23"/>
  <c r="AW2" i="23"/>
  <c r="AW5" i="23" s="1"/>
  <c r="AW7" i="23" s="1"/>
  <c r="AW11" i="23" s="1"/>
  <c r="BI11" i="23" s="1"/>
  <c r="BU11" i="23" s="1"/>
  <c r="CG11" i="23" s="1"/>
  <c r="CS11" i="23" s="1"/>
  <c r="DE11" i="23" s="1"/>
  <c r="DQ11" i="23" s="1"/>
  <c r="EC11" i="23" s="1"/>
  <c r="EO11" i="23" s="1"/>
  <c r="FA11" i="23" s="1"/>
  <c r="FM11" i="23" s="1"/>
  <c r="FY11" i="23" s="1"/>
  <c r="GK11" i="23" s="1"/>
  <c r="GW11" i="23" s="1"/>
  <c r="HI11" i="23" s="1"/>
  <c r="HU11" i="23" s="1"/>
  <c r="IG11" i="23" s="1"/>
  <c r="IS11" i="23" s="1"/>
  <c r="JE11" i="23" s="1"/>
  <c r="JQ11" i="23" s="1"/>
  <c r="KC11" i="23" s="1"/>
  <c r="KO11" i="23" s="1"/>
  <c r="LA11" i="23" s="1"/>
  <c r="LM11" i="23" s="1"/>
  <c r="LY11" i="23" s="1"/>
  <c r="MK11" i="23" s="1"/>
  <c r="MW11" i="23" s="1"/>
  <c r="AX4" i="23"/>
  <c r="N77" i="31"/>
  <c r="M77" i="31"/>
  <c r="L77" i="31"/>
  <c r="J78" i="31"/>
  <c r="P78" i="31"/>
  <c r="O78" i="31"/>
  <c r="F79" i="31"/>
  <c r="A80" i="31"/>
  <c r="E79" i="31"/>
  <c r="D79" i="31"/>
  <c r="C79" i="31"/>
  <c r="B79" i="31"/>
  <c r="S78" i="31"/>
  <c r="K78" i="31" s="1"/>
  <c r="U78" i="31" s="1"/>
  <c r="R78" i="31"/>
  <c r="Q78" i="31"/>
  <c r="G78" i="31"/>
  <c r="T77" i="31"/>
  <c r="D113" i="40" l="1"/>
  <c r="AX29" i="23"/>
  <c r="AX28" i="23"/>
  <c r="AW17" i="23"/>
  <c r="AW13" i="23"/>
  <c r="AW16" i="23" s="1"/>
  <c r="AX26" i="23"/>
  <c r="AX27" i="23"/>
  <c r="AV18" i="23"/>
  <c r="AV2" i="27"/>
  <c r="AX2" i="23"/>
  <c r="AX5" i="23" s="1"/>
  <c r="AX7" i="23" s="1"/>
  <c r="AX11" i="23" s="1"/>
  <c r="BJ11" i="23" s="1"/>
  <c r="BV11" i="23" s="1"/>
  <c r="CH11" i="23" s="1"/>
  <c r="CT11" i="23" s="1"/>
  <c r="DF11" i="23" s="1"/>
  <c r="DR11" i="23" s="1"/>
  <c r="ED11" i="23" s="1"/>
  <c r="EP11" i="23" s="1"/>
  <c r="FB11" i="23" s="1"/>
  <c r="FN11" i="23" s="1"/>
  <c r="FZ11" i="23" s="1"/>
  <c r="GL11" i="23" s="1"/>
  <c r="GX11" i="23" s="1"/>
  <c r="HJ11" i="23" s="1"/>
  <c r="HV11" i="23" s="1"/>
  <c r="IH11" i="23" s="1"/>
  <c r="IT11" i="23" s="1"/>
  <c r="JF11" i="23" s="1"/>
  <c r="JR11" i="23" s="1"/>
  <c r="KD11" i="23" s="1"/>
  <c r="KP11" i="23" s="1"/>
  <c r="LB11" i="23" s="1"/>
  <c r="LN11" i="23" s="1"/>
  <c r="LZ11" i="23" s="1"/>
  <c r="ML11" i="23" s="1"/>
  <c r="MX11" i="23" s="1"/>
  <c r="AY4" i="23"/>
  <c r="AX3" i="23"/>
  <c r="O79" i="31"/>
  <c r="P79" i="31"/>
  <c r="J79" i="31"/>
  <c r="T78" i="31"/>
  <c r="M78" i="31"/>
  <c r="N78" i="31"/>
  <c r="L78" i="31"/>
  <c r="D80" i="31"/>
  <c r="B80" i="31"/>
  <c r="F80" i="31"/>
  <c r="C80" i="31"/>
  <c r="A81" i="31"/>
  <c r="E80" i="31"/>
  <c r="Q79" i="31"/>
  <c r="G79" i="31"/>
  <c r="S79" i="31"/>
  <c r="R79" i="31"/>
  <c r="D114" i="40" l="1"/>
  <c r="AY29" i="23"/>
  <c r="AY28" i="23"/>
  <c r="AX17" i="23"/>
  <c r="AX13" i="23"/>
  <c r="AX16" i="23" s="1"/>
  <c r="AY26" i="23"/>
  <c r="AY27" i="23"/>
  <c r="AW18" i="23"/>
  <c r="K79" i="31"/>
  <c r="U79" i="31" s="1"/>
  <c r="AW2" i="27"/>
  <c r="AY3" i="23"/>
  <c r="AY2" i="23"/>
  <c r="AY5" i="23" s="1"/>
  <c r="AY7" i="23" s="1"/>
  <c r="AY11" i="23" s="1"/>
  <c r="BK11" i="23" s="1"/>
  <c r="BW11" i="23" s="1"/>
  <c r="CI11" i="23" s="1"/>
  <c r="CU11" i="23" s="1"/>
  <c r="DG11" i="23" s="1"/>
  <c r="DS11" i="23" s="1"/>
  <c r="EE11" i="23" s="1"/>
  <c r="EQ11" i="23" s="1"/>
  <c r="FC11" i="23" s="1"/>
  <c r="FO11" i="23" s="1"/>
  <c r="GA11" i="23" s="1"/>
  <c r="GM11" i="23" s="1"/>
  <c r="GY11" i="23" s="1"/>
  <c r="HK11" i="23" s="1"/>
  <c r="HW11" i="23" s="1"/>
  <c r="II11" i="23" s="1"/>
  <c r="IU11" i="23" s="1"/>
  <c r="JG11" i="23" s="1"/>
  <c r="JS11" i="23" s="1"/>
  <c r="KE11" i="23" s="1"/>
  <c r="KQ11" i="23" s="1"/>
  <c r="LC11" i="23" s="1"/>
  <c r="LO11" i="23" s="1"/>
  <c r="MA11" i="23" s="1"/>
  <c r="MM11" i="23" s="1"/>
  <c r="MY11" i="23" s="1"/>
  <c r="AZ4" i="23"/>
  <c r="C81" i="31"/>
  <c r="F81" i="31"/>
  <c r="E81" i="31"/>
  <c r="D81" i="31"/>
  <c r="B81" i="31"/>
  <c r="A82" i="31"/>
  <c r="S80" i="31"/>
  <c r="R80" i="31"/>
  <c r="Q80" i="31"/>
  <c r="G80" i="31"/>
  <c r="J80" i="31"/>
  <c r="P80" i="31"/>
  <c r="O80" i="31"/>
  <c r="N79" i="31"/>
  <c r="M79" i="31"/>
  <c r="L79" i="31"/>
  <c r="D115" i="40" l="1"/>
  <c r="AZ29" i="23"/>
  <c r="AZ28" i="23"/>
  <c r="AY13" i="23"/>
  <c r="AY16" i="23" s="1"/>
  <c r="AY17" i="23"/>
  <c r="AZ27" i="23"/>
  <c r="AZ26" i="23"/>
  <c r="AX18" i="23"/>
  <c r="T79" i="31"/>
  <c r="AX2" i="27"/>
  <c r="BA4" i="23"/>
  <c r="AZ3" i="23"/>
  <c r="AZ2" i="23"/>
  <c r="AZ5" i="23" s="1"/>
  <c r="AZ7" i="23" s="1"/>
  <c r="AZ11" i="23" s="1"/>
  <c r="BL11" i="23" s="1"/>
  <c r="BX11" i="23" s="1"/>
  <c r="CJ11" i="23" s="1"/>
  <c r="CV11" i="23" s="1"/>
  <c r="DH11" i="23" s="1"/>
  <c r="DT11" i="23" s="1"/>
  <c r="EF11" i="23" s="1"/>
  <c r="ER11" i="23" s="1"/>
  <c r="FD11" i="23" s="1"/>
  <c r="FP11" i="23" s="1"/>
  <c r="GB11" i="23" s="1"/>
  <c r="GN11" i="23" s="1"/>
  <c r="GZ11" i="23" s="1"/>
  <c r="HL11" i="23" s="1"/>
  <c r="HX11" i="23" s="1"/>
  <c r="IJ11" i="23" s="1"/>
  <c r="IV11" i="23" s="1"/>
  <c r="JH11" i="23" s="1"/>
  <c r="JT11" i="23" s="1"/>
  <c r="KF11" i="23" s="1"/>
  <c r="KR11" i="23" s="1"/>
  <c r="LD11" i="23" s="1"/>
  <c r="LP11" i="23" s="1"/>
  <c r="MB11" i="23" s="1"/>
  <c r="MN11" i="23" s="1"/>
  <c r="MZ11" i="23" s="1"/>
  <c r="K80" i="31"/>
  <c r="U80" i="31" s="1"/>
  <c r="S81" i="31"/>
  <c r="Q81" i="31"/>
  <c r="G81" i="31"/>
  <c r="R81" i="31"/>
  <c r="J81" i="31"/>
  <c r="P81" i="31"/>
  <c r="O81" i="31"/>
  <c r="E82" i="31"/>
  <c r="D82" i="31"/>
  <c r="A83" i="31"/>
  <c r="C82" i="31"/>
  <c r="B82" i="31"/>
  <c r="F82" i="31"/>
  <c r="M80" i="31"/>
  <c r="N80" i="31"/>
  <c r="L80" i="31"/>
  <c r="D116" i="40" l="1"/>
  <c r="AZ13" i="23"/>
  <c r="AZ16" i="23" s="1"/>
  <c r="AZ17" i="23"/>
  <c r="BA28" i="23"/>
  <c r="BA29" i="23"/>
  <c r="BA26" i="23"/>
  <c r="BA27" i="23"/>
  <c r="AY18" i="23"/>
  <c r="T80" i="31"/>
  <c r="AY2" i="27"/>
  <c r="BA2" i="23"/>
  <c r="BA5" i="23" s="1"/>
  <c r="BA7" i="23" s="1"/>
  <c r="BA3" i="23"/>
  <c r="BB4" i="23"/>
  <c r="L81" i="31"/>
  <c r="N81" i="31"/>
  <c r="M81" i="31"/>
  <c r="C83" i="31"/>
  <c r="F83" i="31"/>
  <c r="D83" i="31"/>
  <c r="A84" i="31"/>
  <c r="B83" i="31"/>
  <c r="E83" i="31"/>
  <c r="P82" i="31"/>
  <c r="O82" i="31"/>
  <c r="J82" i="31"/>
  <c r="K81" i="31"/>
  <c r="U81" i="31" s="1"/>
  <c r="G82" i="31"/>
  <c r="R82" i="31"/>
  <c r="Q82" i="31"/>
  <c r="S82" i="31"/>
  <c r="D117" i="40" l="1"/>
  <c r="BA13" i="23"/>
  <c r="BA16" i="23" s="1"/>
  <c r="BA17" i="23"/>
  <c r="BB29" i="23"/>
  <c r="BB28" i="23"/>
  <c r="BB26" i="23"/>
  <c r="BB27" i="23"/>
  <c r="AZ18" i="23"/>
  <c r="AZ2" i="27"/>
  <c r="BB2" i="23"/>
  <c r="BB5" i="23" s="1"/>
  <c r="BB3" i="23"/>
  <c r="BC4" i="23"/>
  <c r="P83" i="31"/>
  <c r="J83" i="31"/>
  <c r="O83" i="31"/>
  <c r="D84" i="31"/>
  <c r="B84" i="31"/>
  <c r="F84" i="31"/>
  <c r="A85" i="31"/>
  <c r="E84" i="31"/>
  <c r="C84" i="31"/>
  <c r="N82" i="31"/>
  <c r="M82" i="31"/>
  <c r="L82" i="31"/>
  <c r="K82" i="31"/>
  <c r="U82" i="31" s="1"/>
  <c r="S83" i="31"/>
  <c r="R83" i="31"/>
  <c r="G83" i="31"/>
  <c r="Q83" i="31"/>
  <c r="T81" i="31"/>
  <c r="BB8" i="23" l="1"/>
  <c r="BB9" i="23" s="1"/>
  <c r="BB7" i="23"/>
  <c r="D118" i="40"/>
  <c r="BC29" i="23"/>
  <c r="BC28" i="23"/>
  <c r="BB13" i="23"/>
  <c r="BB16" i="23" s="1"/>
  <c r="BB17" i="23"/>
  <c r="BC26" i="23"/>
  <c r="BC27" i="23"/>
  <c r="BA18" i="23"/>
  <c r="K83" i="31"/>
  <c r="U83" i="31" s="1"/>
  <c r="BA2" i="27"/>
  <c r="BD4" i="23"/>
  <c r="BC2" i="23"/>
  <c r="BC5" i="23" s="1"/>
  <c r="BC3" i="23"/>
  <c r="C85" i="31"/>
  <c r="B85" i="31"/>
  <c r="F85" i="31"/>
  <c r="D85" i="31"/>
  <c r="A86" i="31"/>
  <c r="E85" i="31"/>
  <c r="T82" i="31"/>
  <c r="T83" i="31"/>
  <c r="P84" i="31"/>
  <c r="J84" i="31"/>
  <c r="O84" i="31"/>
  <c r="L83" i="31"/>
  <c r="N83" i="31"/>
  <c r="M83" i="31"/>
  <c r="G84" i="31"/>
  <c r="S84" i="31"/>
  <c r="R84" i="31"/>
  <c r="Q84" i="31"/>
  <c r="BC7" i="23" l="1"/>
  <c r="BC8" i="23"/>
  <c r="BC9" i="23" s="1"/>
  <c r="D119" i="40"/>
  <c r="BC17" i="23"/>
  <c r="BC13" i="23"/>
  <c r="BC16" i="23" s="1"/>
  <c r="BD29" i="23"/>
  <c r="BD28" i="23"/>
  <c r="BD26" i="23"/>
  <c r="BD27" i="23"/>
  <c r="BB18" i="23"/>
  <c r="K84" i="31"/>
  <c r="U84" i="31" s="1"/>
  <c r="BB2" i="27"/>
  <c r="BD2" i="23"/>
  <c r="BD5" i="23" s="1"/>
  <c r="BE4" i="23"/>
  <c r="BD3" i="23"/>
  <c r="N84" i="31"/>
  <c r="L84" i="31"/>
  <c r="M84" i="31"/>
  <c r="C86" i="31"/>
  <c r="B86" i="31"/>
  <c r="A87" i="31"/>
  <c r="F86" i="31"/>
  <c r="D86" i="31"/>
  <c r="E86" i="31"/>
  <c r="S85" i="31"/>
  <c r="R85" i="31"/>
  <c r="G85" i="31"/>
  <c r="Q85" i="31"/>
  <c r="P85" i="31"/>
  <c r="J85" i="31"/>
  <c r="O85" i="31"/>
  <c r="T84" i="31"/>
  <c r="BD8" i="23" l="1"/>
  <c r="BD9" i="23" s="1"/>
  <c r="BD7" i="23"/>
  <c r="D120" i="40"/>
  <c r="BD13" i="23"/>
  <c r="BD16" i="23" s="1"/>
  <c r="BD17" i="23"/>
  <c r="BE29" i="23"/>
  <c r="BE28" i="23"/>
  <c r="BE26" i="23"/>
  <c r="BE27" i="23"/>
  <c r="BC18" i="23"/>
  <c r="BC2" i="27"/>
  <c r="BF4" i="23"/>
  <c r="BE3" i="23"/>
  <c r="BE2" i="23"/>
  <c r="BE5" i="23" s="1"/>
  <c r="P86" i="31"/>
  <c r="J86" i="31"/>
  <c r="O86" i="31"/>
  <c r="L85" i="31"/>
  <c r="M85" i="31"/>
  <c r="N85" i="31"/>
  <c r="K85" i="31"/>
  <c r="U85" i="31" s="1"/>
  <c r="C87" i="31"/>
  <c r="D87" i="31"/>
  <c r="A88" i="31"/>
  <c r="F87" i="31"/>
  <c r="E87" i="31"/>
  <c r="B87" i="31"/>
  <c r="G86" i="31"/>
  <c r="S86" i="31"/>
  <c r="R86" i="31"/>
  <c r="Q86" i="31"/>
  <c r="BE8" i="23" l="1"/>
  <c r="BE9" i="23" s="1"/>
  <c r="BE7" i="23"/>
  <c r="K86" i="31"/>
  <c r="U86" i="31" s="1"/>
  <c r="D121" i="40"/>
  <c r="BE13" i="23"/>
  <c r="BE16" i="23" s="1"/>
  <c r="BE17" i="23"/>
  <c r="BF29" i="23"/>
  <c r="BF28" i="23"/>
  <c r="BF26" i="23"/>
  <c r="BF27" i="23"/>
  <c r="BD18" i="23"/>
  <c r="T85" i="31"/>
  <c r="BD2" i="27"/>
  <c r="BF3" i="23"/>
  <c r="BG4" i="23"/>
  <c r="BF2" i="23"/>
  <c r="BF5" i="23" s="1"/>
  <c r="L86" i="31"/>
  <c r="N86" i="31"/>
  <c r="M86" i="31"/>
  <c r="G87" i="31"/>
  <c r="S87" i="31"/>
  <c r="R87" i="31"/>
  <c r="Q87" i="31"/>
  <c r="P87" i="31"/>
  <c r="O87" i="31"/>
  <c r="J87" i="31"/>
  <c r="C88" i="31"/>
  <c r="E88" i="31"/>
  <c r="B88" i="31"/>
  <c r="A89" i="31"/>
  <c r="F88" i="31"/>
  <c r="D88" i="31"/>
  <c r="T86" i="31"/>
  <c r="BF8" i="23" l="1"/>
  <c r="BF9" i="23" s="1"/>
  <c r="BF7" i="23"/>
  <c r="D122" i="40"/>
  <c r="BF13" i="23"/>
  <c r="BF16" i="23" s="1"/>
  <c r="BF17" i="23"/>
  <c r="BG29" i="23"/>
  <c r="BG28" i="23"/>
  <c r="BG26" i="23"/>
  <c r="BG27" i="23"/>
  <c r="BE18" i="23"/>
  <c r="K87" i="31"/>
  <c r="U87" i="31" s="1"/>
  <c r="BE2" i="27"/>
  <c r="BH4" i="23"/>
  <c r="BG2" i="23"/>
  <c r="BG5" i="23" s="1"/>
  <c r="BG3" i="23"/>
  <c r="T87" i="31"/>
  <c r="G88" i="31"/>
  <c r="Q88" i="31"/>
  <c r="S88" i="31"/>
  <c r="R88" i="31"/>
  <c r="P88" i="31"/>
  <c r="J88" i="31"/>
  <c r="O88" i="31"/>
  <c r="L87" i="31"/>
  <c r="M87" i="31"/>
  <c r="N87" i="31"/>
  <c r="D89" i="31"/>
  <c r="C89" i="31"/>
  <c r="A90" i="31"/>
  <c r="E89" i="31"/>
  <c r="B89" i="31"/>
  <c r="F89" i="31"/>
  <c r="BG8" i="23" l="1"/>
  <c r="BG9" i="23" s="1"/>
  <c r="BG7" i="23"/>
  <c r="D123" i="40"/>
  <c r="BG14" i="23"/>
  <c r="BG17" i="23" s="1"/>
  <c r="BG13" i="23"/>
  <c r="BG16" i="23" s="1"/>
  <c r="BH29" i="23"/>
  <c r="BH28" i="23"/>
  <c r="BH27" i="23"/>
  <c r="BH26" i="23"/>
  <c r="BF18" i="23"/>
  <c r="BF2" i="27"/>
  <c r="BI4" i="23"/>
  <c r="BH2" i="23"/>
  <c r="BH5" i="23" s="1"/>
  <c r="BH3" i="23"/>
  <c r="G89" i="31"/>
  <c r="R89" i="31"/>
  <c r="Q89" i="31"/>
  <c r="S89" i="31"/>
  <c r="P89" i="31"/>
  <c r="O89" i="31"/>
  <c r="J89" i="31"/>
  <c r="C90" i="31"/>
  <c r="A91" i="31"/>
  <c r="F90" i="31"/>
  <c r="E90" i="31"/>
  <c r="D90" i="31"/>
  <c r="B90" i="31"/>
  <c r="K88" i="31"/>
  <c r="U88" i="31" s="1"/>
  <c r="L88" i="31"/>
  <c r="N88" i="31"/>
  <c r="M88" i="31"/>
  <c r="BH8" i="23" l="1"/>
  <c r="BH9" i="23" s="1"/>
  <c r="BH7" i="23"/>
  <c r="D124" i="40"/>
  <c r="BH14" i="23"/>
  <c r="BH17" i="23" s="1"/>
  <c r="BH13" i="23"/>
  <c r="BH16" i="23" s="1"/>
  <c r="BI28" i="23"/>
  <c r="BI29" i="23"/>
  <c r="BI27" i="23"/>
  <c r="BI26" i="23"/>
  <c r="BG18" i="23"/>
  <c r="BG2" i="27"/>
  <c r="BI2" i="23"/>
  <c r="BI5" i="23" s="1"/>
  <c r="BI3" i="23"/>
  <c r="BJ4" i="23"/>
  <c r="T88" i="31"/>
  <c r="K89" i="31"/>
  <c r="U89" i="31" s="1"/>
  <c r="Q90" i="31"/>
  <c r="G90" i="31"/>
  <c r="S90" i="31"/>
  <c r="R90" i="31"/>
  <c r="P90" i="31"/>
  <c r="J90" i="31"/>
  <c r="O90" i="31"/>
  <c r="A92" i="31"/>
  <c r="E91" i="31"/>
  <c r="D91" i="31"/>
  <c r="C91" i="31"/>
  <c r="B91" i="31"/>
  <c r="F91" i="31"/>
  <c r="M89" i="31"/>
  <c r="L89" i="31"/>
  <c r="N89" i="31"/>
  <c r="BI8" i="23" l="1"/>
  <c r="BI9" i="23" s="1"/>
  <c r="BI7" i="23"/>
  <c r="D125" i="40"/>
  <c r="BI14" i="23"/>
  <c r="BI17" i="23" s="1"/>
  <c r="BI13" i="23"/>
  <c r="BI16" i="23" s="1"/>
  <c r="BJ29" i="23"/>
  <c r="BJ28" i="23"/>
  <c r="BJ27" i="23"/>
  <c r="BJ26" i="23"/>
  <c r="BH18" i="23"/>
  <c r="BH2" i="27"/>
  <c r="BJ3" i="23"/>
  <c r="BJ2" i="23"/>
  <c r="BJ5" i="23" s="1"/>
  <c r="BK4" i="23"/>
  <c r="K90" i="31"/>
  <c r="U90" i="31" s="1"/>
  <c r="P91" i="31"/>
  <c r="O91" i="31"/>
  <c r="J91" i="31"/>
  <c r="G91" i="31"/>
  <c r="S91" i="31"/>
  <c r="R91" i="31"/>
  <c r="Q91" i="31"/>
  <c r="C92" i="31"/>
  <c r="D92" i="31"/>
  <c r="F92" i="31"/>
  <c r="E92" i="31"/>
  <c r="B92" i="31"/>
  <c r="A93" i="31"/>
  <c r="T89" i="31"/>
  <c r="L90" i="31"/>
  <c r="N90" i="31"/>
  <c r="M90" i="31"/>
  <c r="BJ8" i="23" l="1"/>
  <c r="BJ9" i="23" s="1"/>
  <c r="BJ7" i="23"/>
  <c r="K91" i="31"/>
  <c r="U91" i="31" s="1"/>
  <c r="D126" i="40"/>
  <c r="BK29" i="23"/>
  <c r="BK28" i="23"/>
  <c r="BJ13" i="23"/>
  <c r="BJ16" i="23" s="1"/>
  <c r="BJ14" i="23"/>
  <c r="BJ17" i="23" s="1"/>
  <c r="BK26" i="23"/>
  <c r="BK27" i="23"/>
  <c r="BI18" i="23"/>
  <c r="T90" i="31"/>
  <c r="BI2" i="27"/>
  <c r="BL4" i="23"/>
  <c r="BK2" i="23"/>
  <c r="BK5" i="23" s="1"/>
  <c r="BK3" i="23"/>
  <c r="A94" i="31"/>
  <c r="E93" i="31"/>
  <c r="D93" i="31"/>
  <c r="C93" i="31"/>
  <c r="F93" i="31"/>
  <c r="B93" i="31"/>
  <c r="N91" i="31"/>
  <c r="M91" i="31"/>
  <c r="L91" i="31"/>
  <c r="R92" i="31"/>
  <c r="Q92" i="31"/>
  <c r="G92" i="31"/>
  <c r="S92" i="31"/>
  <c r="T91" i="31"/>
  <c r="J92" i="31"/>
  <c r="P92" i="31"/>
  <c r="O92" i="31"/>
  <c r="BK8" i="23" l="1"/>
  <c r="BK9" i="23" s="1"/>
  <c r="BK7" i="23"/>
  <c r="D127" i="40"/>
  <c r="BK13" i="23"/>
  <c r="BK16" i="23" s="1"/>
  <c r="BK14" i="23"/>
  <c r="BK17" i="23" s="1"/>
  <c r="BL29" i="23"/>
  <c r="BL28" i="23"/>
  <c r="BL26" i="23"/>
  <c r="BL27" i="23"/>
  <c r="BJ18" i="23"/>
  <c r="BJ2" i="27"/>
  <c r="BL2" i="23"/>
  <c r="BL5" i="23" s="1"/>
  <c r="BL3" i="23"/>
  <c r="BM4" i="23"/>
  <c r="G93" i="31"/>
  <c r="Q93" i="31"/>
  <c r="S93" i="31"/>
  <c r="R93" i="31"/>
  <c r="P93" i="31"/>
  <c r="J93" i="31"/>
  <c r="O93" i="31"/>
  <c r="L92" i="31"/>
  <c r="N92" i="31"/>
  <c r="M92" i="31"/>
  <c r="C94" i="31"/>
  <c r="F94" i="31"/>
  <c r="A95" i="31"/>
  <c r="E94" i="31"/>
  <c r="D94" i="31"/>
  <c r="B94" i="31"/>
  <c r="K92" i="31"/>
  <c r="U92" i="31" s="1"/>
  <c r="BL7" i="23" l="1"/>
  <c r="BL8" i="23"/>
  <c r="BL9" i="23" s="1"/>
  <c r="D128" i="40"/>
  <c r="BM29" i="23"/>
  <c r="BM28" i="23"/>
  <c r="BL13" i="23"/>
  <c r="BL16" i="23" s="1"/>
  <c r="BL14" i="23"/>
  <c r="BL17" i="23" s="1"/>
  <c r="BM26" i="23"/>
  <c r="BM27" i="23"/>
  <c r="BK18" i="23"/>
  <c r="BK2" i="27"/>
  <c r="BM3" i="23"/>
  <c r="BN4" i="23"/>
  <c r="BM2" i="23"/>
  <c r="BM5" i="23" s="1"/>
  <c r="N93" i="31"/>
  <c r="M93" i="31"/>
  <c r="L93" i="31"/>
  <c r="R94" i="31"/>
  <c r="Q94" i="31"/>
  <c r="G94" i="31"/>
  <c r="S94" i="31"/>
  <c r="J94" i="31"/>
  <c r="P94" i="31"/>
  <c r="O94" i="31"/>
  <c r="A96" i="31"/>
  <c r="E95" i="31"/>
  <c r="D95" i="31"/>
  <c r="C95" i="31"/>
  <c r="B95" i="31"/>
  <c r="F95" i="31"/>
  <c r="T92" i="31"/>
  <c r="K93" i="31"/>
  <c r="U93" i="31" s="1"/>
  <c r="BM7" i="23" l="1"/>
  <c r="BM8" i="23"/>
  <c r="BM9" i="23" s="1"/>
  <c r="D129" i="40"/>
  <c r="BN29" i="23"/>
  <c r="BN28" i="23"/>
  <c r="BN26" i="23"/>
  <c r="BN27" i="23"/>
  <c r="BL18" i="23"/>
  <c r="BM13" i="23"/>
  <c r="BM16" i="23" s="1"/>
  <c r="BM14" i="23"/>
  <c r="BM17" i="23" s="1"/>
  <c r="K94" i="31"/>
  <c r="U94" i="31" s="1"/>
  <c r="T93" i="31"/>
  <c r="BL2" i="27"/>
  <c r="BN3" i="23"/>
  <c r="BO4" i="23"/>
  <c r="BN2" i="23"/>
  <c r="BN5" i="23" s="1"/>
  <c r="D96" i="31"/>
  <c r="C96" i="31"/>
  <c r="E96" i="31"/>
  <c r="B96" i="31"/>
  <c r="A97" i="31"/>
  <c r="F96" i="31"/>
  <c r="Q95" i="31"/>
  <c r="G95" i="31"/>
  <c r="S95" i="31"/>
  <c r="R95" i="31"/>
  <c r="L94" i="31"/>
  <c r="M94" i="31"/>
  <c r="N94" i="31"/>
  <c r="P95" i="31"/>
  <c r="J95" i="31"/>
  <c r="O95" i="31"/>
  <c r="T94" i="31"/>
  <c r="BN7" i="23" l="1"/>
  <c r="BN8" i="23"/>
  <c r="BN9" i="23" s="1"/>
  <c r="D130" i="40"/>
  <c r="BO29" i="23"/>
  <c r="BO28" i="23"/>
  <c r="BO26" i="23"/>
  <c r="BO27" i="23"/>
  <c r="BM18" i="23"/>
  <c r="BN14" i="23"/>
  <c r="BN17" i="23" s="1"/>
  <c r="BN13" i="23"/>
  <c r="BN16" i="23" s="1"/>
  <c r="BM2" i="27"/>
  <c r="BO2" i="23"/>
  <c r="BO5" i="23" s="1"/>
  <c r="BO3" i="23"/>
  <c r="BP4" i="23"/>
  <c r="R96" i="31"/>
  <c r="Q96" i="31"/>
  <c r="G96" i="31"/>
  <c r="S96" i="31"/>
  <c r="N95" i="31"/>
  <c r="M95" i="31"/>
  <c r="L95" i="31"/>
  <c r="A98" i="31"/>
  <c r="E97" i="31"/>
  <c r="D97" i="31"/>
  <c r="C97" i="31"/>
  <c r="F97" i="31"/>
  <c r="B97" i="31"/>
  <c r="J96" i="31"/>
  <c r="P96" i="31"/>
  <c r="O96" i="31"/>
  <c r="K95" i="31"/>
  <c r="U95" i="31" s="1"/>
  <c r="BO7" i="23" l="1"/>
  <c r="BO8" i="23"/>
  <c r="BO9" i="23" s="1"/>
  <c r="D131" i="40"/>
  <c r="BP29" i="23"/>
  <c r="BP28" i="23"/>
  <c r="BP27" i="23"/>
  <c r="BP26" i="23"/>
  <c r="BN18" i="23"/>
  <c r="BO14" i="23"/>
  <c r="BO17" i="23" s="1"/>
  <c r="BO13" i="23"/>
  <c r="BO16" i="23" s="1"/>
  <c r="BN2" i="27"/>
  <c r="BP2" i="23"/>
  <c r="BP5" i="23" s="1"/>
  <c r="BP3" i="23"/>
  <c r="BQ4" i="23"/>
  <c r="T95" i="31"/>
  <c r="K96" i="31"/>
  <c r="U96" i="31" s="1"/>
  <c r="P97" i="31"/>
  <c r="O97" i="31"/>
  <c r="J97" i="31"/>
  <c r="M96" i="31"/>
  <c r="L96" i="31"/>
  <c r="N96" i="31"/>
  <c r="Q97" i="31"/>
  <c r="G97" i="31"/>
  <c r="S97" i="31"/>
  <c r="R97" i="31"/>
  <c r="D98" i="31"/>
  <c r="C98" i="31"/>
  <c r="F98" i="31"/>
  <c r="E98" i="31"/>
  <c r="B98" i="31"/>
  <c r="A99" i="31"/>
  <c r="BP8" i="23" l="1"/>
  <c r="BP9" i="23" s="1"/>
  <c r="BP7" i="23"/>
  <c r="D132" i="40"/>
  <c r="BQ28" i="23"/>
  <c r="BQ29" i="23"/>
  <c r="BQ26" i="23"/>
  <c r="BQ27" i="23"/>
  <c r="BO18" i="23"/>
  <c r="BP14" i="23"/>
  <c r="BP17" i="23" s="1"/>
  <c r="BP13" i="23"/>
  <c r="BP16" i="23" s="1"/>
  <c r="T96" i="31"/>
  <c r="BO2" i="27"/>
  <c r="BR4" i="23"/>
  <c r="BQ2" i="23"/>
  <c r="BQ5" i="23" s="1"/>
  <c r="BQ3" i="23"/>
  <c r="J98" i="31"/>
  <c r="P98" i="31"/>
  <c r="O98" i="31"/>
  <c r="R98" i="31"/>
  <c r="Q98" i="31"/>
  <c r="G98" i="31"/>
  <c r="S98" i="31"/>
  <c r="K97" i="31"/>
  <c r="U97" i="31" s="1"/>
  <c r="A100" i="31"/>
  <c r="E99" i="31"/>
  <c r="D99" i="31"/>
  <c r="C99" i="31"/>
  <c r="B99" i="31"/>
  <c r="F99" i="31"/>
  <c r="N97" i="31"/>
  <c r="M97" i="31"/>
  <c r="L97" i="31"/>
  <c r="BQ8" i="23" l="1"/>
  <c r="BQ9" i="23" s="1"/>
  <c r="BQ7" i="23"/>
  <c r="K98" i="31"/>
  <c r="U98" i="31" s="1"/>
  <c r="D133" i="40"/>
  <c r="BR29" i="23"/>
  <c r="BR28" i="23"/>
  <c r="BR26" i="23"/>
  <c r="BR27" i="23"/>
  <c r="BP18" i="23"/>
  <c r="BQ14" i="23"/>
  <c r="BQ17" i="23" s="1"/>
  <c r="BQ13" i="23"/>
  <c r="BQ16" i="23" s="1"/>
  <c r="BP2" i="27"/>
  <c r="BR3" i="23"/>
  <c r="BR2" i="23"/>
  <c r="BR5" i="23" s="1"/>
  <c r="BS4" i="23"/>
  <c r="S99" i="31"/>
  <c r="Q99" i="31"/>
  <c r="G99" i="31"/>
  <c r="R99" i="31"/>
  <c r="M98" i="31"/>
  <c r="L98" i="31"/>
  <c r="N98" i="31"/>
  <c r="F100" i="31"/>
  <c r="D100" i="31"/>
  <c r="C100" i="31"/>
  <c r="B100" i="31"/>
  <c r="A101" i="31"/>
  <c r="E100" i="31"/>
  <c r="P99" i="31"/>
  <c r="O99" i="31"/>
  <c r="J99" i="31"/>
  <c r="T98" i="31"/>
  <c r="T97" i="31"/>
  <c r="BR8" i="23" l="1"/>
  <c r="BR9" i="23" s="1"/>
  <c r="BR7" i="23"/>
  <c r="D134" i="40"/>
  <c r="BS29" i="23"/>
  <c r="BS28" i="23"/>
  <c r="BS26" i="23"/>
  <c r="BS27" i="23"/>
  <c r="BQ18" i="23"/>
  <c r="BR14" i="23"/>
  <c r="BR17" i="23" s="1"/>
  <c r="BR13" i="23"/>
  <c r="BR16" i="23" s="1"/>
  <c r="K99" i="31"/>
  <c r="U99" i="31" s="1"/>
  <c r="BQ2" i="27"/>
  <c r="BT4" i="23"/>
  <c r="BS2" i="23"/>
  <c r="BS5" i="23" s="1"/>
  <c r="BS3" i="23"/>
  <c r="J100" i="31"/>
  <c r="P100" i="31"/>
  <c r="O100" i="31"/>
  <c r="T99" i="31"/>
  <c r="S100" i="31"/>
  <c r="R100" i="31"/>
  <c r="Q100" i="31"/>
  <c r="G100" i="31"/>
  <c r="F101" i="31"/>
  <c r="A102" i="31"/>
  <c r="E101" i="31"/>
  <c r="D101" i="31"/>
  <c r="C101" i="31"/>
  <c r="B101" i="31"/>
  <c r="N99" i="31"/>
  <c r="M99" i="31"/>
  <c r="L99" i="31"/>
  <c r="BS8" i="23" l="1"/>
  <c r="BS9" i="23" s="1"/>
  <c r="BS7" i="23"/>
  <c r="K100" i="31"/>
  <c r="U100" i="31" s="1"/>
  <c r="D135" i="40"/>
  <c r="BT28" i="23"/>
  <c r="BT29" i="23"/>
  <c r="BT26" i="23"/>
  <c r="BT27" i="23"/>
  <c r="BR18" i="23"/>
  <c r="BS14" i="23"/>
  <c r="BS17" i="23" s="1"/>
  <c r="BS13" i="23"/>
  <c r="BS16" i="23" s="1"/>
  <c r="BR2" i="27"/>
  <c r="BT2" i="23"/>
  <c r="BT5" i="23" s="1"/>
  <c r="BU4" i="23"/>
  <c r="BT3" i="23"/>
  <c r="S101" i="31"/>
  <c r="Q101" i="31"/>
  <c r="G101" i="31"/>
  <c r="R101" i="31"/>
  <c r="M100" i="31"/>
  <c r="L100" i="31"/>
  <c r="N100" i="31"/>
  <c r="B102" i="31"/>
  <c r="F102" i="31"/>
  <c r="D102" i="31"/>
  <c r="C102" i="31"/>
  <c r="A103" i="31"/>
  <c r="E102" i="31"/>
  <c r="O101" i="31"/>
  <c r="P101" i="31"/>
  <c r="J101" i="31"/>
  <c r="T100" i="31"/>
  <c r="BT8" i="23" l="1"/>
  <c r="BT9" i="23" s="1"/>
  <c r="BT7" i="23"/>
  <c r="D136" i="40"/>
  <c r="BU29" i="23"/>
  <c r="BU28" i="23"/>
  <c r="BU26" i="23"/>
  <c r="BU27" i="23"/>
  <c r="BS18" i="23"/>
  <c r="BT13" i="23"/>
  <c r="BT16" i="23" s="1"/>
  <c r="BT14" i="23"/>
  <c r="BT17" i="23" s="1"/>
  <c r="K101" i="31"/>
  <c r="U101" i="31" s="1"/>
  <c r="BS2" i="27"/>
  <c r="BV4" i="23"/>
  <c r="BU2" i="23"/>
  <c r="BU5" i="23" s="1"/>
  <c r="BU3" i="23"/>
  <c r="S102" i="31"/>
  <c r="R102" i="31"/>
  <c r="Q102" i="31"/>
  <c r="G102" i="31"/>
  <c r="F103" i="31"/>
  <c r="A104" i="31"/>
  <c r="E103" i="31"/>
  <c r="D103" i="31"/>
  <c r="C103" i="31"/>
  <c r="B103" i="31"/>
  <c r="J102" i="31"/>
  <c r="P102" i="31"/>
  <c r="O102" i="31"/>
  <c r="N101" i="31"/>
  <c r="M101" i="31"/>
  <c r="L101" i="31"/>
  <c r="BU8" i="23" l="1"/>
  <c r="BU9" i="23" s="1"/>
  <c r="BU7" i="23"/>
  <c r="D137" i="40"/>
  <c r="BV29" i="23"/>
  <c r="BV28" i="23"/>
  <c r="BV26" i="23"/>
  <c r="BV27" i="23"/>
  <c r="BT18" i="23"/>
  <c r="BU13" i="23"/>
  <c r="BU16" i="23" s="1"/>
  <c r="BU14" i="23"/>
  <c r="BU17" i="23" s="1"/>
  <c r="T101" i="31"/>
  <c r="BT2" i="27"/>
  <c r="BV3" i="23"/>
  <c r="BW4" i="23"/>
  <c r="BV2" i="23"/>
  <c r="BV5" i="23" s="1"/>
  <c r="S103" i="31"/>
  <c r="Q103" i="31"/>
  <c r="G103" i="31"/>
  <c r="R103" i="31"/>
  <c r="B104" i="31"/>
  <c r="F104" i="31"/>
  <c r="D104" i="31"/>
  <c r="C104" i="31"/>
  <c r="A105" i="31"/>
  <c r="E104" i="31"/>
  <c r="O103" i="31"/>
  <c r="P103" i="31"/>
  <c r="J103" i="31"/>
  <c r="M102" i="31"/>
  <c r="L102" i="31"/>
  <c r="N102" i="31"/>
  <c r="K102" i="31"/>
  <c r="U102" i="31" s="1"/>
  <c r="BV8" i="23" l="1"/>
  <c r="BV9" i="23" s="1"/>
  <c r="BV7" i="23"/>
  <c r="D138" i="40"/>
  <c r="BW29" i="23"/>
  <c r="BW28" i="23"/>
  <c r="BW26" i="23"/>
  <c r="BW27" i="23"/>
  <c r="BU18" i="23"/>
  <c r="BV13" i="23"/>
  <c r="BV16" i="23" s="1"/>
  <c r="BV14" i="23"/>
  <c r="BV17" i="23" s="1"/>
  <c r="T102" i="31"/>
  <c r="BU2" i="27"/>
  <c r="BW3" i="23"/>
  <c r="BX4" i="23"/>
  <c r="BW2" i="23"/>
  <c r="BW5" i="23" s="1"/>
  <c r="K103" i="31"/>
  <c r="U103" i="31" s="1"/>
  <c r="J104" i="31"/>
  <c r="P104" i="31"/>
  <c r="O104" i="31"/>
  <c r="F105" i="31"/>
  <c r="A106" i="31"/>
  <c r="E105" i="31"/>
  <c r="D105" i="31"/>
  <c r="C105" i="31"/>
  <c r="B105" i="31"/>
  <c r="N103" i="31"/>
  <c r="M103" i="31"/>
  <c r="L103" i="31"/>
  <c r="S104" i="31"/>
  <c r="R104" i="31"/>
  <c r="Q104" i="31"/>
  <c r="G104" i="31"/>
  <c r="BW8" i="23" l="1"/>
  <c r="BW9" i="23" s="1"/>
  <c r="BW7" i="23"/>
  <c r="K104" i="31"/>
  <c r="U104" i="31" s="1"/>
  <c r="D139" i="40"/>
  <c r="BX28" i="23"/>
  <c r="BX29" i="23"/>
  <c r="BX27" i="23"/>
  <c r="BX26" i="23"/>
  <c r="BV18" i="23"/>
  <c r="BW13" i="23"/>
  <c r="BW16" i="23" s="1"/>
  <c r="BW14" i="23"/>
  <c r="BW17" i="23" s="1"/>
  <c r="T103" i="31"/>
  <c r="BV2" i="27"/>
  <c r="BX3" i="23"/>
  <c r="BX2" i="23"/>
  <c r="BX5" i="23" s="1"/>
  <c r="BY4" i="23"/>
  <c r="S105" i="31"/>
  <c r="Q105" i="31"/>
  <c r="G105" i="31"/>
  <c r="R105" i="31"/>
  <c r="B106" i="31"/>
  <c r="F106" i="31"/>
  <c r="D106" i="31"/>
  <c r="C106" i="31"/>
  <c r="E106" i="31"/>
  <c r="A107" i="31"/>
  <c r="O105" i="31"/>
  <c r="P105" i="31"/>
  <c r="J105" i="31"/>
  <c r="M104" i="31"/>
  <c r="L104" i="31"/>
  <c r="N104" i="31"/>
  <c r="T104" i="31"/>
  <c r="BX7" i="23" l="1"/>
  <c r="BX8" i="23"/>
  <c r="BX9" i="23" s="1"/>
  <c r="D140" i="40"/>
  <c r="BY28" i="23"/>
  <c r="BY29" i="23"/>
  <c r="BY26" i="23"/>
  <c r="BY27" i="23"/>
  <c r="BW18" i="23"/>
  <c r="BX14" i="23"/>
  <c r="BX17" i="23" s="1"/>
  <c r="BX13" i="23"/>
  <c r="BX16" i="23" s="1"/>
  <c r="K105" i="31"/>
  <c r="U105" i="31" s="1"/>
  <c r="BW2" i="27"/>
  <c r="BZ4" i="23"/>
  <c r="BY2" i="23"/>
  <c r="BY5" i="23" s="1"/>
  <c r="BY3" i="23"/>
  <c r="J106" i="31"/>
  <c r="P106" i="31"/>
  <c r="O106" i="31"/>
  <c r="T105" i="31"/>
  <c r="N105" i="31"/>
  <c r="M105" i="31"/>
  <c r="L105" i="31"/>
  <c r="S106" i="31"/>
  <c r="R106" i="31"/>
  <c r="Q106" i="31"/>
  <c r="G106" i="31"/>
  <c r="F107" i="31"/>
  <c r="A108" i="31"/>
  <c r="E107" i="31"/>
  <c r="D107" i="31"/>
  <c r="C107" i="31"/>
  <c r="B107" i="31"/>
  <c r="BY7" i="23" l="1"/>
  <c r="BY8" i="23"/>
  <c r="BY9" i="23" s="1"/>
  <c r="D141" i="40"/>
  <c r="BZ29" i="23"/>
  <c r="BZ28" i="23"/>
  <c r="BZ26" i="23"/>
  <c r="BZ27" i="23"/>
  <c r="BX18" i="23"/>
  <c r="BY13" i="23"/>
  <c r="BY14" i="23"/>
  <c r="BY17" i="23" s="1"/>
  <c r="BX2" i="27"/>
  <c r="BZ2" i="23"/>
  <c r="BZ5" i="23" s="1"/>
  <c r="CA4" i="23"/>
  <c r="BZ3" i="23"/>
  <c r="K106" i="31"/>
  <c r="U106" i="31" s="1"/>
  <c r="B108" i="31"/>
  <c r="F108" i="31"/>
  <c r="D108" i="31"/>
  <c r="C108" i="31"/>
  <c r="E108" i="31"/>
  <c r="A109" i="31"/>
  <c r="O107" i="31"/>
  <c r="P107" i="31"/>
  <c r="J107" i="31"/>
  <c r="S107" i="31"/>
  <c r="Q107" i="31"/>
  <c r="G107" i="31"/>
  <c r="R107" i="31"/>
  <c r="M106" i="31"/>
  <c r="L106" i="31"/>
  <c r="N106" i="31"/>
  <c r="BZ8" i="23" l="1"/>
  <c r="BZ9" i="23" s="1"/>
  <c r="BZ7" i="23"/>
  <c r="D142" i="40"/>
  <c r="CA29" i="23"/>
  <c r="CA28" i="23"/>
  <c r="CA26" i="23"/>
  <c r="CA27" i="23"/>
  <c r="BY16" i="23"/>
  <c r="BZ13" i="23"/>
  <c r="BZ14" i="23"/>
  <c r="BZ17" i="23" s="1"/>
  <c r="T106" i="31"/>
  <c r="BY2" i="27"/>
  <c r="CA3" i="23"/>
  <c r="CB4" i="23"/>
  <c r="CA2" i="23"/>
  <c r="CA5" i="23" s="1"/>
  <c r="F109" i="31"/>
  <c r="A110" i="31"/>
  <c r="E109" i="31"/>
  <c r="D109" i="31"/>
  <c r="C109" i="31"/>
  <c r="B109" i="31"/>
  <c r="S108" i="31"/>
  <c r="R108" i="31"/>
  <c r="Q108" i="31"/>
  <c r="G108" i="31"/>
  <c r="N107" i="31"/>
  <c r="M107" i="31"/>
  <c r="L107" i="31"/>
  <c r="K107" i="31"/>
  <c r="U107" i="31" s="1"/>
  <c r="J108" i="31"/>
  <c r="P108" i="31"/>
  <c r="O108" i="31"/>
  <c r="CA7" i="23" l="1"/>
  <c r="CA8" i="23"/>
  <c r="CA9" i="23" s="1"/>
  <c r="D143" i="40"/>
  <c r="CB28" i="23"/>
  <c r="CB29" i="23"/>
  <c r="CB26" i="23"/>
  <c r="CB27" i="23"/>
  <c r="BY18" i="23"/>
  <c r="BZ16" i="23"/>
  <c r="CA13" i="23"/>
  <c r="CA14" i="23"/>
  <c r="CA17" i="23" s="1"/>
  <c r="BZ2" i="27"/>
  <c r="CB2" i="23"/>
  <c r="CB5" i="23" s="1"/>
  <c r="CC4" i="23"/>
  <c r="CB3" i="23"/>
  <c r="M108" i="31"/>
  <c r="L108" i="31"/>
  <c r="N108" i="31"/>
  <c r="K108" i="31"/>
  <c r="U108" i="31" s="1"/>
  <c r="S109" i="31"/>
  <c r="Q109" i="31"/>
  <c r="G109" i="31"/>
  <c r="R109" i="31"/>
  <c r="B110" i="31"/>
  <c r="F110" i="31"/>
  <c r="D110" i="31"/>
  <c r="C110" i="31"/>
  <c r="A111" i="31"/>
  <c r="E110" i="31"/>
  <c r="O109" i="31"/>
  <c r="P109" i="31"/>
  <c r="J109" i="31"/>
  <c r="T107" i="31"/>
  <c r="CB8" i="23" l="1"/>
  <c r="CB9" i="23" s="1"/>
  <c r="CB7" i="23"/>
  <c r="D144" i="40"/>
  <c r="CC29" i="23"/>
  <c r="CC28" i="23"/>
  <c r="CC26" i="23"/>
  <c r="CC27" i="23"/>
  <c r="BZ18" i="23"/>
  <c r="CA16" i="23"/>
  <c r="CB14" i="23"/>
  <c r="CB17" i="23" s="1"/>
  <c r="CB13" i="23"/>
  <c r="K109" i="31"/>
  <c r="U109" i="31" s="1"/>
  <c r="CA2" i="27"/>
  <c r="CC3" i="23"/>
  <c r="CD4" i="23"/>
  <c r="CC2" i="23"/>
  <c r="CC5" i="23" s="1"/>
  <c r="S110" i="31"/>
  <c r="R110" i="31"/>
  <c r="Q110" i="31"/>
  <c r="G110" i="31"/>
  <c r="F111" i="31"/>
  <c r="A112" i="31"/>
  <c r="E111" i="31"/>
  <c r="D111" i="31"/>
  <c r="C111" i="31"/>
  <c r="B111" i="31"/>
  <c r="T108" i="31"/>
  <c r="N109" i="31"/>
  <c r="M109" i="31"/>
  <c r="L109" i="31"/>
  <c r="J110" i="31"/>
  <c r="P110" i="31"/>
  <c r="O110" i="31"/>
  <c r="CC8" i="23" l="1"/>
  <c r="CC9" i="23" s="1"/>
  <c r="CC7" i="23"/>
  <c r="T109" i="31"/>
  <c r="D145" i="40"/>
  <c r="CD29" i="23"/>
  <c r="CD28" i="23"/>
  <c r="CA18" i="23"/>
  <c r="CD26" i="23"/>
  <c r="CD27" i="23"/>
  <c r="CB16" i="23"/>
  <c r="CC13" i="23"/>
  <c r="CC14" i="23"/>
  <c r="CC17" i="23" s="1"/>
  <c r="CB2" i="27"/>
  <c r="CD3" i="23"/>
  <c r="CE4" i="23"/>
  <c r="CD2" i="23"/>
  <c r="CD5" i="23" s="1"/>
  <c r="S111" i="31"/>
  <c r="Q111" i="31"/>
  <c r="G111" i="31"/>
  <c r="R111" i="31"/>
  <c r="B112" i="31"/>
  <c r="F112" i="31"/>
  <c r="D112" i="31"/>
  <c r="C112" i="31"/>
  <c r="A113" i="31"/>
  <c r="E112" i="31"/>
  <c r="O111" i="31"/>
  <c r="P111" i="31"/>
  <c r="J111" i="31"/>
  <c r="M110" i="31"/>
  <c r="L110" i="31"/>
  <c r="N110" i="31"/>
  <c r="K110" i="31"/>
  <c r="U110" i="31" s="1"/>
  <c r="CD8" i="23" l="1"/>
  <c r="CD9" i="23" s="1"/>
  <c r="CD7" i="23"/>
  <c r="T110" i="31"/>
  <c r="D146" i="40"/>
  <c r="CE29" i="23"/>
  <c r="CE28" i="23"/>
  <c r="CE26" i="23"/>
  <c r="CE27" i="23"/>
  <c r="CC16" i="23"/>
  <c r="CB18" i="23"/>
  <c r="CD13" i="23"/>
  <c r="CD14" i="23"/>
  <c r="CD17" i="23" s="1"/>
  <c r="CC2" i="27"/>
  <c r="CF4" i="23"/>
  <c r="CE2" i="23"/>
  <c r="CE5" i="23" s="1"/>
  <c r="CE3" i="23"/>
  <c r="K111" i="31"/>
  <c r="U111" i="31" s="1"/>
  <c r="J112" i="31"/>
  <c r="P112" i="31"/>
  <c r="O112" i="31"/>
  <c r="F113" i="31"/>
  <c r="A114" i="31"/>
  <c r="E113" i="31"/>
  <c r="D113" i="31"/>
  <c r="C113" i="31"/>
  <c r="B113" i="31"/>
  <c r="N111" i="31"/>
  <c r="M111" i="31"/>
  <c r="L111" i="31"/>
  <c r="S112" i="31"/>
  <c r="R112" i="31"/>
  <c r="Q112" i="31"/>
  <c r="G112" i="31"/>
  <c r="CE8" i="23" l="1"/>
  <c r="CE9" i="23" s="1"/>
  <c r="CE7" i="23"/>
  <c r="K112" i="31"/>
  <c r="U112" i="31" s="1"/>
  <c r="D147" i="40"/>
  <c r="CF29" i="23"/>
  <c r="CF28" i="23"/>
  <c r="CC18" i="23"/>
  <c r="CF27" i="23"/>
  <c r="CF26" i="23"/>
  <c r="CD16" i="23"/>
  <c r="CD18" i="23" s="1"/>
  <c r="CE14" i="23"/>
  <c r="CE17" i="23" s="1"/>
  <c r="CE13" i="23"/>
  <c r="T111" i="31"/>
  <c r="CD2" i="27"/>
  <c r="CG4" i="23"/>
  <c r="CF2" i="23"/>
  <c r="CF5" i="23" s="1"/>
  <c r="CF3" i="23"/>
  <c r="S113" i="31"/>
  <c r="Q113" i="31"/>
  <c r="G113" i="31"/>
  <c r="R113" i="31"/>
  <c r="B114" i="31"/>
  <c r="F114" i="31"/>
  <c r="D114" i="31"/>
  <c r="C114" i="31"/>
  <c r="A115" i="31"/>
  <c r="E114" i="31"/>
  <c r="O113" i="31"/>
  <c r="P113" i="31"/>
  <c r="J113" i="31"/>
  <c r="M112" i="31"/>
  <c r="L112" i="31"/>
  <c r="N112" i="31"/>
  <c r="T112" i="31"/>
  <c r="CF8" i="23" l="1"/>
  <c r="CF9" i="23" s="1"/>
  <c r="CF7" i="23"/>
  <c r="D148" i="40"/>
  <c r="CG28" i="23"/>
  <c r="CG29" i="23"/>
  <c r="CG27" i="23"/>
  <c r="CG26" i="23"/>
  <c r="CE16" i="23"/>
  <c r="CF13" i="23"/>
  <c r="CF14" i="23"/>
  <c r="CF17" i="23" s="1"/>
  <c r="CE2" i="27"/>
  <c r="CG3" i="23"/>
  <c r="CG2" i="23"/>
  <c r="CG5" i="23" s="1"/>
  <c r="CH4" i="23"/>
  <c r="K113" i="31"/>
  <c r="U113" i="31" s="1"/>
  <c r="F115" i="31"/>
  <c r="E115" i="31"/>
  <c r="A116" i="31"/>
  <c r="D115" i="31"/>
  <c r="C115" i="31"/>
  <c r="B115" i="31"/>
  <c r="J114" i="31"/>
  <c r="P114" i="31"/>
  <c r="O114" i="31"/>
  <c r="T113" i="31"/>
  <c r="N113" i="31"/>
  <c r="M113" i="31"/>
  <c r="L113" i="31"/>
  <c r="S114" i="31"/>
  <c r="R114" i="31"/>
  <c r="Q114" i="31"/>
  <c r="G114" i="31"/>
  <c r="CG8" i="23" l="1"/>
  <c r="CG9" i="23" s="1"/>
  <c r="CG7" i="23"/>
  <c r="D149" i="40"/>
  <c r="CH29" i="23"/>
  <c r="CH28" i="23"/>
  <c r="CH26" i="23"/>
  <c r="CH27" i="23"/>
  <c r="CE18" i="23"/>
  <c r="CF16" i="23"/>
  <c r="CG14" i="23"/>
  <c r="CG17" i="23" s="1"/>
  <c r="CG13" i="23"/>
  <c r="CF2" i="27"/>
  <c r="CH2" i="23"/>
  <c r="CH5" i="23" s="1"/>
  <c r="CI4" i="23"/>
  <c r="CH3" i="23"/>
  <c r="F116" i="31"/>
  <c r="A117" i="31"/>
  <c r="C116" i="31"/>
  <c r="B116" i="31"/>
  <c r="E116" i="31"/>
  <c r="D116" i="31"/>
  <c r="K114" i="31"/>
  <c r="U114" i="31" s="1"/>
  <c r="S115" i="31"/>
  <c r="Q115" i="31"/>
  <c r="G115" i="31"/>
  <c r="R115" i="31"/>
  <c r="M114" i="31"/>
  <c r="L114" i="31"/>
  <c r="N114" i="31"/>
  <c r="O115" i="31"/>
  <c r="P115" i="31"/>
  <c r="J115" i="31"/>
  <c r="CH8" i="23" l="1"/>
  <c r="CH9" i="23" s="1"/>
  <c r="CH7" i="23"/>
  <c r="D150" i="40"/>
  <c r="CI28" i="23"/>
  <c r="CI29" i="23"/>
  <c r="CI26" i="23"/>
  <c r="CI27" i="23"/>
  <c r="CF18" i="23"/>
  <c r="CG16" i="23"/>
  <c r="CH13" i="23"/>
  <c r="CH14" i="23"/>
  <c r="CH17" i="23" s="1"/>
  <c r="CG2" i="27"/>
  <c r="CJ4" i="23"/>
  <c r="CI3" i="23"/>
  <c r="CI2" i="23"/>
  <c r="CI5" i="23" s="1"/>
  <c r="S116" i="31"/>
  <c r="R116" i="31"/>
  <c r="Q116" i="31"/>
  <c r="G116" i="31"/>
  <c r="N115" i="31"/>
  <c r="M115" i="31"/>
  <c r="L115" i="31"/>
  <c r="T114" i="31"/>
  <c r="B117" i="31"/>
  <c r="F117" i="31"/>
  <c r="D117" i="31"/>
  <c r="A118" i="31"/>
  <c r="C117" i="31"/>
  <c r="E117" i="31"/>
  <c r="K115" i="31"/>
  <c r="U115" i="31" s="1"/>
  <c r="O116" i="31"/>
  <c r="J116" i="31"/>
  <c r="P116" i="31"/>
  <c r="CI8" i="23" l="1"/>
  <c r="CI9" i="23" s="1"/>
  <c r="CI7" i="23"/>
  <c r="D151" i="40"/>
  <c r="CJ28" i="23"/>
  <c r="CJ29" i="23"/>
  <c r="CJ26" i="23"/>
  <c r="CJ27" i="23"/>
  <c r="CG18" i="23"/>
  <c r="CH16" i="23"/>
  <c r="CH18" i="23" s="1"/>
  <c r="CI14" i="23"/>
  <c r="CI17" i="23" s="1"/>
  <c r="CI13" i="23"/>
  <c r="CH2" i="27"/>
  <c r="CJ3" i="23"/>
  <c r="CK4" i="23"/>
  <c r="CJ2" i="23"/>
  <c r="CJ5" i="23" s="1"/>
  <c r="K116" i="31"/>
  <c r="U116" i="31" s="1"/>
  <c r="F118" i="31"/>
  <c r="E118" i="31"/>
  <c r="D118" i="31"/>
  <c r="B118" i="31"/>
  <c r="C118" i="31"/>
  <c r="A119" i="31"/>
  <c r="M116" i="31"/>
  <c r="L116" i="31"/>
  <c r="N116" i="31"/>
  <c r="J117" i="31"/>
  <c r="P117" i="31"/>
  <c r="O117" i="31"/>
  <c r="S117" i="31"/>
  <c r="R117" i="31"/>
  <c r="Q117" i="31"/>
  <c r="G117" i="31"/>
  <c r="T116" i="31"/>
  <c r="T115" i="31"/>
  <c r="CJ7" i="23" l="1"/>
  <c r="CJ8" i="23"/>
  <c r="CJ9" i="23" s="1"/>
  <c r="D152" i="40"/>
  <c r="CK28" i="23"/>
  <c r="CK29" i="23"/>
  <c r="CK26" i="23"/>
  <c r="CK27" i="23"/>
  <c r="CI16" i="23"/>
  <c r="CI18" i="23" s="1"/>
  <c r="CJ14" i="23"/>
  <c r="CJ17" i="23" s="1"/>
  <c r="CJ13" i="23"/>
  <c r="CI2" i="27"/>
  <c r="CL4" i="23"/>
  <c r="CK3" i="23"/>
  <c r="CK2" i="23"/>
  <c r="CK5" i="23" s="1"/>
  <c r="L117" i="31"/>
  <c r="N117" i="31"/>
  <c r="M117" i="31"/>
  <c r="B119" i="31"/>
  <c r="F119" i="31"/>
  <c r="E119" i="31"/>
  <c r="D119" i="31"/>
  <c r="A120" i="31"/>
  <c r="C119" i="31"/>
  <c r="K117" i="31"/>
  <c r="U117" i="31" s="1"/>
  <c r="S118" i="31"/>
  <c r="R118" i="31"/>
  <c r="Q118" i="31"/>
  <c r="G118" i="31"/>
  <c r="O118" i="31"/>
  <c r="J118" i="31"/>
  <c r="P118" i="31"/>
  <c r="CK7" i="23" l="1"/>
  <c r="CK8" i="23"/>
  <c r="CK9" i="23" s="1"/>
  <c r="T117" i="31"/>
  <c r="D153" i="40"/>
  <c r="CL29" i="23"/>
  <c r="CL28" i="23"/>
  <c r="CL26" i="23"/>
  <c r="CL27" i="23"/>
  <c r="CJ16" i="23"/>
  <c r="CJ18" i="23" s="1"/>
  <c r="CK13" i="23"/>
  <c r="CK14" i="23"/>
  <c r="CK17" i="23" s="1"/>
  <c r="CJ2" i="27"/>
  <c r="CL3" i="23"/>
  <c r="CL2" i="23"/>
  <c r="CL5" i="23" s="1"/>
  <c r="CM4" i="23"/>
  <c r="N118" i="31"/>
  <c r="L118" i="31"/>
  <c r="M118" i="31"/>
  <c r="P119" i="31"/>
  <c r="O119" i="31"/>
  <c r="J119" i="31"/>
  <c r="F120" i="31"/>
  <c r="E120" i="31"/>
  <c r="D120" i="31"/>
  <c r="A121" i="31"/>
  <c r="C120" i="31"/>
  <c r="B120" i="31"/>
  <c r="S119" i="31"/>
  <c r="Q119" i="31"/>
  <c r="G119" i="31"/>
  <c r="R119" i="31"/>
  <c r="K118" i="31"/>
  <c r="U118" i="31" s="1"/>
  <c r="CL8" i="23" l="1"/>
  <c r="CL9" i="23" s="1"/>
  <c r="CL7" i="23"/>
  <c r="D154" i="40"/>
  <c r="CM29" i="23"/>
  <c r="CM28" i="23"/>
  <c r="CM26" i="23"/>
  <c r="CM27" i="23"/>
  <c r="CK16" i="23"/>
  <c r="CL14" i="23"/>
  <c r="CL17" i="23" s="1"/>
  <c r="CL13" i="23"/>
  <c r="T118" i="31"/>
  <c r="CK2" i="27"/>
  <c r="CN4" i="23"/>
  <c r="CM2" i="23"/>
  <c r="CM5" i="23" s="1"/>
  <c r="CM3" i="23"/>
  <c r="O120" i="31"/>
  <c r="P120" i="31"/>
  <c r="J120" i="31"/>
  <c r="B121" i="31"/>
  <c r="A122" i="31"/>
  <c r="D121" i="31"/>
  <c r="C121" i="31"/>
  <c r="F121" i="31"/>
  <c r="E121" i="31"/>
  <c r="N119" i="31"/>
  <c r="M119" i="31"/>
  <c r="L119" i="31"/>
  <c r="R120" i="31"/>
  <c r="Q120" i="31"/>
  <c r="G120" i="31"/>
  <c r="S120" i="31"/>
  <c r="K119" i="31"/>
  <c r="U119" i="31" s="1"/>
  <c r="CM7" i="23" l="1"/>
  <c r="CM8" i="23"/>
  <c r="CM9" i="23" s="1"/>
  <c r="D155" i="40"/>
  <c r="CN29" i="23"/>
  <c r="CN28" i="23"/>
  <c r="CK18" i="23"/>
  <c r="CN27" i="23"/>
  <c r="CN26" i="23"/>
  <c r="CL16" i="23"/>
  <c r="CL18" i="23" s="1"/>
  <c r="CM14" i="23"/>
  <c r="CM17" i="23" s="1"/>
  <c r="CM13" i="23"/>
  <c r="K120" i="31"/>
  <c r="U120" i="31" s="1"/>
  <c r="CL2" i="27"/>
  <c r="CN2" i="23"/>
  <c r="CN5" i="23" s="1"/>
  <c r="CN3" i="23"/>
  <c r="CO4" i="23"/>
  <c r="N120" i="31"/>
  <c r="M120" i="31"/>
  <c r="L120" i="31"/>
  <c r="J121" i="31"/>
  <c r="P121" i="31"/>
  <c r="O121" i="31"/>
  <c r="F122" i="31"/>
  <c r="C122" i="31"/>
  <c r="B122" i="31"/>
  <c r="A123" i="31"/>
  <c r="E122" i="31"/>
  <c r="D122" i="31"/>
  <c r="S121" i="31"/>
  <c r="R121" i="31"/>
  <c r="Q121" i="31"/>
  <c r="G121" i="31"/>
  <c r="T120" i="31"/>
  <c r="T119" i="31"/>
  <c r="CN8" i="23" l="1"/>
  <c r="CN9" i="23" s="1"/>
  <c r="CN7" i="23"/>
  <c r="D156" i="40"/>
  <c r="CO28" i="23"/>
  <c r="CO29" i="23"/>
  <c r="CO26" i="23"/>
  <c r="CO27" i="23"/>
  <c r="CM16" i="23"/>
  <c r="CN14" i="23"/>
  <c r="CN17" i="23" s="1"/>
  <c r="CN13" i="23"/>
  <c r="K121" i="31"/>
  <c r="U121" i="31" s="1"/>
  <c r="CM2" i="27"/>
  <c r="CO2" i="23"/>
  <c r="CO5" i="23" s="1"/>
  <c r="CP4" i="23"/>
  <c r="CO3" i="23"/>
  <c r="O122" i="31"/>
  <c r="J122" i="31"/>
  <c r="P122" i="31"/>
  <c r="N121" i="31"/>
  <c r="M121" i="31"/>
  <c r="L121" i="31"/>
  <c r="T121" i="31"/>
  <c r="R122" i="31"/>
  <c r="Q122" i="31"/>
  <c r="G122" i="31"/>
  <c r="S122" i="31"/>
  <c r="B123" i="31"/>
  <c r="F123" i="31"/>
  <c r="A124" i="31"/>
  <c r="E123" i="31"/>
  <c r="D123" i="31"/>
  <c r="C123" i="31"/>
  <c r="CO8" i="23" l="1"/>
  <c r="CO9" i="23" s="1"/>
  <c r="CO7" i="23"/>
  <c r="D157" i="40"/>
  <c r="CP29" i="23"/>
  <c r="CP28" i="23"/>
  <c r="CP26" i="23"/>
  <c r="CP27" i="23"/>
  <c r="CM18" i="23"/>
  <c r="CN16" i="23"/>
  <c r="CN18" i="23" s="1"/>
  <c r="CO14" i="23"/>
  <c r="CO17" i="23" s="1"/>
  <c r="CO13" i="23"/>
  <c r="K122" i="31"/>
  <c r="U122" i="31" s="1"/>
  <c r="CN2" i="27"/>
  <c r="CP3" i="23"/>
  <c r="CP2" i="23"/>
  <c r="CP5" i="23" s="1"/>
  <c r="CQ4" i="23"/>
  <c r="F124" i="31"/>
  <c r="B124" i="31"/>
  <c r="A125" i="31"/>
  <c r="E124" i="31"/>
  <c r="D124" i="31"/>
  <c r="C124" i="31"/>
  <c r="O123" i="31"/>
  <c r="P123" i="31"/>
  <c r="J123" i="31"/>
  <c r="S123" i="31"/>
  <c r="R123" i="31"/>
  <c r="Q123" i="31"/>
  <c r="G123" i="31"/>
  <c r="N122" i="31"/>
  <c r="M122" i="31"/>
  <c r="L122" i="31"/>
  <c r="T122" i="31"/>
  <c r="CP8" i="23" l="1"/>
  <c r="CP9" i="23" s="1"/>
  <c r="CP7" i="23"/>
  <c r="D158" i="40"/>
  <c r="CQ28" i="23"/>
  <c r="CQ29" i="23"/>
  <c r="CQ26" i="23"/>
  <c r="CQ27" i="23"/>
  <c r="CO16" i="23"/>
  <c r="CP13" i="23"/>
  <c r="CP14" i="23"/>
  <c r="CP17" i="23" s="1"/>
  <c r="CO2" i="27"/>
  <c r="CQ2" i="23"/>
  <c r="CQ5" i="23" s="1"/>
  <c r="CR4" i="23"/>
  <c r="CQ3" i="23"/>
  <c r="S124" i="31"/>
  <c r="R124" i="31"/>
  <c r="G124" i="31"/>
  <c r="Q124" i="31"/>
  <c r="N123" i="31"/>
  <c r="M123" i="31"/>
  <c r="L123" i="31"/>
  <c r="B125" i="31"/>
  <c r="F125" i="31"/>
  <c r="A126" i="31"/>
  <c r="E125" i="31"/>
  <c r="C125" i="31"/>
  <c r="D125" i="31"/>
  <c r="K123" i="31"/>
  <c r="U123" i="31" s="1"/>
  <c r="O124" i="31"/>
  <c r="J124" i="31"/>
  <c r="P124" i="31"/>
  <c r="CQ8" i="23" l="1"/>
  <c r="CQ9" i="23" s="1"/>
  <c r="CQ7" i="23"/>
  <c r="D159" i="40"/>
  <c r="CR28" i="23"/>
  <c r="CR29" i="23"/>
  <c r="CR26" i="23"/>
  <c r="CR27" i="23"/>
  <c r="CO18" i="23"/>
  <c r="CP16" i="23"/>
  <c r="CQ14" i="23"/>
  <c r="CQ17" i="23" s="1"/>
  <c r="CQ13" i="23"/>
  <c r="T123" i="31"/>
  <c r="CP2" i="27"/>
  <c r="CR3" i="23"/>
  <c r="CS4" i="23"/>
  <c r="CR2" i="23"/>
  <c r="CR5" i="23" s="1"/>
  <c r="S125" i="31"/>
  <c r="Q125" i="31"/>
  <c r="G125" i="31"/>
  <c r="R125" i="31"/>
  <c r="L124" i="31"/>
  <c r="N124" i="31"/>
  <c r="M124" i="31"/>
  <c r="F126" i="31"/>
  <c r="B126" i="31"/>
  <c r="A127" i="31"/>
  <c r="E126" i="31"/>
  <c r="D126" i="31"/>
  <c r="C126" i="31"/>
  <c r="O125" i="31"/>
  <c r="P125" i="31"/>
  <c r="J125" i="31"/>
  <c r="K124" i="31"/>
  <c r="U124" i="31" s="1"/>
  <c r="CR8" i="23" l="1"/>
  <c r="CR9" i="23" s="1"/>
  <c r="CR7" i="23"/>
  <c r="D160" i="40"/>
  <c r="CS28" i="23"/>
  <c r="CS29" i="23"/>
  <c r="CS26" i="23"/>
  <c r="CS27" i="23"/>
  <c r="CQ16" i="23"/>
  <c r="CP18" i="23"/>
  <c r="CR13" i="23"/>
  <c r="CR14" i="23"/>
  <c r="CR17" i="23" s="1"/>
  <c r="T124" i="31"/>
  <c r="CQ2" i="27"/>
  <c r="CT4" i="23"/>
  <c r="CS3" i="23"/>
  <c r="CS2" i="23"/>
  <c r="CS5" i="23" s="1"/>
  <c r="O126" i="31"/>
  <c r="J126" i="31"/>
  <c r="P126" i="31"/>
  <c r="S126" i="31"/>
  <c r="R126" i="31"/>
  <c r="G126" i="31"/>
  <c r="Q126" i="31"/>
  <c r="N125" i="31"/>
  <c r="M125" i="31"/>
  <c r="L125" i="31"/>
  <c r="B127" i="31"/>
  <c r="F127" i="31"/>
  <c r="A128" i="31"/>
  <c r="E127" i="31"/>
  <c r="D127" i="31"/>
  <c r="C127" i="31"/>
  <c r="K125" i="31"/>
  <c r="U125" i="31" s="1"/>
  <c r="CS8" i="23" l="1"/>
  <c r="CS9" i="23" s="1"/>
  <c r="CS7" i="23"/>
  <c r="D161" i="40"/>
  <c r="CT29" i="23"/>
  <c r="CT28" i="23"/>
  <c r="CT26" i="23"/>
  <c r="CT27" i="23"/>
  <c r="CQ18" i="23"/>
  <c r="CR16" i="23"/>
  <c r="CR18" i="23" s="1"/>
  <c r="CS13" i="23"/>
  <c r="CS14" i="23"/>
  <c r="CS17" i="23" s="1"/>
  <c r="CR2" i="27"/>
  <c r="CT3" i="23"/>
  <c r="CT2" i="23"/>
  <c r="CT5" i="23" s="1"/>
  <c r="CU4" i="23"/>
  <c r="T125" i="31"/>
  <c r="K126" i="31"/>
  <c r="U126" i="31" s="1"/>
  <c r="M126" i="31"/>
  <c r="L126" i="31"/>
  <c r="N126" i="31"/>
  <c r="S127" i="31"/>
  <c r="K127" i="31" s="1"/>
  <c r="U127" i="31" s="1"/>
  <c r="R127" i="31"/>
  <c r="Q127" i="31"/>
  <c r="G127" i="31"/>
  <c r="O127" i="31"/>
  <c r="P127" i="31"/>
  <c r="J127" i="31"/>
  <c r="F128" i="31"/>
  <c r="A129" i="31"/>
  <c r="E128" i="31"/>
  <c r="B128" i="31"/>
  <c r="D128" i="31"/>
  <c r="C128" i="31"/>
  <c r="CT8" i="23" l="1"/>
  <c r="CT9" i="23" s="1"/>
  <c r="CT7" i="23"/>
  <c r="D162" i="40"/>
  <c r="CU29" i="23"/>
  <c r="CU28" i="23"/>
  <c r="CU26" i="23"/>
  <c r="CU27" i="23"/>
  <c r="CS16" i="23"/>
  <c r="CS18" i="23" s="1"/>
  <c r="CT13" i="23"/>
  <c r="CT14" i="23"/>
  <c r="CT17" i="23" s="1"/>
  <c r="T126" i="31"/>
  <c r="CS2" i="27"/>
  <c r="CU3" i="23"/>
  <c r="CU2" i="23"/>
  <c r="CU5" i="23" s="1"/>
  <c r="CV4" i="23"/>
  <c r="S128" i="31"/>
  <c r="R128" i="31"/>
  <c r="G128" i="31"/>
  <c r="Q128" i="31"/>
  <c r="B129" i="31"/>
  <c r="F129" i="31"/>
  <c r="A130" i="31"/>
  <c r="E129" i="31"/>
  <c r="D129" i="31"/>
  <c r="C129" i="31"/>
  <c r="O128" i="31"/>
  <c r="J128" i="31"/>
  <c r="P128" i="31"/>
  <c r="N127" i="31"/>
  <c r="M127" i="31"/>
  <c r="L127" i="31"/>
  <c r="T127" i="31"/>
  <c r="CU8" i="23" l="1"/>
  <c r="CU9" i="23" s="1"/>
  <c r="CU7" i="23"/>
  <c r="D163" i="40"/>
  <c r="CV28" i="23"/>
  <c r="CV29" i="23"/>
  <c r="CV27" i="23"/>
  <c r="CV26" i="23"/>
  <c r="CT16" i="23"/>
  <c r="CT18" i="23" s="1"/>
  <c r="CU14" i="23"/>
  <c r="CU17" i="23" s="1"/>
  <c r="CU13" i="23"/>
  <c r="K128" i="31"/>
  <c r="U128" i="31" s="1"/>
  <c r="CT2" i="27"/>
  <c r="CV3" i="23"/>
  <c r="CW4" i="23"/>
  <c r="CV2" i="23"/>
  <c r="CV5" i="23" s="1"/>
  <c r="F130" i="31"/>
  <c r="A131" i="31"/>
  <c r="E130" i="31"/>
  <c r="B130" i="31"/>
  <c r="C130" i="31"/>
  <c r="D130" i="31"/>
  <c r="S129" i="31"/>
  <c r="R129" i="31"/>
  <c r="G129" i="31"/>
  <c r="Q129" i="31"/>
  <c r="T128" i="31"/>
  <c r="N128" i="31"/>
  <c r="L128" i="31"/>
  <c r="M128" i="31"/>
  <c r="J129" i="31"/>
  <c r="O129" i="31"/>
  <c r="P129" i="31"/>
  <c r="CV7" i="23" l="1"/>
  <c r="CV8" i="23"/>
  <c r="CV9" i="23" s="1"/>
  <c r="D164" i="40"/>
  <c r="CW28" i="23"/>
  <c r="CW29" i="23"/>
  <c r="CW26" i="23"/>
  <c r="CW27" i="23"/>
  <c r="CU16" i="23"/>
  <c r="CV14" i="23"/>
  <c r="CV17" i="23" s="1"/>
  <c r="CV13" i="23"/>
  <c r="CU2" i="27"/>
  <c r="CX4" i="23"/>
  <c r="CW3" i="23"/>
  <c r="CW2" i="23"/>
  <c r="CW5" i="23" s="1"/>
  <c r="N129" i="31"/>
  <c r="L129" i="31"/>
  <c r="M129" i="31"/>
  <c r="K129" i="31"/>
  <c r="U129" i="31" s="1"/>
  <c r="S130" i="31"/>
  <c r="R130" i="31"/>
  <c r="Q130" i="31"/>
  <c r="G130" i="31"/>
  <c r="B131" i="31"/>
  <c r="F131" i="31"/>
  <c r="A132" i="31"/>
  <c r="E131" i="31"/>
  <c r="C131" i="31"/>
  <c r="D131" i="31"/>
  <c r="O130" i="31"/>
  <c r="J130" i="31"/>
  <c r="P130" i="31"/>
  <c r="CW7" i="23" l="1"/>
  <c r="CW8" i="23"/>
  <c r="CW9" i="23" s="1"/>
  <c r="D165" i="40"/>
  <c r="CX29" i="23"/>
  <c r="CX28" i="23"/>
  <c r="CX27" i="23"/>
  <c r="CX26" i="23"/>
  <c r="CU18" i="23"/>
  <c r="CV16" i="23"/>
  <c r="CW13" i="23"/>
  <c r="CW14" i="23"/>
  <c r="CW17" i="23" s="1"/>
  <c r="K130" i="31"/>
  <c r="U130" i="31" s="1"/>
  <c r="CV2" i="27"/>
  <c r="CX3" i="23"/>
  <c r="CY4" i="23"/>
  <c r="CX2" i="23"/>
  <c r="CX5" i="23" s="1"/>
  <c r="S131" i="31"/>
  <c r="R131" i="31"/>
  <c r="G131" i="31"/>
  <c r="Q131" i="31"/>
  <c r="N130" i="31"/>
  <c r="M130" i="31"/>
  <c r="L130" i="31"/>
  <c r="J131" i="31"/>
  <c r="O131" i="31"/>
  <c r="P131" i="31"/>
  <c r="F132" i="31"/>
  <c r="A133" i="31"/>
  <c r="E132" i="31"/>
  <c r="B132" i="31"/>
  <c r="D132" i="31"/>
  <c r="C132" i="31"/>
  <c r="T130" i="31"/>
  <c r="T129" i="31"/>
  <c r="CX7" i="23" l="1"/>
  <c r="CX8" i="23"/>
  <c r="CX9" i="23" s="1"/>
  <c r="D166" i="40"/>
  <c r="CY28" i="23"/>
  <c r="CY29" i="23"/>
  <c r="CY26" i="23"/>
  <c r="CY27" i="23"/>
  <c r="CV18" i="23"/>
  <c r="CW16" i="23"/>
  <c r="CX13" i="23"/>
  <c r="CX14" i="23"/>
  <c r="CX17" i="23" s="1"/>
  <c r="K131" i="31"/>
  <c r="U131" i="31" s="1"/>
  <c r="CW2" i="27"/>
  <c r="CY2" i="23"/>
  <c r="CY5" i="23" s="1"/>
  <c r="CY3" i="23"/>
  <c r="CZ4" i="23"/>
  <c r="B133" i="31"/>
  <c r="F133" i="31"/>
  <c r="A134" i="31"/>
  <c r="E133" i="31"/>
  <c r="D133" i="31"/>
  <c r="C133" i="31"/>
  <c r="O132" i="31"/>
  <c r="J132" i="31"/>
  <c r="P132" i="31"/>
  <c r="N131" i="31"/>
  <c r="M131" i="31"/>
  <c r="L131" i="31"/>
  <c r="S132" i="31"/>
  <c r="R132" i="31"/>
  <c r="G132" i="31"/>
  <c r="Q132" i="31"/>
  <c r="CY7" i="23" l="1"/>
  <c r="CY8" i="23"/>
  <c r="CY9" i="23" s="1"/>
  <c r="D167" i="40"/>
  <c r="CZ28" i="23"/>
  <c r="CZ29" i="23"/>
  <c r="CW18" i="23"/>
  <c r="CZ26" i="23"/>
  <c r="CZ27" i="23"/>
  <c r="CX16" i="23"/>
  <c r="CY14" i="23"/>
  <c r="CY17" i="23" s="1"/>
  <c r="CY13" i="23"/>
  <c r="T131" i="31"/>
  <c r="CX2" i="27"/>
  <c r="DA4" i="23"/>
  <c r="CZ2" i="23"/>
  <c r="CZ5" i="23" s="1"/>
  <c r="CZ3" i="23"/>
  <c r="S133" i="31"/>
  <c r="R133" i="31"/>
  <c r="G133" i="31"/>
  <c r="Q133" i="31"/>
  <c r="N132" i="31"/>
  <c r="L132" i="31"/>
  <c r="M132" i="31"/>
  <c r="F134" i="31"/>
  <c r="A135" i="31"/>
  <c r="E134" i="31"/>
  <c r="B134" i="31"/>
  <c r="C134" i="31"/>
  <c r="D134" i="31"/>
  <c r="J133" i="31"/>
  <c r="O133" i="31"/>
  <c r="P133" i="31"/>
  <c r="K132" i="31"/>
  <c r="U132" i="31" s="1"/>
  <c r="CZ8" i="23" l="1"/>
  <c r="CZ9" i="23" s="1"/>
  <c r="CZ7" i="23"/>
  <c r="D168" i="40"/>
  <c r="DA28" i="23"/>
  <c r="DA29" i="23"/>
  <c r="DA26" i="23"/>
  <c r="DA27" i="23"/>
  <c r="CX18" i="23"/>
  <c r="CY16" i="23"/>
  <c r="CZ13" i="23"/>
  <c r="CZ14" i="23"/>
  <c r="CZ17" i="23" s="1"/>
  <c r="CY2" i="27"/>
  <c r="DA2" i="23"/>
  <c r="DA5" i="23" s="1"/>
  <c r="DB4" i="23"/>
  <c r="DA3" i="23"/>
  <c r="N133" i="31"/>
  <c r="L133" i="31"/>
  <c r="M133" i="31"/>
  <c r="S134" i="31"/>
  <c r="R134" i="31"/>
  <c r="Q134" i="31"/>
  <c r="G134" i="31"/>
  <c r="B135" i="31"/>
  <c r="F135" i="31"/>
  <c r="A136" i="31"/>
  <c r="E135" i="31"/>
  <c r="C135" i="31"/>
  <c r="D135" i="31"/>
  <c r="K133" i="31"/>
  <c r="U133" i="31" s="1"/>
  <c r="T133" i="31"/>
  <c r="O134" i="31"/>
  <c r="J134" i="31"/>
  <c r="P134" i="31"/>
  <c r="T132" i="31"/>
  <c r="DA8" i="23" l="1"/>
  <c r="DA9" i="23" s="1"/>
  <c r="DA7" i="23"/>
  <c r="D169" i="40"/>
  <c r="DB29" i="23"/>
  <c r="DB28" i="23"/>
  <c r="CY18" i="23"/>
  <c r="DB26" i="23"/>
  <c r="DB27" i="23"/>
  <c r="CZ16" i="23"/>
  <c r="DA14" i="23"/>
  <c r="DA17" i="23" s="1"/>
  <c r="DA13" i="23"/>
  <c r="CZ2" i="27"/>
  <c r="DC4" i="23"/>
  <c r="DB2" i="23"/>
  <c r="DB5" i="23" s="1"/>
  <c r="DB3" i="23"/>
  <c r="N134" i="31"/>
  <c r="M134" i="31"/>
  <c r="L134" i="31"/>
  <c r="K134" i="31"/>
  <c r="U134" i="31" s="1"/>
  <c r="S135" i="31"/>
  <c r="R135" i="31"/>
  <c r="G135" i="31"/>
  <c r="Q135" i="31"/>
  <c r="J135" i="31"/>
  <c r="O135" i="31"/>
  <c r="P135" i="31"/>
  <c r="F136" i="31"/>
  <c r="A137" i="31"/>
  <c r="E136" i="31"/>
  <c r="B136" i="31"/>
  <c r="D136" i="31"/>
  <c r="C136" i="31"/>
  <c r="DB8" i="23" l="1"/>
  <c r="DB9" i="23" s="1"/>
  <c r="DB7" i="23"/>
  <c r="D170" i="40"/>
  <c r="DC29" i="23"/>
  <c r="DC28" i="23"/>
  <c r="CZ18" i="23"/>
  <c r="DC26" i="23"/>
  <c r="DC27" i="23"/>
  <c r="DA16" i="23"/>
  <c r="DB14" i="23"/>
  <c r="DB17" i="23" s="1"/>
  <c r="DB13" i="23"/>
  <c r="K135" i="31"/>
  <c r="U135" i="31" s="1"/>
  <c r="DA2" i="27"/>
  <c r="DC2" i="23"/>
  <c r="DC5" i="23" s="1"/>
  <c r="DD4" i="23"/>
  <c r="DC3" i="23"/>
  <c r="B137" i="31"/>
  <c r="F137" i="31"/>
  <c r="A138" i="31"/>
  <c r="E137" i="31"/>
  <c r="D137" i="31"/>
  <c r="C137" i="31"/>
  <c r="S136" i="31"/>
  <c r="R136" i="31"/>
  <c r="G136" i="31"/>
  <c r="Q136" i="31"/>
  <c r="N135" i="31"/>
  <c r="M135" i="31"/>
  <c r="L135" i="31"/>
  <c r="T135" i="31"/>
  <c r="O136" i="31"/>
  <c r="J136" i="31"/>
  <c r="P136" i="31"/>
  <c r="T134" i="31"/>
  <c r="DC8" i="23" l="1"/>
  <c r="DC9" i="23" s="1"/>
  <c r="DC7" i="23"/>
  <c r="D171" i="40"/>
  <c r="DD29" i="23"/>
  <c r="DD28" i="23"/>
  <c r="DD27" i="23"/>
  <c r="DD26" i="23"/>
  <c r="DA18" i="23"/>
  <c r="DB16" i="23"/>
  <c r="DB18" i="23" s="1"/>
  <c r="DC14" i="23"/>
  <c r="DC17" i="23" s="1"/>
  <c r="DC13" i="23"/>
  <c r="DB2" i="27"/>
  <c r="DE4" i="23"/>
  <c r="DD3" i="23"/>
  <c r="DD2" i="23"/>
  <c r="DD5" i="23" s="1"/>
  <c r="K136" i="31"/>
  <c r="U136" i="31" s="1"/>
  <c r="S137" i="31"/>
  <c r="R137" i="31"/>
  <c r="G137" i="31"/>
  <c r="Q137" i="31"/>
  <c r="F138" i="31"/>
  <c r="A139" i="31"/>
  <c r="E138" i="31"/>
  <c r="B138" i="31"/>
  <c r="C138" i="31"/>
  <c r="D138" i="31"/>
  <c r="J137" i="31"/>
  <c r="O137" i="31"/>
  <c r="P137" i="31"/>
  <c r="N136" i="31"/>
  <c r="L136" i="31"/>
  <c r="M136" i="31"/>
  <c r="DD8" i="23" l="1"/>
  <c r="DD9" i="23" s="1"/>
  <c r="DD7" i="23"/>
  <c r="D172" i="40"/>
  <c r="DE28" i="23"/>
  <c r="DE29" i="23"/>
  <c r="DE26" i="23"/>
  <c r="DE27" i="23"/>
  <c r="DC16" i="23"/>
  <c r="DC18" i="23" s="1"/>
  <c r="DD13" i="23"/>
  <c r="DD14" i="23"/>
  <c r="DD17" i="23" s="1"/>
  <c r="DC2" i="27"/>
  <c r="DE3" i="23"/>
  <c r="DE2" i="23"/>
  <c r="DE5" i="23" s="1"/>
  <c r="DF4" i="23"/>
  <c r="S138" i="31"/>
  <c r="R138" i="31"/>
  <c r="Q138" i="31"/>
  <c r="G138" i="31"/>
  <c r="T136" i="31"/>
  <c r="N137" i="31"/>
  <c r="L137" i="31"/>
  <c r="M137" i="31"/>
  <c r="O138" i="31"/>
  <c r="J138" i="31"/>
  <c r="P138" i="31"/>
  <c r="B139" i="31"/>
  <c r="F139" i="31"/>
  <c r="A140" i="31"/>
  <c r="E139" i="31"/>
  <c r="C139" i="31"/>
  <c r="D139" i="31"/>
  <c r="K137" i="31"/>
  <c r="U137" i="31" s="1"/>
  <c r="DE8" i="23" l="1"/>
  <c r="DE9" i="23" s="1"/>
  <c r="DE7" i="23"/>
  <c r="D173" i="40"/>
  <c r="DF29" i="23"/>
  <c r="DF28" i="23"/>
  <c r="DF26" i="23"/>
  <c r="DF27" i="23"/>
  <c r="DD16" i="23"/>
  <c r="DD18" i="23" s="1"/>
  <c r="DE14" i="23"/>
  <c r="DE17" i="23" s="1"/>
  <c r="DE13" i="23"/>
  <c r="T137" i="31"/>
  <c r="DD2" i="27"/>
  <c r="DF3" i="23"/>
  <c r="DF2" i="23"/>
  <c r="DF5" i="23" s="1"/>
  <c r="DG4" i="23"/>
  <c r="S139" i="31"/>
  <c r="R139" i="31"/>
  <c r="G139" i="31"/>
  <c r="Q139" i="31"/>
  <c r="N138" i="31"/>
  <c r="M138" i="31"/>
  <c r="L138" i="31"/>
  <c r="J139" i="31"/>
  <c r="O139" i="31"/>
  <c r="P139" i="31"/>
  <c r="F140" i="31"/>
  <c r="A141" i="31"/>
  <c r="E140" i="31"/>
  <c r="B140" i="31"/>
  <c r="D140" i="31"/>
  <c r="C140" i="31"/>
  <c r="K138" i="31"/>
  <c r="U138" i="31" s="1"/>
  <c r="DF8" i="23" l="1"/>
  <c r="DF9" i="23" s="1"/>
  <c r="DF7" i="23"/>
  <c r="D174" i="40"/>
  <c r="DG28" i="23"/>
  <c r="DG29" i="23"/>
  <c r="DG26" i="23"/>
  <c r="DG27" i="23"/>
  <c r="DE16" i="23"/>
  <c r="DF13" i="23"/>
  <c r="DF14" i="23"/>
  <c r="DF17" i="23" s="1"/>
  <c r="DE2" i="27"/>
  <c r="DG2" i="23"/>
  <c r="DG5" i="23" s="1"/>
  <c r="DH4" i="23"/>
  <c r="DG3" i="23"/>
  <c r="S140" i="31"/>
  <c r="R140" i="31"/>
  <c r="G140" i="31"/>
  <c r="Q140" i="31"/>
  <c r="O140" i="31"/>
  <c r="J140" i="31"/>
  <c r="P140" i="31"/>
  <c r="N139" i="31"/>
  <c r="M139" i="31"/>
  <c r="L139" i="31"/>
  <c r="B141" i="31"/>
  <c r="F141" i="31"/>
  <c r="A142" i="31"/>
  <c r="E141" i="31"/>
  <c r="D141" i="31"/>
  <c r="C141" i="31"/>
  <c r="T138" i="31"/>
  <c r="K139" i="31"/>
  <c r="U139" i="31" s="1"/>
  <c r="DG8" i="23" l="1"/>
  <c r="DG9" i="23" s="1"/>
  <c r="DG7" i="23"/>
  <c r="D175" i="40"/>
  <c r="DH28" i="23"/>
  <c r="DH29" i="23"/>
  <c r="DH26" i="23"/>
  <c r="DH27" i="23"/>
  <c r="DE18" i="23"/>
  <c r="DF16" i="23"/>
  <c r="DF18" i="23" s="1"/>
  <c r="DG14" i="23"/>
  <c r="DG17" i="23" s="1"/>
  <c r="DG13" i="23"/>
  <c r="K140" i="31"/>
  <c r="U140" i="31" s="1"/>
  <c r="DF2" i="27"/>
  <c r="DH2" i="23"/>
  <c r="DH5" i="23" s="1"/>
  <c r="DH3" i="23"/>
  <c r="DI4" i="23"/>
  <c r="S141" i="31"/>
  <c r="R141" i="31"/>
  <c r="G141" i="31"/>
  <c r="Q141" i="31"/>
  <c r="F142" i="31"/>
  <c r="A143" i="31"/>
  <c r="E142" i="31"/>
  <c r="B142" i="31"/>
  <c r="C142" i="31"/>
  <c r="D142" i="31"/>
  <c r="T139" i="31"/>
  <c r="N140" i="31"/>
  <c r="L140" i="31"/>
  <c r="M140" i="31"/>
  <c r="J141" i="31"/>
  <c r="O141" i="31"/>
  <c r="P141" i="31"/>
  <c r="DH7" i="23" l="1"/>
  <c r="DH8" i="23"/>
  <c r="DH9" i="23" s="1"/>
  <c r="T140" i="31"/>
  <c r="D176" i="40"/>
  <c r="DI28" i="23"/>
  <c r="DI29" i="23"/>
  <c r="DI26" i="23"/>
  <c r="DI27" i="23"/>
  <c r="DG16" i="23"/>
  <c r="DG18" i="23" s="1"/>
  <c r="DH14" i="23"/>
  <c r="DH17" i="23" s="1"/>
  <c r="DH13" i="23"/>
  <c r="DG2" i="27"/>
  <c r="DI3" i="23"/>
  <c r="DI2" i="23"/>
  <c r="DI5" i="23" s="1"/>
  <c r="DJ4" i="23"/>
  <c r="S142" i="31"/>
  <c r="R142" i="31"/>
  <c r="Q142" i="31"/>
  <c r="G142" i="31"/>
  <c r="O142" i="31"/>
  <c r="J142" i="31"/>
  <c r="P142" i="31"/>
  <c r="N141" i="31"/>
  <c r="L141" i="31"/>
  <c r="M141" i="31"/>
  <c r="B143" i="31"/>
  <c r="F143" i="31"/>
  <c r="A144" i="31"/>
  <c r="E143" i="31"/>
  <c r="C143" i="31"/>
  <c r="D143" i="31"/>
  <c r="K141" i="31"/>
  <c r="U141" i="31" s="1"/>
  <c r="DI7" i="23" l="1"/>
  <c r="DI8" i="23"/>
  <c r="DI9" i="23" s="1"/>
  <c r="D177" i="40"/>
  <c r="DJ29" i="23"/>
  <c r="DJ28" i="23"/>
  <c r="DJ26" i="23"/>
  <c r="DJ27" i="23"/>
  <c r="DH16" i="23"/>
  <c r="DH18" i="23" s="1"/>
  <c r="DI13" i="23"/>
  <c r="DI14" i="23"/>
  <c r="DI17" i="23" s="1"/>
  <c r="DH2" i="27"/>
  <c r="DK4" i="23"/>
  <c r="DJ3" i="23"/>
  <c r="DJ2" i="23"/>
  <c r="DJ5" i="23" s="1"/>
  <c r="S143" i="31"/>
  <c r="R143" i="31"/>
  <c r="G143" i="31"/>
  <c r="Q143" i="31"/>
  <c r="F144" i="31"/>
  <c r="A145" i="31"/>
  <c r="E144" i="31"/>
  <c r="B144" i="31"/>
  <c r="D144" i="31"/>
  <c r="C144" i="31"/>
  <c r="J143" i="31"/>
  <c r="O143" i="31"/>
  <c r="P143" i="31"/>
  <c r="N142" i="31"/>
  <c r="M142" i="31"/>
  <c r="L142" i="31"/>
  <c r="T141" i="31"/>
  <c r="K142" i="31"/>
  <c r="U142" i="31" s="1"/>
  <c r="DJ7" i="23" l="1"/>
  <c r="DJ8" i="23"/>
  <c r="DJ9" i="23" s="1"/>
  <c r="D178" i="40"/>
  <c r="DK29" i="23"/>
  <c r="DK28" i="23"/>
  <c r="DK26" i="23"/>
  <c r="DK27" i="23"/>
  <c r="DI16" i="23"/>
  <c r="DJ14" i="23"/>
  <c r="DJ17" i="23" s="1"/>
  <c r="DJ13" i="23"/>
  <c r="T142" i="31"/>
  <c r="DI2" i="27"/>
  <c r="DK3" i="23"/>
  <c r="DL4" i="23"/>
  <c r="DK2" i="23"/>
  <c r="DK5" i="23" s="1"/>
  <c r="S144" i="31"/>
  <c r="R144" i="31"/>
  <c r="G144" i="31"/>
  <c r="Q144" i="31"/>
  <c r="O144" i="31"/>
  <c r="J144" i="31"/>
  <c r="P144" i="31"/>
  <c r="N143" i="31"/>
  <c r="M143" i="31"/>
  <c r="L143" i="31"/>
  <c r="B145" i="31"/>
  <c r="F145" i="31"/>
  <c r="A146" i="31"/>
  <c r="E145" i="31"/>
  <c r="D145" i="31"/>
  <c r="C145" i="31"/>
  <c r="K143" i="31"/>
  <c r="U143" i="31" s="1"/>
  <c r="DK7" i="23" l="1"/>
  <c r="DK8" i="23"/>
  <c r="DK9" i="23" s="1"/>
  <c r="D179" i="40"/>
  <c r="DL29" i="23"/>
  <c r="DL28" i="23"/>
  <c r="DI18" i="23"/>
  <c r="DL27" i="23"/>
  <c r="DL26" i="23"/>
  <c r="DJ16" i="23"/>
  <c r="DK14" i="23"/>
  <c r="DK17" i="23" s="1"/>
  <c r="DK13" i="23"/>
  <c r="T143" i="31"/>
  <c r="DJ2" i="27"/>
  <c r="DL2" i="23"/>
  <c r="DL5" i="23" s="1"/>
  <c r="DL3" i="23"/>
  <c r="DM4" i="23"/>
  <c r="F146" i="31"/>
  <c r="A147" i="31"/>
  <c r="E146" i="31"/>
  <c r="B146" i="31"/>
  <c r="C146" i="31"/>
  <c r="D146" i="31"/>
  <c r="N144" i="31"/>
  <c r="L144" i="31"/>
  <c r="M144" i="31"/>
  <c r="J145" i="31"/>
  <c r="O145" i="31"/>
  <c r="P145" i="31"/>
  <c r="S145" i="31"/>
  <c r="R145" i="31"/>
  <c r="G145" i="31"/>
  <c r="Q145" i="31"/>
  <c r="K144" i="31"/>
  <c r="U144" i="31" s="1"/>
  <c r="DL8" i="23" l="1"/>
  <c r="DL9" i="23" s="1"/>
  <c r="DL7" i="23"/>
  <c r="D180" i="40"/>
  <c r="DM28" i="23"/>
  <c r="DM29" i="23"/>
  <c r="DM26" i="23"/>
  <c r="DM27" i="23"/>
  <c r="DJ18" i="23"/>
  <c r="DK16" i="23"/>
  <c r="DL14" i="23"/>
  <c r="DL17" i="23" s="1"/>
  <c r="DL13" i="23"/>
  <c r="K145" i="31"/>
  <c r="U145" i="31" s="1"/>
  <c r="DK2" i="27"/>
  <c r="DM3" i="23"/>
  <c r="DM2" i="23"/>
  <c r="DM5" i="23" s="1"/>
  <c r="DN4" i="23"/>
  <c r="S146" i="31"/>
  <c r="R146" i="31"/>
  <c r="Q146" i="31"/>
  <c r="G146" i="31"/>
  <c r="T145" i="31"/>
  <c r="B147" i="31"/>
  <c r="F147" i="31"/>
  <c r="A148" i="31"/>
  <c r="E147" i="31"/>
  <c r="C147" i="31"/>
  <c r="D147" i="31"/>
  <c r="O146" i="31"/>
  <c r="J146" i="31"/>
  <c r="P146" i="31"/>
  <c r="N145" i="31"/>
  <c r="L145" i="31"/>
  <c r="M145" i="31"/>
  <c r="T144" i="31"/>
  <c r="DM8" i="23" l="1"/>
  <c r="DM9" i="23" s="1"/>
  <c r="DM7" i="23"/>
  <c r="D181" i="40"/>
  <c r="DN29" i="23"/>
  <c r="DN28" i="23"/>
  <c r="DN26" i="23"/>
  <c r="DN27" i="23"/>
  <c r="DK18" i="23"/>
  <c r="DL16" i="23"/>
  <c r="DM14" i="23"/>
  <c r="DM17" i="23" s="1"/>
  <c r="DM13" i="23"/>
  <c r="DL2" i="27"/>
  <c r="DO4" i="23"/>
  <c r="DN2" i="23"/>
  <c r="DN5" i="23" s="1"/>
  <c r="DN3" i="23"/>
  <c r="N146" i="31"/>
  <c r="M146" i="31"/>
  <c r="L146" i="31"/>
  <c r="J147" i="31"/>
  <c r="O147" i="31"/>
  <c r="P147" i="31"/>
  <c r="F148" i="31"/>
  <c r="A149" i="31"/>
  <c r="E148" i="31"/>
  <c r="B148" i="31"/>
  <c r="D148" i="31"/>
  <c r="C148" i="31"/>
  <c r="S147" i="31"/>
  <c r="K147" i="31" s="1"/>
  <c r="U147" i="31" s="1"/>
  <c r="R147" i="31"/>
  <c r="G147" i="31"/>
  <c r="Q147" i="31"/>
  <c r="K146" i="31"/>
  <c r="U146" i="31" s="1"/>
  <c r="DN8" i="23" l="1"/>
  <c r="DN9" i="23" s="1"/>
  <c r="DN7" i="23"/>
  <c r="D182" i="40"/>
  <c r="DO28" i="23"/>
  <c r="DO29" i="23"/>
  <c r="DO26" i="23"/>
  <c r="DO27" i="23"/>
  <c r="DM16" i="23"/>
  <c r="DL18" i="23"/>
  <c r="DN13" i="23"/>
  <c r="DN14" i="23"/>
  <c r="DN17" i="23" s="1"/>
  <c r="T146" i="31"/>
  <c r="DM2" i="27"/>
  <c r="DO2" i="23"/>
  <c r="DO5" i="23" s="1"/>
  <c r="DP4" i="23"/>
  <c r="DO3" i="23"/>
  <c r="O148" i="31"/>
  <c r="J148" i="31"/>
  <c r="P148" i="31"/>
  <c r="T147" i="31"/>
  <c r="N147" i="31"/>
  <c r="M147" i="31"/>
  <c r="L147" i="31"/>
  <c r="B149" i="31"/>
  <c r="F149" i="31"/>
  <c r="A150" i="31"/>
  <c r="E149" i="31"/>
  <c r="D149" i="31"/>
  <c r="C149" i="31"/>
  <c r="S148" i="31"/>
  <c r="R148" i="31"/>
  <c r="G148" i="31"/>
  <c r="Q148" i="31"/>
  <c r="DO8" i="23" l="1"/>
  <c r="DO9" i="23" s="1"/>
  <c r="DO7" i="23"/>
  <c r="D183" i="40"/>
  <c r="DP28" i="23"/>
  <c r="DP29" i="23"/>
  <c r="DP26" i="23"/>
  <c r="DP27" i="23"/>
  <c r="DM18" i="23"/>
  <c r="DN16" i="23"/>
  <c r="DN18" i="23" s="1"/>
  <c r="DO14" i="23"/>
  <c r="DO17" i="23" s="1"/>
  <c r="DO13" i="23"/>
  <c r="K148" i="31"/>
  <c r="U148" i="31" s="1"/>
  <c r="DN2" i="27"/>
  <c r="DQ4" i="23"/>
  <c r="DP3" i="23"/>
  <c r="DP2" i="23"/>
  <c r="DP5" i="23" s="1"/>
  <c r="N148" i="31"/>
  <c r="L148" i="31"/>
  <c r="M148" i="31"/>
  <c r="S149" i="31"/>
  <c r="R149" i="31"/>
  <c r="G149" i="31"/>
  <c r="Q149" i="31"/>
  <c r="F150" i="31"/>
  <c r="A151" i="31"/>
  <c r="E150" i="31"/>
  <c r="B150" i="31"/>
  <c r="C150" i="31"/>
  <c r="D150" i="31"/>
  <c r="T148" i="31"/>
  <c r="J149" i="31"/>
  <c r="O149" i="31"/>
  <c r="P149" i="31"/>
  <c r="DP8" i="23" l="1"/>
  <c r="DP9" i="23" s="1"/>
  <c r="DP7" i="23"/>
  <c r="D184" i="40"/>
  <c r="DQ28" i="23"/>
  <c r="DQ29" i="23"/>
  <c r="DQ26" i="23"/>
  <c r="DQ27" i="23"/>
  <c r="DO16" i="23"/>
  <c r="DO18" i="23" s="1"/>
  <c r="DP13" i="23"/>
  <c r="DP14" i="23"/>
  <c r="DP17" i="23" s="1"/>
  <c r="DO2" i="27"/>
  <c r="DQ3" i="23"/>
  <c r="DQ2" i="23"/>
  <c r="DQ5" i="23" s="1"/>
  <c r="DR4" i="23"/>
  <c r="O150" i="31"/>
  <c r="J150" i="31"/>
  <c r="P150" i="31"/>
  <c r="K149" i="31"/>
  <c r="U149" i="31" s="1"/>
  <c r="S150" i="31"/>
  <c r="R150" i="31"/>
  <c r="Q150" i="31"/>
  <c r="G150" i="31"/>
  <c r="N149" i="31"/>
  <c r="L149" i="31"/>
  <c r="M149" i="31"/>
  <c r="B151" i="31"/>
  <c r="F151" i="31"/>
  <c r="A152" i="31"/>
  <c r="E151" i="31"/>
  <c r="C151" i="31"/>
  <c r="D151" i="31"/>
  <c r="DQ8" i="23" l="1"/>
  <c r="DQ9" i="23" s="1"/>
  <c r="DQ7" i="23"/>
  <c r="K150" i="31"/>
  <c r="U150" i="31" s="1"/>
  <c r="D185" i="40"/>
  <c r="DR29" i="23"/>
  <c r="DR28" i="23"/>
  <c r="DR26" i="23"/>
  <c r="DR27" i="23"/>
  <c r="DP16" i="23"/>
  <c r="DQ13" i="23"/>
  <c r="DQ14" i="23"/>
  <c r="DQ17" i="23" s="1"/>
  <c r="DP2" i="27"/>
  <c r="DR2" i="23"/>
  <c r="DR5" i="23" s="1"/>
  <c r="DS4" i="23"/>
  <c r="DR3" i="23"/>
  <c r="S151" i="31"/>
  <c r="R151" i="31"/>
  <c r="G151" i="31"/>
  <c r="Q151" i="31"/>
  <c r="T149" i="31"/>
  <c r="F152" i="31"/>
  <c r="A153" i="31"/>
  <c r="E152" i="31"/>
  <c r="B152" i="31"/>
  <c r="D152" i="31"/>
  <c r="C152" i="31"/>
  <c r="T150" i="31"/>
  <c r="J151" i="31"/>
  <c r="O151" i="31"/>
  <c r="P151" i="31"/>
  <c r="N150" i="31"/>
  <c r="M150" i="31"/>
  <c r="L150" i="31"/>
  <c r="DR8" i="23" l="1"/>
  <c r="DR9" i="23" s="1"/>
  <c r="DR7" i="23"/>
  <c r="D186" i="40"/>
  <c r="DS29" i="23"/>
  <c r="DS28" i="23"/>
  <c r="DS26" i="23"/>
  <c r="DS27" i="23"/>
  <c r="DP18" i="23"/>
  <c r="DQ16" i="23"/>
  <c r="DQ18" i="23" s="1"/>
  <c r="DR13" i="23"/>
  <c r="DR14" i="23"/>
  <c r="DR17" i="23" s="1"/>
  <c r="DQ2" i="27"/>
  <c r="DS2" i="23"/>
  <c r="DS5" i="23" s="1"/>
  <c r="DS3" i="23"/>
  <c r="DT4" i="23"/>
  <c r="B153" i="31"/>
  <c r="F153" i="31"/>
  <c r="A154" i="31"/>
  <c r="E153" i="31"/>
  <c r="D153" i="31"/>
  <c r="C153" i="31"/>
  <c r="N151" i="31"/>
  <c r="M151" i="31"/>
  <c r="L151" i="31"/>
  <c r="S152" i="31"/>
  <c r="R152" i="31"/>
  <c r="G152" i="31"/>
  <c r="Q152" i="31"/>
  <c r="O152" i="31"/>
  <c r="J152" i="31"/>
  <c r="P152" i="31"/>
  <c r="K151" i="31"/>
  <c r="U151" i="31" s="1"/>
  <c r="DS8" i="23" l="1"/>
  <c r="DS9" i="23" s="1"/>
  <c r="DS7" i="23"/>
  <c r="D187" i="40"/>
  <c r="DT29" i="23"/>
  <c r="DT28" i="23"/>
  <c r="DT27" i="23"/>
  <c r="DT26" i="23"/>
  <c r="DR16" i="23"/>
  <c r="DS14" i="23"/>
  <c r="DS17" i="23" s="1"/>
  <c r="DS13" i="23"/>
  <c r="T151" i="31"/>
  <c r="DR2" i="27"/>
  <c r="DT3" i="23"/>
  <c r="DU4" i="23"/>
  <c r="DT2" i="23"/>
  <c r="DT5" i="23" s="1"/>
  <c r="S153" i="31"/>
  <c r="R153" i="31"/>
  <c r="G153" i="31"/>
  <c r="Q153" i="31"/>
  <c r="F154" i="31"/>
  <c r="A155" i="31"/>
  <c r="E154" i="31"/>
  <c r="B154" i="31"/>
  <c r="C154" i="31"/>
  <c r="D154" i="31"/>
  <c r="N152" i="31"/>
  <c r="L152" i="31"/>
  <c r="M152" i="31"/>
  <c r="J153" i="31"/>
  <c r="O153" i="31"/>
  <c r="P153" i="31"/>
  <c r="K152" i="31"/>
  <c r="U152" i="31" s="1"/>
  <c r="DT7" i="23" l="1"/>
  <c r="DT8" i="23"/>
  <c r="DT9" i="23" s="1"/>
  <c r="D188" i="40"/>
  <c r="DU28" i="23"/>
  <c r="DU29" i="23"/>
  <c r="DU27" i="23"/>
  <c r="DU26" i="23"/>
  <c r="DR18" i="23"/>
  <c r="DS16" i="23"/>
  <c r="DT14" i="23"/>
  <c r="DT17" i="23" s="1"/>
  <c r="DT13" i="23"/>
  <c r="DS2" i="27"/>
  <c r="DU3" i="23"/>
  <c r="DV4" i="23"/>
  <c r="DU2" i="23"/>
  <c r="DU5" i="23" s="1"/>
  <c r="S154" i="31"/>
  <c r="R154" i="31"/>
  <c r="Q154" i="31"/>
  <c r="G154" i="31"/>
  <c r="B155" i="31"/>
  <c r="F155" i="31"/>
  <c r="A156" i="31"/>
  <c r="E155" i="31"/>
  <c r="C155" i="31"/>
  <c r="D155" i="31"/>
  <c r="T152" i="31"/>
  <c r="N153" i="31"/>
  <c r="L153" i="31"/>
  <c r="M153" i="31"/>
  <c r="O154" i="31"/>
  <c r="J154" i="31"/>
  <c r="P154" i="31"/>
  <c r="K153" i="31"/>
  <c r="U153" i="31" s="1"/>
  <c r="DU7" i="23" l="1"/>
  <c r="DU8" i="23"/>
  <c r="DU9" i="23" s="1"/>
  <c r="D189" i="40"/>
  <c r="DV29" i="23"/>
  <c r="DV28" i="23"/>
  <c r="DV27" i="23"/>
  <c r="DV26" i="23"/>
  <c r="DS18" i="23"/>
  <c r="DT16" i="23"/>
  <c r="DU13" i="23"/>
  <c r="DU14" i="23"/>
  <c r="DU17" i="23" s="1"/>
  <c r="DT2" i="27"/>
  <c r="DV2" i="23"/>
  <c r="DV5" i="23" s="1"/>
  <c r="DV3" i="23"/>
  <c r="DW4" i="23"/>
  <c r="N154" i="31"/>
  <c r="M154" i="31"/>
  <c r="L154" i="31"/>
  <c r="F156" i="31"/>
  <c r="A157" i="31"/>
  <c r="E156" i="31"/>
  <c r="B156" i="31"/>
  <c r="D156" i="31"/>
  <c r="C156" i="31"/>
  <c r="K154" i="31"/>
  <c r="U154" i="31" s="1"/>
  <c r="J155" i="31"/>
  <c r="O155" i="31"/>
  <c r="P155" i="31"/>
  <c r="S155" i="31"/>
  <c r="R155" i="31"/>
  <c r="G155" i="31"/>
  <c r="Q155" i="31"/>
  <c r="T153" i="31"/>
  <c r="DV7" i="23" l="1"/>
  <c r="DV8" i="23"/>
  <c r="DV9" i="23" s="1"/>
  <c r="T154" i="31"/>
  <c r="D190" i="40"/>
  <c r="DW28" i="23"/>
  <c r="DW29" i="23"/>
  <c r="DW26" i="23"/>
  <c r="DW27" i="23"/>
  <c r="DT18" i="23"/>
  <c r="DU16" i="23"/>
  <c r="DV13" i="23"/>
  <c r="DV14" i="23"/>
  <c r="DV17" i="23" s="1"/>
  <c r="K155" i="31"/>
  <c r="U155" i="31" s="1"/>
  <c r="DU2" i="27"/>
  <c r="DX4" i="23"/>
  <c r="DW2" i="23"/>
  <c r="DW5" i="23" s="1"/>
  <c r="DW3" i="23"/>
  <c r="B157" i="31"/>
  <c r="F157" i="31"/>
  <c r="A158" i="31"/>
  <c r="E157" i="31"/>
  <c r="D157" i="31"/>
  <c r="C157" i="31"/>
  <c r="O156" i="31"/>
  <c r="J156" i="31"/>
  <c r="P156" i="31"/>
  <c r="S156" i="31"/>
  <c r="R156" i="31"/>
  <c r="G156" i="31"/>
  <c r="Q156" i="31"/>
  <c r="N155" i="31"/>
  <c r="M155" i="31"/>
  <c r="L155" i="31"/>
  <c r="DW7" i="23" l="1"/>
  <c r="DW8" i="23"/>
  <c r="DW9" i="23" s="1"/>
  <c r="T155" i="31"/>
  <c r="D191" i="40"/>
  <c r="DX28" i="23"/>
  <c r="DX29" i="23"/>
  <c r="DU18" i="23"/>
  <c r="DX26" i="23"/>
  <c r="DX27" i="23"/>
  <c r="DV16" i="23"/>
  <c r="DW14" i="23"/>
  <c r="DW17" i="23" s="1"/>
  <c r="DW13" i="23"/>
  <c r="DV2" i="27"/>
  <c r="DY4" i="23"/>
  <c r="DX2" i="23"/>
  <c r="DX5" i="23" s="1"/>
  <c r="DX3" i="23"/>
  <c r="S157" i="31"/>
  <c r="R157" i="31"/>
  <c r="G157" i="31"/>
  <c r="Q157" i="31"/>
  <c r="N156" i="31"/>
  <c r="L156" i="31"/>
  <c r="M156" i="31"/>
  <c r="K156" i="31"/>
  <c r="U156" i="31" s="1"/>
  <c r="F158" i="31"/>
  <c r="A159" i="31"/>
  <c r="E158" i="31"/>
  <c r="B158" i="31"/>
  <c r="C158" i="31"/>
  <c r="D158" i="31"/>
  <c r="J157" i="31"/>
  <c r="O157" i="31"/>
  <c r="P157" i="31"/>
  <c r="DX8" i="23" l="1"/>
  <c r="DX9" i="23" s="1"/>
  <c r="DX7" i="23"/>
  <c r="D192" i="40"/>
  <c r="DY28" i="23"/>
  <c r="DY29" i="23"/>
  <c r="DY26" i="23"/>
  <c r="DY27" i="23"/>
  <c r="DV18" i="23"/>
  <c r="DW16" i="23"/>
  <c r="DX13" i="23"/>
  <c r="DX14" i="23"/>
  <c r="DX17" i="23" s="1"/>
  <c r="DW2" i="27"/>
  <c r="DY2" i="23"/>
  <c r="DY5" i="23" s="1"/>
  <c r="DZ4" i="23"/>
  <c r="DY3" i="23"/>
  <c r="N157" i="31"/>
  <c r="L157" i="31"/>
  <c r="M157" i="31"/>
  <c r="B159" i="31"/>
  <c r="F159" i="31"/>
  <c r="A160" i="31"/>
  <c r="E159" i="31"/>
  <c r="C159" i="31"/>
  <c r="D159" i="31"/>
  <c r="O158" i="31"/>
  <c r="J158" i="31"/>
  <c r="P158" i="31"/>
  <c r="K157" i="31"/>
  <c r="U157" i="31" s="1"/>
  <c r="T157" i="31"/>
  <c r="S158" i="31"/>
  <c r="R158" i="31"/>
  <c r="Q158" i="31"/>
  <c r="G158" i="31"/>
  <c r="T156" i="31"/>
  <c r="DY8" i="23" l="1"/>
  <c r="DY9" i="23" s="1"/>
  <c r="DY7" i="23"/>
  <c r="K158" i="31"/>
  <c r="U158" i="31" s="1"/>
  <c r="D193" i="40"/>
  <c r="DZ29" i="23"/>
  <c r="DZ28" i="23"/>
  <c r="DZ26" i="23"/>
  <c r="DZ27" i="23"/>
  <c r="DW18" i="23"/>
  <c r="DX16" i="23"/>
  <c r="DY13" i="23"/>
  <c r="DY14" i="23"/>
  <c r="DY17" i="23" s="1"/>
  <c r="DX2" i="27"/>
  <c r="DZ3" i="23"/>
  <c r="EA4" i="23"/>
  <c r="DZ2" i="23"/>
  <c r="DZ5" i="23" s="1"/>
  <c r="S159" i="31"/>
  <c r="R159" i="31"/>
  <c r="G159" i="31"/>
  <c r="Q159" i="31"/>
  <c r="J159" i="31"/>
  <c r="O159" i="31"/>
  <c r="P159" i="31"/>
  <c r="F160" i="31"/>
  <c r="A161" i="31"/>
  <c r="E160" i="31"/>
  <c r="B160" i="31"/>
  <c r="D160" i="31"/>
  <c r="C160" i="31"/>
  <c r="T158" i="31"/>
  <c r="N158" i="31"/>
  <c r="M158" i="31"/>
  <c r="L158" i="31"/>
  <c r="DZ8" i="23" l="1"/>
  <c r="DZ9" i="23" s="1"/>
  <c r="DZ7" i="23"/>
  <c r="D194" i="40"/>
  <c r="EA29" i="23"/>
  <c r="EA28" i="23"/>
  <c r="EA26" i="23"/>
  <c r="EA27" i="23"/>
  <c r="DX18" i="23"/>
  <c r="DY16" i="23"/>
  <c r="DZ13" i="23"/>
  <c r="DZ14" i="23"/>
  <c r="DZ17" i="23" s="1"/>
  <c r="DY2" i="27"/>
  <c r="EA3" i="23"/>
  <c r="EB4" i="23"/>
  <c r="EA2" i="23"/>
  <c r="EA5" i="23" s="1"/>
  <c r="O160" i="31"/>
  <c r="J160" i="31"/>
  <c r="P160" i="31"/>
  <c r="N159" i="31"/>
  <c r="M159" i="31"/>
  <c r="L159" i="31"/>
  <c r="S160" i="31"/>
  <c r="R160" i="31"/>
  <c r="G160" i="31"/>
  <c r="Q160" i="31"/>
  <c r="B161" i="31"/>
  <c r="F161" i="31"/>
  <c r="A162" i="31"/>
  <c r="E161" i="31"/>
  <c r="D161" i="31"/>
  <c r="C161" i="31"/>
  <c r="K159" i="31"/>
  <c r="U159" i="31" s="1"/>
  <c r="EA8" i="23" l="1"/>
  <c r="EA9" i="23" s="1"/>
  <c r="EA7" i="23"/>
  <c r="D195" i="40"/>
  <c r="EB28" i="23"/>
  <c r="EB29" i="23"/>
  <c r="EB27" i="23"/>
  <c r="EB26" i="23"/>
  <c r="DY18" i="23"/>
  <c r="DZ16" i="23"/>
  <c r="DZ18" i="23" s="1"/>
  <c r="EA14" i="23"/>
  <c r="EA17" i="23" s="1"/>
  <c r="EA13" i="23"/>
  <c r="T159" i="31"/>
  <c r="K160" i="31"/>
  <c r="U160" i="31" s="1"/>
  <c r="DZ2" i="27"/>
  <c r="EB2" i="23"/>
  <c r="EB5" i="23" s="1"/>
  <c r="EB3" i="23"/>
  <c r="EC4" i="23"/>
  <c r="S161" i="31"/>
  <c r="R161" i="31"/>
  <c r="G161" i="31"/>
  <c r="Q161" i="31"/>
  <c r="F162" i="31"/>
  <c r="A163" i="31"/>
  <c r="E162" i="31"/>
  <c r="B162" i="31"/>
  <c r="C162" i="31"/>
  <c r="D162" i="31"/>
  <c r="J161" i="31"/>
  <c r="O161" i="31"/>
  <c r="P161" i="31"/>
  <c r="N160" i="31"/>
  <c r="L160" i="31"/>
  <c r="M160" i="31"/>
  <c r="T160" i="31"/>
  <c r="EB8" i="23" l="1"/>
  <c r="EB9" i="23" s="1"/>
  <c r="EB7" i="23"/>
  <c r="D196" i="40"/>
  <c r="EC28" i="23"/>
  <c r="EC29" i="23"/>
  <c r="EC26" i="23"/>
  <c r="EC27" i="23"/>
  <c r="EA16" i="23"/>
  <c r="EA18" i="23" s="1"/>
  <c r="EB13" i="23"/>
  <c r="EB14" i="23"/>
  <c r="EB17" i="23" s="1"/>
  <c r="K161" i="31"/>
  <c r="U161" i="31" s="1"/>
  <c r="EA2" i="27"/>
  <c r="EC2" i="23"/>
  <c r="EC5" i="23" s="1"/>
  <c r="ED4" i="23"/>
  <c r="EC3" i="23"/>
  <c r="S162" i="31"/>
  <c r="R162" i="31"/>
  <c r="Q162" i="31"/>
  <c r="G162" i="31"/>
  <c r="O162" i="31"/>
  <c r="J162" i="31"/>
  <c r="P162" i="31"/>
  <c r="T161" i="31"/>
  <c r="N161" i="31"/>
  <c r="L161" i="31"/>
  <c r="M161" i="31"/>
  <c r="B163" i="31"/>
  <c r="F163" i="31"/>
  <c r="A164" i="31"/>
  <c r="E163" i="31"/>
  <c r="C163" i="31"/>
  <c r="D163" i="31"/>
  <c r="EC8" i="23" l="1"/>
  <c r="EC9" i="23" s="1"/>
  <c r="EC7" i="23"/>
  <c r="D197" i="40"/>
  <c r="ED29" i="23"/>
  <c r="ED28" i="23"/>
  <c r="ED26" i="23"/>
  <c r="ED27" i="23"/>
  <c r="EB16" i="23"/>
  <c r="EB18" i="23" s="1"/>
  <c r="EC14" i="23"/>
  <c r="EC17" i="23" s="1"/>
  <c r="EC13" i="23"/>
  <c r="EB2" i="27"/>
  <c r="ED2" i="23"/>
  <c r="ED5" i="23" s="1"/>
  <c r="EE4" i="23"/>
  <c r="ED3" i="23"/>
  <c r="S163" i="31"/>
  <c r="R163" i="31"/>
  <c r="G163" i="31"/>
  <c r="Q163" i="31"/>
  <c r="F164" i="31"/>
  <c r="A165" i="31"/>
  <c r="E164" i="31"/>
  <c r="B164" i="31"/>
  <c r="D164" i="31"/>
  <c r="C164" i="31"/>
  <c r="J163" i="31"/>
  <c r="O163" i="31"/>
  <c r="P163" i="31"/>
  <c r="N162" i="31"/>
  <c r="M162" i="31"/>
  <c r="L162" i="31"/>
  <c r="K162" i="31"/>
  <c r="U162" i="31" s="1"/>
  <c r="ED8" i="23" l="1"/>
  <c r="ED9" i="23" s="1"/>
  <c r="ED7" i="23"/>
  <c r="D198" i="40"/>
  <c r="EE28" i="23"/>
  <c r="EE29" i="23"/>
  <c r="EE26" i="23"/>
  <c r="EE27" i="23"/>
  <c r="EC16" i="23"/>
  <c r="EC18" i="23" s="1"/>
  <c r="ED13" i="23"/>
  <c r="ED14" i="23"/>
  <c r="ED17" i="23" s="1"/>
  <c r="EC2" i="27"/>
  <c r="EF4" i="23"/>
  <c r="EE3" i="23"/>
  <c r="EE2" i="23"/>
  <c r="EE5" i="23" s="1"/>
  <c r="O164" i="31"/>
  <c r="J164" i="31"/>
  <c r="P164" i="31"/>
  <c r="B165" i="31"/>
  <c r="F165" i="31"/>
  <c r="A166" i="31"/>
  <c r="E165" i="31"/>
  <c r="D165" i="31"/>
  <c r="C165" i="31"/>
  <c r="N163" i="31"/>
  <c r="M163" i="31"/>
  <c r="L163" i="31"/>
  <c r="S164" i="31"/>
  <c r="R164" i="31"/>
  <c r="G164" i="31"/>
  <c r="Q164" i="31"/>
  <c r="T162" i="31"/>
  <c r="K163" i="31"/>
  <c r="U163" i="31" s="1"/>
  <c r="EE8" i="23" l="1"/>
  <c r="EE9" i="23" s="1"/>
  <c r="EE7" i="23"/>
  <c r="K164" i="31"/>
  <c r="U164" i="31" s="1"/>
  <c r="D199" i="40"/>
  <c r="EF28" i="23"/>
  <c r="EF29" i="23"/>
  <c r="EF26" i="23"/>
  <c r="EF27" i="23"/>
  <c r="ED16" i="23"/>
  <c r="ED18" i="23" s="1"/>
  <c r="EE14" i="23"/>
  <c r="EE17" i="23" s="1"/>
  <c r="EE13" i="23"/>
  <c r="ED2" i="27"/>
  <c r="EF2" i="23"/>
  <c r="EF5" i="23" s="1"/>
  <c r="EG4" i="23"/>
  <c r="EF3" i="23"/>
  <c r="T163" i="31"/>
  <c r="S165" i="31"/>
  <c r="R165" i="31"/>
  <c r="G165" i="31"/>
  <c r="Q165" i="31"/>
  <c r="N164" i="31"/>
  <c r="L164" i="31"/>
  <c r="M164" i="31"/>
  <c r="F166" i="31"/>
  <c r="A167" i="31"/>
  <c r="E166" i="31"/>
  <c r="B166" i="31"/>
  <c r="C166" i="31"/>
  <c r="D166" i="31"/>
  <c r="T164" i="31"/>
  <c r="J165" i="31"/>
  <c r="O165" i="31"/>
  <c r="P165" i="31"/>
  <c r="EF7" i="23" l="1"/>
  <c r="EF8" i="23"/>
  <c r="EF9" i="23" s="1"/>
  <c r="D200" i="40"/>
  <c r="EG28" i="23"/>
  <c r="EG29" i="23"/>
  <c r="EG26" i="23"/>
  <c r="EG27" i="23"/>
  <c r="EE16" i="23"/>
  <c r="EF14" i="23"/>
  <c r="EF17" i="23" s="1"/>
  <c r="EF13" i="23"/>
  <c r="EE2" i="27"/>
  <c r="EG3" i="23"/>
  <c r="EH4" i="23"/>
  <c r="EG2" i="23"/>
  <c r="EG5" i="23" s="1"/>
  <c r="O166" i="31"/>
  <c r="J166" i="31"/>
  <c r="P166" i="31"/>
  <c r="N165" i="31"/>
  <c r="L165" i="31"/>
  <c r="M165" i="31"/>
  <c r="S166" i="31"/>
  <c r="R166" i="31"/>
  <c r="Q166" i="31"/>
  <c r="G166" i="31"/>
  <c r="B167" i="31"/>
  <c r="F167" i="31"/>
  <c r="A168" i="31"/>
  <c r="E167" i="31"/>
  <c r="C167" i="31"/>
  <c r="D167" i="31"/>
  <c r="K165" i="31"/>
  <c r="U165" i="31" s="1"/>
  <c r="EG7" i="23" l="1"/>
  <c r="EG8" i="23"/>
  <c r="EG9" i="23" s="1"/>
  <c r="D201" i="40"/>
  <c r="EH29" i="23"/>
  <c r="EH28" i="23"/>
  <c r="EH26" i="23"/>
  <c r="EH27" i="23"/>
  <c r="EE18" i="23"/>
  <c r="EF16" i="23"/>
  <c r="EG13" i="23"/>
  <c r="EG14" i="23"/>
  <c r="EG17" i="23" s="1"/>
  <c r="K166" i="31"/>
  <c r="U166" i="31" s="1"/>
  <c r="EF2" i="27"/>
  <c r="EH2" i="23"/>
  <c r="EH5" i="23" s="1"/>
  <c r="EI4" i="23"/>
  <c r="EH3" i="23"/>
  <c r="S167" i="31"/>
  <c r="R167" i="31"/>
  <c r="G167" i="31"/>
  <c r="Q167" i="31"/>
  <c r="F168" i="31"/>
  <c r="A169" i="31"/>
  <c r="E168" i="31"/>
  <c r="B168" i="31"/>
  <c r="D168" i="31"/>
  <c r="C168" i="31"/>
  <c r="T165" i="31"/>
  <c r="J167" i="31"/>
  <c r="O167" i="31"/>
  <c r="P167" i="31"/>
  <c r="N166" i="31"/>
  <c r="M166" i="31"/>
  <c r="L166" i="31"/>
  <c r="T166" i="31"/>
  <c r="EH8" i="23" l="1"/>
  <c r="EH9" i="23" s="1"/>
  <c r="EH7" i="23"/>
  <c r="D202" i="40"/>
  <c r="EI29" i="23"/>
  <c r="EI28" i="23"/>
  <c r="EI26" i="23"/>
  <c r="EI27" i="23"/>
  <c r="EG16" i="23"/>
  <c r="EF18" i="23"/>
  <c r="EH14" i="23"/>
  <c r="EH17" i="23" s="1"/>
  <c r="EH13" i="23"/>
  <c r="EG2" i="27"/>
  <c r="EI3" i="23"/>
  <c r="EJ4" i="23"/>
  <c r="EI2" i="23"/>
  <c r="EI5" i="23" s="1"/>
  <c r="A170" i="31"/>
  <c r="E169" i="31"/>
  <c r="D169" i="31"/>
  <c r="C169" i="31"/>
  <c r="B169" i="31"/>
  <c r="F169" i="31"/>
  <c r="Q168" i="31"/>
  <c r="G168" i="31"/>
  <c r="S168" i="31"/>
  <c r="R168" i="31"/>
  <c r="N167" i="31"/>
  <c r="M167" i="31"/>
  <c r="L167" i="31"/>
  <c r="P168" i="31"/>
  <c r="O168" i="31"/>
  <c r="J168" i="31"/>
  <c r="K167" i="31"/>
  <c r="U167" i="31" s="1"/>
  <c r="EI7" i="23" l="1"/>
  <c r="EI8" i="23"/>
  <c r="EI9" i="23" s="1"/>
  <c r="D203" i="40"/>
  <c r="EJ29" i="23"/>
  <c r="EJ28" i="23"/>
  <c r="EG18" i="23"/>
  <c r="EJ27" i="23"/>
  <c r="EJ26" i="23"/>
  <c r="EH16" i="23"/>
  <c r="EH18" i="23" s="1"/>
  <c r="EI13" i="23"/>
  <c r="EI14" i="23"/>
  <c r="EI17" i="23" s="1"/>
  <c r="T167" i="31"/>
  <c r="K168" i="31"/>
  <c r="U168" i="31" s="1"/>
  <c r="EH2" i="27"/>
  <c r="EJ2" i="23"/>
  <c r="EJ5" i="23" s="1"/>
  <c r="EK4" i="23"/>
  <c r="EJ3" i="23"/>
  <c r="N168" i="31"/>
  <c r="M168" i="31"/>
  <c r="L168" i="31"/>
  <c r="D170" i="31"/>
  <c r="F170" i="31"/>
  <c r="E170" i="31"/>
  <c r="C170" i="31"/>
  <c r="B170" i="31"/>
  <c r="A171" i="31"/>
  <c r="P169" i="31"/>
  <c r="O169" i="31"/>
  <c r="J169" i="31"/>
  <c r="Q169" i="31"/>
  <c r="S169" i="31"/>
  <c r="G169" i="31"/>
  <c r="R169" i="31"/>
  <c r="EJ8" i="23" l="1"/>
  <c r="EJ9" i="23" s="1"/>
  <c r="EJ7" i="23"/>
  <c r="D204" i="40"/>
  <c r="EK28" i="23"/>
  <c r="EK29" i="23"/>
  <c r="EK26" i="23"/>
  <c r="EK27" i="23"/>
  <c r="EI16" i="23"/>
  <c r="EJ14" i="23"/>
  <c r="EJ17" i="23" s="1"/>
  <c r="EJ13" i="23"/>
  <c r="T168" i="31"/>
  <c r="K169" i="31"/>
  <c r="U169" i="31" s="1"/>
  <c r="EI2" i="27"/>
  <c r="EK3" i="23"/>
  <c r="EK2" i="23"/>
  <c r="EK5" i="23" s="1"/>
  <c r="EL4" i="23"/>
  <c r="T169" i="31"/>
  <c r="R170" i="31"/>
  <c r="Q170" i="31"/>
  <c r="S170" i="31"/>
  <c r="G170" i="31"/>
  <c r="N169" i="31"/>
  <c r="M169" i="31"/>
  <c r="L169" i="31"/>
  <c r="J170" i="31"/>
  <c r="P170" i="31"/>
  <c r="O170" i="31"/>
  <c r="A172" i="31"/>
  <c r="E171" i="31"/>
  <c r="F171" i="31"/>
  <c r="D171" i="31"/>
  <c r="C171" i="31"/>
  <c r="B171" i="31"/>
  <c r="EK8" i="23" l="1"/>
  <c r="EK9" i="23" s="1"/>
  <c r="EK7" i="23"/>
  <c r="D205" i="40"/>
  <c r="EL29" i="23"/>
  <c r="EL28" i="23"/>
  <c r="EI18" i="23"/>
  <c r="EL26" i="23"/>
  <c r="EL27" i="23"/>
  <c r="EJ16" i="23"/>
  <c r="EJ18" i="23" s="1"/>
  <c r="EK14" i="23"/>
  <c r="EK17" i="23" s="1"/>
  <c r="EK13" i="23"/>
  <c r="K170" i="31"/>
  <c r="U170" i="31" s="1"/>
  <c r="EJ2" i="27"/>
  <c r="EM4" i="23"/>
  <c r="EL3" i="23"/>
  <c r="EL2" i="23"/>
  <c r="EL5" i="23" s="1"/>
  <c r="Q171" i="31"/>
  <c r="G171" i="31"/>
  <c r="S171" i="31"/>
  <c r="R171" i="31"/>
  <c r="P171" i="31"/>
  <c r="O171" i="31"/>
  <c r="J171" i="31"/>
  <c r="M170" i="31"/>
  <c r="N170" i="31"/>
  <c r="L170" i="31"/>
  <c r="D172" i="31"/>
  <c r="C172" i="31"/>
  <c r="A173" i="31"/>
  <c r="B172" i="31"/>
  <c r="F172" i="31"/>
  <c r="E172" i="31"/>
  <c r="T170" i="31"/>
  <c r="EL8" i="23" l="1"/>
  <c r="EL9" i="23" s="1"/>
  <c r="EL7" i="23"/>
  <c r="D206" i="40"/>
  <c r="EM28" i="23"/>
  <c r="EM29" i="23"/>
  <c r="EM26" i="23"/>
  <c r="EM27" i="23"/>
  <c r="EK16" i="23"/>
  <c r="EL13" i="23"/>
  <c r="EL14" i="23"/>
  <c r="EL17" i="23" s="1"/>
  <c r="EK2" i="27"/>
  <c r="EN4" i="23"/>
  <c r="EM2" i="23"/>
  <c r="EM5" i="23" s="1"/>
  <c r="EM3" i="23"/>
  <c r="J172" i="31"/>
  <c r="P172" i="31"/>
  <c r="O172" i="31"/>
  <c r="K171" i="31"/>
  <c r="U171" i="31" s="1"/>
  <c r="R172" i="31"/>
  <c r="G172" i="31"/>
  <c r="S172" i="31"/>
  <c r="Q172" i="31"/>
  <c r="A174" i="31"/>
  <c r="E173" i="31"/>
  <c r="D173" i="31"/>
  <c r="C173" i="31"/>
  <c r="B173" i="31"/>
  <c r="F173" i="31"/>
  <c r="N171" i="31"/>
  <c r="L171" i="31"/>
  <c r="M171" i="31"/>
  <c r="EM8" i="23" l="1"/>
  <c r="EM9" i="23" s="1"/>
  <c r="EM7" i="23"/>
  <c r="D207" i="40"/>
  <c r="EN28" i="23"/>
  <c r="EN29" i="23"/>
  <c r="EN26" i="23"/>
  <c r="EN27" i="23"/>
  <c r="EK18" i="23"/>
  <c r="EL16" i="23"/>
  <c r="EL18" i="23" s="1"/>
  <c r="EM14" i="23"/>
  <c r="EM17" i="23" s="1"/>
  <c r="EM13" i="23"/>
  <c r="K172" i="31"/>
  <c r="U172" i="31" s="1"/>
  <c r="EL2" i="27"/>
  <c r="EO4" i="23"/>
  <c r="EN2" i="23"/>
  <c r="EN5" i="23" s="1"/>
  <c r="EN3" i="23"/>
  <c r="Q173" i="31"/>
  <c r="G173" i="31"/>
  <c r="S173" i="31"/>
  <c r="R173" i="31"/>
  <c r="M172" i="31"/>
  <c r="L172" i="31"/>
  <c r="N172" i="31"/>
  <c r="T171" i="31"/>
  <c r="P173" i="31"/>
  <c r="O173" i="31"/>
  <c r="J173" i="31"/>
  <c r="D174" i="31"/>
  <c r="C174" i="31"/>
  <c r="A175" i="31"/>
  <c r="F174" i="31"/>
  <c r="B174" i="31"/>
  <c r="E174" i="31"/>
  <c r="T172" i="31"/>
  <c r="EN8" i="23" l="1"/>
  <c r="EN9" i="23" s="1"/>
  <c r="EN7" i="23"/>
  <c r="D208" i="40"/>
  <c r="EO28" i="23"/>
  <c r="EO29" i="23"/>
  <c r="EO26" i="23"/>
  <c r="EO27" i="23"/>
  <c r="EM16" i="23"/>
  <c r="EN13" i="23"/>
  <c r="EN14" i="23"/>
  <c r="EN17" i="23" s="1"/>
  <c r="EM2" i="27"/>
  <c r="EO2" i="23"/>
  <c r="EO5" i="23" s="1"/>
  <c r="EP4" i="23"/>
  <c r="EO3" i="23"/>
  <c r="K173" i="31"/>
  <c r="U173" i="31" s="1"/>
  <c r="J174" i="31"/>
  <c r="O174" i="31"/>
  <c r="P174" i="31"/>
  <c r="N173" i="31"/>
  <c r="M173" i="31"/>
  <c r="L173" i="31"/>
  <c r="A176" i="31"/>
  <c r="E175" i="31"/>
  <c r="C175" i="31"/>
  <c r="B175" i="31"/>
  <c r="F175" i="31"/>
  <c r="D175" i="31"/>
  <c r="R174" i="31"/>
  <c r="G174" i="31"/>
  <c r="S174" i="31"/>
  <c r="Q174" i="31"/>
  <c r="EO8" i="23" l="1"/>
  <c r="EO9" i="23" s="1"/>
  <c r="EO7" i="23"/>
  <c r="K174" i="31"/>
  <c r="U174" i="31" s="1"/>
  <c r="D209" i="40"/>
  <c r="EP29" i="23"/>
  <c r="EP28" i="23"/>
  <c r="EM18" i="23"/>
  <c r="EP26" i="23"/>
  <c r="EP27" i="23"/>
  <c r="EN16" i="23"/>
  <c r="EN18" i="23" s="1"/>
  <c r="EO13" i="23"/>
  <c r="EO14" i="23"/>
  <c r="EO17" i="23" s="1"/>
  <c r="T173" i="31"/>
  <c r="EN2" i="27"/>
  <c r="EP3" i="23"/>
  <c r="EQ4" i="23"/>
  <c r="EP2" i="23"/>
  <c r="EP5" i="23" s="1"/>
  <c r="M174" i="31"/>
  <c r="L174" i="31"/>
  <c r="N174" i="31"/>
  <c r="P175" i="31"/>
  <c r="O175" i="31"/>
  <c r="J175" i="31"/>
  <c r="T174" i="31"/>
  <c r="Q175" i="31"/>
  <c r="G175" i="31"/>
  <c r="R175" i="31"/>
  <c r="S175" i="31"/>
  <c r="D176" i="31"/>
  <c r="C176" i="31"/>
  <c r="A177" i="31"/>
  <c r="F176" i="31"/>
  <c r="E176" i="31"/>
  <c r="B176" i="31"/>
  <c r="EP8" i="23" l="1"/>
  <c r="EP9" i="23" s="1"/>
  <c r="EP7" i="23"/>
  <c r="D210" i="40"/>
  <c r="EQ29" i="23"/>
  <c r="EQ28" i="23"/>
  <c r="EQ26" i="23"/>
  <c r="EQ27" i="23"/>
  <c r="EO16" i="23"/>
  <c r="EO18" i="23" s="1"/>
  <c r="EP13" i="23"/>
  <c r="EP14" i="23"/>
  <c r="EP17" i="23" s="1"/>
  <c r="EO2" i="27"/>
  <c r="ER4" i="23"/>
  <c r="EQ2" i="23"/>
  <c r="EQ5" i="23" s="1"/>
  <c r="EQ3" i="23"/>
  <c r="R176" i="31"/>
  <c r="G176" i="31"/>
  <c r="S176" i="31"/>
  <c r="Q176" i="31"/>
  <c r="A178" i="31"/>
  <c r="E177" i="31"/>
  <c r="B177" i="31"/>
  <c r="D177" i="31"/>
  <c r="C177" i="31"/>
  <c r="F177" i="31"/>
  <c r="J176" i="31"/>
  <c r="O176" i="31"/>
  <c r="P176" i="31"/>
  <c r="K175" i="31"/>
  <c r="U175" i="31" s="1"/>
  <c r="N175" i="31"/>
  <c r="M175" i="31"/>
  <c r="L175" i="31"/>
  <c r="EQ8" i="23" l="1"/>
  <c r="EQ9" i="23" s="1"/>
  <c r="EQ7" i="23"/>
  <c r="D211" i="40"/>
  <c r="ER29" i="23"/>
  <c r="ER28" i="23"/>
  <c r="ER27" i="23"/>
  <c r="ER26" i="23"/>
  <c r="EP16" i="23"/>
  <c r="EQ13" i="23"/>
  <c r="EQ14" i="23"/>
  <c r="EQ17" i="23" s="1"/>
  <c r="EP2" i="27"/>
  <c r="ER2" i="23"/>
  <c r="ER5" i="23" s="1"/>
  <c r="ES4" i="23"/>
  <c r="ER3" i="23"/>
  <c r="D178" i="31"/>
  <c r="C178" i="31"/>
  <c r="F178" i="31"/>
  <c r="A179" i="31"/>
  <c r="E178" i="31"/>
  <c r="B178" i="31"/>
  <c r="P177" i="31"/>
  <c r="O177" i="31"/>
  <c r="J177" i="31"/>
  <c r="K176" i="31"/>
  <c r="U176" i="31" s="1"/>
  <c r="Q177" i="31"/>
  <c r="G177" i="31"/>
  <c r="S177" i="31"/>
  <c r="R177" i="31"/>
  <c r="T175" i="31"/>
  <c r="M176" i="31"/>
  <c r="L176" i="31"/>
  <c r="N176" i="31"/>
  <c r="ER7" i="23" l="1"/>
  <c r="ER8" i="23"/>
  <c r="ER9" i="23" s="1"/>
  <c r="K177" i="31"/>
  <c r="U177" i="31" s="1"/>
  <c r="D212" i="40"/>
  <c r="ES28" i="23"/>
  <c r="ES29" i="23"/>
  <c r="ES27" i="23"/>
  <c r="ES26" i="23"/>
  <c r="EP18" i="23"/>
  <c r="EQ16" i="23"/>
  <c r="EQ18" i="23" s="1"/>
  <c r="ER13" i="23"/>
  <c r="ER14" i="23"/>
  <c r="ER17" i="23" s="1"/>
  <c r="EQ2" i="27"/>
  <c r="ES3" i="23"/>
  <c r="ES2" i="23"/>
  <c r="ES5" i="23" s="1"/>
  <c r="ET4" i="23"/>
  <c r="J178" i="31"/>
  <c r="O178" i="31"/>
  <c r="P178" i="31"/>
  <c r="S178" i="31"/>
  <c r="R178" i="31"/>
  <c r="G178" i="31"/>
  <c r="Q178" i="31"/>
  <c r="N177" i="31"/>
  <c r="M177" i="31"/>
  <c r="L177" i="31"/>
  <c r="T177" i="31"/>
  <c r="F179" i="31"/>
  <c r="A180" i="31"/>
  <c r="E179" i="31"/>
  <c r="C179" i="31"/>
  <c r="B179" i="31"/>
  <c r="D179" i="31"/>
  <c r="T176" i="31"/>
  <c r="ES7" i="23" l="1"/>
  <c r="ES8" i="23"/>
  <c r="ES9" i="23" s="1"/>
  <c r="K178" i="31"/>
  <c r="U178" i="31" s="1"/>
  <c r="D213" i="40"/>
  <c r="ET29" i="23"/>
  <c r="ET28" i="23"/>
  <c r="ET26" i="23"/>
  <c r="ET27" i="23"/>
  <c r="ER16" i="23"/>
  <c r="ER18" i="23" s="1"/>
  <c r="ES13" i="23"/>
  <c r="ES14" i="23"/>
  <c r="ES17" i="23" s="1"/>
  <c r="ER2" i="27"/>
  <c r="ET2" i="23"/>
  <c r="ET5" i="23" s="1"/>
  <c r="ET3" i="23"/>
  <c r="EU4" i="23"/>
  <c r="P179" i="31"/>
  <c r="O179" i="31"/>
  <c r="J179" i="31"/>
  <c r="Q179" i="31"/>
  <c r="G179" i="31"/>
  <c r="S179" i="31"/>
  <c r="R179" i="31"/>
  <c r="M178" i="31"/>
  <c r="L178" i="31"/>
  <c r="N178" i="31"/>
  <c r="D180" i="31"/>
  <c r="C180" i="31"/>
  <c r="B180" i="31"/>
  <c r="A181" i="31"/>
  <c r="E180" i="31"/>
  <c r="F180" i="31"/>
  <c r="T178" i="31"/>
  <c r="ET8" i="23" l="1"/>
  <c r="ET9" i="23" s="1"/>
  <c r="ET7" i="23"/>
  <c r="D214" i="40"/>
  <c r="EU28" i="23"/>
  <c r="EU29" i="23"/>
  <c r="EU26" i="23"/>
  <c r="EU27" i="23"/>
  <c r="ES16" i="23"/>
  <c r="ET14" i="23"/>
  <c r="ET17" i="23" s="1"/>
  <c r="ET13" i="23"/>
  <c r="ES2" i="27"/>
  <c r="EV4" i="23"/>
  <c r="EU3" i="23"/>
  <c r="EU2" i="23"/>
  <c r="EU5" i="23" s="1"/>
  <c r="K179" i="31"/>
  <c r="U179" i="31" s="1"/>
  <c r="J180" i="31"/>
  <c r="P180" i="31"/>
  <c r="O180" i="31"/>
  <c r="S180" i="31"/>
  <c r="R180" i="31"/>
  <c r="Q180" i="31"/>
  <c r="G180" i="31"/>
  <c r="F181" i="31"/>
  <c r="A182" i="31"/>
  <c r="E181" i="31"/>
  <c r="C181" i="31"/>
  <c r="D181" i="31"/>
  <c r="B181" i="31"/>
  <c r="N179" i="31"/>
  <c r="M179" i="31"/>
  <c r="L179" i="31"/>
  <c r="EU7" i="23" l="1"/>
  <c r="EU8" i="23"/>
  <c r="EU9" i="23" s="1"/>
  <c r="D215" i="40"/>
  <c r="EV28" i="23"/>
  <c r="EV29" i="23"/>
  <c r="EV26" i="23"/>
  <c r="EV27" i="23"/>
  <c r="ES18" i="23"/>
  <c r="ET16" i="23"/>
  <c r="EU13" i="23"/>
  <c r="EU14" i="23"/>
  <c r="EU17" i="23" s="1"/>
  <c r="T179" i="31"/>
  <c r="K180" i="31"/>
  <c r="U180" i="31" s="1"/>
  <c r="ET2" i="27"/>
  <c r="EV2" i="23"/>
  <c r="EV5" i="23" s="1"/>
  <c r="EW4" i="23"/>
  <c r="EV3" i="23"/>
  <c r="Q181" i="31"/>
  <c r="G181" i="31"/>
  <c r="S181" i="31"/>
  <c r="R181" i="31"/>
  <c r="M180" i="31"/>
  <c r="L180" i="31"/>
  <c r="N180" i="31"/>
  <c r="A183" i="31"/>
  <c r="D182" i="31"/>
  <c r="C182" i="31"/>
  <c r="B182" i="31"/>
  <c r="F182" i="31"/>
  <c r="E182" i="31"/>
  <c r="P181" i="31"/>
  <c r="O181" i="31"/>
  <c r="J181" i="31"/>
  <c r="T180" i="31"/>
  <c r="EV8" i="23" l="1"/>
  <c r="EV9" i="23" s="1"/>
  <c r="EV7" i="23"/>
  <c r="D216" i="40"/>
  <c r="EW28" i="23"/>
  <c r="EW29" i="23"/>
  <c r="EW26" i="23"/>
  <c r="EW27" i="23"/>
  <c r="ET18" i="23"/>
  <c r="EU16" i="23"/>
  <c r="EV13" i="23"/>
  <c r="EV14" i="23"/>
  <c r="EV17" i="23" s="1"/>
  <c r="EU2" i="27"/>
  <c r="EX4" i="23"/>
  <c r="EW3" i="23"/>
  <c r="EW2" i="23"/>
  <c r="EW5" i="23" s="1"/>
  <c r="J182" i="31"/>
  <c r="P182" i="31"/>
  <c r="O182" i="31"/>
  <c r="S182" i="31"/>
  <c r="R182" i="31"/>
  <c r="G182" i="31"/>
  <c r="Q182" i="31"/>
  <c r="K181" i="31"/>
  <c r="U181" i="31" s="1"/>
  <c r="N181" i="31"/>
  <c r="L181" i="31"/>
  <c r="M181" i="31"/>
  <c r="F183" i="31"/>
  <c r="A184" i="31"/>
  <c r="E183" i="31"/>
  <c r="C183" i="31"/>
  <c r="B183" i="31"/>
  <c r="D183" i="31"/>
  <c r="EW8" i="23" l="1"/>
  <c r="EW9" i="23" s="1"/>
  <c r="EW7" i="23"/>
  <c r="T181" i="31"/>
  <c r="D217" i="40"/>
  <c r="EX29" i="23"/>
  <c r="EX28" i="23"/>
  <c r="EU18" i="23"/>
  <c r="EX26" i="23"/>
  <c r="EX27" i="23"/>
  <c r="EV16" i="23"/>
  <c r="EV18" i="23" s="1"/>
  <c r="EW14" i="23"/>
  <c r="EW17" i="23" s="1"/>
  <c r="EW13" i="23"/>
  <c r="EV2" i="27"/>
  <c r="EX3" i="23"/>
  <c r="EY4" i="23"/>
  <c r="EX2" i="23"/>
  <c r="EX5" i="23" s="1"/>
  <c r="R183" i="31"/>
  <c r="Q183" i="31"/>
  <c r="G183" i="31"/>
  <c r="S183" i="31"/>
  <c r="K182" i="31"/>
  <c r="U182" i="31" s="1"/>
  <c r="T182" i="31"/>
  <c r="A185" i="31"/>
  <c r="E184" i="31"/>
  <c r="D184" i="31"/>
  <c r="C184" i="31"/>
  <c r="B184" i="31"/>
  <c r="F184" i="31"/>
  <c r="N182" i="31"/>
  <c r="M182" i="31"/>
  <c r="L182" i="31"/>
  <c r="J183" i="31"/>
  <c r="P183" i="31"/>
  <c r="O183" i="31"/>
  <c r="EX8" i="23" l="1"/>
  <c r="EX9" i="23" s="1"/>
  <c r="EX7" i="23"/>
  <c r="D218" i="40"/>
  <c r="EY29" i="23"/>
  <c r="EY28" i="23"/>
  <c r="EY26" i="23"/>
  <c r="EY27" i="23"/>
  <c r="EW16" i="23"/>
  <c r="EX13" i="23"/>
  <c r="EX14" i="23"/>
  <c r="EX17" i="23" s="1"/>
  <c r="EW2" i="27"/>
  <c r="EZ4" i="23"/>
  <c r="EY3" i="23"/>
  <c r="EY2" i="23"/>
  <c r="EY5" i="23" s="1"/>
  <c r="S184" i="31"/>
  <c r="R184" i="31"/>
  <c r="G184" i="31"/>
  <c r="Q184" i="31"/>
  <c r="N183" i="31"/>
  <c r="L183" i="31"/>
  <c r="M183" i="31"/>
  <c r="F185" i="31"/>
  <c r="A186" i="31"/>
  <c r="E185" i="31"/>
  <c r="C185" i="31"/>
  <c r="B185" i="31"/>
  <c r="D185" i="31"/>
  <c r="J184" i="31"/>
  <c r="P184" i="31"/>
  <c r="O184" i="31"/>
  <c r="K183" i="31"/>
  <c r="U183" i="31" s="1"/>
  <c r="EY8" i="23" l="1"/>
  <c r="EY9" i="23" s="1"/>
  <c r="EY7" i="23"/>
  <c r="T183" i="31"/>
  <c r="D219" i="40"/>
  <c r="EZ29" i="23"/>
  <c r="EZ28" i="23"/>
  <c r="EZ27" i="23"/>
  <c r="EZ26" i="23"/>
  <c r="EW18" i="23"/>
  <c r="EX16" i="23"/>
  <c r="EX18" i="23" s="1"/>
  <c r="EY13" i="23"/>
  <c r="EY14" i="23"/>
  <c r="EY17" i="23" s="1"/>
  <c r="K184" i="31"/>
  <c r="U184" i="31" s="1"/>
  <c r="EX2" i="27"/>
  <c r="FA4" i="23"/>
  <c r="EZ3" i="23"/>
  <c r="EZ2" i="23"/>
  <c r="EZ5" i="23" s="1"/>
  <c r="A187" i="31"/>
  <c r="E186" i="31"/>
  <c r="D186" i="31"/>
  <c r="C186" i="31"/>
  <c r="B186" i="31"/>
  <c r="F186" i="31"/>
  <c r="T184" i="31"/>
  <c r="N184" i="31"/>
  <c r="M184" i="31"/>
  <c r="L184" i="31"/>
  <c r="J185" i="31"/>
  <c r="P185" i="31"/>
  <c r="O185" i="31"/>
  <c r="R185" i="31"/>
  <c r="Q185" i="31"/>
  <c r="G185" i="31"/>
  <c r="S185" i="31"/>
  <c r="EZ8" i="23" l="1"/>
  <c r="EZ9" i="23" s="1"/>
  <c r="EZ7" i="23"/>
  <c r="D220" i="40"/>
  <c r="FA28" i="23"/>
  <c r="FA29" i="23"/>
  <c r="FA26" i="23"/>
  <c r="FA27" i="23"/>
  <c r="EY16" i="23"/>
  <c r="EY18" i="23" s="1"/>
  <c r="EZ13" i="23"/>
  <c r="EZ14" i="23"/>
  <c r="EZ17" i="23" s="1"/>
  <c r="K185" i="31"/>
  <c r="U185" i="31" s="1"/>
  <c r="EY2" i="27"/>
  <c r="FB4" i="23"/>
  <c r="FA2" i="23"/>
  <c r="FA5" i="23" s="1"/>
  <c r="FA3" i="23"/>
  <c r="J186" i="31"/>
  <c r="P186" i="31"/>
  <c r="O186" i="31"/>
  <c r="T185" i="31"/>
  <c r="N185" i="31"/>
  <c r="L185" i="31"/>
  <c r="M185" i="31"/>
  <c r="S186" i="31"/>
  <c r="R186" i="31"/>
  <c r="G186" i="31"/>
  <c r="Q186" i="31"/>
  <c r="F187" i="31"/>
  <c r="A188" i="31"/>
  <c r="E187" i="31"/>
  <c r="C187" i="31"/>
  <c r="B187" i="31"/>
  <c r="D187" i="31"/>
  <c r="FA8" i="23" l="1"/>
  <c r="FA9" i="23" s="1"/>
  <c r="FA7" i="23"/>
  <c r="D221" i="40"/>
  <c r="FB29" i="23"/>
  <c r="FB28" i="23"/>
  <c r="FB26" i="23"/>
  <c r="FB27" i="23"/>
  <c r="EZ16" i="23"/>
  <c r="EZ18" i="23" s="1"/>
  <c r="FA13" i="23"/>
  <c r="FA14" i="23"/>
  <c r="FA17" i="23" s="1"/>
  <c r="K186" i="31"/>
  <c r="U186" i="31" s="1"/>
  <c r="EZ2" i="27"/>
  <c r="FB2" i="23"/>
  <c r="FB5" i="23" s="1"/>
  <c r="FC4" i="23"/>
  <c r="FB3" i="23"/>
  <c r="J187" i="31"/>
  <c r="P187" i="31"/>
  <c r="O187" i="31"/>
  <c r="A189" i="31"/>
  <c r="E188" i="31"/>
  <c r="D188" i="31"/>
  <c r="C188" i="31"/>
  <c r="B188" i="31"/>
  <c r="F188" i="31"/>
  <c r="N186" i="31"/>
  <c r="M186" i="31"/>
  <c r="L186" i="31"/>
  <c r="R187" i="31"/>
  <c r="Q187" i="31"/>
  <c r="G187" i="31"/>
  <c r="S187" i="31"/>
  <c r="T186" i="31"/>
  <c r="FB8" i="23" l="1"/>
  <c r="FB9" i="23" s="1"/>
  <c r="FB7" i="23"/>
  <c r="D222" i="40"/>
  <c r="FC28" i="23"/>
  <c r="FC29" i="23"/>
  <c r="FC26" i="23"/>
  <c r="FC27" i="23"/>
  <c r="FA16" i="23"/>
  <c r="FB14" i="23"/>
  <c r="FB17" i="23" s="1"/>
  <c r="FB13" i="23"/>
  <c r="K187" i="31"/>
  <c r="U187" i="31" s="1"/>
  <c r="FA2" i="27"/>
  <c r="FC3" i="23"/>
  <c r="FC2" i="23"/>
  <c r="FC5" i="23" s="1"/>
  <c r="FD4" i="23"/>
  <c r="S188" i="31"/>
  <c r="R188" i="31"/>
  <c r="G188" i="31"/>
  <c r="Q188" i="31"/>
  <c r="N187" i="31"/>
  <c r="L187" i="31"/>
  <c r="M187" i="31"/>
  <c r="F189" i="31"/>
  <c r="A190" i="31"/>
  <c r="E189" i="31"/>
  <c r="C189" i="31"/>
  <c r="B189" i="31"/>
  <c r="D189" i="31"/>
  <c r="J188" i="31"/>
  <c r="P188" i="31"/>
  <c r="O188" i="31"/>
  <c r="T187" i="31"/>
  <c r="FC8" i="23" l="1"/>
  <c r="FC9" i="23" s="1"/>
  <c r="FC7" i="23"/>
  <c r="D223" i="40"/>
  <c r="FD28" i="23"/>
  <c r="FD29" i="23"/>
  <c r="FD26" i="23"/>
  <c r="FD27" i="23"/>
  <c r="FA18" i="23"/>
  <c r="FB16" i="23"/>
  <c r="FC13" i="23"/>
  <c r="FC14" i="23"/>
  <c r="FC17" i="23" s="1"/>
  <c r="FB2" i="27"/>
  <c r="FE4" i="23"/>
  <c r="FD3" i="23"/>
  <c r="FD2" i="23"/>
  <c r="FD5" i="23" s="1"/>
  <c r="N188" i="31"/>
  <c r="M188" i="31"/>
  <c r="L188" i="31"/>
  <c r="J189" i="31"/>
  <c r="P189" i="31"/>
  <c r="O189" i="31"/>
  <c r="R189" i="31"/>
  <c r="Q189" i="31"/>
  <c r="G189" i="31"/>
  <c r="S189" i="31"/>
  <c r="A191" i="31"/>
  <c r="E190" i="31"/>
  <c r="D190" i="31"/>
  <c r="C190" i="31"/>
  <c r="B190" i="31"/>
  <c r="F190" i="31"/>
  <c r="K188" i="31"/>
  <c r="U188" i="31" s="1"/>
  <c r="FD7" i="23" l="1"/>
  <c r="FD8" i="23"/>
  <c r="FD9" i="23" s="1"/>
  <c r="D224" i="40"/>
  <c r="FE28" i="23"/>
  <c r="FE29" i="23"/>
  <c r="FE26" i="23"/>
  <c r="FE27" i="23"/>
  <c r="FC16" i="23"/>
  <c r="FC18" i="23" s="1"/>
  <c r="FB18" i="23"/>
  <c r="FD14" i="23"/>
  <c r="FD17" i="23" s="1"/>
  <c r="FD13" i="23"/>
  <c r="FC2" i="27"/>
  <c r="FE3" i="23"/>
  <c r="FF4" i="23"/>
  <c r="FE2" i="23"/>
  <c r="FE5" i="23" s="1"/>
  <c r="F191" i="31"/>
  <c r="A192" i="31"/>
  <c r="E191" i="31"/>
  <c r="C191" i="31"/>
  <c r="B191" i="31"/>
  <c r="D191" i="31"/>
  <c r="S190" i="31"/>
  <c r="R190" i="31"/>
  <c r="G190" i="31"/>
  <c r="Q190" i="31"/>
  <c r="K189" i="31"/>
  <c r="U189" i="31" s="1"/>
  <c r="N189" i="31"/>
  <c r="L189" i="31"/>
  <c r="M189" i="31"/>
  <c r="J190" i="31"/>
  <c r="P190" i="31"/>
  <c r="O190" i="31"/>
  <c r="T188" i="31"/>
  <c r="FE7" i="23" l="1"/>
  <c r="FE8" i="23"/>
  <c r="FE9" i="23" s="1"/>
  <c r="T189" i="31"/>
  <c r="D225" i="40"/>
  <c r="FF29" i="23"/>
  <c r="FF28" i="23"/>
  <c r="FF26" i="23"/>
  <c r="FF27" i="23"/>
  <c r="FD16" i="23"/>
  <c r="FD18" i="23" s="1"/>
  <c r="FE13" i="23"/>
  <c r="FE14" i="23"/>
  <c r="FE17" i="23" s="1"/>
  <c r="FD2" i="27"/>
  <c r="FF2" i="23"/>
  <c r="FF5" i="23" s="1"/>
  <c r="FG4" i="23"/>
  <c r="FF3" i="23"/>
  <c r="K190" i="31"/>
  <c r="U190" i="31" s="1"/>
  <c r="N190" i="31"/>
  <c r="M190" i="31"/>
  <c r="L190" i="31"/>
  <c r="J191" i="31"/>
  <c r="P191" i="31"/>
  <c r="O191" i="31"/>
  <c r="R191" i="31"/>
  <c r="Q191" i="31"/>
  <c r="G191" i="31"/>
  <c r="S191" i="31"/>
  <c r="A193" i="31"/>
  <c r="E192" i="31"/>
  <c r="D192" i="31"/>
  <c r="C192" i="31"/>
  <c r="B192" i="31"/>
  <c r="F192" i="31"/>
  <c r="FF8" i="23" l="1"/>
  <c r="FF9" i="23" s="1"/>
  <c r="FF7" i="23"/>
  <c r="D226" i="40"/>
  <c r="FG29" i="23"/>
  <c r="FG28" i="23"/>
  <c r="FG26" i="23"/>
  <c r="FG27" i="23"/>
  <c r="FE16" i="23"/>
  <c r="FF13" i="23"/>
  <c r="FF14" i="23"/>
  <c r="FF17" i="23" s="1"/>
  <c r="FE2" i="27"/>
  <c r="FH4" i="23"/>
  <c r="FG3" i="23"/>
  <c r="FG2" i="23"/>
  <c r="FG5" i="23" s="1"/>
  <c r="T190" i="31"/>
  <c r="F193" i="31"/>
  <c r="A194" i="31"/>
  <c r="E193" i="31"/>
  <c r="C193" i="31"/>
  <c r="B193" i="31"/>
  <c r="D193" i="31"/>
  <c r="K191" i="31"/>
  <c r="U191" i="31" s="1"/>
  <c r="J192" i="31"/>
  <c r="P192" i="31"/>
  <c r="O192" i="31"/>
  <c r="N191" i="31"/>
  <c r="L191" i="31"/>
  <c r="M191" i="31"/>
  <c r="S192" i="31"/>
  <c r="R192" i="31"/>
  <c r="G192" i="31"/>
  <c r="Q192" i="31"/>
  <c r="FG7" i="23" l="1"/>
  <c r="FG8" i="23"/>
  <c r="FG9" i="23" s="1"/>
  <c r="D227" i="40"/>
  <c r="FH28" i="23"/>
  <c r="FH29" i="23"/>
  <c r="FE18" i="23"/>
  <c r="FH27" i="23"/>
  <c r="FH26" i="23"/>
  <c r="FF16" i="23"/>
  <c r="FF18" i="23" s="1"/>
  <c r="FG13" i="23"/>
  <c r="FG14" i="23"/>
  <c r="FG17" i="23" s="1"/>
  <c r="FF2" i="27"/>
  <c r="FI4" i="23"/>
  <c r="FH3" i="23"/>
  <c r="FH2" i="23"/>
  <c r="FH5" i="23" s="1"/>
  <c r="N192" i="31"/>
  <c r="M192" i="31"/>
  <c r="L192" i="31"/>
  <c r="K192" i="31"/>
  <c r="U192" i="31" s="1"/>
  <c r="R193" i="31"/>
  <c r="Q193" i="31"/>
  <c r="G193" i="31"/>
  <c r="S193" i="31"/>
  <c r="T191" i="31"/>
  <c r="A195" i="31"/>
  <c r="E194" i="31"/>
  <c r="D194" i="31"/>
  <c r="C194" i="31"/>
  <c r="B194" i="31"/>
  <c r="F194" i="31"/>
  <c r="J193" i="31"/>
  <c r="P193" i="31"/>
  <c r="O193" i="31"/>
  <c r="FH8" i="23" l="1"/>
  <c r="FH9" i="23" s="1"/>
  <c r="FH7" i="23"/>
  <c r="D228" i="40"/>
  <c r="FI28" i="23"/>
  <c r="FI29" i="23"/>
  <c r="FI26" i="23"/>
  <c r="FI27" i="23"/>
  <c r="FG16" i="23"/>
  <c r="FH14" i="23"/>
  <c r="FH17" i="23" s="1"/>
  <c r="FH13" i="23"/>
  <c r="T192" i="31"/>
  <c r="FG2" i="27"/>
  <c r="FJ4" i="23"/>
  <c r="FI2" i="23"/>
  <c r="FI5" i="23" s="1"/>
  <c r="FI3" i="23"/>
  <c r="N193" i="31"/>
  <c r="L193" i="31"/>
  <c r="M193" i="31"/>
  <c r="S194" i="31"/>
  <c r="R194" i="31"/>
  <c r="G194" i="31"/>
  <c r="Q194" i="31"/>
  <c r="J194" i="31"/>
  <c r="P194" i="31"/>
  <c r="O194" i="31"/>
  <c r="F195" i="31"/>
  <c r="A196" i="31"/>
  <c r="E195" i="31"/>
  <c r="C195" i="31"/>
  <c r="B195" i="31"/>
  <c r="D195" i="31"/>
  <c r="K193" i="31"/>
  <c r="U193" i="31" s="1"/>
  <c r="FI8" i="23" l="1"/>
  <c r="FI9" i="23" s="1"/>
  <c r="FI7" i="23"/>
  <c r="D229" i="40"/>
  <c r="FJ29" i="23"/>
  <c r="FJ28" i="23"/>
  <c r="FG18" i="23"/>
  <c r="FJ27" i="23"/>
  <c r="FJ26" i="23"/>
  <c r="FH16" i="23"/>
  <c r="FI13" i="23"/>
  <c r="FI14" i="23"/>
  <c r="FI17" i="23" s="1"/>
  <c r="T193" i="31"/>
  <c r="FH2" i="27"/>
  <c r="FJ2" i="23"/>
  <c r="FJ5" i="23" s="1"/>
  <c r="FJ3" i="23"/>
  <c r="FK4" i="23"/>
  <c r="K194" i="31"/>
  <c r="U194" i="31" s="1"/>
  <c r="R195" i="31"/>
  <c r="Q195" i="31"/>
  <c r="G195" i="31"/>
  <c r="S195" i="31"/>
  <c r="J195" i="31"/>
  <c r="P195" i="31"/>
  <c r="O195" i="31"/>
  <c r="N194" i="31"/>
  <c r="M194" i="31"/>
  <c r="L194" i="31"/>
  <c r="A197" i="31"/>
  <c r="E196" i="31"/>
  <c r="D196" i="31"/>
  <c r="C196" i="31"/>
  <c r="B196" i="31"/>
  <c r="F196" i="31"/>
  <c r="T194" i="31"/>
  <c r="FJ8" i="23" l="1"/>
  <c r="FJ9" i="23" s="1"/>
  <c r="FJ7" i="23"/>
  <c r="D230" i="40"/>
  <c r="FK28" i="23"/>
  <c r="FK29" i="23"/>
  <c r="FK26" i="23"/>
  <c r="FK27" i="23"/>
  <c r="FH18" i="23"/>
  <c r="FI16" i="23"/>
  <c r="FJ14" i="23"/>
  <c r="FJ17" i="23" s="1"/>
  <c r="FJ13" i="23"/>
  <c r="FI2" i="27"/>
  <c r="FK3" i="23"/>
  <c r="FL4" i="23"/>
  <c r="FK2" i="23"/>
  <c r="FK5" i="23" s="1"/>
  <c r="J196" i="31"/>
  <c r="P196" i="31"/>
  <c r="O196" i="31"/>
  <c r="S196" i="31"/>
  <c r="R196" i="31"/>
  <c r="G196" i="31"/>
  <c r="Q196" i="31"/>
  <c r="N195" i="31"/>
  <c r="L195" i="31"/>
  <c r="M195" i="31"/>
  <c r="K195" i="31"/>
  <c r="U195" i="31" s="1"/>
  <c r="F197" i="31"/>
  <c r="A198" i="31"/>
  <c r="E197" i="31"/>
  <c r="C197" i="31"/>
  <c r="B197" i="31"/>
  <c r="D197" i="31"/>
  <c r="FK8" i="23" l="1"/>
  <c r="FK9" i="23" s="1"/>
  <c r="FK7" i="23"/>
  <c r="K196" i="31"/>
  <c r="U196" i="31" s="1"/>
  <c r="D231" i="40"/>
  <c r="FL28" i="23"/>
  <c r="FL29" i="23"/>
  <c r="FI18" i="23"/>
  <c r="FL26" i="23"/>
  <c r="FL27" i="23"/>
  <c r="FJ16" i="23"/>
  <c r="FJ18" i="23" s="1"/>
  <c r="FK13" i="23"/>
  <c r="FK14" i="23"/>
  <c r="FK17" i="23" s="1"/>
  <c r="FJ2" i="27"/>
  <c r="FL2" i="23"/>
  <c r="FL5" i="23" s="1"/>
  <c r="FM4" i="23"/>
  <c r="FL3" i="23"/>
  <c r="A199" i="31"/>
  <c r="E198" i="31"/>
  <c r="D198" i="31"/>
  <c r="C198" i="31"/>
  <c r="B198" i="31"/>
  <c r="F198" i="31"/>
  <c r="R197" i="31"/>
  <c r="Q197" i="31"/>
  <c r="G197" i="31"/>
  <c r="S197" i="31"/>
  <c r="N196" i="31"/>
  <c r="M196" i="31"/>
  <c r="L196" i="31"/>
  <c r="J197" i="31"/>
  <c r="P197" i="31"/>
  <c r="O197" i="31"/>
  <c r="T195" i="31"/>
  <c r="T196" i="31"/>
  <c r="FL8" i="23" l="1"/>
  <c r="FL9" i="23" s="1"/>
  <c r="FL7" i="23"/>
  <c r="D232" i="40"/>
  <c r="FM28" i="23"/>
  <c r="FM29" i="23"/>
  <c r="FM26" i="23"/>
  <c r="FM27" i="23"/>
  <c r="FK16" i="23"/>
  <c r="FL13" i="23"/>
  <c r="FL14" i="23"/>
  <c r="FL17" i="23" s="1"/>
  <c r="FK2" i="27"/>
  <c r="FM3" i="23"/>
  <c r="FN4" i="23"/>
  <c r="FM2" i="23"/>
  <c r="FM5" i="23" s="1"/>
  <c r="F199" i="31"/>
  <c r="A200" i="31"/>
  <c r="E199" i="31"/>
  <c r="C199" i="31"/>
  <c r="B199" i="31"/>
  <c r="D199" i="31"/>
  <c r="N197" i="31"/>
  <c r="L197" i="31"/>
  <c r="M197" i="31"/>
  <c r="J198" i="31"/>
  <c r="P198" i="31"/>
  <c r="O198" i="31"/>
  <c r="K197" i="31"/>
  <c r="U197" i="31" s="1"/>
  <c r="S198" i="31"/>
  <c r="R198" i="31"/>
  <c r="G198" i="31"/>
  <c r="Q198" i="31"/>
  <c r="FM8" i="23" l="1"/>
  <c r="FM9" i="23" s="1"/>
  <c r="FM7" i="23"/>
  <c r="D233" i="40"/>
  <c r="FN29" i="23"/>
  <c r="FN28" i="23"/>
  <c r="FK18" i="23"/>
  <c r="FN26" i="23"/>
  <c r="FN27" i="23"/>
  <c r="FL16" i="23"/>
  <c r="FM14" i="23"/>
  <c r="FM17" i="23" s="1"/>
  <c r="FM13" i="23"/>
  <c r="K198" i="31"/>
  <c r="U198" i="31" s="1"/>
  <c r="FL2" i="27"/>
  <c r="FN3" i="23"/>
  <c r="FN2" i="23"/>
  <c r="FN5" i="23" s="1"/>
  <c r="FO4" i="23"/>
  <c r="T198" i="31"/>
  <c r="R199" i="31"/>
  <c r="Q199" i="31"/>
  <c r="G199" i="31"/>
  <c r="S199" i="31"/>
  <c r="T197" i="31"/>
  <c r="A201" i="31"/>
  <c r="E200" i="31"/>
  <c r="D200" i="31"/>
  <c r="C200" i="31"/>
  <c r="B200" i="31"/>
  <c r="F200" i="31"/>
  <c r="N198" i="31"/>
  <c r="M198" i="31"/>
  <c r="L198" i="31"/>
  <c r="J199" i="31"/>
  <c r="P199" i="31"/>
  <c r="O199" i="31"/>
  <c r="FN8" i="23" l="1"/>
  <c r="FN9" i="23" s="1"/>
  <c r="FN7" i="23"/>
  <c r="D234" i="40"/>
  <c r="FO29" i="23"/>
  <c r="FO28" i="23"/>
  <c r="FO26" i="23"/>
  <c r="FO27" i="23"/>
  <c r="FL18" i="23"/>
  <c r="FM16" i="23"/>
  <c r="FN13" i="23"/>
  <c r="FN14" i="23"/>
  <c r="FN17" i="23" s="1"/>
  <c r="FM2" i="27"/>
  <c r="FO2" i="23"/>
  <c r="FO5" i="23" s="1"/>
  <c r="FP4" i="23"/>
  <c r="FO3" i="23"/>
  <c r="S200" i="31"/>
  <c r="R200" i="31"/>
  <c r="G200" i="31"/>
  <c r="Q200" i="31"/>
  <c r="N199" i="31"/>
  <c r="L199" i="31"/>
  <c r="M199" i="31"/>
  <c r="F201" i="31"/>
  <c r="A202" i="31"/>
  <c r="E201" i="31"/>
  <c r="C201" i="31"/>
  <c r="B201" i="31"/>
  <c r="D201" i="31"/>
  <c r="K199" i="31"/>
  <c r="U199" i="31" s="1"/>
  <c r="J200" i="31"/>
  <c r="P200" i="31"/>
  <c r="O200" i="31"/>
  <c r="FO8" i="23" l="1"/>
  <c r="FO9" i="23" s="1"/>
  <c r="FO7" i="23"/>
  <c r="D235" i="40"/>
  <c r="FP28" i="23"/>
  <c r="FP29" i="23"/>
  <c r="FM18" i="23"/>
  <c r="FP27" i="23"/>
  <c r="FP26" i="23"/>
  <c r="FN16" i="23"/>
  <c r="FN18" i="23" s="1"/>
  <c r="FO13" i="23"/>
  <c r="FO14" i="23"/>
  <c r="FO17" i="23" s="1"/>
  <c r="K200" i="31"/>
  <c r="U200" i="31" s="1"/>
  <c r="FN2" i="27"/>
  <c r="FP3" i="23"/>
  <c r="FP2" i="23"/>
  <c r="FP5" i="23" s="1"/>
  <c r="FQ4" i="23"/>
  <c r="T200" i="31"/>
  <c r="T199" i="31"/>
  <c r="J201" i="31"/>
  <c r="P201" i="31"/>
  <c r="O201" i="31"/>
  <c r="R201" i="31"/>
  <c r="Q201" i="31"/>
  <c r="G201" i="31"/>
  <c r="S201" i="31"/>
  <c r="N200" i="31"/>
  <c r="M200" i="31"/>
  <c r="L200" i="31"/>
  <c r="A203" i="31"/>
  <c r="E202" i="31"/>
  <c r="D202" i="31"/>
  <c r="C202" i="31"/>
  <c r="B202" i="31"/>
  <c r="F202" i="31"/>
  <c r="FP7" i="23" l="1"/>
  <c r="FP8" i="23"/>
  <c r="FP9" i="23" s="1"/>
  <c r="D236" i="40"/>
  <c r="FQ28" i="23"/>
  <c r="FQ29" i="23"/>
  <c r="FQ26" i="23"/>
  <c r="FQ27" i="23"/>
  <c r="FO16" i="23"/>
  <c r="FO18" i="23" s="1"/>
  <c r="FP13" i="23"/>
  <c r="FP14" i="23"/>
  <c r="FP17" i="23" s="1"/>
  <c r="K201" i="31"/>
  <c r="U201" i="31" s="1"/>
  <c r="FO2" i="27"/>
  <c r="FQ3" i="23"/>
  <c r="FQ2" i="23"/>
  <c r="FQ5" i="23" s="1"/>
  <c r="FR4" i="23"/>
  <c r="N201" i="31"/>
  <c r="L201" i="31"/>
  <c r="M201" i="31"/>
  <c r="S202" i="31"/>
  <c r="R202" i="31"/>
  <c r="G202" i="31"/>
  <c r="Q202" i="31"/>
  <c r="F203" i="31"/>
  <c r="A204" i="31"/>
  <c r="E203" i="31"/>
  <c r="C203" i="31"/>
  <c r="B203" i="31"/>
  <c r="D203" i="31"/>
  <c r="T201" i="31"/>
  <c r="J202" i="31"/>
  <c r="P202" i="31"/>
  <c r="O202" i="31"/>
  <c r="FQ7" i="23" l="1"/>
  <c r="FQ8" i="23"/>
  <c r="FQ9" i="23" s="1"/>
  <c r="D237" i="40"/>
  <c r="FR29" i="23"/>
  <c r="FR28" i="23"/>
  <c r="FR26" i="23"/>
  <c r="FR27" i="23"/>
  <c r="FP16" i="23"/>
  <c r="FQ13" i="23"/>
  <c r="FQ14" i="23"/>
  <c r="FQ17" i="23" s="1"/>
  <c r="FP2" i="27"/>
  <c r="FR2" i="23"/>
  <c r="FR5" i="23" s="1"/>
  <c r="FR3" i="23"/>
  <c r="FS4" i="23"/>
  <c r="K202" i="31"/>
  <c r="U202" i="31" s="1"/>
  <c r="N202" i="31"/>
  <c r="M202" i="31"/>
  <c r="L202" i="31"/>
  <c r="R203" i="31"/>
  <c r="Q203" i="31"/>
  <c r="G203" i="31"/>
  <c r="S203" i="31"/>
  <c r="J203" i="31"/>
  <c r="P203" i="31"/>
  <c r="O203" i="31"/>
  <c r="A205" i="31"/>
  <c r="E204" i="31"/>
  <c r="D204" i="31"/>
  <c r="C204" i="31"/>
  <c r="B204" i="31"/>
  <c r="F204" i="31"/>
  <c r="FR8" i="23" l="1"/>
  <c r="FR9" i="23" s="1"/>
  <c r="FR7" i="23"/>
  <c r="D238" i="40"/>
  <c r="FS28" i="23"/>
  <c r="FS29" i="23"/>
  <c r="FS26" i="23"/>
  <c r="FS27" i="23"/>
  <c r="FQ16" i="23"/>
  <c r="FP18" i="23"/>
  <c r="FR13" i="23"/>
  <c r="FR14" i="23"/>
  <c r="FR17" i="23" s="1"/>
  <c r="T202" i="31"/>
  <c r="FQ2" i="27"/>
  <c r="FT4" i="23"/>
  <c r="FS2" i="23"/>
  <c r="FS5" i="23" s="1"/>
  <c r="FS3" i="23"/>
  <c r="S204" i="31"/>
  <c r="K204" i="31" s="1"/>
  <c r="U204" i="31" s="1"/>
  <c r="R204" i="31"/>
  <c r="G204" i="31"/>
  <c r="Q204" i="31"/>
  <c r="N203" i="31"/>
  <c r="L203" i="31"/>
  <c r="M203" i="31"/>
  <c r="J204" i="31"/>
  <c r="P204" i="31"/>
  <c r="O204" i="31"/>
  <c r="F205" i="31"/>
  <c r="A206" i="31"/>
  <c r="E205" i="31"/>
  <c r="C205" i="31"/>
  <c r="B205" i="31"/>
  <c r="D205" i="31"/>
  <c r="K203" i="31"/>
  <c r="U203" i="31" s="1"/>
  <c r="FS7" i="23" l="1"/>
  <c r="FS8" i="23"/>
  <c r="FS9" i="23" s="1"/>
  <c r="T203" i="31"/>
  <c r="D239" i="40"/>
  <c r="FT28" i="23"/>
  <c r="FT29" i="23"/>
  <c r="FQ18" i="23"/>
  <c r="FT26" i="23"/>
  <c r="FT27" i="23"/>
  <c r="FR16" i="23"/>
  <c r="FS13" i="23"/>
  <c r="FS14" i="23"/>
  <c r="FS17" i="23" s="1"/>
  <c r="FR2" i="27"/>
  <c r="FU4" i="23"/>
  <c r="FT3" i="23"/>
  <c r="FT2" i="23"/>
  <c r="FT5" i="23" s="1"/>
  <c r="R205" i="31"/>
  <c r="Q205" i="31"/>
  <c r="G205" i="31"/>
  <c r="S205" i="31"/>
  <c r="T204" i="31"/>
  <c r="A207" i="31"/>
  <c r="E206" i="31"/>
  <c r="D206" i="31"/>
  <c r="C206" i="31"/>
  <c r="B206" i="31"/>
  <c r="F206" i="31"/>
  <c r="N204" i="31"/>
  <c r="M204" i="31"/>
  <c r="L204" i="31"/>
  <c r="J205" i="31"/>
  <c r="P205" i="31"/>
  <c r="O205" i="31"/>
  <c r="FT8" i="23" l="1"/>
  <c r="FT9" i="23" s="1"/>
  <c r="FT7" i="23"/>
  <c r="D240" i="40"/>
  <c r="FU28" i="23"/>
  <c r="FU29" i="23"/>
  <c r="FU26" i="23"/>
  <c r="FU27" i="23"/>
  <c r="FS16" i="23"/>
  <c r="FR18" i="23"/>
  <c r="FT14" i="23"/>
  <c r="FT17" i="23" s="1"/>
  <c r="FT13" i="23"/>
  <c r="FS2" i="27"/>
  <c r="FV4" i="23"/>
  <c r="FU2" i="23"/>
  <c r="FU5" i="23" s="1"/>
  <c r="FU3" i="23"/>
  <c r="S206" i="31"/>
  <c r="R206" i="31"/>
  <c r="G206" i="31"/>
  <c r="Q206" i="31"/>
  <c r="J206" i="31"/>
  <c r="P206" i="31"/>
  <c r="O206" i="31"/>
  <c r="N205" i="31"/>
  <c r="L205" i="31"/>
  <c r="M205" i="31"/>
  <c r="F207" i="31"/>
  <c r="A208" i="31"/>
  <c r="E207" i="31"/>
  <c r="C207" i="31"/>
  <c r="B207" i="31"/>
  <c r="D207" i="31"/>
  <c r="K205" i="31"/>
  <c r="U205" i="31" s="1"/>
  <c r="FU8" i="23" l="1"/>
  <c r="FU9" i="23" s="1"/>
  <c r="FU7" i="23"/>
  <c r="D241" i="40"/>
  <c r="FV28" i="23"/>
  <c r="FV29" i="23"/>
  <c r="FS18" i="23"/>
  <c r="FV26" i="23"/>
  <c r="FV27" i="23"/>
  <c r="FT16" i="23"/>
  <c r="FU13" i="23"/>
  <c r="FU14" i="23"/>
  <c r="FU17" i="23" s="1"/>
  <c r="FT2" i="27"/>
  <c r="FW4" i="23"/>
  <c r="FV2" i="23"/>
  <c r="FV5" i="23" s="1"/>
  <c r="FV3" i="23"/>
  <c r="J207" i="31"/>
  <c r="P207" i="31"/>
  <c r="O207" i="31"/>
  <c r="N206" i="31"/>
  <c r="M206" i="31"/>
  <c r="L206" i="31"/>
  <c r="A209" i="31"/>
  <c r="E208" i="31"/>
  <c r="D208" i="31"/>
  <c r="C208" i="31"/>
  <c r="B208" i="31"/>
  <c r="F208" i="31"/>
  <c r="K206" i="31"/>
  <c r="U206" i="31" s="1"/>
  <c r="R207" i="31"/>
  <c r="Q207" i="31"/>
  <c r="G207" i="31"/>
  <c r="S207" i="31"/>
  <c r="T205" i="31"/>
  <c r="FV8" i="23" l="1"/>
  <c r="FV9" i="23" s="1"/>
  <c r="FV7" i="23"/>
  <c r="D242" i="40"/>
  <c r="FW29" i="23"/>
  <c r="FW28" i="23"/>
  <c r="FW26" i="23"/>
  <c r="FW27" i="23"/>
  <c r="FU16" i="23"/>
  <c r="FT18" i="23"/>
  <c r="FV14" i="23"/>
  <c r="FV17" i="23" s="1"/>
  <c r="FV13" i="23"/>
  <c r="FU2" i="27"/>
  <c r="FW3" i="23"/>
  <c r="FW2" i="23"/>
  <c r="FW5" i="23" s="1"/>
  <c r="FX4" i="23"/>
  <c r="S208" i="31"/>
  <c r="R208" i="31"/>
  <c r="G208" i="31"/>
  <c r="Q208" i="31"/>
  <c r="N207" i="31"/>
  <c r="L207" i="31"/>
  <c r="M207" i="31"/>
  <c r="T206" i="31"/>
  <c r="F209" i="31"/>
  <c r="A210" i="31"/>
  <c r="E209" i="31"/>
  <c r="C209" i="31"/>
  <c r="B209" i="31"/>
  <c r="D209" i="31"/>
  <c r="J208" i="31"/>
  <c r="P208" i="31"/>
  <c r="O208" i="31"/>
  <c r="K207" i="31"/>
  <c r="U207" i="31" s="1"/>
  <c r="FW8" i="23" l="1"/>
  <c r="FW9" i="23" s="1"/>
  <c r="FW7" i="23"/>
  <c r="D243" i="40"/>
  <c r="FX29" i="23"/>
  <c r="FX28" i="23"/>
  <c r="FU18" i="23"/>
  <c r="FX27" i="23"/>
  <c r="FX26" i="23"/>
  <c r="FV16" i="23"/>
  <c r="FV18" i="23" s="1"/>
  <c r="FW13" i="23"/>
  <c r="FW14" i="23"/>
  <c r="FW17" i="23" s="1"/>
  <c r="T207" i="31"/>
  <c r="FV2" i="27"/>
  <c r="FX2" i="23"/>
  <c r="FX5" i="23" s="1"/>
  <c r="FY4" i="23"/>
  <c r="FX3" i="23"/>
  <c r="R209" i="31"/>
  <c r="Q209" i="31"/>
  <c r="G209" i="31"/>
  <c r="S209" i="31"/>
  <c r="A211" i="31"/>
  <c r="E210" i="31"/>
  <c r="D210" i="31"/>
  <c r="C210" i="31"/>
  <c r="B210" i="31"/>
  <c r="F210" i="31"/>
  <c r="N208" i="31"/>
  <c r="M208" i="31"/>
  <c r="L208" i="31"/>
  <c r="J209" i="31"/>
  <c r="P209" i="31"/>
  <c r="O209" i="31"/>
  <c r="K208" i="31"/>
  <c r="U208" i="31" s="1"/>
  <c r="FX8" i="23" l="1"/>
  <c r="FX9" i="23" s="1"/>
  <c r="FX7" i="23"/>
  <c r="D244" i="40"/>
  <c r="FY28" i="23"/>
  <c r="FY29" i="23"/>
  <c r="FY26" i="23"/>
  <c r="FY27" i="23"/>
  <c r="FW16" i="23"/>
  <c r="FX13" i="23"/>
  <c r="FX14" i="23"/>
  <c r="FX17" i="23" s="1"/>
  <c r="FW2" i="27"/>
  <c r="FY2" i="23"/>
  <c r="FY5" i="23" s="1"/>
  <c r="FZ4" i="23"/>
  <c r="FY3" i="23"/>
  <c r="S210" i="31"/>
  <c r="R210" i="31"/>
  <c r="G210" i="31"/>
  <c r="Q210" i="31"/>
  <c r="N209" i="31"/>
  <c r="L209" i="31"/>
  <c r="M209" i="31"/>
  <c r="J210" i="31"/>
  <c r="P210" i="31"/>
  <c r="O210" i="31"/>
  <c r="K209" i="31"/>
  <c r="U209" i="31" s="1"/>
  <c r="F211" i="31"/>
  <c r="A212" i="31"/>
  <c r="E211" i="31"/>
  <c r="C211" i="31"/>
  <c r="B211" i="31"/>
  <c r="D211" i="31"/>
  <c r="T208" i="31"/>
  <c r="FY8" i="23" l="1"/>
  <c r="FY9" i="23" s="1"/>
  <c r="FY7" i="23"/>
  <c r="D245" i="40"/>
  <c r="FZ28" i="23"/>
  <c r="FZ29" i="23"/>
  <c r="FW18" i="23"/>
  <c r="FZ26" i="23"/>
  <c r="FZ27" i="23"/>
  <c r="FX16" i="23"/>
  <c r="FX18" i="23" s="1"/>
  <c r="FY14" i="23"/>
  <c r="FY17" i="23" s="1"/>
  <c r="FY13" i="23"/>
  <c r="FX2" i="27"/>
  <c r="GA4" i="23"/>
  <c r="FZ3" i="23"/>
  <c r="FZ2" i="23"/>
  <c r="FZ5" i="23" s="1"/>
  <c r="R211" i="31"/>
  <c r="Q211" i="31"/>
  <c r="G211" i="31"/>
  <c r="S211" i="31"/>
  <c r="E212" i="31"/>
  <c r="A213" i="31"/>
  <c r="D212" i="31"/>
  <c r="C212" i="31"/>
  <c r="B212" i="31"/>
  <c r="F212" i="31"/>
  <c r="T209" i="31"/>
  <c r="N210" i="31"/>
  <c r="M210" i="31"/>
  <c r="L210" i="31"/>
  <c r="J211" i="31"/>
  <c r="P211" i="31"/>
  <c r="O211" i="31"/>
  <c r="K210" i="31"/>
  <c r="U210" i="31" s="1"/>
  <c r="FZ8" i="23" l="1"/>
  <c r="FZ9" i="23" s="1"/>
  <c r="FZ7" i="23"/>
  <c r="D246" i="40"/>
  <c r="GA28" i="23"/>
  <c r="GA29" i="23"/>
  <c r="GA26" i="23"/>
  <c r="GA27" i="23"/>
  <c r="FY16" i="23"/>
  <c r="FZ14" i="23"/>
  <c r="FZ17" i="23" s="1"/>
  <c r="FZ13" i="23"/>
  <c r="FY2" i="27"/>
  <c r="GA2" i="23"/>
  <c r="GA5" i="23" s="1"/>
  <c r="GB4" i="23"/>
  <c r="GA3" i="23"/>
  <c r="T210" i="31"/>
  <c r="C213" i="31"/>
  <c r="A214" i="31"/>
  <c r="B213" i="31"/>
  <c r="E213" i="31"/>
  <c r="D213" i="31"/>
  <c r="F213" i="31"/>
  <c r="K211" i="31"/>
  <c r="U211" i="31" s="1"/>
  <c r="S212" i="31"/>
  <c r="Q212" i="31"/>
  <c r="G212" i="31"/>
  <c r="R212" i="31"/>
  <c r="P212" i="31"/>
  <c r="J212" i="31"/>
  <c r="O212" i="31"/>
  <c r="N211" i="31"/>
  <c r="L211" i="31"/>
  <c r="M211" i="31"/>
  <c r="GA8" i="23" l="1"/>
  <c r="GA9" i="23" s="1"/>
  <c r="GA7" i="23"/>
  <c r="D247" i="40"/>
  <c r="GB28" i="23"/>
  <c r="GB29" i="23"/>
  <c r="GB26" i="23"/>
  <c r="GB27" i="23"/>
  <c r="FZ16" i="23"/>
  <c r="FZ18" i="23" s="1"/>
  <c r="FY18" i="23"/>
  <c r="GA14" i="23"/>
  <c r="GA17" i="23" s="1"/>
  <c r="GA13" i="23"/>
  <c r="K212" i="31"/>
  <c r="U212" i="31" s="1"/>
  <c r="FZ2" i="27"/>
  <c r="GB3" i="23"/>
  <c r="GB2" i="23"/>
  <c r="GB5" i="23" s="1"/>
  <c r="GC4" i="23"/>
  <c r="S213" i="31"/>
  <c r="R213" i="31"/>
  <c r="Q213" i="31"/>
  <c r="G213" i="31"/>
  <c r="T212" i="31"/>
  <c r="F214" i="31"/>
  <c r="E214" i="31"/>
  <c r="A215" i="31"/>
  <c r="C214" i="31"/>
  <c r="B214" i="31"/>
  <c r="D214" i="31"/>
  <c r="J213" i="31"/>
  <c r="O213" i="31"/>
  <c r="P213" i="31"/>
  <c r="T211" i="31"/>
  <c r="N212" i="31"/>
  <c r="M212" i="31"/>
  <c r="L212" i="31"/>
  <c r="GB7" i="23" l="1"/>
  <c r="GB8" i="23"/>
  <c r="GB9" i="23" s="1"/>
  <c r="D248" i="40"/>
  <c r="GC28" i="23"/>
  <c r="GC29" i="23"/>
  <c r="GC26" i="23"/>
  <c r="GC27" i="23"/>
  <c r="GA16" i="23"/>
  <c r="GB13" i="23"/>
  <c r="GB14" i="23"/>
  <c r="GB17" i="23" s="1"/>
  <c r="GA2" i="27"/>
  <c r="GC3" i="23"/>
  <c r="GC2" i="23"/>
  <c r="GC5" i="23" s="1"/>
  <c r="GD4" i="23"/>
  <c r="C215" i="31"/>
  <c r="F215" i="31"/>
  <c r="E215" i="31"/>
  <c r="D215" i="31"/>
  <c r="A216" i="31"/>
  <c r="B215" i="31"/>
  <c r="P214" i="31"/>
  <c r="J214" i="31"/>
  <c r="O214" i="31"/>
  <c r="G214" i="31"/>
  <c r="S214" i="31"/>
  <c r="R214" i="31"/>
  <c r="Q214" i="31"/>
  <c r="L213" i="31"/>
  <c r="M213" i="31"/>
  <c r="N213" i="31"/>
  <c r="K213" i="31"/>
  <c r="U213" i="31" s="1"/>
  <c r="GC7" i="23" l="1"/>
  <c r="GC8" i="23"/>
  <c r="GC9" i="23" s="1"/>
  <c r="D249" i="40"/>
  <c r="GD28" i="23"/>
  <c r="GD29" i="23"/>
  <c r="GD26" i="23"/>
  <c r="GD27" i="23"/>
  <c r="GA18" i="23"/>
  <c r="GB16" i="23"/>
  <c r="GB18" i="23" s="1"/>
  <c r="GC13" i="23"/>
  <c r="GC14" i="23"/>
  <c r="GC17" i="23" s="1"/>
  <c r="GB2" i="27"/>
  <c r="GD2" i="23"/>
  <c r="GD5" i="23" s="1"/>
  <c r="GD3" i="23"/>
  <c r="GE4" i="23"/>
  <c r="T213" i="31"/>
  <c r="F216" i="31"/>
  <c r="E216" i="31"/>
  <c r="D216" i="31"/>
  <c r="A217" i="31"/>
  <c r="C216" i="31"/>
  <c r="B216" i="31"/>
  <c r="K214" i="31"/>
  <c r="U214" i="31" s="1"/>
  <c r="R215" i="31"/>
  <c r="Q215" i="31"/>
  <c r="G215" i="31"/>
  <c r="S215" i="31"/>
  <c r="M214" i="31"/>
  <c r="L214" i="31"/>
  <c r="N214" i="31"/>
  <c r="P215" i="31"/>
  <c r="O215" i="31"/>
  <c r="J215" i="31"/>
  <c r="GD8" i="23" l="1"/>
  <c r="GD9" i="23" s="1"/>
  <c r="GD7" i="23"/>
  <c r="D250" i="40"/>
  <c r="GE29" i="23"/>
  <c r="GE28" i="23"/>
  <c r="GE26" i="23"/>
  <c r="GE27" i="23"/>
  <c r="GC16" i="23"/>
  <c r="GD14" i="23"/>
  <c r="GD17" i="23" s="1"/>
  <c r="GD13" i="23"/>
  <c r="K215" i="31"/>
  <c r="U215" i="31" s="1"/>
  <c r="GC2" i="27"/>
  <c r="GE2" i="23"/>
  <c r="GE5" i="23" s="1"/>
  <c r="GE3" i="23"/>
  <c r="GF4" i="23"/>
  <c r="C217" i="31"/>
  <c r="E217" i="31"/>
  <c r="D217" i="31"/>
  <c r="A218" i="31"/>
  <c r="B217" i="31"/>
  <c r="F217" i="31"/>
  <c r="L215" i="31"/>
  <c r="N215" i="31"/>
  <c r="M215" i="31"/>
  <c r="T215" i="31"/>
  <c r="G216" i="31"/>
  <c r="Q216" i="31"/>
  <c r="S216" i="31"/>
  <c r="R216" i="31"/>
  <c r="T214" i="31"/>
  <c r="P216" i="31"/>
  <c r="O216" i="31"/>
  <c r="J216" i="31"/>
  <c r="GE7" i="23" l="1"/>
  <c r="GE8" i="23"/>
  <c r="GE9" i="23" s="1"/>
  <c r="D251" i="40"/>
  <c r="GF29" i="23"/>
  <c r="GF28" i="23"/>
  <c r="GC18" i="23"/>
  <c r="GF27" i="23"/>
  <c r="GF26" i="23"/>
  <c r="GD16" i="23"/>
  <c r="GD18" i="23" s="1"/>
  <c r="GE14" i="23"/>
  <c r="GE17" i="23" s="1"/>
  <c r="GE13" i="23"/>
  <c r="K216" i="31"/>
  <c r="U216" i="31" s="1"/>
  <c r="GD2" i="27"/>
  <c r="GG4" i="23"/>
  <c r="GF3" i="23"/>
  <c r="GF2" i="23"/>
  <c r="GF5" i="23" s="1"/>
  <c r="A219" i="31"/>
  <c r="C218" i="31"/>
  <c r="B218" i="31"/>
  <c r="E218" i="31"/>
  <c r="D218" i="31"/>
  <c r="F218" i="31"/>
  <c r="N216" i="31"/>
  <c r="M216" i="31"/>
  <c r="L216" i="31"/>
  <c r="T216" i="31"/>
  <c r="S217" i="31"/>
  <c r="Q217" i="31"/>
  <c r="G217" i="31"/>
  <c r="R217" i="31"/>
  <c r="O217" i="31"/>
  <c r="J217" i="31"/>
  <c r="P217" i="31"/>
  <c r="GF8" i="23" l="1"/>
  <c r="GF9" i="23" s="1"/>
  <c r="GF7" i="23"/>
  <c r="D252" i="40"/>
  <c r="GG28" i="23"/>
  <c r="GG29" i="23"/>
  <c r="GE16" i="23"/>
  <c r="GG27" i="23"/>
  <c r="GG26" i="23"/>
  <c r="GF13" i="23"/>
  <c r="GF14" i="23"/>
  <c r="GF17" i="23" s="1"/>
  <c r="GE2" i="27"/>
  <c r="GH4" i="23"/>
  <c r="GG2" i="23"/>
  <c r="GG5" i="23" s="1"/>
  <c r="GG3" i="23"/>
  <c r="P218" i="31"/>
  <c r="J218" i="31"/>
  <c r="O218" i="31"/>
  <c r="L217" i="31"/>
  <c r="N217" i="31"/>
  <c r="M217" i="31"/>
  <c r="C219" i="31"/>
  <c r="F219" i="31"/>
  <c r="D219" i="31"/>
  <c r="A220" i="31"/>
  <c r="B219" i="31"/>
  <c r="E219" i="31"/>
  <c r="K217" i="31"/>
  <c r="U217" i="31" s="1"/>
  <c r="G218" i="31"/>
  <c r="S218" i="31"/>
  <c r="R218" i="31"/>
  <c r="Q218" i="31"/>
  <c r="GG8" i="23" l="1"/>
  <c r="GG9" i="23" s="1"/>
  <c r="GG7" i="23"/>
  <c r="D253" i="40"/>
  <c r="GH28" i="23"/>
  <c r="GH29" i="23"/>
  <c r="GE18" i="23"/>
  <c r="GH27" i="23"/>
  <c r="GH26" i="23"/>
  <c r="GF16" i="23"/>
  <c r="GF18" i="23" s="1"/>
  <c r="GG14" i="23"/>
  <c r="GG17" i="23" s="1"/>
  <c r="GG13" i="23"/>
  <c r="K218" i="31"/>
  <c r="U218" i="31" s="1"/>
  <c r="GF2" i="27"/>
  <c r="GH2" i="23"/>
  <c r="GH5" i="23" s="1"/>
  <c r="GH3" i="23"/>
  <c r="GI4" i="23"/>
  <c r="S219" i="31"/>
  <c r="R219" i="31"/>
  <c r="Q219" i="31"/>
  <c r="G219" i="31"/>
  <c r="T217" i="31"/>
  <c r="F220" i="31"/>
  <c r="E220" i="31"/>
  <c r="D220" i="31"/>
  <c r="B220" i="31"/>
  <c r="C220" i="31"/>
  <c r="A221" i="31"/>
  <c r="T218" i="31"/>
  <c r="M218" i="31"/>
  <c r="L218" i="31"/>
  <c r="N218" i="31"/>
  <c r="J219" i="31"/>
  <c r="P219" i="31"/>
  <c r="O219" i="31"/>
  <c r="GH8" i="23" l="1"/>
  <c r="GH9" i="23" s="1"/>
  <c r="GH7" i="23"/>
  <c r="D254" i="40"/>
  <c r="GI28" i="23"/>
  <c r="GI29" i="23"/>
  <c r="GI26" i="23"/>
  <c r="GI27" i="23"/>
  <c r="GG16" i="23"/>
  <c r="GH14" i="23"/>
  <c r="GH17" i="23" s="1"/>
  <c r="GH13" i="23"/>
  <c r="GG2" i="27"/>
  <c r="GI2" i="23"/>
  <c r="GI5" i="23" s="1"/>
  <c r="GJ4" i="23"/>
  <c r="GI3" i="23"/>
  <c r="L219" i="31"/>
  <c r="N219" i="31"/>
  <c r="M219" i="31"/>
  <c r="G220" i="31"/>
  <c r="S220" i="31"/>
  <c r="R220" i="31"/>
  <c r="Q220" i="31"/>
  <c r="C221" i="31"/>
  <c r="F221" i="31"/>
  <c r="E221" i="31"/>
  <c r="D221" i="31"/>
  <c r="A222" i="31"/>
  <c r="B221" i="31"/>
  <c r="P220" i="31"/>
  <c r="J220" i="31"/>
  <c r="O220" i="31"/>
  <c r="K219" i="31"/>
  <c r="U219" i="31" s="1"/>
  <c r="GI8" i="23" l="1"/>
  <c r="GI9" i="23" s="1"/>
  <c r="GI7" i="23"/>
  <c r="D255" i="40"/>
  <c r="GJ28" i="23"/>
  <c r="GJ29" i="23"/>
  <c r="GJ26" i="23"/>
  <c r="GJ27" i="23"/>
  <c r="GH16" i="23"/>
  <c r="GG18" i="23"/>
  <c r="GI14" i="23"/>
  <c r="GI17" i="23" s="1"/>
  <c r="GI13" i="23"/>
  <c r="GH2" i="27"/>
  <c r="GK4" i="23"/>
  <c r="GJ2" i="23"/>
  <c r="GJ5" i="23" s="1"/>
  <c r="GJ3" i="23"/>
  <c r="K220" i="31"/>
  <c r="U220" i="31" s="1"/>
  <c r="N220" i="31"/>
  <c r="L220" i="31"/>
  <c r="M220" i="31"/>
  <c r="E222" i="31"/>
  <c r="D222" i="31"/>
  <c r="C222" i="31"/>
  <c r="B222" i="31"/>
  <c r="A223" i="31"/>
  <c r="F222" i="31"/>
  <c r="Q221" i="31"/>
  <c r="G221" i="31"/>
  <c r="S221" i="31"/>
  <c r="R221" i="31"/>
  <c r="T219" i="31"/>
  <c r="P221" i="31"/>
  <c r="O221" i="31"/>
  <c r="J221" i="31"/>
  <c r="GJ8" i="23" l="1"/>
  <c r="GJ9" i="23" s="1"/>
  <c r="GJ7" i="23"/>
  <c r="D256" i="40"/>
  <c r="GK28" i="23"/>
  <c r="GK29" i="23"/>
  <c r="GK26" i="23"/>
  <c r="GK27" i="23"/>
  <c r="GH18" i="23"/>
  <c r="GI16" i="23"/>
  <c r="GJ14" i="23"/>
  <c r="GJ17" i="23" s="1"/>
  <c r="GJ13" i="23"/>
  <c r="T220" i="31"/>
  <c r="GI2" i="27"/>
  <c r="GK2" i="23"/>
  <c r="GK5" i="23" s="1"/>
  <c r="GK3" i="23"/>
  <c r="GL4" i="23"/>
  <c r="K221" i="31"/>
  <c r="U221" i="31" s="1"/>
  <c r="Q222" i="31"/>
  <c r="G222" i="31"/>
  <c r="R222" i="31"/>
  <c r="S222" i="31"/>
  <c r="K222" i="31" s="1"/>
  <c r="U222" i="31" s="1"/>
  <c r="L221" i="31"/>
  <c r="N221" i="31"/>
  <c r="M221" i="31"/>
  <c r="P222" i="31"/>
  <c r="O222" i="31"/>
  <c r="J222" i="31"/>
  <c r="D223" i="31"/>
  <c r="C223" i="31"/>
  <c r="F223" i="31"/>
  <c r="E223" i="31"/>
  <c r="B223" i="31"/>
  <c r="A224" i="31"/>
  <c r="GK8" i="23" l="1"/>
  <c r="GK9" i="23" s="1"/>
  <c r="GK7" i="23"/>
  <c r="T221" i="31"/>
  <c r="D257" i="40"/>
  <c r="GL28" i="23"/>
  <c r="GL29" i="23"/>
  <c r="GI18" i="23"/>
  <c r="GL26" i="23"/>
  <c r="GL27" i="23"/>
  <c r="GJ16" i="23"/>
  <c r="GJ18" i="23" s="1"/>
  <c r="GK14" i="23"/>
  <c r="GK17" i="23" s="1"/>
  <c r="GK13" i="23"/>
  <c r="GJ2" i="27"/>
  <c r="GM4" i="23"/>
  <c r="GL3" i="23"/>
  <c r="GL2" i="23"/>
  <c r="GL5" i="23" s="1"/>
  <c r="R223" i="31"/>
  <c r="G223" i="31"/>
  <c r="Q223" i="31"/>
  <c r="S223" i="31"/>
  <c r="P223" i="31"/>
  <c r="O223" i="31"/>
  <c r="J223" i="31"/>
  <c r="T222" i="31"/>
  <c r="N222" i="31"/>
  <c r="M222" i="31"/>
  <c r="L222" i="31"/>
  <c r="F224" i="31"/>
  <c r="E224" i="31"/>
  <c r="D224" i="31"/>
  <c r="C224" i="31"/>
  <c r="A225" i="31"/>
  <c r="B224" i="31"/>
  <c r="GL8" i="23" l="1"/>
  <c r="GL9" i="23" s="1"/>
  <c r="GL7" i="23"/>
  <c r="D258" i="40"/>
  <c r="GM29" i="23"/>
  <c r="GM28" i="23"/>
  <c r="GM26" i="23"/>
  <c r="GM27" i="23"/>
  <c r="GK16" i="23"/>
  <c r="GK18" i="23" s="1"/>
  <c r="GL13" i="23"/>
  <c r="GL14" i="23"/>
  <c r="GL17" i="23" s="1"/>
  <c r="GK2" i="27"/>
  <c r="GN4" i="23"/>
  <c r="GM2" i="23"/>
  <c r="GM5" i="23" s="1"/>
  <c r="GM3" i="23"/>
  <c r="D225" i="31"/>
  <c r="C225" i="31"/>
  <c r="A226" i="31"/>
  <c r="F225" i="31"/>
  <c r="E225" i="31"/>
  <c r="B225" i="31"/>
  <c r="Q224" i="31"/>
  <c r="G224" i="31"/>
  <c r="S224" i="31"/>
  <c r="R224" i="31"/>
  <c r="K223" i="31"/>
  <c r="U223" i="31" s="1"/>
  <c r="M223" i="31"/>
  <c r="L223" i="31"/>
  <c r="N223" i="31"/>
  <c r="P224" i="31"/>
  <c r="J224" i="31"/>
  <c r="O224" i="31"/>
  <c r="GM8" i="23" l="1"/>
  <c r="GM9" i="23" s="1"/>
  <c r="GM7" i="23"/>
  <c r="D259" i="40"/>
  <c r="GN28" i="23"/>
  <c r="GN29" i="23"/>
  <c r="GL16" i="23"/>
  <c r="GL18" i="23" s="1"/>
  <c r="GN27" i="23"/>
  <c r="GN26" i="23"/>
  <c r="GM13" i="23"/>
  <c r="GM14" i="23"/>
  <c r="GM17" i="23" s="1"/>
  <c r="GL2" i="27"/>
  <c r="GO4" i="23"/>
  <c r="GN2" i="23"/>
  <c r="GN5" i="23" s="1"/>
  <c r="GN3" i="23"/>
  <c r="S225" i="31"/>
  <c r="R225" i="31"/>
  <c r="G225" i="31"/>
  <c r="Q225" i="31"/>
  <c r="A227" i="31"/>
  <c r="F226" i="31"/>
  <c r="E226" i="31"/>
  <c r="C226" i="31"/>
  <c r="B226" i="31"/>
  <c r="D226" i="31"/>
  <c r="J225" i="31"/>
  <c r="P225" i="31"/>
  <c r="O225" i="31"/>
  <c r="K224" i="31"/>
  <c r="U224" i="31" s="1"/>
  <c r="N224" i="31"/>
  <c r="L224" i="31"/>
  <c r="M224" i="31"/>
  <c r="T223" i="31"/>
  <c r="GN7" i="23" l="1"/>
  <c r="GN8" i="23"/>
  <c r="GN9" i="23" s="1"/>
  <c r="D260" i="40"/>
  <c r="GO28" i="23"/>
  <c r="GO29" i="23"/>
  <c r="GO26" i="23"/>
  <c r="GO27" i="23"/>
  <c r="GM16" i="23"/>
  <c r="GM18" i="23" s="1"/>
  <c r="GN13" i="23"/>
  <c r="GN14" i="23"/>
  <c r="GN17" i="23" s="1"/>
  <c r="T224" i="31"/>
  <c r="GM2" i="27"/>
  <c r="GO2" i="23"/>
  <c r="GO5" i="23" s="1"/>
  <c r="GO3" i="23"/>
  <c r="GP4" i="23"/>
  <c r="P226" i="31"/>
  <c r="J226" i="31"/>
  <c r="O226" i="31"/>
  <c r="Q226" i="31"/>
  <c r="G226" i="31"/>
  <c r="S226" i="31"/>
  <c r="R226" i="31"/>
  <c r="M225" i="31"/>
  <c r="L225" i="31"/>
  <c r="N225" i="31"/>
  <c r="D227" i="31"/>
  <c r="C227" i="31"/>
  <c r="A228" i="31"/>
  <c r="E227" i="31"/>
  <c r="B227" i="31"/>
  <c r="F227" i="31"/>
  <c r="K225" i="31"/>
  <c r="U225" i="31" s="1"/>
  <c r="GO7" i="23" l="1"/>
  <c r="GO8" i="23"/>
  <c r="GO9" i="23" s="1"/>
  <c r="T225" i="31"/>
  <c r="K226" i="31"/>
  <c r="U226" i="31" s="1"/>
  <c r="D261" i="40"/>
  <c r="GP28" i="23"/>
  <c r="GP29" i="23"/>
  <c r="GP26" i="23"/>
  <c r="GP27" i="23"/>
  <c r="GN16" i="23"/>
  <c r="GN18" i="23" s="1"/>
  <c r="GO13" i="23"/>
  <c r="GO14" i="23"/>
  <c r="GO17" i="23" s="1"/>
  <c r="GN2" i="27"/>
  <c r="GQ4" i="23"/>
  <c r="GP3" i="23"/>
  <c r="GP2" i="23"/>
  <c r="GP5" i="23" s="1"/>
  <c r="C228" i="31"/>
  <c r="B228" i="31"/>
  <c r="A229" i="31"/>
  <c r="E228" i="31"/>
  <c r="D228" i="31"/>
  <c r="F228" i="31"/>
  <c r="S227" i="31"/>
  <c r="R227" i="31"/>
  <c r="G227" i="31"/>
  <c r="Q227" i="31"/>
  <c r="L226" i="31"/>
  <c r="N226" i="31"/>
  <c r="M226" i="31"/>
  <c r="T226" i="31"/>
  <c r="J227" i="31"/>
  <c r="P227" i="31"/>
  <c r="O227" i="31"/>
  <c r="GP8" i="23" l="1"/>
  <c r="GP9" i="23" s="1"/>
  <c r="GP7" i="23"/>
  <c r="D262" i="40"/>
  <c r="GQ28" i="23"/>
  <c r="GQ29" i="23"/>
  <c r="GQ26" i="23"/>
  <c r="GQ27" i="23"/>
  <c r="GO16" i="23"/>
  <c r="GP13" i="23"/>
  <c r="GP14" i="23"/>
  <c r="GP17" i="23" s="1"/>
  <c r="GO2" i="27"/>
  <c r="GQ3" i="23"/>
  <c r="GR4" i="23"/>
  <c r="GQ2" i="23"/>
  <c r="GQ5" i="23" s="1"/>
  <c r="Q228" i="31"/>
  <c r="G228" i="31"/>
  <c r="R228" i="31"/>
  <c r="S228" i="31"/>
  <c r="D229" i="31"/>
  <c r="C229" i="31"/>
  <c r="E229" i="31"/>
  <c r="B229" i="31"/>
  <c r="A230" i="31"/>
  <c r="F229" i="31"/>
  <c r="K227" i="31"/>
  <c r="U227" i="31" s="1"/>
  <c r="P228" i="31"/>
  <c r="J228" i="31"/>
  <c r="O228" i="31"/>
  <c r="M227" i="31"/>
  <c r="L227" i="31"/>
  <c r="N227" i="31"/>
  <c r="GQ7" i="23" l="1"/>
  <c r="GQ8" i="23"/>
  <c r="GQ9" i="23" s="1"/>
  <c r="D263" i="40"/>
  <c r="GR28" i="23"/>
  <c r="GR29" i="23"/>
  <c r="GO18" i="23"/>
  <c r="GR26" i="23"/>
  <c r="GR27" i="23"/>
  <c r="GP16" i="23"/>
  <c r="GP18" i="23" s="1"/>
  <c r="GQ14" i="23"/>
  <c r="GQ17" i="23" s="1"/>
  <c r="GQ13" i="23"/>
  <c r="T227" i="31"/>
  <c r="GP2" i="27"/>
  <c r="GR3" i="23"/>
  <c r="GR2" i="23"/>
  <c r="GR5" i="23" s="1"/>
  <c r="GS4" i="23"/>
  <c r="R229" i="31"/>
  <c r="G229" i="31"/>
  <c r="Q229" i="31"/>
  <c r="S229" i="31"/>
  <c r="K228" i="31"/>
  <c r="U228" i="31" s="1"/>
  <c r="P229" i="31"/>
  <c r="O229" i="31"/>
  <c r="J229" i="31"/>
  <c r="E230" i="31"/>
  <c r="D230" i="31"/>
  <c r="C230" i="31"/>
  <c r="B230" i="31"/>
  <c r="A231" i="31"/>
  <c r="F230" i="31"/>
  <c r="N228" i="31"/>
  <c r="M228" i="31"/>
  <c r="L228" i="31"/>
  <c r="GR8" i="23" l="1"/>
  <c r="GR9" i="23" s="1"/>
  <c r="GR7" i="23"/>
  <c r="D264" i="40"/>
  <c r="GS28" i="23"/>
  <c r="GS29" i="23"/>
  <c r="GS26" i="23"/>
  <c r="GS27" i="23"/>
  <c r="GQ16" i="23"/>
  <c r="GR13" i="23"/>
  <c r="GR14" i="23"/>
  <c r="GR17" i="23" s="1"/>
  <c r="K229" i="31"/>
  <c r="U229" i="31" s="1"/>
  <c r="T228" i="31"/>
  <c r="GQ2" i="27"/>
  <c r="GT4" i="23"/>
  <c r="GS3" i="23"/>
  <c r="GS2" i="23"/>
  <c r="GS5" i="23" s="1"/>
  <c r="P230" i="31"/>
  <c r="O230" i="31"/>
  <c r="J230" i="31"/>
  <c r="D231" i="31"/>
  <c r="C231" i="31"/>
  <c r="F231" i="31"/>
  <c r="E231" i="31"/>
  <c r="B231" i="31"/>
  <c r="A232" i="31"/>
  <c r="Q230" i="31"/>
  <c r="G230" i="31"/>
  <c r="R230" i="31"/>
  <c r="S230" i="31"/>
  <c r="M229" i="31"/>
  <c r="L229" i="31"/>
  <c r="N229" i="31"/>
  <c r="T229" i="31"/>
  <c r="GS8" i="23" l="1"/>
  <c r="GS9" i="23" s="1"/>
  <c r="GS7" i="23"/>
  <c r="D265" i="40"/>
  <c r="GT28" i="23"/>
  <c r="GT29" i="23"/>
  <c r="GQ18" i="23"/>
  <c r="GT26" i="23"/>
  <c r="GT27" i="23"/>
  <c r="GR16" i="23"/>
  <c r="GS13" i="23"/>
  <c r="GS14" i="23"/>
  <c r="GS17" i="23" s="1"/>
  <c r="K230" i="31"/>
  <c r="U230" i="31" s="1"/>
  <c r="GR2" i="27"/>
  <c r="GU4" i="23"/>
  <c r="GT2" i="23"/>
  <c r="GT5" i="23" s="1"/>
  <c r="GT3" i="23"/>
  <c r="P231" i="31"/>
  <c r="O231" i="31"/>
  <c r="J231" i="31"/>
  <c r="T230" i="31"/>
  <c r="R231" i="31"/>
  <c r="G231" i="31"/>
  <c r="Q231" i="31"/>
  <c r="S231" i="31"/>
  <c r="N230" i="31"/>
  <c r="M230" i="31"/>
  <c r="L230" i="31"/>
  <c r="F232" i="31"/>
  <c r="E232" i="31"/>
  <c r="D232" i="31"/>
  <c r="C232" i="31"/>
  <c r="A233" i="31"/>
  <c r="B232" i="31"/>
  <c r="GT8" i="23" l="1"/>
  <c r="GT9" i="23" s="1"/>
  <c r="GT7" i="23"/>
  <c r="D266" i="40"/>
  <c r="GU29" i="23"/>
  <c r="GU28" i="23"/>
  <c r="GU26" i="23"/>
  <c r="GU27" i="23"/>
  <c r="GR18" i="23"/>
  <c r="GS16" i="23"/>
  <c r="GT14" i="23"/>
  <c r="GT17" i="23" s="1"/>
  <c r="GT13" i="23"/>
  <c r="GS2" i="27"/>
  <c r="GU2" i="23"/>
  <c r="GU5" i="23" s="1"/>
  <c r="GV4" i="23"/>
  <c r="GU3" i="23"/>
  <c r="K231" i="31"/>
  <c r="U231" i="31" s="1"/>
  <c r="M231" i="31"/>
  <c r="L231" i="31"/>
  <c r="N231" i="31"/>
  <c r="D233" i="31"/>
  <c r="C233" i="31"/>
  <c r="A234" i="31"/>
  <c r="F233" i="31"/>
  <c r="E233" i="31"/>
  <c r="B233" i="31"/>
  <c r="Q232" i="31"/>
  <c r="G232" i="31"/>
  <c r="S232" i="31"/>
  <c r="R232" i="31"/>
  <c r="P232" i="31"/>
  <c r="J232" i="31"/>
  <c r="O232" i="31"/>
  <c r="GU8" i="23" l="1"/>
  <c r="GU9" i="23" s="1"/>
  <c r="GU7" i="23"/>
  <c r="T231" i="31"/>
  <c r="D267" i="40"/>
  <c r="GV29" i="23"/>
  <c r="GV28" i="23"/>
  <c r="GS18" i="23"/>
  <c r="GV27" i="23"/>
  <c r="GV26" i="23"/>
  <c r="GT16" i="23"/>
  <c r="GU13" i="23"/>
  <c r="GU14" i="23"/>
  <c r="GU17" i="23" s="1"/>
  <c r="GT2" i="27"/>
  <c r="GV3" i="23"/>
  <c r="GV2" i="23"/>
  <c r="GV5" i="23" s="1"/>
  <c r="GW4" i="23"/>
  <c r="S233" i="31"/>
  <c r="R233" i="31"/>
  <c r="G233" i="31"/>
  <c r="Q233" i="31"/>
  <c r="A235" i="31"/>
  <c r="F234" i="31"/>
  <c r="E234" i="31"/>
  <c r="C234" i="31"/>
  <c r="B234" i="31"/>
  <c r="D234" i="31"/>
  <c r="K232" i="31"/>
  <c r="U232" i="31" s="1"/>
  <c r="J233" i="31"/>
  <c r="P233" i="31"/>
  <c r="O233" i="31"/>
  <c r="N232" i="31"/>
  <c r="L232" i="31"/>
  <c r="M232" i="31"/>
  <c r="GV8" i="23" l="1"/>
  <c r="GV9" i="23" s="1"/>
  <c r="GV7" i="23"/>
  <c r="T232" i="31"/>
  <c r="D268" i="40"/>
  <c r="GW28" i="23"/>
  <c r="GW29" i="23"/>
  <c r="GT18" i="23"/>
  <c r="GW26" i="23"/>
  <c r="GW27" i="23"/>
  <c r="GU16" i="23"/>
  <c r="GV13" i="23"/>
  <c r="GV14" i="23"/>
  <c r="GV17" i="23" s="1"/>
  <c r="K233" i="31"/>
  <c r="U233" i="31" s="1"/>
  <c r="GU2" i="27"/>
  <c r="GX4" i="23"/>
  <c r="GW2" i="23"/>
  <c r="GW5" i="23" s="1"/>
  <c r="GW3" i="23"/>
  <c r="P234" i="31"/>
  <c r="O234" i="31"/>
  <c r="J234" i="31"/>
  <c r="Q234" i="31"/>
  <c r="G234" i="31"/>
  <c r="S234" i="31"/>
  <c r="R234" i="31"/>
  <c r="T233" i="31"/>
  <c r="M233" i="31"/>
  <c r="L233" i="31"/>
  <c r="N233" i="31"/>
  <c r="A236" i="31"/>
  <c r="E235" i="31"/>
  <c r="D235" i="31"/>
  <c r="C235" i="31"/>
  <c r="B235" i="31"/>
  <c r="F235" i="31"/>
  <c r="GW8" i="23" l="1"/>
  <c r="GW9" i="23" s="1"/>
  <c r="GW7" i="23"/>
  <c r="D269" i="40"/>
  <c r="GX28" i="23"/>
  <c r="GX29" i="23"/>
  <c r="GU18" i="23"/>
  <c r="GX26" i="23"/>
  <c r="GX27" i="23"/>
  <c r="GV16" i="23"/>
  <c r="GV18" i="23" s="1"/>
  <c r="GW14" i="23"/>
  <c r="GW17" i="23" s="1"/>
  <c r="GW13" i="23"/>
  <c r="K234" i="31"/>
  <c r="U234" i="31" s="1"/>
  <c r="GV2" i="27"/>
  <c r="GX2" i="23"/>
  <c r="GX5" i="23" s="1"/>
  <c r="GX3" i="23"/>
  <c r="GY4" i="23"/>
  <c r="L234" i="31"/>
  <c r="N234" i="31"/>
  <c r="M234" i="31"/>
  <c r="T234" i="31"/>
  <c r="F236" i="31"/>
  <c r="A237" i="31"/>
  <c r="B236" i="31"/>
  <c r="E236" i="31"/>
  <c r="D236" i="31"/>
  <c r="C236" i="31"/>
  <c r="S235" i="31"/>
  <c r="G235" i="31"/>
  <c r="R235" i="31"/>
  <c r="Q235" i="31"/>
  <c r="O235" i="31"/>
  <c r="J235" i="31"/>
  <c r="P235" i="31"/>
  <c r="GX8" i="23" l="1"/>
  <c r="GX9" i="23" s="1"/>
  <c r="GX7" i="23"/>
  <c r="D270" i="40"/>
  <c r="GY28" i="23"/>
  <c r="GY29" i="23"/>
  <c r="GY26" i="23"/>
  <c r="GY27" i="23"/>
  <c r="GW16" i="23"/>
  <c r="GX13" i="23"/>
  <c r="GX14" i="23"/>
  <c r="GX17" i="23" s="1"/>
  <c r="GW2" i="27"/>
  <c r="GY3" i="23"/>
  <c r="GY2" i="23"/>
  <c r="GY5" i="23" s="1"/>
  <c r="GZ4" i="23"/>
  <c r="R236" i="31"/>
  <c r="Q236" i="31"/>
  <c r="G236" i="31"/>
  <c r="S236" i="31"/>
  <c r="J236" i="31"/>
  <c r="P236" i="31"/>
  <c r="O236" i="31"/>
  <c r="K235" i="31"/>
  <c r="U235" i="31" s="1"/>
  <c r="A238" i="31"/>
  <c r="E237" i="31"/>
  <c r="D237" i="31"/>
  <c r="C237" i="31"/>
  <c r="B237" i="31"/>
  <c r="F237" i="31"/>
  <c r="N235" i="31"/>
  <c r="M235" i="31"/>
  <c r="L235" i="31"/>
  <c r="GY8" i="23" l="1"/>
  <c r="GY9" i="23" s="1"/>
  <c r="GY7" i="23"/>
  <c r="D271" i="40"/>
  <c r="GZ28" i="23"/>
  <c r="GZ29" i="23"/>
  <c r="GW18" i="23"/>
  <c r="GZ26" i="23"/>
  <c r="GZ27" i="23"/>
  <c r="GX16" i="23"/>
  <c r="GX18" i="23" s="1"/>
  <c r="GY14" i="23"/>
  <c r="GY17" i="23" s="1"/>
  <c r="GY13" i="23"/>
  <c r="GX2" i="27"/>
  <c r="GZ2" i="23"/>
  <c r="GZ5" i="23" s="1"/>
  <c r="HA4" i="23"/>
  <c r="GZ3" i="23"/>
  <c r="J237" i="31"/>
  <c r="O237" i="31"/>
  <c r="P237" i="31"/>
  <c r="K236" i="31"/>
  <c r="U236" i="31" s="1"/>
  <c r="F238" i="31"/>
  <c r="A239" i="31"/>
  <c r="E238" i="31"/>
  <c r="B238" i="31"/>
  <c r="C238" i="31"/>
  <c r="D238" i="31"/>
  <c r="T235" i="31"/>
  <c r="M236" i="31"/>
  <c r="L236" i="31"/>
  <c r="N236" i="31"/>
  <c r="S237" i="31"/>
  <c r="R237" i="31"/>
  <c r="G237" i="31"/>
  <c r="Q237" i="31"/>
  <c r="GZ7" i="23" l="1"/>
  <c r="GZ8" i="23"/>
  <c r="GZ9" i="23" s="1"/>
  <c r="K237" i="31"/>
  <c r="U237" i="31" s="1"/>
  <c r="D272" i="40"/>
  <c r="HA28" i="23"/>
  <c r="HA29" i="23"/>
  <c r="HA26" i="23"/>
  <c r="HA27" i="23"/>
  <c r="GY16" i="23"/>
  <c r="GY18" i="23" s="1"/>
  <c r="GZ14" i="23"/>
  <c r="GZ17" i="23" s="1"/>
  <c r="GZ13" i="23"/>
  <c r="GY2" i="27"/>
  <c r="HA3" i="23"/>
  <c r="HA2" i="23"/>
  <c r="HA5" i="23" s="1"/>
  <c r="HB4" i="23"/>
  <c r="T236" i="31"/>
  <c r="R238" i="31"/>
  <c r="Q238" i="31"/>
  <c r="G238" i="31"/>
  <c r="S238" i="31"/>
  <c r="J238" i="31"/>
  <c r="P238" i="31"/>
  <c r="O238" i="31"/>
  <c r="A240" i="31"/>
  <c r="E239" i="31"/>
  <c r="D239" i="31"/>
  <c r="C239" i="31"/>
  <c r="B239" i="31"/>
  <c r="F239" i="31"/>
  <c r="N237" i="31"/>
  <c r="M237" i="31"/>
  <c r="L237" i="31"/>
  <c r="T237" i="31"/>
  <c r="HA7" i="23" l="1"/>
  <c r="HA8" i="23"/>
  <c r="HA9" i="23" s="1"/>
  <c r="D273" i="40"/>
  <c r="HB28" i="23"/>
  <c r="HB29" i="23"/>
  <c r="HB26" i="23"/>
  <c r="HB27" i="23"/>
  <c r="GZ16" i="23"/>
  <c r="GZ18" i="23" s="1"/>
  <c r="HA13" i="23"/>
  <c r="HA14" i="23"/>
  <c r="HA17" i="23" s="1"/>
  <c r="GZ2" i="27"/>
  <c r="HC4" i="23"/>
  <c r="HB3" i="23"/>
  <c r="HB2" i="23"/>
  <c r="HB5" i="23" s="1"/>
  <c r="K238" i="31"/>
  <c r="U238" i="31" s="1"/>
  <c r="F240" i="31"/>
  <c r="A241" i="31"/>
  <c r="E240" i="31"/>
  <c r="C240" i="31"/>
  <c r="B240" i="31"/>
  <c r="D240" i="31"/>
  <c r="N238" i="31"/>
  <c r="M238" i="31"/>
  <c r="L238" i="31"/>
  <c r="J239" i="31"/>
  <c r="O239" i="31"/>
  <c r="P239" i="31"/>
  <c r="S239" i="31"/>
  <c r="R239" i="31"/>
  <c r="G239" i="31"/>
  <c r="Q239" i="31"/>
  <c r="HB8" i="23" l="1"/>
  <c r="HB9" i="23" s="1"/>
  <c r="HB7" i="23"/>
  <c r="K239" i="31"/>
  <c r="U239" i="31" s="1"/>
  <c r="D274" i="40"/>
  <c r="HC29" i="23"/>
  <c r="HC28" i="23"/>
  <c r="HC26" i="23"/>
  <c r="HC27" i="23"/>
  <c r="HA16" i="23"/>
  <c r="HB14" i="23"/>
  <c r="HB17" i="23" s="1"/>
  <c r="HB13" i="23"/>
  <c r="HA2" i="27"/>
  <c r="HD4" i="23"/>
  <c r="HC3" i="23"/>
  <c r="HC2" i="23"/>
  <c r="HC5" i="23" s="1"/>
  <c r="N239" i="31"/>
  <c r="M239" i="31"/>
  <c r="L239" i="31"/>
  <c r="R240" i="31"/>
  <c r="Q240" i="31"/>
  <c r="G240" i="31"/>
  <c r="S240" i="31"/>
  <c r="T238" i="31"/>
  <c r="T239" i="31"/>
  <c r="A242" i="31"/>
  <c r="E241" i="31"/>
  <c r="D241" i="31"/>
  <c r="C241" i="31"/>
  <c r="B241" i="31"/>
  <c r="F241" i="31"/>
  <c r="J240" i="31"/>
  <c r="P240" i="31"/>
  <c r="O240" i="31"/>
  <c r="HC7" i="23" l="1"/>
  <c r="HC8" i="23"/>
  <c r="HC9" i="23" s="1"/>
  <c r="D275" i="40"/>
  <c r="HD29" i="23"/>
  <c r="HD28" i="23"/>
  <c r="HD27" i="23"/>
  <c r="HD26" i="23"/>
  <c r="HA18" i="23"/>
  <c r="HB16" i="23"/>
  <c r="HC14" i="23"/>
  <c r="HC17" i="23" s="1"/>
  <c r="HC13" i="23"/>
  <c r="HB2" i="27"/>
  <c r="HE4" i="23"/>
  <c r="HD2" i="23"/>
  <c r="HD5" i="23" s="1"/>
  <c r="HD3" i="23"/>
  <c r="N240" i="31"/>
  <c r="L240" i="31"/>
  <c r="M240" i="31"/>
  <c r="S241" i="31"/>
  <c r="R241" i="31"/>
  <c r="G241" i="31"/>
  <c r="Q241" i="31"/>
  <c r="K240" i="31"/>
  <c r="U240" i="31" s="1"/>
  <c r="F242" i="31"/>
  <c r="A243" i="31"/>
  <c r="E242" i="31"/>
  <c r="C242" i="31"/>
  <c r="B242" i="31"/>
  <c r="D242" i="31"/>
  <c r="J241" i="31"/>
  <c r="P241" i="31"/>
  <c r="O241" i="31"/>
  <c r="HD8" i="23" l="1"/>
  <c r="HD9" i="23" s="1"/>
  <c r="HD7" i="23"/>
  <c r="D276" i="40"/>
  <c r="HE28" i="23"/>
  <c r="HE29" i="23"/>
  <c r="HE27" i="23"/>
  <c r="HE26" i="23"/>
  <c r="HB18" i="23"/>
  <c r="HC16" i="23"/>
  <c r="HC18" i="23" s="1"/>
  <c r="HD14" i="23"/>
  <c r="HD17" i="23" s="1"/>
  <c r="HD13" i="23"/>
  <c r="HC2" i="27"/>
  <c r="HE3" i="23"/>
  <c r="HF4" i="23"/>
  <c r="HE2" i="23"/>
  <c r="HE5" i="23" s="1"/>
  <c r="N241" i="31"/>
  <c r="M241" i="31"/>
  <c r="L241" i="31"/>
  <c r="R242" i="31"/>
  <c r="Q242" i="31"/>
  <c r="G242" i="31"/>
  <c r="S242" i="31"/>
  <c r="K241" i="31"/>
  <c r="U241" i="31" s="1"/>
  <c r="A244" i="31"/>
  <c r="E243" i="31"/>
  <c r="D243" i="31"/>
  <c r="C243" i="31"/>
  <c r="B243" i="31"/>
  <c r="F243" i="31"/>
  <c r="J242" i="31"/>
  <c r="P242" i="31"/>
  <c r="O242" i="31"/>
  <c r="T240" i="31"/>
  <c r="HE8" i="23" l="1"/>
  <c r="HE9" i="23" s="1"/>
  <c r="HE7" i="23"/>
  <c r="T241" i="31"/>
  <c r="D277" i="40"/>
  <c r="HF28" i="23"/>
  <c r="HF29" i="23"/>
  <c r="HD16" i="23"/>
  <c r="HD18" i="23" s="1"/>
  <c r="HF26" i="23"/>
  <c r="HF27" i="23"/>
  <c r="HE14" i="23"/>
  <c r="HE17" i="23" s="1"/>
  <c r="HE13" i="23"/>
  <c r="HD2" i="27"/>
  <c r="HG4" i="23"/>
  <c r="HF3" i="23"/>
  <c r="HF2" i="23"/>
  <c r="HF5" i="23" s="1"/>
  <c r="N242" i="31"/>
  <c r="L242" i="31"/>
  <c r="M242" i="31"/>
  <c r="S243" i="31"/>
  <c r="R243" i="31"/>
  <c r="G243" i="31"/>
  <c r="Q243" i="31"/>
  <c r="K242" i="31"/>
  <c r="U242" i="31" s="1"/>
  <c r="F244" i="31"/>
  <c r="A245" i="31"/>
  <c r="E244" i="31"/>
  <c r="C244" i="31"/>
  <c r="B244" i="31"/>
  <c r="D244" i="31"/>
  <c r="J243" i="31"/>
  <c r="P243" i="31"/>
  <c r="O243" i="31"/>
  <c r="HF8" i="23" l="1"/>
  <c r="HF9" i="23" s="1"/>
  <c r="HF7" i="23"/>
  <c r="D278" i="40"/>
  <c r="HG28" i="23"/>
  <c r="HG29" i="23"/>
  <c r="HG26" i="23"/>
  <c r="HG27" i="23"/>
  <c r="HE16" i="23"/>
  <c r="HF13" i="23"/>
  <c r="HF14" i="23"/>
  <c r="HF17" i="23" s="1"/>
  <c r="HE2" i="27"/>
  <c r="HH4" i="23"/>
  <c r="HG3" i="23"/>
  <c r="HG2" i="23"/>
  <c r="HG5" i="23" s="1"/>
  <c r="N243" i="31"/>
  <c r="M243" i="31"/>
  <c r="L243" i="31"/>
  <c r="K243" i="31"/>
  <c r="U243" i="31" s="1"/>
  <c r="R244" i="31"/>
  <c r="Q244" i="31"/>
  <c r="G244" i="31"/>
  <c r="S244" i="31"/>
  <c r="A246" i="31"/>
  <c r="E245" i="31"/>
  <c r="D245" i="31"/>
  <c r="C245" i="31"/>
  <c r="B245" i="31"/>
  <c r="F245" i="31"/>
  <c r="J244" i="31"/>
  <c r="P244" i="31"/>
  <c r="O244" i="31"/>
  <c r="T242" i="31"/>
  <c r="HG8" i="23" l="1"/>
  <c r="HG9" i="23" s="1"/>
  <c r="HG7" i="23"/>
  <c r="D279" i="40"/>
  <c r="HH28" i="23"/>
  <c r="HH29" i="23"/>
  <c r="HH26" i="23"/>
  <c r="HH27" i="23"/>
  <c r="HE18" i="23"/>
  <c r="HF16" i="23"/>
  <c r="HF18" i="23" s="1"/>
  <c r="HG14" i="23"/>
  <c r="HG17" i="23" s="1"/>
  <c r="HG13" i="23"/>
  <c r="T243" i="31"/>
  <c r="HF2" i="27"/>
  <c r="HH3" i="23"/>
  <c r="HI4" i="23"/>
  <c r="HH2" i="23"/>
  <c r="HH5" i="23" s="1"/>
  <c r="J245" i="31"/>
  <c r="P245" i="31"/>
  <c r="O245" i="31"/>
  <c r="N244" i="31"/>
  <c r="L244" i="31"/>
  <c r="M244" i="31"/>
  <c r="S245" i="31"/>
  <c r="R245" i="31"/>
  <c r="G245" i="31"/>
  <c r="Q245" i="31"/>
  <c r="K244" i="31"/>
  <c r="U244" i="31" s="1"/>
  <c r="F246" i="31"/>
  <c r="A247" i="31"/>
  <c r="E246" i="31"/>
  <c r="C246" i="31"/>
  <c r="B246" i="31"/>
  <c r="D246" i="31"/>
  <c r="HH8" i="23" l="1"/>
  <c r="HH9" i="23" s="1"/>
  <c r="HH7" i="23"/>
  <c r="D280" i="40"/>
  <c r="HI28" i="23"/>
  <c r="HI29" i="23"/>
  <c r="HI26" i="23"/>
  <c r="HI27" i="23"/>
  <c r="HG16" i="23"/>
  <c r="HH13" i="23"/>
  <c r="HH14" i="23"/>
  <c r="HH17" i="23" s="1"/>
  <c r="K245" i="31"/>
  <c r="U245" i="31" s="1"/>
  <c r="T244" i="31"/>
  <c r="HG2" i="27"/>
  <c r="HI3" i="23"/>
  <c r="HJ4" i="23"/>
  <c r="HI2" i="23"/>
  <c r="HI5" i="23" s="1"/>
  <c r="R246" i="31"/>
  <c r="Q246" i="31"/>
  <c r="G246" i="31"/>
  <c r="S246" i="31"/>
  <c r="J246" i="31"/>
  <c r="P246" i="31"/>
  <c r="O246" i="31"/>
  <c r="A248" i="31"/>
  <c r="E247" i="31"/>
  <c r="D247" i="31"/>
  <c r="C247" i="31"/>
  <c r="B247" i="31"/>
  <c r="F247" i="31"/>
  <c r="N245" i="31"/>
  <c r="M245" i="31"/>
  <c r="L245" i="31"/>
  <c r="T245" i="31"/>
  <c r="HI8" i="23" l="1"/>
  <c r="HI9" i="23" s="1"/>
  <c r="HI7" i="23"/>
  <c r="D281" i="40"/>
  <c r="HJ28" i="23"/>
  <c r="HJ29" i="23"/>
  <c r="HJ26" i="23"/>
  <c r="HJ27" i="23"/>
  <c r="HG18" i="23"/>
  <c r="HH16" i="23"/>
  <c r="HH18" i="23" s="1"/>
  <c r="HI14" i="23"/>
  <c r="HI17" i="23" s="1"/>
  <c r="HI13" i="23"/>
  <c r="HH2" i="27"/>
  <c r="HJ3" i="23"/>
  <c r="HK4" i="23"/>
  <c r="HJ2" i="23"/>
  <c r="HJ5" i="23" s="1"/>
  <c r="K246" i="31"/>
  <c r="U246" i="31" s="1"/>
  <c r="F248" i="31"/>
  <c r="A249" i="31"/>
  <c r="E248" i="31"/>
  <c r="C248" i="31"/>
  <c r="B248" i="31"/>
  <c r="D248" i="31"/>
  <c r="J247" i="31"/>
  <c r="P247" i="31"/>
  <c r="O247" i="31"/>
  <c r="N246" i="31"/>
  <c r="L246" i="31"/>
  <c r="M246" i="31"/>
  <c r="S247" i="31"/>
  <c r="R247" i="31"/>
  <c r="G247" i="31"/>
  <c r="Q247" i="31"/>
  <c r="HJ8" i="23" l="1"/>
  <c r="HJ9" i="23" s="1"/>
  <c r="HJ7" i="23"/>
  <c r="D282" i="40"/>
  <c r="HK29" i="23"/>
  <c r="HK28" i="23"/>
  <c r="HK26" i="23"/>
  <c r="HK27" i="23"/>
  <c r="HI16" i="23"/>
  <c r="HI18" i="23" s="1"/>
  <c r="HJ13" i="23"/>
  <c r="HJ14" i="23"/>
  <c r="HJ17" i="23" s="1"/>
  <c r="T246" i="31"/>
  <c r="HI2" i="27"/>
  <c r="HK3" i="23"/>
  <c r="HK2" i="23"/>
  <c r="HK5" i="23" s="1"/>
  <c r="HL4" i="23"/>
  <c r="K247" i="31"/>
  <c r="U247" i="31" s="1"/>
  <c r="R248" i="31"/>
  <c r="Q248" i="31"/>
  <c r="G248" i="31"/>
  <c r="S248" i="31"/>
  <c r="N247" i="31"/>
  <c r="M247" i="31"/>
  <c r="L247" i="31"/>
  <c r="A250" i="31"/>
  <c r="E249" i="31"/>
  <c r="D249" i="31"/>
  <c r="C249" i="31"/>
  <c r="B249" i="31"/>
  <c r="F249" i="31"/>
  <c r="J248" i="31"/>
  <c r="P248" i="31"/>
  <c r="O248" i="31"/>
  <c r="HK8" i="23" l="1"/>
  <c r="HK9" i="23" s="1"/>
  <c r="HK7" i="23"/>
  <c r="D283" i="40"/>
  <c r="HL29" i="23"/>
  <c r="HL28" i="23"/>
  <c r="HL27" i="23"/>
  <c r="HL26" i="23"/>
  <c r="HJ16" i="23"/>
  <c r="HJ18" i="23" s="1"/>
  <c r="HK13" i="23"/>
  <c r="HK14" i="23"/>
  <c r="HK17" i="23" s="1"/>
  <c r="HJ2" i="27"/>
  <c r="HM4" i="23"/>
  <c r="HL3" i="23"/>
  <c r="HL2" i="23"/>
  <c r="HL5" i="23" s="1"/>
  <c r="J249" i="31"/>
  <c r="P249" i="31"/>
  <c r="O249" i="31"/>
  <c r="N248" i="31"/>
  <c r="L248" i="31"/>
  <c r="M248" i="31"/>
  <c r="S249" i="31"/>
  <c r="R249" i="31"/>
  <c r="G249" i="31"/>
  <c r="Q249" i="31"/>
  <c r="K248" i="31"/>
  <c r="U248" i="31" s="1"/>
  <c r="F250" i="31"/>
  <c r="A251" i="31"/>
  <c r="E250" i="31"/>
  <c r="C250" i="31"/>
  <c r="B250" i="31"/>
  <c r="D250" i="31"/>
  <c r="T247" i="31"/>
  <c r="HL7" i="23" l="1"/>
  <c r="HL8" i="23"/>
  <c r="HL9" i="23" s="1"/>
  <c r="K249" i="31"/>
  <c r="U249" i="31" s="1"/>
  <c r="D284" i="40"/>
  <c r="HM28" i="23"/>
  <c r="HM29" i="23"/>
  <c r="HM26" i="23"/>
  <c r="HM27" i="23"/>
  <c r="HK16" i="23"/>
  <c r="HK18" i="23" s="1"/>
  <c r="HL13" i="23"/>
  <c r="HL14" i="23"/>
  <c r="HL17" i="23" s="1"/>
  <c r="HK2" i="27"/>
  <c r="HN4" i="23"/>
  <c r="HM2" i="23"/>
  <c r="HM5" i="23" s="1"/>
  <c r="HM3" i="23"/>
  <c r="J250" i="31"/>
  <c r="P250" i="31"/>
  <c r="O250" i="31"/>
  <c r="R250" i="31"/>
  <c r="Q250" i="31"/>
  <c r="G250" i="31"/>
  <c r="S250" i="31"/>
  <c r="T249" i="31"/>
  <c r="A252" i="31"/>
  <c r="E251" i="31"/>
  <c r="D251" i="31"/>
  <c r="C251" i="31"/>
  <c r="B251" i="31"/>
  <c r="F251" i="31"/>
  <c r="N249" i="31"/>
  <c r="M249" i="31"/>
  <c r="L249" i="31"/>
  <c r="T248" i="31"/>
  <c r="HM7" i="23" l="1"/>
  <c r="HM8" i="23"/>
  <c r="HM9" i="23" s="1"/>
  <c r="D285" i="40"/>
  <c r="HN28" i="23"/>
  <c r="HN29" i="23"/>
  <c r="HN26" i="23"/>
  <c r="HN27" i="23"/>
  <c r="HL16" i="23"/>
  <c r="HL18" i="23" s="1"/>
  <c r="HM13" i="23"/>
  <c r="HM14" i="23"/>
  <c r="HM17" i="23" s="1"/>
  <c r="HL2" i="27"/>
  <c r="HO4" i="23"/>
  <c r="HN3" i="23"/>
  <c r="HN2" i="23"/>
  <c r="HN5" i="23" s="1"/>
  <c r="K250" i="31"/>
  <c r="U250" i="31" s="1"/>
  <c r="N250" i="31"/>
  <c r="L250" i="31"/>
  <c r="M250" i="31"/>
  <c r="J251" i="31"/>
  <c r="P251" i="31"/>
  <c r="O251" i="31"/>
  <c r="S251" i="31"/>
  <c r="K251" i="31" s="1"/>
  <c r="U251" i="31" s="1"/>
  <c r="R251" i="31"/>
  <c r="G251" i="31"/>
  <c r="Q251" i="31"/>
  <c r="F252" i="31"/>
  <c r="A253" i="31"/>
  <c r="E252" i="31"/>
  <c r="C252" i="31"/>
  <c r="B252" i="31"/>
  <c r="D252" i="31"/>
  <c r="T250" i="31"/>
  <c r="HN8" i="23" l="1"/>
  <c r="HN9" i="23" s="1"/>
  <c r="HN7" i="23"/>
  <c r="D286" i="40"/>
  <c r="HO28" i="23"/>
  <c r="HO29" i="23"/>
  <c r="HO26" i="23"/>
  <c r="HO27" i="23"/>
  <c r="HM16" i="23"/>
  <c r="HN13" i="23"/>
  <c r="HN14" i="23"/>
  <c r="HN17" i="23" s="1"/>
  <c r="HM2" i="27"/>
  <c r="HP4" i="23"/>
  <c r="HO3" i="23"/>
  <c r="HO2" i="23"/>
  <c r="HO5" i="23" s="1"/>
  <c r="J252" i="31"/>
  <c r="P252" i="31"/>
  <c r="O252" i="31"/>
  <c r="R252" i="31"/>
  <c r="Q252" i="31"/>
  <c r="G252" i="31"/>
  <c r="S252" i="31"/>
  <c r="T251" i="31"/>
  <c r="A254" i="31"/>
  <c r="E253" i="31"/>
  <c r="D253" i="31"/>
  <c r="C253" i="31"/>
  <c r="B253" i="31"/>
  <c r="F253" i="31"/>
  <c r="N251" i="31"/>
  <c r="M251" i="31"/>
  <c r="L251" i="31"/>
  <c r="HO7" i="23" l="1"/>
  <c r="HO8" i="23"/>
  <c r="HO9" i="23" s="1"/>
  <c r="D287" i="40"/>
  <c r="HP28" i="23"/>
  <c r="HP29" i="23"/>
  <c r="HM18" i="23"/>
  <c r="HP26" i="23"/>
  <c r="HP27" i="23"/>
  <c r="HN16" i="23"/>
  <c r="HO14" i="23"/>
  <c r="HO17" i="23" s="1"/>
  <c r="HO13" i="23"/>
  <c r="HN2" i="27"/>
  <c r="HP2" i="23"/>
  <c r="HP5" i="23" s="1"/>
  <c r="HQ4" i="23"/>
  <c r="HP3" i="23"/>
  <c r="K252" i="31"/>
  <c r="U252" i="31" s="1"/>
  <c r="N252" i="31"/>
  <c r="L252" i="31"/>
  <c r="M252" i="31"/>
  <c r="S253" i="31"/>
  <c r="R253" i="31"/>
  <c r="G253" i="31"/>
  <c r="Q253" i="31"/>
  <c r="J253" i="31"/>
  <c r="P253" i="31"/>
  <c r="O253" i="31"/>
  <c r="F254" i="31"/>
  <c r="A255" i="31"/>
  <c r="E254" i="31"/>
  <c r="C254" i="31"/>
  <c r="B254" i="31"/>
  <c r="D254" i="31"/>
  <c r="T252" i="31"/>
  <c r="HP8" i="23" l="1"/>
  <c r="HP9" i="23" s="1"/>
  <c r="HP7" i="23"/>
  <c r="D288" i="40"/>
  <c r="HQ28" i="23"/>
  <c r="HQ29" i="23"/>
  <c r="HQ26" i="23"/>
  <c r="HQ27" i="23"/>
  <c r="HO16" i="23"/>
  <c r="HN18" i="23"/>
  <c r="HP13" i="23"/>
  <c r="HP14" i="23"/>
  <c r="HP17" i="23" s="1"/>
  <c r="HO2" i="27"/>
  <c r="HQ2" i="23"/>
  <c r="HQ5" i="23" s="1"/>
  <c r="HQ3" i="23"/>
  <c r="HR4" i="23"/>
  <c r="N253" i="31"/>
  <c r="M253" i="31"/>
  <c r="L253" i="31"/>
  <c r="J254" i="31"/>
  <c r="P254" i="31"/>
  <c r="O254" i="31"/>
  <c r="R254" i="31"/>
  <c r="Q254" i="31"/>
  <c r="G254" i="31"/>
  <c r="S254" i="31"/>
  <c r="K253" i="31"/>
  <c r="U253" i="31" s="1"/>
  <c r="A256" i="31"/>
  <c r="E255" i="31"/>
  <c r="D255" i="31"/>
  <c r="C255" i="31"/>
  <c r="B255" i="31"/>
  <c r="F255" i="31"/>
  <c r="HQ8" i="23" l="1"/>
  <c r="HQ9" i="23" s="1"/>
  <c r="HQ7" i="23"/>
  <c r="D289" i="40"/>
  <c r="HR28" i="23"/>
  <c r="HR29" i="23"/>
  <c r="HR26" i="23"/>
  <c r="HR27" i="23"/>
  <c r="HO18" i="23"/>
  <c r="HP16" i="23"/>
  <c r="HP18" i="23" s="1"/>
  <c r="HQ14" i="23"/>
  <c r="HQ17" i="23" s="1"/>
  <c r="HQ13" i="23"/>
  <c r="HP2" i="27"/>
  <c r="HS4" i="23"/>
  <c r="HR2" i="23"/>
  <c r="HR5" i="23" s="1"/>
  <c r="HR3" i="23"/>
  <c r="T253" i="31"/>
  <c r="F256" i="31"/>
  <c r="A257" i="31"/>
  <c r="E256" i="31"/>
  <c r="C256" i="31"/>
  <c r="B256" i="31"/>
  <c r="D256" i="31"/>
  <c r="K254" i="31"/>
  <c r="U254" i="31" s="1"/>
  <c r="S255" i="31"/>
  <c r="R255" i="31"/>
  <c r="G255" i="31"/>
  <c r="Q255" i="31"/>
  <c r="J255" i="31"/>
  <c r="P255" i="31"/>
  <c r="O255" i="31"/>
  <c r="N254" i="31"/>
  <c r="L254" i="31"/>
  <c r="M254" i="31"/>
  <c r="HR8" i="23" l="1"/>
  <c r="HR9" i="23" s="1"/>
  <c r="HR7" i="23"/>
  <c r="D290" i="40"/>
  <c r="HS29" i="23"/>
  <c r="HS28" i="23"/>
  <c r="HS26" i="23"/>
  <c r="HS27" i="23"/>
  <c r="HQ16" i="23"/>
  <c r="HR14" i="23"/>
  <c r="HR17" i="23" s="1"/>
  <c r="HR13" i="23"/>
  <c r="HQ2" i="27"/>
  <c r="HS2" i="23"/>
  <c r="HS5" i="23" s="1"/>
  <c r="HS3" i="23"/>
  <c r="HT4" i="23"/>
  <c r="R256" i="31"/>
  <c r="Q256" i="31"/>
  <c r="G256" i="31"/>
  <c r="S256" i="31"/>
  <c r="A258" i="31"/>
  <c r="E257" i="31"/>
  <c r="D257" i="31"/>
  <c r="C257" i="31"/>
  <c r="B257" i="31"/>
  <c r="F257" i="31"/>
  <c r="J256" i="31"/>
  <c r="P256" i="31"/>
  <c r="O256" i="31"/>
  <c r="K255" i="31"/>
  <c r="U255" i="31" s="1"/>
  <c r="N255" i="31"/>
  <c r="M255" i="31"/>
  <c r="L255" i="31"/>
  <c r="T254" i="31"/>
  <c r="HS8" i="23" l="1"/>
  <c r="HS9" i="23" s="1"/>
  <c r="HS7" i="23"/>
  <c r="D291" i="40"/>
  <c r="HT29" i="23"/>
  <c r="HT28" i="23"/>
  <c r="HQ18" i="23"/>
  <c r="HR16" i="23"/>
  <c r="HR18" i="23" s="1"/>
  <c r="HT27" i="23"/>
  <c r="HT26" i="23"/>
  <c r="HS14" i="23"/>
  <c r="HS17" i="23" s="1"/>
  <c r="HS13" i="23"/>
  <c r="HR2" i="27"/>
  <c r="HU4" i="23"/>
  <c r="HT3" i="23"/>
  <c r="HT2" i="23"/>
  <c r="HT5" i="23" s="1"/>
  <c r="S257" i="31"/>
  <c r="R257" i="31"/>
  <c r="G257" i="31"/>
  <c r="Q257" i="31"/>
  <c r="K256" i="31"/>
  <c r="U256" i="31" s="1"/>
  <c r="T255" i="31"/>
  <c r="N256" i="31"/>
  <c r="L256" i="31"/>
  <c r="M256" i="31"/>
  <c r="F258" i="31"/>
  <c r="A259" i="31"/>
  <c r="E258" i="31"/>
  <c r="C258" i="31"/>
  <c r="B258" i="31"/>
  <c r="D258" i="31"/>
  <c r="J257" i="31"/>
  <c r="P257" i="31"/>
  <c r="O257" i="31"/>
  <c r="HT8" i="23" l="1"/>
  <c r="HT9" i="23" s="1"/>
  <c r="HT7" i="23"/>
  <c r="D292" i="40"/>
  <c r="HU28" i="23"/>
  <c r="HU29" i="23"/>
  <c r="HU26" i="23"/>
  <c r="HU27" i="23"/>
  <c r="HS16" i="23"/>
  <c r="HT13" i="23"/>
  <c r="HT14" i="23"/>
  <c r="HT17" i="23" s="1"/>
  <c r="T256" i="31"/>
  <c r="HS2" i="27"/>
  <c r="HU3" i="23"/>
  <c r="HU2" i="23"/>
  <c r="HU5" i="23" s="1"/>
  <c r="HV4" i="23"/>
  <c r="J258" i="31"/>
  <c r="P258" i="31"/>
  <c r="O258" i="31"/>
  <c r="N257" i="31"/>
  <c r="M257" i="31"/>
  <c r="L257" i="31"/>
  <c r="A260" i="31"/>
  <c r="E259" i="31"/>
  <c r="D259" i="31"/>
  <c r="C259" i="31"/>
  <c r="B259" i="31"/>
  <c r="F259" i="31"/>
  <c r="R258" i="31"/>
  <c r="Q258" i="31"/>
  <c r="G258" i="31"/>
  <c r="S258" i="31"/>
  <c r="K257" i="31"/>
  <c r="U257" i="31" s="1"/>
  <c r="HU8" i="23" l="1"/>
  <c r="HU9" i="23" s="1"/>
  <c r="HU7" i="23"/>
  <c r="D293" i="40"/>
  <c r="HV28" i="23"/>
  <c r="HV29" i="23"/>
  <c r="HV27" i="23"/>
  <c r="HV26" i="23"/>
  <c r="HS18" i="23"/>
  <c r="HT16" i="23"/>
  <c r="HT18" i="23" s="1"/>
  <c r="HU14" i="23"/>
  <c r="HU17" i="23" s="1"/>
  <c r="HU13" i="23"/>
  <c r="HT2" i="27"/>
  <c r="HV2" i="23"/>
  <c r="HV5" i="23" s="1"/>
  <c r="HV3" i="23"/>
  <c r="HW4" i="23"/>
  <c r="T257" i="31"/>
  <c r="K258" i="31"/>
  <c r="U258" i="31" s="1"/>
  <c r="S259" i="31"/>
  <c r="R259" i="31"/>
  <c r="G259" i="31"/>
  <c r="Q259" i="31"/>
  <c r="J259" i="31"/>
  <c r="P259" i="31"/>
  <c r="O259" i="31"/>
  <c r="N258" i="31"/>
  <c r="L258" i="31"/>
  <c r="M258" i="31"/>
  <c r="F260" i="31"/>
  <c r="A261" i="31"/>
  <c r="E260" i="31"/>
  <c r="C260" i="31"/>
  <c r="B260" i="31"/>
  <c r="D260" i="31"/>
  <c r="T258" i="31"/>
  <c r="HV8" i="23" l="1"/>
  <c r="HV9" i="23" s="1"/>
  <c r="HV7" i="23"/>
  <c r="D294" i="40"/>
  <c r="HW28" i="23"/>
  <c r="HW29" i="23"/>
  <c r="HW26" i="23"/>
  <c r="HW27" i="23"/>
  <c r="HU16" i="23"/>
  <c r="HV13" i="23"/>
  <c r="HV14" i="23"/>
  <c r="HV17" i="23" s="1"/>
  <c r="HU2" i="27"/>
  <c r="HW2" i="23"/>
  <c r="HW5" i="23" s="1"/>
  <c r="HW3" i="23"/>
  <c r="HX4" i="23"/>
  <c r="R260" i="31"/>
  <c r="Q260" i="31"/>
  <c r="G260" i="31"/>
  <c r="S260" i="31"/>
  <c r="J260" i="31"/>
  <c r="P260" i="31"/>
  <c r="O260" i="31"/>
  <c r="N259" i="31"/>
  <c r="M259" i="31"/>
  <c r="L259" i="31"/>
  <c r="A262" i="31"/>
  <c r="E261" i="31"/>
  <c r="D261" i="31"/>
  <c r="C261" i="31"/>
  <c r="B261" i="31"/>
  <c r="F261" i="31"/>
  <c r="K259" i="31"/>
  <c r="U259" i="31" s="1"/>
  <c r="HW8" i="23" l="1"/>
  <c r="HW9" i="23" s="1"/>
  <c r="HW7" i="23"/>
  <c r="D295" i="40"/>
  <c r="HX28" i="23"/>
  <c r="HX29" i="23"/>
  <c r="HX26" i="23"/>
  <c r="HX27" i="23"/>
  <c r="HU18" i="23"/>
  <c r="HV16" i="23"/>
  <c r="HW14" i="23"/>
  <c r="HW17" i="23" s="1"/>
  <c r="HW13" i="23"/>
  <c r="HV2" i="27"/>
  <c r="HX2" i="23"/>
  <c r="HX5" i="23" s="1"/>
  <c r="HX3" i="23"/>
  <c r="HY4" i="23"/>
  <c r="T259" i="31"/>
  <c r="K260" i="31"/>
  <c r="U260" i="31" s="1"/>
  <c r="T260" i="31"/>
  <c r="F262" i="31"/>
  <c r="A263" i="31"/>
  <c r="E262" i="31"/>
  <c r="C262" i="31"/>
  <c r="B262" i="31"/>
  <c r="D262" i="31"/>
  <c r="N260" i="31"/>
  <c r="L260" i="31"/>
  <c r="M260" i="31"/>
  <c r="J261" i="31"/>
  <c r="P261" i="31"/>
  <c r="O261" i="31"/>
  <c r="S261" i="31"/>
  <c r="R261" i="31"/>
  <c r="G261" i="31"/>
  <c r="Q261" i="31"/>
  <c r="HX7" i="23" l="1"/>
  <c r="HX8" i="23"/>
  <c r="HX9" i="23" s="1"/>
  <c r="D296" i="40"/>
  <c r="HY28" i="23"/>
  <c r="HY29" i="23"/>
  <c r="HY26" i="23"/>
  <c r="HY27" i="23"/>
  <c r="HV18" i="23"/>
  <c r="HW16" i="23"/>
  <c r="HW18" i="23" s="1"/>
  <c r="HX14" i="23"/>
  <c r="HX17" i="23" s="1"/>
  <c r="HX13" i="23"/>
  <c r="HW2" i="27"/>
  <c r="HY3" i="23"/>
  <c r="HZ4" i="23"/>
  <c r="HY2" i="23"/>
  <c r="HY5" i="23" s="1"/>
  <c r="K261" i="31"/>
  <c r="U261" i="31" s="1"/>
  <c r="A264" i="31"/>
  <c r="E263" i="31"/>
  <c r="D263" i="31"/>
  <c r="C263" i="31"/>
  <c r="B263" i="31"/>
  <c r="F263" i="31"/>
  <c r="J262" i="31"/>
  <c r="P262" i="31"/>
  <c r="O262" i="31"/>
  <c r="R262" i="31"/>
  <c r="Q262" i="31"/>
  <c r="G262" i="31"/>
  <c r="S262" i="31"/>
  <c r="T261" i="31"/>
  <c r="N261" i="31"/>
  <c r="M261" i="31"/>
  <c r="L261" i="31"/>
  <c r="HY7" i="23" l="1"/>
  <c r="HY8" i="23"/>
  <c r="HY9" i="23" s="1"/>
  <c r="D297" i="40"/>
  <c r="HZ28" i="23"/>
  <c r="HZ29" i="23"/>
  <c r="HZ26" i="23"/>
  <c r="HZ27" i="23"/>
  <c r="HX16" i="23"/>
  <c r="HX18" i="23" s="1"/>
  <c r="HY13" i="23"/>
  <c r="HY14" i="23"/>
  <c r="HY17" i="23" s="1"/>
  <c r="HX2" i="27"/>
  <c r="HZ2" i="23"/>
  <c r="HZ5" i="23" s="1"/>
  <c r="HZ3" i="23"/>
  <c r="IA4" i="23"/>
  <c r="J263" i="31"/>
  <c r="P263" i="31"/>
  <c r="O263" i="31"/>
  <c r="N262" i="31"/>
  <c r="L262" i="31"/>
  <c r="M262" i="31"/>
  <c r="K262" i="31"/>
  <c r="U262" i="31" s="1"/>
  <c r="S263" i="31"/>
  <c r="R263" i="31"/>
  <c r="G263" i="31"/>
  <c r="Q263" i="31"/>
  <c r="F264" i="31"/>
  <c r="A265" i="31"/>
  <c r="E264" i="31"/>
  <c r="C264" i="31"/>
  <c r="B264" i="31"/>
  <c r="D264" i="31"/>
  <c r="HZ8" i="23" l="1"/>
  <c r="HZ9" i="23" s="1"/>
  <c r="HZ7" i="23"/>
  <c r="D298" i="40"/>
  <c r="IA29" i="23"/>
  <c r="IA28" i="23"/>
  <c r="IA26" i="23"/>
  <c r="IA27" i="23"/>
  <c r="HY16" i="23"/>
  <c r="HZ14" i="23"/>
  <c r="HZ17" i="23" s="1"/>
  <c r="HZ13" i="23"/>
  <c r="HY2" i="27"/>
  <c r="IB4" i="23"/>
  <c r="IA2" i="23"/>
  <c r="IA5" i="23" s="1"/>
  <c r="IA3" i="23"/>
  <c r="E265" i="31"/>
  <c r="A266" i="31"/>
  <c r="D265" i="31"/>
  <c r="C265" i="31"/>
  <c r="B265" i="31"/>
  <c r="F265" i="31"/>
  <c r="J264" i="31"/>
  <c r="P264" i="31"/>
  <c r="O264" i="31"/>
  <c r="N263" i="31"/>
  <c r="M263" i="31"/>
  <c r="L263" i="31"/>
  <c r="R264" i="31"/>
  <c r="Q264" i="31"/>
  <c r="G264" i="31"/>
  <c r="S264" i="31"/>
  <c r="K263" i="31"/>
  <c r="U263" i="31" s="1"/>
  <c r="T262" i="31"/>
  <c r="IA7" i="23" l="1"/>
  <c r="IA8" i="23"/>
  <c r="IA9" i="23" s="1"/>
  <c r="D299" i="40"/>
  <c r="IB29" i="23"/>
  <c r="IB28" i="23"/>
  <c r="IB27" i="23"/>
  <c r="IB26" i="23"/>
  <c r="HY18" i="23"/>
  <c r="HZ16" i="23"/>
  <c r="IA14" i="23"/>
  <c r="IA17" i="23" s="1"/>
  <c r="IA13" i="23"/>
  <c r="T263" i="31"/>
  <c r="HZ2" i="27"/>
  <c r="IB2" i="23"/>
  <c r="IB5" i="23" s="1"/>
  <c r="IC4" i="23"/>
  <c r="IB3" i="23"/>
  <c r="J265" i="31"/>
  <c r="P265" i="31"/>
  <c r="O265" i="31"/>
  <c r="N264" i="31"/>
  <c r="L264" i="31"/>
  <c r="M264" i="31"/>
  <c r="A267" i="31"/>
  <c r="F266" i="31"/>
  <c r="B266" i="31"/>
  <c r="D266" i="31"/>
  <c r="C266" i="31"/>
  <c r="E266" i="31"/>
  <c r="K264" i="31"/>
  <c r="U264" i="31" s="1"/>
  <c r="S265" i="31"/>
  <c r="R265" i="31"/>
  <c r="G265" i="31"/>
  <c r="Q265" i="31"/>
  <c r="IB8" i="23" l="1"/>
  <c r="IB9" i="23" s="1"/>
  <c r="IB7" i="23"/>
  <c r="K265" i="31"/>
  <c r="U265" i="31" s="1"/>
  <c r="D300" i="40"/>
  <c r="IC28" i="23"/>
  <c r="IC29" i="23"/>
  <c r="IC26" i="23"/>
  <c r="IC27" i="23"/>
  <c r="HZ18" i="23"/>
  <c r="IA16" i="23"/>
  <c r="IB14" i="23"/>
  <c r="IB17" i="23" s="1"/>
  <c r="IB13" i="23"/>
  <c r="IA2" i="27"/>
  <c r="IC2" i="23"/>
  <c r="IC5" i="23" s="1"/>
  <c r="ID4" i="23"/>
  <c r="IC3" i="23"/>
  <c r="P266" i="31"/>
  <c r="J266" i="31"/>
  <c r="O266" i="31"/>
  <c r="T264" i="31"/>
  <c r="C267" i="31"/>
  <c r="A268" i="31"/>
  <c r="F267" i="31"/>
  <c r="D267" i="31"/>
  <c r="B267" i="31"/>
  <c r="E267" i="31"/>
  <c r="S266" i="31"/>
  <c r="R266" i="31"/>
  <c r="Q266" i="31"/>
  <c r="G266" i="31"/>
  <c r="N265" i="31"/>
  <c r="M265" i="31"/>
  <c r="L265" i="31"/>
  <c r="IC8" i="23" l="1"/>
  <c r="IC9" i="23" s="1"/>
  <c r="IC7" i="23"/>
  <c r="T265" i="31"/>
  <c r="D301" i="40"/>
  <c r="ID28" i="23"/>
  <c r="ID29" i="23"/>
  <c r="ID26" i="23"/>
  <c r="ID27" i="23"/>
  <c r="IB16" i="23"/>
  <c r="IB18" i="23" s="1"/>
  <c r="IA18" i="23"/>
  <c r="IC14" i="23"/>
  <c r="IC17" i="23" s="1"/>
  <c r="IC13" i="23"/>
  <c r="K266" i="31"/>
  <c r="U266" i="31" s="1"/>
  <c r="IB2" i="27"/>
  <c r="IE4" i="23"/>
  <c r="ID2" i="23"/>
  <c r="ID5" i="23" s="1"/>
  <c r="ID3" i="23"/>
  <c r="A269" i="31"/>
  <c r="F268" i="31"/>
  <c r="E268" i="31"/>
  <c r="D268" i="31"/>
  <c r="C268" i="31"/>
  <c r="B268" i="31"/>
  <c r="J267" i="31"/>
  <c r="O267" i="31"/>
  <c r="P267" i="31"/>
  <c r="T266" i="31"/>
  <c r="N266" i="31"/>
  <c r="M266" i="31"/>
  <c r="L266" i="31"/>
  <c r="S267" i="31"/>
  <c r="R267" i="31"/>
  <c r="Q267" i="31"/>
  <c r="G267" i="31"/>
  <c r="ID8" i="23" l="1"/>
  <c r="ID9" i="23" s="1"/>
  <c r="ID7" i="23"/>
  <c r="D302" i="40"/>
  <c r="IE28" i="23"/>
  <c r="IE29" i="23"/>
  <c r="IE26" i="23"/>
  <c r="IE27" i="23"/>
  <c r="IC16" i="23"/>
  <c r="ID13" i="23"/>
  <c r="ID14" i="23"/>
  <c r="ID17" i="23" s="1"/>
  <c r="IC2" i="27"/>
  <c r="IE2" i="23"/>
  <c r="IE5" i="23" s="1"/>
  <c r="IE3" i="23"/>
  <c r="IF4" i="23"/>
  <c r="Q268" i="31"/>
  <c r="S268" i="31"/>
  <c r="R268" i="31"/>
  <c r="G268" i="31"/>
  <c r="P268" i="31"/>
  <c r="O268" i="31"/>
  <c r="J268" i="31"/>
  <c r="K267" i="31"/>
  <c r="U267" i="31" s="1"/>
  <c r="M267" i="31"/>
  <c r="L267" i="31"/>
  <c r="N267" i="31"/>
  <c r="A270" i="31"/>
  <c r="F269" i="31"/>
  <c r="E269" i="31"/>
  <c r="D269" i="31"/>
  <c r="C269" i="31"/>
  <c r="B269" i="31"/>
  <c r="IE8" i="23" l="1"/>
  <c r="IE9" i="23" s="1"/>
  <c r="IE7" i="23"/>
  <c r="D303" i="40"/>
  <c r="IF28" i="23"/>
  <c r="IF29" i="23"/>
  <c r="IC18" i="23"/>
  <c r="IF26" i="23"/>
  <c r="IF27" i="23"/>
  <c r="ID16" i="23"/>
  <c r="ID18" i="23" s="1"/>
  <c r="IE14" i="23"/>
  <c r="IE17" i="23" s="1"/>
  <c r="IE13" i="23"/>
  <c r="ID2" i="27"/>
  <c r="IG4" i="23"/>
  <c r="IF2" i="23"/>
  <c r="IF5" i="23" s="1"/>
  <c r="IF3" i="23"/>
  <c r="P269" i="31"/>
  <c r="O269" i="31"/>
  <c r="J269" i="31"/>
  <c r="N268" i="31"/>
  <c r="M268" i="31"/>
  <c r="L268" i="31"/>
  <c r="K268" i="31"/>
  <c r="U268" i="31" s="1"/>
  <c r="D270" i="31"/>
  <c r="C270" i="31"/>
  <c r="B270" i="31"/>
  <c r="A271" i="31"/>
  <c r="F270" i="31"/>
  <c r="E270" i="31"/>
  <c r="Q269" i="31"/>
  <c r="G269" i="31"/>
  <c r="S269" i="31"/>
  <c r="R269" i="31"/>
  <c r="T267" i="31"/>
  <c r="IF8" i="23" l="1"/>
  <c r="IF9" i="23" s="1"/>
  <c r="IF7" i="23"/>
  <c r="D304" i="40"/>
  <c r="IG28" i="23"/>
  <c r="IG29" i="23"/>
  <c r="IG26" i="23"/>
  <c r="IG27" i="23"/>
  <c r="IE16" i="23"/>
  <c r="IF13" i="23"/>
  <c r="IF14" i="23"/>
  <c r="IF17" i="23" s="1"/>
  <c r="IE2" i="27"/>
  <c r="IH4" i="23"/>
  <c r="IG3" i="23"/>
  <c r="IG2" i="23"/>
  <c r="IG5" i="23" s="1"/>
  <c r="N269" i="31"/>
  <c r="M269" i="31"/>
  <c r="L269" i="31"/>
  <c r="A272" i="31"/>
  <c r="F271" i="31"/>
  <c r="E271" i="31"/>
  <c r="D271" i="31"/>
  <c r="C271" i="31"/>
  <c r="B271" i="31"/>
  <c r="J270" i="31"/>
  <c r="P270" i="31"/>
  <c r="O270" i="31"/>
  <c r="S270" i="31"/>
  <c r="R270" i="31"/>
  <c r="Q270" i="31"/>
  <c r="G270" i="31"/>
  <c r="K269" i="31"/>
  <c r="U269" i="31" s="1"/>
  <c r="T268" i="31"/>
  <c r="IG8" i="23" l="1"/>
  <c r="IG9" i="23" s="1"/>
  <c r="IG7" i="23"/>
  <c r="K270" i="31"/>
  <c r="U270" i="31" s="1"/>
  <c r="D305" i="40"/>
  <c r="IH28" i="23"/>
  <c r="IH29" i="23"/>
  <c r="IH26" i="23"/>
  <c r="IH27" i="23"/>
  <c r="IE18" i="23"/>
  <c r="IF16" i="23"/>
  <c r="IG13" i="23"/>
  <c r="IG14" i="23"/>
  <c r="IG17" i="23" s="1"/>
  <c r="IF2" i="27"/>
  <c r="II4" i="23"/>
  <c r="IH3" i="23"/>
  <c r="IH2" i="23"/>
  <c r="IH5" i="23" s="1"/>
  <c r="T269" i="31"/>
  <c r="G271" i="31"/>
  <c r="Q271" i="31"/>
  <c r="S271" i="31"/>
  <c r="R271" i="31"/>
  <c r="L270" i="31"/>
  <c r="N270" i="31"/>
  <c r="M270" i="31"/>
  <c r="P271" i="31"/>
  <c r="O271" i="31"/>
  <c r="J271" i="31"/>
  <c r="C272" i="31"/>
  <c r="B272" i="31"/>
  <c r="D272" i="31"/>
  <c r="F272" i="31"/>
  <c r="A273" i="31"/>
  <c r="E272" i="31"/>
  <c r="IH8" i="23" l="1"/>
  <c r="IH9" i="23" s="1"/>
  <c r="IH7" i="23"/>
  <c r="T270" i="31"/>
  <c r="K271" i="31"/>
  <c r="U271" i="31" s="1"/>
  <c r="D306" i="40"/>
  <c r="II29" i="23"/>
  <c r="II28" i="23"/>
  <c r="II26" i="23"/>
  <c r="II27" i="23"/>
  <c r="IG16" i="23"/>
  <c r="IG18" i="23" s="1"/>
  <c r="IF18" i="23"/>
  <c r="IH13" i="23"/>
  <c r="IH14" i="23"/>
  <c r="IH17" i="23" s="1"/>
  <c r="IG2" i="27"/>
  <c r="II3" i="23"/>
  <c r="II2" i="23"/>
  <c r="II5" i="23" s="1"/>
  <c r="IJ4" i="23"/>
  <c r="J272" i="31"/>
  <c r="P272" i="31"/>
  <c r="O272" i="31"/>
  <c r="T271" i="31"/>
  <c r="A274" i="31"/>
  <c r="F273" i="31"/>
  <c r="E273" i="31"/>
  <c r="D273" i="31"/>
  <c r="C273" i="31"/>
  <c r="B273" i="31"/>
  <c r="S272" i="31"/>
  <c r="R272" i="31"/>
  <c r="Q272" i="31"/>
  <c r="G272" i="31"/>
  <c r="N271" i="31"/>
  <c r="M271" i="31"/>
  <c r="L271" i="31"/>
  <c r="II8" i="23" l="1"/>
  <c r="II9" i="23" s="1"/>
  <c r="II7" i="23"/>
  <c r="K272" i="31"/>
  <c r="U272" i="31" s="1"/>
  <c r="D307" i="40"/>
  <c r="IJ29" i="23"/>
  <c r="IJ28" i="23"/>
  <c r="IK4" i="23"/>
  <c r="IK2" i="23" s="1"/>
  <c r="IK5" i="23" s="1"/>
  <c r="IJ27" i="23"/>
  <c r="IJ26" i="23"/>
  <c r="IH16" i="23"/>
  <c r="IH18" i="23" s="1"/>
  <c r="II14" i="23"/>
  <c r="II17" i="23" s="1"/>
  <c r="II13" i="23"/>
  <c r="IH2" i="27"/>
  <c r="IJ2" i="23"/>
  <c r="IJ5" i="23" s="1"/>
  <c r="IJ3" i="23"/>
  <c r="J273" i="31"/>
  <c r="O273" i="31"/>
  <c r="P273" i="31"/>
  <c r="S273" i="31"/>
  <c r="R273" i="31"/>
  <c r="G273" i="31"/>
  <c r="Q273" i="31"/>
  <c r="L272" i="31"/>
  <c r="N272" i="31"/>
  <c r="M272" i="31"/>
  <c r="A275" i="31"/>
  <c r="F274" i="31"/>
  <c r="E274" i="31"/>
  <c r="B274" i="31"/>
  <c r="D274" i="31"/>
  <c r="C274" i="31"/>
  <c r="T272" i="31"/>
  <c r="IL4" i="23" l="1"/>
  <c r="IK7" i="23"/>
  <c r="IK8" i="23"/>
  <c r="IK9" i="23" s="1"/>
  <c r="IJ7" i="23"/>
  <c r="IJ8" i="23"/>
  <c r="IJ9" i="23" s="1"/>
  <c r="IK3" i="23"/>
  <c r="IK13" i="23" s="1"/>
  <c r="D308" i="40"/>
  <c r="IL28" i="23"/>
  <c r="IL29" i="23"/>
  <c r="IJ2" i="27"/>
  <c r="IK28" i="23"/>
  <c r="IK29" i="23"/>
  <c r="II2" i="27"/>
  <c r="IL26" i="23"/>
  <c r="IL27" i="23"/>
  <c r="IK26" i="23"/>
  <c r="IK27" i="23"/>
  <c r="II16" i="23"/>
  <c r="IJ14" i="23"/>
  <c r="IJ17" i="23" s="1"/>
  <c r="IJ13" i="23"/>
  <c r="IM4" i="23"/>
  <c r="IL3" i="23"/>
  <c r="IL2" i="23"/>
  <c r="IL5" i="23" s="1"/>
  <c r="P274" i="31"/>
  <c r="O274" i="31"/>
  <c r="J274" i="31"/>
  <c r="Q274" i="31"/>
  <c r="G274" i="31"/>
  <c r="R274" i="31"/>
  <c r="S274" i="31"/>
  <c r="K274" i="31" s="1"/>
  <c r="U274" i="31" s="1"/>
  <c r="D275" i="31"/>
  <c r="C275" i="31"/>
  <c r="B275" i="31"/>
  <c r="E275" i="31"/>
  <c r="F275" i="31"/>
  <c r="A276" i="31"/>
  <c r="N273" i="31"/>
  <c r="M273" i="31"/>
  <c r="L273" i="31"/>
  <c r="K273" i="31"/>
  <c r="U273" i="31" s="1"/>
  <c r="IL8" i="23" l="1"/>
  <c r="IL9" i="23" s="1"/>
  <c r="IL7" i="23"/>
  <c r="IK14" i="23"/>
  <c r="IK17" i="23" s="1"/>
  <c r="D309" i="40"/>
  <c r="IM28" i="23"/>
  <c r="IM29" i="23"/>
  <c r="IK2" i="27"/>
  <c r="IM26" i="23"/>
  <c r="IM27" i="23"/>
  <c r="II18" i="23"/>
  <c r="IJ16" i="23"/>
  <c r="IL13" i="23"/>
  <c r="IL14" i="23"/>
  <c r="IL17" i="23" s="1"/>
  <c r="IM2" i="23"/>
  <c r="IM5" i="23" s="1"/>
  <c r="IM3" i="23"/>
  <c r="IN4" i="23"/>
  <c r="A277" i="31"/>
  <c r="F276" i="31"/>
  <c r="E276" i="31"/>
  <c r="D276" i="31"/>
  <c r="C276" i="31"/>
  <c r="B276" i="31"/>
  <c r="N274" i="31"/>
  <c r="M274" i="31"/>
  <c r="L274" i="31"/>
  <c r="J275" i="31"/>
  <c r="P275" i="31"/>
  <c r="O275" i="31"/>
  <c r="S275" i="31"/>
  <c r="R275" i="31"/>
  <c r="Q275" i="31"/>
  <c r="G275" i="31"/>
  <c r="T274" i="31"/>
  <c r="T273" i="31"/>
  <c r="IM7" i="23" l="1"/>
  <c r="IM8" i="23"/>
  <c r="IM9" i="23" s="1"/>
  <c r="K275" i="31"/>
  <c r="U275" i="31" s="1"/>
  <c r="D310" i="40"/>
  <c r="IN28" i="23"/>
  <c r="IN29" i="23"/>
  <c r="IL2" i="27"/>
  <c r="IN26" i="23"/>
  <c r="IN27" i="23"/>
  <c r="IJ18" i="23"/>
  <c r="IL16" i="23"/>
  <c r="IK16" i="23"/>
  <c r="IM14" i="23"/>
  <c r="IM17" i="23" s="1"/>
  <c r="IM13" i="23"/>
  <c r="IN3" i="23"/>
  <c r="IO4" i="23"/>
  <c r="IN2" i="23"/>
  <c r="IN5" i="23" s="1"/>
  <c r="L275" i="31"/>
  <c r="M275" i="31"/>
  <c r="N275" i="31"/>
  <c r="G276" i="31"/>
  <c r="S276" i="31"/>
  <c r="Q276" i="31"/>
  <c r="R276" i="31"/>
  <c r="T275" i="31"/>
  <c r="O276" i="31"/>
  <c r="P276" i="31"/>
  <c r="J276" i="31"/>
  <c r="B277" i="31"/>
  <c r="A278" i="31"/>
  <c r="F277" i="31"/>
  <c r="D277" i="31"/>
  <c r="C277" i="31"/>
  <c r="E277" i="31"/>
  <c r="IN8" i="23" l="1"/>
  <c r="IN9" i="23" s="1"/>
  <c r="IN7" i="23"/>
  <c r="D311" i="40"/>
  <c r="IO28" i="23"/>
  <c r="IO29" i="23"/>
  <c r="IM2" i="27"/>
  <c r="IO26" i="23"/>
  <c r="IO27" i="23"/>
  <c r="IL18" i="23"/>
  <c r="IK18" i="23"/>
  <c r="IN13" i="23"/>
  <c r="IN14" i="23"/>
  <c r="IN17" i="23" s="1"/>
  <c r="IP4" i="23"/>
  <c r="IO3" i="23"/>
  <c r="IO2" i="23"/>
  <c r="IO5" i="23" s="1"/>
  <c r="K276" i="31"/>
  <c r="U276" i="31" s="1"/>
  <c r="J277" i="31"/>
  <c r="P277" i="31"/>
  <c r="O277" i="31"/>
  <c r="N276" i="31"/>
  <c r="M276" i="31"/>
  <c r="L276" i="31"/>
  <c r="E278" i="31"/>
  <c r="D278" i="31"/>
  <c r="C278" i="31"/>
  <c r="B278" i="31"/>
  <c r="A279" i="31"/>
  <c r="F278" i="31"/>
  <c r="R277" i="31"/>
  <c r="Q277" i="31"/>
  <c r="G277" i="31"/>
  <c r="S277" i="31"/>
  <c r="IO8" i="23" l="1"/>
  <c r="IO9" i="23" s="1"/>
  <c r="IO7" i="23"/>
  <c r="K277" i="31"/>
  <c r="U277" i="31" s="1"/>
  <c r="T276" i="31"/>
  <c r="D312" i="40"/>
  <c r="IP28" i="23"/>
  <c r="IP29" i="23"/>
  <c r="IN2" i="27"/>
  <c r="IP26" i="23"/>
  <c r="IP27" i="23"/>
  <c r="IM16" i="23"/>
  <c r="IO13" i="23"/>
  <c r="IO14" i="23"/>
  <c r="IO17" i="23" s="1"/>
  <c r="IP3" i="23"/>
  <c r="IP2" i="23"/>
  <c r="IP5" i="23" s="1"/>
  <c r="IQ4" i="23"/>
  <c r="S278" i="31"/>
  <c r="R278" i="31"/>
  <c r="Q278" i="31"/>
  <c r="G278" i="31"/>
  <c r="N277" i="31"/>
  <c r="L277" i="31"/>
  <c r="M277" i="31"/>
  <c r="J278" i="31"/>
  <c r="O278" i="31"/>
  <c r="P278" i="31"/>
  <c r="A280" i="31"/>
  <c r="F279" i="31"/>
  <c r="E279" i="31"/>
  <c r="D279" i="31"/>
  <c r="B279" i="31"/>
  <c r="C279" i="31"/>
  <c r="T277" i="31"/>
  <c r="IP8" i="23" l="1"/>
  <c r="IP9" i="23" s="1"/>
  <c r="IP7" i="23"/>
  <c r="D313" i="40"/>
  <c r="IQ29" i="23"/>
  <c r="IQ28" i="23"/>
  <c r="IO2" i="27"/>
  <c r="IQ26" i="23"/>
  <c r="IQ27" i="23"/>
  <c r="IN16" i="23"/>
  <c r="IN18" i="23" s="1"/>
  <c r="IO16" i="23"/>
  <c r="IM18" i="23"/>
  <c r="IP14" i="23"/>
  <c r="IP17" i="23" s="1"/>
  <c r="IP13" i="23"/>
  <c r="IR4" i="23"/>
  <c r="IQ2" i="23"/>
  <c r="IQ5" i="23" s="1"/>
  <c r="IQ3" i="23"/>
  <c r="P279" i="31"/>
  <c r="O279" i="31"/>
  <c r="J279" i="31"/>
  <c r="C280" i="31"/>
  <c r="B280" i="31"/>
  <c r="E280" i="31"/>
  <c r="D280" i="31"/>
  <c r="F280" i="31"/>
  <c r="A281" i="31"/>
  <c r="G279" i="31"/>
  <c r="R279" i="31"/>
  <c r="Q279" i="31"/>
  <c r="S279" i="31"/>
  <c r="K279" i="31" s="1"/>
  <c r="U279" i="31" s="1"/>
  <c r="M278" i="31"/>
  <c r="L278" i="31"/>
  <c r="N278" i="31"/>
  <c r="K278" i="31"/>
  <c r="U278" i="31" s="1"/>
  <c r="IQ8" i="23" l="1"/>
  <c r="IQ9" i="23" s="1"/>
  <c r="IQ7" i="23"/>
  <c r="D314" i="40"/>
  <c r="IR29" i="23"/>
  <c r="IR28" i="23"/>
  <c r="IP2" i="27"/>
  <c r="IR27" i="23"/>
  <c r="IR26" i="23"/>
  <c r="IP16" i="23"/>
  <c r="IO18" i="23"/>
  <c r="IQ14" i="23"/>
  <c r="IQ17" i="23" s="1"/>
  <c r="IQ13" i="23"/>
  <c r="IS4" i="23"/>
  <c r="IR2" i="23"/>
  <c r="IR5" i="23" s="1"/>
  <c r="IR3" i="23"/>
  <c r="T278" i="31"/>
  <c r="N279" i="31"/>
  <c r="M279" i="31"/>
  <c r="L279" i="31"/>
  <c r="T279" i="31"/>
  <c r="S280" i="31"/>
  <c r="R280" i="31"/>
  <c r="Q280" i="31"/>
  <c r="G280" i="31"/>
  <c r="A282" i="31"/>
  <c r="F281" i="31"/>
  <c r="E281" i="31"/>
  <c r="D281" i="31"/>
  <c r="C281" i="31"/>
  <c r="B281" i="31"/>
  <c r="J280" i="31"/>
  <c r="P280" i="31"/>
  <c r="O280" i="31"/>
  <c r="IR8" i="23" l="1"/>
  <c r="IR9" i="23" s="1"/>
  <c r="IR7" i="23"/>
  <c r="D315" i="40"/>
  <c r="IS28" i="23"/>
  <c r="IS29" i="23"/>
  <c r="IQ2" i="27"/>
  <c r="IP18" i="23"/>
  <c r="IS27" i="23"/>
  <c r="IS26" i="23"/>
  <c r="IQ16" i="23"/>
  <c r="IR13" i="23"/>
  <c r="IR14" i="23"/>
  <c r="IR17" i="23" s="1"/>
  <c r="IS2" i="23"/>
  <c r="IS5" i="23" s="1"/>
  <c r="IT4" i="23"/>
  <c r="IS3" i="23"/>
  <c r="K280" i="31"/>
  <c r="U280" i="31" s="1"/>
  <c r="S281" i="31"/>
  <c r="R281" i="31"/>
  <c r="G281" i="31"/>
  <c r="Q281" i="31"/>
  <c r="M280" i="31"/>
  <c r="L280" i="31"/>
  <c r="N280" i="31"/>
  <c r="J281" i="31"/>
  <c r="P281" i="31"/>
  <c r="O281" i="31"/>
  <c r="A283" i="31"/>
  <c r="F282" i="31"/>
  <c r="E282" i="31"/>
  <c r="C282" i="31"/>
  <c r="B282" i="31"/>
  <c r="D282" i="31"/>
  <c r="IS8" i="23" l="1"/>
  <c r="IS9" i="23" s="1"/>
  <c r="IS7" i="23"/>
  <c r="D316" i="40"/>
  <c r="IT28" i="23"/>
  <c r="IT29" i="23"/>
  <c r="IR2" i="27"/>
  <c r="IQ18" i="23"/>
  <c r="IT27" i="23"/>
  <c r="IT26" i="23"/>
  <c r="IR16" i="23"/>
  <c r="IR18" i="23" s="1"/>
  <c r="IS14" i="23"/>
  <c r="IS17" i="23" s="1"/>
  <c r="IS13" i="23"/>
  <c r="IT2" i="23"/>
  <c r="IT5" i="23" s="1"/>
  <c r="IU4" i="23"/>
  <c r="IT3" i="23"/>
  <c r="K281" i="31"/>
  <c r="U281" i="31" s="1"/>
  <c r="P282" i="31"/>
  <c r="O282" i="31"/>
  <c r="J282" i="31"/>
  <c r="Q282" i="31"/>
  <c r="G282" i="31"/>
  <c r="S282" i="31"/>
  <c r="K282" i="31" s="1"/>
  <c r="U282" i="31" s="1"/>
  <c r="R282" i="31"/>
  <c r="D283" i="31"/>
  <c r="C283" i="31"/>
  <c r="B283" i="31"/>
  <c r="A284" i="31"/>
  <c r="F283" i="31"/>
  <c r="E283" i="31"/>
  <c r="N281" i="31"/>
  <c r="M281" i="31"/>
  <c r="L281" i="31"/>
  <c r="T281" i="31"/>
  <c r="T280" i="31"/>
  <c r="IT8" i="23" l="1"/>
  <c r="IT9" i="23" s="1"/>
  <c r="IT7" i="23"/>
  <c r="D317" i="40"/>
  <c r="IU28" i="23"/>
  <c r="IU29" i="23"/>
  <c r="IS2" i="27"/>
  <c r="IU26" i="23"/>
  <c r="IU27" i="23"/>
  <c r="IS16" i="23"/>
  <c r="IT13" i="23"/>
  <c r="IT14" i="23"/>
  <c r="IT17" i="23" s="1"/>
  <c r="IV4" i="23"/>
  <c r="IU2" i="23"/>
  <c r="IU5" i="23" s="1"/>
  <c r="IU3" i="23"/>
  <c r="J283" i="31"/>
  <c r="P283" i="31"/>
  <c r="O283" i="31"/>
  <c r="A285" i="31"/>
  <c r="F284" i="31"/>
  <c r="E284" i="31"/>
  <c r="D284" i="31"/>
  <c r="C284" i="31"/>
  <c r="B284" i="31"/>
  <c r="S283" i="31"/>
  <c r="K283" i="31" s="1"/>
  <c r="U283" i="31" s="1"/>
  <c r="R283" i="31"/>
  <c r="Q283" i="31"/>
  <c r="G283" i="31"/>
  <c r="N282" i="31"/>
  <c r="M282" i="31"/>
  <c r="L282" i="31"/>
  <c r="T282" i="31"/>
  <c r="IU8" i="23" l="1"/>
  <c r="IU9" i="23" s="1"/>
  <c r="IU7" i="23"/>
  <c r="D318" i="40"/>
  <c r="IV28" i="23"/>
  <c r="IV29" i="23"/>
  <c r="IT2" i="27"/>
  <c r="IS18" i="23"/>
  <c r="IT16" i="23"/>
  <c r="IT18" i="23" s="1"/>
  <c r="IV26" i="23"/>
  <c r="IV27" i="23"/>
  <c r="IU14" i="23"/>
  <c r="IU17" i="23" s="1"/>
  <c r="IU13" i="23"/>
  <c r="IW4" i="23"/>
  <c r="IV2" i="23"/>
  <c r="IV5" i="23" s="1"/>
  <c r="IV3" i="23"/>
  <c r="G284" i="31"/>
  <c r="S284" i="31"/>
  <c r="Q284" i="31"/>
  <c r="R284" i="31"/>
  <c r="B285" i="31"/>
  <c r="A286" i="31"/>
  <c r="F285" i="31"/>
  <c r="D285" i="31"/>
  <c r="C285" i="31"/>
  <c r="E285" i="31"/>
  <c r="O284" i="31"/>
  <c r="P284" i="31"/>
  <c r="J284" i="31"/>
  <c r="L283" i="31"/>
  <c r="N283" i="31"/>
  <c r="M283" i="31"/>
  <c r="T283" i="31"/>
  <c r="IV7" i="23" l="1"/>
  <c r="IV8" i="23"/>
  <c r="IV9" i="23" s="1"/>
  <c r="D319" i="40"/>
  <c r="IW28" i="23"/>
  <c r="IW29" i="23"/>
  <c r="IU2" i="27"/>
  <c r="IU16" i="23"/>
  <c r="IU18" i="23" s="1"/>
  <c r="IW26" i="23"/>
  <c r="IW27" i="23"/>
  <c r="IV14" i="23"/>
  <c r="IV17" i="23" s="1"/>
  <c r="IV13" i="23"/>
  <c r="IX4" i="23"/>
  <c r="IW2" i="23"/>
  <c r="IW5" i="23" s="1"/>
  <c r="IW3" i="23"/>
  <c r="E286" i="31"/>
  <c r="D286" i="31"/>
  <c r="C286" i="31"/>
  <c r="B286" i="31"/>
  <c r="A287" i="31"/>
  <c r="F286" i="31"/>
  <c r="R285" i="31"/>
  <c r="Q285" i="31"/>
  <c r="G285" i="31"/>
  <c r="S285" i="31"/>
  <c r="K284" i="31"/>
  <c r="U284" i="31" s="1"/>
  <c r="J285" i="31"/>
  <c r="P285" i="31"/>
  <c r="O285" i="31"/>
  <c r="N284" i="31"/>
  <c r="M284" i="31"/>
  <c r="L284" i="31"/>
  <c r="IW7" i="23" l="1"/>
  <c r="IW8" i="23"/>
  <c r="IW9" i="23" s="1"/>
  <c r="T284" i="31"/>
  <c r="D320" i="40"/>
  <c r="IX28" i="23"/>
  <c r="IX29" i="23"/>
  <c r="IV2" i="27"/>
  <c r="IV16" i="23"/>
  <c r="IV18" i="23" s="1"/>
  <c r="IX26" i="23"/>
  <c r="IX27" i="23"/>
  <c r="IW13" i="23"/>
  <c r="IW14" i="23"/>
  <c r="IW17" i="23" s="1"/>
  <c r="IX2" i="23"/>
  <c r="IX5" i="23" s="1"/>
  <c r="IX3" i="23"/>
  <c r="IY4" i="23"/>
  <c r="J286" i="31"/>
  <c r="O286" i="31"/>
  <c r="P286" i="31"/>
  <c r="A288" i="31"/>
  <c r="F287" i="31"/>
  <c r="E287" i="31"/>
  <c r="D287" i="31"/>
  <c r="B287" i="31"/>
  <c r="C287" i="31"/>
  <c r="K285" i="31"/>
  <c r="U285" i="31" s="1"/>
  <c r="T285" i="31"/>
  <c r="N285" i="31"/>
  <c r="L285" i="31"/>
  <c r="M285" i="31"/>
  <c r="S286" i="31"/>
  <c r="R286" i="31"/>
  <c r="Q286" i="31"/>
  <c r="G286" i="31"/>
  <c r="IX8" i="23" l="1"/>
  <c r="IX9" i="23" s="1"/>
  <c r="IX7" i="23"/>
  <c r="K286" i="31"/>
  <c r="U286" i="31" s="1"/>
  <c r="D321" i="40"/>
  <c r="IY29" i="23"/>
  <c r="IY28" i="23"/>
  <c r="IW2" i="27"/>
  <c r="IW16" i="23"/>
  <c r="IW18" i="23" s="1"/>
  <c r="IY26" i="23"/>
  <c r="IY27" i="23"/>
  <c r="IX14" i="23"/>
  <c r="IX17" i="23" s="1"/>
  <c r="IX13" i="23"/>
  <c r="IZ4" i="23"/>
  <c r="IY2" i="23"/>
  <c r="IY5" i="23" s="1"/>
  <c r="IY3" i="23"/>
  <c r="P287" i="31"/>
  <c r="O287" i="31"/>
  <c r="J287" i="31"/>
  <c r="C288" i="31"/>
  <c r="B288" i="31"/>
  <c r="E288" i="31"/>
  <c r="D288" i="31"/>
  <c r="A289" i="31"/>
  <c r="F288" i="31"/>
  <c r="G287" i="31"/>
  <c r="R287" i="31"/>
  <c r="Q287" i="31"/>
  <c r="S287" i="31"/>
  <c r="M286" i="31"/>
  <c r="L286" i="31"/>
  <c r="N286" i="31"/>
  <c r="T286" i="31"/>
  <c r="IY7" i="23" l="1"/>
  <c r="IY8" i="23"/>
  <c r="IY9" i="23" s="1"/>
  <c r="D322" i="40"/>
  <c r="IZ29" i="23"/>
  <c r="IZ28" i="23"/>
  <c r="IX2" i="27"/>
  <c r="IX16" i="23"/>
  <c r="IX18" i="23" s="1"/>
  <c r="IZ27" i="23"/>
  <c r="IZ26" i="23"/>
  <c r="IY14" i="23"/>
  <c r="IY17" i="23" s="1"/>
  <c r="IY13" i="23"/>
  <c r="IZ3" i="23"/>
  <c r="JA4" i="23"/>
  <c r="IZ2" i="23"/>
  <c r="IZ5" i="23" s="1"/>
  <c r="K287" i="31"/>
  <c r="U287" i="31" s="1"/>
  <c r="T287" i="31"/>
  <c r="S288" i="31"/>
  <c r="R288" i="31"/>
  <c r="Q288" i="31"/>
  <c r="G288" i="31"/>
  <c r="N287" i="31"/>
  <c r="M287" i="31"/>
  <c r="L287" i="31"/>
  <c r="A290" i="31"/>
  <c r="F289" i="31"/>
  <c r="E289" i="31"/>
  <c r="D289" i="31"/>
  <c r="C289" i="31"/>
  <c r="B289" i="31"/>
  <c r="J288" i="31"/>
  <c r="P288" i="31"/>
  <c r="O288" i="31"/>
  <c r="IZ8" i="23" l="1"/>
  <c r="IZ9" i="23" s="1"/>
  <c r="IZ7" i="23"/>
  <c r="D323" i="40"/>
  <c r="JA28" i="23"/>
  <c r="JA29" i="23"/>
  <c r="IY2" i="27"/>
  <c r="IY16" i="23"/>
  <c r="IY18" i="23" s="1"/>
  <c r="JA26" i="23"/>
  <c r="JA27" i="23"/>
  <c r="IZ14" i="23"/>
  <c r="IZ17" i="23" s="1"/>
  <c r="IZ13" i="23"/>
  <c r="JA2" i="23"/>
  <c r="JA5" i="23" s="1"/>
  <c r="JB4" i="23"/>
  <c r="JA3" i="23"/>
  <c r="M288" i="31"/>
  <c r="L288" i="31"/>
  <c r="N288" i="31"/>
  <c r="S289" i="31"/>
  <c r="R289" i="31"/>
  <c r="G289" i="31"/>
  <c r="Q289" i="31"/>
  <c r="J289" i="31"/>
  <c r="P289" i="31"/>
  <c r="O289" i="31"/>
  <c r="K288" i="31"/>
  <c r="U288" i="31" s="1"/>
  <c r="A291" i="31"/>
  <c r="F290" i="31"/>
  <c r="E290" i="31"/>
  <c r="C290" i="31"/>
  <c r="B290" i="31"/>
  <c r="D290" i="31"/>
  <c r="JA8" i="23" l="1"/>
  <c r="JA9" i="23" s="1"/>
  <c r="JA7" i="23"/>
  <c r="D324" i="40"/>
  <c r="JB28" i="23"/>
  <c r="JB29" i="23"/>
  <c r="IZ2" i="27"/>
  <c r="IZ16" i="23"/>
  <c r="IZ18" i="23" s="1"/>
  <c r="JB26" i="23"/>
  <c r="JB27" i="23"/>
  <c r="JA14" i="23"/>
  <c r="JA17" i="23" s="1"/>
  <c r="JA13" i="23"/>
  <c r="JC4" i="23"/>
  <c r="JB3" i="23"/>
  <c r="JB2" i="23"/>
  <c r="JB5" i="23" s="1"/>
  <c r="K289" i="31"/>
  <c r="U289" i="31" s="1"/>
  <c r="P290" i="31"/>
  <c r="O290" i="31"/>
  <c r="J290" i="31"/>
  <c r="A292" i="31"/>
  <c r="D291" i="31"/>
  <c r="C291" i="31"/>
  <c r="B291" i="31"/>
  <c r="F291" i="31"/>
  <c r="E291" i="31"/>
  <c r="Q290" i="31"/>
  <c r="G290" i="31"/>
  <c r="S290" i="31"/>
  <c r="R290" i="31"/>
  <c r="N289" i="31"/>
  <c r="M289" i="31"/>
  <c r="L289" i="31"/>
  <c r="T289" i="31"/>
  <c r="T288" i="31"/>
  <c r="JB8" i="23" l="1"/>
  <c r="JB9" i="23" s="1"/>
  <c r="JB7" i="23"/>
  <c r="K290" i="31"/>
  <c r="U290" i="31" s="1"/>
  <c r="D325" i="40"/>
  <c r="JC28" i="23"/>
  <c r="JC29" i="23"/>
  <c r="JA2" i="27"/>
  <c r="JA16" i="23"/>
  <c r="JA18" i="23" s="1"/>
  <c r="JC26" i="23"/>
  <c r="JC27" i="23"/>
  <c r="JB13" i="23"/>
  <c r="JB14" i="23"/>
  <c r="JB17" i="23" s="1"/>
  <c r="JC3" i="23"/>
  <c r="JC2" i="23"/>
  <c r="JC5" i="23" s="1"/>
  <c r="JD4" i="23"/>
  <c r="T290" i="31"/>
  <c r="A293" i="31"/>
  <c r="B292" i="31"/>
  <c r="F292" i="31"/>
  <c r="D292" i="31"/>
  <c r="C292" i="31"/>
  <c r="E292" i="31"/>
  <c r="N290" i="31"/>
  <c r="M290" i="31"/>
  <c r="L290" i="31"/>
  <c r="J291" i="31"/>
  <c r="O291" i="31"/>
  <c r="P291" i="31"/>
  <c r="S291" i="31"/>
  <c r="R291" i="31"/>
  <c r="Q291" i="31"/>
  <c r="G291" i="31"/>
  <c r="JC8" i="23" l="1"/>
  <c r="JC9" i="23" s="1"/>
  <c r="JC7" i="23"/>
  <c r="D326" i="40"/>
  <c r="JD28" i="23"/>
  <c r="JD29" i="23"/>
  <c r="JB2" i="27"/>
  <c r="JB16" i="23"/>
  <c r="JB18" i="23" s="1"/>
  <c r="JD26" i="23"/>
  <c r="JD27" i="23"/>
  <c r="JC14" i="23"/>
  <c r="JC17" i="23" s="1"/>
  <c r="JC13" i="23"/>
  <c r="JD2" i="23"/>
  <c r="JD5" i="23" s="1"/>
  <c r="JD3" i="23"/>
  <c r="JE4" i="23"/>
  <c r="K291" i="31"/>
  <c r="U291" i="31" s="1"/>
  <c r="Q292" i="31"/>
  <c r="S292" i="31"/>
  <c r="G292" i="31"/>
  <c r="R292" i="31"/>
  <c r="D293" i="31"/>
  <c r="C293" i="31"/>
  <c r="B293" i="31"/>
  <c r="A294" i="31"/>
  <c r="F293" i="31"/>
  <c r="E293" i="31"/>
  <c r="P292" i="31"/>
  <c r="J292" i="31"/>
  <c r="O292" i="31"/>
  <c r="M291" i="31"/>
  <c r="L291" i="31"/>
  <c r="N291" i="31"/>
  <c r="JD8" i="23" l="1"/>
  <c r="JD9" i="23" s="1"/>
  <c r="JD7" i="23"/>
  <c r="T291" i="31"/>
  <c r="D327" i="40"/>
  <c r="JC16" i="23"/>
  <c r="JC18" i="23" s="1"/>
  <c r="JE28" i="23"/>
  <c r="JE29" i="23"/>
  <c r="JC2" i="27"/>
  <c r="JE26" i="23"/>
  <c r="JE27" i="23"/>
  <c r="JD13" i="23"/>
  <c r="JD14" i="23"/>
  <c r="JD17" i="23" s="1"/>
  <c r="JE3" i="23"/>
  <c r="JF4" i="23"/>
  <c r="JE2" i="23"/>
  <c r="JE5" i="23" s="1"/>
  <c r="S293" i="31"/>
  <c r="R293" i="31"/>
  <c r="Q293" i="31"/>
  <c r="G293" i="31"/>
  <c r="L292" i="31"/>
  <c r="N292" i="31"/>
  <c r="M292" i="31"/>
  <c r="J293" i="31"/>
  <c r="P293" i="31"/>
  <c r="O293" i="31"/>
  <c r="K292" i="31"/>
  <c r="U292" i="31" s="1"/>
  <c r="A295" i="31"/>
  <c r="F294" i="31"/>
  <c r="E294" i="31"/>
  <c r="C294" i="31"/>
  <c r="D294" i="31"/>
  <c r="B294" i="31"/>
  <c r="JE8" i="23" l="1"/>
  <c r="JE9" i="23" s="1"/>
  <c r="JE7" i="23"/>
  <c r="D328" i="40"/>
  <c r="JD16" i="23"/>
  <c r="JD18" i="23" s="1"/>
  <c r="JF28" i="23"/>
  <c r="JF29" i="23"/>
  <c r="JD2" i="27"/>
  <c r="JF26" i="23"/>
  <c r="JF27" i="23"/>
  <c r="JE13" i="23"/>
  <c r="JE14" i="23"/>
  <c r="JE17" i="23" s="1"/>
  <c r="JF2" i="23"/>
  <c r="JF5" i="23" s="1"/>
  <c r="JG4" i="23"/>
  <c r="JF3" i="23"/>
  <c r="K293" i="31"/>
  <c r="U293" i="31" s="1"/>
  <c r="G294" i="31"/>
  <c r="S294" i="31"/>
  <c r="Q294" i="31"/>
  <c r="R294" i="31"/>
  <c r="B295" i="31"/>
  <c r="A296" i="31"/>
  <c r="F295" i="31"/>
  <c r="E295" i="31"/>
  <c r="D295" i="31"/>
  <c r="C295" i="31"/>
  <c r="L293" i="31"/>
  <c r="N293" i="31"/>
  <c r="M293" i="31"/>
  <c r="O294" i="31"/>
  <c r="J294" i="31"/>
  <c r="P294" i="31"/>
  <c r="T293" i="31"/>
  <c r="T292" i="31"/>
  <c r="JF8" i="23" l="1"/>
  <c r="JF9" i="23" s="1"/>
  <c r="JF7" i="23"/>
  <c r="D329" i="40"/>
  <c r="JE16" i="23"/>
  <c r="JE18" i="23" s="1"/>
  <c r="JG29" i="23"/>
  <c r="JG28" i="23"/>
  <c r="JE2" i="27"/>
  <c r="JG26" i="23"/>
  <c r="JG27" i="23"/>
  <c r="JF13" i="23"/>
  <c r="JF16" i="23" s="1"/>
  <c r="JF14" i="23"/>
  <c r="JF17" i="23" s="1"/>
  <c r="JG3" i="23"/>
  <c r="JG2" i="23"/>
  <c r="JG5" i="23" s="1"/>
  <c r="JH4" i="23"/>
  <c r="R295" i="31"/>
  <c r="Q295" i="31"/>
  <c r="G295" i="31"/>
  <c r="S295" i="31"/>
  <c r="E296" i="31"/>
  <c r="D296" i="31"/>
  <c r="C296" i="31"/>
  <c r="F296" i="31"/>
  <c r="B296" i="31"/>
  <c r="A297" i="31"/>
  <c r="J295" i="31"/>
  <c r="P295" i="31"/>
  <c r="O295" i="31"/>
  <c r="K294" i="31"/>
  <c r="U294" i="31" s="1"/>
  <c r="N294" i="31"/>
  <c r="M294" i="31"/>
  <c r="L294" i="31"/>
  <c r="JG8" i="23" l="1"/>
  <c r="JG9" i="23" s="1"/>
  <c r="JG7" i="23"/>
  <c r="D330" i="40"/>
  <c r="JH29" i="23"/>
  <c r="JH28" i="23"/>
  <c r="JF2" i="27"/>
  <c r="JH27" i="23"/>
  <c r="JH26" i="23"/>
  <c r="JF18" i="23"/>
  <c r="JG14" i="23"/>
  <c r="JG17" i="23" s="1"/>
  <c r="JG13" i="23"/>
  <c r="JG16" i="23" s="1"/>
  <c r="JI4" i="23"/>
  <c r="JH3" i="23"/>
  <c r="JH2" i="23"/>
  <c r="JH5" i="23" s="1"/>
  <c r="T294" i="31"/>
  <c r="S296" i="31"/>
  <c r="Q296" i="31"/>
  <c r="G296" i="31"/>
  <c r="R296" i="31"/>
  <c r="K295" i="31"/>
  <c r="U295" i="31" s="1"/>
  <c r="N295" i="31"/>
  <c r="M295" i="31"/>
  <c r="L295" i="31"/>
  <c r="P296" i="31"/>
  <c r="J296" i="31"/>
  <c r="O296" i="31"/>
  <c r="A298" i="31"/>
  <c r="F297" i="31"/>
  <c r="D297" i="31"/>
  <c r="C297" i="31"/>
  <c r="E297" i="31"/>
  <c r="B297" i="31"/>
  <c r="JH7" i="23" l="1"/>
  <c r="JH8" i="23"/>
  <c r="JH9" i="23" s="1"/>
  <c r="D331" i="40"/>
  <c r="JI28" i="23"/>
  <c r="JI29" i="23"/>
  <c r="JG2" i="27"/>
  <c r="JI26" i="23"/>
  <c r="JI27" i="23"/>
  <c r="JG18" i="23"/>
  <c r="JH14" i="23"/>
  <c r="JH17" i="23" s="1"/>
  <c r="JH13" i="23"/>
  <c r="JH16" i="23" s="1"/>
  <c r="JI2" i="23"/>
  <c r="JI5" i="23" s="1"/>
  <c r="JJ4" i="23"/>
  <c r="JI3" i="23"/>
  <c r="P297" i="31"/>
  <c r="O297" i="31"/>
  <c r="J297" i="31"/>
  <c r="K296" i="31"/>
  <c r="U296" i="31" s="1"/>
  <c r="G297" i="31"/>
  <c r="S297" i="31"/>
  <c r="R297" i="31"/>
  <c r="Q297" i="31"/>
  <c r="C298" i="31"/>
  <c r="B298" i="31"/>
  <c r="A299" i="31"/>
  <c r="F298" i="31"/>
  <c r="E298" i="31"/>
  <c r="D298" i="31"/>
  <c r="M296" i="31"/>
  <c r="L296" i="31"/>
  <c r="N296" i="31"/>
  <c r="T295" i="31"/>
  <c r="JI7" i="23" l="1"/>
  <c r="JI8" i="23"/>
  <c r="JI9" i="23" s="1"/>
  <c r="K297" i="31"/>
  <c r="U297" i="31" s="1"/>
  <c r="D332" i="40"/>
  <c r="JJ28" i="23"/>
  <c r="JJ29" i="23"/>
  <c r="JH2" i="27"/>
  <c r="JJ26" i="23"/>
  <c r="JJ27" i="23"/>
  <c r="JH18" i="23"/>
  <c r="JI13" i="23"/>
  <c r="JI16" i="23" s="1"/>
  <c r="JI14" i="23"/>
  <c r="JI17" i="23" s="1"/>
  <c r="JJ2" i="23"/>
  <c r="JJ5" i="23" s="1"/>
  <c r="JK4" i="23"/>
  <c r="JJ3" i="23"/>
  <c r="N297" i="31"/>
  <c r="L297" i="31"/>
  <c r="M297" i="31"/>
  <c r="J298" i="31"/>
  <c r="O298" i="31"/>
  <c r="P298" i="31"/>
  <c r="T297" i="31"/>
  <c r="S298" i="31"/>
  <c r="K298" i="31" s="1"/>
  <c r="U298" i="31" s="1"/>
  <c r="R298" i="31"/>
  <c r="Q298" i="31"/>
  <c r="G298" i="31"/>
  <c r="T296" i="31"/>
  <c r="A300" i="31"/>
  <c r="F299" i="31"/>
  <c r="E299" i="31"/>
  <c r="D299" i="31"/>
  <c r="B299" i="31"/>
  <c r="C299" i="31"/>
  <c r="JJ8" i="23" l="1"/>
  <c r="JJ9" i="23" s="1"/>
  <c r="JJ7" i="23"/>
  <c r="D333" i="40"/>
  <c r="JK28" i="23"/>
  <c r="JK29" i="23"/>
  <c r="JI2" i="27"/>
  <c r="JK26" i="23"/>
  <c r="JK27" i="23"/>
  <c r="JI18" i="23"/>
  <c r="JJ13" i="23"/>
  <c r="JJ16" i="23" s="1"/>
  <c r="JJ14" i="23"/>
  <c r="JJ17" i="23" s="1"/>
  <c r="JL4" i="23"/>
  <c r="JK2" i="23"/>
  <c r="JK5" i="23" s="1"/>
  <c r="JK3" i="23"/>
  <c r="R299" i="31"/>
  <c r="Q299" i="31"/>
  <c r="G299" i="31"/>
  <c r="S299" i="31"/>
  <c r="J299" i="31"/>
  <c r="O299" i="31"/>
  <c r="P299" i="31"/>
  <c r="T298" i="31"/>
  <c r="N298" i="31"/>
  <c r="M298" i="31"/>
  <c r="L298" i="31"/>
  <c r="E300" i="31"/>
  <c r="D300" i="31"/>
  <c r="F300" i="31"/>
  <c r="C300" i="31"/>
  <c r="A301" i="31"/>
  <c r="B300" i="31"/>
  <c r="JK7" i="23" l="1"/>
  <c r="JK8" i="23"/>
  <c r="JK9" i="23" s="1"/>
  <c r="D334" i="40"/>
  <c r="JL28" i="23"/>
  <c r="JL29" i="23"/>
  <c r="JJ2" i="27"/>
  <c r="JL26" i="23"/>
  <c r="JL27" i="23"/>
  <c r="JJ18" i="23"/>
  <c r="JK14" i="23"/>
  <c r="JK17" i="23" s="1"/>
  <c r="JK13" i="23"/>
  <c r="JK16" i="23" s="1"/>
  <c r="JL3" i="23"/>
  <c r="JM4" i="23"/>
  <c r="JL2" i="23"/>
  <c r="JL5" i="23" s="1"/>
  <c r="P300" i="31"/>
  <c r="O300" i="31"/>
  <c r="J300" i="31"/>
  <c r="T299" i="31"/>
  <c r="Q300" i="31"/>
  <c r="G300" i="31"/>
  <c r="S300" i="31"/>
  <c r="R300" i="31"/>
  <c r="N299" i="31"/>
  <c r="M299" i="31"/>
  <c r="L299" i="31"/>
  <c r="D301" i="31"/>
  <c r="C301" i="31"/>
  <c r="B301" i="31"/>
  <c r="F301" i="31"/>
  <c r="E301" i="31"/>
  <c r="A302" i="31"/>
  <c r="K299" i="31"/>
  <c r="U299" i="31" s="1"/>
  <c r="JL8" i="23" l="1"/>
  <c r="JL9" i="23" s="1"/>
  <c r="JL7" i="23"/>
  <c r="K300" i="31"/>
  <c r="U300" i="31" s="1"/>
  <c r="D335" i="40"/>
  <c r="JM28" i="23"/>
  <c r="JM29" i="23"/>
  <c r="JK2" i="27"/>
  <c r="JM26" i="23"/>
  <c r="JM27" i="23"/>
  <c r="JK18" i="23"/>
  <c r="JL13" i="23"/>
  <c r="JL16" i="23" s="1"/>
  <c r="JL14" i="23"/>
  <c r="JL17" i="23" s="1"/>
  <c r="JM3" i="23"/>
  <c r="JM2" i="23"/>
  <c r="JM5" i="23" s="1"/>
  <c r="JN4" i="23"/>
  <c r="S301" i="31"/>
  <c r="R301" i="31"/>
  <c r="G301" i="31"/>
  <c r="Q301" i="31"/>
  <c r="T300" i="31"/>
  <c r="J301" i="31"/>
  <c r="P301" i="31"/>
  <c r="O301" i="31"/>
  <c r="M300" i="31"/>
  <c r="L300" i="31"/>
  <c r="N300" i="31"/>
  <c r="A303" i="31"/>
  <c r="F302" i="31"/>
  <c r="E302" i="31"/>
  <c r="C302" i="31"/>
  <c r="B302" i="31"/>
  <c r="D302" i="31"/>
  <c r="JM8" i="23" l="1"/>
  <c r="JM9" i="23" s="1"/>
  <c r="JM7" i="23"/>
  <c r="D336" i="40"/>
  <c r="JN28" i="23"/>
  <c r="JN29" i="23"/>
  <c r="JL2" i="27"/>
  <c r="JN26" i="23"/>
  <c r="JN27" i="23"/>
  <c r="JL18" i="23"/>
  <c r="JM14" i="23"/>
  <c r="JM17" i="23" s="1"/>
  <c r="JM13" i="23"/>
  <c r="JM16" i="23" s="1"/>
  <c r="JN2" i="23"/>
  <c r="JN5" i="23" s="1"/>
  <c r="JO4" i="23"/>
  <c r="JN3" i="23"/>
  <c r="K301" i="31"/>
  <c r="U301" i="31" s="1"/>
  <c r="T301" i="31"/>
  <c r="O302" i="31"/>
  <c r="J302" i="31"/>
  <c r="P302" i="31"/>
  <c r="L301" i="31"/>
  <c r="N301" i="31"/>
  <c r="M301" i="31"/>
  <c r="G302" i="31"/>
  <c r="S302" i="31"/>
  <c r="R302" i="31"/>
  <c r="Q302" i="31"/>
  <c r="B303" i="31"/>
  <c r="A304" i="31"/>
  <c r="F303" i="31"/>
  <c r="E303" i="31"/>
  <c r="D303" i="31"/>
  <c r="C303" i="31"/>
  <c r="JN8" i="23" l="1"/>
  <c r="JN9" i="23" s="1"/>
  <c r="JN7" i="23"/>
  <c r="D337" i="40"/>
  <c r="JO29" i="23"/>
  <c r="JO28" i="23"/>
  <c r="JM2" i="27"/>
  <c r="JO26" i="23"/>
  <c r="JO27" i="23"/>
  <c r="JM18" i="23"/>
  <c r="JN13" i="23"/>
  <c r="JN16" i="23" s="1"/>
  <c r="JN14" i="23"/>
  <c r="JN17" i="23" s="1"/>
  <c r="JO2" i="23"/>
  <c r="JO5" i="23" s="1"/>
  <c r="JO3" i="23"/>
  <c r="JP4" i="23"/>
  <c r="R303" i="31"/>
  <c r="Q303" i="31"/>
  <c r="G303" i="31"/>
  <c r="S303" i="31"/>
  <c r="J303" i="31"/>
  <c r="P303" i="31"/>
  <c r="O303" i="31"/>
  <c r="E304" i="31"/>
  <c r="D304" i="31"/>
  <c r="C304" i="31"/>
  <c r="F304" i="31"/>
  <c r="B304" i="31"/>
  <c r="A305" i="31"/>
  <c r="N302" i="31"/>
  <c r="M302" i="31"/>
  <c r="L302" i="31"/>
  <c r="K302" i="31"/>
  <c r="U302" i="31" s="1"/>
  <c r="JO8" i="23" l="1"/>
  <c r="JO9" i="23" s="1"/>
  <c r="JO7" i="23"/>
  <c r="D338" i="40"/>
  <c r="JP29" i="23"/>
  <c r="JP28" i="23"/>
  <c r="JN2" i="27"/>
  <c r="JP27" i="23"/>
  <c r="JP26" i="23"/>
  <c r="JN18" i="23"/>
  <c r="JO14" i="23"/>
  <c r="JO17" i="23" s="1"/>
  <c r="JO13" i="23"/>
  <c r="JO16" i="23" s="1"/>
  <c r="JP2" i="23"/>
  <c r="JP5" i="23" s="1"/>
  <c r="JP3" i="23"/>
  <c r="JQ4" i="23"/>
  <c r="T302" i="31"/>
  <c r="P304" i="31"/>
  <c r="J304" i="31"/>
  <c r="O304" i="31"/>
  <c r="A306" i="31"/>
  <c r="F305" i="31"/>
  <c r="D305" i="31"/>
  <c r="C305" i="31"/>
  <c r="E305" i="31"/>
  <c r="B305" i="31"/>
  <c r="K303" i="31"/>
  <c r="U303" i="31" s="1"/>
  <c r="N303" i="31"/>
  <c r="M303" i="31"/>
  <c r="L303" i="31"/>
  <c r="S304" i="31"/>
  <c r="Q304" i="31"/>
  <c r="G304" i="31"/>
  <c r="R304" i="31"/>
  <c r="JP8" i="23" l="1"/>
  <c r="JP9" i="23" s="1"/>
  <c r="JP7" i="23"/>
  <c r="K304" i="31"/>
  <c r="U304" i="31" s="1"/>
  <c r="T303" i="31"/>
  <c r="D339" i="40"/>
  <c r="JQ28" i="23"/>
  <c r="JQ29" i="23"/>
  <c r="JO2" i="27"/>
  <c r="JQ27" i="23"/>
  <c r="JQ26" i="23"/>
  <c r="JO18" i="23"/>
  <c r="JP13" i="23"/>
  <c r="JP16" i="23" s="1"/>
  <c r="JP14" i="23"/>
  <c r="JP17" i="23" s="1"/>
  <c r="JR4" i="23"/>
  <c r="JQ3" i="23"/>
  <c r="JQ2" i="23"/>
  <c r="JQ5" i="23" s="1"/>
  <c r="G305" i="31"/>
  <c r="S305" i="31"/>
  <c r="Q305" i="31"/>
  <c r="R305" i="31"/>
  <c r="C306" i="31"/>
  <c r="B306" i="31"/>
  <c r="A307" i="31"/>
  <c r="F306" i="31"/>
  <c r="E306" i="31"/>
  <c r="D306" i="31"/>
  <c r="P305" i="31"/>
  <c r="O305" i="31"/>
  <c r="J305" i="31"/>
  <c r="T304" i="31"/>
  <c r="M304" i="31"/>
  <c r="L304" i="31"/>
  <c r="N304" i="31"/>
  <c r="JQ8" i="23" l="1"/>
  <c r="JQ9" i="23" s="1"/>
  <c r="JQ7" i="23"/>
  <c r="D340" i="40"/>
  <c r="JR28" i="23"/>
  <c r="JR29" i="23"/>
  <c r="JP2" i="27"/>
  <c r="JR26" i="23"/>
  <c r="JR27" i="23"/>
  <c r="JP18" i="23"/>
  <c r="JQ14" i="23"/>
  <c r="JQ17" i="23" s="1"/>
  <c r="JQ13" i="23"/>
  <c r="JQ16" i="23" s="1"/>
  <c r="JR2" i="23"/>
  <c r="JR5" i="23" s="1"/>
  <c r="JR3" i="23"/>
  <c r="JS4" i="23"/>
  <c r="A308" i="31"/>
  <c r="F307" i="31"/>
  <c r="E307" i="31"/>
  <c r="D307" i="31"/>
  <c r="B307" i="31"/>
  <c r="C307" i="31"/>
  <c r="J306" i="31"/>
  <c r="O306" i="31"/>
  <c r="P306" i="31"/>
  <c r="K305" i="31"/>
  <c r="U305" i="31" s="1"/>
  <c r="S306" i="31"/>
  <c r="R306" i="31"/>
  <c r="Q306" i="31"/>
  <c r="G306" i="31"/>
  <c r="N305" i="31"/>
  <c r="L305" i="31"/>
  <c r="M305" i="31"/>
  <c r="JR8" i="23" l="1"/>
  <c r="JR9" i="23" s="1"/>
  <c r="JR7" i="23"/>
  <c r="T305" i="31"/>
  <c r="D341" i="40"/>
  <c r="JS28" i="23"/>
  <c r="JS29" i="23"/>
  <c r="JQ2" i="27"/>
  <c r="JS26" i="23"/>
  <c r="JS27" i="23"/>
  <c r="JQ18" i="23"/>
  <c r="JR13" i="23"/>
  <c r="JR16" i="23" s="1"/>
  <c r="JR14" i="23"/>
  <c r="JR17" i="23" s="1"/>
  <c r="JT4" i="23"/>
  <c r="JS3" i="23"/>
  <c r="JS2" i="23"/>
  <c r="JS5" i="23" s="1"/>
  <c r="N306" i="31"/>
  <c r="L306" i="31"/>
  <c r="M306" i="31"/>
  <c r="R307" i="31"/>
  <c r="Q307" i="31"/>
  <c r="G307" i="31"/>
  <c r="S307" i="31"/>
  <c r="K306" i="31"/>
  <c r="U306" i="31" s="1"/>
  <c r="J307" i="31"/>
  <c r="P307" i="31"/>
  <c r="O307" i="31"/>
  <c r="E308" i="31"/>
  <c r="D308" i="31"/>
  <c r="F308" i="31"/>
  <c r="C308" i="31"/>
  <c r="A309" i="31"/>
  <c r="B308" i="31"/>
  <c r="JS8" i="23" l="1"/>
  <c r="JS9" i="23" s="1"/>
  <c r="JS7" i="23"/>
  <c r="K307" i="31"/>
  <c r="U307" i="31" s="1"/>
  <c r="D342" i="40"/>
  <c r="JT28" i="23"/>
  <c r="JT29" i="23"/>
  <c r="JR2" i="27"/>
  <c r="JT26" i="23"/>
  <c r="JT27" i="23"/>
  <c r="JR18" i="23"/>
  <c r="JS14" i="23"/>
  <c r="JS17" i="23" s="1"/>
  <c r="JS13" i="23"/>
  <c r="JS16" i="23" s="1"/>
  <c r="JT2" i="23"/>
  <c r="JT5" i="23" s="1"/>
  <c r="JT3" i="23"/>
  <c r="JU4" i="23"/>
  <c r="N307" i="31"/>
  <c r="M307" i="31"/>
  <c r="L307" i="31"/>
  <c r="T306" i="31"/>
  <c r="Q308" i="31"/>
  <c r="G308" i="31"/>
  <c r="R308" i="31"/>
  <c r="S308" i="31"/>
  <c r="D309" i="31"/>
  <c r="C309" i="31"/>
  <c r="B309" i="31"/>
  <c r="F309" i="31"/>
  <c r="E309" i="31"/>
  <c r="A310" i="31"/>
  <c r="P308" i="31"/>
  <c r="O308" i="31"/>
  <c r="J308" i="31"/>
  <c r="T307" i="31"/>
  <c r="JT7" i="23" l="1"/>
  <c r="JT8" i="23"/>
  <c r="JT9" i="23" s="1"/>
  <c r="K308" i="31"/>
  <c r="U308" i="31" s="1"/>
  <c r="D343" i="40"/>
  <c r="JU28" i="23"/>
  <c r="JU29" i="23"/>
  <c r="JS2" i="27"/>
  <c r="JU26" i="23"/>
  <c r="JU27" i="23"/>
  <c r="JS18" i="23"/>
  <c r="JT14" i="23"/>
  <c r="JT17" i="23" s="1"/>
  <c r="JT13" i="23"/>
  <c r="JT16" i="23" s="1"/>
  <c r="JV4" i="23"/>
  <c r="JU3" i="23"/>
  <c r="JU2" i="23"/>
  <c r="JU5" i="23" s="1"/>
  <c r="M308" i="31"/>
  <c r="L308" i="31"/>
  <c r="N308" i="31"/>
  <c r="S309" i="31"/>
  <c r="R309" i="31"/>
  <c r="G309" i="31"/>
  <c r="Q309" i="31"/>
  <c r="J309" i="31"/>
  <c r="P309" i="31"/>
  <c r="O309" i="31"/>
  <c r="F310" i="31"/>
  <c r="A311" i="31"/>
  <c r="E310" i="31"/>
  <c r="C310" i="31"/>
  <c r="B310" i="31"/>
  <c r="D310" i="31"/>
  <c r="T308" i="31"/>
  <c r="JU7" i="23" l="1"/>
  <c r="JU8" i="23"/>
  <c r="JU9" i="23" s="1"/>
  <c r="D344" i="40"/>
  <c r="JV28" i="23"/>
  <c r="JV29" i="23"/>
  <c r="JT2" i="27"/>
  <c r="JV26" i="23"/>
  <c r="JV27" i="23"/>
  <c r="JT18" i="23"/>
  <c r="JU13" i="23"/>
  <c r="JU16" i="23" s="1"/>
  <c r="JU14" i="23"/>
  <c r="JU17" i="23" s="1"/>
  <c r="JV3" i="23"/>
  <c r="JV2" i="23"/>
  <c r="JV5" i="23" s="1"/>
  <c r="JW4" i="23"/>
  <c r="L309" i="31"/>
  <c r="M309" i="31"/>
  <c r="N309" i="31"/>
  <c r="D311" i="31"/>
  <c r="A312" i="31"/>
  <c r="C311" i="31"/>
  <c r="B311" i="31"/>
  <c r="F311" i="31"/>
  <c r="E311" i="31"/>
  <c r="K309" i="31"/>
  <c r="U309" i="31" s="1"/>
  <c r="O310" i="31"/>
  <c r="J310" i="31"/>
  <c r="P310" i="31"/>
  <c r="Q310" i="31"/>
  <c r="G310" i="31"/>
  <c r="S310" i="31"/>
  <c r="R310" i="31"/>
  <c r="JV8" i="23" l="1"/>
  <c r="JV9" i="23" s="1"/>
  <c r="JV7" i="23"/>
  <c r="K310" i="31"/>
  <c r="U310" i="31" s="1"/>
  <c r="D345" i="40"/>
  <c r="JW29" i="23"/>
  <c r="JW28" i="23"/>
  <c r="JU2" i="27"/>
  <c r="JW26" i="23"/>
  <c r="JW27" i="23"/>
  <c r="JU18" i="23"/>
  <c r="JV14" i="23"/>
  <c r="JV17" i="23" s="1"/>
  <c r="JV13" i="23"/>
  <c r="JV16" i="23" s="1"/>
  <c r="JW3" i="23"/>
  <c r="JX4" i="23"/>
  <c r="JW2" i="23"/>
  <c r="JW5" i="23" s="1"/>
  <c r="T309" i="31"/>
  <c r="E312" i="31"/>
  <c r="A313" i="31"/>
  <c r="D312" i="31"/>
  <c r="F312" i="31"/>
  <c r="B312" i="31"/>
  <c r="C312" i="31"/>
  <c r="N310" i="31"/>
  <c r="M310" i="31"/>
  <c r="L310" i="31"/>
  <c r="T310" i="31"/>
  <c r="S311" i="31"/>
  <c r="Q311" i="31"/>
  <c r="G311" i="31"/>
  <c r="R311" i="31"/>
  <c r="J311" i="31"/>
  <c r="P311" i="31"/>
  <c r="O311" i="31"/>
  <c r="JW7" i="23" l="1"/>
  <c r="JW8" i="23"/>
  <c r="JW9" i="23" s="1"/>
  <c r="D346" i="40"/>
  <c r="D347" i="40"/>
  <c r="JX29" i="23"/>
  <c r="JX28" i="23"/>
  <c r="JV2" i="27"/>
  <c r="JX27" i="23"/>
  <c r="JX26" i="23"/>
  <c r="JV18" i="23"/>
  <c r="JW14" i="23"/>
  <c r="JW17" i="23" s="1"/>
  <c r="JW13" i="23"/>
  <c r="JW16" i="23" s="1"/>
  <c r="JX2" i="23"/>
  <c r="JX5" i="23" s="1"/>
  <c r="JX3" i="23"/>
  <c r="JY4" i="23"/>
  <c r="O312" i="31"/>
  <c r="J312" i="31"/>
  <c r="P312" i="31"/>
  <c r="K311" i="31"/>
  <c r="U311" i="31" s="1"/>
  <c r="L311" i="31"/>
  <c r="M311" i="31"/>
  <c r="N311" i="31"/>
  <c r="B313" i="31"/>
  <c r="F313" i="31"/>
  <c r="E313" i="31"/>
  <c r="C313" i="31"/>
  <c r="A314" i="31"/>
  <c r="D313" i="31"/>
  <c r="G312" i="31"/>
  <c r="S312" i="31"/>
  <c r="R312" i="31"/>
  <c r="Q312" i="31"/>
  <c r="JX8" i="23" l="1"/>
  <c r="JX9" i="23" s="1"/>
  <c r="JX7" i="23"/>
  <c r="K312" i="31"/>
  <c r="U312" i="31" s="1"/>
  <c r="JY28" i="23"/>
  <c r="JY29" i="23"/>
  <c r="JW2" i="27"/>
  <c r="JY26" i="23"/>
  <c r="JY27" i="23"/>
  <c r="JW18" i="23"/>
  <c r="JX14" i="23"/>
  <c r="JX17" i="23" s="1"/>
  <c r="JX13" i="23"/>
  <c r="JX16" i="23" s="1"/>
  <c r="JY2" i="23"/>
  <c r="JY5" i="23" s="1"/>
  <c r="JZ4" i="23"/>
  <c r="JY3" i="23"/>
  <c r="T311" i="31"/>
  <c r="N312" i="31"/>
  <c r="M312" i="31"/>
  <c r="L312" i="31"/>
  <c r="R313" i="31"/>
  <c r="G313" i="31"/>
  <c r="S313" i="31"/>
  <c r="Q313" i="31"/>
  <c r="J313" i="31"/>
  <c r="P313" i="31"/>
  <c r="O313" i="31"/>
  <c r="T312" i="31"/>
  <c r="E314" i="31"/>
  <c r="D314" i="31"/>
  <c r="A315" i="31"/>
  <c r="C314" i="31"/>
  <c r="B314" i="31"/>
  <c r="F314" i="31"/>
  <c r="JY8" i="23" l="1"/>
  <c r="JY9" i="23" s="1"/>
  <c r="JY7" i="23"/>
  <c r="JZ28" i="23"/>
  <c r="JZ29" i="23"/>
  <c r="JX2" i="27"/>
  <c r="JZ26" i="23"/>
  <c r="JZ27" i="23"/>
  <c r="JX18" i="23"/>
  <c r="JY14" i="23"/>
  <c r="JY17" i="23" s="1"/>
  <c r="JY13" i="23"/>
  <c r="JY16" i="23" s="1"/>
  <c r="JZ2" i="23"/>
  <c r="JZ5" i="23" s="1"/>
  <c r="JZ3" i="23"/>
  <c r="KA4" i="23"/>
  <c r="K313" i="31"/>
  <c r="U313" i="31" s="1"/>
  <c r="P314" i="31"/>
  <c r="O314" i="31"/>
  <c r="J314" i="31"/>
  <c r="B315" i="31"/>
  <c r="F315" i="31"/>
  <c r="E315" i="31"/>
  <c r="D315" i="31"/>
  <c r="C315" i="31"/>
  <c r="A316" i="31"/>
  <c r="N313" i="31"/>
  <c r="L313" i="31"/>
  <c r="M313" i="31"/>
  <c r="R314" i="31"/>
  <c r="Q314" i="31"/>
  <c r="S314" i="31"/>
  <c r="G314" i="31"/>
  <c r="JZ8" i="23" l="1"/>
  <c r="JZ9" i="23" s="1"/>
  <c r="JZ7" i="23"/>
  <c r="K314" i="31"/>
  <c r="U314" i="31" s="1"/>
  <c r="KA28" i="23"/>
  <c r="KA29" i="23"/>
  <c r="JY2" i="27"/>
  <c r="KA26" i="23"/>
  <c r="KA27" i="23"/>
  <c r="JY18" i="23"/>
  <c r="JZ13" i="23"/>
  <c r="JZ16" i="23" s="1"/>
  <c r="JZ14" i="23"/>
  <c r="JZ17" i="23" s="1"/>
  <c r="KB4" i="23"/>
  <c r="KA2" i="23"/>
  <c r="KA5" i="23" s="1"/>
  <c r="KA3" i="23"/>
  <c r="T313" i="31"/>
  <c r="P315" i="31"/>
  <c r="J315" i="31"/>
  <c r="O315" i="31"/>
  <c r="S315" i="31"/>
  <c r="R315" i="31"/>
  <c r="Q315" i="31"/>
  <c r="G315" i="31"/>
  <c r="C316" i="31"/>
  <c r="F316" i="31"/>
  <c r="A317" i="31"/>
  <c r="D316" i="31"/>
  <c r="B316" i="31"/>
  <c r="E316" i="31"/>
  <c r="T314" i="31"/>
  <c r="M314" i="31"/>
  <c r="N314" i="31"/>
  <c r="L314" i="31"/>
  <c r="KA8" i="23" l="1"/>
  <c r="KA9" i="23" s="1"/>
  <c r="KA7" i="23"/>
  <c r="KB28" i="23"/>
  <c r="KB29" i="23"/>
  <c r="JZ2" i="27"/>
  <c r="KB26" i="23"/>
  <c r="KB27" i="23"/>
  <c r="JZ18" i="23"/>
  <c r="KA14" i="23"/>
  <c r="KA17" i="23" s="1"/>
  <c r="KA13" i="23"/>
  <c r="KA16" i="23" s="1"/>
  <c r="KC4" i="23"/>
  <c r="KB2" i="23"/>
  <c r="KB5" i="23" s="1"/>
  <c r="KB3" i="23"/>
  <c r="K315" i="31"/>
  <c r="U315" i="31" s="1"/>
  <c r="N315" i="31"/>
  <c r="L315" i="31"/>
  <c r="M315" i="31"/>
  <c r="A318" i="31"/>
  <c r="F317" i="31"/>
  <c r="E317" i="31"/>
  <c r="D317" i="31"/>
  <c r="C317" i="31"/>
  <c r="B317" i="31"/>
  <c r="T315" i="31"/>
  <c r="S316" i="31"/>
  <c r="Q316" i="31"/>
  <c r="G316" i="31"/>
  <c r="R316" i="31"/>
  <c r="P316" i="31"/>
  <c r="O316" i="31"/>
  <c r="J316" i="31"/>
  <c r="KB8" i="23" l="1"/>
  <c r="KB9" i="23" s="1"/>
  <c r="KB7" i="23"/>
  <c r="KC28" i="23"/>
  <c r="KC29" i="23"/>
  <c r="KA2" i="27"/>
  <c r="KC26" i="23"/>
  <c r="KC27" i="23"/>
  <c r="KA18" i="23"/>
  <c r="KB13" i="23"/>
  <c r="KB16" i="23" s="1"/>
  <c r="KB14" i="23"/>
  <c r="KB17" i="23" s="1"/>
  <c r="KC3" i="23"/>
  <c r="KD4" i="23"/>
  <c r="KC2" i="23"/>
  <c r="KC5" i="23" s="1"/>
  <c r="M316" i="31"/>
  <c r="L316" i="31"/>
  <c r="N316" i="31"/>
  <c r="O317" i="31"/>
  <c r="P317" i="31"/>
  <c r="J317" i="31"/>
  <c r="K316" i="31"/>
  <c r="U316" i="31" s="1"/>
  <c r="S317" i="31"/>
  <c r="G317" i="31"/>
  <c r="R317" i="31"/>
  <c r="Q317" i="31"/>
  <c r="B318" i="31"/>
  <c r="E318" i="31"/>
  <c r="D318" i="31"/>
  <c r="C318" i="31"/>
  <c r="F318" i="31"/>
  <c r="A319" i="31"/>
  <c r="KC8" i="23" l="1"/>
  <c r="KC9" i="23" s="1"/>
  <c r="KC7" i="23"/>
  <c r="K317" i="31"/>
  <c r="U317" i="31" s="1"/>
  <c r="KD28" i="23"/>
  <c r="KD29" i="23"/>
  <c r="KB2" i="27"/>
  <c r="KD26" i="23"/>
  <c r="KD27" i="23"/>
  <c r="KB18" i="23"/>
  <c r="KC14" i="23"/>
  <c r="KC17" i="23" s="1"/>
  <c r="KC13" i="23"/>
  <c r="KC16" i="23" s="1"/>
  <c r="KE4" i="23"/>
  <c r="KD3" i="23"/>
  <c r="KD2" i="23"/>
  <c r="KD5" i="23" s="1"/>
  <c r="T317" i="31"/>
  <c r="T316" i="31"/>
  <c r="J318" i="31"/>
  <c r="O318" i="31"/>
  <c r="P318" i="31"/>
  <c r="R318" i="31"/>
  <c r="Q318" i="31"/>
  <c r="S318" i="31"/>
  <c r="G318" i="31"/>
  <c r="E319" i="31"/>
  <c r="D319" i="31"/>
  <c r="B319" i="31"/>
  <c r="F319" i="31"/>
  <c r="C319" i="31"/>
  <c r="A320" i="31"/>
  <c r="N317" i="31"/>
  <c r="M317" i="31"/>
  <c r="L317" i="31"/>
  <c r="KD8" i="23" l="1"/>
  <c r="KD9" i="23" s="1"/>
  <c r="KD7" i="23"/>
  <c r="KE29" i="23"/>
  <c r="KE28" i="23"/>
  <c r="KC2" i="27"/>
  <c r="KE26" i="23"/>
  <c r="KE27" i="23"/>
  <c r="KC18" i="23"/>
  <c r="KD13" i="23"/>
  <c r="KD16" i="23" s="1"/>
  <c r="KD14" i="23"/>
  <c r="KD17" i="23" s="1"/>
  <c r="KE2" i="23"/>
  <c r="KE5" i="23" s="1"/>
  <c r="KE3" i="23"/>
  <c r="KF4" i="23"/>
  <c r="K318" i="31"/>
  <c r="U318" i="31" s="1"/>
  <c r="A321" i="31"/>
  <c r="F320" i="31"/>
  <c r="E320" i="31"/>
  <c r="D320" i="31"/>
  <c r="C320" i="31"/>
  <c r="B320" i="31"/>
  <c r="R319" i="31"/>
  <c r="S319" i="31"/>
  <c r="G319" i="31"/>
  <c r="Q319" i="31"/>
  <c r="J319" i="31"/>
  <c r="P319" i="31"/>
  <c r="O319" i="31"/>
  <c r="T318" i="31"/>
  <c r="N318" i="31"/>
  <c r="M318" i="31"/>
  <c r="L318" i="31"/>
  <c r="KE8" i="23" l="1"/>
  <c r="KE9" i="23" s="1"/>
  <c r="KE7" i="23"/>
  <c r="KF29" i="23"/>
  <c r="KF28" i="23"/>
  <c r="KD2" i="27"/>
  <c r="KF27" i="23"/>
  <c r="KF26" i="23"/>
  <c r="KD18" i="23"/>
  <c r="KE14" i="23"/>
  <c r="KE17" i="23" s="1"/>
  <c r="KE13" i="23"/>
  <c r="KE16" i="23" s="1"/>
  <c r="KF2" i="23"/>
  <c r="KF5" i="23" s="1"/>
  <c r="KF3" i="23"/>
  <c r="KG4" i="23"/>
  <c r="K319" i="31"/>
  <c r="U319" i="31" s="1"/>
  <c r="G320" i="31"/>
  <c r="S320" i="31"/>
  <c r="Q320" i="31"/>
  <c r="R320" i="31"/>
  <c r="P320" i="31"/>
  <c r="O320" i="31"/>
  <c r="J320" i="31"/>
  <c r="T319" i="31"/>
  <c r="M319" i="31"/>
  <c r="L319" i="31"/>
  <c r="N319" i="31"/>
  <c r="C321" i="31"/>
  <c r="B321" i="31"/>
  <c r="A322" i="31"/>
  <c r="F321" i="31"/>
  <c r="E321" i="31"/>
  <c r="D321" i="31"/>
  <c r="KF7" i="23" l="1"/>
  <c r="KF8" i="23"/>
  <c r="KF9" i="23" s="1"/>
  <c r="KG28" i="23"/>
  <c r="KG29" i="23"/>
  <c r="KE2" i="27"/>
  <c r="KG26" i="23"/>
  <c r="KG27" i="23"/>
  <c r="KE18" i="23"/>
  <c r="KF14" i="23"/>
  <c r="KF17" i="23" s="1"/>
  <c r="KF13" i="23"/>
  <c r="KF16" i="23" s="1"/>
  <c r="KG2" i="23"/>
  <c r="KG5" i="23" s="1"/>
  <c r="KG3" i="23"/>
  <c r="KH4" i="23"/>
  <c r="S321" i="31"/>
  <c r="R321" i="31"/>
  <c r="Q321" i="31"/>
  <c r="G321" i="31"/>
  <c r="N320" i="31"/>
  <c r="M320" i="31"/>
  <c r="L320" i="31"/>
  <c r="A323" i="31"/>
  <c r="F322" i="31"/>
  <c r="E322" i="31"/>
  <c r="D322" i="31"/>
  <c r="C322" i="31"/>
  <c r="B322" i="31"/>
  <c r="J321" i="31"/>
  <c r="P321" i="31"/>
  <c r="O321" i="31"/>
  <c r="K320" i="31"/>
  <c r="U320" i="31" s="1"/>
  <c r="KG7" i="23" l="1"/>
  <c r="KG8" i="23"/>
  <c r="KG9" i="23" s="1"/>
  <c r="KH28" i="23"/>
  <c r="KH29" i="23"/>
  <c r="KF2" i="27"/>
  <c r="KH27" i="23"/>
  <c r="KH26" i="23"/>
  <c r="KF18" i="23"/>
  <c r="KG13" i="23"/>
  <c r="KG16" i="23" s="1"/>
  <c r="KG14" i="23"/>
  <c r="KG17" i="23" s="1"/>
  <c r="KI4" i="23"/>
  <c r="KH2" i="23"/>
  <c r="KH5" i="23" s="1"/>
  <c r="KH3" i="23"/>
  <c r="T320" i="31"/>
  <c r="N321" i="31"/>
  <c r="M321" i="31"/>
  <c r="L321" i="31"/>
  <c r="S322" i="31"/>
  <c r="R322" i="31"/>
  <c r="Q322" i="31"/>
  <c r="G322" i="31"/>
  <c r="P322" i="31"/>
  <c r="J322" i="31"/>
  <c r="O322" i="31"/>
  <c r="A324" i="31"/>
  <c r="F323" i="31"/>
  <c r="E323" i="31"/>
  <c r="D323" i="31"/>
  <c r="C323" i="31"/>
  <c r="B323" i="31"/>
  <c r="K321" i="31"/>
  <c r="U321" i="31" s="1"/>
  <c r="KH8" i="23" l="1"/>
  <c r="KH9" i="23" s="1"/>
  <c r="KH7" i="23"/>
  <c r="KI28" i="23"/>
  <c r="KI29" i="23"/>
  <c r="KG2" i="27"/>
  <c r="KI26" i="23"/>
  <c r="KI27" i="23"/>
  <c r="KG18" i="23"/>
  <c r="KH13" i="23"/>
  <c r="KH16" i="23" s="1"/>
  <c r="KH14" i="23"/>
  <c r="KH17" i="23" s="1"/>
  <c r="KI3" i="23"/>
  <c r="KJ4" i="23"/>
  <c r="KI2" i="23"/>
  <c r="KI5" i="23" s="1"/>
  <c r="T321" i="31"/>
  <c r="K322" i="31"/>
  <c r="U322" i="31" s="1"/>
  <c r="D324" i="31"/>
  <c r="C324" i="31"/>
  <c r="B324" i="31"/>
  <c r="A325" i="31"/>
  <c r="F324" i="31"/>
  <c r="E324" i="31"/>
  <c r="P323" i="31"/>
  <c r="O323" i="31"/>
  <c r="J323" i="31"/>
  <c r="Q323" i="31"/>
  <c r="G323" i="31"/>
  <c r="S323" i="31"/>
  <c r="R323" i="31"/>
  <c r="N322" i="31"/>
  <c r="M322" i="31"/>
  <c r="L322" i="31"/>
  <c r="KI7" i="23" l="1"/>
  <c r="KI8" i="23"/>
  <c r="KI9" i="23" s="1"/>
  <c r="T322" i="31"/>
  <c r="KJ28" i="23"/>
  <c r="KJ29" i="23"/>
  <c r="KH2" i="27"/>
  <c r="KJ26" i="23"/>
  <c r="KJ27" i="23"/>
  <c r="KH18" i="23"/>
  <c r="KI14" i="23"/>
  <c r="KI17" i="23" s="1"/>
  <c r="KI13" i="23"/>
  <c r="KI16" i="23" s="1"/>
  <c r="KK4" i="23"/>
  <c r="KJ2" i="23"/>
  <c r="KJ5" i="23" s="1"/>
  <c r="KJ3" i="23"/>
  <c r="S324" i="31"/>
  <c r="R324" i="31"/>
  <c r="Q324" i="31"/>
  <c r="G324" i="31"/>
  <c r="J324" i="31"/>
  <c r="P324" i="31"/>
  <c r="O324" i="31"/>
  <c r="K323" i="31"/>
  <c r="U323" i="31" s="1"/>
  <c r="N323" i="31"/>
  <c r="M323" i="31"/>
  <c r="L323" i="31"/>
  <c r="A326" i="31"/>
  <c r="F325" i="31"/>
  <c r="E325" i="31"/>
  <c r="D325" i="31"/>
  <c r="C325" i="31"/>
  <c r="B325" i="31"/>
  <c r="KJ8" i="23" l="1"/>
  <c r="KJ9" i="23" s="1"/>
  <c r="KJ7" i="23"/>
  <c r="KK28" i="23"/>
  <c r="KK29" i="23"/>
  <c r="KI2" i="27"/>
  <c r="KK26" i="23"/>
  <c r="KK27" i="23"/>
  <c r="KI18" i="23"/>
  <c r="KJ13" i="23"/>
  <c r="KJ16" i="23" s="1"/>
  <c r="KJ14" i="23"/>
  <c r="KJ17" i="23" s="1"/>
  <c r="KL4" i="23"/>
  <c r="KK3" i="23"/>
  <c r="KK2" i="23"/>
  <c r="KK5" i="23" s="1"/>
  <c r="O325" i="31"/>
  <c r="J325" i="31"/>
  <c r="P325" i="31"/>
  <c r="L324" i="31"/>
  <c r="N324" i="31"/>
  <c r="M324" i="31"/>
  <c r="B326" i="31"/>
  <c r="A327" i="31"/>
  <c r="F326" i="31"/>
  <c r="D326" i="31"/>
  <c r="C326" i="31"/>
  <c r="E326" i="31"/>
  <c r="G325" i="31"/>
  <c r="S325" i="31"/>
  <c r="K325" i="31" s="1"/>
  <c r="U325" i="31" s="1"/>
  <c r="Q325" i="31"/>
  <c r="R325" i="31"/>
  <c r="T323" i="31"/>
  <c r="K324" i="31"/>
  <c r="U324" i="31" s="1"/>
  <c r="KK8" i="23" l="1"/>
  <c r="KK9" i="23" s="1"/>
  <c r="KK7" i="23"/>
  <c r="KL28" i="23"/>
  <c r="KL29" i="23"/>
  <c r="KJ2" i="27"/>
  <c r="KL26" i="23"/>
  <c r="KL27" i="23"/>
  <c r="KJ18" i="23"/>
  <c r="KK13" i="23"/>
  <c r="KK16" i="23" s="1"/>
  <c r="KK14" i="23"/>
  <c r="KK17" i="23" s="1"/>
  <c r="KL2" i="23"/>
  <c r="KL5" i="23" s="1"/>
  <c r="KL3" i="23"/>
  <c r="KM4" i="23"/>
  <c r="E327" i="31"/>
  <c r="D327" i="31"/>
  <c r="C327" i="31"/>
  <c r="B327" i="31"/>
  <c r="A328" i="31"/>
  <c r="F327" i="31"/>
  <c r="N325" i="31"/>
  <c r="M325" i="31"/>
  <c r="L325" i="31"/>
  <c r="T325" i="31"/>
  <c r="R326" i="31"/>
  <c r="Q326" i="31"/>
  <c r="G326" i="31"/>
  <c r="S326" i="31"/>
  <c r="T324" i="31"/>
  <c r="J326" i="31"/>
  <c r="P326" i="31"/>
  <c r="O326" i="31"/>
  <c r="KL8" i="23" l="1"/>
  <c r="KL9" i="23" s="1"/>
  <c r="KL7" i="23"/>
  <c r="KM29" i="23"/>
  <c r="KM28" i="23"/>
  <c r="KK2" i="27"/>
  <c r="KM26" i="23"/>
  <c r="KM27" i="23"/>
  <c r="KK18" i="23"/>
  <c r="KL13" i="23"/>
  <c r="KL16" i="23" s="1"/>
  <c r="KL14" i="23"/>
  <c r="KL17" i="23" s="1"/>
  <c r="KM3" i="23"/>
  <c r="KN4" i="23"/>
  <c r="KM2" i="23"/>
  <c r="KM5" i="23" s="1"/>
  <c r="K326" i="31"/>
  <c r="U326" i="31" s="1"/>
  <c r="N326" i="31"/>
  <c r="L326" i="31"/>
  <c r="M326" i="31"/>
  <c r="A329" i="31"/>
  <c r="F328" i="31"/>
  <c r="E328" i="31"/>
  <c r="D328" i="31"/>
  <c r="B328" i="31"/>
  <c r="C328" i="31"/>
  <c r="J327" i="31"/>
  <c r="O327" i="31"/>
  <c r="P327" i="31"/>
  <c r="S327" i="31"/>
  <c r="R327" i="31"/>
  <c r="Q327" i="31"/>
  <c r="G327" i="31"/>
  <c r="KM8" i="23" l="1"/>
  <c r="KM9" i="23" s="1"/>
  <c r="KM7" i="23"/>
  <c r="KN29" i="23"/>
  <c r="KN28" i="23"/>
  <c r="KL2" i="27"/>
  <c r="KN27" i="23"/>
  <c r="KN26" i="23"/>
  <c r="KL18" i="23"/>
  <c r="KM14" i="23"/>
  <c r="KM17" i="23" s="1"/>
  <c r="KM13" i="23"/>
  <c r="KM16" i="23" s="1"/>
  <c r="KN2" i="23"/>
  <c r="KN5" i="23" s="1"/>
  <c r="KN3" i="23"/>
  <c r="KO4" i="23"/>
  <c r="T326" i="31"/>
  <c r="K327" i="31"/>
  <c r="U327" i="31" s="1"/>
  <c r="P328" i="31"/>
  <c r="O328" i="31"/>
  <c r="J328" i="31"/>
  <c r="G328" i="31"/>
  <c r="R328" i="31"/>
  <c r="Q328" i="31"/>
  <c r="S328" i="31"/>
  <c r="T327" i="31"/>
  <c r="M327" i="31"/>
  <c r="L327" i="31"/>
  <c r="N327" i="31"/>
  <c r="C329" i="31"/>
  <c r="B329" i="31"/>
  <c r="E329" i="31"/>
  <c r="D329" i="31"/>
  <c r="F329" i="31"/>
  <c r="A330" i="31"/>
  <c r="KN8" i="23" l="1"/>
  <c r="KN9" i="23" s="1"/>
  <c r="KN7" i="23"/>
  <c r="KO28" i="23"/>
  <c r="KO29" i="23"/>
  <c r="KM2" i="27"/>
  <c r="KO26" i="23"/>
  <c r="KO27" i="23"/>
  <c r="KM18" i="23"/>
  <c r="KN13" i="23"/>
  <c r="KN16" i="23" s="1"/>
  <c r="KN14" i="23"/>
  <c r="KN17" i="23" s="1"/>
  <c r="KO2" i="23"/>
  <c r="KO5" i="23" s="1"/>
  <c r="KP4" i="23"/>
  <c r="KO3" i="23"/>
  <c r="K328" i="31"/>
  <c r="U328" i="31" s="1"/>
  <c r="J329" i="31"/>
  <c r="P329" i="31"/>
  <c r="O329" i="31"/>
  <c r="T328" i="31"/>
  <c r="S329" i="31"/>
  <c r="R329" i="31"/>
  <c r="Q329" i="31"/>
  <c r="G329" i="31"/>
  <c r="N328" i="31"/>
  <c r="M328" i="31"/>
  <c r="L328" i="31"/>
  <c r="A331" i="31"/>
  <c r="F330" i="31"/>
  <c r="E330" i="31"/>
  <c r="D330" i="31"/>
  <c r="C330" i="31"/>
  <c r="B330" i="31"/>
  <c r="KO8" i="23" l="1"/>
  <c r="KO9" i="23" s="1"/>
  <c r="KO7" i="23"/>
  <c r="K329" i="31"/>
  <c r="U329" i="31" s="1"/>
  <c r="KP28" i="23"/>
  <c r="KP29" i="23"/>
  <c r="KN2" i="27"/>
  <c r="KP26" i="23"/>
  <c r="KP27" i="23"/>
  <c r="KN18" i="23"/>
  <c r="KO14" i="23"/>
  <c r="KO17" i="23" s="1"/>
  <c r="KO13" i="23"/>
  <c r="KO16" i="23" s="1"/>
  <c r="KP2" i="23"/>
  <c r="KP5" i="23" s="1"/>
  <c r="KP3" i="23"/>
  <c r="KQ4" i="23"/>
  <c r="S330" i="31"/>
  <c r="R330" i="31"/>
  <c r="G330" i="31"/>
  <c r="Q330" i="31"/>
  <c r="M329" i="31"/>
  <c r="L329" i="31"/>
  <c r="N329" i="31"/>
  <c r="A332" i="31"/>
  <c r="F331" i="31"/>
  <c r="E331" i="31"/>
  <c r="C331" i="31"/>
  <c r="B331" i="31"/>
  <c r="D331" i="31"/>
  <c r="J330" i="31"/>
  <c r="P330" i="31"/>
  <c r="O330" i="31"/>
  <c r="T329" i="31"/>
  <c r="KP8" i="23" l="1"/>
  <c r="KP9" i="23" s="1"/>
  <c r="KP7" i="23"/>
  <c r="KQ28" i="23"/>
  <c r="KQ29" i="23"/>
  <c r="KO2" i="27"/>
  <c r="KQ26" i="23"/>
  <c r="KQ27" i="23"/>
  <c r="KO18" i="23"/>
  <c r="KP13" i="23"/>
  <c r="KP16" i="23" s="1"/>
  <c r="KP14" i="23"/>
  <c r="KP17" i="23" s="1"/>
  <c r="KR4" i="23"/>
  <c r="KQ2" i="23"/>
  <c r="KQ5" i="23" s="1"/>
  <c r="KQ3" i="23"/>
  <c r="N330" i="31"/>
  <c r="M330" i="31"/>
  <c r="L330" i="31"/>
  <c r="D332" i="31"/>
  <c r="C332" i="31"/>
  <c r="B332" i="31"/>
  <c r="A333" i="31"/>
  <c r="F332" i="31"/>
  <c r="E332" i="31"/>
  <c r="Q331" i="31"/>
  <c r="G331" i="31"/>
  <c r="S331" i="31"/>
  <c r="R331" i="31"/>
  <c r="P331" i="31"/>
  <c r="O331" i="31"/>
  <c r="J331" i="31"/>
  <c r="K330" i="31"/>
  <c r="U330" i="31" s="1"/>
  <c r="KQ8" i="23" l="1"/>
  <c r="KQ9" i="23" s="1"/>
  <c r="KQ7" i="23"/>
  <c r="KR28" i="23"/>
  <c r="KR29" i="23"/>
  <c r="KP2" i="27"/>
  <c r="KR26" i="23"/>
  <c r="KR27" i="23"/>
  <c r="KP18" i="23"/>
  <c r="KQ14" i="23"/>
  <c r="KQ17" i="23" s="1"/>
  <c r="KQ13" i="23"/>
  <c r="KQ16" i="23" s="1"/>
  <c r="KR3" i="23"/>
  <c r="KS4" i="23"/>
  <c r="KR2" i="23"/>
  <c r="KR5" i="23" s="1"/>
  <c r="K331" i="31"/>
  <c r="U331" i="31" s="1"/>
  <c r="A334" i="31"/>
  <c r="F333" i="31"/>
  <c r="E333" i="31"/>
  <c r="D333" i="31"/>
  <c r="C333" i="31"/>
  <c r="B333" i="31"/>
  <c r="N331" i="31"/>
  <c r="M331" i="31"/>
  <c r="L331" i="31"/>
  <c r="S332" i="31"/>
  <c r="R332" i="31"/>
  <c r="Q332" i="31"/>
  <c r="G332" i="31"/>
  <c r="J332" i="31"/>
  <c r="P332" i="31"/>
  <c r="O332" i="31"/>
  <c r="T330" i="31"/>
  <c r="KR7" i="23" l="1"/>
  <c r="KR8" i="23"/>
  <c r="KR9" i="23" s="1"/>
  <c r="T331" i="31"/>
  <c r="KS28" i="23"/>
  <c r="KS29" i="23"/>
  <c r="KQ2" i="27"/>
  <c r="KS26" i="23"/>
  <c r="KS27" i="23"/>
  <c r="KQ18" i="23"/>
  <c r="KR14" i="23"/>
  <c r="KR17" i="23" s="1"/>
  <c r="KR13" i="23"/>
  <c r="KR16" i="23" s="1"/>
  <c r="KS3" i="23"/>
  <c r="KT4" i="23"/>
  <c r="KS2" i="23"/>
  <c r="KS5" i="23" s="1"/>
  <c r="L332" i="31"/>
  <c r="N332" i="31"/>
  <c r="M332" i="31"/>
  <c r="G333" i="31"/>
  <c r="S333" i="31"/>
  <c r="Q333" i="31"/>
  <c r="R333" i="31"/>
  <c r="O333" i="31"/>
  <c r="P333" i="31"/>
  <c r="J333" i="31"/>
  <c r="K332" i="31"/>
  <c r="U332" i="31" s="1"/>
  <c r="B334" i="31"/>
  <c r="A335" i="31"/>
  <c r="F334" i="31"/>
  <c r="D334" i="31"/>
  <c r="C334" i="31"/>
  <c r="E334" i="31"/>
  <c r="KS7" i="23" l="1"/>
  <c r="KS8" i="23"/>
  <c r="KS9" i="23" s="1"/>
  <c r="KT28" i="23"/>
  <c r="KT29" i="23"/>
  <c r="KR2" i="27"/>
  <c r="KT26" i="23"/>
  <c r="KT27" i="23"/>
  <c r="KR18" i="23"/>
  <c r="KS13" i="23"/>
  <c r="KS16" i="23" s="1"/>
  <c r="KS14" i="23"/>
  <c r="KS17" i="23" s="1"/>
  <c r="KT3" i="23"/>
  <c r="KT2" i="23"/>
  <c r="KT5" i="23" s="1"/>
  <c r="KU4" i="23"/>
  <c r="K333" i="31"/>
  <c r="U333" i="31" s="1"/>
  <c r="J334" i="31"/>
  <c r="P334" i="31"/>
  <c r="O334" i="31"/>
  <c r="T332" i="31"/>
  <c r="N333" i="31"/>
  <c r="M333" i="31"/>
  <c r="L333" i="31"/>
  <c r="T333" i="31"/>
  <c r="E335" i="31"/>
  <c r="D335" i="31"/>
  <c r="C335" i="31"/>
  <c r="B335" i="31"/>
  <c r="A336" i="31"/>
  <c r="F335" i="31"/>
  <c r="R334" i="31"/>
  <c r="Q334" i="31"/>
  <c r="G334" i="31"/>
  <c r="S334" i="31"/>
  <c r="KT8" i="23" l="1"/>
  <c r="KT9" i="23" s="1"/>
  <c r="KT7" i="23"/>
  <c r="KU29" i="23"/>
  <c r="KU28" i="23"/>
  <c r="KS2" i="27"/>
  <c r="KU26" i="23"/>
  <c r="KU27" i="23"/>
  <c r="KS18" i="23"/>
  <c r="KT14" i="23"/>
  <c r="KT17" i="23" s="1"/>
  <c r="KT13" i="23"/>
  <c r="KT16" i="23" s="1"/>
  <c r="KU3" i="23"/>
  <c r="KV4" i="23"/>
  <c r="KU2" i="23"/>
  <c r="KU5" i="23" s="1"/>
  <c r="S335" i="31"/>
  <c r="R335" i="31"/>
  <c r="Q335" i="31"/>
  <c r="G335" i="31"/>
  <c r="J335" i="31"/>
  <c r="O335" i="31"/>
  <c r="P335" i="31"/>
  <c r="A337" i="31"/>
  <c r="F336" i="31"/>
  <c r="E336" i="31"/>
  <c r="D336" i="31"/>
  <c r="B336" i="31"/>
  <c r="C336" i="31"/>
  <c r="N334" i="31"/>
  <c r="L334" i="31"/>
  <c r="M334" i="31"/>
  <c r="K334" i="31"/>
  <c r="U334" i="31" s="1"/>
  <c r="KU7" i="23" l="1"/>
  <c r="KU8" i="23"/>
  <c r="KU9" i="23" s="1"/>
  <c r="KV29" i="23"/>
  <c r="KV28" i="23"/>
  <c r="KT2" i="27"/>
  <c r="KV27" i="23"/>
  <c r="KV26" i="23"/>
  <c r="KT18" i="23"/>
  <c r="KU14" i="23"/>
  <c r="KU17" i="23" s="1"/>
  <c r="KU13" i="23"/>
  <c r="KU16" i="23" s="1"/>
  <c r="KV2" i="23"/>
  <c r="KV5" i="23" s="1"/>
  <c r="KV3" i="23"/>
  <c r="KW4" i="23"/>
  <c r="K335" i="31"/>
  <c r="U335" i="31" s="1"/>
  <c r="P336" i="31"/>
  <c r="O336" i="31"/>
  <c r="J336" i="31"/>
  <c r="C337" i="31"/>
  <c r="B337" i="31"/>
  <c r="E337" i="31"/>
  <c r="D337" i="31"/>
  <c r="F337" i="31"/>
  <c r="A338" i="31"/>
  <c r="M335" i="31"/>
  <c r="L335" i="31"/>
  <c r="N335" i="31"/>
  <c r="T334" i="31"/>
  <c r="G336" i="31"/>
  <c r="R336" i="31"/>
  <c r="Q336" i="31"/>
  <c r="S336" i="31"/>
  <c r="KV8" i="23" l="1"/>
  <c r="KV9" i="23" s="1"/>
  <c r="KV7" i="23"/>
  <c r="T335" i="31"/>
  <c r="K336" i="31"/>
  <c r="U336" i="31" s="1"/>
  <c r="KW28" i="23"/>
  <c r="KW29" i="23"/>
  <c r="KU2" i="27"/>
  <c r="KW26" i="23"/>
  <c r="KW27" i="23"/>
  <c r="KU18" i="23"/>
  <c r="KV14" i="23"/>
  <c r="KV17" i="23" s="1"/>
  <c r="KV13" i="23"/>
  <c r="KV16" i="23" s="1"/>
  <c r="KX4" i="23"/>
  <c r="KW3" i="23"/>
  <c r="KW2" i="23"/>
  <c r="KW5" i="23" s="1"/>
  <c r="T336" i="31"/>
  <c r="S337" i="31"/>
  <c r="R337" i="31"/>
  <c r="Q337" i="31"/>
  <c r="G337" i="31"/>
  <c r="J337" i="31"/>
  <c r="P337" i="31"/>
  <c r="O337" i="31"/>
  <c r="N336" i="31"/>
  <c r="M336" i="31"/>
  <c r="L336" i="31"/>
  <c r="A339" i="31"/>
  <c r="F338" i="31"/>
  <c r="E338" i="31"/>
  <c r="D338" i="31"/>
  <c r="C338" i="31"/>
  <c r="B338" i="31"/>
  <c r="KW8" i="23" l="1"/>
  <c r="KW9" i="23" s="1"/>
  <c r="KW7" i="23"/>
  <c r="KX28" i="23"/>
  <c r="KX29" i="23"/>
  <c r="KV2" i="27"/>
  <c r="KX26" i="23"/>
  <c r="KX27" i="23"/>
  <c r="KV18" i="23"/>
  <c r="KW14" i="23"/>
  <c r="KW17" i="23" s="1"/>
  <c r="KW13" i="23"/>
  <c r="KW16" i="23" s="1"/>
  <c r="KX2" i="23"/>
  <c r="KX5" i="23" s="1"/>
  <c r="KX3" i="23"/>
  <c r="KY4" i="23"/>
  <c r="K337" i="31"/>
  <c r="U337" i="31" s="1"/>
  <c r="J338" i="31"/>
  <c r="P338" i="31"/>
  <c r="O338" i="31"/>
  <c r="M337" i="31"/>
  <c r="L337" i="31"/>
  <c r="N337" i="31"/>
  <c r="S338" i="31"/>
  <c r="R338" i="31"/>
  <c r="G338" i="31"/>
  <c r="Q338" i="31"/>
  <c r="A340" i="31"/>
  <c r="F339" i="31"/>
  <c r="E339" i="31"/>
  <c r="C339" i="31"/>
  <c r="B339" i="31"/>
  <c r="D339" i="31"/>
  <c r="KX8" i="23" l="1"/>
  <c r="KX9" i="23" s="1"/>
  <c r="KX7" i="23"/>
  <c r="KY28" i="23"/>
  <c r="KY29" i="23"/>
  <c r="KW2" i="27"/>
  <c r="KY26" i="23"/>
  <c r="KY27" i="23"/>
  <c r="KW18" i="23"/>
  <c r="KX13" i="23"/>
  <c r="KX16" i="23" s="1"/>
  <c r="KX14" i="23"/>
  <c r="KX17" i="23" s="1"/>
  <c r="KZ4" i="23"/>
  <c r="KY3" i="23"/>
  <c r="KY2" i="23"/>
  <c r="KY5" i="23" s="1"/>
  <c r="T337" i="31"/>
  <c r="K338" i="31"/>
  <c r="U338" i="31" s="1"/>
  <c r="Q339" i="31"/>
  <c r="G339" i="31"/>
  <c r="S339" i="31"/>
  <c r="R339" i="31"/>
  <c r="A341" i="31"/>
  <c r="D340" i="31"/>
  <c r="C340" i="31"/>
  <c r="B340" i="31"/>
  <c r="F340" i="31"/>
  <c r="E340" i="31"/>
  <c r="P339" i="31"/>
  <c r="O339" i="31"/>
  <c r="J339" i="31"/>
  <c r="N338" i="31"/>
  <c r="M338" i="31"/>
  <c r="L338" i="31"/>
  <c r="KY8" i="23" l="1"/>
  <c r="KY9" i="23" s="1"/>
  <c r="KY7" i="23"/>
  <c r="T338" i="31"/>
  <c r="KZ28" i="23"/>
  <c r="KZ29" i="23"/>
  <c r="KX2" i="27"/>
  <c r="KZ26" i="23"/>
  <c r="KZ27" i="23"/>
  <c r="KX18" i="23"/>
  <c r="KY14" i="23"/>
  <c r="KY17" i="23" s="1"/>
  <c r="KY13" i="23"/>
  <c r="KY16" i="23" s="1"/>
  <c r="LA4" i="23"/>
  <c r="KZ2" i="23"/>
  <c r="KZ5" i="23" s="1"/>
  <c r="KZ3" i="23"/>
  <c r="A342" i="31"/>
  <c r="F341" i="31"/>
  <c r="E341" i="31"/>
  <c r="C341" i="31"/>
  <c r="B341" i="31"/>
  <c r="D341" i="31"/>
  <c r="K339" i="31"/>
  <c r="U339" i="31" s="1"/>
  <c r="J340" i="31"/>
  <c r="P340" i="31"/>
  <c r="O340" i="31"/>
  <c r="S340" i="31"/>
  <c r="R340" i="31"/>
  <c r="Q340" i="31"/>
  <c r="G340" i="31"/>
  <c r="N339" i="31"/>
  <c r="M339" i="31"/>
  <c r="L339" i="31"/>
  <c r="KZ8" i="23" l="1"/>
  <c r="KZ9" i="23" s="1"/>
  <c r="KZ7" i="23"/>
  <c r="LA28" i="23"/>
  <c r="LA29" i="23"/>
  <c r="KY2" i="27"/>
  <c r="LA26" i="23"/>
  <c r="LA27" i="23"/>
  <c r="KY18" i="23"/>
  <c r="KZ13" i="23"/>
  <c r="KZ16" i="23" s="1"/>
  <c r="KZ14" i="23"/>
  <c r="KZ17" i="23" s="1"/>
  <c r="LB4" i="23"/>
  <c r="LA3" i="23"/>
  <c r="LA2" i="23"/>
  <c r="LA5" i="23" s="1"/>
  <c r="K340" i="31"/>
  <c r="U340" i="31" s="1"/>
  <c r="S341" i="31"/>
  <c r="R341" i="31"/>
  <c r="Q341" i="31"/>
  <c r="G341" i="31"/>
  <c r="J341" i="31"/>
  <c r="O341" i="31"/>
  <c r="P341" i="31"/>
  <c r="L340" i="31"/>
  <c r="N340" i="31"/>
  <c r="M340" i="31"/>
  <c r="A343" i="31"/>
  <c r="B342" i="31"/>
  <c r="F342" i="31"/>
  <c r="D342" i="31"/>
  <c r="C342" i="31"/>
  <c r="E342" i="31"/>
  <c r="T340" i="31"/>
  <c r="T339" i="31"/>
  <c r="LA8" i="23" l="1"/>
  <c r="LA9" i="23" s="1"/>
  <c r="LA7" i="23"/>
  <c r="LB28" i="23"/>
  <c r="LB29" i="23"/>
  <c r="KZ2" i="27"/>
  <c r="LB26" i="23"/>
  <c r="LB27" i="23"/>
  <c r="KZ18" i="23"/>
  <c r="LA13" i="23"/>
  <c r="LA16" i="23" s="1"/>
  <c r="LA14" i="23"/>
  <c r="LA17" i="23" s="1"/>
  <c r="LB3" i="23"/>
  <c r="LB2" i="23"/>
  <c r="LB5" i="23" s="1"/>
  <c r="LC4" i="23"/>
  <c r="D343" i="31"/>
  <c r="C343" i="31"/>
  <c r="A344" i="31"/>
  <c r="E343" i="31"/>
  <c r="B343" i="31"/>
  <c r="F343" i="31"/>
  <c r="Q342" i="31"/>
  <c r="S342" i="31"/>
  <c r="G342" i="31"/>
  <c r="R342" i="31"/>
  <c r="N341" i="31"/>
  <c r="M341" i="31"/>
  <c r="L341" i="31"/>
  <c r="P342" i="31"/>
  <c r="J342" i="31"/>
  <c r="O342" i="31"/>
  <c r="K341" i="31"/>
  <c r="U341" i="31" s="1"/>
  <c r="LB8" i="23" l="1"/>
  <c r="LB9" i="23" s="1"/>
  <c r="LB7" i="23"/>
  <c r="LC29" i="23"/>
  <c r="LC28" i="23"/>
  <c r="LA2" i="27"/>
  <c r="LC26" i="23"/>
  <c r="LC27" i="23"/>
  <c r="LA18" i="23"/>
  <c r="LB13" i="23"/>
  <c r="LB16" i="23" s="1"/>
  <c r="LB14" i="23"/>
  <c r="LB17" i="23" s="1"/>
  <c r="LC2" i="23"/>
  <c r="LC5" i="23" s="1"/>
  <c r="LC3" i="23"/>
  <c r="LD4" i="23"/>
  <c r="T341" i="31"/>
  <c r="S343" i="31"/>
  <c r="R343" i="31"/>
  <c r="Q343" i="31"/>
  <c r="G343" i="31"/>
  <c r="K342" i="31"/>
  <c r="U342" i="31" s="1"/>
  <c r="A345" i="31"/>
  <c r="F344" i="31"/>
  <c r="B344" i="31"/>
  <c r="D344" i="31"/>
  <c r="C344" i="31"/>
  <c r="E344" i="31"/>
  <c r="J343" i="31"/>
  <c r="O343" i="31"/>
  <c r="P343" i="31"/>
  <c r="L342" i="31"/>
  <c r="N342" i="31"/>
  <c r="M342" i="31"/>
  <c r="LC8" i="23" l="1"/>
  <c r="LC9" i="23" s="1"/>
  <c r="LC7" i="23"/>
  <c r="LD29" i="23"/>
  <c r="LD28" i="23"/>
  <c r="LB2" i="27"/>
  <c r="LD27" i="23"/>
  <c r="LD26" i="23"/>
  <c r="LB18" i="23"/>
  <c r="LC14" i="23"/>
  <c r="LC17" i="23" s="1"/>
  <c r="LC13" i="23"/>
  <c r="LC16" i="23" s="1"/>
  <c r="LD3" i="23"/>
  <c r="LD2" i="23"/>
  <c r="LD5" i="23" s="1"/>
  <c r="LE4" i="23"/>
  <c r="O344" i="31"/>
  <c r="J344" i="31"/>
  <c r="P344" i="31"/>
  <c r="B345" i="31"/>
  <c r="C345" i="31"/>
  <c r="A346" i="31"/>
  <c r="E345" i="31"/>
  <c r="D345" i="31"/>
  <c r="F345" i="31"/>
  <c r="L343" i="31"/>
  <c r="M343" i="31"/>
  <c r="N343" i="31"/>
  <c r="K343" i="31"/>
  <c r="U343" i="31" s="1"/>
  <c r="G344" i="31"/>
  <c r="S344" i="31"/>
  <c r="K344" i="31" s="1"/>
  <c r="U344" i="31" s="1"/>
  <c r="R344" i="31"/>
  <c r="Q344" i="31"/>
  <c r="T342" i="31"/>
  <c r="LD7" i="23" l="1"/>
  <c r="LD8" i="23"/>
  <c r="LD9" i="23" s="1"/>
  <c r="LE28" i="23"/>
  <c r="LE29" i="23"/>
  <c r="LC2" i="27"/>
  <c r="LE27" i="23"/>
  <c r="LE26" i="23"/>
  <c r="LC18" i="23"/>
  <c r="LD14" i="23"/>
  <c r="LD17" i="23" s="1"/>
  <c r="LD13" i="23"/>
  <c r="LD16" i="23" s="1"/>
  <c r="LF4" i="23"/>
  <c r="LE3" i="23"/>
  <c r="LE2" i="23"/>
  <c r="LE5" i="23" s="1"/>
  <c r="N344" i="31"/>
  <c r="L344" i="31"/>
  <c r="M344" i="31"/>
  <c r="A347" i="31"/>
  <c r="F346" i="31"/>
  <c r="E346" i="31"/>
  <c r="D346" i="31"/>
  <c r="C346" i="31"/>
  <c r="B346" i="31"/>
  <c r="T343" i="31"/>
  <c r="S345" i="31"/>
  <c r="R345" i="31"/>
  <c r="Q345" i="31"/>
  <c r="G345" i="31"/>
  <c r="T344" i="31"/>
  <c r="J345" i="31"/>
  <c r="P345" i="31"/>
  <c r="O345" i="31"/>
  <c r="LE7" i="23" l="1"/>
  <c r="LE8" i="23"/>
  <c r="LE9" i="23" s="1"/>
  <c r="LF28" i="23"/>
  <c r="LF29" i="23"/>
  <c r="LD2" i="27"/>
  <c r="LF27" i="23"/>
  <c r="LF26" i="23"/>
  <c r="LD18" i="23"/>
  <c r="LE13" i="23"/>
  <c r="LE16" i="23" s="1"/>
  <c r="LE14" i="23"/>
  <c r="LE17" i="23" s="1"/>
  <c r="LF2" i="23"/>
  <c r="LF5" i="23" s="1"/>
  <c r="LF3" i="23"/>
  <c r="LG4" i="23"/>
  <c r="S346" i="31"/>
  <c r="G346" i="31"/>
  <c r="R346" i="31"/>
  <c r="Q346" i="31"/>
  <c r="O346" i="31"/>
  <c r="J346" i="31"/>
  <c r="P346" i="31"/>
  <c r="K345" i="31"/>
  <c r="U345" i="31" s="1"/>
  <c r="N345" i="31"/>
  <c r="M345" i="31"/>
  <c r="L345" i="31"/>
  <c r="A348" i="31"/>
  <c r="F347" i="31"/>
  <c r="D347" i="31"/>
  <c r="C347" i="31"/>
  <c r="B347" i="31"/>
  <c r="E347" i="31"/>
  <c r="LF8" i="23" l="1"/>
  <c r="LF9" i="23" s="1"/>
  <c r="LF7" i="23"/>
  <c r="LG28" i="23"/>
  <c r="LG29" i="23"/>
  <c r="LE2" i="27"/>
  <c r="LG26" i="23"/>
  <c r="LG27" i="23"/>
  <c r="LE18" i="23"/>
  <c r="LF13" i="23"/>
  <c r="LF16" i="23" s="1"/>
  <c r="LF14" i="23"/>
  <c r="LF17" i="23" s="1"/>
  <c r="LH4" i="23"/>
  <c r="LG3" i="23"/>
  <c r="LG2" i="23"/>
  <c r="LG5" i="23" s="1"/>
  <c r="P347" i="31"/>
  <c r="O347" i="31"/>
  <c r="J347" i="31"/>
  <c r="D348" i="31"/>
  <c r="C348" i="31"/>
  <c r="B348" i="31"/>
  <c r="E348" i="31"/>
  <c r="A349" i="31"/>
  <c r="F348" i="31"/>
  <c r="T345" i="31"/>
  <c r="Q347" i="31"/>
  <c r="G347" i="31"/>
  <c r="S347" i="31"/>
  <c r="K347" i="31" s="1"/>
  <c r="U347" i="31" s="1"/>
  <c r="R347" i="31"/>
  <c r="N346" i="31"/>
  <c r="M346" i="31"/>
  <c r="L346" i="31"/>
  <c r="K346" i="31"/>
  <c r="U346" i="31" s="1"/>
  <c r="LG7" i="23" l="1"/>
  <c r="LG8" i="23"/>
  <c r="LG9" i="23" s="1"/>
  <c r="LH28" i="23"/>
  <c r="LH29" i="23"/>
  <c r="LF2" i="27"/>
  <c r="LH26" i="23"/>
  <c r="LH27" i="23"/>
  <c r="LF18" i="23"/>
  <c r="LG14" i="23"/>
  <c r="LG17" i="23" s="1"/>
  <c r="LG13" i="23"/>
  <c r="LG16" i="23" s="1"/>
  <c r="LH3" i="23"/>
  <c r="LI4" i="23"/>
  <c r="LH2" i="23"/>
  <c r="LH5" i="23" s="1"/>
  <c r="A350" i="31"/>
  <c r="F349" i="31"/>
  <c r="E349" i="31"/>
  <c r="D349" i="31"/>
  <c r="C349" i="31"/>
  <c r="B349" i="31"/>
  <c r="N347" i="31"/>
  <c r="M347" i="31"/>
  <c r="L347" i="31"/>
  <c r="T347" i="31"/>
  <c r="S348" i="31"/>
  <c r="R348" i="31"/>
  <c r="Q348" i="31"/>
  <c r="G348" i="31"/>
  <c r="T346" i="31"/>
  <c r="J348" i="31"/>
  <c r="P348" i="31"/>
  <c r="O348" i="31"/>
  <c r="LH8" i="23" l="1"/>
  <c r="LH9" i="23" s="1"/>
  <c r="LH7" i="23"/>
  <c r="LI28" i="23"/>
  <c r="LI29" i="23"/>
  <c r="LG2" i="27"/>
  <c r="LI26" i="23"/>
  <c r="LI27" i="23"/>
  <c r="LG18" i="23"/>
  <c r="LH14" i="23"/>
  <c r="LH17" i="23" s="1"/>
  <c r="LH13" i="23"/>
  <c r="LH16" i="23" s="1"/>
  <c r="LJ4" i="23"/>
  <c r="LI2" i="23"/>
  <c r="LI5" i="23" s="1"/>
  <c r="LI3" i="23"/>
  <c r="L348" i="31"/>
  <c r="N348" i="31"/>
  <c r="M348" i="31"/>
  <c r="K348" i="31"/>
  <c r="U348" i="31" s="1"/>
  <c r="G349" i="31"/>
  <c r="S349" i="31"/>
  <c r="R349" i="31"/>
  <c r="Q349" i="31"/>
  <c r="O349" i="31"/>
  <c r="P349" i="31"/>
  <c r="J349" i="31"/>
  <c r="B350" i="31"/>
  <c r="A351" i="31"/>
  <c r="F350" i="31"/>
  <c r="D350" i="31"/>
  <c r="C350" i="31"/>
  <c r="E350" i="31"/>
  <c r="LI8" i="23" l="1"/>
  <c r="LI9" i="23" s="1"/>
  <c r="LI7" i="23"/>
  <c r="LJ28" i="23"/>
  <c r="LJ29" i="23"/>
  <c r="LH2" i="27"/>
  <c r="LJ26" i="23"/>
  <c r="LJ27" i="23"/>
  <c r="LH18" i="23"/>
  <c r="LI13" i="23"/>
  <c r="LI16" i="23" s="1"/>
  <c r="LI14" i="23"/>
  <c r="LI17" i="23" s="1"/>
  <c r="LJ3" i="23"/>
  <c r="LJ2" i="23"/>
  <c r="LJ5" i="23" s="1"/>
  <c r="LK4" i="23"/>
  <c r="K349" i="31"/>
  <c r="U349" i="31" s="1"/>
  <c r="E351" i="31"/>
  <c r="D351" i="31"/>
  <c r="C351" i="31"/>
  <c r="B351" i="31"/>
  <c r="F351" i="31"/>
  <c r="A352" i="31"/>
  <c r="J350" i="31"/>
  <c r="P350" i="31"/>
  <c r="O350" i="31"/>
  <c r="N349" i="31"/>
  <c r="M349" i="31"/>
  <c r="L349" i="31"/>
  <c r="R350" i="31"/>
  <c r="Q350" i="31"/>
  <c r="G350" i="31"/>
  <c r="S350" i="31"/>
  <c r="T348" i="31"/>
  <c r="LJ8" i="23" l="1"/>
  <c r="LJ9" i="23" s="1"/>
  <c r="LJ7" i="23"/>
  <c r="LK29" i="23"/>
  <c r="LK28" i="23"/>
  <c r="LI2" i="27"/>
  <c r="LK26" i="23"/>
  <c r="LK27" i="23"/>
  <c r="LI18" i="23"/>
  <c r="LJ13" i="23"/>
  <c r="LJ16" i="23" s="1"/>
  <c r="LJ14" i="23"/>
  <c r="LJ17" i="23" s="1"/>
  <c r="LL4" i="23"/>
  <c r="LK2" i="23"/>
  <c r="LK5" i="23" s="1"/>
  <c r="LK3" i="23"/>
  <c r="T349" i="31"/>
  <c r="K350" i="31"/>
  <c r="U350" i="31" s="1"/>
  <c r="N350" i="31"/>
  <c r="M350" i="31"/>
  <c r="L350" i="31"/>
  <c r="A353" i="31"/>
  <c r="F352" i="31"/>
  <c r="E352" i="31"/>
  <c r="D352" i="31"/>
  <c r="C352" i="31"/>
  <c r="B352" i="31"/>
  <c r="J351" i="31"/>
  <c r="P351" i="31"/>
  <c r="O351" i="31"/>
  <c r="T350" i="31"/>
  <c r="S351" i="31"/>
  <c r="R351" i="31"/>
  <c r="Q351" i="31"/>
  <c r="G351" i="31"/>
  <c r="LK8" i="23" l="1"/>
  <c r="LK9" i="23" s="1"/>
  <c r="LK7" i="23"/>
  <c r="K351" i="31"/>
  <c r="U351" i="31" s="1"/>
  <c r="LL29" i="23"/>
  <c r="LL28" i="23"/>
  <c r="LJ2" i="27"/>
  <c r="LL27" i="23"/>
  <c r="LL26" i="23"/>
  <c r="LJ18" i="23"/>
  <c r="LK14" i="23"/>
  <c r="LK17" i="23" s="1"/>
  <c r="LK13" i="23"/>
  <c r="LK16" i="23" s="1"/>
  <c r="LL2" i="23"/>
  <c r="LL5" i="23" s="1"/>
  <c r="LL3" i="23"/>
  <c r="LM4" i="23"/>
  <c r="M351" i="31"/>
  <c r="L351" i="31"/>
  <c r="N351" i="31"/>
  <c r="G352" i="31"/>
  <c r="S352" i="31"/>
  <c r="R352" i="31"/>
  <c r="Q352" i="31"/>
  <c r="C353" i="31"/>
  <c r="B353" i="31"/>
  <c r="A354" i="31"/>
  <c r="E353" i="31"/>
  <c r="D353" i="31"/>
  <c r="F353" i="31"/>
  <c r="P352" i="31"/>
  <c r="O352" i="31"/>
  <c r="J352" i="31"/>
  <c r="T351" i="31"/>
  <c r="LL8" i="23" l="1"/>
  <c r="LL9" i="23" s="1"/>
  <c r="LL7" i="23"/>
  <c r="LM28" i="23"/>
  <c r="LM29" i="23"/>
  <c r="LK2" i="27"/>
  <c r="LM26" i="23"/>
  <c r="LM27" i="23"/>
  <c r="LK18" i="23"/>
  <c r="LL13" i="23"/>
  <c r="LL16" i="23" s="1"/>
  <c r="LL14" i="23"/>
  <c r="LL17" i="23" s="1"/>
  <c r="LN4" i="23"/>
  <c r="LM3" i="23"/>
  <c r="LM2" i="23"/>
  <c r="LM5" i="23" s="1"/>
  <c r="J353" i="31"/>
  <c r="P353" i="31"/>
  <c r="O353" i="31"/>
  <c r="S353" i="31"/>
  <c r="K353" i="31" s="1"/>
  <c r="U353" i="31" s="1"/>
  <c r="R353" i="31"/>
  <c r="Q353" i="31"/>
  <c r="G353" i="31"/>
  <c r="K352" i="31"/>
  <c r="U352" i="31" s="1"/>
  <c r="A355" i="31"/>
  <c r="F354" i="31"/>
  <c r="E354" i="31"/>
  <c r="D354" i="31"/>
  <c r="C354" i="31"/>
  <c r="B354" i="31"/>
  <c r="N352" i="31"/>
  <c r="M352" i="31"/>
  <c r="L352" i="31"/>
  <c r="LM8" i="23" l="1"/>
  <c r="LM9" i="23" s="1"/>
  <c r="LM7" i="23"/>
  <c r="T352" i="31"/>
  <c r="LN28" i="23"/>
  <c r="LN29" i="23"/>
  <c r="LL2" i="27"/>
  <c r="LN26" i="23"/>
  <c r="LN27" i="23"/>
  <c r="LL18" i="23"/>
  <c r="LM14" i="23"/>
  <c r="LM17" i="23" s="1"/>
  <c r="LM13" i="23"/>
  <c r="LM16" i="23" s="1"/>
  <c r="LN2" i="23"/>
  <c r="LN5" i="23" s="1"/>
  <c r="LN3" i="23"/>
  <c r="LO4" i="23"/>
  <c r="T353" i="31"/>
  <c r="N353" i="31"/>
  <c r="L353" i="31"/>
  <c r="M353" i="31"/>
  <c r="J354" i="31"/>
  <c r="P354" i="31"/>
  <c r="O354" i="31"/>
  <c r="S354" i="31"/>
  <c r="K354" i="31" s="1"/>
  <c r="U354" i="31" s="1"/>
  <c r="R354" i="31"/>
  <c r="Q354" i="31"/>
  <c r="G354" i="31"/>
  <c r="A356" i="31"/>
  <c r="F355" i="31"/>
  <c r="E355" i="31"/>
  <c r="D355" i="31"/>
  <c r="C355" i="31"/>
  <c r="B355" i="31"/>
  <c r="LN8" i="23" l="1"/>
  <c r="LN9" i="23" s="1"/>
  <c r="LN7" i="23"/>
  <c r="LO28" i="23"/>
  <c r="LO29" i="23"/>
  <c r="LM2" i="27"/>
  <c r="LO26" i="23"/>
  <c r="LO27" i="23"/>
  <c r="LM18" i="23"/>
  <c r="LN13" i="23"/>
  <c r="LN16" i="23" s="1"/>
  <c r="LN14" i="23"/>
  <c r="LN17" i="23" s="1"/>
  <c r="LP4" i="23"/>
  <c r="LO2" i="23"/>
  <c r="LO5" i="23" s="1"/>
  <c r="LO3" i="23"/>
  <c r="P355" i="31"/>
  <c r="O355" i="31"/>
  <c r="J355" i="31"/>
  <c r="Q355" i="31"/>
  <c r="G355" i="31"/>
  <c r="S355" i="31"/>
  <c r="R355" i="31"/>
  <c r="T354" i="31"/>
  <c r="D356" i="31"/>
  <c r="C356" i="31"/>
  <c r="B356" i="31"/>
  <c r="A357" i="31"/>
  <c r="F356" i="31"/>
  <c r="E356" i="31"/>
  <c r="N354" i="31"/>
  <c r="M354" i="31"/>
  <c r="L354" i="31"/>
  <c r="LO8" i="23" l="1"/>
  <c r="LO9" i="23" s="1"/>
  <c r="LO7" i="23"/>
  <c r="LP28" i="23"/>
  <c r="LP29" i="23"/>
  <c r="LN2" i="27"/>
  <c r="LP26" i="23"/>
  <c r="LP27" i="23"/>
  <c r="LN18" i="23"/>
  <c r="LO14" i="23"/>
  <c r="LO17" i="23" s="1"/>
  <c r="LO13" i="23"/>
  <c r="LO16" i="23" s="1"/>
  <c r="LQ4" i="23"/>
  <c r="LP2" i="23"/>
  <c r="LP5" i="23" s="1"/>
  <c r="LP3" i="23"/>
  <c r="K355" i="31"/>
  <c r="U355" i="31" s="1"/>
  <c r="J356" i="31"/>
  <c r="P356" i="31"/>
  <c r="O356" i="31"/>
  <c r="N355" i="31"/>
  <c r="M355" i="31"/>
  <c r="L355" i="31"/>
  <c r="S356" i="31"/>
  <c r="R356" i="31"/>
  <c r="Q356" i="31"/>
  <c r="G356" i="31"/>
  <c r="F357" i="31"/>
  <c r="A358" i="31"/>
  <c r="E357" i="31"/>
  <c r="D357" i="31"/>
  <c r="C357" i="31"/>
  <c r="B357" i="31"/>
  <c r="LP7" i="23" l="1"/>
  <c r="LP8" i="23"/>
  <c r="LP9" i="23" s="1"/>
  <c r="LQ28" i="23"/>
  <c r="LQ29" i="23"/>
  <c r="LO2" i="27"/>
  <c r="LQ26" i="23"/>
  <c r="LQ27" i="23"/>
  <c r="LO18" i="23"/>
  <c r="LP14" i="23"/>
  <c r="LP17" i="23" s="1"/>
  <c r="LP13" i="23"/>
  <c r="LP16" i="23" s="1"/>
  <c r="LR4" i="23"/>
  <c r="LQ3" i="23"/>
  <c r="LQ2" i="23"/>
  <c r="LQ5" i="23" s="1"/>
  <c r="T355" i="31"/>
  <c r="K356" i="31"/>
  <c r="U356" i="31" s="1"/>
  <c r="G357" i="31"/>
  <c r="S357" i="31"/>
  <c r="R357" i="31"/>
  <c r="Q357" i="31"/>
  <c r="C358" i="31"/>
  <c r="A359" i="31"/>
  <c r="D358" i="31"/>
  <c r="B358" i="31"/>
  <c r="F358" i="31"/>
  <c r="E358" i="31"/>
  <c r="P357" i="31"/>
  <c r="O357" i="31"/>
  <c r="J357" i="31"/>
  <c r="L356" i="31"/>
  <c r="N356" i="31"/>
  <c r="M356" i="31"/>
  <c r="T356" i="31"/>
  <c r="LQ7" i="23" l="1"/>
  <c r="LQ8" i="23"/>
  <c r="LQ9" i="23" s="1"/>
  <c r="LR28" i="23"/>
  <c r="LR29" i="23"/>
  <c r="LP2" i="27"/>
  <c r="LR26" i="23"/>
  <c r="LR27" i="23"/>
  <c r="LP18" i="23"/>
  <c r="LQ13" i="23"/>
  <c r="LQ16" i="23" s="1"/>
  <c r="LQ14" i="23"/>
  <c r="LQ17" i="23" s="1"/>
  <c r="LR3" i="23"/>
  <c r="LS4" i="23"/>
  <c r="LR2" i="23"/>
  <c r="LR5" i="23" s="1"/>
  <c r="A360" i="31"/>
  <c r="F359" i="31"/>
  <c r="E359" i="31"/>
  <c r="D359" i="31"/>
  <c r="C359" i="31"/>
  <c r="B359" i="31"/>
  <c r="S358" i="31"/>
  <c r="K358" i="31" s="1"/>
  <c r="U358" i="31" s="1"/>
  <c r="R358" i="31"/>
  <c r="Q358" i="31"/>
  <c r="G358" i="31"/>
  <c r="K357" i="31"/>
  <c r="U357" i="31" s="1"/>
  <c r="J358" i="31"/>
  <c r="P358" i="31"/>
  <c r="O358" i="31"/>
  <c r="N357" i="31"/>
  <c r="M357" i="31"/>
  <c r="L357" i="31"/>
  <c r="LR8" i="23" l="1"/>
  <c r="LR9" i="23" s="1"/>
  <c r="LR7" i="23"/>
  <c r="LS29" i="23"/>
  <c r="LS28" i="23"/>
  <c r="LQ2" i="27"/>
  <c r="LS26" i="23"/>
  <c r="LS27" i="23"/>
  <c r="LQ18" i="23"/>
  <c r="LR14" i="23"/>
  <c r="LR17" i="23" s="1"/>
  <c r="LR13" i="23"/>
  <c r="LR16" i="23" s="1"/>
  <c r="LS3" i="23"/>
  <c r="LT4" i="23"/>
  <c r="LS2" i="23"/>
  <c r="LS5" i="23" s="1"/>
  <c r="T357" i="31"/>
  <c r="S359" i="31"/>
  <c r="R359" i="31"/>
  <c r="Q359" i="31"/>
  <c r="G359" i="31"/>
  <c r="J359" i="31"/>
  <c r="P359" i="31"/>
  <c r="O359" i="31"/>
  <c r="T358" i="31"/>
  <c r="M358" i="31"/>
  <c r="L358" i="31"/>
  <c r="N358" i="31"/>
  <c r="F360" i="31"/>
  <c r="E360" i="31"/>
  <c r="A361" i="31"/>
  <c r="D360" i="31"/>
  <c r="C360" i="31"/>
  <c r="B360" i="31"/>
  <c r="LS7" i="23" l="1"/>
  <c r="LS8" i="23"/>
  <c r="LS9" i="23" s="1"/>
  <c r="LT29" i="23"/>
  <c r="LT28" i="23"/>
  <c r="LR2" i="27"/>
  <c r="LT27" i="23"/>
  <c r="LT26" i="23"/>
  <c r="LR18" i="23"/>
  <c r="LS13" i="23"/>
  <c r="LS16" i="23" s="1"/>
  <c r="LS14" i="23"/>
  <c r="LS17" i="23" s="1"/>
  <c r="LU4" i="23"/>
  <c r="LT2" i="23"/>
  <c r="LT5" i="23" s="1"/>
  <c r="LT3" i="23"/>
  <c r="P360" i="31"/>
  <c r="O360" i="31"/>
  <c r="J360" i="31"/>
  <c r="Q360" i="31"/>
  <c r="G360" i="31"/>
  <c r="S360" i="31"/>
  <c r="R360" i="31"/>
  <c r="N359" i="31"/>
  <c r="M359" i="31"/>
  <c r="L359" i="31"/>
  <c r="D361" i="31"/>
  <c r="E361" i="31"/>
  <c r="A362" i="31"/>
  <c r="C361" i="31"/>
  <c r="B361" i="31"/>
  <c r="F361" i="31"/>
  <c r="K359" i="31"/>
  <c r="U359" i="31" s="1"/>
  <c r="LT8" i="23" l="1"/>
  <c r="LT9" i="23" s="1"/>
  <c r="LT7" i="23"/>
  <c r="LU28" i="23"/>
  <c r="LU29" i="23"/>
  <c r="LS2" i="27"/>
  <c r="LU26" i="23"/>
  <c r="LU27" i="23"/>
  <c r="LS18" i="23"/>
  <c r="LT14" i="23"/>
  <c r="LT17" i="23" s="1"/>
  <c r="LT13" i="23"/>
  <c r="LT16" i="23" s="1"/>
  <c r="LU2" i="23"/>
  <c r="LU5" i="23" s="1"/>
  <c r="LV4" i="23"/>
  <c r="LU3" i="23"/>
  <c r="K360" i="31"/>
  <c r="U360" i="31" s="1"/>
  <c r="J361" i="31"/>
  <c r="P361" i="31"/>
  <c r="O361" i="31"/>
  <c r="B362" i="31"/>
  <c r="F362" i="31"/>
  <c r="E362" i="31"/>
  <c r="A363" i="31"/>
  <c r="D362" i="31"/>
  <c r="C362" i="31"/>
  <c r="N360" i="31"/>
  <c r="M360" i="31"/>
  <c r="L360" i="31"/>
  <c r="S361" i="31"/>
  <c r="R361" i="31"/>
  <c r="Q361" i="31"/>
  <c r="G361" i="31"/>
  <c r="T359" i="31"/>
  <c r="LU8" i="23" l="1"/>
  <c r="LU9" i="23" s="1"/>
  <c r="LU7" i="23"/>
  <c r="T360" i="31"/>
  <c r="K361" i="31"/>
  <c r="U361" i="31" s="1"/>
  <c r="LV28" i="23"/>
  <c r="LV29" i="23"/>
  <c r="LT2" i="27"/>
  <c r="LV26" i="23"/>
  <c r="LV27" i="23"/>
  <c r="LT18" i="23"/>
  <c r="LU14" i="23"/>
  <c r="LU17" i="23" s="1"/>
  <c r="LU13" i="23"/>
  <c r="LU16" i="23" s="1"/>
  <c r="LV2" i="23"/>
  <c r="LV5" i="23" s="1"/>
  <c r="LV3" i="23"/>
  <c r="LW4" i="23"/>
  <c r="B363" i="31"/>
  <c r="F363" i="31"/>
  <c r="E363" i="31"/>
  <c r="D363" i="31"/>
  <c r="A364" i="31"/>
  <c r="C363" i="31"/>
  <c r="O362" i="31"/>
  <c r="J362" i="31"/>
  <c r="P362" i="31"/>
  <c r="G362" i="31"/>
  <c r="S362" i="31"/>
  <c r="R362" i="31"/>
  <c r="Q362" i="31"/>
  <c r="L361" i="31"/>
  <c r="N361" i="31"/>
  <c r="M361" i="31"/>
  <c r="T361" i="31"/>
  <c r="LV8" i="23" l="1"/>
  <c r="LV9" i="23" s="1"/>
  <c r="LV7" i="23"/>
  <c r="LW28" i="23"/>
  <c r="LW29" i="23"/>
  <c r="LU2" i="27"/>
  <c r="LW26" i="23"/>
  <c r="LW27" i="23"/>
  <c r="LU18" i="23"/>
  <c r="LV13" i="23"/>
  <c r="LV16" i="23" s="1"/>
  <c r="LV14" i="23"/>
  <c r="LV17" i="23" s="1"/>
  <c r="LX4" i="23"/>
  <c r="LW3" i="23"/>
  <c r="LW2" i="23"/>
  <c r="LW5" i="23" s="1"/>
  <c r="S363" i="31"/>
  <c r="R363" i="31"/>
  <c r="Q363" i="31"/>
  <c r="G363" i="31"/>
  <c r="A365" i="31"/>
  <c r="F364" i="31"/>
  <c r="E364" i="31"/>
  <c r="B364" i="31"/>
  <c r="D364" i="31"/>
  <c r="C364" i="31"/>
  <c r="J363" i="31"/>
  <c r="P363" i="31"/>
  <c r="O363" i="31"/>
  <c r="K362" i="31"/>
  <c r="U362" i="31" s="1"/>
  <c r="N362" i="31"/>
  <c r="M362" i="31"/>
  <c r="L362" i="31"/>
  <c r="LW8" i="23" l="1"/>
  <c r="LW9" i="23" s="1"/>
  <c r="LW7" i="23"/>
  <c r="LX28" i="23"/>
  <c r="LX29" i="23"/>
  <c r="LV2" i="27"/>
  <c r="LX26" i="23"/>
  <c r="LX27" i="23"/>
  <c r="LV18" i="23"/>
  <c r="LW14" i="23"/>
  <c r="LW17" i="23" s="1"/>
  <c r="LW13" i="23"/>
  <c r="LW16" i="23" s="1"/>
  <c r="LY4" i="23"/>
  <c r="LX2" i="23"/>
  <c r="LX5" i="23" s="1"/>
  <c r="LX3" i="23"/>
  <c r="R364" i="31"/>
  <c r="S364" i="31"/>
  <c r="G364" i="31"/>
  <c r="Q364" i="31"/>
  <c r="T362" i="31"/>
  <c r="N363" i="31"/>
  <c r="M363" i="31"/>
  <c r="L363" i="31"/>
  <c r="E365" i="31"/>
  <c r="B365" i="31"/>
  <c r="A366" i="31"/>
  <c r="F365" i="31"/>
  <c r="D365" i="31"/>
  <c r="C365" i="31"/>
  <c r="J364" i="31"/>
  <c r="P364" i="31"/>
  <c r="O364" i="31"/>
  <c r="K363" i="31"/>
  <c r="U363" i="31" s="1"/>
  <c r="LX8" i="23" l="1"/>
  <c r="LX9" i="23" s="1"/>
  <c r="LX7" i="23"/>
  <c r="LY28" i="23"/>
  <c r="LY29" i="23"/>
  <c r="LW2" i="27"/>
  <c r="LY26" i="23"/>
  <c r="LY27" i="23"/>
  <c r="LW18" i="23"/>
  <c r="LX13" i="23"/>
  <c r="LX16" i="23" s="1"/>
  <c r="LX14" i="23"/>
  <c r="LX17" i="23" s="1"/>
  <c r="LZ4" i="23"/>
  <c r="LY2" i="23"/>
  <c r="LY5" i="23" s="1"/>
  <c r="LY3" i="23"/>
  <c r="D366" i="31"/>
  <c r="C366" i="31"/>
  <c r="F366" i="31"/>
  <c r="E366" i="31"/>
  <c r="B366" i="31"/>
  <c r="A367" i="31"/>
  <c r="N364" i="31"/>
  <c r="M364" i="31"/>
  <c r="L364" i="31"/>
  <c r="P365" i="31"/>
  <c r="J365" i="31"/>
  <c r="O365" i="31"/>
  <c r="T363" i="31"/>
  <c r="K364" i="31"/>
  <c r="U364" i="31" s="1"/>
  <c r="T364" i="31"/>
  <c r="Q365" i="31"/>
  <c r="G365" i="31"/>
  <c r="S365" i="31"/>
  <c r="R365" i="31"/>
  <c r="LY8" i="23" l="1"/>
  <c r="LY9" i="23" s="1"/>
  <c r="LY7" i="23"/>
  <c r="LZ28" i="23"/>
  <c r="LZ29" i="23"/>
  <c r="LX2" i="27"/>
  <c r="LZ26" i="23"/>
  <c r="LZ27" i="23"/>
  <c r="LX18" i="23"/>
  <c r="LY13" i="23"/>
  <c r="LY16" i="23" s="1"/>
  <c r="LY14" i="23"/>
  <c r="LY17" i="23" s="1"/>
  <c r="MA4" i="23"/>
  <c r="LZ2" i="23"/>
  <c r="LZ5" i="23" s="1"/>
  <c r="LZ3" i="23"/>
  <c r="P366" i="31"/>
  <c r="O366" i="31"/>
  <c r="J366" i="31"/>
  <c r="S366" i="31"/>
  <c r="K366" i="31" s="1"/>
  <c r="U366" i="31" s="1"/>
  <c r="R366" i="31"/>
  <c r="Q366" i="31"/>
  <c r="G366" i="31"/>
  <c r="A368" i="31"/>
  <c r="F367" i="31"/>
  <c r="C367" i="31"/>
  <c r="E367" i="31"/>
  <c r="D367" i="31"/>
  <c r="B367" i="31"/>
  <c r="K365" i="31"/>
  <c r="U365" i="31" s="1"/>
  <c r="M365" i="31"/>
  <c r="N365" i="31"/>
  <c r="L365" i="31"/>
  <c r="LZ8" i="23" l="1"/>
  <c r="LZ9" i="23" s="1"/>
  <c r="LZ7" i="23"/>
  <c r="MA29" i="23"/>
  <c r="MA28" i="23"/>
  <c r="LY2" i="27"/>
  <c r="MA26" i="23"/>
  <c r="MA27" i="23"/>
  <c r="LY18" i="23"/>
  <c r="LZ13" i="23"/>
  <c r="LZ16" i="23" s="1"/>
  <c r="LZ14" i="23"/>
  <c r="LZ17" i="23" s="1"/>
  <c r="MA3" i="23"/>
  <c r="MB4" i="23"/>
  <c r="MA2" i="23"/>
  <c r="MA5" i="23" s="1"/>
  <c r="T365" i="31"/>
  <c r="T366" i="31"/>
  <c r="E368" i="31"/>
  <c r="B368" i="31"/>
  <c r="A369" i="31"/>
  <c r="F368" i="31"/>
  <c r="D368" i="31"/>
  <c r="C368" i="31"/>
  <c r="R367" i="31"/>
  <c r="G367" i="31"/>
  <c r="S367" i="31"/>
  <c r="Q367" i="31"/>
  <c r="L366" i="31"/>
  <c r="N366" i="31"/>
  <c r="M366" i="31"/>
  <c r="J367" i="31"/>
  <c r="O367" i="31"/>
  <c r="P367" i="31"/>
  <c r="MA8" i="23" l="1"/>
  <c r="MA9" i="23" s="1"/>
  <c r="MA7" i="23"/>
  <c r="MB29" i="23"/>
  <c r="MB28" i="23"/>
  <c r="LZ2" i="27"/>
  <c r="MB27" i="23"/>
  <c r="MB26" i="23"/>
  <c r="LZ18" i="23"/>
  <c r="MA13" i="23"/>
  <c r="MA16" i="23" s="1"/>
  <c r="MA14" i="23"/>
  <c r="MA17" i="23" s="1"/>
  <c r="MB2" i="23"/>
  <c r="MB5" i="23" s="1"/>
  <c r="MB3" i="23"/>
  <c r="MC4" i="23"/>
  <c r="J368" i="31"/>
  <c r="P368" i="31"/>
  <c r="O368" i="31"/>
  <c r="E369" i="31"/>
  <c r="D369" i="31"/>
  <c r="B369" i="31"/>
  <c r="A370" i="31"/>
  <c r="F369" i="31"/>
  <c r="C369" i="31"/>
  <c r="K367" i="31"/>
  <c r="U367" i="31" s="1"/>
  <c r="R368" i="31"/>
  <c r="Q368" i="31"/>
  <c r="G368" i="31"/>
  <c r="S368" i="31"/>
  <c r="K368" i="31" s="1"/>
  <c r="U368" i="31" s="1"/>
  <c r="N367" i="31"/>
  <c r="L367" i="31"/>
  <c r="M367" i="31"/>
  <c r="MB7" i="23" l="1"/>
  <c r="MB8" i="23"/>
  <c r="MB9" i="23" s="1"/>
  <c r="MC28" i="23"/>
  <c r="MC29" i="23"/>
  <c r="MA2" i="27"/>
  <c r="MC27" i="23"/>
  <c r="MC26" i="23"/>
  <c r="MA18" i="23"/>
  <c r="MB14" i="23"/>
  <c r="MB17" i="23" s="1"/>
  <c r="MB13" i="23"/>
  <c r="MB16" i="23" s="1"/>
  <c r="MC2" i="23"/>
  <c r="MC5" i="23" s="1"/>
  <c r="MC3" i="23"/>
  <c r="MD4" i="23"/>
  <c r="Q369" i="31"/>
  <c r="R369" i="31"/>
  <c r="G369" i="31"/>
  <c r="S369" i="31"/>
  <c r="C370" i="31"/>
  <c r="D370" i="31"/>
  <c r="A371" i="31"/>
  <c r="F370" i="31"/>
  <c r="E370" i="31"/>
  <c r="B370" i="31"/>
  <c r="M368" i="31"/>
  <c r="N368" i="31"/>
  <c r="L368" i="31"/>
  <c r="T368" i="31"/>
  <c r="P369" i="31"/>
  <c r="O369" i="31"/>
  <c r="J369" i="31"/>
  <c r="T367" i="31"/>
  <c r="MC7" i="23" l="1"/>
  <c r="MC8" i="23"/>
  <c r="MC9" i="23" s="1"/>
  <c r="MD28" i="23"/>
  <c r="MD29" i="23"/>
  <c r="MB2" i="27"/>
  <c r="MD26" i="23"/>
  <c r="MD27" i="23"/>
  <c r="MB18" i="23"/>
  <c r="MC13" i="23"/>
  <c r="MC16" i="23" s="1"/>
  <c r="MC14" i="23"/>
  <c r="MC17" i="23" s="1"/>
  <c r="MD2" i="23"/>
  <c r="MD5" i="23" s="1"/>
  <c r="MD3" i="23"/>
  <c r="ME4" i="23"/>
  <c r="P370" i="31"/>
  <c r="O370" i="31"/>
  <c r="J370" i="31"/>
  <c r="A372" i="31"/>
  <c r="F371" i="31"/>
  <c r="C371" i="31"/>
  <c r="B371" i="31"/>
  <c r="E371" i="31"/>
  <c r="D371" i="31"/>
  <c r="K369" i="31"/>
  <c r="U369" i="31" s="1"/>
  <c r="M369" i="31"/>
  <c r="L369" i="31"/>
  <c r="N369" i="31"/>
  <c r="S370" i="31"/>
  <c r="K370" i="31" s="1"/>
  <c r="U370" i="31" s="1"/>
  <c r="G370" i="31"/>
  <c r="R370" i="31"/>
  <c r="Q370" i="31"/>
  <c r="MD8" i="23" l="1"/>
  <c r="MD9" i="23" s="1"/>
  <c r="MD7" i="23"/>
  <c r="ME28" i="23"/>
  <c r="ME29" i="23"/>
  <c r="MC2" i="27"/>
  <c r="ME26" i="23"/>
  <c r="ME27" i="23"/>
  <c r="MC18" i="23"/>
  <c r="MD14" i="23"/>
  <c r="MD17" i="23" s="1"/>
  <c r="MD13" i="23"/>
  <c r="MD16" i="23" s="1"/>
  <c r="MF4" i="23"/>
  <c r="ME3" i="23"/>
  <c r="ME2" i="23"/>
  <c r="ME5" i="23" s="1"/>
  <c r="T369" i="31"/>
  <c r="L370" i="31"/>
  <c r="M370" i="31"/>
  <c r="N370" i="31"/>
  <c r="T370" i="31"/>
  <c r="J371" i="31"/>
  <c r="O371" i="31"/>
  <c r="P371" i="31"/>
  <c r="S371" i="31"/>
  <c r="R371" i="31"/>
  <c r="G371" i="31"/>
  <c r="Q371" i="31"/>
  <c r="A373" i="31"/>
  <c r="F372" i="31"/>
  <c r="E372" i="31"/>
  <c r="B372" i="31"/>
  <c r="C372" i="31"/>
  <c r="D372" i="31"/>
  <c r="ME7" i="23" l="1"/>
  <c r="ME8" i="23"/>
  <c r="ME9" i="23" s="1"/>
  <c r="K371" i="31"/>
  <c r="U371" i="31" s="1"/>
  <c r="MF28" i="23"/>
  <c r="MF29" i="23"/>
  <c r="MD2" i="27"/>
  <c r="MF26" i="23"/>
  <c r="MF27" i="23"/>
  <c r="MD18" i="23"/>
  <c r="ME13" i="23"/>
  <c r="ME16" i="23" s="1"/>
  <c r="ME14" i="23"/>
  <c r="ME17" i="23" s="1"/>
  <c r="MG4" i="23"/>
  <c r="MF2" i="23"/>
  <c r="MF5" i="23" s="1"/>
  <c r="MF3" i="23"/>
  <c r="Q372" i="31"/>
  <c r="R372" i="31"/>
  <c r="S372" i="31"/>
  <c r="G372" i="31"/>
  <c r="D373" i="31"/>
  <c r="A374" i="31"/>
  <c r="F373" i="31"/>
  <c r="E373" i="31"/>
  <c r="C373" i="31"/>
  <c r="B373" i="31"/>
  <c r="J372" i="31"/>
  <c r="P372" i="31"/>
  <c r="O372" i="31"/>
  <c r="T371" i="31"/>
  <c r="N371" i="31"/>
  <c r="M371" i="31"/>
  <c r="L371" i="31"/>
  <c r="MF8" i="23" l="1"/>
  <c r="MF9" i="23" s="1"/>
  <c r="MF7" i="23"/>
  <c r="MG28" i="23"/>
  <c r="MG29" i="23"/>
  <c r="ME2" i="27"/>
  <c r="MG26" i="23"/>
  <c r="MG27" i="23"/>
  <c r="ME18" i="23"/>
  <c r="MF13" i="23"/>
  <c r="MF16" i="23" s="1"/>
  <c r="MF14" i="23"/>
  <c r="MF17" i="23" s="1"/>
  <c r="MH4" i="23"/>
  <c r="MG3" i="23"/>
  <c r="MG2" i="23"/>
  <c r="MG5" i="23" s="1"/>
  <c r="Q373" i="31"/>
  <c r="R373" i="31"/>
  <c r="G373" i="31"/>
  <c r="S373" i="31"/>
  <c r="D374" i="31"/>
  <c r="C374" i="31"/>
  <c r="F374" i="31"/>
  <c r="E374" i="31"/>
  <c r="A375" i="31"/>
  <c r="B374" i="31"/>
  <c r="K372" i="31"/>
  <c r="U372" i="31" s="1"/>
  <c r="P373" i="31"/>
  <c r="O373" i="31"/>
  <c r="J373" i="31"/>
  <c r="T372" i="31"/>
  <c r="N372" i="31"/>
  <c r="M372" i="31"/>
  <c r="L372" i="31"/>
  <c r="MG8" i="23" l="1"/>
  <c r="MG9" i="23" s="1"/>
  <c r="MG7" i="23"/>
  <c r="MH28" i="23"/>
  <c r="MH29" i="23"/>
  <c r="MF2" i="27"/>
  <c r="MH26" i="23"/>
  <c r="MH27" i="23"/>
  <c r="MF18" i="23"/>
  <c r="MG14" i="23"/>
  <c r="MG17" i="23" s="1"/>
  <c r="MG13" i="23"/>
  <c r="MG16" i="23" s="1"/>
  <c r="MH3" i="23"/>
  <c r="MI4" i="23"/>
  <c r="MH2" i="23"/>
  <c r="MH5" i="23" s="1"/>
  <c r="O374" i="31"/>
  <c r="P374" i="31"/>
  <c r="J374" i="31"/>
  <c r="K373" i="31"/>
  <c r="U373" i="31" s="1"/>
  <c r="L373" i="31"/>
  <c r="N373" i="31"/>
  <c r="M373" i="31"/>
  <c r="G374" i="31"/>
  <c r="S374" i="31"/>
  <c r="Q374" i="31"/>
  <c r="R374" i="31"/>
  <c r="T373" i="31"/>
  <c r="B375" i="31"/>
  <c r="A376" i="31"/>
  <c r="F375" i="31"/>
  <c r="D375" i="31"/>
  <c r="C375" i="31"/>
  <c r="E375" i="31"/>
  <c r="MH8" i="23" l="1"/>
  <c r="MH9" i="23" s="1"/>
  <c r="MH7" i="23"/>
  <c r="MI29" i="23"/>
  <c r="MI28" i="23"/>
  <c r="MG2" i="27"/>
  <c r="MI26" i="23"/>
  <c r="MI27" i="23"/>
  <c r="MG18" i="23"/>
  <c r="MH13" i="23"/>
  <c r="MH16" i="23" s="1"/>
  <c r="MH14" i="23"/>
  <c r="MH17" i="23" s="1"/>
  <c r="MJ4" i="23"/>
  <c r="MI2" i="23"/>
  <c r="MI5" i="23" s="1"/>
  <c r="MI3" i="23"/>
  <c r="L374" i="31"/>
  <c r="N374" i="31"/>
  <c r="M374" i="31"/>
  <c r="J375" i="31"/>
  <c r="O375" i="31"/>
  <c r="P375" i="31"/>
  <c r="E376" i="31"/>
  <c r="B376" i="31"/>
  <c r="A377" i="31"/>
  <c r="F376" i="31"/>
  <c r="D376" i="31"/>
  <c r="C376" i="31"/>
  <c r="R375" i="31"/>
  <c r="G375" i="31"/>
  <c r="S375" i="31"/>
  <c r="K375" i="31" s="1"/>
  <c r="U375" i="31" s="1"/>
  <c r="Q375" i="31"/>
  <c r="K374" i="31"/>
  <c r="U374" i="31" s="1"/>
  <c r="MI8" i="23" l="1"/>
  <c r="MI9" i="23" s="1"/>
  <c r="MI7" i="23"/>
  <c r="MJ29" i="23"/>
  <c r="MJ28" i="23"/>
  <c r="MH2" i="27"/>
  <c r="MJ27" i="23"/>
  <c r="MJ26" i="23"/>
  <c r="MH18" i="23"/>
  <c r="MI13" i="23"/>
  <c r="MI16" i="23" s="1"/>
  <c r="MI14" i="23"/>
  <c r="MI17" i="23" s="1"/>
  <c r="MJ2" i="23"/>
  <c r="MJ5" i="23" s="1"/>
  <c r="MJ3" i="23"/>
  <c r="MK4" i="23"/>
  <c r="T374" i="31"/>
  <c r="R376" i="31"/>
  <c r="Q376" i="31"/>
  <c r="G376" i="31"/>
  <c r="S376" i="31"/>
  <c r="N375" i="31"/>
  <c r="L375" i="31"/>
  <c r="M375" i="31"/>
  <c r="J376" i="31"/>
  <c r="O376" i="31"/>
  <c r="P376" i="31"/>
  <c r="T375" i="31"/>
  <c r="E377" i="31"/>
  <c r="D377" i="31"/>
  <c r="B377" i="31"/>
  <c r="F377" i="31"/>
  <c r="C377" i="31"/>
  <c r="A378" i="31"/>
  <c r="MJ8" i="23" l="1"/>
  <c r="MJ9" i="23" s="1"/>
  <c r="MJ7" i="23"/>
  <c r="MK28" i="23"/>
  <c r="MK29" i="23"/>
  <c r="MI2" i="27"/>
  <c r="MK26" i="23"/>
  <c r="MK27" i="23"/>
  <c r="MI18" i="23"/>
  <c r="MJ13" i="23"/>
  <c r="MJ16" i="23" s="1"/>
  <c r="MJ14" i="23"/>
  <c r="MJ17" i="23" s="1"/>
  <c r="MK3" i="23"/>
  <c r="MK2" i="23"/>
  <c r="MK5" i="23" s="1"/>
  <c r="ML4" i="23"/>
  <c r="K376" i="31"/>
  <c r="U376" i="31" s="1"/>
  <c r="M376" i="31"/>
  <c r="N376" i="31"/>
  <c r="L376" i="31"/>
  <c r="R377" i="31"/>
  <c r="Q377" i="31"/>
  <c r="S377" i="31"/>
  <c r="G377" i="31"/>
  <c r="P377" i="31"/>
  <c r="J377" i="31"/>
  <c r="O377" i="31"/>
  <c r="C378" i="31"/>
  <c r="E378" i="31"/>
  <c r="D378" i="31"/>
  <c r="F378" i="31"/>
  <c r="B378" i="31"/>
  <c r="A379" i="31"/>
  <c r="MK8" i="23" l="1"/>
  <c r="MK9" i="23" s="1"/>
  <c r="MK7" i="23"/>
  <c r="ML28" i="23"/>
  <c r="ML29" i="23"/>
  <c r="MJ2" i="27"/>
  <c r="ML26" i="23"/>
  <c r="ML27" i="23"/>
  <c r="MJ18" i="23"/>
  <c r="MK13" i="23"/>
  <c r="MK16" i="23" s="1"/>
  <c r="MK14" i="23"/>
  <c r="MK17" i="23" s="1"/>
  <c r="ML2" i="23"/>
  <c r="ML5" i="23" s="1"/>
  <c r="ML3" i="23"/>
  <c r="MM4" i="23"/>
  <c r="T376" i="31"/>
  <c r="K377" i="31"/>
  <c r="U377" i="31" s="1"/>
  <c r="S378" i="31"/>
  <c r="G378" i="31"/>
  <c r="R378" i="31"/>
  <c r="Q378" i="31"/>
  <c r="P378" i="31"/>
  <c r="O378" i="31"/>
  <c r="J378" i="31"/>
  <c r="T377" i="31"/>
  <c r="A380" i="31"/>
  <c r="F379" i="31"/>
  <c r="C379" i="31"/>
  <c r="B379" i="31"/>
  <c r="E379" i="31"/>
  <c r="D379" i="31"/>
  <c r="M377" i="31"/>
  <c r="L377" i="31"/>
  <c r="N377" i="31"/>
  <c r="ML8" i="23" l="1"/>
  <c r="ML9" i="23" s="1"/>
  <c r="ML7" i="23"/>
  <c r="MM28" i="23"/>
  <c r="MM29" i="23"/>
  <c r="MK2" i="27"/>
  <c r="MM26" i="23"/>
  <c r="MM27" i="23"/>
  <c r="MK18" i="23"/>
  <c r="ML14" i="23"/>
  <c r="ML17" i="23" s="1"/>
  <c r="ML13" i="23"/>
  <c r="ML16" i="23" s="1"/>
  <c r="MN4" i="23"/>
  <c r="MM2" i="23"/>
  <c r="MM5" i="23" s="1"/>
  <c r="MM3" i="23"/>
  <c r="K378" i="31"/>
  <c r="U378" i="31" s="1"/>
  <c r="A381" i="31"/>
  <c r="F380" i="31"/>
  <c r="E380" i="31"/>
  <c r="C380" i="31"/>
  <c r="B380" i="31"/>
  <c r="D380" i="31"/>
  <c r="S379" i="31"/>
  <c r="R379" i="31"/>
  <c r="G379" i="31"/>
  <c r="Q379" i="31"/>
  <c r="J379" i="31"/>
  <c r="P379" i="31"/>
  <c r="O379" i="31"/>
  <c r="M378" i="31"/>
  <c r="L378" i="31"/>
  <c r="N378" i="31"/>
  <c r="MM8" i="23" l="1"/>
  <c r="MM9" i="23" s="1"/>
  <c r="MM7" i="23"/>
  <c r="MN28" i="23"/>
  <c r="MN29" i="23"/>
  <c r="ML2" i="27"/>
  <c r="MN26" i="23"/>
  <c r="MN27" i="23"/>
  <c r="ML18" i="23"/>
  <c r="MM13" i="23"/>
  <c r="MM16" i="23" s="1"/>
  <c r="MM14" i="23"/>
  <c r="MM17" i="23" s="1"/>
  <c r="MO4" i="23"/>
  <c r="MN2" i="23"/>
  <c r="MN5" i="23" s="1"/>
  <c r="MN3" i="23"/>
  <c r="K379" i="31"/>
  <c r="U379" i="31" s="1"/>
  <c r="T378" i="31"/>
  <c r="N379" i="31"/>
  <c r="M379" i="31"/>
  <c r="L379" i="31"/>
  <c r="Q380" i="31"/>
  <c r="S380" i="31"/>
  <c r="R380" i="31"/>
  <c r="G380" i="31"/>
  <c r="T379" i="31"/>
  <c r="J380" i="31"/>
  <c r="P380" i="31"/>
  <c r="O380" i="31"/>
  <c r="D381" i="31"/>
  <c r="A382" i="31"/>
  <c r="F381" i="31"/>
  <c r="E381" i="31"/>
  <c r="C381" i="31"/>
  <c r="B381" i="31"/>
  <c r="MN7" i="23" l="1"/>
  <c r="MN8" i="23"/>
  <c r="MN9" i="23" s="1"/>
  <c r="MO28" i="23"/>
  <c r="MO29" i="23"/>
  <c r="MM2" i="27"/>
  <c r="MO26" i="23"/>
  <c r="MO27" i="23"/>
  <c r="MM18" i="23"/>
  <c r="MN13" i="23"/>
  <c r="MN16" i="23" s="1"/>
  <c r="MN14" i="23"/>
  <c r="MN17" i="23" s="1"/>
  <c r="MP4" i="23"/>
  <c r="MO2" i="23"/>
  <c r="MO5" i="23" s="1"/>
  <c r="MO3" i="23"/>
  <c r="K380" i="31"/>
  <c r="U380" i="31" s="1"/>
  <c r="P381" i="31"/>
  <c r="O381" i="31"/>
  <c r="J381" i="31"/>
  <c r="Q381" i="31"/>
  <c r="S381" i="31"/>
  <c r="R381" i="31"/>
  <c r="G381" i="31"/>
  <c r="N380" i="31"/>
  <c r="M380" i="31"/>
  <c r="L380" i="31"/>
  <c r="D382" i="31"/>
  <c r="C382" i="31"/>
  <c r="F382" i="31"/>
  <c r="E382" i="31"/>
  <c r="A383" i="31"/>
  <c r="B382" i="31"/>
  <c r="T380" i="31"/>
  <c r="MO7" i="23" l="1"/>
  <c r="MO8" i="23"/>
  <c r="MO9" i="23" s="1"/>
  <c r="MP28" i="23"/>
  <c r="MP29" i="23"/>
  <c r="MN2" i="27"/>
  <c r="MP26" i="23"/>
  <c r="MP27" i="23"/>
  <c r="MN18" i="23"/>
  <c r="MO13" i="23"/>
  <c r="MO16" i="23" s="1"/>
  <c r="MO14" i="23"/>
  <c r="MO17" i="23" s="1"/>
  <c r="MP3" i="23"/>
  <c r="MP2" i="23"/>
  <c r="MP5" i="23" s="1"/>
  <c r="MQ4" i="23"/>
  <c r="K381" i="31"/>
  <c r="U381" i="31" s="1"/>
  <c r="L381" i="31"/>
  <c r="N381" i="31"/>
  <c r="M381" i="31"/>
  <c r="B383" i="31"/>
  <c r="A384" i="31"/>
  <c r="F383" i="31"/>
  <c r="D383" i="31"/>
  <c r="C383" i="31"/>
  <c r="E383" i="31"/>
  <c r="G382" i="31"/>
  <c r="S382" i="31"/>
  <c r="Q382" i="31"/>
  <c r="R382" i="31"/>
  <c r="T381" i="31"/>
  <c r="O382" i="31"/>
  <c r="P382" i="31"/>
  <c r="J382" i="31"/>
  <c r="MP8" i="23" l="1"/>
  <c r="MP9" i="23" s="1"/>
  <c r="MP7" i="23"/>
  <c r="MQ29" i="23"/>
  <c r="MQ28" i="23"/>
  <c r="MO2" i="27"/>
  <c r="MQ26" i="23"/>
  <c r="MQ27" i="23"/>
  <c r="MO18" i="23"/>
  <c r="MP13" i="23"/>
  <c r="MP16" i="23" s="1"/>
  <c r="MP14" i="23"/>
  <c r="MP17" i="23" s="1"/>
  <c r="MQ3" i="23"/>
  <c r="MR4" i="23"/>
  <c r="MQ2" i="23"/>
  <c r="MQ5" i="23" s="1"/>
  <c r="J383" i="31"/>
  <c r="O383" i="31"/>
  <c r="P383" i="31"/>
  <c r="K382" i="31"/>
  <c r="U382" i="31" s="1"/>
  <c r="E384" i="31"/>
  <c r="B384" i="31"/>
  <c r="A385" i="31"/>
  <c r="F384" i="31"/>
  <c r="D384" i="31"/>
  <c r="C384" i="31"/>
  <c r="L382" i="31"/>
  <c r="N382" i="31"/>
  <c r="M382" i="31"/>
  <c r="R383" i="31"/>
  <c r="G383" i="31"/>
  <c r="S383" i="31"/>
  <c r="Q383" i="31"/>
  <c r="MQ7" i="23" l="1"/>
  <c r="MQ8" i="23"/>
  <c r="MQ9" i="23" s="1"/>
  <c r="K383" i="31"/>
  <c r="U383" i="31" s="1"/>
  <c r="MR29" i="23"/>
  <c r="MR28" i="23"/>
  <c r="MP2" i="27"/>
  <c r="MR27" i="23"/>
  <c r="MR26" i="23"/>
  <c r="MP18" i="23"/>
  <c r="MQ13" i="23"/>
  <c r="MQ16" i="23" s="1"/>
  <c r="MQ14" i="23"/>
  <c r="MQ17" i="23" s="1"/>
  <c r="MR3" i="23"/>
  <c r="MS4" i="23"/>
  <c r="MR2" i="23"/>
  <c r="MR5" i="23" s="1"/>
  <c r="T382" i="31"/>
  <c r="N383" i="31"/>
  <c r="L383" i="31"/>
  <c r="M383" i="31"/>
  <c r="R384" i="31"/>
  <c r="Q384" i="31"/>
  <c r="G384" i="31"/>
  <c r="S384" i="31"/>
  <c r="J384" i="31"/>
  <c r="O384" i="31"/>
  <c r="P384" i="31"/>
  <c r="E385" i="31"/>
  <c r="D385" i="31"/>
  <c r="B385" i="31"/>
  <c r="F385" i="31"/>
  <c r="C385" i="31"/>
  <c r="T383" i="31"/>
  <c r="MR8" i="23" l="1"/>
  <c r="MR9" i="23" s="1"/>
  <c r="MR7" i="23"/>
  <c r="BS30" i="23"/>
  <c r="I30" i="23"/>
  <c r="IF30" i="23"/>
  <c r="IZ30" i="23"/>
  <c r="GG30" i="23"/>
  <c r="CE30" i="23"/>
  <c r="KI30" i="23"/>
  <c r="HW30" i="23"/>
  <c r="KH30" i="23"/>
  <c r="IK30" i="23"/>
  <c r="BJ30" i="23"/>
  <c r="FJ30" i="23"/>
  <c r="E28" i="23"/>
  <c r="FU30" i="23"/>
  <c r="AY30" i="23"/>
  <c r="KE30" i="23"/>
  <c r="IJ30" i="23"/>
  <c r="CP30" i="23"/>
  <c r="LF30" i="23"/>
  <c r="JE30" i="23"/>
  <c r="FO30" i="23"/>
  <c r="LS30" i="23"/>
  <c r="LY30" i="23"/>
  <c r="FW30" i="23"/>
  <c r="DI30" i="23"/>
  <c r="DM30" i="23"/>
  <c r="KV30" i="23"/>
  <c r="LJ30" i="23"/>
  <c r="IQ30" i="23"/>
  <c r="KW30" i="23"/>
  <c r="BG30" i="23"/>
  <c r="MI30" i="23"/>
  <c r="JU30" i="23"/>
  <c r="JY30" i="23"/>
  <c r="FB30" i="23"/>
  <c r="GY30" i="23"/>
  <c r="BK30" i="23"/>
  <c r="JK30" i="23"/>
  <c r="AQ30" i="23"/>
  <c r="IP30" i="23"/>
  <c r="ML30" i="23"/>
  <c r="FP30" i="23"/>
  <c r="CO30" i="23"/>
  <c r="AA30" i="23"/>
  <c r="HY30" i="23"/>
  <c r="DJ30" i="23"/>
  <c r="AV30" i="23"/>
  <c r="LD30" i="23"/>
  <c r="CX30" i="23"/>
  <c r="AB30" i="23"/>
  <c r="FZ30" i="23"/>
  <c r="HV30" i="23"/>
  <c r="DD30" i="23"/>
  <c r="BH30" i="23"/>
  <c r="GC30" i="23"/>
  <c r="JL30" i="23"/>
  <c r="GI30" i="23"/>
  <c r="FG30" i="23"/>
  <c r="IC30" i="23"/>
  <c r="FV30" i="23"/>
  <c r="MD30" i="23"/>
  <c r="CN30" i="23"/>
  <c r="FK30" i="23"/>
  <c r="HF30" i="23"/>
  <c r="HQ30" i="23"/>
  <c r="R30" i="23"/>
  <c r="EH30" i="23"/>
  <c r="W30" i="23"/>
  <c r="EL30" i="23"/>
  <c r="HM30" i="23"/>
  <c r="BP30" i="23"/>
  <c r="GD30" i="23"/>
  <c r="IH30" i="23"/>
  <c r="DP30" i="23"/>
  <c r="IB30" i="23"/>
  <c r="IG30" i="23"/>
  <c r="LB30" i="23"/>
  <c r="FE30" i="23"/>
  <c r="IO30" i="23"/>
  <c r="HN30" i="23"/>
  <c r="BY30" i="23"/>
  <c r="ME30" i="23"/>
  <c r="IL30" i="23"/>
  <c r="KO30" i="23"/>
  <c r="KQ30" i="23"/>
  <c r="LC30" i="23"/>
  <c r="GS30" i="23"/>
  <c r="AI30" i="23"/>
  <c r="GX30" i="23"/>
  <c r="KL30" i="23"/>
  <c r="GB30" i="23"/>
  <c r="J30" i="23"/>
  <c r="KN30" i="23"/>
  <c r="E27" i="23"/>
  <c r="ER30" i="23"/>
  <c r="M30" i="23"/>
  <c r="BI30" i="23"/>
  <c r="GN30" i="23"/>
  <c r="CS30" i="23"/>
  <c r="EP30" i="23"/>
  <c r="CA30" i="23"/>
  <c r="IN30" i="23"/>
  <c r="EZ30" i="23"/>
  <c r="JJ30" i="23"/>
  <c r="BX30" i="23"/>
  <c r="KC30" i="23"/>
  <c r="JR30" i="23"/>
  <c r="DU30" i="23"/>
  <c r="CG30" i="23"/>
  <c r="KA30" i="23"/>
  <c r="DL30" i="23"/>
  <c r="GA30" i="23"/>
  <c r="JS30" i="23"/>
  <c r="LV30" i="23"/>
  <c r="EM30" i="23"/>
  <c r="DO30" i="23"/>
  <c r="CL30" i="23"/>
  <c r="DB30" i="23"/>
  <c r="EJ30" i="23"/>
  <c r="MJ30" i="23"/>
  <c r="BA30" i="23"/>
  <c r="JV30" i="23"/>
  <c r="EW30" i="23"/>
  <c r="AO30" i="23"/>
  <c r="F30" i="23"/>
  <c r="CJ30" i="23"/>
  <c r="EK30" i="23"/>
  <c r="DT30" i="23"/>
  <c r="S30" i="23"/>
  <c r="GV30" i="23"/>
  <c r="EX30" i="23"/>
  <c r="EO30" i="23"/>
  <c r="HD30" i="23"/>
  <c r="JC30" i="23"/>
  <c r="HZ30" i="23"/>
  <c r="HI30" i="23"/>
  <c r="KK30" i="23"/>
  <c r="EU30" i="23"/>
  <c r="IA30" i="23"/>
  <c r="ED30" i="23"/>
  <c r="JT30" i="23"/>
  <c r="JB30" i="23"/>
  <c r="FA30" i="23"/>
  <c r="HJ30" i="23"/>
  <c r="IE30" i="23"/>
  <c r="KZ30" i="23"/>
  <c r="JN30" i="23"/>
  <c r="CZ30" i="23"/>
  <c r="Y30" i="23"/>
  <c r="CC30" i="23"/>
  <c r="GU30" i="23"/>
  <c r="MC30" i="23"/>
  <c r="CB30" i="23"/>
  <c r="LN30" i="23"/>
  <c r="DE30" i="23"/>
  <c r="CQ30" i="23"/>
  <c r="EQ30" i="23"/>
  <c r="MA30" i="23"/>
  <c r="GL30" i="23"/>
  <c r="AW30" i="23"/>
  <c r="FL30" i="23"/>
  <c r="HE30" i="23"/>
  <c r="FI30" i="23"/>
  <c r="LU30" i="23"/>
  <c r="CM30" i="23"/>
  <c r="Q30" i="23"/>
  <c r="FQ30" i="23"/>
  <c r="MH30" i="23"/>
  <c r="GH30" i="23"/>
  <c r="L30" i="23"/>
  <c r="LX30" i="23"/>
  <c r="CD30" i="23"/>
  <c r="JQ30" i="23"/>
  <c r="EB30" i="23"/>
  <c r="AE30" i="23"/>
  <c r="JI30" i="23"/>
  <c r="KT30" i="23"/>
  <c r="CW30" i="23"/>
  <c r="AM30" i="23"/>
  <c r="LR30" i="23"/>
  <c r="BW30" i="23"/>
  <c r="II30" i="23"/>
  <c r="BD30" i="23"/>
  <c r="KG30" i="23"/>
  <c r="EF30" i="23"/>
  <c r="LP30" i="23"/>
  <c r="AR30" i="23"/>
  <c r="MG30" i="23"/>
  <c r="HK30" i="23"/>
  <c r="LO30" i="23"/>
  <c r="BE30" i="23"/>
  <c r="DW30" i="23"/>
  <c r="AK30" i="23"/>
  <c r="HG30" i="23"/>
  <c r="MM30" i="23"/>
  <c r="X30" i="23"/>
  <c r="IM30" i="23"/>
  <c r="KF30" i="23"/>
  <c r="BB30" i="23"/>
  <c r="GP30" i="23"/>
  <c r="EC30" i="23"/>
  <c r="CT30" i="23"/>
  <c r="KD30" i="23"/>
  <c r="CR30" i="23"/>
  <c r="H30" i="23"/>
  <c r="LQ30" i="23"/>
  <c r="BC30" i="23"/>
  <c r="DV30" i="23"/>
  <c r="FY30" i="23"/>
  <c r="MR30" i="23"/>
  <c r="BO30" i="23"/>
  <c r="AX30" i="23"/>
  <c r="JG30" i="23"/>
  <c r="GZ30" i="23"/>
  <c r="O30" i="23"/>
  <c r="LA30" i="23"/>
  <c r="DS30" i="23"/>
  <c r="BL30" i="23"/>
  <c r="AC30" i="23"/>
  <c r="CI30" i="23"/>
  <c r="DN30" i="23"/>
  <c r="KS30" i="23"/>
  <c r="CY30" i="23"/>
  <c r="DQ30" i="23"/>
  <c r="CH30" i="23"/>
  <c r="P30" i="23"/>
  <c r="K30" i="23"/>
  <c r="G30" i="23"/>
  <c r="GM30" i="23"/>
  <c r="HR30" i="23"/>
  <c r="LL30" i="23"/>
  <c r="MP30" i="23"/>
  <c r="IR30" i="23"/>
  <c r="FR30" i="23"/>
  <c r="HO30" i="23"/>
  <c r="FM30" i="23"/>
  <c r="ES30" i="23"/>
  <c r="GT30" i="23"/>
  <c r="KM30" i="23"/>
  <c r="IX30" i="23"/>
  <c r="KU30" i="23"/>
  <c r="BN30" i="23"/>
  <c r="HU30" i="23"/>
  <c r="FS30" i="23"/>
  <c r="BU30" i="23"/>
  <c r="DK30" i="23"/>
  <c r="GK30" i="23"/>
  <c r="JZ30" i="23"/>
  <c r="IS30" i="23"/>
  <c r="LZ30" i="23"/>
  <c r="MK30" i="23"/>
  <c r="AL30" i="23"/>
  <c r="EE30" i="23"/>
  <c r="EI30" i="23"/>
  <c r="JX30" i="23"/>
  <c r="CV30" i="23"/>
  <c r="DR30" i="23"/>
  <c r="GQ30" i="23"/>
  <c r="GJ30" i="23"/>
  <c r="FX30" i="23"/>
  <c r="HB30" i="23"/>
  <c r="KX30" i="23"/>
  <c r="DA30" i="23"/>
  <c r="LW30" i="23"/>
  <c r="V30" i="23"/>
  <c r="MO30" i="23"/>
  <c r="LE30" i="23"/>
  <c r="GF30" i="23"/>
  <c r="EV30" i="23"/>
  <c r="JA30" i="23"/>
  <c r="CU30" i="23"/>
  <c r="AH30" i="23"/>
  <c r="DZ30" i="23"/>
  <c r="GW30" i="23"/>
  <c r="EG30" i="23"/>
  <c r="CK30" i="23"/>
  <c r="MS30" i="23"/>
  <c r="DH30" i="23"/>
  <c r="MQ30" i="23"/>
  <c r="GR30" i="23"/>
  <c r="AG30" i="23"/>
  <c r="KR30" i="23"/>
  <c r="N30" i="23"/>
  <c r="IV30" i="23"/>
  <c r="LT30" i="23"/>
  <c r="JW30" i="23"/>
  <c r="KB30" i="23"/>
  <c r="FD30" i="23"/>
  <c r="HA30" i="23"/>
  <c r="CF30" i="23"/>
  <c r="T30" i="23"/>
  <c r="AD30" i="23"/>
  <c r="DF30" i="23"/>
  <c r="KY30" i="23"/>
  <c r="JO30" i="23"/>
  <c r="U30" i="23"/>
  <c r="MB30" i="23"/>
  <c r="GE30" i="23"/>
  <c r="BV30" i="23"/>
  <c r="DY30" i="23"/>
  <c r="FN30" i="23"/>
  <c r="HC30" i="23"/>
  <c r="ET30" i="23"/>
  <c r="HS30" i="23"/>
  <c r="BR30" i="23"/>
  <c r="DC30" i="23"/>
  <c r="IU30" i="23"/>
  <c r="E26" i="23"/>
  <c r="AU30" i="23"/>
  <c r="AZ30" i="23"/>
  <c r="FC30" i="23"/>
  <c r="JF30" i="23"/>
  <c r="EN30" i="23"/>
  <c r="HH30" i="23"/>
  <c r="AP30" i="23"/>
  <c r="KJ30" i="23"/>
  <c r="GO30" i="23"/>
  <c r="AS30" i="23"/>
  <c r="AN30" i="23"/>
  <c r="HP30" i="23"/>
  <c r="LI30" i="23"/>
  <c r="JD30" i="23"/>
  <c r="E30" i="23"/>
  <c r="IW30" i="23"/>
  <c r="AT30" i="23"/>
  <c r="Z30" i="23"/>
  <c r="LG30" i="23"/>
  <c r="E29" i="23"/>
  <c r="KP30" i="23"/>
  <c r="HX30" i="23"/>
  <c r="FH30" i="23"/>
  <c r="HL30" i="23"/>
  <c r="LK30" i="23"/>
  <c r="LM30" i="23"/>
  <c r="JM30" i="23"/>
  <c r="BF30" i="23"/>
  <c r="MF30" i="23"/>
  <c r="IT30" i="23"/>
  <c r="BT30" i="23"/>
  <c r="EA30" i="23"/>
  <c r="FF30" i="23"/>
  <c r="EY30" i="23"/>
  <c r="JH30" i="23"/>
  <c r="DG30" i="23"/>
  <c r="ID30" i="23"/>
  <c r="LH30" i="23"/>
  <c r="FT30" i="23"/>
  <c r="HT30" i="23"/>
  <c r="JP30" i="23"/>
  <c r="BM30" i="23"/>
  <c r="BZ30" i="23"/>
  <c r="MN30" i="23"/>
  <c r="AJ30" i="23"/>
  <c r="DX30" i="23"/>
  <c r="AF30" i="23"/>
  <c r="BQ30" i="23"/>
  <c r="IY30" i="23"/>
  <c r="MS28" i="23"/>
  <c r="MS29" i="23"/>
  <c r="MQ2" i="27"/>
  <c r="MS26" i="23"/>
  <c r="MS27" i="23"/>
  <c r="MQ18" i="23"/>
  <c r="MR14" i="23"/>
  <c r="MR17" i="23" s="1"/>
  <c r="MR13" i="23"/>
  <c r="MR16" i="23" s="1"/>
  <c r="MS2" i="23"/>
  <c r="MS5" i="23" s="1"/>
  <c r="MS3" i="23"/>
  <c r="MT4" i="23"/>
  <c r="MT30" i="23" s="1"/>
  <c r="R385" i="31"/>
  <c r="Q385" i="31"/>
  <c r="S385" i="31"/>
  <c r="G385" i="31"/>
  <c r="K389" i="31"/>
  <c r="K388" i="31"/>
  <c r="J391" i="31"/>
  <c r="J389" i="31"/>
  <c r="J388" i="31"/>
  <c r="K391" i="31"/>
  <c r="J390" i="31"/>
  <c r="J387" i="31"/>
  <c r="K392" i="31"/>
  <c r="K390" i="31"/>
  <c r="K387" i="31"/>
  <c r="J393" i="31"/>
  <c r="J392" i="31"/>
  <c r="K393" i="31"/>
  <c r="K395" i="31"/>
  <c r="K394" i="31"/>
  <c r="J395" i="31"/>
  <c r="S395" i="31" s="1"/>
  <c r="K396" i="31"/>
  <c r="J394" i="31"/>
  <c r="S394" i="31" s="1"/>
  <c r="J396" i="31"/>
  <c r="K397" i="31"/>
  <c r="J397" i="31"/>
  <c r="J398" i="31"/>
  <c r="K398" i="31"/>
  <c r="J399" i="31"/>
  <c r="K399" i="31"/>
  <c r="K400" i="31"/>
  <c r="K402" i="31"/>
  <c r="J400" i="31"/>
  <c r="J401" i="31"/>
  <c r="J402" i="31"/>
  <c r="K404" i="31"/>
  <c r="K401" i="31"/>
  <c r="K405" i="31"/>
  <c r="J403" i="31"/>
  <c r="K403" i="31"/>
  <c r="J406" i="31"/>
  <c r="J404" i="31"/>
  <c r="S404" i="31" s="1"/>
  <c r="K406" i="31"/>
  <c r="J407" i="31"/>
  <c r="J405" i="31"/>
  <c r="K407" i="31"/>
  <c r="K384" i="31"/>
  <c r="U384" i="31" s="1"/>
  <c r="M384" i="31"/>
  <c r="N384" i="31"/>
  <c r="L384" i="31"/>
  <c r="P385" i="31"/>
  <c r="J385" i="31"/>
  <c r="O385" i="31"/>
  <c r="MS8" i="23" l="1"/>
  <c r="MS9" i="23" s="1"/>
  <c r="MS7" i="23"/>
  <c r="K24" i="23"/>
  <c r="K23" i="23"/>
  <c r="S389" i="31"/>
  <c r="V23" i="23"/>
  <c r="V24" i="23"/>
  <c r="P24" i="23"/>
  <c r="P23" i="23"/>
  <c r="X23" i="23"/>
  <c r="H7" i="40" s="1"/>
  <c r="X24" i="23"/>
  <c r="I7" i="40" s="1"/>
  <c r="Y23" i="23"/>
  <c r="H8" i="40" s="1"/>
  <c r="Y24" i="23"/>
  <c r="I8" i="40" s="1"/>
  <c r="F24" i="23"/>
  <c r="F23" i="23"/>
  <c r="E24" i="23"/>
  <c r="U24" i="23"/>
  <c r="U23" i="23"/>
  <c r="Z24" i="23"/>
  <c r="I9" i="40" s="1"/>
  <c r="Z23" i="23"/>
  <c r="H9" i="40" s="1"/>
  <c r="L24" i="23"/>
  <c r="L23" i="23"/>
  <c r="J23" i="23"/>
  <c r="J24" i="23"/>
  <c r="W24" i="23"/>
  <c r="I6" i="40" s="1"/>
  <c r="W23" i="23"/>
  <c r="H6" i="40" s="1"/>
  <c r="AA23" i="23"/>
  <c r="H10" i="40" s="1"/>
  <c r="AA24" i="23"/>
  <c r="I10" i="40" s="1"/>
  <c r="O23" i="23"/>
  <c r="O24" i="23"/>
  <c r="S24" i="23"/>
  <c r="S23" i="23"/>
  <c r="R23" i="23"/>
  <c r="R24" i="23"/>
  <c r="AB23" i="23"/>
  <c r="H11" i="40" s="1"/>
  <c r="AB24" i="23"/>
  <c r="I11" i="40" s="1"/>
  <c r="I24" i="23"/>
  <c r="I23" i="23"/>
  <c r="E22" i="23"/>
  <c r="E23" i="23"/>
  <c r="S397" i="31"/>
  <c r="T24" i="23"/>
  <c r="T23" i="23"/>
  <c r="N23" i="23"/>
  <c r="N24" i="23"/>
  <c r="G24" i="23"/>
  <c r="G23" i="23"/>
  <c r="H23" i="23"/>
  <c r="H24" i="23"/>
  <c r="Q24" i="23"/>
  <c r="Q23" i="23"/>
  <c r="M24" i="23"/>
  <c r="M23" i="23"/>
  <c r="MT28" i="23"/>
  <c r="MT29" i="23"/>
  <c r="MR2" i="27"/>
  <c r="MT27" i="23"/>
  <c r="MT26" i="23"/>
  <c r="MR18" i="23"/>
  <c r="MS13" i="23"/>
  <c r="MS16" i="23" s="1"/>
  <c r="MS14" i="23"/>
  <c r="MS17" i="23" s="1"/>
  <c r="MT2" i="23"/>
  <c r="MT5" i="23" s="1"/>
  <c r="MT3" i="23"/>
  <c r="MU4" i="23"/>
  <c r="MU30" i="23" s="1"/>
  <c r="S402" i="31"/>
  <c r="S398" i="31"/>
  <c r="S400" i="31"/>
  <c r="S393" i="31"/>
  <c r="S391" i="31"/>
  <c r="S405" i="31"/>
  <c r="S403" i="31"/>
  <c r="S399" i="31"/>
  <c r="S407" i="31"/>
  <c r="S387" i="31"/>
  <c r="M385" i="31"/>
  <c r="L385" i="31"/>
  <c r="N385" i="31"/>
  <c r="S390" i="31"/>
  <c r="K385" i="31"/>
  <c r="U385" i="31" s="1"/>
  <c r="S401" i="31"/>
  <c r="S406" i="31"/>
  <c r="S392" i="31"/>
  <c r="S388" i="31"/>
  <c r="S396" i="31"/>
  <c r="T384" i="31"/>
  <c r="MT8" i="23" l="1"/>
  <c r="MT9" i="23" s="1"/>
  <c r="MT7" i="23"/>
  <c r="MU28" i="23"/>
  <c r="MU29" i="23"/>
  <c r="MS2" i="27"/>
  <c r="MU26" i="23"/>
  <c r="MU27" i="23"/>
  <c r="MS18" i="23"/>
  <c r="MT14" i="23"/>
  <c r="MT17" i="23" s="1"/>
  <c r="MT13" i="23"/>
  <c r="MT16" i="23" s="1"/>
  <c r="MV4" i="23"/>
  <c r="MV30" i="23" s="1"/>
  <c r="MU3" i="23"/>
  <c r="MU2" i="23"/>
  <c r="MU5" i="23" s="1"/>
  <c r="T385" i="31"/>
  <c r="MU7" i="23" l="1"/>
  <c r="MU8" i="23"/>
  <c r="MU9" i="23" s="1"/>
  <c r="MV28" i="23"/>
  <c r="MV29" i="23"/>
  <c r="MT2" i="27"/>
  <c r="MV26" i="23"/>
  <c r="MV27" i="23"/>
  <c r="MT18" i="23"/>
  <c r="MU13" i="23"/>
  <c r="MU16" i="23" s="1"/>
  <c r="MU14" i="23"/>
  <c r="MU17" i="23" s="1"/>
  <c r="MW4" i="23"/>
  <c r="MW30" i="23" s="1"/>
  <c r="MV2" i="23"/>
  <c r="MV5" i="23" s="1"/>
  <c r="MV3" i="23"/>
  <c r="MV8" i="23" l="1"/>
  <c r="MV9" i="23" s="1"/>
  <c r="MV7" i="23"/>
  <c r="MW28" i="23"/>
  <c r="MW29" i="23"/>
  <c r="MU2" i="27"/>
  <c r="MW26" i="23"/>
  <c r="MW27" i="23"/>
  <c r="MU18" i="23"/>
  <c r="MV13" i="23"/>
  <c r="MV16" i="23" s="1"/>
  <c r="MV14" i="23"/>
  <c r="MV17" i="23" s="1"/>
  <c r="MX4" i="23"/>
  <c r="MX30" i="23" s="1"/>
  <c r="MW3" i="23"/>
  <c r="MW2" i="23"/>
  <c r="MW5" i="23" s="1"/>
  <c r="MW8" i="23" l="1"/>
  <c r="MW9" i="23" s="1"/>
  <c r="MW7" i="23"/>
  <c r="MX28" i="23"/>
  <c r="MX29" i="23"/>
  <c r="MV2" i="27"/>
  <c r="MX26" i="23"/>
  <c r="MX27" i="23"/>
  <c r="MV18" i="23"/>
  <c r="MW13" i="23"/>
  <c r="MW16" i="23" s="1"/>
  <c r="MW14" i="23"/>
  <c r="MW17" i="23" s="1"/>
  <c r="MX3" i="23"/>
  <c r="MY4" i="23"/>
  <c r="MY30" i="23" s="1"/>
  <c r="MX2" i="23"/>
  <c r="MX5" i="23" s="1"/>
  <c r="MX8" i="23" l="1"/>
  <c r="MX9" i="23" s="1"/>
  <c r="MX7" i="23"/>
  <c r="MY29" i="23"/>
  <c r="MY28" i="23"/>
  <c r="MW2" i="27"/>
  <c r="MY26" i="23"/>
  <c r="MY27" i="23"/>
  <c r="MW18" i="23"/>
  <c r="MX13" i="23"/>
  <c r="MX16" i="23" s="1"/>
  <c r="MX14" i="23"/>
  <c r="MX17" i="23" s="1"/>
  <c r="MY3" i="23"/>
  <c r="MZ4" i="23"/>
  <c r="MY2" i="23"/>
  <c r="MY5" i="23" s="1"/>
  <c r="MY7" i="23" l="1"/>
  <c r="MY8" i="23"/>
  <c r="MY9" i="23" s="1"/>
  <c r="E6" i="40"/>
  <c r="E10" i="40"/>
  <c r="E8" i="40"/>
  <c r="E7" i="40"/>
  <c r="E11" i="40"/>
  <c r="F7" i="40"/>
  <c r="F6" i="40"/>
  <c r="F8" i="40"/>
  <c r="F11" i="40"/>
  <c r="E9" i="40"/>
  <c r="F10" i="40"/>
  <c r="F9" i="40"/>
  <c r="MZ30" i="23"/>
  <c r="MZ29" i="23"/>
  <c r="MZ28" i="23"/>
  <c r="MX2" i="27"/>
  <c r="MZ27" i="23"/>
  <c r="MZ26" i="23"/>
  <c r="MX18" i="23"/>
  <c r="MY13" i="23"/>
  <c r="MY16" i="23" s="1"/>
  <c r="MY14" i="23"/>
  <c r="MY17" i="23" s="1"/>
  <c r="MZ2" i="23"/>
  <c r="MZ5" i="23" s="1"/>
  <c r="MZ3" i="23"/>
  <c r="E349" i="40" l="1"/>
  <c r="MZ7" i="23"/>
  <c r="MZ8" i="23"/>
  <c r="MZ9" i="23" s="1"/>
  <c r="NR6" i="23"/>
  <c r="NG6" i="23"/>
  <c r="ND8" i="23"/>
  <c r="ND21" i="23"/>
  <c r="ND5" i="23"/>
  <c r="NF11" i="23"/>
  <c r="NF10" i="23"/>
  <c r="NE21" i="23"/>
  <c r="NC21" i="23"/>
  <c r="NJ6" i="23"/>
  <c r="NE6" i="23"/>
  <c r="NP6" i="23"/>
  <c r="NC9" i="23"/>
  <c r="NM6" i="23"/>
  <c r="NN6" i="23"/>
  <c r="NC19" i="23"/>
  <c r="ND10" i="23"/>
  <c r="NH6" i="23"/>
  <c r="NQ6" i="23"/>
  <c r="NF21" i="23"/>
  <c r="NO6" i="23"/>
  <c r="ND11" i="23"/>
  <c r="NE10" i="23"/>
  <c r="NK6" i="23"/>
  <c r="NC5" i="23"/>
  <c r="NL6" i="23"/>
  <c r="NF6" i="23"/>
  <c r="NC10" i="23"/>
  <c r="NI6" i="23"/>
  <c r="NC11" i="23"/>
  <c r="NS6" i="23"/>
  <c r="ND9" i="23"/>
  <c r="NC8" i="23"/>
  <c r="NE11" i="23"/>
  <c r="NC20" i="23"/>
  <c r="NC6" i="23"/>
  <c r="ND6" i="23"/>
  <c r="NW6" i="23"/>
  <c r="NX6" i="23"/>
  <c r="NU6" i="23"/>
  <c r="NT6" i="23"/>
  <c r="NV6" i="23"/>
  <c r="NY6" i="23"/>
  <c r="NZ6" i="23"/>
  <c r="OA6" i="23"/>
  <c r="OB6" i="23"/>
  <c r="OC6" i="23"/>
  <c r="OF6" i="23"/>
  <c r="NC22" i="23"/>
  <c r="S3" i="25" s="1"/>
  <c r="OD6" i="23"/>
  <c r="OE6" i="23"/>
  <c r="NE5" i="23"/>
  <c r="NF5" i="23"/>
  <c r="NG5" i="23"/>
  <c r="NH5" i="23"/>
  <c r="NI5" i="23"/>
  <c r="NJ5" i="23"/>
  <c r="NK5" i="23"/>
  <c r="NL5" i="23"/>
  <c r="NM5" i="23"/>
  <c r="NN5" i="23"/>
  <c r="NO5" i="23"/>
  <c r="NP5" i="23"/>
  <c r="NQ5" i="23"/>
  <c r="NR5" i="23"/>
  <c r="NS5" i="23"/>
  <c r="NT5" i="23"/>
  <c r="NU5" i="23"/>
  <c r="NV5" i="23"/>
  <c r="NW5" i="23"/>
  <c r="NX5" i="23"/>
  <c r="NY5" i="23"/>
  <c r="NZ5" i="23"/>
  <c r="OA5" i="23"/>
  <c r="OB5" i="23"/>
  <c r="OC5" i="23"/>
  <c r="OD5" i="23"/>
  <c r="OE5" i="23"/>
  <c r="OF5" i="23"/>
  <c r="MY18" i="23"/>
  <c r="MZ13" i="23"/>
  <c r="MZ16" i="23" s="1"/>
  <c r="MZ14" i="23"/>
  <c r="MZ17" i="23" s="1"/>
  <c r="NC17" i="23" l="1"/>
  <c r="ND17" i="23"/>
  <c r="NE17" i="23"/>
  <c r="NF17" i="23"/>
  <c r="NG17" i="23"/>
  <c r="NH17" i="23"/>
  <c r="NI17" i="23"/>
  <c r="NJ17" i="23"/>
  <c r="NK17" i="23"/>
  <c r="NL17" i="23"/>
  <c r="NM17" i="23"/>
  <c r="NN17" i="23"/>
  <c r="NO17" i="23"/>
  <c r="NP17" i="23"/>
  <c r="NQ17" i="23"/>
  <c r="NR17" i="23"/>
  <c r="NS17" i="23"/>
  <c r="NT17" i="23"/>
  <c r="NU17" i="23"/>
  <c r="NV17" i="23"/>
  <c r="NW17" i="23"/>
  <c r="NX17" i="23"/>
  <c r="NY17" i="23"/>
  <c r="NZ17" i="23"/>
  <c r="OA17" i="23"/>
  <c r="OB17" i="23"/>
  <c r="OC17" i="23"/>
  <c r="OD17" i="23"/>
  <c r="OE17" i="23"/>
  <c r="OF17" i="23"/>
  <c r="NC16" i="23"/>
  <c r="ND16" i="23"/>
  <c r="NE16" i="23"/>
  <c r="NF16" i="23"/>
  <c r="NG16" i="23"/>
  <c r="NH16" i="23"/>
  <c r="NI16" i="23"/>
  <c r="NJ16" i="23"/>
  <c r="NK16" i="23"/>
  <c r="NL16" i="23"/>
  <c r="NM16" i="23"/>
  <c r="NN16" i="23"/>
  <c r="NO16" i="23"/>
  <c r="NP16" i="23"/>
  <c r="NQ16" i="23"/>
  <c r="NR16" i="23"/>
  <c r="NS16" i="23"/>
  <c r="NT16" i="23"/>
  <c r="NU16" i="23"/>
  <c r="NV16" i="23"/>
  <c r="NW16" i="23"/>
  <c r="NX16" i="23"/>
  <c r="NY16" i="23"/>
  <c r="NZ16" i="23"/>
  <c r="OA16" i="23"/>
  <c r="OB16" i="23"/>
  <c r="OC16" i="23"/>
  <c r="OD16" i="23"/>
  <c r="OE16" i="23"/>
  <c r="OF16" i="23"/>
  <c r="MZ18" i="23"/>
  <c r="E12" i="40" l="1"/>
  <c r="AC19" i="23"/>
  <c r="AA59" i="27" s="1"/>
  <c r="AC20" i="23" l="1"/>
  <c r="AA21" i="27"/>
  <c r="AA53" i="27"/>
  <c r="AA29" i="27"/>
  <c r="AA13" i="27"/>
  <c r="AA17" i="27"/>
  <c r="AA5" i="27"/>
  <c r="AA27" i="27"/>
  <c r="AA3" i="27"/>
  <c r="AA33" i="27"/>
  <c r="AA41" i="27"/>
  <c r="AA7" i="27"/>
  <c r="AA45" i="27"/>
  <c r="AA43" i="27"/>
  <c r="AA37" i="27"/>
  <c r="AA57" i="27"/>
  <c r="AA23" i="27"/>
  <c r="AA39" i="27"/>
  <c r="AA47" i="27"/>
  <c r="AA11" i="27"/>
  <c r="AA55" i="27"/>
  <c r="AA19" i="27"/>
  <c r="AA9" i="27"/>
  <c r="AA31" i="27"/>
  <c r="AC22" i="23"/>
  <c r="G12" i="40" s="1"/>
  <c r="AA49" i="27"/>
  <c r="AA35" i="27"/>
  <c r="AA15" i="27"/>
  <c r="AA51" i="27"/>
  <c r="AA25" i="27"/>
  <c r="F12" i="40"/>
  <c r="AA60" i="27" l="1"/>
  <c r="AA58" i="27"/>
  <c r="AA54" i="27"/>
  <c r="AC24" i="23"/>
  <c r="I12" i="40" s="1"/>
  <c r="AC23" i="23"/>
  <c r="H12" i="40" s="1"/>
  <c r="AA42" i="27"/>
  <c r="AA20" i="27"/>
  <c r="AA28" i="27"/>
  <c r="AA48" i="27"/>
  <c r="AA10" i="27"/>
  <c r="AA56" i="27"/>
  <c r="AA16" i="27"/>
  <c r="AA24" i="27"/>
  <c r="AA44" i="27"/>
  <c r="AA50" i="27"/>
  <c r="AA38" i="27"/>
  <c r="AA32" i="27"/>
  <c r="AA8" i="27"/>
  <c r="AA46" i="27"/>
  <c r="AA40" i="27"/>
  <c r="AA36" i="27"/>
  <c r="AA12" i="27"/>
  <c r="AA52" i="27"/>
  <c r="AA6" i="27"/>
  <c r="AA14" i="27"/>
  <c r="AA22" i="27"/>
  <c r="AA30" i="27"/>
  <c r="AA34" i="27"/>
  <c r="AA18" i="27"/>
  <c r="AA4" i="27"/>
  <c r="AA26" i="27"/>
  <c r="AJ19" i="23"/>
  <c r="AH59" i="27" s="1"/>
  <c r="AK19" i="23"/>
  <c r="AI59" i="27" s="1"/>
  <c r="AR19" i="23"/>
  <c r="AP59" i="27" s="1"/>
  <c r="AS19" i="23"/>
  <c r="AQ59" i="27" s="1"/>
  <c r="AZ19" i="23"/>
  <c r="AX59" i="27" s="1"/>
  <c r="E13" i="40"/>
  <c r="AD19" i="23"/>
  <c r="AB59" i="27" s="1"/>
  <c r="AL19" i="23"/>
  <c r="AJ59" i="27" s="1"/>
  <c r="AT19" i="23"/>
  <c r="AR59" i="27" s="1"/>
  <c r="AE19" i="23"/>
  <c r="AC59" i="27" s="1"/>
  <c r="AM19" i="23"/>
  <c r="AK59" i="27" s="1"/>
  <c r="AU19" i="23"/>
  <c r="AS59" i="27" s="1"/>
  <c r="AF19" i="23"/>
  <c r="AD59" i="27" s="1"/>
  <c r="AN19" i="23"/>
  <c r="AL59" i="27" s="1"/>
  <c r="AV19" i="23"/>
  <c r="AT59" i="27" s="1"/>
  <c r="AG19" i="23"/>
  <c r="AE59" i="27" s="1"/>
  <c r="AW19" i="23"/>
  <c r="AU59" i="27" s="1"/>
  <c r="AH19" i="23"/>
  <c r="AF59" i="27" s="1"/>
  <c r="AP19" i="23"/>
  <c r="AN59" i="27" s="1"/>
  <c r="AX19" i="23"/>
  <c r="AV59" i="27" s="1"/>
  <c r="AI19" i="23"/>
  <c r="AG59" i="27" s="1"/>
  <c r="AQ19" i="23"/>
  <c r="AO59" i="27" s="1"/>
  <c r="AY19" i="23"/>
  <c r="AW59" i="27" s="1"/>
  <c r="AO19" i="23"/>
  <c r="AM59" i="27" s="1"/>
  <c r="F32" i="40" l="1"/>
  <c r="E32" i="40"/>
  <c r="F34" i="40"/>
  <c r="E34" i="40"/>
  <c r="NF8" i="23"/>
  <c r="E24" i="40"/>
  <c r="F26" i="40"/>
  <c r="E26" i="40"/>
  <c r="F17" i="40"/>
  <c r="E17" i="40"/>
  <c r="F31" i="40"/>
  <c r="E31" i="40"/>
  <c r="F30" i="40"/>
  <c r="E30" i="40"/>
  <c r="F21" i="40"/>
  <c r="E21" i="40"/>
  <c r="F28" i="40"/>
  <c r="E28" i="40"/>
  <c r="F27" i="40"/>
  <c r="E27" i="40"/>
  <c r="F18" i="40"/>
  <c r="E18" i="40"/>
  <c r="F23" i="40"/>
  <c r="E23" i="40"/>
  <c r="F22" i="40"/>
  <c r="E22" i="40"/>
  <c r="F25" i="40"/>
  <c r="E25" i="40"/>
  <c r="F29" i="40"/>
  <c r="E29" i="40"/>
  <c r="F35" i="40"/>
  <c r="E35" i="40"/>
  <c r="F33" i="40"/>
  <c r="E33" i="40"/>
  <c r="F16" i="40"/>
  <c r="E16" i="40"/>
  <c r="F15" i="40"/>
  <c r="E15" i="40"/>
  <c r="F14" i="40"/>
  <c r="E14" i="40"/>
  <c r="F20" i="40"/>
  <c r="E20" i="40"/>
  <c r="F19" i="40"/>
  <c r="E19" i="40"/>
  <c r="AY20" i="23"/>
  <c r="AW54" i="27" s="1"/>
  <c r="AT20" i="23"/>
  <c r="AR22" i="27" s="1"/>
  <c r="AZ20" i="23"/>
  <c r="AX22" i="27" s="1"/>
  <c r="AW20" i="23"/>
  <c r="AU34" i="27" s="1"/>
  <c r="AS20" i="23"/>
  <c r="AQ14" i="27" s="1"/>
  <c r="AR20" i="23"/>
  <c r="AP34" i="27" s="1"/>
  <c r="AQ20" i="23"/>
  <c r="AO42" i="27" s="1"/>
  <c r="AH20" i="23"/>
  <c r="AF42" i="27" s="1"/>
  <c r="AV20" i="23"/>
  <c r="AT22" i="27" s="1"/>
  <c r="AU20" i="23"/>
  <c r="AS28" i="27" s="1"/>
  <c r="AD20" i="23"/>
  <c r="AB36" i="27" s="1"/>
  <c r="AI20" i="23"/>
  <c r="AN20" i="23"/>
  <c r="AL4" i="27" s="1"/>
  <c r="AX20" i="23"/>
  <c r="AV30" i="27" s="1"/>
  <c r="AG20" i="23"/>
  <c r="AE56" i="27" s="1"/>
  <c r="AC39" i="27"/>
  <c r="AK20" i="23"/>
  <c r="AI40" i="27" s="1"/>
  <c r="AJ20" i="23"/>
  <c r="AH38" i="27" s="1"/>
  <c r="NE8" i="23"/>
  <c r="NF19" i="23"/>
  <c r="ND20" i="23"/>
  <c r="ND19" i="23"/>
  <c r="NE19" i="23"/>
  <c r="AO53" i="27"/>
  <c r="AO13" i="27"/>
  <c r="AO29" i="27"/>
  <c r="AO3" i="27"/>
  <c r="AO21" i="27"/>
  <c r="AO27" i="27"/>
  <c r="AO17" i="27"/>
  <c r="AO33" i="27"/>
  <c r="AO5" i="27"/>
  <c r="AO19" i="27"/>
  <c r="AO45" i="27"/>
  <c r="AO35" i="27"/>
  <c r="AO15" i="27"/>
  <c r="AO57" i="27"/>
  <c r="AO43" i="27"/>
  <c r="AO7" i="27"/>
  <c r="AO39" i="27"/>
  <c r="AO47" i="27"/>
  <c r="AO51" i="27"/>
  <c r="AO23" i="27"/>
  <c r="AO49" i="27"/>
  <c r="AO11" i="27"/>
  <c r="AO9" i="27"/>
  <c r="AO37" i="27"/>
  <c r="AO41" i="27"/>
  <c r="AO55" i="27"/>
  <c r="AO31" i="27"/>
  <c r="AO25" i="27"/>
  <c r="AM29" i="27"/>
  <c r="AM53" i="27"/>
  <c r="AM3" i="27"/>
  <c r="AM21" i="27"/>
  <c r="AM17" i="27"/>
  <c r="AM45" i="27"/>
  <c r="AM11" i="27"/>
  <c r="AM57" i="27"/>
  <c r="AM31" i="27"/>
  <c r="AM49" i="27"/>
  <c r="AM9" i="27"/>
  <c r="AM33" i="27"/>
  <c r="AM5" i="27"/>
  <c r="AM15" i="27"/>
  <c r="AM55" i="27"/>
  <c r="AM51" i="27"/>
  <c r="AM13" i="27"/>
  <c r="AM35" i="27"/>
  <c r="AM37" i="27"/>
  <c r="AM43" i="27"/>
  <c r="AM23" i="27"/>
  <c r="AM47" i="27"/>
  <c r="AM39" i="27"/>
  <c r="AM41" i="27"/>
  <c r="AM7" i="27"/>
  <c r="AM19" i="27"/>
  <c r="AM27" i="27"/>
  <c r="AM25" i="27"/>
  <c r="AN3" i="27"/>
  <c r="AN29" i="27"/>
  <c r="AN53" i="27"/>
  <c r="AN21" i="27"/>
  <c r="AN33" i="27"/>
  <c r="AN27" i="27"/>
  <c r="AN13" i="27"/>
  <c r="AN5" i="27"/>
  <c r="AN17" i="27"/>
  <c r="AN19" i="27"/>
  <c r="AN47" i="27"/>
  <c r="AN23" i="27"/>
  <c r="AN43" i="27"/>
  <c r="AN11" i="27"/>
  <c r="AN45" i="27"/>
  <c r="AN41" i="27"/>
  <c r="AN55" i="27"/>
  <c r="AN51" i="27"/>
  <c r="AN7" i="27"/>
  <c r="AN15" i="27"/>
  <c r="AN39" i="27"/>
  <c r="AN57" i="27"/>
  <c r="AN35" i="27"/>
  <c r="AN31" i="27"/>
  <c r="AN9" i="27"/>
  <c r="AN37" i="27"/>
  <c r="AN49" i="27"/>
  <c r="AN25" i="27"/>
  <c r="AP20" i="23"/>
  <c r="AO20" i="23"/>
  <c r="AG53" i="27"/>
  <c r="AG29" i="27"/>
  <c r="AG21" i="27"/>
  <c r="AG17" i="27"/>
  <c r="AG13" i="27"/>
  <c r="AG3" i="27"/>
  <c r="AG33" i="27"/>
  <c r="AG27" i="27"/>
  <c r="AG5" i="27"/>
  <c r="AG19" i="27"/>
  <c r="AG7" i="27"/>
  <c r="AG23" i="27"/>
  <c r="AG45" i="27"/>
  <c r="AG37" i="27"/>
  <c r="AG31" i="27"/>
  <c r="AG49" i="27"/>
  <c r="AG57" i="27"/>
  <c r="AG35" i="27"/>
  <c r="AG15" i="27"/>
  <c r="AG39" i="27"/>
  <c r="AG41" i="27"/>
  <c r="AG25" i="27"/>
  <c r="AG11" i="27"/>
  <c r="AG9" i="27"/>
  <c r="AG51" i="27"/>
  <c r="AG55" i="27"/>
  <c r="AG47" i="27"/>
  <c r="AG43" i="27"/>
  <c r="AW21" i="27"/>
  <c r="AW13" i="27"/>
  <c r="AW29" i="27"/>
  <c r="AW3" i="27"/>
  <c r="AW17" i="27"/>
  <c r="AW53" i="27"/>
  <c r="AW27" i="27"/>
  <c r="AW5" i="27"/>
  <c r="AW19" i="27"/>
  <c r="AW33" i="27"/>
  <c r="AW7" i="27"/>
  <c r="AW43" i="27"/>
  <c r="AW49" i="27"/>
  <c r="AW37" i="27"/>
  <c r="AW11" i="27"/>
  <c r="AW35" i="27"/>
  <c r="AW31" i="27"/>
  <c r="AW45" i="27"/>
  <c r="AW23" i="27"/>
  <c r="AW51" i="27"/>
  <c r="AW39" i="27"/>
  <c r="AW47" i="27"/>
  <c r="AW41" i="27"/>
  <c r="AW55" i="27"/>
  <c r="AW15" i="27"/>
  <c r="AW57" i="27"/>
  <c r="AW9" i="27"/>
  <c r="AW25" i="27"/>
  <c r="AD29" i="27"/>
  <c r="AD13" i="27"/>
  <c r="AD21" i="27"/>
  <c r="AD53" i="27"/>
  <c r="AD27" i="27"/>
  <c r="AD17" i="27"/>
  <c r="AD5" i="27"/>
  <c r="AD33" i="27"/>
  <c r="AD3" i="27"/>
  <c r="AD19" i="27"/>
  <c r="AD7" i="27"/>
  <c r="AD23" i="27"/>
  <c r="AD39" i="27"/>
  <c r="AD11" i="27"/>
  <c r="AD45" i="27"/>
  <c r="AD41" i="27"/>
  <c r="AD35" i="27"/>
  <c r="AD15" i="27"/>
  <c r="AD47" i="27"/>
  <c r="AD37" i="27"/>
  <c r="AD49" i="27"/>
  <c r="AD55" i="27"/>
  <c r="AD57" i="27"/>
  <c r="AD51" i="27"/>
  <c r="AD31" i="27"/>
  <c r="AD43" i="27"/>
  <c r="AD9" i="27"/>
  <c r="AD25" i="27"/>
  <c r="AU29" i="27"/>
  <c r="AU53" i="27"/>
  <c r="AU3" i="27"/>
  <c r="AU13" i="27"/>
  <c r="AU21" i="27"/>
  <c r="AU27" i="27"/>
  <c r="AU17" i="27"/>
  <c r="AU33" i="27"/>
  <c r="AU5" i="27"/>
  <c r="AU19" i="27"/>
  <c r="AU43" i="27"/>
  <c r="AU31" i="27"/>
  <c r="AU49" i="27"/>
  <c r="AU39" i="27"/>
  <c r="AU55" i="27"/>
  <c r="AU37" i="27"/>
  <c r="AU11" i="27"/>
  <c r="AU7" i="27"/>
  <c r="AU23" i="27"/>
  <c r="AU9" i="27"/>
  <c r="AU47" i="27"/>
  <c r="AU51" i="27"/>
  <c r="AU41" i="27"/>
  <c r="AU35" i="27"/>
  <c r="AU15" i="27"/>
  <c r="AU45" i="27"/>
  <c r="AU57" i="27"/>
  <c r="AU25" i="27"/>
  <c r="AT3" i="27"/>
  <c r="AT21" i="27"/>
  <c r="AT29" i="27"/>
  <c r="AT53" i="27"/>
  <c r="AT33" i="27"/>
  <c r="AT5" i="27"/>
  <c r="AT17" i="27"/>
  <c r="AT27" i="27"/>
  <c r="AT19" i="27"/>
  <c r="AT25" i="27"/>
  <c r="AT45" i="27"/>
  <c r="AT11" i="27"/>
  <c r="AT43" i="27"/>
  <c r="AT51" i="27"/>
  <c r="AT47" i="27"/>
  <c r="AT31" i="27"/>
  <c r="AT13" i="27"/>
  <c r="AT35" i="27"/>
  <c r="AT41" i="27"/>
  <c r="AT39" i="27"/>
  <c r="AT23" i="27"/>
  <c r="AT9" i="27"/>
  <c r="AT37" i="27"/>
  <c r="AT55" i="27"/>
  <c r="AT49" i="27"/>
  <c r="AT57" i="27"/>
  <c r="AT15" i="27"/>
  <c r="AT7" i="27"/>
  <c r="AV53" i="27"/>
  <c r="AV13" i="27"/>
  <c r="AV29" i="27"/>
  <c r="AV21" i="27"/>
  <c r="AV3" i="27"/>
  <c r="AV17" i="27"/>
  <c r="AV27" i="27"/>
  <c r="AV33" i="27"/>
  <c r="AV5" i="27"/>
  <c r="AV19" i="27"/>
  <c r="AV35" i="27"/>
  <c r="AV45" i="27"/>
  <c r="AV11" i="27"/>
  <c r="AV23" i="27"/>
  <c r="AV51" i="27"/>
  <c r="AV39" i="27"/>
  <c r="AV47" i="27"/>
  <c r="AV57" i="27"/>
  <c r="AV31" i="27"/>
  <c r="AV9" i="27"/>
  <c r="AV55" i="27"/>
  <c r="AV37" i="27"/>
  <c r="AV7" i="27"/>
  <c r="AV49" i="27"/>
  <c r="AV15" i="27"/>
  <c r="AV43" i="27"/>
  <c r="AV41" i="27"/>
  <c r="AV25" i="27"/>
  <c r="AK53" i="27"/>
  <c r="AK3" i="27"/>
  <c r="AK21" i="27"/>
  <c r="AK13" i="27"/>
  <c r="AK17" i="27"/>
  <c r="AK27" i="27"/>
  <c r="AK29" i="27"/>
  <c r="AK5" i="27"/>
  <c r="AK33" i="27"/>
  <c r="AK19" i="27"/>
  <c r="AK37" i="27"/>
  <c r="AK7" i="27"/>
  <c r="AK55" i="27"/>
  <c r="AK31" i="27"/>
  <c r="AK57" i="27"/>
  <c r="AK47" i="27"/>
  <c r="AK11" i="27"/>
  <c r="AK39" i="27"/>
  <c r="AK9" i="27"/>
  <c r="AK43" i="27"/>
  <c r="AK15" i="27"/>
  <c r="AK41" i="27"/>
  <c r="AK51" i="27"/>
  <c r="AK23" i="27"/>
  <c r="AK49" i="27"/>
  <c r="AK35" i="27"/>
  <c r="AK25" i="27"/>
  <c r="AK45" i="27"/>
  <c r="AM20" i="23"/>
  <c r="AF17" i="27"/>
  <c r="AF29" i="27"/>
  <c r="AF53" i="27"/>
  <c r="AF3" i="27"/>
  <c r="AF21" i="27"/>
  <c r="AF27" i="27"/>
  <c r="AF13" i="27"/>
  <c r="AF33" i="27"/>
  <c r="AF5" i="27"/>
  <c r="AF19" i="27"/>
  <c r="AF49" i="27"/>
  <c r="AF41" i="27"/>
  <c r="AF35" i="27"/>
  <c r="AF39" i="27"/>
  <c r="AF55" i="27"/>
  <c r="AF7" i="27"/>
  <c r="AF15" i="27"/>
  <c r="AF51" i="27"/>
  <c r="AF45" i="27"/>
  <c r="AF47" i="27"/>
  <c r="AF9" i="27"/>
  <c r="AF31" i="27"/>
  <c r="AF43" i="27"/>
  <c r="AF23" i="27"/>
  <c r="AF11" i="27"/>
  <c r="AF37" i="27"/>
  <c r="AF57" i="27"/>
  <c r="AF25" i="27"/>
  <c r="AL29" i="27"/>
  <c r="AL13" i="27"/>
  <c r="AL21" i="27"/>
  <c r="AL17" i="27"/>
  <c r="AL53" i="27"/>
  <c r="AL3" i="27"/>
  <c r="AL33" i="27"/>
  <c r="AL5" i="27"/>
  <c r="AL27" i="27"/>
  <c r="AL19" i="27"/>
  <c r="AL55" i="27"/>
  <c r="AL49" i="27"/>
  <c r="AL35" i="27"/>
  <c r="AL45" i="27"/>
  <c r="AL41" i="27"/>
  <c r="AL7" i="27"/>
  <c r="AL37" i="27"/>
  <c r="AL47" i="27"/>
  <c r="AL9" i="27"/>
  <c r="AL57" i="27"/>
  <c r="AL23" i="27"/>
  <c r="AL25" i="27"/>
  <c r="AL43" i="27"/>
  <c r="AL11" i="27"/>
  <c r="AL15" i="27"/>
  <c r="AL51" i="27"/>
  <c r="AL31" i="27"/>
  <c r="AL39" i="27"/>
  <c r="AE21" i="27"/>
  <c r="AE17" i="27"/>
  <c r="AE13" i="27"/>
  <c r="AE27" i="27"/>
  <c r="AE29" i="27"/>
  <c r="AE33" i="27"/>
  <c r="AE5" i="27"/>
  <c r="AE53" i="27"/>
  <c r="AE19" i="27"/>
  <c r="AE25" i="27"/>
  <c r="AE49" i="27"/>
  <c r="AE9" i="27"/>
  <c r="AE7" i="27"/>
  <c r="AE55" i="27"/>
  <c r="AE57" i="27"/>
  <c r="AE11" i="27"/>
  <c r="AE35" i="27"/>
  <c r="AE43" i="27"/>
  <c r="AE15" i="27"/>
  <c r="AE39" i="27"/>
  <c r="AE31" i="27"/>
  <c r="AE51" i="27"/>
  <c r="AE23" i="27"/>
  <c r="AE3" i="27"/>
  <c r="AE45" i="27"/>
  <c r="AE47" i="27"/>
  <c r="AE37" i="27"/>
  <c r="AE41" i="27"/>
  <c r="AF20" i="23"/>
  <c r="AJ17" i="27"/>
  <c r="AJ21" i="27"/>
  <c r="AJ3" i="27"/>
  <c r="AJ29" i="27"/>
  <c r="AJ13" i="27"/>
  <c r="AJ33" i="27"/>
  <c r="AJ53" i="27"/>
  <c r="AJ5" i="27"/>
  <c r="AJ27" i="27"/>
  <c r="AJ19" i="27"/>
  <c r="AJ11" i="27"/>
  <c r="AJ41" i="27"/>
  <c r="AJ31" i="27"/>
  <c r="AJ43" i="27"/>
  <c r="AJ39" i="27"/>
  <c r="AJ49" i="27"/>
  <c r="AJ47" i="27"/>
  <c r="AJ45" i="27"/>
  <c r="AJ7" i="27"/>
  <c r="AJ9" i="27"/>
  <c r="AJ55" i="27"/>
  <c r="AJ37" i="27"/>
  <c r="AJ15" i="27"/>
  <c r="AJ57" i="27"/>
  <c r="AJ23" i="27"/>
  <c r="AJ35" i="27"/>
  <c r="AJ51" i="27"/>
  <c r="AJ25" i="27"/>
  <c r="AQ25" i="27"/>
  <c r="AC47" i="27"/>
  <c r="AC9" i="27"/>
  <c r="AX17" i="27"/>
  <c r="AX21" i="27"/>
  <c r="AX3" i="27"/>
  <c r="AX53" i="27"/>
  <c r="AX29" i="27"/>
  <c r="AX27" i="27"/>
  <c r="AX13" i="27"/>
  <c r="AX33" i="27"/>
  <c r="AX19" i="27"/>
  <c r="AX5" i="27"/>
  <c r="AX51" i="27"/>
  <c r="AX49" i="27"/>
  <c r="AX47" i="27"/>
  <c r="AX55" i="27"/>
  <c r="AX39" i="27"/>
  <c r="AX57" i="27"/>
  <c r="AX23" i="27"/>
  <c r="AX37" i="27"/>
  <c r="AX35" i="27"/>
  <c r="AX15" i="27"/>
  <c r="AX31" i="27"/>
  <c r="AX11" i="27"/>
  <c r="AX41" i="27"/>
  <c r="AX9" i="27"/>
  <c r="AX7" i="27"/>
  <c r="AX45" i="27"/>
  <c r="AX43" i="27"/>
  <c r="AX25" i="27"/>
  <c r="AH53" i="27"/>
  <c r="AH3" i="27"/>
  <c r="AH29" i="27"/>
  <c r="AH17" i="27"/>
  <c r="AH21" i="27"/>
  <c r="AH5" i="27"/>
  <c r="AH27" i="27"/>
  <c r="AH33" i="27"/>
  <c r="AH19" i="27"/>
  <c r="AH13" i="27"/>
  <c r="AH57" i="27"/>
  <c r="AH39" i="27"/>
  <c r="AH23" i="27"/>
  <c r="AH7" i="27"/>
  <c r="AH55" i="27"/>
  <c r="AH47" i="27"/>
  <c r="AH49" i="27"/>
  <c r="AH15" i="27"/>
  <c r="AH31" i="27"/>
  <c r="AH51" i="27"/>
  <c r="AH37" i="27"/>
  <c r="AH35" i="27"/>
  <c r="AH45" i="27"/>
  <c r="AH11" i="27"/>
  <c r="AH41" i="27"/>
  <c r="AH43" i="27"/>
  <c r="AH9" i="27"/>
  <c r="AH25" i="27"/>
  <c r="AC55" i="27"/>
  <c r="AC51" i="27"/>
  <c r="AC11" i="27"/>
  <c r="AC49" i="27"/>
  <c r="AE20" i="23"/>
  <c r="AB29" i="27"/>
  <c r="AB33" i="27"/>
  <c r="AB53" i="27"/>
  <c r="AB5" i="27"/>
  <c r="AB21" i="27"/>
  <c r="AB17" i="27"/>
  <c r="AB3" i="27"/>
  <c r="AB19" i="27"/>
  <c r="AB55" i="27"/>
  <c r="AB11" i="27"/>
  <c r="AB25" i="27"/>
  <c r="AB9" i="27"/>
  <c r="AB39" i="27"/>
  <c r="AB57" i="27"/>
  <c r="AB35" i="27"/>
  <c r="AB31" i="27"/>
  <c r="AB43" i="27"/>
  <c r="AB47" i="27"/>
  <c r="AB49" i="27"/>
  <c r="AB13" i="27"/>
  <c r="AB41" i="27"/>
  <c r="AB7" i="27"/>
  <c r="AB37" i="27"/>
  <c r="AB51" i="27"/>
  <c r="AB15" i="27"/>
  <c r="AB23" i="27"/>
  <c r="AB45" i="27"/>
  <c r="AC41" i="27"/>
  <c r="AS13" i="27"/>
  <c r="AS3" i="27"/>
  <c r="AS17" i="27"/>
  <c r="AS33" i="27"/>
  <c r="AS29" i="27"/>
  <c r="AS27" i="27"/>
  <c r="AS53" i="27"/>
  <c r="AS5" i="27"/>
  <c r="AS21" i="27"/>
  <c r="AS19" i="27"/>
  <c r="AS55" i="27"/>
  <c r="AS47" i="27"/>
  <c r="AS49" i="27"/>
  <c r="AS35" i="27"/>
  <c r="AS7" i="27"/>
  <c r="AS43" i="27"/>
  <c r="AS15" i="27"/>
  <c r="AS11" i="27"/>
  <c r="AS51" i="27"/>
  <c r="AS9" i="27"/>
  <c r="AS31" i="27"/>
  <c r="AS57" i="27"/>
  <c r="AS45" i="27"/>
  <c r="AS23" i="27"/>
  <c r="AS37" i="27"/>
  <c r="AS41" i="27"/>
  <c r="AS39" i="27"/>
  <c r="AS25" i="27"/>
  <c r="AC29" i="27"/>
  <c r="AC3" i="27"/>
  <c r="AC53" i="27"/>
  <c r="AC17" i="27"/>
  <c r="AC21" i="27"/>
  <c r="AC27" i="27"/>
  <c r="AC33" i="27"/>
  <c r="AC5" i="27"/>
  <c r="AC19" i="27"/>
  <c r="AC25" i="27"/>
  <c r="AC31" i="27"/>
  <c r="AC37" i="27"/>
  <c r="AC23" i="27"/>
  <c r="AC57" i="27"/>
  <c r="AR3" i="27"/>
  <c r="AR13" i="27"/>
  <c r="AR53" i="27"/>
  <c r="AR21" i="27"/>
  <c r="AR33" i="27"/>
  <c r="AR29" i="27"/>
  <c r="AR27" i="27"/>
  <c r="AR5" i="27"/>
  <c r="AR19" i="27"/>
  <c r="AR25" i="27"/>
  <c r="AR15" i="27"/>
  <c r="AR9" i="27"/>
  <c r="AR23" i="27"/>
  <c r="AR35" i="27"/>
  <c r="AR11" i="27"/>
  <c r="AR17" i="27"/>
  <c r="AR49" i="27"/>
  <c r="AR57" i="27"/>
  <c r="AR7" i="27"/>
  <c r="AR47" i="27"/>
  <c r="AR39" i="27"/>
  <c r="AR31" i="27"/>
  <c r="AR43" i="27"/>
  <c r="AR41" i="27"/>
  <c r="AR45" i="27"/>
  <c r="AR37" i="27"/>
  <c r="AR51" i="27"/>
  <c r="AR55" i="27"/>
  <c r="AP13" i="27"/>
  <c r="AP29" i="27"/>
  <c r="AP3" i="27"/>
  <c r="AP17" i="27"/>
  <c r="AP33" i="27"/>
  <c r="AP21" i="27"/>
  <c r="AP27" i="27"/>
  <c r="AP53" i="27"/>
  <c r="AP5" i="27"/>
  <c r="AP55" i="27"/>
  <c r="AP31" i="27"/>
  <c r="AP57" i="27"/>
  <c r="AP39" i="27"/>
  <c r="AP35" i="27"/>
  <c r="AP11" i="27"/>
  <c r="AP23" i="27"/>
  <c r="AP51" i="27"/>
  <c r="AP49" i="27"/>
  <c r="AP41" i="27"/>
  <c r="AP7" i="27"/>
  <c r="AP43" i="27"/>
  <c r="AP37" i="27"/>
  <c r="AP47" i="27"/>
  <c r="AP9" i="27"/>
  <c r="AP45" i="27"/>
  <c r="AP15" i="27"/>
  <c r="AP25" i="27"/>
  <c r="AP19" i="27"/>
  <c r="AC15" i="27"/>
  <c r="AC7" i="27"/>
  <c r="AB27" i="27"/>
  <c r="AQ3" i="27"/>
  <c r="AQ21" i="27"/>
  <c r="AQ53" i="27"/>
  <c r="AQ29" i="27"/>
  <c r="AQ13" i="27"/>
  <c r="AQ5" i="27"/>
  <c r="AQ33" i="27"/>
  <c r="AQ17" i="27"/>
  <c r="AQ27" i="27"/>
  <c r="AQ19" i="27"/>
  <c r="AQ37" i="27"/>
  <c r="AQ7" i="27"/>
  <c r="AQ15" i="27"/>
  <c r="AQ47" i="27"/>
  <c r="AQ57" i="27"/>
  <c r="AQ35" i="27"/>
  <c r="AQ9" i="27"/>
  <c r="AQ49" i="27"/>
  <c r="AQ39" i="27"/>
  <c r="AQ41" i="27"/>
  <c r="AQ23" i="27"/>
  <c r="AQ43" i="27"/>
  <c r="AQ51" i="27"/>
  <c r="AQ11" i="27"/>
  <c r="AQ45" i="27"/>
  <c r="AQ55" i="27"/>
  <c r="AQ31" i="27"/>
  <c r="AC13" i="27"/>
  <c r="AC45" i="27"/>
  <c r="AI29" i="27"/>
  <c r="AI53" i="27"/>
  <c r="AI3" i="27"/>
  <c r="AI13" i="27"/>
  <c r="AI21" i="27"/>
  <c r="AI17" i="27"/>
  <c r="AI27" i="27"/>
  <c r="AI33" i="27"/>
  <c r="AI5" i="27"/>
  <c r="AI19" i="27"/>
  <c r="AI45" i="27"/>
  <c r="AI55" i="27"/>
  <c r="AI41" i="27"/>
  <c r="AI57" i="27"/>
  <c r="AI7" i="27"/>
  <c r="AI37" i="27"/>
  <c r="AI23" i="27"/>
  <c r="AI47" i="27"/>
  <c r="AI9" i="27"/>
  <c r="AI15" i="27"/>
  <c r="AI11" i="27"/>
  <c r="AI49" i="27"/>
  <c r="AI39" i="27"/>
  <c r="AI31" i="27"/>
  <c r="AI35" i="27"/>
  <c r="AI51" i="27"/>
  <c r="AI43" i="27"/>
  <c r="AI25" i="27"/>
  <c r="AC43" i="27"/>
  <c r="AL20" i="23"/>
  <c r="AC35" i="27"/>
  <c r="AR22" i="23" l="1"/>
  <c r="G27" i="40" s="1"/>
  <c r="AS22" i="23"/>
  <c r="G28" i="40" s="1"/>
  <c r="E351" i="40"/>
  <c r="E350" i="40"/>
  <c r="AQ20" i="27"/>
  <c r="AV50" i="27"/>
  <c r="AE44" i="27"/>
  <c r="AQ38" i="27"/>
  <c r="AQ46" i="27"/>
  <c r="AQ50" i="27"/>
  <c r="AQ54" i="27"/>
  <c r="AR10" i="27"/>
  <c r="AX50" i="27"/>
  <c r="AB48" i="27"/>
  <c r="AB14" i="27"/>
  <c r="AX16" i="27"/>
  <c r="AB38" i="27"/>
  <c r="AR54" i="27"/>
  <c r="AR44" i="27"/>
  <c r="AR38" i="27"/>
  <c r="AR50" i="27"/>
  <c r="AR14" i="27"/>
  <c r="AR28" i="27"/>
  <c r="AI26" i="27"/>
  <c r="AR8" i="27"/>
  <c r="AV22" i="27"/>
  <c r="AT22" i="23"/>
  <c r="G29" i="40" s="1"/>
  <c r="AR56" i="27"/>
  <c r="AI44" i="27"/>
  <c r="AR52" i="27"/>
  <c r="AV56" i="27"/>
  <c r="AT56" i="27"/>
  <c r="AK22" i="23"/>
  <c r="G20" i="40" s="1"/>
  <c r="AI6" i="27"/>
  <c r="AV10" i="27"/>
  <c r="AV18" i="27"/>
  <c r="AE18" i="27"/>
  <c r="AV4" i="27"/>
  <c r="AE32" i="27"/>
  <c r="AP32" i="27"/>
  <c r="AG22" i="23"/>
  <c r="G16" i="40" s="1"/>
  <c r="AV8" i="27"/>
  <c r="AF50" i="27"/>
  <c r="AE46" i="27"/>
  <c r="AE22" i="27"/>
  <c r="AV48" i="27"/>
  <c r="AF20" i="27"/>
  <c r="AF4" i="27"/>
  <c r="AV40" i="27"/>
  <c r="AV20" i="27"/>
  <c r="AV26" i="27"/>
  <c r="AV6" i="27"/>
  <c r="AV36" i="27"/>
  <c r="AV28" i="27"/>
  <c r="AB26" i="27"/>
  <c r="AQ16" i="27"/>
  <c r="AQ28" i="27"/>
  <c r="AX22" i="23"/>
  <c r="G33" i="40" s="1"/>
  <c r="AP42" i="27"/>
  <c r="AV46" i="27"/>
  <c r="AV52" i="27"/>
  <c r="AV34" i="27"/>
  <c r="AB6" i="27"/>
  <c r="AQ32" i="27"/>
  <c r="AQ30" i="27"/>
  <c r="AE8" i="27"/>
  <c r="AV42" i="27"/>
  <c r="AV24" i="27"/>
  <c r="AV54" i="27"/>
  <c r="AQ12" i="27"/>
  <c r="AL44" i="27"/>
  <c r="AV32" i="27"/>
  <c r="AV16" i="27"/>
  <c r="AV14" i="27"/>
  <c r="AQ40" i="27"/>
  <c r="AV44" i="27"/>
  <c r="AV38" i="27"/>
  <c r="AV12" i="27"/>
  <c r="AI32" i="27"/>
  <c r="AI56" i="27"/>
  <c r="AI28" i="27"/>
  <c r="AW52" i="27"/>
  <c r="AT6" i="27"/>
  <c r="AI48" i="27"/>
  <c r="AI22" i="27"/>
  <c r="AW20" i="27"/>
  <c r="AW26" i="27"/>
  <c r="AI38" i="27"/>
  <c r="AI18" i="27"/>
  <c r="AI50" i="27"/>
  <c r="AW50" i="27"/>
  <c r="AW34" i="27"/>
  <c r="AI10" i="27"/>
  <c r="AI16" i="27"/>
  <c r="AV22" i="23"/>
  <c r="G31" i="40" s="1"/>
  <c r="AW48" i="27"/>
  <c r="AW30" i="27"/>
  <c r="AT42" i="27"/>
  <c r="AI8" i="27"/>
  <c r="AI12" i="27"/>
  <c r="AI46" i="27"/>
  <c r="AI30" i="27"/>
  <c r="AI52" i="27"/>
  <c r="AI24" i="27"/>
  <c r="AW44" i="27"/>
  <c r="AY22" i="23"/>
  <c r="G34" i="40" s="1"/>
  <c r="AW4" i="27"/>
  <c r="AT32" i="27"/>
  <c r="AI54" i="27"/>
  <c r="AI34" i="27"/>
  <c r="AI4" i="27"/>
  <c r="AW24" i="27"/>
  <c r="AT38" i="27"/>
  <c r="AI36" i="27"/>
  <c r="AI20" i="27"/>
  <c r="AI14" i="27"/>
  <c r="AW42" i="27"/>
  <c r="AT12" i="27"/>
  <c r="AT24" i="27"/>
  <c r="AT30" i="27"/>
  <c r="AT54" i="27"/>
  <c r="AT28" i="27"/>
  <c r="AQ10" i="27"/>
  <c r="AQ52" i="27"/>
  <c r="AQ34" i="27"/>
  <c r="AQ18" i="27"/>
  <c r="AR36" i="27"/>
  <c r="AR40" i="27"/>
  <c r="AR4" i="27"/>
  <c r="AQ36" i="27"/>
  <c r="AQ42" i="27"/>
  <c r="AQ6" i="27"/>
  <c r="AR42" i="27"/>
  <c r="AR32" i="27"/>
  <c r="AR20" i="27"/>
  <c r="AR30" i="27"/>
  <c r="AL48" i="27"/>
  <c r="AQ8" i="27"/>
  <c r="AQ44" i="27"/>
  <c r="AQ22" i="27"/>
  <c r="AR16" i="27"/>
  <c r="AR46" i="27"/>
  <c r="AR6" i="27"/>
  <c r="AR18" i="27"/>
  <c r="AQ26" i="27"/>
  <c r="AQ48" i="27"/>
  <c r="AQ4" i="27"/>
  <c r="AR12" i="27"/>
  <c r="AR48" i="27"/>
  <c r="AR34" i="27"/>
  <c r="AQ56" i="27"/>
  <c r="AQ24" i="27"/>
  <c r="AR26" i="27"/>
  <c r="AR24" i="27"/>
  <c r="AX52" i="27"/>
  <c r="AB40" i="27"/>
  <c r="AB34" i="27"/>
  <c r="AB22" i="27"/>
  <c r="AX6" i="27"/>
  <c r="AB44" i="27"/>
  <c r="AX42" i="27"/>
  <c r="AB24" i="27"/>
  <c r="AB20" i="27"/>
  <c r="AX4" i="27"/>
  <c r="AX10" i="27"/>
  <c r="AB12" i="27"/>
  <c r="AB54" i="27"/>
  <c r="AB52" i="27"/>
  <c r="AB50" i="27"/>
  <c r="AX32" i="27"/>
  <c r="AB46" i="27"/>
  <c r="AD22" i="23"/>
  <c r="G13" i="40" s="1"/>
  <c r="AB30" i="27"/>
  <c r="AB4" i="27"/>
  <c r="AB8" i="27"/>
  <c r="AX26" i="27"/>
  <c r="AB42" i="27"/>
  <c r="AB28" i="27"/>
  <c r="AB18" i="27"/>
  <c r="AW22" i="23"/>
  <c r="G32" i="40" s="1"/>
  <c r="AU46" i="27"/>
  <c r="AU12" i="27"/>
  <c r="AB10" i="27"/>
  <c r="AU22" i="27"/>
  <c r="AU10" i="27"/>
  <c r="AU52" i="27"/>
  <c r="AU4" i="27"/>
  <c r="AW6" i="27"/>
  <c r="AW14" i="27"/>
  <c r="AT26" i="27"/>
  <c r="AT44" i="27"/>
  <c r="AT16" i="27"/>
  <c r="AT18" i="27"/>
  <c r="AW32" i="27"/>
  <c r="AW56" i="27"/>
  <c r="AU38" i="27"/>
  <c r="AU32" i="27"/>
  <c r="AU14" i="27"/>
  <c r="AW8" i="27"/>
  <c r="AW28" i="27"/>
  <c r="AW38" i="27"/>
  <c r="AT10" i="27"/>
  <c r="AT48" i="27"/>
  <c r="AT20" i="27"/>
  <c r="AT14" i="27"/>
  <c r="AW40" i="27"/>
  <c r="AU26" i="27"/>
  <c r="AU42" i="27"/>
  <c r="AU24" i="27"/>
  <c r="AU54" i="27"/>
  <c r="AU36" i="27"/>
  <c r="AU56" i="27"/>
  <c r="AU6" i="27"/>
  <c r="AU18" i="27"/>
  <c r="AW18" i="27"/>
  <c r="AT52" i="27"/>
  <c r="AT8" i="27"/>
  <c r="AT34" i="27"/>
  <c r="AW10" i="27"/>
  <c r="AW12" i="27"/>
  <c r="AU8" i="27"/>
  <c r="AU16" i="27"/>
  <c r="AU20" i="27"/>
  <c r="AU30" i="27"/>
  <c r="AW22" i="27"/>
  <c r="AT50" i="27"/>
  <c r="AT40" i="27"/>
  <c r="AT4" i="27"/>
  <c r="AW36" i="27"/>
  <c r="AU40" i="27"/>
  <c r="AU44" i="27"/>
  <c r="AU28" i="27"/>
  <c r="AW16" i="27"/>
  <c r="AT36" i="27"/>
  <c r="AT46" i="27"/>
  <c r="AU50" i="27"/>
  <c r="AU48" i="27"/>
  <c r="AB56" i="27"/>
  <c r="AX48" i="27"/>
  <c r="AX18" i="27"/>
  <c r="AX12" i="27"/>
  <c r="AX56" i="27"/>
  <c r="AX40" i="27"/>
  <c r="AS42" i="27"/>
  <c r="AH52" i="27"/>
  <c r="AX28" i="27"/>
  <c r="AO54" i="27"/>
  <c r="AH28" i="27"/>
  <c r="AH32" i="27"/>
  <c r="AH14" i="27"/>
  <c r="AH36" i="27"/>
  <c r="AH56" i="27"/>
  <c r="AH6" i="27"/>
  <c r="AH22" i="27"/>
  <c r="AH4" i="27"/>
  <c r="AH40" i="27"/>
  <c r="AH42" i="27"/>
  <c r="AH10" i="27"/>
  <c r="AH16" i="27"/>
  <c r="AH54" i="27"/>
  <c r="AH20" i="27"/>
  <c r="AH48" i="27"/>
  <c r="AH24" i="27"/>
  <c r="AH50" i="27"/>
  <c r="AH18" i="27"/>
  <c r="AH12" i="27"/>
  <c r="AJ22" i="23"/>
  <c r="G19" i="40" s="1"/>
  <c r="AO36" i="27"/>
  <c r="AO6" i="27"/>
  <c r="AQ22" i="23"/>
  <c r="G26" i="40" s="1"/>
  <c r="AO32" i="27"/>
  <c r="AO14" i="27"/>
  <c r="AO4" i="27"/>
  <c r="AO50" i="27"/>
  <c r="AO16" i="27"/>
  <c r="AO26" i="27"/>
  <c r="AO30" i="27"/>
  <c r="AO20" i="27"/>
  <c r="AO56" i="27"/>
  <c r="AO22" i="27"/>
  <c r="AO52" i="27"/>
  <c r="AO18" i="27"/>
  <c r="AO24" i="27"/>
  <c r="AO34" i="27"/>
  <c r="AO10" i="27"/>
  <c r="AO44" i="27"/>
  <c r="AO8" i="27"/>
  <c r="AG10" i="27"/>
  <c r="AG22" i="27"/>
  <c r="AG54" i="27"/>
  <c r="AI22" i="23"/>
  <c r="G18" i="40" s="1"/>
  <c r="AG8" i="27"/>
  <c r="AG52" i="27"/>
  <c r="AG12" i="27"/>
  <c r="AG40" i="27"/>
  <c r="AG14" i="27"/>
  <c r="AG20" i="27"/>
  <c r="AG24" i="27"/>
  <c r="AG44" i="27"/>
  <c r="AG56" i="27"/>
  <c r="AG30" i="27"/>
  <c r="AG16" i="27"/>
  <c r="AG48" i="27"/>
  <c r="AG4" i="27"/>
  <c r="AG46" i="27"/>
  <c r="AG18" i="27"/>
  <c r="AG38" i="27"/>
  <c r="AG36" i="27"/>
  <c r="AG26" i="27"/>
  <c r="AG32" i="27"/>
  <c r="AG6" i="27"/>
  <c r="AG42" i="27"/>
  <c r="AG28" i="27"/>
  <c r="AS34" i="27"/>
  <c r="AS40" i="27"/>
  <c r="AS18" i="27"/>
  <c r="AS20" i="27"/>
  <c r="AS12" i="27"/>
  <c r="AS8" i="27"/>
  <c r="AS30" i="27"/>
  <c r="AS6" i="27"/>
  <c r="AS36" i="27"/>
  <c r="AS48" i="27"/>
  <c r="AS22" i="27"/>
  <c r="AS52" i="27"/>
  <c r="AS10" i="27"/>
  <c r="AU22" i="23"/>
  <c r="G30" i="40" s="1"/>
  <c r="AS4" i="27"/>
  <c r="AS32" i="27"/>
  <c r="AS50" i="27"/>
  <c r="AS24" i="27"/>
  <c r="AS38" i="27"/>
  <c r="AS54" i="27"/>
  <c r="AS56" i="27"/>
  <c r="AS16" i="27"/>
  <c r="AS26" i="27"/>
  <c r="AS14" i="27"/>
  <c r="AO38" i="27"/>
  <c r="AG50" i="27"/>
  <c r="AH8" i="27"/>
  <c r="AO12" i="27"/>
  <c r="AO46" i="27"/>
  <c r="AH46" i="27"/>
  <c r="AG34" i="27"/>
  <c r="AH34" i="27"/>
  <c r="AO40" i="27"/>
  <c r="AH30" i="27"/>
  <c r="AH26" i="27"/>
  <c r="AH44" i="27"/>
  <c r="AS46" i="27"/>
  <c r="AO28" i="27"/>
  <c r="NF9" i="23"/>
  <c r="F24" i="40"/>
  <c r="NE9" i="23"/>
  <c r="F13" i="40"/>
  <c r="AP23" i="23"/>
  <c r="H25" i="40" s="1"/>
  <c r="AN60" i="27"/>
  <c r="AN58" i="27"/>
  <c r="AN24" i="23"/>
  <c r="I23" i="40" s="1"/>
  <c r="AL60" i="27"/>
  <c r="AL58" i="27"/>
  <c r="AH24" i="23"/>
  <c r="I17" i="40" s="1"/>
  <c r="AF60" i="27"/>
  <c r="AF58" i="27"/>
  <c r="AZ24" i="23"/>
  <c r="I35" i="40" s="1"/>
  <c r="AX60" i="27"/>
  <c r="AX58" i="27"/>
  <c r="AO24" i="23"/>
  <c r="I24" i="40" s="1"/>
  <c r="AM60" i="27"/>
  <c r="AM58" i="27"/>
  <c r="AX24" i="23"/>
  <c r="I33" i="40" s="1"/>
  <c r="AV60" i="27"/>
  <c r="AV58" i="27"/>
  <c r="AP60" i="27"/>
  <c r="AP58" i="27"/>
  <c r="AE60" i="27"/>
  <c r="AE58" i="27"/>
  <c r="AT24" i="23"/>
  <c r="I29" i="40" s="1"/>
  <c r="AR60" i="27"/>
  <c r="AR58" i="27"/>
  <c r="AW24" i="23"/>
  <c r="I32" i="40" s="1"/>
  <c r="AU60" i="27"/>
  <c r="AU58" i="27"/>
  <c r="AJ24" i="23"/>
  <c r="I19" i="40" s="1"/>
  <c r="AH60" i="27"/>
  <c r="AH58" i="27"/>
  <c r="AI23" i="23"/>
  <c r="H18" i="40" s="1"/>
  <c r="AG60" i="27"/>
  <c r="AG58" i="27"/>
  <c r="AU23" i="23"/>
  <c r="H30" i="40" s="1"/>
  <c r="AS60" i="27"/>
  <c r="AS58" i="27"/>
  <c r="AS24" i="23"/>
  <c r="I28" i="40" s="1"/>
  <c r="AQ60" i="27"/>
  <c r="AQ58" i="27"/>
  <c r="AE24" i="23"/>
  <c r="I14" i="40" s="1"/>
  <c r="AC60" i="27"/>
  <c r="AC58" i="27"/>
  <c r="AK60" i="27"/>
  <c r="AK58" i="27"/>
  <c r="AQ23" i="23"/>
  <c r="H26" i="40" s="1"/>
  <c r="AO60" i="27"/>
  <c r="AO58" i="27"/>
  <c r="AY23" i="23"/>
  <c r="H34" i="40" s="1"/>
  <c r="AW60" i="27"/>
  <c r="AW58" i="27"/>
  <c r="AL24" i="23"/>
  <c r="I21" i="40" s="1"/>
  <c r="AJ60" i="27"/>
  <c r="AJ58" i="27"/>
  <c r="AF24" i="23"/>
  <c r="I15" i="40" s="1"/>
  <c r="AD60" i="27"/>
  <c r="AD58" i="27"/>
  <c r="AK23" i="23"/>
  <c r="H20" i="40" s="1"/>
  <c r="AI60" i="27"/>
  <c r="AI58" i="27"/>
  <c r="AD23" i="23"/>
  <c r="H13" i="40" s="1"/>
  <c r="AB60" i="27"/>
  <c r="AB58" i="27"/>
  <c r="AV24" i="23"/>
  <c r="I31" i="40" s="1"/>
  <c r="AT60" i="27"/>
  <c r="AT58" i="27"/>
  <c r="AL26" i="27"/>
  <c r="AL8" i="27"/>
  <c r="AL30" i="27"/>
  <c r="AF8" i="27"/>
  <c r="AF16" i="27"/>
  <c r="AF6" i="27"/>
  <c r="AX8" i="27"/>
  <c r="AX54" i="27"/>
  <c r="AL24" i="27"/>
  <c r="AL28" i="27"/>
  <c r="AF52" i="27"/>
  <c r="AF48" i="27"/>
  <c r="AF34" i="27"/>
  <c r="AX36" i="27"/>
  <c r="AX38" i="27"/>
  <c r="AX34" i="27"/>
  <c r="AL10" i="27"/>
  <c r="AL32" i="27"/>
  <c r="AL38" i="27"/>
  <c r="AL14" i="27"/>
  <c r="AF26" i="27"/>
  <c r="AF38" i="27"/>
  <c r="AF28" i="27"/>
  <c r="AL16" i="27"/>
  <c r="AL40" i="27"/>
  <c r="AL36" i="27"/>
  <c r="AL18" i="27"/>
  <c r="AF40" i="27"/>
  <c r="AF24" i="27"/>
  <c r="AF22" i="27"/>
  <c r="AL42" i="27"/>
  <c r="AL12" i="27"/>
  <c r="AL20" i="27"/>
  <c r="AL54" i="27"/>
  <c r="AF32" i="27"/>
  <c r="AF10" i="27"/>
  <c r="AF56" i="27"/>
  <c r="AF30" i="27"/>
  <c r="AX24" i="27"/>
  <c r="AX30" i="27"/>
  <c r="AH22" i="23"/>
  <c r="G17" i="40" s="1"/>
  <c r="AL52" i="27"/>
  <c r="AL50" i="27"/>
  <c r="AL34" i="27"/>
  <c r="AL22" i="27"/>
  <c r="AF46" i="27"/>
  <c r="AF12" i="27"/>
  <c r="AF54" i="27"/>
  <c r="AX46" i="27"/>
  <c r="AX44" i="27"/>
  <c r="AZ22" i="23"/>
  <c r="G35" i="40" s="1"/>
  <c r="AX20" i="27"/>
  <c r="AX14" i="27"/>
  <c r="AN22" i="23"/>
  <c r="G23" i="40" s="1"/>
  <c r="AL46" i="27"/>
  <c r="AL56" i="27"/>
  <c r="AL6" i="27"/>
  <c r="AF44" i="27"/>
  <c r="AF36" i="27"/>
  <c r="AF14" i="27"/>
  <c r="AF18" i="27"/>
  <c r="AR24" i="23"/>
  <c r="I27" i="40" s="1"/>
  <c r="AP22" i="27"/>
  <c r="AP20" i="27"/>
  <c r="AP46" i="27"/>
  <c r="AP8" i="27"/>
  <c r="AP30" i="27"/>
  <c r="AP14" i="27"/>
  <c r="AP56" i="27"/>
  <c r="AP10" i="27"/>
  <c r="AP28" i="27"/>
  <c r="AP40" i="27"/>
  <c r="AP44" i="27"/>
  <c r="AP52" i="27"/>
  <c r="AP18" i="27"/>
  <c r="AP50" i="27"/>
  <c r="AP38" i="27"/>
  <c r="AP54" i="27"/>
  <c r="AP24" i="27"/>
  <c r="AP48" i="27"/>
  <c r="AP4" i="27"/>
  <c r="AP12" i="27"/>
  <c r="AP16" i="27"/>
  <c r="AP6" i="27"/>
  <c r="AP36" i="27"/>
  <c r="AP26" i="27"/>
  <c r="AG24" i="23"/>
  <c r="I16" i="40" s="1"/>
  <c r="AE52" i="27"/>
  <c r="AE34" i="27"/>
  <c r="AE12" i="27"/>
  <c r="AE16" i="27"/>
  <c r="AE38" i="27"/>
  <c r="AE30" i="27"/>
  <c r="AE48" i="27"/>
  <c r="AE40" i="27"/>
  <c r="AE42" i="27"/>
  <c r="AE28" i="27"/>
  <c r="AE10" i="27"/>
  <c r="AE54" i="27"/>
  <c r="AE26" i="27"/>
  <c r="AE4" i="27"/>
  <c r="AE6" i="27"/>
  <c r="AE24" i="27"/>
  <c r="AE36" i="27"/>
  <c r="AE14" i="27"/>
  <c r="AE20" i="27"/>
  <c r="AE50" i="27"/>
  <c r="AW23" i="23"/>
  <c r="H32" i="40" s="1"/>
  <c r="AB32" i="27"/>
  <c r="AH23" i="23"/>
  <c r="H17" i="40" s="1"/>
  <c r="AZ23" i="23"/>
  <c r="H35" i="40" s="1"/>
  <c r="AT23" i="23"/>
  <c r="H29" i="40" s="1"/>
  <c r="AE23" i="23"/>
  <c r="H14" i="40" s="1"/>
  <c r="AI24" i="23"/>
  <c r="I18" i="40" s="1"/>
  <c r="AL23" i="23"/>
  <c r="H21" i="40" s="1"/>
  <c r="AI42" i="27"/>
  <c r="AK24" i="23"/>
  <c r="I20" i="40" s="1"/>
  <c r="AS44" i="27"/>
  <c r="AU24" i="23"/>
  <c r="I30" i="40" s="1"/>
  <c r="AF23" i="23"/>
  <c r="H15" i="40" s="1"/>
  <c r="AB16" i="27"/>
  <c r="AD24" i="23"/>
  <c r="I13" i="40" s="1"/>
  <c r="AO48" i="27"/>
  <c r="AQ24" i="23"/>
  <c r="I26" i="40" s="1"/>
  <c r="AS23" i="23"/>
  <c r="H28" i="40" s="1"/>
  <c r="AP22" i="23"/>
  <c r="G25" i="40" s="1"/>
  <c r="AP24" i="23"/>
  <c r="I25" i="40" s="1"/>
  <c r="AM22" i="23"/>
  <c r="G22" i="40" s="1"/>
  <c r="AM24" i="23"/>
  <c r="I22" i="40" s="1"/>
  <c r="AJ23" i="23"/>
  <c r="H19" i="40" s="1"/>
  <c r="AX23" i="23"/>
  <c r="H33" i="40" s="1"/>
  <c r="AW46" i="27"/>
  <c r="AY24" i="23"/>
  <c r="I34" i="40" s="1"/>
  <c r="AO23" i="23"/>
  <c r="H24" i="40" s="1"/>
  <c r="AG23" i="23"/>
  <c r="H16" i="40" s="1"/>
  <c r="AN23" i="23"/>
  <c r="H23" i="40" s="1"/>
  <c r="AR23" i="23"/>
  <c r="H27" i="40" s="1"/>
  <c r="AM23" i="23"/>
  <c r="H22" i="40" s="1"/>
  <c r="AV23" i="23"/>
  <c r="H31" i="40" s="1"/>
  <c r="NF20" i="23"/>
  <c r="NE20" i="23"/>
  <c r="AE22" i="23"/>
  <c r="G14" i="40" s="1"/>
  <c r="AD30" i="27"/>
  <c r="AD28" i="27"/>
  <c r="AD4" i="27"/>
  <c r="AD18" i="27"/>
  <c r="AD22" i="27"/>
  <c r="AD14" i="27"/>
  <c r="AD34" i="27"/>
  <c r="AD54" i="27"/>
  <c r="AD6" i="27"/>
  <c r="AD20" i="27"/>
  <c r="AD56" i="27"/>
  <c r="AD36" i="27"/>
  <c r="AD12" i="27"/>
  <c r="AD46" i="27"/>
  <c r="AD24" i="27"/>
  <c r="AD10" i="27"/>
  <c r="AD40" i="27"/>
  <c r="AD42" i="27"/>
  <c r="AD26" i="27"/>
  <c r="AD48" i="27"/>
  <c r="AD52" i="27"/>
  <c r="AD50" i="27"/>
  <c r="AD8" i="27"/>
  <c r="AD38" i="27"/>
  <c r="AD44" i="27"/>
  <c r="AD16" i="27"/>
  <c r="AD32" i="27"/>
  <c r="AF22" i="23"/>
  <c r="G15" i="40" s="1"/>
  <c r="AK54" i="27"/>
  <c r="AK22" i="27"/>
  <c r="AK28" i="27"/>
  <c r="AK30" i="27"/>
  <c r="AK14" i="27"/>
  <c r="AK4" i="27"/>
  <c r="AK18" i="27"/>
  <c r="AK6" i="27"/>
  <c r="AK34" i="27"/>
  <c r="AK20" i="27"/>
  <c r="AK48" i="27"/>
  <c r="AK44" i="27"/>
  <c r="AK8" i="27"/>
  <c r="AK50" i="27"/>
  <c r="AK46" i="27"/>
  <c r="AK52" i="27"/>
  <c r="AK56" i="27"/>
  <c r="AK12" i="27"/>
  <c r="AK40" i="27"/>
  <c r="AK24" i="27"/>
  <c r="AK36" i="27"/>
  <c r="AK10" i="27"/>
  <c r="AK38" i="27"/>
  <c r="AK42" i="27"/>
  <c r="AK16" i="27"/>
  <c r="AK26" i="27"/>
  <c r="AK32" i="27"/>
  <c r="AM54" i="27"/>
  <c r="AM4" i="27"/>
  <c r="AM22" i="27"/>
  <c r="AM34" i="27"/>
  <c r="AM14" i="27"/>
  <c r="AM28" i="27"/>
  <c r="AM32" i="27"/>
  <c r="AM52" i="27"/>
  <c r="AM24" i="27"/>
  <c r="AM40" i="27"/>
  <c r="AM10" i="27"/>
  <c r="AM8" i="27"/>
  <c r="AM56" i="27"/>
  <c r="AM36" i="27"/>
  <c r="AM44" i="27"/>
  <c r="AM12" i="27"/>
  <c r="AM42" i="27"/>
  <c r="AM18" i="27"/>
  <c r="AM48" i="27"/>
  <c r="AM16" i="27"/>
  <c r="AM50" i="27"/>
  <c r="AM38" i="27"/>
  <c r="AM46" i="27"/>
  <c r="AM20" i="27"/>
  <c r="AM30" i="27"/>
  <c r="AM6" i="27"/>
  <c r="AM26" i="27"/>
  <c r="AJ18" i="27"/>
  <c r="AJ4" i="27"/>
  <c r="AJ54" i="27"/>
  <c r="AJ22" i="27"/>
  <c r="AJ14" i="27"/>
  <c r="AJ28" i="27"/>
  <c r="AJ34" i="27"/>
  <c r="AJ30" i="27"/>
  <c r="AJ6" i="27"/>
  <c r="AJ20" i="27"/>
  <c r="AJ50" i="27"/>
  <c r="AJ24" i="27"/>
  <c r="AJ40" i="27"/>
  <c r="AJ8" i="27"/>
  <c r="AJ26" i="27"/>
  <c r="AJ16" i="27"/>
  <c r="AJ46" i="27"/>
  <c r="AJ10" i="27"/>
  <c r="AJ48" i="27"/>
  <c r="AJ36" i="27"/>
  <c r="AJ52" i="27"/>
  <c r="AJ12" i="27"/>
  <c r="AJ42" i="27"/>
  <c r="AJ56" i="27"/>
  <c r="AJ44" i="27"/>
  <c r="AJ38" i="27"/>
  <c r="AJ32" i="27"/>
  <c r="AC18" i="27"/>
  <c r="AC30" i="27"/>
  <c r="AC14" i="27"/>
  <c r="AC54" i="27"/>
  <c r="AC22" i="27"/>
  <c r="AC34" i="27"/>
  <c r="AC28" i="27"/>
  <c r="AC6" i="27"/>
  <c r="AC20" i="27"/>
  <c r="AC56" i="27"/>
  <c r="AC24" i="27"/>
  <c r="AC42" i="27"/>
  <c r="AC4" i="27"/>
  <c r="AC38" i="27"/>
  <c r="AC8" i="27"/>
  <c r="AC36" i="27"/>
  <c r="AC44" i="27"/>
  <c r="AC46" i="27"/>
  <c r="AC40" i="27"/>
  <c r="AC12" i="27"/>
  <c r="AC26" i="27"/>
  <c r="AC16" i="27"/>
  <c r="AC32" i="27"/>
  <c r="AC48" i="27"/>
  <c r="AC52" i="27"/>
  <c r="AC10" i="27"/>
  <c r="AC50" i="27"/>
  <c r="AN14" i="27"/>
  <c r="AN22" i="27"/>
  <c r="AN30" i="27"/>
  <c r="AN54" i="27"/>
  <c r="AN34" i="27"/>
  <c r="AN28" i="27"/>
  <c r="AN18" i="27"/>
  <c r="AN20" i="27"/>
  <c r="AN4" i="27"/>
  <c r="AN6" i="27"/>
  <c r="AN48" i="27"/>
  <c r="AN56" i="27"/>
  <c r="AN50" i="27"/>
  <c r="AN16" i="27"/>
  <c r="AN38" i="27"/>
  <c r="AN46" i="27"/>
  <c r="AN8" i="27"/>
  <c r="AN40" i="27"/>
  <c r="AN52" i="27"/>
  <c r="AN32" i="27"/>
  <c r="AN12" i="27"/>
  <c r="AN36" i="27"/>
  <c r="AN42" i="27"/>
  <c r="AN10" i="27"/>
  <c r="AN44" i="27"/>
  <c r="AN24" i="27"/>
  <c r="AN26" i="27"/>
  <c r="AO22" i="23"/>
  <c r="G24" i="40" s="1"/>
  <c r="AL22" i="23"/>
  <c r="G21" i="40" s="1"/>
  <c r="G350" i="40" l="1"/>
  <c r="H383" i="40" s="1"/>
  <c r="I383" i="40" s="1"/>
  <c r="F350" i="40"/>
  <c r="H351" i="40"/>
  <c r="F351" i="40"/>
  <c r="H350" i="40"/>
  <c r="I351" i="40"/>
  <c r="G351" i="40"/>
  <c r="H384" i="40" s="1"/>
  <c r="I384" i="40" s="1"/>
  <c r="I350" i="40"/>
  <c r="NE22" i="23"/>
  <c r="NF22" i="23"/>
  <c r="V3" i="25" l="1"/>
  <c r="U3" i="25"/>
  <c r="ND22" i="23"/>
  <c r="BA21" i="23"/>
  <c r="IK21" i="23"/>
  <c r="CW21" i="23"/>
  <c r="GC21" i="23"/>
  <c r="CF21" i="23"/>
  <c r="DN21" i="23"/>
  <c r="JI21" i="23"/>
  <c r="GL21" i="23"/>
  <c r="HI21" i="23"/>
  <c r="DF21" i="23"/>
  <c r="BB21" i="23"/>
  <c r="HY21" i="23"/>
  <c r="EA21" i="23"/>
  <c r="ES21" i="23"/>
  <c r="HJ21" i="23"/>
  <c r="IW21" i="23"/>
  <c r="II21" i="23"/>
  <c r="FM21" i="23"/>
  <c r="LQ21" i="23"/>
  <c r="GE21" i="23"/>
  <c r="DQ21" i="23"/>
  <c r="KS21" i="23"/>
  <c r="EG21" i="23"/>
  <c r="BM21" i="23"/>
  <c r="NT10" i="23"/>
  <c r="JU21" i="23"/>
  <c r="HM21" i="23"/>
  <c r="NV10" i="23"/>
  <c r="NJ10" i="23"/>
  <c r="HA21" i="23"/>
  <c r="NK10" i="23"/>
  <c r="NN10" i="23"/>
  <c r="LA21" i="23"/>
  <c r="NH10" i="23"/>
  <c r="NQ10" i="23"/>
  <c r="OA10" i="23"/>
  <c r="OD10" i="23"/>
  <c r="CK21" i="23"/>
  <c r="CM21" i="23"/>
  <c r="MC21" i="23"/>
  <c r="EO21" i="23"/>
  <c r="NR10" i="23"/>
  <c r="MO21" i="23"/>
  <c r="OB10" i="23"/>
  <c r="FQ21" i="23"/>
  <c r="NM10" i="23"/>
  <c r="KG21" i="23"/>
  <c r="OC10" i="23"/>
  <c r="NY10" i="23"/>
  <c r="CZ21" i="23"/>
  <c r="NX10" i="23"/>
  <c r="DI21" i="23"/>
  <c r="NZ10" i="23"/>
  <c r="GO21" i="23"/>
  <c r="BL21" i="23"/>
  <c r="EY21" i="23"/>
  <c r="NU10" i="23"/>
  <c r="NI10" i="23"/>
  <c r="FE21" i="23"/>
  <c r="MZ21" i="23"/>
  <c r="DR21" i="23"/>
  <c r="NW10" i="23"/>
  <c r="LE21" i="23"/>
  <c r="OF10" i="23"/>
  <c r="NL10" i="23"/>
  <c r="NS10" i="23"/>
  <c r="DU21" i="23"/>
  <c r="FF21" i="23"/>
  <c r="BY21" i="23"/>
  <c r="BG21" i="23"/>
  <c r="NP10" i="23"/>
  <c r="OE10" i="23"/>
  <c r="BK21" i="23"/>
  <c r="CL21" i="23"/>
  <c r="HR21" i="23"/>
  <c r="FO21" i="23"/>
  <c r="HB21" i="23"/>
  <c r="NO10" i="23"/>
  <c r="MP21" i="23"/>
  <c r="HO21" i="23"/>
  <c r="CD21" i="23"/>
  <c r="GY21" i="23"/>
  <c r="FD21" i="23"/>
  <c r="BO21" i="23"/>
  <c r="FV21" i="23"/>
  <c r="HQ21" i="23"/>
  <c r="KE21" i="23"/>
  <c r="HG21" i="23"/>
  <c r="DK21" i="23"/>
  <c r="HX21" i="23"/>
  <c r="IF21" i="23"/>
  <c r="LV21" i="23"/>
  <c r="HH21" i="23"/>
  <c r="FW21" i="23"/>
  <c r="GX21" i="23"/>
  <c r="FG21" i="23"/>
  <c r="DY21" i="23"/>
  <c r="FT21" i="23"/>
  <c r="DZ21" i="23"/>
  <c r="DJ21" i="23"/>
  <c r="JP21" i="23"/>
  <c r="JM21" i="23"/>
  <c r="HK21" i="23"/>
  <c r="EH21" i="23"/>
  <c r="GB21" i="23"/>
  <c r="BW21" i="23"/>
  <c r="HS21" i="23"/>
  <c r="GD21" i="23"/>
  <c r="CC21" i="23"/>
  <c r="DW21" i="23"/>
  <c r="IA21" i="23"/>
  <c r="FL21" i="23"/>
  <c r="GI21" i="23"/>
  <c r="BC21" i="23"/>
  <c r="CB21" i="23"/>
  <c r="GA21" i="23"/>
  <c r="CY21" i="23"/>
  <c r="CP21" i="23"/>
  <c r="FI21" i="23"/>
  <c r="DX21" i="23"/>
  <c r="IC21" i="23"/>
  <c r="IE21" i="23"/>
  <c r="CJ21" i="23"/>
  <c r="GR21" i="23"/>
  <c r="CU21" i="23"/>
  <c r="BF21" i="23"/>
  <c r="EW21" i="23"/>
  <c r="DA21" i="23"/>
  <c r="MB21" i="23"/>
  <c r="DC21" i="23"/>
  <c r="BD21" i="23"/>
  <c r="IP21" i="23"/>
  <c r="HP21" i="23"/>
  <c r="LF21" i="23"/>
  <c r="EF21" i="23"/>
  <c r="LD21" i="23"/>
  <c r="DP21" i="23"/>
  <c r="FK21" i="23"/>
  <c r="EP21" i="23"/>
  <c r="GJ21" i="23"/>
  <c r="BN21" i="23"/>
  <c r="BU21" i="23"/>
  <c r="DH21" i="23"/>
  <c r="EE21" i="23"/>
  <c r="LG21" i="23"/>
  <c r="IJ21" i="23"/>
  <c r="IB21" i="23"/>
  <c r="HD21" i="23"/>
  <c r="DO21" i="23"/>
  <c r="ER21" i="23"/>
  <c r="CV21" i="23"/>
  <c r="FU21" i="23"/>
  <c r="CG21" i="23"/>
  <c r="IT21" i="23"/>
  <c r="LL21" i="23"/>
  <c r="GW21" i="23"/>
  <c r="JY21" i="23"/>
  <c r="BJ21" i="23"/>
  <c r="EJ21" i="23"/>
  <c r="GS21" i="23"/>
  <c r="BX21" i="23"/>
  <c r="JV21" i="23"/>
  <c r="HU21" i="23"/>
  <c r="BE21" i="23"/>
  <c r="FZ21" i="23"/>
  <c r="FP21" i="23"/>
  <c r="EI21" i="23"/>
  <c r="FX21" i="23"/>
  <c r="DD21" i="23"/>
  <c r="ET21" i="23"/>
  <c r="FY21" i="23"/>
  <c r="DE21" i="23"/>
  <c r="EN21" i="23"/>
  <c r="CH21" i="23"/>
  <c r="HF21" i="23"/>
  <c r="EL21" i="23"/>
  <c r="HE21" i="23"/>
  <c r="GN21" i="23"/>
  <c r="GV21" i="23"/>
  <c r="GF21" i="23"/>
  <c r="FR21" i="23"/>
  <c r="DG21" i="23"/>
  <c r="HV21" i="23"/>
  <c r="HW21" i="23"/>
  <c r="FA21" i="23"/>
  <c r="EX21" i="23"/>
  <c r="DL21" i="23"/>
  <c r="BS21" i="23"/>
  <c r="HN21" i="23"/>
  <c r="JQ21" i="23"/>
  <c r="BT21" i="23"/>
  <c r="BZ21" i="23"/>
  <c r="EK21" i="23"/>
  <c r="GM21" i="23"/>
  <c r="LI21" i="23"/>
  <c r="CX21" i="23"/>
  <c r="CO21" i="23"/>
  <c r="MV21" i="23"/>
  <c r="JJ21" i="23"/>
  <c r="BP21" i="23"/>
  <c r="BI21" i="23"/>
  <c r="KW21" i="23"/>
  <c r="GP21" i="23"/>
  <c r="HT21" i="23"/>
  <c r="BQ21" i="23"/>
  <c r="FJ21" i="23"/>
  <c r="GG21" i="23"/>
  <c r="MR21" i="23"/>
  <c r="KB21" i="23"/>
  <c r="JH21" i="23"/>
  <c r="MX21" i="23"/>
  <c r="GZ21" i="23"/>
  <c r="ED21" i="23"/>
  <c r="GQ21" i="23"/>
  <c r="KI21" i="23"/>
  <c r="IU21" i="23"/>
  <c r="ME21" i="23"/>
  <c r="DT21" i="23"/>
  <c r="BR21" i="23"/>
  <c r="GK21" i="23"/>
  <c r="LY21" i="23"/>
  <c r="EV21" i="23"/>
  <c r="JG21" i="23"/>
  <c r="EB21" i="23"/>
  <c r="IL21" i="23"/>
  <c r="LH21" i="23"/>
  <c r="CS21" i="23"/>
  <c r="EZ21" i="23"/>
  <c r="LZ21" i="23"/>
  <c r="KC21" i="23"/>
  <c r="KT21" i="23"/>
  <c r="KQ21" i="23"/>
  <c r="KM21" i="23"/>
  <c r="LC21" i="23"/>
  <c r="LS21" i="23"/>
  <c r="JZ21" i="23"/>
  <c r="DM21" i="23"/>
  <c r="HZ21" i="23"/>
  <c r="LM21" i="23"/>
  <c r="JN21" i="23"/>
  <c r="ML21" i="23"/>
  <c r="MK21" i="23"/>
  <c r="IY21" i="23"/>
  <c r="MM21" i="23"/>
  <c r="HL21" i="23"/>
  <c r="KZ21" i="23"/>
  <c r="KA21" i="23"/>
  <c r="KX21" i="23"/>
  <c r="DS21" i="23"/>
  <c r="EM21" i="23"/>
  <c r="EC21" i="23"/>
  <c r="KY21" i="23"/>
  <c r="KV21" i="23"/>
  <c r="LB21" i="23"/>
  <c r="JC21" i="23"/>
  <c r="MW21" i="23"/>
  <c r="GH21" i="23"/>
  <c r="ID21" i="23"/>
  <c r="FS21" i="23"/>
  <c r="BH21" i="23"/>
  <c r="CI21" i="23"/>
  <c r="MG21" i="23"/>
  <c r="JA21" i="23"/>
  <c r="MA21" i="23"/>
  <c r="KO21" i="23"/>
  <c r="DB21" i="23"/>
  <c r="MD21" i="23"/>
  <c r="MF21" i="23"/>
  <c r="IV21" i="23"/>
  <c r="JW21" i="23"/>
  <c r="MQ21" i="23"/>
  <c r="KN21" i="23"/>
  <c r="CN21" i="23"/>
  <c r="CE21" i="23"/>
  <c r="JF21" i="23"/>
  <c r="EQ21" i="23"/>
  <c r="CT21" i="23"/>
  <c r="JE21" i="23"/>
  <c r="FC21" i="23"/>
  <c r="IZ21" i="23"/>
  <c r="IM21" i="23"/>
  <c r="CA21" i="23"/>
  <c r="GU21" i="23"/>
  <c r="MU21" i="23"/>
  <c r="IR21" i="23"/>
  <c r="HC21" i="23"/>
  <c r="IS21" i="23"/>
  <c r="JK21" i="23"/>
  <c r="LJ21" i="23"/>
  <c r="LR21" i="23"/>
  <c r="LW21" i="23"/>
  <c r="KH21" i="23"/>
  <c r="KK21" i="23"/>
  <c r="IH21" i="23"/>
  <c r="LO21" i="23"/>
  <c r="JT21" i="23"/>
  <c r="JL21" i="23"/>
  <c r="MT21" i="23"/>
  <c r="MI21" i="23"/>
  <c r="LU21" i="23"/>
  <c r="KP21" i="23"/>
  <c r="KL21" i="23"/>
  <c r="DV21" i="23"/>
  <c r="IX21" i="23"/>
  <c r="JR21" i="23"/>
  <c r="IO21" i="23"/>
  <c r="LK21" i="23"/>
  <c r="JB21" i="23"/>
  <c r="IN21" i="23"/>
  <c r="LN21" i="23"/>
  <c r="JO21" i="23"/>
  <c r="MY21" i="23"/>
  <c r="KJ21" i="23"/>
  <c r="JX21" i="23"/>
  <c r="KR21" i="23"/>
  <c r="KU21" i="23"/>
  <c r="FB21" i="23"/>
  <c r="KD21" i="23"/>
  <c r="IG21" i="23"/>
  <c r="JD21" i="23"/>
  <c r="KF21" i="23"/>
  <c r="LX21" i="23"/>
  <c r="JS21" i="23"/>
  <c r="MJ21" i="23"/>
  <c r="MH21" i="23"/>
  <c r="IQ21" i="23"/>
  <c r="LP21" i="23"/>
  <c r="BV21" i="23"/>
  <c r="NG10" i="23"/>
  <c r="EU21" i="23"/>
  <c r="FH21" i="23"/>
  <c r="FN21" i="23"/>
  <c r="CR21" i="23"/>
  <c r="MN21" i="23"/>
  <c r="CQ21" i="23"/>
  <c r="MS21" i="23"/>
  <c r="GT21" i="23"/>
  <c r="LT21" i="23"/>
  <c r="T3" i="25" l="1"/>
  <c r="NU21" i="23"/>
  <c r="OD21" i="23"/>
  <c r="OA21" i="23"/>
  <c r="OE21" i="23"/>
  <c r="OB21" i="23"/>
  <c r="NV21" i="23"/>
  <c r="NW21" i="23"/>
  <c r="NI21" i="23"/>
  <c r="NZ21" i="23"/>
  <c r="OC21" i="23"/>
  <c r="NR21" i="23"/>
  <c r="NN21" i="23"/>
  <c r="NJ21" i="23"/>
  <c r="NP21" i="23"/>
  <c r="NM21" i="23"/>
  <c r="NT21" i="23"/>
  <c r="NG21" i="23"/>
  <c r="NS21" i="23"/>
  <c r="NL21" i="23"/>
  <c r="NQ21" i="23"/>
  <c r="OF21" i="23"/>
  <c r="NH21" i="23"/>
  <c r="NO21" i="23"/>
  <c r="NX21" i="23"/>
  <c r="NK21" i="23"/>
  <c r="NY21" i="23"/>
  <c r="BA8" i="23"/>
  <c r="BA19" i="23"/>
  <c r="AY17" i="27" s="1"/>
  <c r="AY21" i="27" l="1"/>
  <c r="AY37" i="27"/>
  <c r="AY29" i="27"/>
  <c r="AY9" i="27"/>
  <c r="AY57" i="27"/>
  <c r="AY51" i="27"/>
  <c r="AY5" i="27"/>
  <c r="AY47" i="27"/>
  <c r="AY15" i="27"/>
  <c r="AY55" i="27"/>
  <c r="AY33" i="27"/>
  <c r="AY27" i="27"/>
  <c r="AY11" i="27"/>
  <c r="AY41" i="27"/>
  <c r="AY59" i="27"/>
  <c r="AY39" i="27"/>
  <c r="AY25" i="27"/>
  <c r="AY23" i="27"/>
  <c r="AY3" i="27"/>
  <c r="BA20" i="23"/>
  <c r="BA22" i="23" s="1"/>
  <c r="G36" i="40" s="1"/>
  <c r="AY19" i="27"/>
  <c r="AY49" i="27"/>
  <c r="BA9" i="23"/>
  <c r="E36" i="40"/>
  <c r="AY45" i="27"/>
  <c r="AY53" i="27"/>
  <c r="AY7" i="27"/>
  <c r="AY43" i="27"/>
  <c r="AY35" i="27"/>
  <c r="AY13" i="27"/>
  <c r="AY31" i="27"/>
  <c r="AY48" i="27" l="1"/>
  <c r="AY14" i="27"/>
  <c r="AY8" i="27"/>
  <c r="AY38" i="27"/>
  <c r="AY52" i="27"/>
  <c r="AY42" i="27"/>
  <c r="AY10" i="27"/>
  <c r="AY54" i="27"/>
  <c r="AY44" i="27"/>
  <c r="AY4" i="27"/>
  <c r="AY24" i="27"/>
  <c r="BA24" i="23"/>
  <c r="I36" i="40" s="1"/>
  <c r="AY60" i="27"/>
  <c r="AY34" i="27"/>
  <c r="AY40" i="27"/>
  <c r="AY46" i="27"/>
  <c r="AY30" i="27"/>
  <c r="AY56" i="27"/>
  <c r="AY32" i="27"/>
  <c r="AY22" i="27"/>
  <c r="AY50" i="27"/>
  <c r="AY6" i="27"/>
  <c r="AY12" i="27"/>
  <c r="AY20" i="27"/>
  <c r="AY16" i="27"/>
  <c r="AY58" i="27"/>
  <c r="AY18" i="27"/>
  <c r="BA23" i="23"/>
  <c r="H36" i="40" s="1"/>
  <c r="AY28" i="27"/>
  <c r="AY36" i="27"/>
  <c r="AY26" i="27"/>
  <c r="F36" i="40"/>
  <c r="LT19" i="23"/>
  <c r="LR55" i="27" s="1"/>
  <c r="MY19" i="23"/>
  <c r="JI19" i="23"/>
  <c r="JG49" i="27" s="1"/>
  <c r="LX19" i="23"/>
  <c r="JS19" i="23"/>
  <c r="JQ33" i="27" s="1"/>
  <c r="KJ19" i="23"/>
  <c r="KH35" i="27" s="1"/>
  <c r="IX19" i="23"/>
  <c r="IV41" i="27" s="1"/>
  <c r="NR11" i="23"/>
  <c r="NJ11" i="23"/>
  <c r="MS19" i="23"/>
  <c r="MQ9" i="27" s="1"/>
  <c r="NY11" i="23"/>
  <c r="NZ11" i="23"/>
  <c r="FB19" i="23"/>
  <c r="EZ33" i="27" s="1"/>
  <c r="IG19" i="23"/>
  <c r="JD19" i="23"/>
  <c r="JB23" i="27" s="1"/>
  <c r="OA11" i="23"/>
  <c r="NP11" i="23"/>
  <c r="GC19" i="23"/>
  <c r="CE19" i="23"/>
  <c r="CE20" i="23" s="1"/>
  <c r="IO19" i="23"/>
  <c r="IM27" i="27" s="1"/>
  <c r="KR19" i="23"/>
  <c r="FE19" i="23"/>
  <c r="FC33" i="27" s="1"/>
  <c r="JT19" i="23"/>
  <c r="JR41" i="27" s="1"/>
  <c r="CK19" i="23"/>
  <c r="CI53" i="27" s="1"/>
  <c r="CQ19" i="23"/>
  <c r="CO17" i="27" s="1"/>
  <c r="LP19" i="23"/>
  <c r="JX19" i="23"/>
  <c r="JV45" i="27" s="1"/>
  <c r="BV19" i="23"/>
  <c r="KD19" i="23"/>
  <c r="JU19" i="23"/>
  <c r="JS55" i="27" s="1"/>
  <c r="LU19" i="23"/>
  <c r="LS23" i="27" s="1"/>
  <c r="KG19" i="23"/>
  <c r="IR19" i="23"/>
  <c r="IP57" i="27" s="1"/>
  <c r="IQ19" i="23"/>
  <c r="IO51" i="27" s="1"/>
  <c r="MN19" i="23"/>
  <c r="LJ19" i="23"/>
  <c r="JE19" i="23"/>
  <c r="JE20" i="23" s="1"/>
  <c r="JB19" i="23"/>
  <c r="IZ19" i="27" s="1"/>
  <c r="CR19" i="23"/>
  <c r="KL19" i="23"/>
  <c r="OE11" i="23"/>
  <c r="CT19" i="23"/>
  <c r="CR25" i="27" s="1"/>
  <c r="JO19" i="23"/>
  <c r="NM11" i="23"/>
  <c r="BY19" i="23"/>
  <c r="HC19" i="23"/>
  <c r="HA11" i="27" s="1"/>
  <c r="MT19" i="23"/>
  <c r="MT20" i="23" s="1"/>
  <c r="MR6" i="27" s="1"/>
  <c r="IM19" i="23"/>
  <c r="IK31" i="27" s="1"/>
  <c r="LW19" i="23"/>
  <c r="MH19" i="23"/>
  <c r="MF23" i="27" s="1"/>
  <c r="JR19" i="23"/>
  <c r="JP19" i="27" s="1"/>
  <c r="KK19" i="23"/>
  <c r="KI25" i="27" s="1"/>
  <c r="CA19" i="23"/>
  <c r="CA20" i="23" s="1"/>
  <c r="KP19" i="23"/>
  <c r="KN5" i="27" s="1"/>
  <c r="MI19" i="23"/>
  <c r="MG11" i="27" s="1"/>
  <c r="IZ19" i="23"/>
  <c r="IX55" i="27" s="1"/>
  <c r="FN19" i="23"/>
  <c r="FL21" i="27" s="1"/>
  <c r="DU19" i="23"/>
  <c r="KU19" i="23"/>
  <c r="KS11" i="27" s="1"/>
  <c r="MC19" i="23"/>
  <c r="MC20" i="23" s="1"/>
  <c r="MA36" i="27" s="1"/>
  <c r="LR19" i="23"/>
  <c r="IN19" i="23"/>
  <c r="IL25" i="27" s="1"/>
  <c r="MJ19" i="23"/>
  <c r="MH5" i="27" s="1"/>
  <c r="JK19" i="23"/>
  <c r="JK20" i="23" s="1"/>
  <c r="JI30" i="27" s="1"/>
  <c r="KF19" i="23"/>
  <c r="KD49" i="27" s="1"/>
  <c r="IS19" i="23"/>
  <c r="CN19" i="23"/>
  <c r="CL39" i="27" s="1"/>
  <c r="GT19" i="23"/>
  <c r="GR57" i="27" s="1"/>
  <c r="GU19" i="23"/>
  <c r="GS13" i="27" s="1"/>
  <c r="FH19" i="23"/>
  <c r="FH20" i="23" s="1"/>
  <c r="FF24" i="27" s="1"/>
  <c r="MU19" i="23"/>
  <c r="MS37" i="27" s="1"/>
  <c r="MO19" i="23"/>
  <c r="FQ19" i="23"/>
  <c r="MF19" i="23"/>
  <c r="MF20" i="23" s="1"/>
  <c r="MD40" i="27" s="1"/>
  <c r="IV19" i="23"/>
  <c r="LK19" i="23"/>
  <c r="KH19" i="23"/>
  <c r="KF47" i="27" s="1"/>
  <c r="FC19" i="23"/>
  <c r="FA11" i="27" s="1"/>
  <c r="JW19" i="23"/>
  <c r="JW20" i="23" s="1"/>
  <c r="JU24" i="27" s="1"/>
  <c r="KN19" i="23"/>
  <c r="KL13" i="27" s="1"/>
  <c r="MQ19" i="23"/>
  <c r="MO49" i="27" s="1"/>
  <c r="JL19" i="23"/>
  <c r="JJ39" i="27" s="1"/>
  <c r="DT19" i="23"/>
  <c r="DR21" i="27" s="1"/>
  <c r="GQ19" i="23"/>
  <c r="BM19" i="23"/>
  <c r="BM20" i="23" s="1"/>
  <c r="KI19" i="23"/>
  <c r="KG35" i="27" s="1"/>
  <c r="NT11" i="23"/>
  <c r="OB11" i="23"/>
  <c r="LQ19" i="23"/>
  <c r="LO45" i="27" s="1"/>
  <c r="JH19" i="23"/>
  <c r="JF17" i="27" s="1"/>
  <c r="LE19" i="23"/>
  <c r="OC11" i="23"/>
  <c r="MD19" i="23"/>
  <c r="MB25" i="27" s="1"/>
  <c r="LS19" i="23"/>
  <c r="LQ27" i="27" s="1"/>
  <c r="NI11" i="23"/>
  <c r="HA19" i="23"/>
  <c r="HA20" i="23" s="1"/>
  <c r="GY36" i="27" s="1"/>
  <c r="NQ11" i="23"/>
  <c r="JF19" i="23"/>
  <c r="JF20" i="23" s="1"/>
  <c r="JD20" i="27" s="1"/>
  <c r="LB19" i="23"/>
  <c r="FS19" i="23"/>
  <c r="KS19" i="23"/>
  <c r="KS20" i="23" s="1"/>
  <c r="KQ8" i="27" s="1"/>
  <c r="DB19" i="23"/>
  <c r="CZ47" i="27" s="1"/>
  <c r="KM19" i="23"/>
  <c r="KK25" i="27" s="1"/>
  <c r="KQ19" i="23"/>
  <c r="KO13" i="27" s="1"/>
  <c r="ME19" i="23"/>
  <c r="MC9" i="27" s="1"/>
  <c r="IH19" i="23"/>
  <c r="EU19" i="23"/>
  <c r="ES37" i="27" s="1"/>
  <c r="HZ19" i="23"/>
  <c r="HX41" i="27" s="1"/>
  <c r="JN19" i="23"/>
  <c r="JL41" i="27" s="1"/>
  <c r="OD11" i="23"/>
  <c r="NX11" i="23"/>
  <c r="OF11" i="23"/>
  <c r="CI19" i="23"/>
  <c r="CG25" i="27" s="1"/>
  <c r="LO19" i="23"/>
  <c r="LN19" i="23"/>
  <c r="LL35" i="27" s="1"/>
  <c r="EB19" i="23"/>
  <c r="DZ15" i="27" s="1"/>
  <c r="MM19" i="23"/>
  <c r="MK53" i="27" s="1"/>
  <c r="DV19" i="23"/>
  <c r="MA19" i="23"/>
  <c r="IW19" i="23"/>
  <c r="CS19" i="23"/>
  <c r="CQ35" i="27" s="1"/>
  <c r="KX19" i="23"/>
  <c r="KV5" i="27" s="1"/>
  <c r="KV19" i="23"/>
  <c r="KT3" i="27" s="1"/>
  <c r="IY19" i="23"/>
  <c r="IW3" i="27" s="1"/>
  <c r="LM19" i="23"/>
  <c r="LK17" i="27" s="1"/>
  <c r="KT19" i="23"/>
  <c r="KR21" i="27" s="1"/>
  <c r="KY19" i="23"/>
  <c r="KW9" i="27" s="1"/>
  <c r="KA19" i="23"/>
  <c r="JY51" i="27" s="1"/>
  <c r="GH19" i="23"/>
  <c r="GF31" i="27" s="1"/>
  <c r="EZ19" i="23"/>
  <c r="EX11" i="27" s="1"/>
  <c r="IL19" i="23"/>
  <c r="IJ7" i="27" s="1"/>
  <c r="JA19" i="23"/>
  <c r="EG19" i="23"/>
  <c r="NH11" i="23"/>
  <c r="NK11" i="23"/>
  <c r="MW19" i="23"/>
  <c r="MU23" i="27" s="1"/>
  <c r="JZ19" i="23"/>
  <c r="JX5" i="27" s="1"/>
  <c r="JC19" i="23"/>
  <c r="EM19" i="23"/>
  <c r="EK43" i="27" s="1"/>
  <c r="JG19" i="23"/>
  <c r="MX19" i="23"/>
  <c r="MV41" i="27" s="1"/>
  <c r="MG19" i="23"/>
  <c r="ME41" i="27" s="1"/>
  <c r="GZ19" i="23"/>
  <c r="MK19" i="23"/>
  <c r="KZ19" i="23"/>
  <c r="KZ20" i="23" s="1"/>
  <c r="KX22" i="27" s="1"/>
  <c r="ML19" i="23"/>
  <c r="MJ7" i="27" s="1"/>
  <c r="LC19" i="23"/>
  <c r="KC19" i="23"/>
  <c r="CW19" i="23"/>
  <c r="IK19" i="23"/>
  <c r="II33" i="27" s="1"/>
  <c r="HW19" i="23"/>
  <c r="HU53" i="27" s="1"/>
  <c r="LI19" i="23"/>
  <c r="LG55" i="27" s="1"/>
  <c r="DS19" i="23"/>
  <c r="DQ17" i="27" s="1"/>
  <c r="BH19" i="23"/>
  <c r="BF57" i="27" s="1"/>
  <c r="BR19" i="23"/>
  <c r="NW11" i="23"/>
  <c r="NN11" i="23"/>
  <c r="IU19" i="23"/>
  <c r="IS21" i="27" s="1"/>
  <c r="LZ19" i="23"/>
  <c r="LX41" i="27" s="1"/>
  <c r="HL19" i="23"/>
  <c r="HJ31" i="27" s="1"/>
  <c r="BZ19" i="23"/>
  <c r="IT19" i="23"/>
  <c r="IR9" i="27" s="1"/>
  <c r="ID19" i="23"/>
  <c r="IB57" i="27" s="1"/>
  <c r="LY19" i="23"/>
  <c r="LW23" i="27" s="1"/>
  <c r="LH19" i="23"/>
  <c r="LF3" i="27" s="1"/>
  <c r="JV19" i="23"/>
  <c r="EC19" i="23"/>
  <c r="EA47" i="27" s="1"/>
  <c r="EQ19" i="23"/>
  <c r="EQ20" i="23" s="1"/>
  <c r="EO52" i="27" s="1"/>
  <c r="KO19" i="23"/>
  <c r="KM7" i="27" s="1"/>
  <c r="ED19" i="23"/>
  <c r="EB27" i="27" s="1"/>
  <c r="EI19" i="23"/>
  <c r="EG31" i="27" s="1"/>
  <c r="ET19" i="23"/>
  <c r="ER49" i="27" s="1"/>
  <c r="FA19" i="23"/>
  <c r="EY27" i="27" s="1"/>
  <c r="BS19" i="23"/>
  <c r="BQ23" i="27" s="1"/>
  <c r="FR19" i="23"/>
  <c r="FP37" i="27" s="1"/>
  <c r="KW19" i="23"/>
  <c r="KU21" i="27" s="1"/>
  <c r="GK19" i="23"/>
  <c r="FZ19" i="23"/>
  <c r="FX15" i="27" s="1"/>
  <c r="CO19" i="23"/>
  <c r="CM33" i="27" s="1"/>
  <c r="GM19" i="23"/>
  <c r="GM20" i="23" s="1"/>
  <c r="GK38" i="27" s="1"/>
  <c r="GF19" i="23"/>
  <c r="CV19" i="23"/>
  <c r="CT13" i="27" s="1"/>
  <c r="EV19" i="23"/>
  <c r="DM19" i="23"/>
  <c r="DK19" i="27" s="1"/>
  <c r="HF19" i="23"/>
  <c r="HD19" i="27" s="1"/>
  <c r="DD19" i="23"/>
  <c r="DB53" i="27" s="1"/>
  <c r="HE19" i="23"/>
  <c r="LL19" i="23"/>
  <c r="LJ21" i="27" s="1"/>
  <c r="EJ19" i="23"/>
  <c r="EH53" i="27" s="1"/>
  <c r="JY19" i="23"/>
  <c r="JW29" i="27" s="1"/>
  <c r="BI19" i="23"/>
  <c r="BG11" i="27" s="1"/>
  <c r="MV19" i="23"/>
  <c r="MT3" i="27" s="1"/>
  <c r="GG19" i="23"/>
  <c r="CG19" i="23"/>
  <c r="DE19" i="23"/>
  <c r="JQ19" i="23"/>
  <c r="JO19" i="27" s="1"/>
  <c r="GW19" i="23"/>
  <c r="GU51" i="27" s="1"/>
  <c r="IJ19" i="23"/>
  <c r="IH53" i="27" s="1"/>
  <c r="CH19" i="23"/>
  <c r="FX19" i="23"/>
  <c r="FV9" i="27" s="1"/>
  <c r="BQ19" i="23"/>
  <c r="BO5" i="27" s="1"/>
  <c r="BX19" i="23"/>
  <c r="BV43" i="27" s="1"/>
  <c r="BE19" i="23"/>
  <c r="BC29" i="27" s="1"/>
  <c r="GV19" i="23"/>
  <c r="GT29" i="27" s="1"/>
  <c r="BJ19" i="23"/>
  <c r="BH45" i="27" s="1"/>
  <c r="FJ19" i="23"/>
  <c r="FH37" i="27" s="1"/>
  <c r="HT19" i="23"/>
  <c r="HR9" i="27" s="1"/>
  <c r="EK19" i="23"/>
  <c r="EI55" i="27" s="1"/>
  <c r="HV19" i="23"/>
  <c r="HT47" i="27" s="1"/>
  <c r="FP19" i="23"/>
  <c r="FN3" i="27" s="1"/>
  <c r="HU19" i="23"/>
  <c r="HS21" i="27" s="1"/>
  <c r="EL19" i="23"/>
  <c r="GN19" i="23"/>
  <c r="GL59" i="27" s="1"/>
  <c r="CX19" i="23"/>
  <c r="CV11" i="27" s="1"/>
  <c r="EN19" i="23"/>
  <c r="EL45" i="27" s="1"/>
  <c r="DL19" i="23"/>
  <c r="DJ21" i="27" s="1"/>
  <c r="EX19" i="23"/>
  <c r="EV59" i="27" s="1"/>
  <c r="ER19" i="23"/>
  <c r="DO19" i="23"/>
  <c r="DM33" i="27" s="1"/>
  <c r="HD19" i="23"/>
  <c r="HB7" i="27" s="1"/>
  <c r="DG19" i="23"/>
  <c r="DE33" i="27" s="1"/>
  <c r="GP19" i="23"/>
  <c r="GN35" i="27" s="1"/>
  <c r="KB19" i="23"/>
  <c r="JJ19" i="23"/>
  <c r="EE19" i="23"/>
  <c r="EC59" i="27" s="1"/>
  <c r="IB19" i="23"/>
  <c r="HZ25" i="27" s="1"/>
  <c r="BT19" i="23"/>
  <c r="BC19" i="23"/>
  <c r="FU19" i="23"/>
  <c r="FS51" i="27" s="1"/>
  <c r="DA19" i="23"/>
  <c r="CY49" i="27" s="1"/>
  <c r="IE19" i="23"/>
  <c r="IC49" i="27" s="1"/>
  <c r="DH19" i="23"/>
  <c r="DF47" i="27" s="1"/>
  <c r="FY19" i="23"/>
  <c r="FW9" i="27" s="1"/>
  <c r="LG19" i="23"/>
  <c r="CP19" i="23"/>
  <c r="CN11" i="27" s="1"/>
  <c r="GA19" i="23"/>
  <c r="FY51" i="27" s="1"/>
  <c r="FL19" i="23"/>
  <c r="FJ55" i="27" s="1"/>
  <c r="HN19" i="23"/>
  <c r="GS19" i="23"/>
  <c r="GQ55" i="27" s="1"/>
  <c r="MR19" i="23"/>
  <c r="MP17" i="27" s="1"/>
  <c r="IC19" i="23"/>
  <c r="IA37" i="27" s="1"/>
  <c r="GX19" i="23"/>
  <c r="GV37" i="27" s="1"/>
  <c r="FK19" i="23"/>
  <c r="FI31" i="27" s="1"/>
  <c r="HP19" i="23"/>
  <c r="GJ19" i="23"/>
  <c r="GH45" i="27" s="1"/>
  <c r="BP19" i="23"/>
  <c r="FI19" i="23"/>
  <c r="FG15" i="27" s="1"/>
  <c r="CY19" i="23"/>
  <c r="CW53" i="27" s="1"/>
  <c r="HG19" i="23"/>
  <c r="HE17" i="27" s="1"/>
  <c r="DP19" i="23"/>
  <c r="EW19" i="23"/>
  <c r="EU59" i="27" s="1"/>
  <c r="EF19" i="23"/>
  <c r="ED35" i="27" s="1"/>
  <c r="MB19" i="23"/>
  <c r="LZ17" i="27" s="1"/>
  <c r="LF19" i="23"/>
  <c r="LD23" i="27" s="1"/>
  <c r="DX19" i="23"/>
  <c r="DV27" i="27" s="1"/>
  <c r="NL11" i="23"/>
  <c r="DI19" i="23"/>
  <c r="DG59" i="27" s="1"/>
  <c r="GO19" i="23"/>
  <c r="ES19" i="23"/>
  <c r="EQ5" i="27" s="1"/>
  <c r="HM19" i="23"/>
  <c r="NO11" i="23"/>
  <c r="JP19" i="23"/>
  <c r="JN51" i="27" s="1"/>
  <c r="DY19" i="23"/>
  <c r="DW23" i="27" s="1"/>
  <c r="CU19" i="23"/>
  <c r="CS39" i="27" s="1"/>
  <c r="FV19" i="23"/>
  <c r="FT11" i="27" s="1"/>
  <c r="LV19" i="23"/>
  <c r="LT23" i="27" s="1"/>
  <c r="IF19" i="23"/>
  <c r="BK19" i="23"/>
  <c r="BI31" i="27" s="1"/>
  <c r="NS11" i="23"/>
  <c r="BU19" i="23"/>
  <c r="BS41" i="27" s="1"/>
  <c r="CB19" i="23"/>
  <c r="BZ57" i="27" s="1"/>
  <c r="CC19" i="23"/>
  <c r="CA13" i="27" s="1"/>
  <c r="HO19" i="23"/>
  <c r="HM57" i="27" s="1"/>
  <c r="IP19" i="23"/>
  <c r="IN5" i="27" s="1"/>
  <c r="GR19" i="23"/>
  <c r="GP59" i="27" s="1"/>
  <c r="GI19" i="23"/>
  <c r="GG59" i="27" s="1"/>
  <c r="EP19" i="23"/>
  <c r="EN55" i="27" s="1"/>
  <c r="LD19" i="23"/>
  <c r="LB27" i="27" s="1"/>
  <c r="HQ19" i="23"/>
  <c r="HO23" i="27" s="1"/>
  <c r="GD19" i="23"/>
  <c r="GB47" i="27" s="1"/>
  <c r="JM19" i="23"/>
  <c r="JK53" i="27" s="1"/>
  <c r="FT19" i="23"/>
  <c r="HK19" i="23"/>
  <c r="HI35" i="27" s="1"/>
  <c r="HS19" i="23"/>
  <c r="HQ13" i="27" s="1"/>
  <c r="NU11" i="23"/>
  <c r="E46" i="40"/>
  <c r="BD19" i="23"/>
  <c r="BB27" i="27" s="1"/>
  <c r="BF19" i="23"/>
  <c r="CJ19" i="23"/>
  <c r="CD19" i="23"/>
  <c r="CB25" i="27" s="1"/>
  <c r="DZ19" i="23"/>
  <c r="DX7" i="27" s="1"/>
  <c r="EH19" i="23"/>
  <c r="EF59" i="27" s="1"/>
  <c r="FO19" i="23"/>
  <c r="HR19" i="23"/>
  <c r="HP33" i="27" s="1"/>
  <c r="HB19" i="23"/>
  <c r="GZ45" i="27" s="1"/>
  <c r="DC19" i="23"/>
  <c r="DA19" i="27" s="1"/>
  <c r="DJ19" i="23"/>
  <c r="DH35" i="27" s="1"/>
  <c r="HX19" i="23"/>
  <c r="HV57" i="27" s="1"/>
  <c r="FD19" i="23"/>
  <c r="FB47" i="27" s="1"/>
  <c r="GY19" i="23"/>
  <c r="GW53" i="27" s="1"/>
  <c r="IA19" i="23"/>
  <c r="HY9" i="27" s="1"/>
  <c r="CL19" i="23"/>
  <c r="CJ25" i="27" s="1"/>
  <c r="DK19" i="23"/>
  <c r="DI23" i="27" s="1"/>
  <c r="HY19" i="23"/>
  <c r="E62" i="40"/>
  <c r="NV11" i="23"/>
  <c r="FM19" i="23"/>
  <c r="FK17" i="27" s="1"/>
  <c r="II19" i="23"/>
  <c r="IG7" i="27" s="1"/>
  <c r="E60" i="40"/>
  <c r="E276" i="40"/>
  <c r="EO19" i="23"/>
  <c r="EM15" i="27" s="1"/>
  <c r="DQ19" i="23"/>
  <c r="DO15" i="27" s="1"/>
  <c r="GE19" i="23"/>
  <c r="GC13" i="27" s="1"/>
  <c r="KE19" i="23"/>
  <c r="KC17" i="27" s="1"/>
  <c r="HH19" i="23"/>
  <c r="HF13" i="27" s="1"/>
  <c r="GB19" i="23"/>
  <c r="FZ29" i="27" s="1"/>
  <c r="EA19" i="23"/>
  <c r="DY13" i="27" s="1"/>
  <c r="CM19" i="23"/>
  <c r="CK51" i="27" s="1"/>
  <c r="F41" i="40"/>
  <c r="F39" i="40"/>
  <c r="E68" i="40"/>
  <c r="NG11" i="23"/>
  <c r="F64" i="40"/>
  <c r="E56" i="40"/>
  <c r="E240" i="40"/>
  <c r="E54" i="40"/>
  <c r="E61" i="40"/>
  <c r="E71" i="40"/>
  <c r="E45" i="40"/>
  <c r="E67" i="40"/>
  <c r="CF19" i="23"/>
  <c r="CD49" i="27" s="1"/>
  <c r="F44" i="40"/>
  <c r="DF19" i="23"/>
  <c r="CZ19" i="23"/>
  <c r="CX47" i="27" s="1"/>
  <c r="BL19" i="23"/>
  <c r="BJ29" i="27" s="1"/>
  <c r="E96" i="40"/>
  <c r="E48" i="40"/>
  <c r="E288" i="40"/>
  <c r="BN19" i="23"/>
  <c r="BL19" i="27" s="1"/>
  <c r="E65" i="40"/>
  <c r="E66" i="40"/>
  <c r="F57" i="40"/>
  <c r="F40" i="40"/>
  <c r="E52" i="40"/>
  <c r="F42" i="40"/>
  <c r="BG19" i="23"/>
  <c r="BE9" i="27" s="1"/>
  <c r="BB19" i="23"/>
  <c r="MP19" i="23"/>
  <c r="MN23" i="27" s="1"/>
  <c r="HJ19" i="23"/>
  <c r="HH5" i="27" s="1"/>
  <c r="F59" i="40"/>
  <c r="E180" i="40"/>
  <c r="FW19" i="23"/>
  <c r="FU17" i="27" s="1"/>
  <c r="LA19" i="23"/>
  <c r="KY5" i="27" s="1"/>
  <c r="FF19" i="23"/>
  <c r="FF20" i="23" s="1"/>
  <c r="FG19" i="23"/>
  <c r="FG20" i="23" s="1"/>
  <c r="FE32" i="27" s="1"/>
  <c r="F55" i="40"/>
  <c r="BW19" i="23"/>
  <c r="EY19" i="23"/>
  <c r="EW41" i="27" s="1"/>
  <c r="HI19" i="23"/>
  <c r="HI20" i="23" s="1"/>
  <c r="GL19" i="23"/>
  <c r="GL20" i="23" s="1"/>
  <c r="GJ22" i="27" s="1"/>
  <c r="F63" i="40"/>
  <c r="F58" i="40"/>
  <c r="DW19" i="23"/>
  <c r="DW20" i="23" s="1"/>
  <c r="DU4" i="27" s="1"/>
  <c r="DN19" i="23"/>
  <c r="DL27" i="27" s="1"/>
  <c r="DR19" i="23"/>
  <c r="DR20" i="23" s="1"/>
  <c r="DP26" i="27" s="1"/>
  <c r="MZ19" i="23"/>
  <c r="MZ20" i="23" s="1"/>
  <c r="F69" i="40"/>
  <c r="E50" i="40"/>
  <c r="BO19" i="23"/>
  <c r="BM35" i="27" s="1"/>
  <c r="E84" i="40"/>
  <c r="F70" i="40"/>
  <c r="F207" i="40" l="1"/>
  <c r="E207" i="40"/>
  <c r="F95" i="40"/>
  <c r="E95" i="40"/>
  <c r="F102" i="40"/>
  <c r="E102" i="40"/>
  <c r="F343" i="40"/>
  <c r="E343" i="40"/>
  <c r="F122" i="40"/>
  <c r="E122" i="40"/>
  <c r="F116" i="40"/>
  <c r="E116" i="40"/>
  <c r="F221" i="40"/>
  <c r="E221" i="40"/>
  <c r="F258" i="40"/>
  <c r="E258" i="40"/>
  <c r="F110" i="40"/>
  <c r="E110" i="40"/>
  <c r="F93" i="40"/>
  <c r="E93" i="40"/>
  <c r="F204" i="40"/>
  <c r="E204" i="40"/>
  <c r="F252" i="40"/>
  <c r="E252" i="40"/>
  <c r="F175" i="40"/>
  <c r="E175" i="40"/>
  <c r="F220" i="40"/>
  <c r="E220" i="40"/>
  <c r="F151" i="40"/>
  <c r="E151" i="40"/>
  <c r="F164" i="40"/>
  <c r="E164" i="40"/>
  <c r="F160" i="40"/>
  <c r="E160" i="40"/>
  <c r="F253" i="40"/>
  <c r="E253" i="40"/>
  <c r="F195" i="40"/>
  <c r="E195" i="40"/>
  <c r="F99" i="40"/>
  <c r="E99" i="40"/>
  <c r="F125" i="40"/>
  <c r="E125" i="40"/>
  <c r="F124" i="40"/>
  <c r="E124" i="40"/>
  <c r="F172" i="40"/>
  <c r="E172" i="40"/>
  <c r="F133" i="40"/>
  <c r="E133" i="40"/>
  <c r="F130" i="40"/>
  <c r="E130" i="40"/>
  <c r="F320" i="40"/>
  <c r="E320" i="40"/>
  <c r="F229" i="40"/>
  <c r="E229" i="40"/>
  <c r="F294" i="40"/>
  <c r="E294" i="40"/>
  <c r="F291" i="40"/>
  <c r="E291" i="40"/>
  <c r="F158" i="40"/>
  <c r="E158" i="40"/>
  <c r="F318" i="40"/>
  <c r="E318" i="40"/>
  <c r="F316" i="40"/>
  <c r="E316" i="40"/>
  <c r="F311" i="40"/>
  <c r="E311" i="40"/>
  <c r="F287" i="40"/>
  <c r="E287" i="40"/>
  <c r="F247" i="40"/>
  <c r="E247" i="40"/>
  <c r="F340" i="40"/>
  <c r="E340" i="40"/>
  <c r="F262" i="40"/>
  <c r="E262" i="40"/>
  <c r="F74" i="40"/>
  <c r="E74" i="40"/>
  <c r="F105" i="40"/>
  <c r="E105" i="40"/>
  <c r="F296" i="40"/>
  <c r="E296" i="40"/>
  <c r="F337" i="40"/>
  <c r="E337" i="40"/>
  <c r="F199" i="40"/>
  <c r="E199" i="40"/>
  <c r="F128" i="40"/>
  <c r="E128" i="40"/>
  <c r="F300" i="40"/>
  <c r="E300" i="40"/>
  <c r="F177" i="40"/>
  <c r="E177" i="40"/>
  <c r="F144" i="40"/>
  <c r="E144" i="40"/>
  <c r="F312" i="40"/>
  <c r="E312" i="40"/>
  <c r="F190" i="40"/>
  <c r="E190" i="40"/>
  <c r="F90" i="40"/>
  <c r="E90" i="40"/>
  <c r="F121" i="40"/>
  <c r="E121" i="40"/>
  <c r="F159" i="40"/>
  <c r="E159" i="40"/>
  <c r="F299" i="40"/>
  <c r="E299" i="40"/>
  <c r="F233" i="40"/>
  <c r="E233" i="40"/>
  <c r="F82" i="40"/>
  <c r="E82" i="40"/>
  <c r="F323" i="40"/>
  <c r="E323" i="40"/>
  <c r="F198" i="40"/>
  <c r="E198" i="40"/>
  <c r="F188" i="40"/>
  <c r="E188" i="40"/>
  <c r="F307" i="40"/>
  <c r="E307" i="40"/>
  <c r="F100" i="40"/>
  <c r="E100" i="40"/>
  <c r="F178" i="40"/>
  <c r="E178" i="40"/>
  <c r="F292" i="40"/>
  <c r="E292" i="40"/>
  <c r="F321" i="40"/>
  <c r="E321" i="40"/>
  <c r="F106" i="40"/>
  <c r="E106" i="40"/>
  <c r="F272" i="40"/>
  <c r="E272" i="40"/>
  <c r="F332" i="40"/>
  <c r="E332" i="40"/>
  <c r="F250" i="40"/>
  <c r="E250" i="40"/>
  <c r="F344" i="40"/>
  <c r="E344" i="40"/>
  <c r="F109" i="40"/>
  <c r="E109" i="40"/>
  <c r="F310" i="40"/>
  <c r="E310" i="40"/>
  <c r="F217" i="40"/>
  <c r="E217" i="40"/>
  <c r="F286" i="40"/>
  <c r="E286" i="40"/>
  <c r="F314" i="40"/>
  <c r="E314" i="40"/>
  <c r="F107" i="40"/>
  <c r="E107" i="40"/>
  <c r="F266" i="40"/>
  <c r="E266" i="40"/>
  <c r="F239" i="40"/>
  <c r="E239" i="40"/>
  <c r="F147" i="40"/>
  <c r="E147" i="40"/>
  <c r="F236" i="40"/>
  <c r="E236" i="40"/>
  <c r="F231" i="40"/>
  <c r="E231" i="40"/>
  <c r="F153" i="40"/>
  <c r="E153" i="40"/>
  <c r="F79" i="40"/>
  <c r="E79" i="40"/>
  <c r="F335" i="40"/>
  <c r="E335" i="40"/>
  <c r="F339" i="40"/>
  <c r="E339" i="40"/>
  <c r="F212" i="40"/>
  <c r="E212" i="40"/>
  <c r="F230" i="40"/>
  <c r="E230" i="40"/>
  <c r="F232" i="40"/>
  <c r="E232" i="40"/>
  <c r="F228" i="40"/>
  <c r="E228" i="40"/>
  <c r="F216" i="40"/>
  <c r="E216" i="40"/>
  <c r="F143" i="40"/>
  <c r="E143" i="40"/>
  <c r="F193" i="40"/>
  <c r="E193" i="40"/>
  <c r="F156" i="40"/>
  <c r="E156" i="40"/>
  <c r="F256" i="40"/>
  <c r="E256" i="40"/>
  <c r="F129" i="40"/>
  <c r="E129" i="40"/>
  <c r="F206" i="40"/>
  <c r="E206" i="40"/>
  <c r="F223" i="40"/>
  <c r="E223" i="40"/>
  <c r="F112" i="40"/>
  <c r="E112" i="40"/>
  <c r="F119" i="40"/>
  <c r="E119" i="40"/>
  <c r="F86" i="40"/>
  <c r="E86" i="40"/>
  <c r="F260" i="40"/>
  <c r="E260" i="40"/>
  <c r="F196" i="40"/>
  <c r="E196" i="40"/>
  <c r="F135" i="40"/>
  <c r="E135" i="40"/>
  <c r="F76" i="40"/>
  <c r="E76" i="40"/>
  <c r="F157" i="40"/>
  <c r="E157" i="40"/>
  <c r="F238" i="40"/>
  <c r="E238" i="40"/>
  <c r="F304" i="40"/>
  <c r="E304" i="40"/>
  <c r="F298" i="40"/>
  <c r="E298" i="40"/>
  <c r="F191" i="40"/>
  <c r="E191" i="40"/>
  <c r="F126" i="40"/>
  <c r="E126" i="40"/>
  <c r="F334" i="40"/>
  <c r="E334" i="40"/>
  <c r="F134" i="40"/>
  <c r="E134" i="40"/>
  <c r="F282" i="40"/>
  <c r="E282" i="40"/>
  <c r="F325" i="40"/>
  <c r="E325" i="40"/>
  <c r="F255" i="40"/>
  <c r="E255" i="40"/>
  <c r="F142" i="40"/>
  <c r="E142" i="40"/>
  <c r="F327" i="40"/>
  <c r="E327" i="40"/>
  <c r="F186" i="40"/>
  <c r="E186" i="40"/>
  <c r="F275" i="40"/>
  <c r="E275" i="40"/>
  <c r="F313" i="40"/>
  <c r="E313" i="40"/>
  <c r="F243" i="40"/>
  <c r="E243" i="40"/>
  <c r="F245" i="40"/>
  <c r="E245" i="40"/>
  <c r="F234" i="40"/>
  <c r="E234" i="40"/>
  <c r="F273" i="40"/>
  <c r="E273" i="40"/>
  <c r="F289" i="40"/>
  <c r="E289" i="40"/>
  <c r="F101" i="40"/>
  <c r="E101" i="40"/>
  <c r="F200" i="40"/>
  <c r="E200" i="40"/>
  <c r="F168" i="40"/>
  <c r="E168" i="40"/>
  <c r="F192" i="40"/>
  <c r="E192" i="40"/>
  <c r="F98" i="40"/>
  <c r="E98" i="40"/>
  <c r="F113" i="40"/>
  <c r="E113" i="40"/>
  <c r="OE8" i="23"/>
  <c r="E324" i="40"/>
  <c r="F72" i="40"/>
  <c r="E72" i="40"/>
  <c r="F336" i="40"/>
  <c r="E336" i="40"/>
  <c r="F264" i="40"/>
  <c r="E264" i="40"/>
  <c r="F114" i="40"/>
  <c r="E114" i="40"/>
  <c r="F170" i="40"/>
  <c r="E170" i="40"/>
  <c r="F226" i="40"/>
  <c r="E226" i="40"/>
  <c r="F150" i="40"/>
  <c r="E150" i="40"/>
  <c r="F184" i="40"/>
  <c r="E184" i="40"/>
  <c r="F77" i="40"/>
  <c r="E77" i="40"/>
  <c r="F222" i="40"/>
  <c r="E222" i="40"/>
  <c r="F219" i="40"/>
  <c r="E219" i="40"/>
  <c r="F181" i="40"/>
  <c r="E181" i="40"/>
  <c r="F131" i="40"/>
  <c r="E131" i="40"/>
  <c r="F85" i="40"/>
  <c r="E85" i="40"/>
  <c r="F155" i="40"/>
  <c r="E155" i="40"/>
  <c r="F149" i="40"/>
  <c r="E149" i="40"/>
  <c r="F163" i="40"/>
  <c r="E163" i="40"/>
  <c r="F117" i="40"/>
  <c r="E117" i="40"/>
  <c r="F265" i="40"/>
  <c r="E265" i="40"/>
  <c r="F237" i="40"/>
  <c r="E237" i="40"/>
  <c r="F173" i="40"/>
  <c r="E173" i="40"/>
  <c r="F308" i="40"/>
  <c r="E308" i="40"/>
  <c r="F80" i="40"/>
  <c r="E80" i="40"/>
  <c r="F249" i="40"/>
  <c r="E249" i="40"/>
  <c r="F278" i="40"/>
  <c r="E278" i="40"/>
  <c r="F261" i="40"/>
  <c r="E261" i="40"/>
  <c r="F341" i="40"/>
  <c r="E341" i="40"/>
  <c r="F81" i="40"/>
  <c r="E81" i="40"/>
  <c r="F141" i="40"/>
  <c r="E141" i="40"/>
  <c r="F241" i="40"/>
  <c r="E241" i="40"/>
  <c r="F274" i="40"/>
  <c r="E274" i="40"/>
  <c r="F139" i="40"/>
  <c r="E139" i="40"/>
  <c r="F293" i="40"/>
  <c r="E293" i="40"/>
  <c r="F297" i="40"/>
  <c r="E297" i="40"/>
  <c r="F78" i="40"/>
  <c r="E78" i="40"/>
  <c r="F319" i="40"/>
  <c r="E319" i="40"/>
  <c r="F108" i="40"/>
  <c r="E108" i="40"/>
  <c r="F73" i="40"/>
  <c r="E73" i="40"/>
  <c r="F215" i="40"/>
  <c r="E215" i="40"/>
  <c r="F209" i="40"/>
  <c r="E209" i="40"/>
  <c r="F210" i="40"/>
  <c r="E210" i="40"/>
  <c r="F169" i="40"/>
  <c r="E169" i="40"/>
  <c r="F174" i="40"/>
  <c r="E174" i="40"/>
  <c r="F317" i="40"/>
  <c r="E317" i="40"/>
  <c r="F259" i="40"/>
  <c r="E259" i="40"/>
  <c r="F111" i="40"/>
  <c r="E111" i="40"/>
  <c r="F136" i="40"/>
  <c r="E136" i="40"/>
  <c r="F148" i="40"/>
  <c r="E148" i="40"/>
  <c r="F92" i="40"/>
  <c r="E92" i="40"/>
  <c r="F268" i="40"/>
  <c r="E268" i="40"/>
  <c r="F91" i="40"/>
  <c r="E91" i="40"/>
  <c r="F83" i="40"/>
  <c r="E83" i="40"/>
  <c r="F165" i="40"/>
  <c r="E165" i="40"/>
  <c r="F214" i="40"/>
  <c r="E214" i="40"/>
  <c r="F333" i="40"/>
  <c r="E333" i="40"/>
  <c r="F328" i="40"/>
  <c r="E328" i="40"/>
  <c r="F246" i="40"/>
  <c r="E246" i="40"/>
  <c r="F115" i="40"/>
  <c r="E115" i="40"/>
  <c r="F225" i="40"/>
  <c r="E225" i="40"/>
  <c r="F89" i="40"/>
  <c r="E89" i="40"/>
  <c r="F338" i="40"/>
  <c r="E338" i="40"/>
  <c r="F277" i="40"/>
  <c r="E277" i="40"/>
  <c r="F185" i="40"/>
  <c r="E185" i="40"/>
  <c r="F254" i="40"/>
  <c r="E254" i="40"/>
  <c r="F330" i="40"/>
  <c r="E330" i="40"/>
  <c r="F248" i="40"/>
  <c r="E248" i="40"/>
  <c r="F235" i="40"/>
  <c r="E235" i="40"/>
  <c r="F263" i="40"/>
  <c r="E263" i="40"/>
  <c r="F346" i="40"/>
  <c r="E346" i="40"/>
  <c r="F162" i="40"/>
  <c r="E162" i="40"/>
  <c r="F138" i="40"/>
  <c r="E138" i="40"/>
  <c r="F145" i="40"/>
  <c r="E145" i="40"/>
  <c r="F201" i="40"/>
  <c r="E201" i="40"/>
  <c r="F87" i="40"/>
  <c r="E87" i="40"/>
  <c r="F132" i="40"/>
  <c r="E132" i="40"/>
  <c r="F167" i="40"/>
  <c r="E167" i="40"/>
  <c r="F104" i="40"/>
  <c r="E104" i="40"/>
  <c r="F152" i="40"/>
  <c r="E152" i="40"/>
  <c r="F189" i="40"/>
  <c r="E189" i="40"/>
  <c r="F205" i="40"/>
  <c r="E205" i="40"/>
  <c r="F302" i="40"/>
  <c r="E302" i="40"/>
  <c r="F88" i="40"/>
  <c r="E88" i="40"/>
  <c r="F118" i="40"/>
  <c r="E118" i="40"/>
  <c r="F94" i="40"/>
  <c r="E94" i="40"/>
  <c r="F137" i="40"/>
  <c r="E137" i="40"/>
  <c r="F179" i="40"/>
  <c r="E179" i="40"/>
  <c r="F213" i="40"/>
  <c r="E213" i="40"/>
  <c r="F140" i="40"/>
  <c r="E140" i="40"/>
  <c r="F284" i="40"/>
  <c r="E284" i="40"/>
  <c r="F303" i="40"/>
  <c r="E303" i="40"/>
  <c r="F244" i="40"/>
  <c r="E244" i="40"/>
  <c r="F270" i="40"/>
  <c r="E270" i="40"/>
  <c r="F242" i="40"/>
  <c r="E242" i="40"/>
  <c r="F290" i="40"/>
  <c r="E290" i="40"/>
  <c r="F329" i="40"/>
  <c r="E329" i="40"/>
  <c r="F194" i="40"/>
  <c r="E194" i="40"/>
  <c r="F267" i="40"/>
  <c r="E267" i="40"/>
  <c r="F279" i="40"/>
  <c r="E279" i="40"/>
  <c r="F146" i="40"/>
  <c r="E146" i="40"/>
  <c r="F166" i="40"/>
  <c r="E166" i="40"/>
  <c r="F271" i="40"/>
  <c r="E271" i="40"/>
  <c r="F127" i="40"/>
  <c r="E127" i="40"/>
  <c r="F211" i="40"/>
  <c r="E211" i="40"/>
  <c r="F280" i="40"/>
  <c r="E280" i="40"/>
  <c r="F224" i="40"/>
  <c r="E224" i="40"/>
  <c r="F347" i="40"/>
  <c r="F349" i="40" s="1"/>
  <c r="E347" i="40"/>
  <c r="F120" i="40"/>
  <c r="E120" i="40"/>
  <c r="F218" i="40"/>
  <c r="E218" i="40"/>
  <c r="F97" i="40"/>
  <c r="E97" i="40"/>
  <c r="F154" i="40"/>
  <c r="E154" i="40"/>
  <c r="F202" i="40"/>
  <c r="E202" i="40"/>
  <c r="F208" i="40"/>
  <c r="E208" i="40"/>
  <c r="F183" i="40"/>
  <c r="E183" i="40"/>
  <c r="F161" i="40"/>
  <c r="E161" i="40"/>
  <c r="F301" i="40"/>
  <c r="E301" i="40"/>
  <c r="F103" i="40"/>
  <c r="E103" i="40"/>
  <c r="F187" i="40"/>
  <c r="E187" i="40"/>
  <c r="F227" i="40"/>
  <c r="E227" i="40"/>
  <c r="F123" i="40"/>
  <c r="E123" i="40"/>
  <c r="F197" i="40"/>
  <c r="E197" i="40"/>
  <c r="F171" i="40"/>
  <c r="E171" i="40"/>
  <c r="F176" i="40"/>
  <c r="E176" i="40"/>
  <c r="F203" i="40"/>
  <c r="E203" i="40"/>
  <c r="F295" i="40"/>
  <c r="E295" i="40"/>
  <c r="F345" i="40"/>
  <c r="E345" i="40"/>
  <c r="F269" i="40"/>
  <c r="E269" i="40"/>
  <c r="F322" i="40"/>
  <c r="E322" i="40"/>
  <c r="F309" i="40"/>
  <c r="E309" i="40"/>
  <c r="F257" i="40"/>
  <c r="E257" i="40"/>
  <c r="F326" i="40"/>
  <c r="E326" i="40"/>
  <c r="F251" i="40"/>
  <c r="E251" i="40"/>
  <c r="F182" i="40"/>
  <c r="E182" i="40"/>
  <c r="F283" i="40"/>
  <c r="E283" i="40"/>
  <c r="F306" i="40"/>
  <c r="E306" i="40"/>
  <c r="F342" i="40"/>
  <c r="E342" i="40"/>
  <c r="F75" i="40"/>
  <c r="E75" i="40"/>
  <c r="F331" i="40"/>
  <c r="E331" i="40"/>
  <c r="F285" i="40"/>
  <c r="E285" i="40"/>
  <c r="F281" i="40"/>
  <c r="E281" i="40"/>
  <c r="F305" i="40"/>
  <c r="E305" i="40"/>
  <c r="F315" i="40"/>
  <c r="E315" i="40"/>
  <c r="NR8" i="23"/>
  <c r="FV51" i="27"/>
  <c r="EX27" i="27"/>
  <c r="CL51" i="27"/>
  <c r="GW29" i="27"/>
  <c r="DG57" i="27"/>
  <c r="IW23" i="27"/>
  <c r="DZ43" i="27"/>
  <c r="EX19" i="27"/>
  <c r="JI29" i="27"/>
  <c r="E44" i="40"/>
  <c r="KU51" i="27"/>
  <c r="IW19" i="27"/>
  <c r="JJ21" i="27"/>
  <c r="EX53" i="27"/>
  <c r="GR17" i="27"/>
  <c r="NS8" i="23"/>
  <c r="DG37" i="27"/>
  <c r="GH23" i="27"/>
  <c r="GJ43" i="27"/>
  <c r="FV17" i="27"/>
  <c r="KV41" i="27"/>
  <c r="GS23" i="27"/>
  <c r="F61" i="40"/>
  <c r="GW25" i="27"/>
  <c r="FV35" i="27"/>
  <c r="KV31" i="27"/>
  <c r="LL25" i="27"/>
  <c r="LS21" i="27"/>
  <c r="F66" i="40"/>
  <c r="NZ8" i="23"/>
  <c r="BI5" i="27"/>
  <c r="FI5" i="27"/>
  <c r="MP15" i="27"/>
  <c r="JK41" i="27"/>
  <c r="FI43" i="27"/>
  <c r="ME21" i="27"/>
  <c r="JU7" i="27"/>
  <c r="KX20" i="23"/>
  <c r="KV16" i="27" s="1"/>
  <c r="EF47" i="27"/>
  <c r="IW45" i="27"/>
  <c r="JC29" i="27"/>
  <c r="FP45" i="27"/>
  <c r="CA59" i="27"/>
  <c r="FP25" i="27"/>
  <c r="CA37" i="27"/>
  <c r="BO47" i="27"/>
  <c r="CA23" i="27"/>
  <c r="GV39" i="27"/>
  <c r="CV13" i="27"/>
  <c r="IW57" i="27"/>
  <c r="CQ39" i="27"/>
  <c r="MC43" i="27"/>
  <c r="GR19" i="27"/>
  <c r="JC57" i="27"/>
  <c r="IV31" i="27"/>
  <c r="GC55" i="27"/>
  <c r="JY53" i="27"/>
  <c r="KY53" i="27"/>
  <c r="FP55" i="27"/>
  <c r="MJ53" i="27"/>
  <c r="IW35" i="27"/>
  <c r="KV47" i="27"/>
  <c r="DZ53" i="27"/>
  <c r="GR43" i="27"/>
  <c r="GJ57" i="27"/>
  <c r="DA11" i="27"/>
  <c r="LT51" i="27"/>
  <c r="GH47" i="27"/>
  <c r="MP49" i="27"/>
  <c r="FJ17" i="27"/>
  <c r="EC45" i="27"/>
  <c r="CV7" i="27"/>
  <c r="JW23" i="27"/>
  <c r="KM55" i="27"/>
  <c r="DR5" i="27"/>
  <c r="CR59" i="27"/>
  <c r="FB55" i="27"/>
  <c r="DA31" i="27"/>
  <c r="MP53" i="27"/>
  <c r="FS13" i="27"/>
  <c r="IH21" i="27"/>
  <c r="JW17" i="27"/>
  <c r="KM23" i="27"/>
  <c r="KK57" i="27"/>
  <c r="DR55" i="27"/>
  <c r="MH49" i="27"/>
  <c r="DA55" i="27"/>
  <c r="HG7" i="27"/>
  <c r="MN5" i="27"/>
  <c r="DA45" i="27"/>
  <c r="BI15" i="27"/>
  <c r="FI29" i="27"/>
  <c r="FV37" i="27"/>
  <c r="JY9" i="27"/>
  <c r="DZ27" i="27"/>
  <c r="LL39" i="27"/>
  <c r="JJ59" i="27"/>
  <c r="IK57" i="27"/>
  <c r="FW53" i="27"/>
  <c r="DJ45" i="27"/>
  <c r="HR13" i="27"/>
  <c r="BQ37" i="27"/>
  <c r="LX31" i="27"/>
  <c r="LK43" i="27"/>
  <c r="FF41" i="27"/>
  <c r="JQ53" i="27"/>
  <c r="BB29" i="27"/>
  <c r="DU23" i="27"/>
  <c r="EF5" i="27"/>
  <c r="HI39" i="27"/>
  <c r="GB5" i="27"/>
  <c r="EN47" i="27"/>
  <c r="FW45" i="27"/>
  <c r="DJ9" i="27"/>
  <c r="FV15" i="27"/>
  <c r="EA7" i="27"/>
  <c r="LW49" i="27"/>
  <c r="EX35" i="27"/>
  <c r="DR7" i="27"/>
  <c r="GR5" i="27"/>
  <c r="IL59" i="27"/>
  <c r="CR35" i="27"/>
  <c r="LS11" i="27"/>
  <c r="JQ3" i="27"/>
  <c r="DU13" i="27"/>
  <c r="KY31" i="27"/>
  <c r="FB41" i="27"/>
  <c r="GB37" i="27"/>
  <c r="EN35" i="27"/>
  <c r="CA29" i="27"/>
  <c r="DG39" i="27"/>
  <c r="FW37" i="27"/>
  <c r="DE11" i="27"/>
  <c r="GL21" i="27"/>
  <c r="BO59" i="27"/>
  <c r="FV27" i="27"/>
  <c r="FX33" i="27"/>
  <c r="EA23" i="27"/>
  <c r="HJ49" i="27"/>
  <c r="KX3" i="27"/>
  <c r="EK41" i="27"/>
  <c r="IJ3" i="27"/>
  <c r="EX49" i="27"/>
  <c r="JF33" i="27"/>
  <c r="DR53" i="27"/>
  <c r="MO21" i="27"/>
  <c r="FL15" i="27"/>
  <c r="KN13" i="27"/>
  <c r="IV39" i="27"/>
  <c r="HJ15" i="27"/>
  <c r="KX7" i="27"/>
  <c r="EK51" i="27"/>
  <c r="IJ49" i="27"/>
  <c r="JF5" i="27"/>
  <c r="FB17" i="27"/>
  <c r="HJ9" i="27"/>
  <c r="KX29" i="27"/>
  <c r="EK9" i="27"/>
  <c r="DA53" i="27"/>
  <c r="FJ51" i="27"/>
  <c r="FW7" i="27"/>
  <c r="DF15" i="27"/>
  <c r="DE5" i="27"/>
  <c r="GK45" i="27"/>
  <c r="FP51" i="27"/>
  <c r="HJ39" i="27"/>
  <c r="KR59" i="27"/>
  <c r="IW31" i="27"/>
  <c r="KV57" i="27"/>
  <c r="MC33" i="27"/>
  <c r="JD35" i="27"/>
  <c r="MB3" i="27"/>
  <c r="JJ5" i="27"/>
  <c r="JC21" i="27"/>
  <c r="JG17" i="27"/>
  <c r="BC43" i="27"/>
  <c r="BQ55" i="27"/>
  <c r="DR59" i="27"/>
  <c r="JC27" i="27"/>
  <c r="CI23" i="27"/>
  <c r="DY53" i="27"/>
  <c r="KC39" i="27"/>
  <c r="DH3" i="27"/>
  <c r="GB7" i="27"/>
  <c r="IN7" i="27"/>
  <c r="BZ37" i="27"/>
  <c r="FJ41" i="27"/>
  <c r="IC37" i="27"/>
  <c r="DE35" i="27"/>
  <c r="EV5" i="27"/>
  <c r="LF31" i="27"/>
  <c r="IB21" i="27"/>
  <c r="MV37" i="27"/>
  <c r="JX43" i="27"/>
  <c r="KT51" i="27"/>
  <c r="MK29" i="27"/>
  <c r="F71" i="40"/>
  <c r="DH11" i="27"/>
  <c r="GB13" i="27"/>
  <c r="IN9" i="27"/>
  <c r="DE49" i="27"/>
  <c r="EV51" i="27"/>
  <c r="LF37" i="27"/>
  <c r="IB45" i="27"/>
  <c r="BF49" i="27"/>
  <c r="MV17" i="27"/>
  <c r="KT35" i="27"/>
  <c r="HG33" i="27"/>
  <c r="FB21" i="27"/>
  <c r="DH19" i="27"/>
  <c r="IN51" i="27"/>
  <c r="LT19" i="27"/>
  <c r="GV31" i="27"/>
  <c r="DE31" i="27"/>
  <c r="EV19" i="27"/>
  <c r="FX21" i="27"/>
  <c r="BQ39" i="27"/>
  <c r="ER21" i="27"/>
  <c r="IB39" i="27"/>
  <c r="BF23" i="27"/>
  <c r="MV45" i="27"/>
  <c r="KV27" i="27"/>
  <c r="MB51" i="27"/>
  <c r="KG43" i="27"/>
  <c r="KD3" i="27"/>
  <c r="KI59" i="27"/>
  <c r="MR17" i="27"/>
  <c r="HA37" i="27"/>
  <c r="IP7" i="27"/>
  <c r="NW8" i="23"/>
  <c r="HV45" i="27"/>
  <c r="JK49" i="27"/>
  <c r="GB21" i="27"/>
  <c r="GB31" i="27"/>
  <c r="GJ47" i="27"/>
  <c r="HG47" i="27"/>
  <c r="KY49" i="27"/>
  <c r="NX8" i="23"/>
  <c r="GC27" i="27"/>
  <c r="FB27" i="27"/>
  <c r="DA47" i="27"/>
  <c r="JK25" i="27"/>
  <c r="GB15" i="27"/>
  <c r="GB35" i="27"/>
  <c r="CA43" i="27"/>
  <c r="LT47" i="27"/>
  <c r="DV5" i="27"/>
  <c r="GH33" i="27"/>
  <c r="GV33" i="27"/>
  <c r="MP41" i="27"/>
  <c r="FJ57" i="27"/>
  <c r="FY21" i="27"/>
  <c r="DF37" i="27"/>
  <c r="GN17" i="27"/>
  <c r="DE57" i="27"/>
  <c r="JW43" i="27"/>
  <c r="GK15" i="27"/>
  <c r="FX59" i="27"/>
  <c r="BQ7" i="27"/>
  <c r="KM31" i="27"/>
  <c r="HJ37" i="27"/>
  <c r="BF27" i="27"/>
  <c r="KX11" i="27"/>
  <c r="ME13" i="27"/>
  <c r="MV53" i="27"/>
  <c r="IJ57" i="27"/>
  <c r="JY23" i="27"/>
  <c r="MB13" i="27"/>
  <c r="KI39" i="27"/>
  <c r="MR51" i="27"/>
  <c r="IP35" i="27"/>
  <c r="CO59" i="27"/>
  <c r="MR35" i="27"/>
  <c r="CI21" i="27"/>
  <c r="KH25" i="27"/>
  <c r="NM8" i="23"/>
  <c r="MR29" i="27"/>
  <c r="KH15" i="27"/>
  <c r="LR43" i="27"/>
  <c r="JK3" i="27"/>
  <c r="GB49" i="27"/>
  <c r="LT45" i="27"/>
  <c r="DU59" i="27"/>
  <c r="GJ21" i="27"/>
  <c r="KY33" i="27"/>
  <c r="HH9" i="27"/>
  <c r="NJ8" i="23"/>
  <c r="FB19" i="27"/>
  <c r="FB37" i="27"/>
  <c r="DH13" i="27"/>
  <c r="DA35" i="27"/>
  <c r="GB25" i="27"/>
  <c r="EN23" i="27"/>
  <c r="IN33" i="27"/>
  <c r="CA57" i="27"/>
  <c r="LT11" i="27"/>
  <c r="LD9" i="27"/>
  <c r="FG51" i="27"/>
  <c r="GH7" i="27"/>
  <c r="FI21" i="27"/>
  <c r="FJ19" i="27"/>
  <c r="CN47" i="27"/>
  <c r="FW59" i="27"/>
  <c r="EV11" i="27"/>
  <c r="HS13" i="27"/>
  <c r="GT59" i="27"/>
  <c r="BG45" i="27"/>
  <c r="EO15" i="27"/>
  <c r="HJ55" i="27"/>
  <c r="DQ23" i="27"/>
  <c r="MJ13" i="27"/>
  <c r="KV23" i="27"/>
  <c r="DZ35" i="27"/>
  <c r="CG51" i="27"/>
  <c r="HX45" i="27"/>
  <c r="MC11" i="27"/>
  <c r="KK5" i="27"/>
  <c r="LO49" i="27"/>
  <c r="DR25" i="27"/>
  <c r="MO29" i="27"/>
  <c r="JU29" i="27"/>
  <c r="JI3" i="27"/>
  <c r="KN43" i="27"/>
  <c r="JP7" i="27"/>
  <c r="IK19" i="27"/>
  <c r="MR45" i="27"/>
  <c r="KH41" i="27"/>
  <c r="JG3" i="27"/>
  <c r="GJ7" i="27"/>
  <c r="KY9" i="27"/>
  <c r="DY39" i="27"/>
  <c r="KC5" i="27"/>
  <c r="FB7" i="27"/>
  <c r="DH33" i="27"/>
  <c r="GB23" i="27"/>
  <c r="HO11" i="27"/>
  <c r="IN43" i="27"/>
  <c r="BZ3" i="27"/>
  <c r="FG27" i="27"/>
  <c r="FI59" i="27"/>
  <c r="FJ11" i="27"/>
  <c r="HB47" i="27"/>
  <c r="EV47" i="27"/>
  <c r="HD13" i="27"/>
  <c r="CM11" i="27"/>
  <c r="LF9" i="27"/>
  <c r="IB53" i="27"/>
  <c r="DQ53" i="27"/>
  <c r="MV7" i="27"/>
  <c r="JX7" i="27"/>
  <c r="KT41" i="27"/>
  <c r="KV25" i="27"/>
  <c r="MK23" i="27"/>
  <c r="MC5" i="27"/>
  <c r="KK45" i="27"/>
  <c r="LQ47" i="27"/>
  <c r="MO13" i="27"/>
  <c r="JU45" i="27"/>
  <c r="MR37" i="27"/>
  <c r="MR55" i="27"/>
  <c r="JC23" i="27"/>
  <c r="IO33" i="27"/>
  <c r="JG55" i="27"/>
  <c r="GY58" i="27"/>
  <c r="GY52" i="27"/>
  <c r="FF46" i="27"/>
  <c r="FF52" i="27"/>
  <c r="KZ23" i="23"/>
  <c r="H295" i="40" s="1"/>
  <c r="GL22" i="23"/>
  <c r="G177" i="40" s="1"/>
  <c r="KQ48" i="27"/>
  <c r="IA45" i="27"/>
  <c r="LY23" i="27"/>
  <c r="LY53" i="27"/>
  <c r="LY9" i="27"/>
  <c r="LY29" i="27"/>
  <c r="IT55" i="27"/>
  <c r="IT19" i="27"/>
  <c r="IT39" i="27"/>
  <c r="IT27" i="27"/>
  <c r="IT59" i="27"/>
  <c r="IT51" i="27"/>
  <c r="KC35" i="27"/>
  <c r="HP39" i="27"/>
  <c r="HI31" i="27"/>
  <c r="IN31" i="27"/>
  <c r="IN35" i="27"/>
  <c r="BI11" i="27"/>
  <c r="LD35" i="27"/>
  <c r="FG31" i="27"/>
  <c r="HN15" i="27"/>
  <c r="HN33" i="27"/>
  <c r="IA35" i="27"/>
  <c r="FY19" i="27"/>
  <c r="CN49" i="27"/>
  <c r="FW21" i="27"/>
  <c r="FW33" i="27"/>
  <c r="FW47" i="27"/>
  <c r="FW41" i="27"/>
  <c r="DF7" i="27"/>
  <c r="EC53" i="27"/>
  <c r="GL39" i="27"/>
  <c r="FN59" i="27"/>
  <c r="FN37" i="27"/>
  <c r="FN9" i="27"/>
  <c r="HR15" i="27"/>
  <c r="BX15" i="27"/>
  <c r="BX31" i="27"/>
  <c r="ME23" i="27"/>
  <c r="MU31" i="27"/>
  <c r="MU35" i="27"/>
  <c r="MU43" i="27"/>
  <c r="MU47" i="27"/>
  <c r="LM20" i="23"/>
  <c r="LK42" i="27" s="1"/>
  <c r="LK59" i="27"/>
  <c r="LK41" i="27"/>
  <c r="LK23" i="27"/>
  <c r="LK31" i="27"/>
  <c r="LK15" i="27"/>
  <c r="MK17" i="27"/>
  <c r="LM49" i="27"/>
  <c r="LM17" i="27"/>
  <c r="IX11" i="27"/>
  <c r="IX21" i="27"/>
  <c r="IX31" i="27"/>
  <c r="IX45" i="27"/>
  <c r="IX33" i="27"/>
  <c r="IX23" i="27"/>
  <c r="IX29" i="27"/>
  <c r="IX35" i="27"/>
  <c r="IX25" i="27"/>
  <c r="ID17" i="27"/>
  <c r="ID35" i="27"/>
  <c r="MX15" i="27"/>
  <c r="KY35" i="27"/>
  <c r="HH3" i="27"/>
  <c r="NK8" i="23"/>
  <c r="MX13" i="27"/>
  <c r="EW31" i="27"/>
  <c r="HH25" i="27"/>
  <c r="NV8" i="23"/>
  <c r="KC55" i="27"/>
  <c r="GC57" i="27"/>
  <c r="HY37" i="27"/>
  <c r="FB5" i="27"/>
  <c r="DA23" i="27"/>
  <c r="HP45" i="27"/>
  <c r="BB11" i="27"/>
  <c r="IN53" i="27"/>
  <c r="IN25" i="27"/>
  <c r="CA39" i="27"/>
  <c r="CA47" i="27"/>
  <c r="CA7" i="27"/>
  <c r="CA5" i="27"/>
  <c r="ID9" i="27"/>
  <c r="CW49" i="27"/>
  <c r="FG19" i="27"/>
  <c r="IA41" i="27"/>
  <c r="FY27" i="27"/>
  <c r="CN15" i="27"/>
  <c r="FW27" i="27"/>
  <c r="DF51" i="27"/>
  <c r="DE43" i="27"/>
  <c r="DG20" i="23"/>
  <c r="DE8" i="27" s="1"/>
  <c r="DE41" i="27"/>
  <c r="DE17" i="27"/>
  <c r="GL9" i="27"/>
  <c r="EI11" i="27"/>
  <c r="BO51" i="27"/>
  <c r="BO25" i="27"/>
  <c r="BX17" i="27"/>
  <c r="MK45" i="27"/>
  <c r="FQ9" i="27"/>
  <c r="FQ15" i="27"/>
  <c r="FQ39" i="27"/>
  <c r="KL21" i="27"/>
  <c r="KL41" i="27"/>
  <c r="KL43" i="27"/>
  <c r="KL19" i="27"/>
  <c r="KL55" i="27"/>
  <c r="KL37" i="27"/>
  <c r="KL59" i="27"/>
  <c r="KL29" i="27"/>
  <c r="KL15" i="27"/>
  <c r="KL3" i="27"/>
  <c r="IC20" i="23"/>
  <c r="IA22" i="27" s="1"/>
  <c r="IA15" i="27"/>
  <c r="MX17" i="27"/>
  <c r="EW47" i="27"/>
  <c r="KC23" i="27"/>
  <c r="HP11" i="27"/>
  <c r="BI57" i="27"/>
  <c r="BI3" i="27"/>
  <c r="BI29" i="27"/>
  <c r="BI27" i="27"/>
  <c r="ID13" i="27"/>
  <c r="LD49" i="27"/>
  <c r="LD39" i="27"/>
  <c r="CW45" i="27"/>
  <c r="IA3" i="27"/>
  <c r="IA21" i="27"/>
  <c r="LE39" i="27"/>
  <c r="LE59" i="27"/>
  <c r="FS21" i="27"/>
  <c r="FS47" i="27"/>
  <c r="EL20" i="23"/>
  <c r="EL22" i="23" s="1"/>
  <c r="G125" i="40" s="1"/>
  <c r="EJ27" i="27"/>
  <c r="EJ59" i="27"/>
  <c r="EJ29" i="27"/>
  <c r="EI5" i="27"/>
  <c r="BC27" i="27"/>
  <c r="BC25" i="27"/>
  <c r="BC13" i="27"/>
  <c r="BC31" i="27"/>
  <c r="EV20" i="23"/>
  <c r="ET19" i="27"/>
  <c r="ET39" i="27"/>
  <c r="KA47" i="27"/>
  <c r="KA55" i="27"/>
  <c r="JE15" i="27"/>
  <c r="JE5" i="27"/>
  <c r="JE7" i="27"/>
  <c r="KP39" i="27"/>
  <c r="KP21" i="27"/>
  <c r="KP15" i="27"/>
  <c r="KP25" i="27"/>
  <c r="NR9" i="23"/>
  <c r="NO9" i="23"/>
  <c r="KC43" i="27"/>
  <c r="HP17" i="27"/>
  <c r="BB15" i="27"/>
  <c r="IN41" i="27"/>
  <c r="IN11" i="27"/>
  <c r="BI39" i="27"/>
  <c r="BK20" i="23"/>
  <c r="BI16" i="27" s="1"/>
  <c r="ID33" i="27"/>
  <c r="CW39" i="27"/>
  <c r="FG21" i="27"/>
  <c r="GH3" i="27"/>
  <c r="IA7" i="27"/>
  <c r="IA53" i="27"/>
  <c r="FY45" i="27"/>
  <c r="FW11" i="27"/>
  <c r="FW35" i="27"/>
  <c r="DF13" i="27"/>
  <c r="EX20" i="23"/>
  <c r="EV54" i="27" s="1"/>
  <c r="EV29" i="27"/>
  <c r="EV33" i="27"/>
  <c r="EV37" i="27"/>
  <c r="FN15" i="27"/>
  <c r="BC19" i="27"/>
  <c r="MK5" i="27"/>
  <c r="MW51" i="27"/>
  <c r="MW25" i="27"/>
  <c r="MW33" i="27"/>
  <c r="MW37" i="27"/>
  <c r="EI21" i="27"/>
  <c r="EI27" i="27"/>
  <c r="E40" i="40"/>
  <c r="EW17" i="27"/>
  <c r="E42" i="40"/>
  <c r="E69" i="40"/>
  <c r="EW49" i="27"/>
  <c r="E37" i="40"/>
  <c r="KY43" i="27"/>
  <c r="E59" i="40"/>
  <c r="NY8" i="23"/>
  <c r="DY25" i="27"/>
  <c r="KC49" i="27"/>
  <c r="KC27" i="27"/>
  <c r="DO43" i="27"/>
  <c r="F67" i="40"/>
  <c r="FK23" i="27"/>
  <c r="DI53" i="27"/>
  <c r="GW11" i="27"/>
  <c r="FB33" i="27"/>
  <c r="BB39" i="27"/>
  <c r="GB39" i="27"/>
  <c r="GB19" i="27"/>
  <c r="GB9" i="27"/>
  <c r="GB3" i="27"/>
  <c r="HO27" i="27"/>
  <c r="IN19" i="27"/>
  <c r="IN17" i="27"/>
  <c r="CA17" i="27"/>
  <c r="BZ33" i="27"/>
  <c r="BI49" i="27"/>
  <c r="EQ3" i="27"/>
  <c r="LD7" i="27"/>
  <c r="GH31" i="27"/>
  <c r="GV3" i="27"/>
  <c r="LE37" i="27"/>
  <c r="FW49" i="27"/>
  <c r="DF3" i="27"/>
  <c r="IC27" i="27"/>
  <c r="IC35" i="27"/>
  <c r="FS59" i="27"/>
  <c r="DE9" i="27"/>
  <c r="DL20" i="23"/>
  <c r="DJ28" i="27" s="1"/>
  <c r="EJ53" i="27"/>
  <c r="BC9" i="27"/>
  <c r="BO41" i="27"/>
  <c r="FP59" i="27"/>
  <c r="FP21" i="27"/>
  <c r="FP41" i="27"/>
  <c r="FP33" i="27"/>
  <c r="FP17" i="27"/>
  <c r="JE31" i="27"/>
  <c r="LK9" i="27"/>
  <c r="DT35" i="27"/>
  <c r="DT41" i="27"/>
  <c r="DT51" i="27"/>
  <c r="DT33" i="27"/>
  <c r="NG8" i="23"/>
  <c r="CY20" i="23"/>
  <c r="CW60" i="27" s="1"/>
  <c r="CW21" i="27"/>
  <c r="OC8" i="23"/>
  <c r="OF8" i="23"/>
  <c r="F56" i="40"/>
  <c r="KC13" i="27"/>
  <c r="F54" i="40"/>
  <c r="F46" i="40"/>
  <c r="IN23" i="27"/>
  <c r="IN49" i="27"/>
  <c r="IN55" i="27"/>
  <c r="IN27" i="27"/>
  <c r="BI45" i="27"/>
  <c r="EQ19" i="27"/>
  <c r="LD53" i="27"/>
  <c r="FI20" i="23"/>
  <c r="FG8" i="27" s="1"/>
  <c r="FG13" i="27"/>
  <c r="FG39" i="27"/>
  <c r="IA33" i="27"/>
  <c r="LE49" i="27"/>
  <c r="FS25" i="27"/>
  <c r="GL47" i="27"/>
  <c r="GL43" i="27"/>
  <c r="GL17" i="27"/>
  <c r="HR21" i="27"/>
  <c r="HR3" i="27"/>
  <c r="BC59" i="27"/>
  <c r="CM37" i="27"/>
  <c r="CM7" i="27"/>
  <c r="CM53" i="27"/>
  <c r="IS51" i="27"/>
  <c r="IS55" i="27"/>
  <c r="ME33" i="27"/>
  <c r="ME39" i="27"/>
  <c r="ME53" i="27"/>
  <c r="ME7" i="27"/>
  <c r="ME47" i="27"/>
  <c r="ME57" i="27"/>
  <c r="ME45" i="27"/>
  <c r="ME55" i="27"/>
  <c r="ME35" i="27"/>
  <c r="ME11" i="27"/>
  <c r="LX20" i="23"/>
  <c r="LV40" i="27" s="1"/>
  <c r="LV47" i="27"/>
  <c r="LV5" i="27"/>
  <c r="E58" i="40"/>
  <c r="E55" i="40"/>
  <c r="F68" i="40"/>
  <c r="LD25" i="27"/>
  <c r="CW19" i="27"/>
  <c r="FG29" i="27"/>
  <c r="IA49" i="27"/>
  <c r="GA20" i="23"/>
  <c r="FY46" i="27" s="1"/>
  <c r="FY49" i="27"/>
  <c r="LE7" i="27"/>
  <c r="FS49" i="27"/>
  <c r="BC41" i="27"/>
  <c r="GI15" i="27"/>
  <c r="GI29" i="27"/>
  <c r="EB43" i="27"/>
  <c r="EB35" i="27"/>
  <c r="EB59" i="27"/>
  <c r="EB53" i="27"/>
  <c r="IY23" i="27"/>
  <c r="IY45" i="27"/>
  <c r="IY25" i="27"/>
  <c r="IY57" i="27"/>
  <c r="IY37" i="27"/>
  <c r="MK21" i="27"/>
  <c r="MK19" i="27"/>
  <c r="MK59" i="27"/>
  <c r="MK15" i="27"/>
  <c r="MK49" i="27"/>
  <c r="MK57" i="27"/>
  <c r="MK43" i="27"/>
  <c r="MK39" i="27"/>
  <c r="MK9" i="27"/>
  <c r="MK37" i="27"/>
  <c r="MK27" i="27"/>
  <c r="MK55" i="27"/>
  <c r="IE53" i="27"/>
  <c r="IE35" i="27"/>
  <c r="IE39" i="27"/>
  <c r="IE17" i="27"/>
  <c r="IE19" i="27"/>
  <c r="JW45" i="27"/>
  <c r="KM29" i="27"/>
  <c r="EA31" i="27"/>
  <c r="IB41" i="27"/>
  <c r="BF29" i="27"/>
  <c r="KX17" i="27"/>
  <c r="MV25" i="27"/>
  <c r="MV21" i="27"/>
  <c r="DZ19" i="27"/>
  <c r="LL9" i="27"/>
  <c r="LQ9" i="27"/>
  <c r="DR33" i="27"/>
  <c r="JJ53" i="27"/>
  <c r="MD39" i="27"/>
  <c r="FF15" i="27"/>
  <c r="KD21" i="27"/>
  <c r="KS59" i="27"/>
  <c r="JP5" i="27"/>
  <c r="IP21" i="27"/>
  <c r="KH33" i="27"/>
  <c r="FJ39" i="27"/>
  <c r="BV57" i="27"/>
  <c r="BG3" i="27"/>
  <c r="BQ21" i="27"/>
  <c r="IB13" i="27"/>
  <c r="HJ7" i="27"/>
  <c r="BF43" i="27"/>
  <c r="MV27" i="27"/>
  <c r="MV43" i="27"/>
  <c r="IW11" i="27"/>
  <c r="KV43" i="27"/>
  <c r="DZ39" i="27"/>
  <c r="LL17" i="27"/>
  <c r="KK11" i="27"/>
  <c r="DR23" i="27"/>
  <c r="FH22" i="23"/>
  <c r="G147" i="40" s="1"/>
  <c r="KS27" i="27"/>
  <c r="JP27" i="27"/>
  <c r="JC41" i="27"/>
  <c r="FC45" i="27"/>
  <c r="MQ35" i="27"/>
  <c r="KH19" i="27"/>
  <c r="BF37" i="27"/>
  <c r="KX35" i="27"/>
  <c r="MV51" i="27"/>
  <c r="MV29" i="27"/>
  <c r="GF43" i="27"/>
  <c r="KW59" i="27"/>
  <c r="DZ49" i="27"/>
  <c r="DZ41" i="27"/>
  <c r="LL31" i="27"/>
  <c r="JL21" i="27"/>
  <c r="FF3" i="27"/>
  <c r="JP45" i="27"/>
  <c r="BF9" i="27"/>
  <c r="MV23" i="27"/>
  <c r="MV13" i="27"/>
  <c r="KW25" i="27"/>
  <c r="IW37" i="27"/>
  <c r="DZ9" i="27"/>
  <c r="DZ59" i="27"/>
  <c r="LL27" i="27"/>
  <c r="CG17" i="27"/>
  <c r="JL47" i="27"/>
  <c r="KK53" i="27"/>
  <c r="FF19" i="27"/>
  <c r="JP17" i="27"/>
  <c r="MV55" i="27"/>
  <c r="MV59" i="27"/>
  <c r="DZ55" i="27"/>
  <c r="DZ23" i="27"/>
  <c r="LL55" i="27"/>
  <c r="CZ31" i="27"/>
  <c r="DR41" i="27"/>
  <c r="JU59" i="27"/>
  <c r="KF25" i="27"/>
  <c r="GR7" i="27"/>
  <c r="KI29" i="27"/>
  <c r="JP3" i="27"/>
  <c r="CR49" i="27"/>
  <c r="MQ17" i="27"/>
  <c r="LL43" i="27"/>
  <c r="JP11" i="27"/>
  <c r="JP23" i="27"/>
  <c r="IP13" i="27"/>
  <c r="LS59" i="27"/>
  <c r="JV13" i="27"/>
  <c r="MQ45" i="27"/>
  <c r="JP41" i="27"/>
  <c r="HF31" i="27"/>
  <c r="GM59" i="27"/>
  <c r="GM21" i="27"/>
  <c r="HF43" i="27"/>
  <c r="CJ43" i="27"/>
  <c r="HX20" i="23"/>
  <c r="HV48" i="27" s="1"/>
  <c r="HV49" i="27"/>
  <c r="HV41" i="27"/>
  <c r="HV27" i="27"/>
  <c r="BZ9" i="27"/>
  <c r="BZ27" i="27"/>
  <c r="DG49" i="27"/>
  <c r="DG43" i="27"/>
  <c r="DG25" i="27"/>
  <c r="DG53" i="27"/>
  <c r="DG55" i="27"/>
  <c r="LZ23" i="27"/>
  <c r="LZ21" i="27"/>
  <c r="EU7" i="27"/>
  <c r="HE51" i="27"/>
  <c r="HE7" i="27"/>
  <c r="GJ20" i="23"/>
  <c r="GH4" i="27" s="1"/>
  <c r="GH13" i="27"/>
  <c r="GH21" i="27"/>
  <c r="GH27" i="27"/>
  <c r="GH5" i="27"/>
  <c r="GH51" i="27"/>
  <c r="GH43" i="27"/>
  <c r="GH55" i="27"/>
  <c r="GH17" i="27"/>
  <c r="HN31" i="27"/>
  <c r="CN51" i="27"/>
  <c r="CV55" i="27"/>
  <c r="CV57" i="27"/>
  <c r="CV23" i="27"/>
  <c r="CX20" i="23"/>
  <c r="CV6" i="27" s="1"/>
  <c r="CV27" i="27"/>
  <c r="CV25" i="27"/>
  <c r="CV49" i="27"/>
  <c r="CV37" i="27"/>
  <c r="CV5" i="27"/>
  <c r="CV19" i="27"/>
  <c r="JT55" i="27"/>
  <c r="JT27" i="27"/>
  <c r="JT7" i="27"/>
  <c r="IF29" i="27"/>
  <c r="IF57" i="27"/>
  <c r="IF41" i="27"/>
  <c r="IF19" i="27"/>
  <c r="IF49" i="27"/>
  <c r="CP49" i="27"/>
  <c r="CP53" i="27"/>
  <c r="KB53" i="27"/>
  <c r="KB17" i="27"/>
  <c r="KB25" i="27"/>
  <c r="KB27" i="27"/>
  <c r="DO9" i="27"/>
  <c r="HY7" i="27"/>
  <c r="HY49" i="27"/>
  <c r="HY17" i="27"/>
  <c r="HY15" i="27"/>
  <c r="HY47" i="27"/>
  <c r="HF15" i="27"/>
  <c r="HF5" i="27"/>
  <c r="HG59" i="27"/>
  <c r="CX17" i="27"/>
  <c r="DY49" i="27"/>
  <c r="FZ15" i="27"/>
  <c r="HF25" i="27"/>
  <c r="HF41" i="27"/>
  <c r="DO25" i="27"/>
  <c r="BL43" i="27"/>
  <c r="CJ17" i="27"/>
  <c r="HY5" i="27"/>
  <c r="GW27" i="27"/>
  <c r="GW35" i="27"/>
  <c r="GW43" i="27"/>
  <c r="HV3" i="27"/>
  <c r="HM23" i="27"/>
  <c r="HM45" i="27"/>
  <c r="FT3" i="27"/>
  <c r="GM29" i="27"/>
  <c r="EU31" i="27"/>
  <c r="CY5" i="27"/>
  <c r="EC31" i="27"/>
  <c r="EC25" i="27"/>
  <c r="EC33" i="27"/>
  <c r="EC7" i="27"/>
  <c r="EC49" i="27"/>
  <c r="EC27" i="27"/>
  <c r="EC55" i="27"/>
  <c r="EC19" i="27"/>
  <c r="EC5" i="27"/>
  <c r="EC23" i="27"/>
  <c r="EC57" i="27"/>
  <c r="GN31" i="27"/>
  <c r="GN47" i="27"/>
  <c r="GN11" i="27"/>
  <c r="GN9" i="27"/>
  <c r="GN13" i="27"/>
  <c r="GN25" i="27"/>
  <c r="GN43" i="27"/>
  <c r="HT33" i="27"/>
  <c r="GE45" i="27"/>
  <c r="GE19" i="27"/>
  <c r="GE31" i="27"/>
  <c r="GE35" i="27"/>
  <c r="GE43" i="27"/>
  <c r="GE11" i="27"/>
  <c r="GE51" i="27"/>
  <c r="LC20" i="23"/>
  <c r="LA20" i="27" s="1"/>
  <c r="LA3" i="27"/>
  <c r="LA13" i="27"/>
  <c r="LA43" i="27"/>
  <c r="LA49" i="27"/>
  <c r="LA53" i="27"/>
  <c r="DO53" i="27"/>
  <c r="DQ20" i="23"/>
  <c r="DO38" i="27" s="1"/>
  <c r="DM59" i="27"/>
  <c r="DM31" i="27"/>
  <c r="DM57" i="27"/>
  <c r="DM3" i="27"/>
  <c r="DM15" i="27"/>
  <c r="DM9" i="27"/>
  <c r="HG21" i="27"/>
  <c r="BM33" i="27"/>
  <c r="FD29" i="27"/>
  <c r="HH39" i="27"/>
  <c r="DP53" i="27"/>
  <c r="BM53" i="27"/>
  <c r="FD49" i="27"/>
  <c r="KY47" i="27"/>
  <c r="KY37" i="27"/>
  <c r="HH37" i="27"/>
  <c r="BJ23" i="27"/>
  <c r="DP3" i="27"/>
  <c r="DU47" i="27"/>
  <c r="GJ25" i="27"/>
  <c r="HG15" i="27"/>
  <c r="BM19" i="27"/>
  <c r="FD53" i="27"/>
  <c r="KY25" i="27"/>
  <c r="KY21" i="27"/>
  <c r="HH55" i="27"/>
  <c r="CX7" i="27"/>
  <c r="BJ27" i="27"/>
  <c r="DY37" i="27"/>
  <c r="FZ57" i="27"/>
  <c r="HF17" i="27"/>
  <c r="HF37" i="27"/>
  <c r="HF39" i="27"/>
  <c r="KC59" i="27"/>
  <c r="DO55" i="27"/>
  <c r="DO59" i="27"/>
  <c r="CJ13" i="27"/>
  <c r="HY57" i="27"/>
  <c r="FB15" i="27"/>
  <c r="FB31" i="27"/>
  <c r="FB25" i="27"/>
  <c r="FB59" i="27"/>
  <c r="FB39" i="27"/>
  <c r="FB49" i="27"/>
  <c r="HV23" i="27"/>
  <c r="HQ3" i="27"/>
  <c r="LB7" i="27"/>
  <c r="ID25" i="27"/>
  <c r="ID39" i="27"/>
  <c r="ID7" i="27"/>
  <c r="ID37" i="27"/>
  <c r="ID55" i="27"/>
  <c r="ID41" i="27"/>
  <c r="FT13" i="27"/>
  <c r="GM49" i="27"/>
  <c r="EU13" i="27"/>
  <c r="GX20" i="23"/>
  <c r="GV16" i="27" s="1"/>
  <c r="GV47" i="27"/>
  <c r="GV15" i="27"/>
  <c r="CN3" i="27"/>
  <c r="CY25" i="27"/>
  <c r="EC43" i="27"/>
  <c r="DM13" i="27"/>
  <c r="LJ53" i="27"/>
  <c r="LJ11" i="27"/>
  <c r="LJ41" i="27"/>
  <c r="LJ57" i="27"/>
  <c r="LJ23" i="27"/>
  <c r="LJ59" i="27"/>
  <c r="IR25" i="27"/>
  <c r="IR43" i="27"/>
  <c r="IR27" i="27"/>
  <c r="IR49" i="27"/>
  <c r="IR23" i="27"/>
  <c r="IR5" i="27"/>
  <c r="IR53" i="27"/>
  <c r="GX57" i="27"/>
  <c r="GX15" i="27"/>
  <c r="HF45" i="27"/>
  <c r="HF47" i="27"/>
  <c r="DO41" i="27"/>
  <c r="HF53" i="27"/>
  <c r="DP37" i="27"/>
  <c r="GJ15" i="27"/>
  <c r="HG53" i="27"/>
  <c r="EW11" i="27"/>
  <c r="BM29" i="27"/>
  <c r="KY27" i="27"/>
  <c r="KY19" i="27"/>
  <c r="HH57" i="27"/>
  <c r="DY41" i="27"/>
  <c r="FZ45" i="27"/>
  <c r="HF49" i="27"/>
  <c r="HF21" i="27"/>
  <c r="HF23" i="27"/>
  <c r="KC15" i="27"/>
  <c r="DO31" i="27"/>
  <c r="DO7" i="27"/>
  <c r="CJ53" i="27"/>
  <c r="HY35" i="27"/>
  <c r="GW7" i="27"/>
  <c r="FB35" i="27"/>
  <c r="HV17" i="27"/>
  <c r="DH21" i="27"/>
  <c r="DH39" i="27"/>
  <c r="DH31" i="27"/>
  <c r="DA43" i="27"/>
  <c r="DA25" i="27"/>
  <c r="DA57" i="27"/>
  <c r="DA13" i="27"/>
  <c r="DA9" i="27"/>
  <c r="JK11" i="27"/>
  <c r="JK39" i="27"/>
  <c r="EN13" i="27"/>
  <c r="EN53" i="27"/>
  <c r="HM43" i="27"/>
  <c r="ID5" i="27"/>
  <c r="GM15" i="27"/>
  <c r="EU39" i="27"/>
  <c r="HE19" i="27"/>
  <c r="GH29" i="27"/>
  <c r="GH35" i="27"/>
  <c r="FK20" i="23"/>
  <c r="FK23" i="23" s="1"/>
  <c r="H150" i="40" s="1"/>
  <c r="FI41" i="27"/>
  <c r="FI19" i="27"/>
  <c r="FI13" i="27"/>
  <c r="LE35" i="27"/>
  <c r="LE9" i="27"/>
  <c r="LE21" i="27"/>
  <c r="LE19" i="27"/>
  <c r="CY19" i="27"/>
  <c r="EC51" i="27"/>
  <c r="EC11" i="27"/>
  <c r="GN27" i="27"/>
  <c r="DM25" i="27"/>
  <c r="CV51" i="27"/>
  <c r="JO59" i="27"/>
  <c r="JO9" i="27"/>
  <c r="GE23" i="27"/>
  <c r="IQ39" i="27"/>
  <c r="IQ29" i="27"/>
  <c r="IQ47" i="27"/>
  <c r="IQ17" i="27"/>
  <c r="FT23" i="27"/>
  <c r="FT47" i="27"/>
  <c r="FT27" i="27"/>
  <c r="FT49" i="27"/>
  <c r="FT51" i="27"/>
  <c r="HT3" i="27"/>
  <c r="HT59" i="27"/>
  <c r="HT35" i="27"/>
  <c r="HT19" i="27"/>
  <c r="HT15" i="27"/>
  <c r="DP9" i="27"/>
  <c r="HG55" i="27"/>
  <c r="BM47" i="27"/>
  <c r="KY23" i="27"/>
  <c r="HH31" i="27"/>
  <c r="DY51" i="27"/>
  <c r="DY23" i="27"/>
  <c r="FZ23" i="27"/>
  <c r="HF51" i="27"/>
  <c r="HF29" i="27"/>
  <c r="KC37" i="27"/>
  <c r="DO19" i="27"/>
  <c r="DO21" i="27"/>
  <c r="CJ27" i="27"/>
  <c r="HY13" i="27"/>
  <c r="GW55" i="27"/>
  <c r="HV35" i="27"/>
  <c r="BB53" i="27"/>
  <c r="BB33" i="27"/>
  <c r="BB47" i="27"/>
  <c r="HI59" i="27"/>
  <c r="HI53" i="27"/>
  <c r="HI49" i="27"/>
  <c r="ID43" i="27"/>
  <c r="ID19" i="27"/>
  <c r="FT55" i="27"/>
  <c r="EU15" i="27"/>
  <c r="CP20" i="23"/>
  <c r="CP22" i="23" s="1"/>
  <c r="G77" i="40" s="1"/>
  <c r="CN59" i="27"/>
  <c r="CN9" i="27"/>
  <c r="CN41" i="27"/>
  <c r="CN45" i="27"/>
  <c r="EC21" i="27"/>
  <c r="GN7" i="27"/>
  <c r="EP37" i="27"/>
  <c r="EP55" i="27"/>
  <c r="EP23" i="27"/>
  <c r="CF11" i="27"/>
  <c r="CF33" i="27"/>
  <c r="GE27" i="27"/>
  <c r="LH31" i="27"/>
  <c r="LH53" i="27"/>
  <c r="LH39" i="27"/>
  <c r="LH57" i="27"/>
  <c r="LH35" i="27"/>
  <c r="LH45" i="27"/>
  <c r="LH13" i="27"/>
  <c r="HF59" i="27"/>
  <c r="DP29" i="27"/>
  <c r="HI22" i="23"/>
  <c r="G200" i="40" s="1"/>
  <c r="DY31" i="27"/>
  <c r="HF19" i="27"/>
  <c r="HF7" i="27"/>
  <c r="HF9" i="27"/>
  <c r="DO51" i="27"/>
  <c r="HY3" i="27"/>
  <c r="HV43" i="27"/>
  <c r="HM5" i="27"/>
  <c r="ID57" i="27"/>
  <c r="ID29" i="27"/>
  <c r="FT57" i="27"/>
  <c r="HK55" i="27"/>
  <c r="HK53" i="27"/>
  <c r="HP20" i="23"/>
  <c r="HN16" i="27" s="1"/>
  <c r="HN51" i="27"/>
  <c r="HN25" i="27"/>
  <c r="EC17" i="27"/>
  <c r="GN29" i="27"/>
  <c r="EL55" i="27"/>
  <c r="EL25" i="27"/>
  <c r="IH51" i="27"/>
  <c r="IH33" i="27"/>
  <c r="IH59" i="27"/>
  <c r="IH15" i="27"/>
  <c r="IH13" i="27"/>
  <c r="IH37" i="27"/>
  <c r="IH3" i="27"/>
  <c r="BK10" i="27"/>
  <c r="BK54" i="27"/>
  <c r="LK20" i="23"/>
  <c r="LI34" i="27" s="1"/>
  <c r="LI45" i="27"/>
  <c r="LI19" i="27"/>
  <c r="LI51" i="27"/>
  <c r="LI39" i="27"/>
  <c r="LI37" i="27"/>
  <c r="CJ49" i="27"/>
  <c r="CJ29" i="27"/>
  <c r="CJ51" i="27"/>
  <c r="CJ47" i="27"/>
  <c r="CJ35" i="27"/>
  <c r="DX27" i="27"/>
  <c r="DX37" i="27"/>
  <c r="EW20" i="23"/>
  <c r="EU26" i="27" s="1"/>
  <c r="EU45" i="27"/>
  <c r="EU33" i="27"/>
  <c r="EU21" i="27"/>
  <c r="DN35" i="27"/>
  <c r="DN57" i="27"/>
  <c r="JZ29" i="27"/>
  <c r="JZ41" i="27"/>
  <c r="JA55" i="27"/>
  <c r="JC20" i="23"/>
  <c r="JA24" i="27" s="1"/>
  <c r="JA43" i="27"/>
  <c r="JA57" i="27"/>
  <c r="JA29" i="27"/>
  <c r="JA59" i="27"/>
  <c r="LC55" i="27"/>
  <c r="LC53" i="27"/>
  <c r="LC47" i="27"/>
  <c r="LC3" i="27"/>
  <c r="LC23" i="27"/>
  <c r="LC35" i="27"/>
  <c r="LC19" i="27"/>
  <c r="KJ15" i="27"/>
  <c r="KJ51" i="27"/>
  <c r="KJ3" i="27"/>
  <c r="ML43" i="27"/>
  <c r="ML49" i="27"/>
  <c r="LN47" i="27"/>
  <c r="LN7" i="27"/>
  <c r="LN31" i="27"/>
  <c r="LN43" i="27"/>
  <c r="GB17" i="27"/>
  <c r="GB59" i="27"/>
  <c r="IN59" i="27"/>
  <c r="IN15" i="27"/>
  <c r="CA51" i="27"/>
  <c r="CA19" i="27"/>
  <c r="BI59" i="27"/>
  <c r="BI17" i="27"/>
  <c r="LD41" i="27"/>
  <c r="CW11" i="27"/>
  <c r="FG43" i="27"/>
  <c r="FG57" i="27"/>
  <c r="IA25" i="27"/>
  <c r="IA13" i="27"/>
  <c r="FJ15" i="27"/>
  <c r="FY9" i="27"/>
  <c r="FS29" i="27"/>
  <c r="DE15" i="27"/>
  <c r="EV41" i="27"/>
  <c r="EV25" i="27"/>
  <c r="DJ41" i="27"/>
  <c r="GL31" i="27"/>
  <c r="GL29" i="27"/>
  <c r="GL7" i="27"/>
  <c r="EJ31" i="27"/>
  <c r="EI57" i="27"/>
  <c r="EI49" i="27"/>
  <c r="HR51" i="27"/>
  <c r="BC33" i="27"/>
  <c r="BO31" i="27"/>
  <c r="BO19" i="27"/>
  <c r="FV53" i="27"/>
  <c r="BG5" i="27"/>
  <c r="JW9" i="27"/>
  <c r="ET41" i="27"/>
  <c r="GK13" i="27"/>
  <c r="CM45" i="27"/>
  <c r="FX9" i="27"/>
  <c r="KU35" i="27"/>
  <c r="BQ51" i="27"/>
  <c r="BQ5" i="27"/>
  <c r="GK52" i="27"/>
  <c r="EB37" i="27"/>
  <c r="KM41" i="27"/>
  <c r="EO11" i="27"/>
  <c r="EA27" i="27"/>
  <c r="IB19" i="27"/>
  <c r="BF19" i="27"/>
  <c r="DQ9" i="27"/>
  <c r="MJ39" i="27"/>
  <c r="JE13" i="27"/>
  <c r="EK53" i="27"/>
  <c r="JX41" i="27"/>
  <c r="IY3" i="27"/>
  <c r="JY3" i="27"/>
  <c r="IW13" i="27"/>
  <c r="KT49" i="27"/>
  <c r="KT53" i="27"/>
  <c r="KV59" i="27"/>
  <c r="CQ5" i="27"/>
  <c r="LY15" i="27"/>
  <c r="DT19" i="27"/>
  <c r="DZ51" i="27"/>
  <c r="LL57" i="27"/>
  <c r="CG45" i="27"/>
  <c r="JL35" i="27"/>
  <c r="MC3" i="27"/>
  <c r="KK3" i="27"/>
  <c r="JD55" i="27"/>
  <c r="LQ21" i="27"/>
  <c r="JF9" i="27"/>
  <c r="DR19" i="27"/>
  <c r="DR37" i="27"/>
  <c r="JJ43" i="27"/>
  <c r="MO41" i="27"/>
  <c r="KL57" i="27"/>
  <c r="KL51" i="27"/>
  <c r="JU43" i="27"/>
  <c r="JU25" i="27"/>
  <c r="IT45" i="27"/>
  <c r="IT11" i="27"/>
  <c r="FF13" i="27"/>
  <c r="GS57" i="27"/>
  <c r="KS21" i="27"/>
  <c r="FL29" i="27"/>
  <c r="IX17" i="27"/>
  <c r="IX51" i="27"/>
  <c r="IX59" i="27"/>
  <c r="KN37" i="27"/>
  <c r="KI41" i="27"/>
  <c r="JP55" i="27"/>
  <c r="JP13" i="27"/>
  <c r="IK35" i="27"/>
  <c r="MR5" i="27"/>
  <c r="MR33" i="27"/>
  <c r="HA49" i="27"/>
  <c r="JE22" i="23"/>
  <c r="G248" i="40" s="1"/>
  <c r="JC33" i="27"/>
  <c r="IP41" i="27"/>
  <c r="IP51" i="27"/>
  <c r="LS35" i="27"/>
  <c r="JV25" i="27"/>
  <c r="CO33" i="27"/>
  <c r="KP23" i="27"/>
  <c r="CI57" i="27"/>
  <c r="CI49" i="27"/>
  <c r="IE55" i="27"/>
  <c r="IE45" i="27"/>
  <c r="MQ59" i="27"/>
  <c r="KH13" i="27"/>
  <c r="LV9" i="27"/>
  <c r="JG51" i="27"/>
  <c r="MW43" i="27"/>
  <c r="LR25" i="27"/>
  <c r="DJ31" i="27"/>
  <c r="GL33" i="27"/>
  <c r="GL25" i="27"/>
  <c r="EJ3" i="27"/>
  <c r="EI47" i="27"/>
  <c r="EI7" i="27"/>
  <c r="HR25" i="27"/>
  <c r="BO3" i="27"/>
  <c r="BO23" i="27"/>
  <c r="BG33" i="27"/>
  <c r="BG37" i="27"/>
  <c r="ET53" i="27"/>
  <c r="ET35" i="27"/>
  <c r="GK27" i="27"/>
  <c r="GK41" i="27"/>
  <c r="EO39" i="27"/>
  <c r="EA35" i="27"/>
  <c r="DQ33" i="27"/>
  <c r="KT29" i="27"/>
  <c r="KT15" i="27"/>
  <c r="CQ37" i="27"/>
  <c r="JL59" i="27"/>
  <c r="JD57" i="27"/>
  <c r="LQ15" i="27"/>
  <c r="JU17" i="27"/>
  <c r="GS15" i="27"/>
  <c r="KS31" i="27"/>
  <c r="FL7" i="27"/>
  <c r="HA19" i="27"/>
  <c r="JV41" i="27"/>
  <c r="CO45" i="27"/>
  <c r="JX20" i="23"/>
  <c r="JV46" i="27" s="1"/>
  <c r="CI47" i="27"/>
  <c r="CI51" i="27"/>
  <c r="LV53" i="27"/>
  <c r="LR37" i="27"/>
  <c r="BG47" i="27"/>
  <c r="ET3" i="27"/>
  <c r="GK9" i="27"/>
  <c r="EA19" i="27"/>
  <c r="EO16" i="27"/>
  <c r="KT43" i="27"/>
  <c r="KT11" i="27"/>
  <c r="CQ57" i="27"/>
  <c r="JL29" i="27"/>
  <c r="JD7" i="27"/>
  <c r="LQ41" i="27"/>
  <c r="JU11" i="27"/>
  <c r="KS49" i="27"/>
  <c r="FL43" i="27"/>
  <c r="KI27" i="27"/>
  <c r="MR59" i="27"/>
  <c r="MR7" i="27"/>
  <c r="HA23" i="27"/>
  <c r="JC47" i="27"/>
  <c r="JC39" i="27"/>
  <c r="IP11" i="27"/>
  <c r="IP19" i="27"/>
  <c r="LS13" i="27"/>
  <c r="JV59" i="27"/>
  <c r="CO9" i="27"/>
  <c r="KP45" i="27"/>
  <c r="CI45" i="27"/>
  <c r="IE49" i="27"/>
  <c r="MQ23" i="27"/>
  <c r="LV39" i="27"/>
  <c r="MW19" i="27"/>
  <c r="LR35" i="27"/>
  <c r="CA31" i="27"/>
  <c r="CA21" i="27"/>
  <c r="BI43" i="27"/>
  <c r="EQ27" i="27"/>
  <c r="FG7" i="27"/>
  <c r="IA29" i="27"/>
  <c r="IA59" i="27"/>
  <c r="IA19" i="27"/>
  <c r="FJ13" i="27"/>
  <c r="FJ3" i="27"/>
  <c r="FS5" i="27"/>
  <c r="DE21" i="27"/>
  <c r="EV13" i="27"/>
  <c r="DJ47" i="27"/>
  <c r="DJ37" i="27"/>
  <c r="GL55" i="27"/>
  <c r="GL15" i="27"/>
  <c r="EJ51" i="27"/>
  <c r="FN43" i="27"/>
  <c r="EI59" i="27"/>
  <c r="HR19" i="27"/>
  <c r="BV59" i="27"/>
  <c r="BO43" i="27"/>
  <c r="FV29" i="27"/>
  <c r="GU3" i="27"/>
  <c r="BG39" i="27"/>
  <c r="BG15" i="27"/>
  <c r="HD51" i="27"/>
  <c r="ET21" i="27"/>
  <c r="GK5" i="27"/>
  <c r="GI39" i="27"/>
  <c r="FP11" i="27"/>
  <c r="BQ33" i="27"/>
  <c r="EY53" i="27"/>
  <c r="EG15" i="27"/>
  <c r="EB39" i="27"/>
  <c r="KM35" i="27"/>
  <c r="EA15" i="27"/>
  <c r="IB43" i="27"/>
  <c r="IB35" i="27"/>
  <c r="HJ23" i="27"/>
  <c r="IS49" i="27"/>
  <c r="BF51" i="27"/>
  <c r="KX45" i="27"/>
  <c r="ME15" i="27"/>
  <c r="MV57" i="27"/>
  <c r="MV9" i="27"/>
  <c r="JE47" i="27"/>
  <c r="EK11" i="27"/>
  <c r="EX31" i="27"/>
  <c r="GF55" i="27"/>
  <c r="IW59" i="27"/>
  <c r="IW7" i="27"/>
  <c r="KT5" i="27"/>
  <c r="KT25" i="27"/>
  <c r="KV19" i="27"/>
  <c r="KV39" i="27"/>
  <c r="CQ27" i="27"/>
  <c r="LY33" i="27"/>
  <c r="MK35" i="27"/>
  <c r="MK31" i="27"/>
  <c r="DZ25" i="27"/>
  <c r="DZ7" i="27"/>
  <c r="JL27" i="27"/>
  <c r="KK21" i="27"/>
  <c r="CZ25" i="27"/>
  <c r="JD45" i="27"/>
  <c r="LQ17" i="27"/>
  <c r="MB17" i="27"/>
  <c r="JF15" i="27"/>
  <c r="DR29" i="27"/>
  <c r="DR39" i="27"/>
  <c r="DR3" i="27"/>
  <c r="JJ11" i="27"/>
  <c r="KL11" i="27"/>
  <c r="JU33" i="27"/>
  <c r="JU37" i="27"/>
  <c r="FA3" i="27"/>
  <c r="IT35" i="27"/>
  <c r="JU8" i="27"/>
  <c r="FF56" i="27"/>
  <c r="JK23" i="23"/>
  <c r="H254" i="40" s="1"/>
  <c r="IL51" i="27"/>
  <c r="KS57" i="27"/>
  <c r="KS25" i="27"/>
  <c r="FN20" i="23"/>
  <c r="FL28" i="27" s="1"/>
  <c r="IX43" i="27"/>
  <c r="IX13" i="27"/>
  <c r="MG3" i="27"/>
  <c r="KI53" i="27"/>
  <c r="JP59" i="27"/>
  <c r="MR57" i="27"/>
  <c r="MR43" i="27"/>
  <c r="HA55" i="27"/>
  <c r="CR45" i="27"/>
  <c r="JR20" i="23"/>
  <c r="JP12" i="27" s="1"/>
  <c r="JC31" i="27"/>
  <c r="JC59" i="27"/>
  <c r="IP3" i="27"/>
  <c r="IP47" i="27"/>
  <c r="LS7" i="27"/>
  <c r="JV39" i="27"/>
  <c r="CO53" i="27"/>
  <c r="KP59" i="27"/>
  <c r="CI39" i="27"/>
  <c r="FC59" i="27"/>
  <c r="IE57" i="27"/>
  <c r="MQ43" i="27"/>
  <c r="IV3" i="27"/>
  <c r="LV31" i="27"/>
  <c r="MW41" i="27"/>
  <c r="LR53" i="27"/>
  <c r="EQ57" i="27"/>
  <c r="IA9" i="27"/>
  <c r="IA31" i="27"/>
  <c r="FJ45" i="27"/>
  <c r="DJ11" i="27"/>
  <c r="GL49" i="27"/>
  <c r="GL45" i="27"/>
  <c r="EI3" i="27"/>
  <c r="HR57" i="27"/>
  <c r="BO11" i="27"/>
  <c r="BG55" i="27"/>
  <c r="ET33" i="27"/>
  <c r="GK19" i="27"/>
  <c r="GI45" i="27"/>
  <c r="BQ43" i="27"/>
  <c r="EY19" i="27"/>
  <c r="KM51" i="27"/>
  <c r="EA3" i="27"/>
  <c r="EA59" i="27"/>
  <c r="IB15" i="27"/>
  <c r="DQ27" i="27"/>
  <c r="JE3" i="27"/>
  <c r="EK35" i="27"/>
  <c r="KW51" i="27"/>
  <c r="KT47" i="27"/>
  <c r="KT37" i="27"/>
  <c r="KT23" i="27"/>
  <c r="CQ7" i="27"/>
  <c r="LY13" i="27"/>
  <c r="DT15" i="27"/>
  <c r="JL17" i="27"/>
  <c r="KK23" i="27"/>
  <c r="JD25" i="27"/>
  <c r="LQ35" i="27"/>
  <c r="LQ33" i="27"/>
  <c r="JF37" i="27"/>
  <c r="DR49" i="27"/>
  <c r="JU47" i="27"/>
  <c r="JU9" i="27"/>
  <c r="IT31" i="27"/>
  <c r="MD11" i="27"/>
  <c r="JU28" i="27"/>
  <c r="KS19" i="27"/>
  <c r="IX15" i="27"/>
  <c r="IX5" i="27"/>
  <c r="KI43" i="27"/>
  <c r="KI21" i="27"/>
  <c r="JP35" i="27"/>
  <c r="JP9" i="27"/>
  <c r="MR49" i="27"/>
  <c r="MR3" i="27"/>
  <c r="MR23" i="27"/>
  <c r="IZ13" i="27"/>
  <c r="JC17" i="27"/>
  <c r="JC25" i="27"/>
  <c r="IO41" i="27"/>
  <c r="IP5" i="27"/>
  <c r="LS29" i="27"/>
  <c r="JV49" i="27"/>
  <c r="CO43" i="27"/>
  <c r="CK20" i="23"/>
  <c r="CI6" i="27" s="1"/>
  <c r="KP53" i="27"/>
  <c r="CI43" i="27"/>
  <c r="FC37" i="27"/>
  <c r="IE51" i="27"/>
  <c r="MQ11" i="27"/>
  <c r="IV19" i="27"/>
  <c r="KH31" i="27"/>
  <c r="JQ47" i="27"/>
  <c r="LV59" i="27"/>
  <c r="JG33" i="27"/>
  <c r="MW57" i="27"/>
  <c r="MW29" i="27"/>
  <c r="LR15" i="27"/>
  <c r="KT21" i="27"/>
  <c r="KT45" i="27"/>
  <c r="JL55" i="27"/>
  <c r="JD9" i="27"/>
  <c r="LQ29" i="27"/>
  <c r="JV11" i="27"/>
  <c r="CI27" i="27"/>
  <c r="LR29" i="27"/>
  <c r="GL27" i="27"/>
  <c r="GL35" i="27"/>
  <c r="GN20" i="23"/>
  <c r="GL36" i="27" s="1"/>
  <c r="BO57" i="27"/>
  <c r="BG57" i="27"/>
  <c r="ET47" i="27"/>
  <c r="GK37" i="27"/>
  <c r="BQ25" i="27"/>
  <c r="EA49" i="27"/>
  <c r="EA11" i="27"/>
  <c r="DQ39" i="27"/>
  <c r="EK13" i="27"/>
  <c r="KW29" i="27"/>
  <c r="KT33" i="27"/>
  <c r="KT13" i="27"/>
  <c r="DT23" i="27"/>
  <c r="JL3" i="27"/>
  <c r="KK37" i="27"/>
  <c r="JD23" i="27"/>
  <c r="LQ45" i="27"/>
  <c r="JF39" i="27"/>
  <c r="JU23" i="27"/>
  <c r="JU15" i="27"/>
  <c r="IT7" i="27"/>
  <c r="MD7" i="27"/>
  <c r="IX47" i="27"/>
  <c r="IX57" i="27"/>
  <c r="KI35" i="27"/>
  <c r="JP33" i="27"/>
  <c r="JP43" i="27"/>
  <c r="MR27" i="27"/>
  <c r="MR41" i="27"/>
  <c r="JC35" i="27"/>
  <c r="JC7" i="27"/>
  <c r="IP55" i="27"/>
  <c r="JV21" i="27"/>
  <c r="KP19" i="27"/>
  <c r="CI7" i="27"/>
  <c r="FC53" i="27"/>
  <c r="IE29" i="27"/>
  <c r="IE31" i="27"/>
  <c r="IV23" i="27"/>
  <c r="KH9" i="27"/>
  <c r="JQ35" i="27"/>
  <c r="LV7" i="27"/>
  <c r="JG41" i="27"/>
  <c r="MW49" i="27"/>
  <c r="LR11" i="27"/>
  <c r="BD37" i="27"/>
  <c r="BD41" i="27"/>
  <c r="BD43" i="27"/>
  <c r="BD57" i="27"/>
  <c r="BD45" i="27"/>
  <c r="BD49" i="27"/>
  <c r="BD55" i="27"/>
  <c r="BD11" i="27"/>
  <c r="BD39" i="27"/>
  <c r="BD23" i="27"/>
  <c r="BO20" i="23"/>
  <c r="BM4" i="27" s="1"/>
  <c r="MX57" i="27"/>
  <c r="MX19" i="27"/>
  <c r="MX33" i="27"/>
  <c r="DP31" i="27"/>
  <c r="GJ13" i="27"/>
  <c r="HG29" i="27"/>
  <c r="HG27" i="27"/>
  <c r="HG17" i="27"/>
  <c r="EW25" i="27"/>
  <c r="EW45" i="27"/>
  <c r="BM43" i="27"/>
  <c r="FD23" i="27"/>
  <c r="FD3" i="27"/>
  <c r="KY59" i="27"/>
  <c r="KY3" i="27"/>
  <c r="HH27" i="27"/>
  <c r="HH53" i="27"/>
  <c r="BE51" i="27"/>
  <c r="CX21" i="27"/>
  <c r="CX55" i="27"/>
  <c r="CX13" i="27"/>
  <c r="DY43" i="27"/>
  <c r="FZ17" i="27"/>
  <c r="HF57" i="27"/>
  <c r="HF35" i="27"/>
  <c r="KC31" i="27"/>
  <c r="KC3" i="27"/>
  <c r="GC29" i="27"/>
  <c r="GC39" i="27"/>
  <c r="GC33" i="27"/>
  <c r="DO23" i="27"/>
  <c r="DO47" i="27"/>
  <c r="EM11" i="27"/>
  <c r="BL23" i="27"/>
  <c r="CD37" i="27"/>
  <c r="CD25" i="27"/>
  <c r="IG23" i="27"/>
  <c r="FK5" i="27"/>
  <c r="DI55" i="27"/>
  <c r="CZ20" i="23"/>
  <c r="CX16" i="27" s="1"/>
  <c r="CL20" i="23"/>
  <c r="CJ12" i="27" s="1"/>
  <c r="CJ31" i="27"/>
  <c r="CJ21" i="27"/>
  <c r="CJ23" i="27"/>
  <c r="CJ37" i="27"/>
  <c r="CJ3" i="27"/>
  <c r="CJ11" i="27"/>
  <c r="DH37" i="27"/>
  <c r="DH23" i="27"/>
  <c r="DA21" i="27"/>
  <c r="GZ49" i="27"/>
  <c r="EF55" i="27"/>
  <c r="DX15" i="27"/>
  <c r="DX53" i="27"/>
  <c r="BD13" i="27"/>
  <c r="BD27" i="27"/>
  <c r="JK47" i="27"/>
  <c r="LB5" i="27"/>
  <c r="MX23" i="27"/>
  <c r="MX43" i="27"/>
  <c r="DP23" i="27"/>
  <c r="GJ23" i="27"/>
  <c r="GJ37" i="27"/>
  <c r="HG50" i="27"/>
  <c r="HG60" i="27"/>
  <c r="HG5" i="27"/>
  <c r="HG23" i="27"/>
  <c r="EW13" i="27"/>
  <c r="EW19" i="27"/>
  <c r="BM7" i="27"/>
  <c r="BM15" i="27"/>
  <c r="FD33" i="27"/>
  <c r="FD17" i="27"/>
  <c r="FU43" i="27"/>
  <c r="HH17" i="27"/>
  <c r="HH35" i="27"/>
  <c r="BE7" i="27"/>
  <c r="CX15" i="27"/>
  <c r="CX27" i="27"/>
  <c r="CK43" i="27"/>
  <c r="GC5" i="27"/>
  <c r="GC11" i="27"/>
  <c r="EM39" i="27"/>
  <c r="CD55" i="27"/>
  <c r="CD23" i="27"/>
  <c r="IG41" i="27"/>
  <c r="IG53" i="27"/>
  <c r="DP14" i="27"/>
  <c r="FK15" i="27"/>
  <c r="HW29" i="27"/>
  <c r="HW45" i="27"/>
  <c r="DI13" i="27"/>
  <c r="GW37" i="27"/>
  <c r="GW15" i="27"/>
  <c r="GW3" i="27"/>
  <c r="GW17" i="27"/>
  <c r="GW51" i="27"/>
  <c r="GW41" i="27"/>
  <c r="DH55" i="27"/>
  <c r="DH29" i="27"/>
  <c r="GZ17" i="27"/>
  <c r="EF41" i="27"/>
  <c r="DX41" i="27"/>
  <c r="DX49" i="27"/>
  <c r="BD25" i="27"/>
  <c r="BD31" i="27"/>
  <c r="CB17" i="27"/>
  <c r="JK7" i="27"/>
  <c r="JK33" i="27"/>
  <c r="JK15" i="27"/>
  <c r="JK9" i="27"/>
  <c r="JK17" i="27"/>
  <c r="JK31" i="27"/>
  <c r="JK23" i="27"/>
  <c r="JK13" i="27"/>
  <c r="JK27" i="27"/>
  <c r="JK21" i="27"/>
  <c r="LB45" i="27"/>
  <c r="BE29" i="27"/>
  <c r="CD15" i="27"/>
  <c r="IG59" i="27"/>
  <c r="EW7" i="27"/>
  <c r="EW51" i="27"/>
  <c r="FD19" i="27"/>
  <c r="CX23" i="27"/>
  <c r="CX39" i="27"/>
  <c r="GJ60" i="27"/>
  <c r="CD53" i="27"/>
  <c r="NV19" i="23"/>
  <c r="DI27" i="27"/>
  <c r="DH45" i="27"/>
  <c r="DH51" i="27"/>
  <c r="DH25" i="27"/>
  <c r="DJ20" i="23"/>
  <c r="DJ22" i="23" s="1"/>
  <c r="G97" i="40" s="1"/>
  <c r="DH47" i="27"/>
  <c r="DH7" i="27"/>
  <c r="DH17" i="27"/>
  <c r="EF43" i="27"/>
  <c r="DX17" i="27"/>
  <c r="DX45" i="27"/>
  <c r="BD35" i="27"/>
  <c r="BD53" i="27"/>
  <c r="CB3" i="27"/>
  <c r="GG9" i="27"/>
  <c r="GG35" i="27"/>
  <c r="GG29" i="27"/>
  <c r="GG25" i="27"/>
  <c r="GG45" i="27"/>
  <c r="GG17" i="27"/>
  <c r="CD33" i="27"/>
  <c r="MX49" i="27"/>
  <c r="MX7" i="27"/>
  <c r="GJ53" i="27"/>
  <c r="FU39" i="27"/>
  <c r="BE11" i="27"/>
  <c r="CK29" i="27"/>
  <c r="GC31" i="27"/>
  <c r="GC37" i="27"/>
  <c r="GC3" i="27"/>
  <c r="CD5" i="27"/>
  <c r="IG31" i="27"/>
  <c r="IG19" i="27"/>
  <c r="FK35" i="27"/>
  <c r="MX55" i="27"/>
  <c r="MX45" i="27"/>
  <c r="DP59" i="27"/>
  <c r="DU37" i="27"/>
  <c r="GJ31" i="27"/>
  <c r="HG43" i="27"/>
  <c r="HG51" i="27"/>
  <c r="EW43" i="27"/>
  <c r="EW29" i="27"/>
  <c r="EW23" i="27"/>
  <c r="BM21" i="27"/>
  <c r="FD39" i="27"/>
  <c r="FD9" i="27"/>
  <c r="KY11" i="27"/>
  <c r="KY55" i="27"/>
  <c r="HH33" i="27"/>
  <c r="HH41" i="27"/>
  <c r="BE21" i="27"/>
  <c r="BE19" i="27"/>
  <c r="CX5" i="27"/>
  <c r="CX43" i="27"/>
  <c r="BJ17" i="27"/>
  <c r="CK11" i="27"/>
  <c r="HH20" i="23"/>
  <c r="HH22" i="23" s="1"/>
  <c r="G199" i="40" s="1"/>
  <c r="HF27" i="27"/>
  <c r="HF3" i="27"/>
  <c r="HF55" i="27"/>
  <c r="KC57" i="27"/>
  <c r="KC25" i="27"/>
  <c r="GC51" i="27"/>
  <c r="GC7" i="27"/>
  <c r="DO5" i="27"/>
  <c r="GJ50" i="27"/>
  <c r="CD3" i="27"/>
  <c r="CD17" i="27"/>
  <c r="IG5" i="27"/>
  <c r="II20" i="23"/>
  <c r="IG48" i="27" s="1"/>
  <c r="HW3" i="27"/>
  <c r="DI9" i="27"/>
  <c r="CJ33" i="27"/>
  <c r="CJ55" i="27"/>
  <c r="GW39" i="27"/>
  <c r="GW45" i="27"/>
  <c r="DH9" i="27"/>
  <c r="DC20" i="23"/>
  <c r="DA46" i="27" s="1"/>
  <c r="DA15" i="27"/>
  <c r="DA29" i="27"/>
  <c r="DA33" i="27"/>
  <c r="DA41" i="27"/>
  <c r="DA59" i="27"/>
  <c r="DA49" i="27"/>
  <c r="DA17" i="27"/>
  <c r="DA51" i="27"/>
  <c r="DA3" i="27"/>
  <c r="DA37" i="27"/>
  <c r="DA7" i="27"/>
  <c r="HR20" i="23"/>
  <c r="HP16" i="27" s="1"/>
  <c r="HP3" i="27"/>
  <c r="HP49" i="27"/>
  <c r="HP29" i="27"/>
  <c r="HP19" i="27"/>
  <c r="HP59" i="27"/>
  <c r="HP23" i="27"/>
  <c r="FM57" i="27"/>
  <c r="FM35" i="27"/>
  <c r="DX9" i="27"/>
  <c r="DX39" i="27"/>
  <c r="BD59" i="27"/>
  <c r="CB11" i="27"/>
  <c r="HQ31" i="27"/>
  <c r="HQ21" i="27"/>
  <c r="JK55" i="27"/>
  <c r="JK45" i="27"/>
  <c r="MX29" i="27"/>
  <c r="MX35" i="27"/>
  <c r="EW37" i="27"/>
  <c r="EW27" i="27"/>
  <c r="FD43" i="27"/>
  <c r="BE57" i="27"/>
  <c r="BE25" i="27"/>
  <c r="CX11" i="27"/>
  <c r="CX51" i="27"/>
  <c r="CK39" i="27"/>
  <c r="GC35" i="27"/>
  <c r="GC43" i="27"/>
  <c r="GC9" i="27"/>
  <c r="CD35" i="27"/>
  <c r="IG25" i="27"/>
  <c r="FK45" i="27"/>
  <c r="DI3" i="27"/>
  <c r="DX23" i="27"/>
  <c r="BD9" i="27"/>
  <c r="CD20" i="23"/>
  <c r="CB22" i="27" s="1"/>
  <c r="MX59" i="27"/>
  <c r="MX5" i="27"/>
  <c r="BE45" i="27"/>
  <c r="CX41" i="27"/>
  <c r="CX33" i="27"/>
  <c r="CK21" i="27"/>
  <c r="GC19" i="27"/>
  <c r="GC25" i="27"/>
  <c r="GC59" i="27"/>
  <c r="CD57" i="27"/>
  <c r="IG57" i="27"/>
  <c r="FK29" i="27"/>
  <c r="DI25" i="27"/>
  <c r="DI45" i="27"/>
  <c r="DZ20" i="23"/>
  <c r="DX8" i="27" s="1"/>
  <c r="DX3" i="27"/>
  <c r="DX43" i="27"/>
  <c r="DX29" i="27"/>
  <c r="DX11" i="27"/>
  <c r="DX25" i="27"/>
  <c r="DX35" i="27"/>
  <c r="DX55" i="27"/>
  <c r="DX57" i="27"/>
  <c r="DX21" i="27"/>
  <c r="DX5" i="27"/>
  <c r="CB57" i="27"/>
  <c r="CB37" i="27"/>
  <c r="CB15" i="27"/>
  <c r="CB55" i="27"/>
  <c r="CB49" i="27"/>
  <c r="CB31" i="27"/>
  <c r="CB5" i="27"/>
  <c r="CB41" i="27"/>
  <c r="CB21" i="27"/>
  <c r="BD17" i="27"/>
  <c r="CB47" i="27"/>
  <c r="LB17" i="27"/>
  <c r="LB39" i="27"/>
  <c r="LB57" i="27"/>
  <c r="LB23" i="27"/>
  <c r="LB9" i="27"/>
  <c r="LB19" i="27"/>
  <c r="LB13" i="27"/>
  <c r="LB31" i="27"/>
  <c r="LB3" i="27"/>
  <c r="LB21" i="27"/>
  <c r="LB55" i="27"/>
  <c r="LB11" i="27"/>
  <c r="LB41" i="27"/>
  <c r="LB29" i="27"/>
  <c r="LB15" i="27"/>
  <c r="LB49" i="27"/>
  <c r="GP3" i="27"/>
  <c r="GP47" i="27"/>
  <c r="MX41" i="27"/>
  <c r="MX37" i="27"/>
  <c r="EW55" i="27"/>
  <c r="EW9" i="27"/>
  <c r="FD15" i="27"/>
  <c r="FD13" i="27"/>
  <c r="FU33" i="27"/>
  <c r="HH59" i="27"/>
  <c r="HH13" i="27"/>
  <c r="BE49" i="27"/>
  <c r="CX29" i="27"/>
  <c r="CX35" i="27"/>
  <c r="CF20" i="23"/>
  <c r="CD34" i="27" s="1"/>
  <c r="CK57" i="27"/>
  <c r="CK25" i="27"/>
  <c r="GC23" i="27"/>
  <c r="GC41" i="27"/>
  <c r="GC53" i="27"/>
  <c r="CD45" i="27"/>
  <c r="CD59" i="27"/>
  <c r="IG27" i="27"/>
  <c r="IG3" i="27"/>
  <c r="GE20" i="23"/>
  <c r="GC30" i="27" s="1"/>
  <c r="FK39" i="27"/>
  <c r="DU42" i="27"/>
  <c r="GZ43" i="27"/>
  <c r="GZ33" i="27"/>
  <c r="HB20" i="23"/>
  <c r="GZ22" i="27" s="1"/>
  <c r="EH20" i="23"/>
  <c r="EF10" i="27" s="1"/>
  <c r="EF21" i="27"/>
  <c r="EF45" i="27"/>
  <c r="EF23" i="27"/>
  <c r="DX19" i="27"/>
  <c r="BD7" i="27"/>
  <c r="CB33" i="27"/>
  <c r="FR15" i="27"/>
  <c r="FR5" i="27"/>
  <c r="CS37" i="27"/>
  <c r="DW5" i="27"/>
  <c r="HK47" i="27"/>
  <c r="DV3" i="27"/>
  <c r="DV15" i="27"/>
  <c r="HI11" i="27"/>
  <c r="EN37" i="27"/>
  <c r="EN19" i="27"/>
  <c r="HM41" i="27"/>
  <c r="HM53" i="27"/>
  <c r="CS47" i="27"/>
  <c r="DW51" i="27"/>
  <c r="HK7" i="27"/>
  <c r="DV49" i="27"/>
  <c r="DV21" i="27"/>
  <c r="HY27" i="27"/>
  <c r="HY11" i="27"/>
  <c r="FB53" i="27"/>
  <c r="FB51" i="27"/>
  <c r="HV19" i="27"/>
  <c r="HV55" i="27"/>
  <c r="BB19" i="27"/>
  <c r="BB9" i="27"/>
  <c r="HI37" i="27"/>
  <c r="GB57" i="27"/>
  <c r="GB11" i="27"/>
  <c r="GB45" i="27"/>
  <c r="EN41" i="27"/>
  <c r="EN11" i="27"/>
  <c r="IN13" i="27"/>
  <c r="IN21" i="27"/>
  <c r="IN39" i="27"/>
  <c r="IN57" i="27"/>
  <c r="HM21" i="27"/>
  <c r="CA9" i="27"/>
  <c r="CA11" i="27"/>
  <c r="LT39" i="27"/>
  <c r="LT35" i="27"/>
  <c r="LV20" i="23"/>
  <c r="LT54" i="27" s="1"/>
  <c r="LT59" i="27"/>
  <c r="LT37" i="27"/>
  <c r="LT9" i="27"/>
  <c r="FT59" i="27"/>
  <c r="DG5" i="27"/>
  <c r="LF20" i="23"/>
  <c r="LD26" i="27" s="1"/>
  <c r="LD45" i="27"/>
  <c r="LD37" i="27"/>
  <c r="LD13" i="27"/>
  <c r="LD47" i="27"/>
  <c r="LD55" i="27"/>
  <c r="LD31" i="27"/>
  <c r="LD15" i="27"/>
  <c r="LD3" i="27"/>
  <c r="LD43" i="27"/>
  <c r="LD59" i="27"/>
  <c r="LD27" i="27"/>
  <c r="LD29" i="27"/>
  <c r="LD57" i="27"/>
  <c r="DN41" i="27"/>
  <c r="DN9" i="27"/>
  <c r="DN55" i="27"/>
  <c r="DN59" i="27"/>
  <c r="DN39" i="27"/>
  <c r="HM17" i="27"/>
  <c r="HM35" i="27"/>
  <c r="HM19" i="27"/>
  <c r="HM31" i="27"/>
  <c r="CS7" i="27"/>
  <c r="CS25" i="27"/>
  <c r="CS55" i="27"/>
  <c r="CS19" i="27"/>
  <c r="CS33" i="27"/>
  <c r="DW27" i="27"/>
  <c r="DW15" i="27"/>
  <c r="DW41" i="27"/>
  <c r="DW7" i="27"/>
  <c r="DW49" i="27"/>
  <c r="DW47" i="27"/>
  <c r="DW29" i="27"/>
  <c r="DW33" i="27"/>
  <c r="DW59" i="27"/>
  <c r="DW39" i="27"/>
  <c r="BA13" i="27"/>
  <c r="BA5" i="27"/>
  <c r="BA55" i="27"/>
  <c r="HM20" i="23"/>
  <c r="HM23" i="23" s="1"/>
  <c r="H204" i="40" s="1"/>
  <c r="HK11" i="27"/>
  <c r="HK35" i="27"/>
  <c r="HK39" i="27"/>
  <c r="HK29" i="27"/>
  <c r="HK13" i="27"/>
  <c r="HK41" i="27"/>
  <c r="HK15" i="27"/>
  <c r="HK51" i="27"/>
  <c r="HK33" i="27"/>
  <c r="HK19" i="27"/>
  <c r="HK25" i="27"/>
  <c r="HK27" i="27"/>
  <c r="HK59" i="27"/>
  <c r="DX20" i="23"/>
  <c r="DV58" i="27" s="1"/>
  <c r="DV41" i="27"/>
  <c r="DV43" i="27"/>
  <c r="DV29" i="27"/>
  <c r="DV37" i="27"/>
  <c r="DV45" i="27"/>
  <c r="DV47" i="27"/>
  <c r="DV33" i="27"/>
  <c r="DV35" i="27"/>
  <c r="DV59" i="27"/>
  <c r="DV57" i="27"/>
  <c r="DV51" i="27"/>
  <c r="DV23" i="27"/>
  <c r="DV53" i="27"/>
  <c r="HL13" i="27"/>
  <c r="HL5" i="27"/>
  <c r="HL15" i="27"/>
  <c r="HL37" i="27"/>
  <c r="HL19" i="27"/>
  <c r="BR13" i="27"/>
  <c r="BR21" i="27"/>
  <c r="BR17" i="27"/>
  <c r="HI29" i="27"/>
  <c r="EN25" i="27"/>
  <c r="EN17" i="27"/>
  <c r="HM55" i="27"/>
  <c r="HM25" i="27"/>
  <c r="HM15" i="27"/>
  <c r="CA15" i="27"/>
  <c r="CA55" i="27"/>
  <c r="CA41" i="27"/>
  <c r="CA25" i="27"/>
  <c r="CA33" i="27"/>
  <c r="FT33" i="27"/>
  <c r="FT39" i="27"/>
  <c r="FT25" i="27"/>
  <c r="FT7" i="27"/>
  <c r="FT19" i="27"/>
  <c r="FT45" i="27"/>
  <c r="CS23" i="27"/>
  <c r="DW13" i="27"/>
  <c r="DW37" i="27"/>
  <c r="HK49" i="27"/>
  <c r="EQ11" i="27"/>
  <c r="EQ41" i="27"/>
  <c r="EQ45" i="27"/>
  <c r="ES20" i="23"/>
  <c r="EQ60" i="27" s="1"/>
  <c r="EQ13" i="27"/>
  <c r="EQ59" i="27"/>
  <c r="EQ51" i="27"/>
  <c r="EQ37" i="27"/>
  <c r="EQ43" i="27"/>
  <c r="DV7" i="27"/>
  <c r="HY29" i="27"/>
  <c r="HY39" i="27"/>
  <c r="FB23" i="27"/>
  <c r="FD20" i="23"/>
  <c r="FB28" i="27" s="1"/>
  <c r="FB9" i="27"/>
  <c r="FB29" i="27"/>
  <c r="HV37" i="27"/>
  <c r="HV59" i="27"/>
  <c r="BB13" i="27"/>
  <c r="HI23" i="27"/>
  <c r="GB33" i="27"/>
  <c r="EN33" i="27"/>
  <c r="EN39" i="27"/>
  <c r="IN45" i="27"/>
  <c r="IN37" i="27"/>
  <c r="IN3" i="27"/>
  <c r="HM9" i="27"/>
  <c r="HM47" i="27"/>
  <c r="HM37" i="27"/>
  <c r="BZ39" i="27"/>
  <c r="BZ51" i="27"/>
  <c r="BZ13" i="27"/>
  <c r="CA49" i="27"/>
  <c r="CA27" i="27"/>
  <c r="BZ19" i="27"/>
  <c r="FT15" i="27"/>
  <c r="CS59" i="27"/>
  <c r="DW43" i="27"/>
  <c r="DW11" i="27"/>
  <c r="CC20" i="23"/>
  <c r="CC23" i="23" s="1"/>
  <c r="H64" i="40" s="1"/>
  <c r="HK57" i="27"/>
  <c r="DG17" i="27"/>
  <c r="DG33" i="27"/>
  <c r="DI20" i="23"/>
  <c r="DG44" i="27" s="1"/>
  <c r="DG45" i="27"/>
  <c r="DG15" i="27"/>
  <c r="DG29" i="27"/>
  <c r="DG31" i="27"/>
  <c r="DG23" i="27"/>
  <c r="DG51" i="27"/>
  <c r="DG47" i="27"/>
  <c r="DG13" i="27"/>
  <c r="DG35" i="27"/>
  <c r="IP20" i="23"/>
  <c r="IN34" i="27" s="1"/>
  <c r="DG41" i="27"/>
  <c r="EQ33" i="27"/>
  <c r="DV17" i="27"/>
  <c r="DV39" i="27"/>
  <c r="LZ37" i="27"/>
  <c r="LZ49" i="27"/>
  <c r="LZ39" i="27"/>
  <c r="LZ33" i="27"/>
  <c r="LZ3" i="27"/>
  <c r="HE15" i="27"/>
  <c r="HE39" i="27"/>
  <c r="HE9" i="27"/>
  <c r="HE33" i="27"/>
  <c r="HE49" i="27"/>
  <c r="HE37" i="27"/>
  <c r="HE41" i="27"/>
  <c r="HE13" i="27"/>
  <c r="HE47" i="27"/>
  <c r="HL49" i="27"/>
  <c r="EN3" i="27"/>
  <c r="EN49" i="27"/>
  <c r="HM11" i="27"/>
  <c r="HM7" i="27"/>
  <c r="HM33" i="27"/>
  <c r="CS49" i="27"/>
  <c r="DW9" i="27"/>
  <c r="DY20" i="23"/>
  <c r="DW40" i="27" s="1"/>
  <c r="HK21" i="27"/>
  <c r="HK37" i="27"/>
  <c r="DV25" i="27"/>
  <c r="DV11" i="27"/>
  <c r="CW9" i="27"/>
  <c r="CW41" i="27"/>
  <c r="HN17" i="27"/>
  <c r="MR20" i="23"/>
  <c r="MP10" i="27" s="1"/>
  <c r="MP27" i="27"/>
  <c r="MP37" i="27"/>
  <c r="MP47" i="27"/>
  <c r="MP39" i="27"/>
  <c r="MP59" i="27"/>
  <c r="MP5" i="27"/>
  <c r="DH20" i="23"/>
  <c r="DF40" i="27" s="1"/>
  <c r="DF9" i="27"/>
  <c r="DF29" i="27"/>
  <c r="DF39" i="27"/>
  <c r="DF5" i="27"/>
  <c r="DF23" i="27"/>
  <c r="DF49" i="27"/>
  <c r="DF55" i="27"/>
  <c r="DA20" i="23"/>
  <c r="DA22" i="23" s="1"/>
  <c r="G88" i="40" s="1"/>
  <c r="CY57" i="27"/>
  <c r="CY31" i="27"/>
  <c r="CY59" i="27"/>
  <c r="CY9" i="27"/>
  <c r="CY47" i="27"/>
  <c r="CY11" i="27"/>
  <c r="CY33" i="27"/>
  <c r="CY35" i="27"/>
  <c r="CY3" i="27"/>
  <c r="EL53" i="27"/>
  <c r="BI13" i="27"/>
  <c r="ID59" i="27"/>
  <c r="ID21" i="27"/>
  <c r="ID51" i="27"/>
  <c r="IF20" i="23"/>
  <c r="ID46" i="27" s="1"/>
  <c r="GM7" i="27"/>
  <c r="EU49" i="27"/>
  <c r="EU53" i="27"/>
  <c r="CW35" i="27"/>
  <c r="CW51" i="27"/>
  <c r="FG5" i="27"/>
  <c r="FG49" i="27"/>
  <c r="FG11" i="27"/>
  <c r="GH39" i="27"/>
  <c r="GH11" i="27"/>
  <c r="GH15" i="27"/>
  <c r="HN11" i="27"/>
  <c r="FI39" i="27"/>
  <c r="GV21" i="27"/>
  <c r="GV35" i="27"/>
  <c r="GV25" i="27"/>
  <c r="IA23" i="27"/>
  <c r="IA55" i="27"/>
  <c r="IA17" i="27"/>
  <c r="MP19" i="27"/>
  <c r="MP21" i="27"/>
  <c r="MP23" i="27"/>
  <c r="FJ47" i="27"/>
  <c r="LE53" i="27"/>
  <c r="FY20" i="23"/>
  <c r="FW4" i="27" s="1"/>
  <c r="FW43" i="27"/>
  <c r="FW25" i="27"/>
  <c r="FW31" i="27"/>
  <c r="FW15" i="27"/>
  <c r="FW5" i="27"/>
  <c r="FW29" i="27"/>
  <c r="FW51" i="27"/>
  <c r="FW19" i="27"/>
  <c r="DF33" i="27"/>
  <c r="DF21" i="27"/>
  <c r="DF25" i="27"/>
  <c r="IC33" i="27"/>
  <c r="CY37" i="27"/>
  <c r="CY53" i="27"/>
  <c r="CY45" i="27"/>
  <c r="FS57" i="27"/>
  <c r="JH27" i="27"/>
  <c r="JH9" i="27"/>
  <c r="HB53" i="27"/>
  <c r="HB23" i="27"/>
  <c r="HB45" i="27"/>
  <c r="HD20" i="23"/>
  <c r="HB32" i="27" s="1"/>
  <c r="EL49" i="27"/>
  <c r="DC41" i="27"/>
  <c r="DC35" i="27"/>
  <c r="DC25" i="27"/>
  <c r="DC59" i="27"/>
  <c r="DC29" i="27"/>
  <c r="DC53" i="27"/>
  <c r="DC27" i="27"/>
  <c r="DC45" i="27"/>
  <c r="DC49" i="27"/>
  <c r="DC3" i="27"/>
  <c r="DC13" i="27"/>
  <c r="DC17" i="27"/>
  <c r="DC51" i="27"/>
  <c r="EU23" i="27"/>
  <c r="EU27" i="27"/>
  <c r="EU25" i="27"/>
  <c r="CW23" i="27"/>
  <c r="FG9" i="27"/>
  <c r="FG3" i="27"/>
  <c r="FG23" i="27"/>
  <c r="HN39" i="27"/>
  <c r="HN41" i="27"/>
  <c r="GV53" i="27"/>
  <c r="GV27" i="27"/>
  <c r="MP25" i="27"/>
  <c r="MP3" i="27"/>
  <c r="MP35" i="27"/>
  <c r="LG20" i="23"/>
  <c r="LE6" i="27" s="1"/>
  <c r="LE25" i="27"/>
  <c r="LE33" i="27"/>
  <c r="LE47" i="27"/>
  <c r="LE45" i="27"/>
  <c r="LE57" i="27"/>
  <c r="DF43" i="27"/>
  <c r="DF17" i="27"/>
  <c r="DF53" i="27"/>
  <c r="IC19" i="27"/>
  <c r="CY55" i="27"/>
  <c r="CY21" i="27"/>
  <c r="CY29" i="27"/>
  <c r="FS33" i="27"/>
  <c r="HZ17" i="27"/>
  <c r="HZ11" i="27"/>
  <c r="EL39" i="27"/>
  <c r="EU55" i="27"/>
  <c r="EU35" i="27"/>
  <c r="CW27" i="27"/>
  <c r="CW37" i="27"/>
  <c r="FG17" i="27"/>
  <c r="FG37" i="27"/>
  <c r="FG59" i="27"/>
  <c r="HN59" i="27"/>
  <c r="HN7" i="27"/>
  <c r="FI33" i="27"/>
  <c r="GV23" i="27"/>
  <c r="MP7" i="27"/>
  <c r="MP29" i="27"/>
  <c r="MP13" i="27"/>
  <c r="DF11" i="27"/>
  <c r="DF45" i="27"/>
  <c r="IC15" i="27"/>
  <c r="CY7" i="27"/>
  <c r="CY13" i="27"/>
  <c r="FU20" i="23"/>
  <c r="FU22" i="23" s="1"/>
  <c r="G160" i="40" s="1"/>
  <c r="FS41" i="27"/>
  <c r="FS9" i="27"/>
  <c r="FS31" i="27"/>
  <c r="FS39" i="27"/>
  <c r="FS7" i="27"/>
  <c r="FS17" i="27"/>
  <c r="FS19" i="27"/>
  <c r="FS3" i="27"/>
  <c r="FN19" i="27"/>
  <c r="FN35" i="27"/>
  <c r="FN39" i="27"/>
  <c r="FN25" i="27"/>
  <c r="FN27" i="27"/>
  <c r="FN7" i="27"/>
  <c r="FN47" i="27"/>
  <c r="FN23" i="27"/>
  <c r="FN21" i="27"/>
  <c r="FN45" i="27"/>
  <c r="FN29" i="27"/>
  <c r="FN5" i="27"/>
  <c r="FP20" i="23"/>
  <c r="FN41" i="27"/>
  <c r="FN51" i="27"/>
  <c r="FN57" i="27"/>
  <c r="IE20" i="23"/>
  <c r="IC52" i="27" s="1"/>
  <c r="IC29" i="27"/>
  <c r="IC9" i="27"/>
  <c r="IC47" i="27"/>
  <c r="IC41" i="27"/>
  <c r="CY43" i="27"/>
  <c r="EL35" i="27"/>
  <c r="EL57" i="27"/>
  <c r="EL11" i="27"/>
  <c r="EL19" i="27"/>
  <c r="EL43" i="27"/>
  <c r="EN20" i="23"/>
  <c r="EL48" i="27" s="1"/>
  <c r="EL37" i="27"/>
  <c r="EL7" i="27"/>
  <c r="EL41" i="27"/>
  <c r="EL21" i="27"/>
  <c r="HC37" i="27"/>
  <c r="HC49" i="27"/>
  <c r="HC53" i="27"/>
  <c r="HC33" i="27"/>
  <c r="HC11" i="27"/>
  <c r="HC39" i="27"/>
  <c r="HC41" i="27"/>
  <c r="HC23" i="27"/>
  <c r="HC45" i="27"/>
  <c r="HC13" i="27"/>
  <c r="HC51" i="27"/>
  <c r="HC57" i="27"/>
  <c r="HC9" i="27"/>
  <c r="HC17" i="27"/>
  <c r="HC19" i="27"/>
  <c r="HC29" i="27"/>
  <c r="HC47" i="27"/>
  <c r="HC55" i="27"/>
  <c r="HC15" i="27"/>
  <c r="HC35" i="27"/>
  <c r="HC21" i="27"/>
  <c r="HC3" i="27"/>
  <c r="HC25" i="27"/>
  <c r="HC59" i="27"/>
  <c r="ID53" i="27"/>
  <c r="ID3" i="27"/>
  <c r="ID45" i="27"/>
  <c r="GM53" i="27"/>
  <c r="EU9" i="27"/>
  <c r="EU51" i="27"/>
  <c r="CW43" i="27"/>
  <c r="CW55" i="27"/>
  <c r="FG55" i="27"/>
  <c r="FG53" i="27"/>
  <c r="FG41" i="27"/>
  <c r="GH53" i="27"/>
  <c r="GH49" i="27"/>
  <c r="GH59" i="27"/>
  <c r="HN45" i="27"/>
  <c r="FI15" i="27"/>
  <c r="FI11" i="27"/>
  <c r="GV55" i="27"/>
  <c r="GV59" i="27"/>
  <c r="IA27" i="27"/>
  <c r="IA5" i="27"/>
  <c r="IA11" i="27"/>
  <c r="MP33" i="27"/>
  <c r="MP11" i="27"/>
  <c r="FJ43" i="27"/>
  <c r="FJ27" i="27"/>
  <c r="FJ49" i="27"/>
  <c r="FJ9" i="27"/>
  <c r="FJ29" i="27"/>
  <c r="FJ59" i="27"/>
  <c r="LE23" i="27"/>
  <c r="LE3" i="27"/>
  <c r="FW3" i="27"/>
  <c r="DF35" i="27"/>
  <c r="DF57" i="27"/>
  <c r="CY23" i="27"/>
  <c r="CY17" i="27"/>
  <c r="FS37" i="27"/>
  <c r="FS11" i="27"/>
  <c r="FS53" i="27"/>
  <c r="IB20" i="23"/>
  <c r="HZ26" i="27" s="1"/>
  <c r="EL47" i="27"/>
  <c r="FN17" i="27"/>
  <c r="FN13" i="27"/>
  <c r="HT27" i="27"/>
  <c r="HT55" i="27"/>
  <c r="HT51" i="27"/>
  <c r="GT7" i="27"/>
  <c r="GT39" i="27"/>
  <c r="GT25" i="27"/>
  <c r="GT37" i="27"/>
  <c r="GT49" i="27"/>
  <c r="JQ20" i="23"/>
  <c r="JO50" i="27" s="1"/>
  <c r="JO33" i="27"/>
  <c r="JO51" i="27"/>
  <c r="JO21" i="27"/>
  <c r="JO43" i="27"/>
  <c r="JO25" i="27"/>
  <c r="JO7" i="27"/>
  <c r="JO17" i="27"/>
  <c r="JO47" i="27"/>
  <c r="JO29" i="27"/>
  <c r="JO41" i="27"/>
  <c r="JO23" i="27"/>
  <c r="JO5" i="27"/>
  <c r="JO57" i="27"/>
  <c r="JO31" i="27"/>
  <c r="JO45" i="27"/>
  <c r="CT29" i="27"/>
  <c r="CT55" i="27"/>
  <c r="CT43" i="27"/>
  <c r="CT23" i="27"/>
  <c r="CV20" i="23"/>
  <c r="CT10" i="27" s="1"/>
  <c r="CT59" i="27"/>
  <c r="CT39" i="27"/>
  <c r="CT37" i="27"/>
  <c r="CT19" i="27"/>
  <c r="CT51" i="27"/>
  <c r="CT41" i="27"/>
  <c r="CT11" i="27"/>
  <c r="GN33" i="27"/>
  <c r="GN39" i="27"/>
  <c r="DE47" i="27"/>
  <c r="DE23" i="27"/>
  <c r="DE53" i="27"/>
  <c r="DM23" i="27"/>
  <c r="EV27" i="27"/>
  <c r="EV39" i="27"/>
  <c r="CV21" i="27"/>
  <c r="CV39" i="27"/>
  <c r="CV17" i="27"/>
  <c r="HT39" i="27"/>
  <c r="HT45" i="27"/>
  <c r="HT7" i="27"/>
  <c r="EK20" i="23"/>
  <c r="EI18" i="27" s="1"/>
  <c r="EI39" i="27"/>
  <c r="EI13" i="27"/>
  <c r="BV9" i="27"/>
  <c r="BV49" i="27"/>
  <c r="BV11" i="27"/>
  <c r="BV15" i="27"/>
  <c r="JO15" i="27"/>
  <c r="CE45" i="27"/>
  <c r="CG20" i="23"/>
  <c r="CE16" i="27" s="1"/>
  <c r="DK31" i="27"/>
  <c r="DK35" i="27"/>
  <c r="DK13" i="27"/>
  <c r="DK37" i="27"/>
  <c r="DK27" i="27"/>
  <c r="DK15" i="27"/>
  <c r="DK51" i="27"/>
  <c r="FY3" i="27"/>
  <c r="CN7" i="27"/>
  <c r="CN19" i="27"/>
  <c r="EC41" i="27"/>
  <c r="EC35" i="27"/>
  <c r="EC15" i="27"/>
  <c r="GN51" i="27"/>
  <c r="GN45" i="27"/>
  <c r="GN3" i="27"/>
  <c r="DE7" i="27"/>
  <c r="DE55" i="27"/>
  <c r="DE13" i="27"/>
  <c r="DM53" i="27"/>
  <c r="DM17" i="27"/>
  <c r="EP3" i="27"/>
  <c r="EV53" i="27"/>
  <c r="EV15" i="27"/>
  <c r="EV45" i="27"/>
  <c r="EV21" i="27"/>
  <c r="DJ5" i="27"/>
  <c r="DJ51" i="27"/>
  <c r="CV33" i="27"/>
  <c r="CV31" i="27"/>
  <c r="CV59" i="27"/>
  <c r="GL57" i="27"/>
  <c r="GL51" i="27"/>
  <c r="EJ23" i="27"/>
  <c r="HS11" i="27"/>
  <c r="HT57" i="27"/>
  <c r="HT21" i="27"/>
  <c r="HT41" i="27"/>
  <c r="EI41" i="27"/>
  <c r="EI37" i="27"/>
  <c r="EI33" i="27"/>
  <c r="HR29" i="27"/>
  <c r="HR33" i="27"/>
  <c r="HR47" i="27"/>
  <c r="HT20" i="23"/>
  <c r="HT22" i="23" s="1"/>
  <c r="G211" i="40" s="1"/>
  <c r="HR53" i="27"/>
  <c r="HR11" i="27"/>
  <c r="HR59" i="27"/>
  <c r="GT27" i="27"/>
  <c r="BV17" i="27"/>
  <c r="GU37" i="27"/>
  <c r="GU11" i="27"/>
  <c r="GU25" i="27"/>
  <c r="GU45" i="27"/>
  <c r="GU15" i="27"/>
  <c r="JO49" i="27"/>
  <c r="HF20" i="23"/>
  <c r="HD20" i="27" s="1"/>
  <c r="HD27" i="27"/>
  <c r="HD17" i="27"/>
  <c r="HD53" i="27"/>
  <c r="HD59" i="27"/>
  <c r="HD23" i="27"/>
  <c r="HD7" i="27"/>
  <c r="HD57" i="27"/>
  <c r="HD47" i="27"/>
  <c r="HD49" i="27"/>
  <c r="HD11" i="27"/>
  <c r="HD55" i="27"/>
  <c r="HD31" i="27"/>
  <c r="HD5" i="27"/>
  <c r="HD33" i="27"/>
  <c r="HD39" i="27"/>
  <c r="HD43" i="27"/>
  <c r="DK11" i="27"/>
  <c r="CT7" i="27"/>
  <c r="GN57" i="27"/>
  <c r="GN15" i="27"/>
  <c r="GN59" i="27"/>
  <c r="DE3" i="27"/>
  <c r="DE51" i="27"/>
  <c r="DE19" i="27"/>
  <c r="DM41" i="27"/>
  <c r="DM51" i="27"/>
  <c r="EP15" i="27"/>
  <c r="EV31" i="27"/>
  <c r="EV3" i="27"/>
  <c r="EV43" i="27"/>
  <c r="DJ39" i="27"/>
  <c r="DJ17" i="27"/>
  <c r="CV9" i="27"/>
  <c r="CV3" i="27"/>
  <c r="HS51" i="27"/>
  <c r="HT37" i="27"/>
  <c r="HT31" i="27"/>
  <c r="HT43" i="27"/>
  <c r="HT13" i="27"/>
  <c r="GT11" i="27"/>
  <c r="JO55" i="27"/>
  <c r="CT3" i="27"/>
  <c r="HT25" i="27"/>
  <c r="HT17" i="27"/>
  <c r="HT53" i="27"/>
  <c r="CF55" i="27"/>
  <c r="CF59" i="27"/>
  <c r="CF21" i="27"/>
  <c r="CF27" i="27"/>
  <c r="CF57" i="27"/>
  <c r="GD43" i="27"/>
  <c r="GD59" i="27"/>
  <c r="GD29" i="27"/>
  <c r="GD21" i="27"/>
  <c r="GD17" i="27"/>
  <c r="CN17" i="27"/>
  <c r="EC47" i="27"/>
  <c r="EC13" i="27"/>
  <c r="EE20" i="23"/>
  <c r="GN19" i="27"/>
  <c r="GN49" i="27"/>
  <c r="GN53" i="27"/>
  <c r="DE45" i="27"/>
  <c r="DE25" i="27"/>
  <c r="DE27" i="27"/>
  <c r="DM11" i="27"/>
  <c r="DM43" i="27"/>
  <c r="EP17" i="27"/>
  <c r="EV23" i="27"/>
  <c r="EV35" i="27"/>
  <c r="EV7" i="27"/>
  <c r="DJ25" i="27"/>
  <c r="DJ15" i="27"/>
  <c r="CV45" i="27"/>
  <c r="CV29" i="27"/>
  <c r="GL11" i="27"/>
  <c r="GL19" i="27"/>
  <c r="GL23" i="27"/>
  <c r="EJ45" i="27"/>
  <c r="EJ37" i="27"/>
  <c r="HT9" i="27"/>
  <c r="HT23" i="27"/>
  <c r="HV20" i="23"/>
  <c r="HT42" i="27" s="1"/>
  <c r="EI19" i="27"/>
  <c r="EI25" i="27"/>
  <c r="HR37" i="27"/>
  <c r="HR49" i="27"/>
  <c r="CF45" i="27"/>
  <c r="GU31" i="27"/>
  <c r="JO11" i="27"/>
  <c r="HD25" i="27"/>
  <c r="GD5" i="27"/>
  <c r="EI20" i="23"/>
  <c r="EI22" i="23" s="1"/>
  <c r="G122" i="40" s="1"/>
  <c r="EG17" i="27"/>
  <c r="EG51" i="27"/>
  <c r="EG43" i="27"/>
  <c r="EG49" i="27"/>
  <c r="EG55" i="27"/>
  <c r="EG45" i="27"/>
  <c r="EG33" i="27"/>
  <c r="EG23" i="27"/>
  <c r="EG25" i="27"/>
  <c r="EG5" i="27"/>
  <c r="EG21" i="27"/>
  <c r="EG11" i="27"/>
  <c r="EG27" i="27"/>
  <c r="EG53" i="27"/>
  <c r="EG39" i="27"/>
  <c r="EG37" i="27"/>
  <c r="EG19" i="27"/>
  <c r="EG47" i="27"/>
  <c r="MI19" i="27"/>
  <c r="MI39" i="27"/>
  <c r="MI57" i="27"/>
  <c r="BC23" i="27"/>
  <c r="BO39" i="27"/>
  <c r="BO27" i="27"/>
  <c r="FV31" i="27"/>
  <c r="FV25" i="27"/>
  <c r="IH35" i="27"/>
  <c r="IH57" i="27"/>
  <c r="IH43" i="27"/>
  <c r="IH23" i="27"/>
  <c r="GE39" i="27"/>
  <c r="GE47" i="27"/>
  <c r="BG43" i="27"/>
  <c r="BG23" i="27"/>
  <c r="JW21" i="27"/>
  <c r="JW33" i="27"/>
  <c r="LJ19" i="27"/>
  <c r="LJ3" i="27"/>
  <c r="ET23" i="27"/>
  <c r="ET7" i="27"/>
  <c r="ET43" i="27"/>
  <c r="GK31" i="27"/>
  <c r="GK23" i="27"/>
  <c r="GK25" i="27"/>
  <c r="CM59" i="27"/>
  <c r="CM5" i="27"/>
  <c r="CM19" i="27"/>
  <c r="KU57" i="27"/>
  <c r="FP9" i="27"/>
  <c r="FP3" i="27"/>
  <c r="FR20" i="23"/>
  <c r="BQ35" i="27"/>
  <c r="BQ31" i="27"/>
  <c r="GK26" i="27"/>
  <c r="EB31" i="27"/>
  <c r="KM9" i="27"/>
  <c r="KM37" i="27"/>
  <c r="KM27" i="27"/>
  <c r="EO3" i="27"/>
  <c r="EO27" i="27"/>
  <c r="EA57" i="27"/>
  <c r="EA41" i="27"/>
  <c r="LW41" i="27"/>
  <c r="IB3" i="27"/>
  <c r="IB51" i="27"/>
  <c r="IR59" i="27"/>
  <c r="IR51" i="27"/>
  <c r="IR29" i="27"/>
  <c r="HJ25" i="27"/>
  <c r="HJ35" i="27"/>
  <c r="HU41" i="27"/>
  <c r="HU11" i="27"/>
  <c r="KA53" i="27"/>
  <c r="KA45" i="27"/>
  <c r="KA15" i="27"/>
  <c r="KA37" i="27"/>
  <c r="MJ43" i="27"/>
  <c r="EO20" i="27"/>
  <c r="IH45" i="27"/>
  <c r="IH5" i="27"/>
  <c r="IH17" i="27"/>
  <c r="JW27" i="27"/>
  <c r="LJ33" i="27"/>
  <c r="LJ31" i="27"/>
  <c r="ET45" i="27"/>
  <c r="ET9" i="27"/>
  <c r="ET37" i="27"/>
  <c r="GK55" i="27"/>
  <c r="GK3" i="27"/>
  <c r="IJ20" i="23"/>
  <c r="IH34" i="27" s="1"/>
  <c r="CM51" i="27"/>
  <c r="CM47" i="27"/>
  <c r="CM23" i="27"/>
  <c r="FX19" i="27"/>
  <c r="CO20" i="23"/>
  <c r="CM14" i="27" s="1"/>
  <c r="KU53" i="27"/>
  <c r="FP27" i="27"/>
  <c r="BQ59" i="27"/>
  <c r="BQ41" i="27"/>
  <c r="BQ11" i="27"/>
  <c r="KM33" i="27"/>
  <c r="KM25" i="27"/>
  <c r="EO21" i="27"/>
  <c r="EO57" i="27"/>
  <c r="EO13" i="27"/>
  <c r="LW25" i="27"/>
  <c r="IR3" i="27"/>
  <c r="IR35" i="27"/>
  <c r="IR39" i="27"/>
  <c r="HJ53" i="27"/>
  <c r="IS31" i="27"/>
  <c r="IS25" i="27"/>
  <c r="IS33" i="27"/>
  <c r="IS45" i="27"/>
  <c r="MJ29" i="27"/>
  <c r="BC21" i="27"/>
  <c r="BC17" i="27"/>
  <c r="BO33" i="27"/>
  <c r="BO53" i="27"/>
  <c r="BO55" i="27"/>
  <c r="FV19" i="27"/>
  <c r="FV43" i="27"/>
  <c r="IH27" i="27"/>
  <c r="IH25" i="27"/>
  <c r="IH47" i="27"/>
  <c r="GE3" i="27"/>
  <c r="GE55" i="27"/>
  <c r="BG49" i="27"/>
  <c r="BG31" i="27"/>
  <c r="JW51" i="27"/>
  <c r="JW37" i="27"/>
  <c r="LJ55" i="27"/>
  <c r="LJ15" i="27"/>
  <c r="LJ43" i="27"/>
  <c r="ET27" i="27"/>
  <c r="ET51" i="27"/>
  <c r="GK57" i="27"/>
  <c r="GK33" i="27"/>
  <c r="CM13" i="27"/>
  <c r="CM15" i="27"/>
  <c r="CM55" i="27"/>
  <c r="FX47" i="27"/>
  <c r="GI17" i="27"/>
  <c r="KU49" i="27"/>
  <c r="FP19" i="27"/>
  <c r="FP35" i="27"/>
  <c r="FP7" i="27"/>
  <c r="BQ27" i="27"/>
  <c r="GK18" i="27"/>
  <c r="KM5" i="27"/>
  <c r="KM3" i="27"/>
  <c r="KM59" i="27"/>
  <c r="EO49" i="27"/>
  <c r="EO7" i="27"/>
  <c r="EO31" i="27"/>
  <c r="JT39" i="27"/>
  <c r="IB23" i="27"/>
  <c r="IR7" i="27"/>
  <c r="IR19" i="27"/>
  <c r="HJ57" i="27"/>
  <c r="HJ5" i="27"/>
  <c r="IS5" i="27"/>
  <c r="MJ23" i="27"/>
  <c r="FV41" i="27"/>
  <c r="FV11" i="27"/>
  <c r="IH49" i="27"/>
  <c r="IH29" i="27"/>
  <c r="IH39" i="27"/>
  <c r="BG17" i="27"/>
  <c r="JW39" i="27"/>
  <c r="JW55" i="27"/>
  <c r="LJ47" i="27"/>
  <c r="LJ17" i="27"/>
  <c r="ET55" i="27"/>
  <c r="ET11" i="27"/>
  <c r="GK39" i="27"/>
  <c r="GK51" i="27"/>
  <c r="CM27" i="27"/>
  <c r="CM41" i="27"/>
  <c r="CM43" i="27"/>
  <c r="CM57" i="27"/>
  <c r="FX35" i="27"/>
  <c r="GI57" i="27"/>
  <c r="KU41" i="27"/>
  <c r="FP23" i="27"/>
  <c r="FP15" i="27"/>
  <c r="FP39" i="27"/>
  <c r="BQ57" i="27"/>
  <c r="BQ45" i="27"/>
  <c r="GK6" i="27"/>
  <c r="KM47" i="27"/>
  <c r="KM13" i="27"/>
  <c r="KM21" i="27"/>
  <c r="EO35" i="27"/>
  <c r="EO5" i="27"/>
  <c r="EO19" i="27"/>
  <c r="JT43" i="27"/>
  <c r="IR21" i="27"/>
  <c r="IT20" i="23"/>
  <c r="IT23" i="23" s="1"/>
  <c r="H237" i="40" s="1"/>
  <c r="IR45" i="27"/>
  <c r="IR11" i="27"/>
  <c r="IR57" i="27"/>
  <c r="MJ41" i="27"/>
  <c r="CM9" i="27"/>
  <c r="CM49" i="27"/>
  <c r="CM17" i="27"/>
  <c r="KU5" i="27"/>
  <c r="GK60" i="27"/>
  <c r="EO45" i="27"/>
  <c r="EO47" i="27"/>
  <c r="EO9" i="27"/>
  <c r="BS20" i="23"/>
  <c r="BS23" i="23" s="1"/>
  <c r="H54" i="40" s="1"/>
  <c r="LG57" i="27"/>
  <c r="LG15" i="27"/>
  <c r="LG5" i="27"/>
  <c r="LG53" i="27"/>
  <c r="MJ9" i="27"/>
  <c r="ML20" i="23"/>
  <c r="ML22" i="23" s="1"/>
  <c r="G333" i="40" s="1"/>
  <c r="MJ55" i="27"/>
  <c r="MJ51" i="27"/>
  <c r="MJ27" i="27"/>
  <c r="MJ11" i="27"/>
  <c r="MJ5" i="27"/>
  <c r="MJ57" i="27"/>
  <c r="MJ25" i="27"/>
  <c r="MJ3" i="27"/>
  <c r="MJ45" i="27"/>
  <c r="MJ21" i="27"/>
  <c r="MJ19" i="27"/>
  <c r="MJ15" i="27"/>
  <c r="MJ47" i="27"/>
  <c r="MJ35" i="27"/>
  <c r="BC15" i="27"/>
  <c r="BO29" i="27"/>
  <c r="BO49" i="27"/>
  <c r="FV23" i="27"/>
  <c r="FV21" i="27"/>
  <c r="FV57" i="27"/>
  <c r="IH55" i="27"/>
  <c r="IH41" i="27"/>
  <c r="BG41" i="27"/>
  <c r="JW47" i="27"/>
  <c r="LJ9" i="27"/>
  <c r="ET15" i="27"/>
  <c r="ET17" i="27"/>
  <c r="ET59" i="27"/>
  <c r="GK35" i="27"/>
  <c r="GM22" i="23"/>
  <c r="G178" i="40" s="1"/>
  <c r="GK59" i="27"/>
  <c r="CM29" i="27"/>
  <c r="CM3" i="27"/>
  <c r="FX3" i="27"/>
  <c r="GI37" i="27"/>
  <c r="KU43" i="27"/>
  <c r="FP5" i="27"/>
  <c r="FP47" i="27"/>
  <c r="FP49" i="27"/>
  <c r="BQ53" i="27"/>
  <c r="BQ47" i="27"/>
  <c r="BQ29" i="27"/>
  <c r="GK8" i="27"/>
  <c r="EB9" i="27"/>
  <c r="KM17" i="27"/>
  <c r="EO23" i="27"/>
  <c r="EQ22" i="23"/>
  <c r="G130" i="40" s="1"/>
  <c r="EO41" i="27"/>
  <c r="EQ23" i="23"/>
  <c r="H130" i="40" s="1"/>
  <c r="EA29" i="27"/>
  <c r="EA25" i="27"/>
  <c r="IB25" i="27"/>
  <c r="IB27" i="27"/>
  <c r="IR31" i="27"/>
  <c r="IR17" i="27"/>
  <c r="IR37" i="27"/>
  <c r="HJ41" i="27"/>
  <c r="HJ29" i="27"/>
  <c r="IS17" i="27"/>
  <c r="MJ37" i="27"/>
  <c r="EO12" i="27"/>
  <c r="EO4" i="27"/>
  <c r="EO26" i="27"/>
  <c r="EO48" i="27"/>
  <c r="EO28" i="27"/>
  <c r="EO6" i="27"/>
  <c r="EO33" i="27"/>
  <c r="EO17" i="27"/>
  <c r="EO55" i="27"/>
  <c r="EO38" i="27"/>
  <c r="GF29" i="27"/>
  <c r="IF31" i="27"/>
  <c r="IF27" i="27"/>
  <c r="IF39" i="27"/>
  <c r="KG53" i="27"/>
  <c r="KG27" i="27"/>
  <c r="KG59" i="27"/>
  <c r="KG37" i="27"/>
  <c r="KG49" i="27"/>
  <c r="KG11" i="27"/>
  <c r="KG29" i="27"/>
  <c r="KG25" i="27"/>
  <c r="KG15" i="27"/>
  <c r="KG21" i="27"/>
  <c r="KG51" i="27"/>
  <c r="KG33" i="27"/>
  <c r="KG9" i="27"/>
  <c r="KG3" i="27"/>
  <c r="KI20" i="23"/>
  <c r="KG54" i="27" s="1"/>
  <c r="KG17" i="27"/>
  <c r="KG41" i="27"/>
  <c r="KG47" i="27"/>
  <c r="BY28" i="27"/>
  <c r="BY18" i="27"/>
  <c r="BF25" i="27"/>
  <c r="BF3" i="27"/>
  <c r="DQ13" i="27"/>
  <c r="DQ51" i="27"/>
  <c r="LA37" i="27"/>
  <c r="KX23" i="27"/>
  <c r="KX41" i="27"/>
  <c r="ME3" i="27"/>
  <c r="ME31" i="27"/>
  <c r="ME17" i="27"/>
  <c r="MV35" i="27"/>
  <c r="MV19" i="27"/>
  <c r="MV11" i="27"/>
  <c r="JE55" i="27"/>
  <c r="EK27" i="27"/>
  <c r="EK25" i="27"/>
  <c r="JA5" i="27"/>
  <c r="JA53" i="27"/>
  <c r="JA7" i="27"/>
  <c r="JX47" i="27"/>
  <c r="JX45" i="27"/>
  <c r="MU7" i="27"/>
  <c r="IY13" i="27"/>
  <c r="IJ15" i="27"/>
  <c r="IJ55" i="27"/>
  <c r="EX3" i="27"/>
  <c r="EX15" i="27"/>
  <c r="GF39" i="27"/>
  <c r="JY13" i="27"/>
  <c r="JY17" i="27"/>
  <c r="LK3" i="27"/>
  <c r="LK27" i="27"/>
  <c r="LK53" i="27"/>
  <c r="LK19" i="27"/>
  <c r="IW53" i="27"/>
  <c r="IW21" i="27"/>
  <c r="KT39" i="27"/>
  <c r="KT57" i="27"/>
  <c r="KT59" i="27"/>
  <c r="KV11" i="27"/>
  <c r="KV45" i="27"/>
  <c r="CQ29" i="27"/>
  <c r="CQ41" i="27"/>
  <c r="CQ23" i="27"/>
  <c r="LY39" i="27"/>
  <c r="DT21" i="27"/>
  <c r="DT13" i="27"/>
  <c r="DT49" i="27"/>
  <c r="MK13" i="27"/>
  <c r="MK47" i="27"/>
  <c r="DZ45" i="27"/>
  <c r="DZ33" i="27"/>
  <c r="DZ29" i="27"/>
  <c r="LL53" i="27"/>
  <c r="LL47" i="27"/>
  <c r="JL45" i="27"/>
  <c r="JL11" i="27"/>
  <c r="IF35" i="27"/>
  <c r="IF9" i="27"/>
  <c r="MC51" i="27"/>
  <c r="KS24" i="23"/>
  <c r="I288" i="40" s="1"/>
  <c r="KZ53" i="27"/>
  <c r="KZ35" i="27"/>
  <c r="KZ51" i="27"/>
  <c r="LO29" i="27"/>
  <c r="LO11" i="27"/>
  <c r="LO55" i="27"/>
  <c r="LO31" i="27"/>
  <c r="LO53" i="27"/>
  <c r="LQ20" i="23"/>
  <c r="LO20" i="27" s="1"/>
  <c r="LU39" i="27"/>
  <c r="LU59" i="27"/>
  <c r="LU23" i="27"/>
  <c r="LU29" i="27"/>
  <c r="LU31" i="27"/>
  <c r="LU11" i="27"/>
  <c r="LU5" i="27"/>
  <c r="LU55" i="27"/>
  <c r="LU15" i="27"/>
  <c r="LU57" i="27"/>
  <c r="LU53" i="27"/>
  <c r="LU49" i="27"/>
  <c r="LU7" i="27"/>
  <c r="BF5" i="27"/>
  <c r="BF45" i="27"/>
  <c r="BF21" i="27"/>
  <c r="DQ35" i="27"/>
  <c r="LA35" i="27"/>
  <c r="LA39" i="27"/>
  <c r="KZ22" i="23"/>
  <c r="G295" i="40" s="1"/>
  <c r="KX9" i="27"/>
  <c r="ME27" i="27"/>
  <c r="ME51" i="27"/>
  <c r="ME49" i="27"/>
  <c r="MV3" i="27"/>
  <c r="MV5" i="27"/>
  <c r="MV49" i="27"/>
  <c r="MV33" i="27"/>
  <c r="JE53" i="27"/>
  <c r="JE9" i="27"/>
  <c r="EK5" i="27"/>
  <c r="EK31" i="27"/>
  <c r="JA47" i="27"/>
  <c r="JA11" i="27"/>
  <c r="JX13" i="27"/>
  <c r="JX25" i="27"/>
  <c r="MX20" i="23"/>
  <c r="MV28" i="27" s="1"/>
  <c r="IJ47" i="27"/>
  <c r="IJ5" i="27"/>
  <c r="EX33" i="27"/>
  <c r="EX45" i="27"/>
  <c r="GF41" i="27"/>
  <c r="GF7" i="27"/>
  <c r="JY45" i="27"/>
  <c r="JY19" i="27"/>
  <c r="KR47" i="27"/>
  <c r="LK37" i="27"/>
  <c r="LK55" i="27"/>
  <c r="LK51" i="27"/>
  <c r="CQ55" i="27"/>
  <c r="CQ49" i="27"/>
  <c r="CQ31" i="27"/>
  <c r="DT3" i="27"/>
  <c r="DT25" i="27"/>
  <c r="LL11" i="27"/>
  <c r="LN20" i="23"/>
  <c r="LL12" i="27" s="1"/>
  <c r="LL21" i="27"/>
  <c r="LL3" i="27"/>
  <c r="LL51" i="27"/>
  <c r="LM19" i="27"/>
  <c r="IF7" i="27"/>
  <c r="IF17" i="27"/>
  <c r="IF23" i="27"/>
  <c r="IF47" i="27"/>
  <c r="IF33" i="27"/>
  <c r="IF55" i="27"/>
  <c r="KQ54" i="27"/>
  <c r="LP31" i="27"/>
  <c r="LP43" i="27"/>
  <c r="LP9" i="27"/>
  <c r="LP23" i="27"/>
  <c r="BW9" i="27"/>
  <c r="BW57" i="27"/>
  <c r="BW55" i="27"/>
  <c r="BW23" i="27"/>
  <c r="BW11" i="27"/>
  <c r="BW37" i="27"/>
  <c r="BW43" i="27"/>
  <c r="BW27" i="27"/>
  <c r="BW5" i="27"/>
  <c r="BF7" i="27"/>
  <c r="BF47" i="27"/>
  <c r="DQ11" i="27"/>
  <c r="DQ55" i="27"/>
  <c r="LA15" i="27"/>
  <c r="LA11" i="27"/>
  <c r="KX25" i="27"/>
  <c r="KX27" i="27"/>
  <c r="ME5" i="27"/>
  <c r="MV31" i="27"/>
  <c r="MV15" i="27"/>
  <c r="EK57" i="27"/>
  <c r="EK17" i="27"/>
  <c r="EK29" i="27"/>
  <c r="JA49" i="27"/>
  <c r="JA35" i="27"/>
  <c r="JX57" i="27"/>
  <c r="JX35" i="27"/>
  <c r="IY35" i="27"/>
  <c r="IJ29" i="27"/>
  <c r="IJ43" i="27"/>
  <c r="EX29" i="27"/>
  <c r="EX55" i="27"/>
  <c r="GF19" i="27"/>
  <c r="GF47" i="27"/>
  <c r="JY39" i="27"/>
  <c r="JY37" i="27"/>
  <c r="KR19" i="27"/>
  <c r="LK13" i="27"/>
  <c r="LK5" i="27"/>
  <c r="LK47" i="27"/>
  <c r="IW41" i="27"/>
  <c r="KT7" i="27"/>
  <c r="KT55" i="27"/>
  <c r="KT27" i="27"/>
  <c r="KV17" i="27"/>
  <c r="KV51" i="27"/>
  <c r="KV7" i="27"/>
  <c r="CQ19" i="27"/>
  <c r="CQ53" i="27"/>
  <c r="LY37" i="27"/>
  <c r="KV20" i="23"/>
  <c r="KT36" i="27" s="1"/>
  <c r="DT9" i="27"/>
  <c r="DT55" i="27"/>
  <c r="MK11" i="27"/>
  <c r="MK51" i="27"/>
  <c r="MK41" i="27"/>
  <c r="DZ17" i="27"/>
  <c r="DZ5" i="27"/>
  <c r="DZ11" i="27"/>
  <c r="LL37" i="27"/>
  <c r="LL59" i="27"/>
  <c r="LL13" i="27"/>
  <c r="JL49" i="27"/>
  <c r="JL13" i="27"/>
  <c r="IF25" i="27"/>
  <c r="IF45" i="27"/>
  <c r="IF43" i="27"/>
  <c r="FQ55" i="27"/>
  <c r="FQ41" i="27"/>
  <c r="FQ33" i="27"/>
  <c r="FQ19" i="27"/>
  <c r="FQ27" i="27"/>
  <c r="FQ21" i="27"/>
  <c r="KG45" i="27"/>
  <c r="BF55" i="27"/>
  <c r="BF39" i="27"/>
  <c r="LA47" i="27"/>
  <c r="LA33" i="27"/>
  <c r="KX19" i="27"/>
  <c r="EK33" i="27"/>
  <c r="EK49" i="27"/>
  <c r="JA25" i="27"/>
  <c r="JA17" i="27"/>
  <c r="JX17" i="27"/>
  <c r="IY19" i="27"/>
  <c r="IJ21" i="27"/>
  <c r="EX17" i="27"/>
  <c r="EX43" i="27"/>
  <c r="EX9" i="27"/>
  <c r="GF9" i="27"/>
  <c r="GF57" i="27"/>
  <c r="JY41" i="27"/>
  <c r="JY21" i="27"/>
  <c r="KW57" i="27"/>
  <c r="LK11" i="27"/>
  <c r="LK49" i="27"/>
  <c r="LK33" i="27"/>
  <c r="LK45" i="27"/>
  <c r="KT31" i="27"/>
  <c r="KT17" i="27"/>
  <c r="KV53" i="27"/>
  <c r="KV3" i="27"/>
  <c r="KV33" i="27"/>
  <c r="CQ15" i="27"/>
  <c r="CQ11" i="27"/>
  <c r="DT29" i="27"/>
  <c r="DT53" i="27"/>
  <c r="DT5" i="27"/>
  <c r="MK7" i="27"/>
  <c r="MK33" i="27"/>
  <c r="MK25" i="27"/>
  <c r="DZ3" i="27"/>
  <c r="DZ37" i="27"/>
  <c r="LL23" i="27"/>
  <c r="LL41" i="27"/>
  <c r="LL15" i="27"/>
  <c r="LL45" i="27"/>
  <c r="JL7" i="27"/>
  <c r="IF5" i="27"/>
  <c r="IF53" i="27"/>
  <c r="IF51" i="27"/>
  <c r="MC25" i="27"/>
  <c r="MC35" i="27"/>
  <c r="MC47" i="27"/>
  <c r="MC55" i="27"/>
  <c r="MC31" i="27"/>
  <c r="KG5" i="27"/>
  <c r="MD30" i="27"/>
  <c r="JA9" i="27"/>
  <c r="JA31" i="27"/>
  <c r="JA23" i="27"/>
  <c r="JX55" i="27"/>
  <c r="JX33" i="27"/>
  <c r="IJ25" i="27"/>
  <c r="EX39" i="27"/>
  <c r="GF13" i="27"/>
  <c r="JY29" i="27"/>
  <c r="JY11" i="27"/>
  <c r="JY57" i="27"/>
  <c r="LK35" i="27"/>
  <c r="LK7" i="27"/>
  <c r="LK57" i="27"/>
  <c r="CQ9" i="27"/>
  <c r="CQ43" i="27"/>
  <c r="DT31" i="27"/>
  <c r="DT43" i="27"/>
  <c r="LL49" i="27"/>
  <c r="LL19" i="27"/>
  <c r="LL33" i="27"/>
  <c r="IF15" i="27"/>
  <c r="IF3" i="27"/>
  <c r="IF37" i="27"/>
  <c r="GY42" i="27"/>
  <c r="GY14" i="27"/>
  <c r="GY32" i="27"/>
  <c r="GY54" i="27"/>
  <c r="GY48" i="27"/>
  <c r="GY24" i="27"/>
  <c r="HA24" i="23"/>
  <c r="I192" i="40" s="1"/>
  <c r="GY40" i="27"/>
  <c r="GY38" i="27"/>
  <c r="KG39" i="27"/>
  <c r="JA15" i="27"/>
  <c r="JA3" i="27"/>
  <c r="JX21" i="27"/>
  <c r="JZ20" i="23"/>
  <c r="JX8" i="27" s="1"/>
  <c r="GF35" i="27"/>
  <c r="JY49" i="27"/>
  <c r="LK39" i="27"/>
  <c r="CQ21" i="27"/>
  <c r="CQ45" i="27"/>
  <c r="DT59" i="27"/>
  <c r="LL7" i="27"/>
  <c r="IF21" i="27"/>
  <c r="IF59" i="27"/>
  <c r="IF13" i="27"/>
  <c r="GY22" i="27"/>
  <c r="KG57" i="27"/>
  <c r="GQ20" i="23"/>
  <c r="GO12" i="27" s="1"/>
  <c r="GO17" i="27"/>
  <c r="KK35" i="27"/>
  <c r="KK49" i="27"/>
  <c r="CZ41" i="27"/>
  <c r="JD15" i="27"/>
  <c r="JD13" i="27"/>
  <c r="JD43" i="27"/>
  <c r="LQ5" i="27"/>
  <c r="LQ57" i="27"/>
  <c r="JF25" i="27"/>
  <c r="LC41" i="27"/>
  <c r="LC17" i="27"/>
  <c r="DR17" i="27"/>
  <c r="DR51" i="27"/>
  <c r="DR9" i="27"/>
  <c r="MO53" i="27"/>
  <c r="KL27" i="27"/>
  <c r="KL7" i="27"/>
  <c r="KL17" i="27"/>
  <c r="JU39" i="27"/>
  <c r="JU19" i="27"/>
  <c r="JU49" i="27"/>
  <c r="FA13" i="27"/>
  <c r="KF31" i="27"/>
  <c r="LI25" i="27"/>
  <c r="IT5" i="27"/>
  <c r="IT53" i="27"/>
  <c r="IT33" i="27"/>
  <c r="MD19" i="27"/>
  <c r="FF5" i="27"/>
  <c r="FF55" i="27"/>
  <c r="FF17" i="27"/>
  <c r="GS47" i="27"/>
  <c r="GR13" i="27"/>
  <c r="CL57" i="27"/>
  <c r="IQ43" i="27"/>
  <c r="IQ11" i="27"/>
  <c r="IQ3" i="27"/>
  <c r="KD55" i="27"/>
  <c r="KD51" i="27"/>
  <c r="JI21" i="27"/>
  <c r="JI47" i="27"/>
  <c r="JI7" i="27"/>
  <c r="MH15" i="27"/>
  <c r="IL13" i="27"/>
  <c r="IL21" i="27"/>
  <c r="KS23" i="27"/>
  <c r="KS29" i="27"/>
  <c r="KS51" i="27"/>
  <c r="KS13" i="27"/>
  <c r="KS39" i="27"/>
  <c r="FL59" i="27"/>
  <c r="FL25" i="27"/>
  <c r="MG53" i="27"/>
  <c r="KN35" i="27"/>
  <c r="IK29" i="27"/>
  <c r="KJ19" i="27"/>
  <c r="CP5" i="27"/>
  <c r="ML15" i="27"/>
  <c r="LN49" i="27"/>
  <c r="MS20" i="23"/>
  <c r="MQ56" i="27" s="1"/>
  <c r="MQ27" i="27"/>
  <c r="MQ51" i="27"/>
  <c r="MQ5" i="27"/>
  <c r="MQ39" i="27"/>
  <c r="MQ47" i="27"/>
  <c r="MQ21" i="27"/>
  <c r="MQ49" i="27"/>
  <c r="MQ33" i="27"/>
  <c r="MQ25" i="27"/>
  <c r="MQ29" i="27"/>
  <c r="MQ41" i="27"/>
  <c r="MQ13" i="27"/>
  <c r="MQ7" i="27"/>
  <c r="MQ37" i="27"/>
  <c r="MQ19" i="27"/>
  <c r="MQ57" i="27"/>
  <c r="MQ15" i="27"/>
  <c r="MQ55" i="27"/>
  <c r="KF9" i="27"/>
  <c r="KF3" i="27"/>
  <c r="IQ41" i="27"/>
  <c r="IQ53" i="27"/>
  <c r="IQ27" i="27"/>
  <c r="IQ31" i="27"/>
  <c r="KD25" i="27"/>
  <c r="JI31" i="27"/>
  <c r="JI43" i="27"/>
  <c r="JI49" i="27"/>
  <c r="JI59" i="27"/>
  <c r="IL37" i="27"/>
  <c r="IL15" i="27"/>
  <c r="MG31" i="27"/>
  <c r="CP15" i="27"/>
  <c r="CP43" i="27"/>
  <c r="CP19" i="27"/>
  <c r="CP35" i="27"/>
  <c r="CP11" i="27"/>
  <c r="CP45" i="27"/>
  <c r="CP29" i="27"/>
  <c r="CP57" i="27"/>
  <c r="JD20" i="23"/>
  <c r="JB48" i="27" s="1"/>
  <c r="JB37" i="27"/>
  <c r="JB49" i="27"/>
  <c r="JB35" i="27"/>
  <c r="JB47" i="27"/>
  <c r="KF15" i="27"/>
  <c r="IQ33" i="27"/>
  <c r="IQ13" i="27"/>
  <c r="KD41" i="27"/>
  <c r="JI34" i="27"/>
  <c r="JI50" i="27"/>
  <c r="JI22" i="27"/>
  <c r="JI10" i="27"/>
  <c r="JI37" i="27"/>
  <c r="JI9" i="27"/>
  <c r="JI19" i="27"/>
  <c r="IL29" i="27"/>
  <c r="IN20" i="23"/>
  <c r="IL38" i="27" s="1"/>
  <c r="IL17" i="27"/>
  <c r="IL9" i="27"/>
  <c r="MG25" i="27"/>
  <c r="MG27" i="27"/>
  <c r="MG55" i="27"/>
  <c r="MG59" i="27"/>
  <c r="MG5" i="27"/>
  <c r="MG35" i="27"/>
  <c r="MG15" i="27"/>
  <c r="JI46" i="27"/>
  <c r="IZ49" i="27"/>
  <c r="IZ59" i="27"/>
  <c r="IZ51" i="27"/>
  <c r="IZ15" i="27"/>
  <c r="IZ31" i="27"/>
  <c r="IZ53" i="27"/>
  <c r="ML7" i="27"/>
  <c r="ML59" i="27"/>
  <c r="ML41" i="27"/>
  <c r="ML29" i="27"/>
  <c r="ML37" i="27"/>
  <c r="ML21" i="27"/>
  <c r="ML23" i="27"/>
  <c r="ML45" i="27"/>
  <c r="MN20" i="23"/>
  <c r="ML38" i="27" s="1"/>
  <c r="ML13" i="27"/>
  <c r="ML57" i="27"/>
  <c r="ML35" i="27"/>
  <c r="ML17" i="27"/>
  <c r="ML39" i="27"/>
  <c r="ML55" i="27"/>
  <c r="ML19" i="27"/>
  <c r="ML3" i="27"/>
  <c r="ML31" i="27"/>
  <c r="ML53" i="27"/>
  <c r="KK7" i="27"/>
  <c r="KK31" i="27"/>
  <c r="CZ45" i="27"/>
  <c r="JD47" i="27"/>
  <c r="JD3" i="27"/>
  <c r="JD19" i="27"/>
  <c r="LQ55" i="27"/>
  <c r="LQ3" i="27"/>
  <c r="LQ37" i="27"/>
  <c r="JF55" i="27"/>
  <c r="LC31" i="27"/>
  <c r="LC15" i="27"/>
  <c r="BK36" i="27"/>
  <c r="DR11" i="27"/>
  <c r="DR27" i="27"/>
  <c r="JJ23" i="27"/>
  <c r="MO59" i="27"/>
  <c r="KL45" i="27"/>
  <c r="KL53" i="27"/>
  <c r="JU55" i="27"/>
  <c r="JU35" i="27"/>
  <c r="JU51" i="27"/>
  <c r="JW23" i="23"/>
  <c r="H266" i="40" s="1"/>
  <c r="KF55" i="27"/>
  <c r="LI5" i="27"/>
  <c r="LI13" i="27"/>
  <c r="IT25" i="27"/>
  <c r="IT41" i="27"/>
  <c r="IT57" i="27"/>
  <c r="MD15" i="27"/>
  <c r="FF9" i="27"/>
  <c r="FF29" i="27"/>
  <c r="JU58" i="27"/>
  <c r="GS29" i="27"/>
  <c r="GR3" i="27"/>
  <c r="GR53" i="27"/>
  <c r="IQ51" i="27"/>
  <c r="IQ37" i="27"/>
  <c r="KD27" i="27"/>
  <c r="JI5" i="27"/>
  <c r="JI17" i="27"/>
  <c r="JI13" i="27"/>
  <c r="IL47" i="27"/>
  <c r="IL41" i="27"/>
  <c r="FL17" i="27"/>
  <c r="MG37" i="27"/>
  <c r="KN45" i="27"/>
  <c r="JI44" i="27"/>
  <c r="CP7" i="27"/>
  <c r="IO17" i="27"/>
  <c r="IO49" i="27"/>
  <c r="IO43" i="27"/>
  <c r="IO59" i="27"/>
  <c r="IO23" i="27"/>
  <c r="IO57" i="27"/>
  <c r="IO35" i="27"/>
  <c r="LN33" i="27"/>
  <c r="JB7" i="27"/>
  <c r="KK55" i="27"/>
  <c r="KK41" i="27"/>
  <c r="JD37" i="27"/>
  <c r="JD41" i="27"/>
  <c r="JF23" i="23"/>
  <c r="H249" i="40" s="1"/>
  <c r="LQ19" i="27"/>
  <c r="LQ49" i="27"/>
  <c r="LQ53" i="27"/>
  <c r="JF53" i="27"/>
  <c r="LC59" i="27"/>
  <c r="BK50" i="27"/>
  <c r="KL5" i="27"/>
  <c r="JW22" i="23"/>
  <c r="G266" i="40" s="1"/>
  <c r="JU13" i="27"/>
  <c r="JU53" i="27"/>
  <c r="KF17" i="27"/>
  <c r="KF39" i="27"/>
  <c r="LI59" i="27"/>
  <c r="IT37" i="27"/>
  <c r="IT47" i="27"/>
  <c r="MD25" i="27"/>
  <c r="MS29" i="27"/>
  <c r="FF21" i="27"/>
  <c r="FF59" i="27"/>
  <c r="JU38" i="27"/>
  <c r="GS25" i="27"/>
  <c r="GR51" i="27"/>
  <c r="GR37" i="27"/>
  <c r="IQ49" i="27"/>
  <c r="IQ23" i="27"/>
  <c r="IQ19" i="27"/>
  <c r="KD43" i="27"/>
  <c r="KD11" i="27"/>
  <c r="JI51" i="27"/>
  <c r="JI57" i="27"/>
  <c r="JI45" i="27"/>
  <c r="IL45" i="27"/>
  <c r="IL49" i="27"/>
  <c r="IL33" i="27"/>
  <c r="MA46" i="27"/>
  <c r="MA4" i="27"/>
  <c r="MG13" i="27"/>
  <c r="KN31" i="27"/>
  <c r="JI40" i="27"/>
  <c r="CP21" i="27"/>
  <c r="IZ29" i="27"/>
  <c r="ML11" i="27"/>
  <c r="LN3" i="27"/>
  <c r="GA37" i="27"/>
  <c r="GA11" i="27"/>
  <c r="GA5" i="27"/>
  <c r="GA13" i="27"/>
  <c r="JB25" i="27"/>
  <c r="KK17" i="27"/>
  <c r="KK15" i="27"/>
  <c r="JD51" i="27"/>
  <c r="JD29" i="27"/>
  <c r="JD17" i="27"/>
  <c r="JD53" i="27"/>
  <c r="LQ7" i="27"/>
  <c r="LQ25" i="27"/>
  <c r="LE20" i="23"/>
  <c r="LC48" i="27" s="1"/>
  <c r="JF59" i="27"/>
  <c r="JF27" i="27"/>
  <c r="LC43" i="27"/>
  <c r="LC13" i="27"/>
  <c r="BK18" i="27"/>
  <c r="DR43" i="27"/>
  <c r="DR13" i="27"/>
  <c r="DR47" i="27"/>
  <c r="KL39" i="27"/>
  <c r="KF45" i="27"/>
  <c r="LI35" i="27"/>
  <c r="LI3" i="27"/>
  <c r="IT17" i="27"/>
  <c r="IT9" i="27"/>
  <c r="MD49" i="27"/>
  <c r="FF31" i="27"/>
  <c r="FF51" i="27"/>
  <c r="FF25" i="27"/>
  <c r="GS11" i="27"/>
  <c r="GR55" i="27"/>
  <c r="GR27" i="27"/>
  <c r="CL55" i="27"/>
  <c r="IQ5" i="27"/>
  <c r="IQ59" i="27"/>
  <c r="IQ9" i="27"/>
  <c r="KD37" i="27"/>
  <c r="KD13" i="27"/>
  <c r="JI25" i="27"/>
  <c r="JI27" i="27"/>
  <c r="JI41" i="27"/>
  <c r="IL23" i="27"/>
  <c r="IL55" i="27"/>
  <c r="IL35" i="27"/>
  <c r="FL37" i="27"/>
  <c r="FL5" i="27"/>
  <c r="FL33" i="27"/>
  <c r="FL19" i="27"/>
  <c r="MG33" i="27"/>
  <c r="KN51" i="27"/>
  <c r="KN33" i="27"/>
  <c r="KN17" i="27"/>
  <c r="KN55" i="27"/>
  <c r="KN25" i="27"/>
  <c r="KN15" i="27"/>
  <c r="KN29" i="27"/>
  <c r="JI6" i="27"/>
  <c r="IK43" i="27"/>
  <c r="IK55" i="27"/>
  <c r="IK27" i="27"/>
  <c r="IK13" i="27"/>
  <c r="IK37" i="27"/>
  <c r="JM27" i="27"/>
  <c r="JM47" i="27"/>
  <c r="CP3" i="27"/>
  <c r="IZ23" i="27"/>
  <c r="ML51" i="27"/>
  <c r="KE59" i="27"/>
  <c r="KG20" i="23"/>
  <c r="KE32" i="27" s="1"/>
  <c r="KE45" i="27"/>
  <c r="LN23" i="27"/>
  <c r="LN57" i="27"/>
  <c r="LN37" i="27"/>
  <c r="LN51" i="27"/>
  <c r="LN25" i="27"/>
  <c r="LN39" i="27"/>
  <c r="LN15" i="27"/>
  <c r="LN19" i="27"/>
  <c r="LN21" i="27"/>
  <c r="LN53" i="27"/>
  <c r="LN41" i="27"/>
  <c r="LN17" i="27"/>
  <c r="LN11" i="27"/>
  <c r="LN55" i="27"/>
  <c r="LN29" i="27"/>
  <c r="LN5" i="27"/>
  <c r="GA27" i="27"/>
  <c r="JB15" i="27"/>
  <c r="IV49" i="27"/>
  <c r="IV11" i="27"/>
  <c r="IV15" i="27"/>
  <c r="IV59" i="27"/>
  <c r="IV55" i="27"/>
  <c r="IV17" i="27"/>
  <c r="IV25" i="27"/>
  <c r="IV47" i="27"/>
  <c r="IV45" i="27"/>
  <c r="IV27" i="27"/>
  <c r="IV57" i="27"/>
  <c r="IV5" i="27"/>
  <c r="IV37" i="27"/>
  <c r="JD5" i="27"/>
  <c r="JD39" i="27"/>
  <c r="JD31" i="27"/>
  <c r="LC5" i="27"/>
  <c r="LC21" i="27"/>
  <c r="LI57" i="27"/>
  <c r="IT23" i="27"/>
  <c r="IT15" i="27"/>
  <c r="MD59" i="27"/>
  <c r="FF49" i="27"/>
  <c r="FF57" i="27"/>
  <c r="GS7" i="27"/>
  <c r="GR45" i="27"/>
  <c r="CL53" i="27"/>
  <c r="IQ45" i="27"/>
  <c r="IQ57" i="27"/>
  <c r="IQ15" i="27"/>
  <c r="KD59" i="27"/>
  <c r="JI33" i="27"/>
  <c r="JI55" i="27"/>
  <c r="JI23" i="27"/>
  <c r="MH45" i="27"/>
  <c r="IL7" i="27"/>
  <c r="IL53" i="27"/>
  <c r="IL43" i="27"/>
  <c r="MA18" i="27"/>
  <c r="FL57" i="27"/>
  <c r="MG39" i="27"/>
  <c r="KL20" i="23"/>
  <c r="KJ52" i="27" s="1"/>
  <c r="KJ17" i="27"/>
  <c r="KJ23" i="27"/>
  <c r="KJ29" i="27"/>
  <c r="CP51" i="27"/>
  <c r="IZ25" i="27"/>
  <c r="ML9" i="27"/>
  <c r="IO37" i="27"/>
  <c r="CO19" i="27"/>
  <c r="CO37" i="27"/>
  <c r="CO55" i="27"/>
  <c r="CO15" i="27"/>
  <c r="CO7" i="27"/>
  <c r="CO21" i="27"/>
  <c r="CO11" i="27"/>
  <c r="CO57" i="27"/>
  <c r="CO29" i="27"/>
  <c r="CO51" i="27"/>
  <c r="CO27" i="27"/>
  <c r="CO39" i="27"/>
  <c r="CO31" i="27"/>
  <c r="CO35" i="27"/>
  <c r="CO47" i="27"/>
  <c r="CO23" i="27"/>
  <c r="CQ20" i="23"/>
  <c r="CO18" i="27" s="1"/>
  <c r="MQ53" i="27"/>
  <c r="LS57" i="27"/>
  <c r="LS51" i="27"/>
  <c r="FC31" i="27"/>
  <c r="IE5" i="27"/>
  <c r="IE41" i="27"/>
  <c r="IE7" i="27"/>
  <c r="KH7" i="27"/>
  <c r="KH17" i="27"/>
  <c r="LV29" i="27"/>
  <c r="LV45" i="27"/>
  <c r="JG29" i="27"/>
  <c r="JG47" i="27"/>
  <c r="MW11" i="27"/>
  <c r="MW39" i="27"/>
  <c r="MW23" i="27"/>
  <c r="LR33" i="27"/>
  <c r="LR3" i="27"/>
  <c r="IX41" i="27"/>
  <c r="IX7" i="27"/>
  <c r="IX53" i="27"/>
  <c r="KI3" i="27"/>
  <c r="KI23" i="27"/>
  <c r="KI55" i="27"/>
  <c r="JP29" i="27"/>
  <c r="JP57" i="27"/>
  <c r="JP37" i="27"/>
  <c r="MR25" i="27"/>
  <c r="MR9" i="27"/>
  <c r="MR47" i="27"/>
  <c r="HA43" i="27"/>
  <c r="CR51" i="27"/>
  <c r="LH19" i="27"/>
  <c r="IP27" i="27"/>
  <c r="IP53" i="27"/>
  <c r="IP33" i="27"/>
  <c r="LS39" i="27"/>
  <c r="LS37" i="27"/>
  <c r="JV5" i="27"/>
  <c r="JV51" i="27"/>
  <c r="JV47" i="27"/>
  <c r="KP27" i="27"/>
  <c r="KP43" i="27"/>
  <c r="CI25" i="27"/>
  <c r="CI17" i="27"/>
  <c r="FC51" i="27"/>
  <c r="IE59" i="27"/>
  <c r="IE11" i="27"/>
  <c r="KH45" i="27"/>
  <c r="LV55" i="27"/>
  <c r="LV41" i="27"/>
  <c r="JG15" i="27"/>
  <c r="JG21" i="27"/>
  <c r="MW3" i="27"/>
  <c r="MW17" i="27"/>
  <c r="MY20" i="23"/>
  <c r="MW16" i="27" s="1"/>
  <c r="LR47" i="27"/>
  <c r="LR27" i="27"/>
  <c r="KI31" i="27"/>
  <c r="KI51" i="27"/>
  <c r="HA21" i="27"/>
  <c r="CR21" i="27"/>
  <c r="CR47" i="27"/>
  <c r="JC5" i="27"/>
  <c r="JC45" i="27"/>
  <c r="LH51" i="27"/>
  <c r="IP37" i="27"/>
  <c r="IP43" i="27"/>
  <c r="IP17" i="27"/>
  <c r="LS27" i="27"/>
  <c r="LS53" i="27"/>
  <c r="JV23" i="27"/>
  <c r="JV7" i="27"/>
  <c r="KP37" i="27"/>
  <c r="KP51" i="27"/>
  <c r="CI3" i="27"/>
  <c r="CI13" i="27"/>
  <c r="FC55" i="27"/>
  <c r="FC11" i="27"/>
  <c r="IE13" i="27"/>
  <c r="IE37" i="27"/>
  <c r="KH23" i="27"/>
  <c r="KH29" i="27"/>
  <c r="LV17" i="27"/>
  <c r="JG23" i="27"/>
  <c r="JG19" i="27"/>
  <c r="JG59" i="27"/>
  <c r="MW13" i="27"/>
  <c r="LR13" i="27"/>
  <c r="LR49" i="27"/>
  <c r="LR9" i="27"/>
  <c r="CR5" i="27"/>
  <c r="IP59" i="27"/>
  <c r="IP9" i="27"/>
  <c r="LS9" i="27"/>
  <c r="LS5" i="27"/>
  <c r="JV53" i="27"/>
  <c r="JV19" i="27"/>
  <c r="KP5" i="27"/>
  <c r="CI33" i="27"/>
  <c r="CI11" i="27"/>
  <c r="FC23" i="27"/>
  <c r="FC19" i="27"/>
  <c r="IE21" i="27"/>
  <c r="JG27" i="27"/>
  <c r="JG43" i="27"/>
  <c r="LR7" i="27"/>
  <c r="LR31" i="27"/>
  <c r="IX19" i="27"/>
  <c r="IX37" i="27"/>
  <c r="IZ20" i="23"/>
  <c r="IX24" i="27" s="1"/>
  <c r="KI9" i="27"/>
  <c r="KI57" i="27"/>
  <c r="JP53" i="27"/>
  <c r="JP39" i="27"/>
  <c r="JP51" i="27"/>
  <c r="MR15" i="27"/>
  <c r="MT22" i="23"/>
  <c r="G341" i="40" s="1"/>
  <c r="MR31" i="27"/>
  <c r="HA41" i="27"/>
  <c r="HA27" i="27"/>
  <c r="JC9" i="27"/>
  <c r="JC3" i="27"/>
  <c r="LH23" i="27"/>
  <c r="IP49" i="27"/>
  <c r="IP45" i="27"/>
  <c r="LS3" i="27"/>
  <c r="JV37" i="27"/>
  <c r="JV33" i="27"/>
  <c r="KP7" i="27"/>
  <c r="CI19" i="27"/>
  <c r="FC21" i="27"/>
  <c r="IE23" i="27"/>
  <c r="IE27" i="27"/>
  <c r="IE9" i="27"/>
  <c r="KH3" i="27"/>
  <c r="LV37" i="27"/>
  <c r="LV27" i="27"/>
  <c r="JG25" i="27"/>
  <c r="JG39" i="27"/>
  <c r="MW27" i="27"/>
  <c r="MW53" i="27"/>
  <c r="LR17" i="27"/>
  <c r="LR23" i="27"/>
  <c r="FD36" i="27"/>
  <c r="FD16" i="27"/>
  <c r="FD14" i="27"/>
  <c r="FD46" i="27"/>
  <c r="FD32" i="27"/>
  <c r="FD8" i="27"/>
  <c r="FD60" i="27"/>
  <c r="FD56" i="27"/>
  <c r="FD26" i="27"/>
  <c r="FD28" i="27"/>
  <c r="FD42" i="27"/>
  <c r="FD50" i="27"/>
  <c r="FD18" i="27"/>
  <c r="FD20" i="27"/>
  <c r="FD22" i="27"/>
  <c r="FD34" i="27"/>
  <c r="FF24" i="23"/>
  <c r="I145" i="40" s="1"/>
  <c r="FD24" i="27"/>
  <c r="FD54" i="27"/>
  <c r="FD6" i="27"/>
  <c r="FD40" i="27"/>
  <c r="FD48" i="27"/>
  <c r="FD52" i="27"/>
  <c r="FD30" i="27"/>
  <c r="FD4" i="27"/>
  <c r="FD44" i="27"/>
  <c r="FD12" i="27"/>
  <c r="FD58" i="27"/>
  <c r="FD38" i="27"/>
  <c r="FD10" i="27"/>
  <c r="F37" i="40"/>
  <c r="MX24" i="27"/>
  <c r="MX50" i="27"/>
  <c r="MX52" i="27"/>
  <c r="MX54" i="27"/>
  <c r="MX16" i="27"/>
  <c r="MX58" i="27"/>
  <c r="MX28" i="27"/>
  <c r="MX42" i="27"/>
  <c r="MX40" i="27"/>
  <c r="MX30" i="27"/>
  <c r="MX26" i="27"/>
  <c r="MX44" i="27"/>
  <c r="MX8" i="27"/>
  <c r="MX60" i="27"/>
  <c r="MX46" i="27"/>
  <c r="MX36" i="27"/>
  <c r="MX22" i="27"/>
  <c r="MZ24" i="23"/>
  <c r="I347" i="40" s="1"/>
  <c r="I349" i="40" s="1"/>
  <c r="MX20" i="27"/>
  <c r="MZ22" i="23"/>
  <c r="G347" i="40" s="1"/>
  <c r="G349" i="40" s="1"/>
  <c r="MX12" i="27"/>
  <c r="MX38" i="27"/>
  <c r="MX32" i="27"/>
  <c r="MX18" i="27"/>
  <c r="MX10" i="27"/>
  <c r="MX34" i="27"/>
  <c r="MX48" i="27"/>
  <c r="MX56" i="27"/>
  <c r="MX14" i="27"/>
  <c r="MX4" i="27"/>
  <c r="MX6" i="27"/>
  <c r="BU3" i="27"/>
  <c r="FE33" i="27"/>
  <c r="MN37" i="27"/>
  <c r="MN43" i="27"/>
  <c r="EM49" i="27"/>
  <c r="EM57" i="27"/>
  <c r="GJ42" i="27"/>
  <c r="GJ54" i="27"/>
  <c r="BL17" i="27"/>
  <c r="BL5" i="27"/>
  <c r="DP50" i="27"/>
  <c r="DP20" i="27"/>
  <c r="HG12" i="27"/>
  <c r="FE54" i="27"/>
  <c r="DU56" i="27"/>
  <c r="FM17" i="27"/>
  <c r="HQ20" i="23"/>
  <c r="HQ22" i="23" s="1"/>
  <c r="G208" i="40" s="1"/>
  <c r="HO33" i="27"/>
  <c r="HO15" i="27"/>
  <c r="HO57" i="27"/>
  <c r="HO41" i="27"/>
  <c r="HO5" i="27"/>
  <c r="HO55" i="27"/>
  <c r="HO25" i="27"/>
  <c r="HO19" i="27"/>
  <c r="HO43" i="27"/>
  <c r="HO31" i="27"/>
  <c r="HO7" i="27"/>
  <c r="HO49" i="27"/>
  <c r="HO21" i="27"/>
  <c r="HO45" i="27"/>
  <c r="HO53" i="27"/>
  <c r="HO35" i="27"/>
  <c r="HO29" i="27"/>
  <c r="HO59" i="27"/>
  <c r="HO39" i="27"/>
  <c r="HO3" i="27"/>
  <c r="HO13" i="27"/>
  <c r="HO37" i="27"/>
  <c r="HO9" i="27"/>
  <c r="HO51" i="27"/>
  <c r="HO47" i="27"/>
  <c r="HO17" i="27"/>
  <c r="E49" i="40"/>
  <c r="F49" i="40"/>
  <c r="DD9" i="27"/>
  <c r="DD3" i="27"/>
  <c r="DD19" i="27"/>
  <c r="DD13" i="27"/>
  <c r="DD39" i="27"/>
  <c r="DD31" i="27"/>
  <c r="DD51" i="27"/>
  <c r="DD35" i="27"/>
  <c r="DD27" i="27"/>
  <c r="DD5" i="27"/>
  <c r="DD17" i="27"/>
  <c r="DD15" i="27"/>
  <c r="DD29" i="27"/>
  <c r="DD11" i="27"/>
  <c r="DL5" i="27"/>
  <c r="BU33" i="27"/>
  <c r="BU13" i="27"/>
  <c r="BU37" i="27"/>
  <c r="FE17" i="27"/>
  <c r="NP8" i="23"/>
  <c r="DD21" i="27"/>
  <c r="DD25" i="27"/>
  <c r="F50" i="40"/>
  <c r="MX3" i="27"/>
  <c r="MX53" i="27"/>
  <c r="MX11" i="27"/>
  <c r="MX21" i="27"/>
  <c r="DP17" i="27"/>
  <c r="DP55" i="27"/>
  <c r="DP21" i="27"/>
  <c r="DP47" i="27"/>
  <c r="DL33" i="27"/>
  <c r="DL23" i="27"/>
  <c r="DL25" i="27"/>
  <c r="DL11" i="27"/>
  <c r="DU41" i="27"/>
  <c r="DU55" i="27"/>
  <c r="DW23" i="23"/>
  <c r="H110" i="40" s="1"/>
  <c r="GJ33" i="27"/>
  <c r="GJ51" i="27"/>
  <c r="GJ49" i="27"/>
  <c r="GJ55" i="27"/>
  <c r="HG57" i="27"/>
  <c r="HG41" i="27"/>
  <c r="HG3" i="27"/>
  <c r="HG13" i="27"/>
  <c r="NO19" i="23"/>
  <c r="EY20" i="23"/>
  <c r="EW21" i="27"/>
  <c r="EW57" i="27"/>
  <c r="EW53" i="27"/>
  <c r="BM31" i="27"/>
  <c r="BM25" i="27"/>
  <c r="BM17" i="27"/>
  <c r="BM51" i="27"/>
  <c r="BU55" i="27"/>
  <c r="BU5" i="27"/>
  <c r="BU45" i="27"/>
  <c r="BU43" i="27"/>
  <c r="FE51" i="27"/>
  <c r="FE55" i="27"/>
  <c r="FE21" i="27"/>
  <c r="FE53" i="27"/>
  <c r="FD31" i="27"/>
  <c r="FD11" i="27"/>
  <c r="FD57" i="27"/>
  <c r="FD35" i="27"/>
  <c r="KY39" i="27"/>
  <c r="KY7" i="27"/>
  <c r="KY29" i="27"/>
  <c r="KY45" i="27"/>
  <c r="FU47" i="27"/>
  <c r="FU15" i="27"/>
  <c r="HH7" i="27"/>
  <c r="HH23" i="27"/>
  <c r="MN51" i="27"/>
  <c r="MN21" i="27"/>
  <c r="MN25" i="27"/>
  <c r="NG19" i="23"/>
  <c r="F65" i="40"/>
  <c r="BE53" i="27"/>
  <c r="BE15" i="27"/>
  <c r="BE55" i="27"/>
  <c r="NL8" i="23"/>
  <c r="DD45" i="27"/>
  <c r="DD43" i="27"/>
  <c r="DD41" i="27"/>
  <c r="BJ19" i="27"/>
  <c r="BJ25" i="27"/>
  <c r="NM9" i="23"/>
  <c r="CK7" i="27"/>
  <c r="CK15" i="27"/>
  <c r="DY11" i="27"/>
  <c r="DY21" i="27"/>
  <c r="FZ27" i="27"/>
  <c r="FZ21" i="27"/>
  <c r="EM33" i="27"/>
  <c r="GJ38" i="27"/>
  <c r="GJ18" i="27"/>
  <c r="BL59" i="27"/>
  <c r="BL53" i="27"/>
  <c r="DP58" i="27"/>
  <c r="DP54" i="27"/>
  <c r="HG26" i="27"/>
  <c r="DU48" i="27"/>
  <c r="CH31" i="27"/>
  <c r="CH25" i="27"/>
  <c r="CH49" i="27"/>
  <c r="CH41" i="27"/>
  <c r="CH17" i="27"/>
  <c r="CH55" i="27"/>
  <c r="CH15" i="27"/>
  <c r="CH7" i="27"/>
  <c r="CH51" i="27"/>
  <c r="CH19" i="27"/>
  <c r="CH13" i="27"/>
  <c r="CH37" i="27"/>
  <c r="CH47" i="27"/>
  <c r="CH39" i="27"/>
  <c r="CH3" i="27"/>
  <c r="CH35" i="27"/>
  <c r="CH23" i="27"/>
  <c r="CH5" i="27"/>
  <c r="CH45" i="27"/>
  <c r="CH33" i="27"/>
  <c r="CH29" i="27"/>
  <c r="CH53" i="27"/>
  <c r="CH59" i="27"/>
  <c r="CH11" i="27"/>
  <c r="CH27" i="27"/>
  <c r="CH43" i="27"/>
  <c r="CH9" i="27"/>
  <c r="CH21" i="27"/>
  <c r="CH57" i="27"/>
  <c r="CJ20" i="23"/>
  <c r="CJ23" i="23" s="1"/>
  <c r="H71" i="40" s="1"/>
  <c r="NQ9" i="23"/>
  <c r="DL59" i="27"/>
  <c r="DL47" i="27"/>
  <c r="FU23" i="27"/>
  <c r="FU19" i="27"/>
  <c r="FU21" i="27"/>
  <c r="FW20" i="23"/>
  <c r="FW22" i="23" s="1"/>
  <c r="G162" i="40" s="1"/>
  <c r="FU7" i="27"/>
  <c r="FU3" i="27"/>
  <c r="FU29" i="27"/>
  <c r="MN11" i="27"/>
  <c r="MN3" i="27"/>
  <c r="BW20" i="23"/>
  <c r="BW23" i="23" s="1"/>
  <c r="H58" i="40" s="1"/>
  <c r="MX47" i="27"/>
  <c r="MX25" i="27"/>
  <c r="MX39" i="27"/>
  <c r="MZ23" i="23"/>
  <c r="H347" i="40" s="1"/>
  <c r="H349" i="40" s="1"/>
  <c r="MX51" i="27"/>
  <c r="DP35" i="27"/>
  <c r="DP43" i="27"/>
  <c r="DR23" i="23"/>
  <c r="H105" i="40" s="1"/>
  <c r="DP39" i="27"/>
  <c r="DL3" i="27"/>
  <c r="DL51" i="27"/>
  <c r="DL41" i="27"/>
  <c r="DL7" i="27"/>
  <c r="DU3" i="27"/>
  <c r="DU11" i="27"/>
  <c r="DU45" i="27"/>
  <c r="DU53" i="27"/>
  <c r="E63" i="40"/>
  <c r="GJ9" i="27"/>
  <c r="GJ45" i="27"/>
  <c r="GJ35" i="27"/>
  <c r="GJ41" i="27"/>
  <c r="HG35" i="27"/>
  <c r="HG9" i="27"/>
  <c r="HG39" i="27"/>
  <c r="HG11" i="27"/>
  <c r="EW5" i="27"/>
  <c r="EW3" i="27"/>
  <c r="EW35" i="27"/>
  <c r="BM41" i="27"/>
  <c r="BM45" i="27"/>
  <c r="BM57" i="27"/>
  <c r="BM59" i="27"/>
  <c r="BU59" i="27"/>
  <c r="BU9" i="27"/>
  <c r="BU17" i="27"/>
  <c r="BU11" i="27"/>
  <c r="FE39" i="27"/>
  <c r="FE57" i="27"/>
  <c r="FE45" i="27"/>
  <c r="FE9" i="27"/>
  <c r="FD59" i="27"/>
  <c r="FD45" i="27"/>
  <c r="FD41" i="27"/>
  <c r="FD37" i="27"/>
  <c r="KY57" i="27"/>
  <c r="KY17" i="27"/>
  <c r="KY13" i="27"/>
  <c r="KY15" i="27"/>
  <c r="FU25" i="27"/>
  <c r="FU45" i="27"/>
  <c r="FU51" i="27"/>
  <c r="FU5" i="27"/>
  <c r="HJ20" i="23"/>
  <c r="HJ23" i="23" s="1"/>
  <c r="H201" i="40" s="1"/>
  <c r="HH11" i="27"/>
  <c r="HH45" i="27"/>
  <c r="HH43" i="27"/>
  <c r="HH47" i="27"/>
  <c r="HH15" i="27"/>
  <c r="HH19" i="27"/>
  <c r="HH51" i="27"/>
  <c r="MN19" i="27"/>
  <c r="MN49" i="27"/>
  <c r="MN9" i="27"/>
  <c r="MN33" i="27"/>
  <c r="AZ57" i="27"/>
  <c r="AZ59" i="27"/>
  <c r="AZ9" i="27"/>
  <c r="AZ39" i="27"/>
  <c r="AZ55" i="27"/>
  <c r="AZ31" i="27"/>
  <c r="AZ27" i="27"/>
  <c r="AZ3" i="27"/>
  <c r="AZ35" i="27"/>
  <c r="AZ53" i="27"/>
  <c r="AZ37" i="27"/>
  <c r="AZ43" i="27"/>
  <c r="AZ5" i="27"/>
  <c r="AZ25" i="27"/>
  <c r="AZ11" i="27"/>
  <c r="AZ7" i="27"/>
  <c r="AZ13" i="27"/>
  <c r="AZ41" i="27"/>
  <c r="BB20" i="23"/>
  <c r="BB22" i="23" s="1"/>
  <c r="AZ49" i="27"/>
  <c r="AZ29" i="27"/>
  <c r="AZ19" i="27"/>
  <c r="AZ33" i="27"/>
  <c r="AZ21" i="27"/>
  <c r="AZ17" i="27"/>
  <c r="AZ47" i="27"/>
  <c r="AZ51" i="27"/>
  <c r="AZ15" i="27"/>
  <c r="AZ23" i="27"/>
  <c r="AZ45" i="27"/>
  <c r="BE3" i="27"/>
  <c r="BE59" i="27"/>
  <c r="BL20" i="23"/>
  <c r="BL23" i="23" s="1"/>
  <c r="H47" i="40" s="1"/>
  <c r="DD53" i="27"/>
  <c r="DD47" i="27"/>
  <c r="BJ33" i="27"/>
  <c r="E39" i="40"/>
  <c r="CK59" i="27"/>
  <c r="DY29" i="27"/>
  <c r="FZ7" i="27"/>
  <c r="FZ33" i="27"/>
  <c r="EM19" i="27"/>
  <c r="GL24" i="23"/>
  <c r="I177" i="40" s="1"/>
  <c r="GJ44" i="27"/>
  <c r="BL21" i="27"/>
  <c r="NN8" i="23"/>
  <c r="DP12" i="27"/>
  <c r="DP38" i="27"/>
  <c r="HG38" i="27"/>
  <c r="FK43" i="27"/>
  <c r="FK25" i="27"/>
  <c r="FK31" i="27"/>
  <c r="FK41" i="27"/>
  <c r="FK3" i="27"/>
  <c r="FK19" i="27"/>
  <c r="FK9" i="27"/>
  <c r="FK53" i="27"/>
  <c r="FK33" i="27"/>
  <c r="FK13" i="27"/>
  <c r="FK37" i="27"/>
  <c r="FM20" i="23"/>
  <c r="FM22" i="23" s="1"/>
  <c r="G152" i="40" s="1"/>
  <c r="FK47" i="27"/>
  <c r="FK7" i="27"/>
  <c r="FK49" i="27"/>
  <c r="FK59" i="27"/>
  <c r="FK55" i="27"/>
  <c r="FK51" i="27"/>
  <c r="FK27" i="27"/>
  <c r="FK57" i="27"/>
  <c r="FK11" i="27"/>
  <c r="HW27" i="27"/>
  <c r="HW37" i="27"/>
  <c r="HW23" i="27"/>
  <c r="HW59" i="27"/>
  <c r="HY20" i="23"/>
  <c r="HY22" i="23" s="1"/>
  <c r="G216" i="40" s="1"/>
  <c r="HW51" i="27"/>
  <c r="HW49" i="27"/>
  <c r="HW33" i="27"/>
  <c r="HW47" i="27"/>
  <c r="HW21" i="27"/>
  <c r="HW15" i="27"/>
  <c r="HW53" i="27"/>
  <c r="HW55" i="27"/>
  <c r="HW9" i="27"/>
  <c r="HW19" i="27"/>
  <c r="HW39" i="27"/>
  <c r="HW57" i="27"/>
  <c r="HW31" i="27"/>
  <c r="HW7" i="27"/>
  <c r="HW41" i="27"/>
  <c r="HW17" i="27"/>
  <c r="HW11" i="27"/>
  <c r="HW35" i="27"/>
  <c r="HW13" i="27"/>
  <c r="HW5" i="27"/>
  <c r="FE16" i="27"/>
  <c r="DU38" i="27"/>
  <c r="DL57" i="27"/>
  <c r="BU31" i="27"/>
  <c r="DN20" i="23"/>
  <c r="DN22" i="23" s="1"/>
  <c r="G101" i="40" s="1"/>
  <c r="MX27" i="27"/>
  <c r="MX31" i="27"/>
  <c r="MX9" i="27"/>
  <c r="DR22" i="23"/>
  <c r="G105" i="40" s="1"/>
  <c r="DP57" i="27"/>
  <c r="DP41" i="27"/>
  <c r="DP51" i="27"/>
  <c r="DP27" i="27"/>
  <c r="DL21" i="27"/>
  <c r="DL43" i="27"/>
  <c r="DL9" i="27"/>
  <c r="DL31" i="27"/>
  <c r="DU39" i="27"/>
  <c r="DU57" i="27"/>
  <c r="DW22" i="23"/>
  <c r="G110" i="40" s="1"/>
  <c r="DU31" i="27"/>
  <c r="GJ29" i="27"/>
  <c r="GJ3" i="27"/>
  <c r="GJ5" i="27"/>
  <c r="GJ19" i="27"/>
  <c r="HG19" i="27"/>
  <c r="HG37" i="27"/>
  <c r="HG45" i="27"/>
  <c r="HG49" i="27"/>
  <c r="BM55" i="27"/>
  <c r="BM23" i="27"/>
  <c r="BM13" i="27"/>
  <c r="BM3" i="27"/>
  <c r="BU21" i="27"/>
  <c r="BU27" i="27"/>
  <c r="BU41" i="27"/>
  <c r="BU57" i="27"/>
  <c r="FE11" i="27"/>
  <c r="FE7" i="27"/>
  <c r="FE41" i="27"/>
  <c r="FE15" i="27"/>
  <c r="FD27" i="27"/>
  <c r="FD7" i="27"/>
  <c r="FD55" i="27"/>
  <c r="FF22" i="23"/>
  <c r="G145" i="40" s="1"/>
  <c r="FU41" i="27"/>
  <c r="FU53" i="27"/>
  <c r="FU11" i="27"/>
  <c r="FU27" i="27"/>
  <c r="MN7" i="27"/>
  <c r="MN55" i="27"/>
  <c r="MN59" i="27"/>
  <c r="BE17" i="27"/>
  <c r="BE31" i="27"/>
  <c r="BE43" i="27"/>
  <c r="BG20" i="23"/>
  <c r="BG22" i="23" s="1"/>
  <c r="G42" i="40" s="1"/>
  <c r="BE35" i="27"/>
  <c r="BE37" i="27"/>
  <c r="BE13" i="27"/>
  <c r="BE41" i="27"/>
  <c r="E57" i="40"/>
  <c r="BJ49" i="27"/>
  <c r="BJ31" i="27"/>
  <c r="BJ37" i="27"/>
  <c r="BJ11" i="27"/>
  <c r="BJ47" i="27"/>
  <c r="BJ7" i="27"/>
  <c r="BJ15" i="27"/>
  <c r="BJ43" i="27"/>
  <c r="BJ5" i="27"/>
  <c r="BJ45" i="27"/>
  <c r="BJ55" i="27"/>
  <c r="BJ13" i="27"/>
  <c r="BJ41" i="27"/>
  <c r="BJ51" i="27"/>
  <c r="BJ39" i="27"/>
  <c r="DD7" i="27"/>
  <c r="DD33" i="27"/>
  <c r="BJ59" i="27"/>
  <c r="BJ57" i="27"/>
  <c r="NI8" i="23"/>
  <c r="EM59" i="27"/>
  <c r="EM45" i="27"/>
  <c r="EM55" i="27"/>
  <c r="EM43" i="27"/>
  <c r="EM27" i="27"/>
  <c r="EM23" i="27"/>
  <c r="EM53" i="27"/>
  <c r="EM17" i="27"/>
  <c r="EM37" i="27"/>
  <c r="EM31" i="27"/>
  <c r="EM7" i="27"/>
  <c r="EM9" i="27"/>
  <c r="EM51" i="27"/>
  <c r="EM41" i="27"/>
  <c r="EM13" i="27"/>
  <c r="EM25" i="27"/>
  <c r="EM21" i="27"/>
  <c r="EO20" i="23"/>
  <c r="EO23" i="23" s="1"/>
  <c r="H128" i="40" s="1"/>
  <c r="EM47" i="27"/>
  <c r="GJ40" i="27"/>
  <c r="GJ34" i="27"/>
  <c r="BL49" i="27"/>
  <c r="DF20" i="23"/>
  <c r="DF23" i="23" s="1"/>
  <c r="H93" i="40" s="1"/>
  <c r="DP60" i="27"/>
  <c r="HI24" i="23"/>
  <c r="I200" i="40" s="1"/>
  <c r="HG40" i="27"/>
  <c r="FK21" i="27"/>
  <c r="HW43" i="27"/>
  <c r="FE30" i="27"/>
  <c r="DU24" i="27"/>
  <c r="FE48" i="27"/>
  <c r="DL39" i="27"/>
  <c r="DU7" i="27"/>
  <c r="FU49" i="27"/>
  <c r="FU35" i="27"/>
  <c r="FU59" i="27"/>
  <c r="FU37" i="27"/>
  <c r="MN45" i="27"/>
  <c r="MN39" i="27"/>
  <c r="F51" i="40"/>
  <c r="E51" i="40"/>
  <c r="OB8" i="23"/>
  <c r="F47" i="40"/>
  <c r="E47" i="40"/>
  <c r="DD55" i="27"/>
  <c r="DD49" i="27"/>
  <c r="F53" i="40"/>
  <c r="E53" i="40"/>
  <c r="BJ3" i="27"/>
  <c r="BJ53" i="27"/>
  <c r="CM20" i="23"/>
  <c r="CM23" i="23" s="1"/>
  <c r="H74" i="40" s="1"/>
  <c r="CK13" i="27"/>
  <c r="CK31" i="27"/>
  <c r="CK53" i="27"/>
  <c r="CK55" i="27"/>
  <c r="CK35" i="27"/>
  <c r="CK23" i="27"/>
  <c r="CK37" i="27"/>
  <c r="CK5" i="27"/>
  <c r="CK9" i="27"/>
  <c r="CK41" i="27"/>
  <c r="CK45" i="27"/>
  <c r="CK27" i="27"/>
  <c r="CK3" i="27"/>
  <c r="CK17" i="27"/>
  <c r="CK19" i="27"/>
  <c r="FZ59" i="27"/>
  <c r="FZ19" i="27"/>
  <c r="EM5" i="27"/>
  <c r="GJ16" i="27"/>
  <c r="OA8" i="23"/>
  <c r="BL29" i="27"/>
  <c r="LA20" i="23"/>
  <c r="HG54" i="27"/>
  <c r="HG52" i="27"/>
  <c r="FT20" i="23"/>
  <c r="FT22" i="23" s="1"/>
  <c r="G159" i="40" s="1"/>
  <c r="FR3" i="27"/>
  <c r="FR19" i="27"/>
  <c r="FR7" i="27"/>
  <c r="FR21" i="27"/>
  <c r="FR33" i="27"/>
  <c r="FR55" i="27"/>
  <c r="FR27" i="27"/>
  <c r="FR29" i="27"/>
  <c r="FR11" i="27"/>
  <c r="FR9" i="27"/>
  <c r="FR37" i="27"/>
  <c r="FR49" i="27"/>
  <c r="FR25" i="27"/>
  <c r="FR45" i="27"/>
  <c r="FR43" i="27"/>
  <c r="FR51" i="27"/>
  <c r="FR41" i="27"/>
  <c r="FR57" i="27"/>
  <c r="FR13" i="27"/>
  <c r="FR53" i="27"/>
  <c r="FR35" i="27"/>
  <c r="FR47" i="27"/>
  <c r="FR31" i="27"/>
  <c r="FR59" i="27"/>
  <c r="FR17" i="27"/>
  <c r="FR39" i="27"/>
  <c r="BU47" i="27"/>
  <c r="FE28" i="27"/>
  <c r="FE42" i="27"/>
  <c r="FE22" i="27"/>
  <c r="FE56" i="27"/>
  <c r="FG24" i="23"/>
  <c r="I146" i="40" s="1"/>
  <c r="FE38" i="27"/>
  <c r="FE52" i="27"/>
  <c r="FE18" i="27"/>
  <c r="FE8" i="27"/>
  <c r="FE20" i="27"/>
  <c r="FE4" i="27"/>
  <c r="FE24" i="27"/>
  <c r="FE60" i="27"/>
  <c r="FE10" i="27"/>
  <c r="FE6" i="27"/>
  <c r="FE12" i="27"/>
  <c r="FE50" i="27"/>
  <c r="FE46" i="27"/>
  <c r="FE34" i="27"/>
  <c r="FE58" i="27"/>
  <c r="FE26" i="27"/>
  <c r="FE44" i="27"/>
  <c r="FE36" i="27"/>
  <c r="FE19" i="27"/>
  <c r="FE13" i="27"/>
  <c r="DL55" i="27"/>
  <c r="DU34" i="27"/>
  <c r="DU18" i="27"/>
  <c r="DU36" i="27"/>
  <c r="DU30" i="27"/>
  <c r="DU58" i="27"/>
  <c r="DU22" i="27"/>
  <c r="DU20" i="27"/>
  <c r="DU50" i="27"/>
  <c r="DU16" i="27"/>
  <c r="DU6" i="27"/>
  <c r="DU14" i="27"/>
  <c r="DU46" i="27"/>
  <c r="DU54" i="27"/>
  <c r="DU12" i="27"/>
  <c r="DU28" i="27"/>
  <c r="DU60" i="27"/>
  <c r="DU32" i="27"/>
  <c r="DU10" i="27"/>
  <c r="DU8" i="27"/>
  <c r="DU44" i="27"/>
  <c r="DU26" i="27"/>
  <c r="DW24" i="23"/>
  <c r="I110" i="40" s="1"/>
  <c r="DU29" i="27"/>
  <c r="DU27" i="27"/>
  <c r="DU17" i="27"/>
  <c r="BU19" i="27"/>
  <c r="FG22" i="23"/>
  <c r="G146" i="40" s="1"/>
  <c r="FE59" i="27"/>
  <c r="MN41" i="27"/>
  <c r="DP34" i="27"/>
  <c r="DP42" i="27"/>
  <c r="DP36" i="27"/>
  <c r="DP30" i="27"/>
  <c r="DP22" i="27"/>
  <c r="DP16" i="27"/>
  <c r="DP40" i="27"/>
  <c r="DP10" i="27"/>
  <c r="DP52" i="27"/>
  <c r="DP4" i="27"/>
  <c r="DP56" i="27"/>
  <c r="DP44" i="27"/>
  <c r="DP18" i="27"/>
  <c r="DR24" i="23"/>
  <c r="I105" i="40" s="1"/>
  <c r="DP6" i="27"/>
  <c r="DP48" i="27"/>
  <c r="DP32" i="27"/>
  <c r="DP8" i="27"/>
  <c r="DP28" i="27"/>
  <c r="DP33" i="27"/>
  <c r="DP45" i="27"/>
  <c r="DL15" i="27"/>
  <c r="DU19" i="27"/>
  <c r="DU43" i="27"/>
  <c r="DU9" i="27"/>
  <c r="BU15" i="27"/>
  <c r="BU7" i="27"/>
  <c r="BU29" i="27"/>
  <c r="FE27" i="27"/>
  <c r="FE37" i="27"/>
  <c r="FE31" i="27"/>
  <c r="FE5" i="27"/>
  <c r="DP19" i="27"/>
  <c r="DP5" i="27"/>
  <c r="DP7" i="27"/>
  <c r="DL49" i="27"/>
  <c r="DL19" i="27"/>
  <c r="DL37" i="27"/>
  <c r="DL53" i="27"/>
  <c r="DU5" i="27"/>
  <c r="DU49" i="27"/>
  <c r="DU35" i="27"/>
  <c r="DU25" i="27"/>
  <c r="GJ28" i="27"/>
  <c r="GJ36" i="27"/>
  <c r="GJ48" i="27"/>
  <c r="GJ6" i="27"/>
  <c r="GJ58" i="27"/>
  <c r="GJ12" i="27"/>
  <c r="GJ14" i="27"/>
  <c r="GJ26" i="27"/>
  <c r="GJ8" i="27"/>
  <c r="GJ30" i="27"/>
  <c r="GJ20" i="27"/>
  <c r="GJ24" i="27"/>
  <c r="GJ4" i="27"/>
  <c r="GJ10" i="27"/>
  <c r="GJ11" i="27"/>
  <c r="GJ59" i="27"/>
  <c r="GJ27" i="27"/>
  <c r="BM9" i="27"/>
  <c r="BM37" i="27"/>
  <c r="BM27" i="27"/>
  <c r="BM11" i="27"/>
  <c r="BU35" i="27"/>
  <c r="BU23" i="27"/>
  <c r="BU39" i="27"/>
  <c r="FE43" i="27"/>
  <c r="FE49" i="27"/>
  <c r="FE29" i="27"/>
  <c r="FE3" i="27"/>
  <c r="NP19" i="23"/>
  <c r="FD21" i="27"/>
  <c r="FD47" i="27"/>
  <c r="FF23" i="23"/>
  <c r="H145" i="40" s="1"/>
  <c r="FU9" i="27"/>
  <c r="FU57" i="27"/>
  <c r="MN47" i="27"/>
  <c r="MN57" i="27"/>
  <c r="BE33" i="27"/>
  <c r="BE5" i="27"/>
  <c r="BE23" i="27"/>
  <c r="DD23" i="27"/>
  <c r="DD37" i="27"/>
  <c r="BJ21" i="27"/>
  <c r="BJ9" i="27"/>
  <c r="NO8" i="23"/>
  <c r="CK33" i="27"/>
  <c r="DY45" i="27"/>
  <c r="DY27" i="27"/>
  <c r="DY47" i="27"/>
  <c r="DY7" i="27"/>
  <c r="EA20" i="23"/>
  <c r="DY9" i="27"/>
  <c r="DY59" i="27"/>
  <c r="DY57" i="27"/>
  <c r="DY5" i="27"/>
  <c r="DY3" i="27"/>
  <c r="DY35" i="27"/>
  <c r="DY15" i="27"/>
  <c r="DY17" i="27"/>
  <c r="DY19" i="27"/>
  <c r="DY55" i="27"/>
  <c r="DY33" i="27"/>
  <c r="FZ51" i="27"/>
  <c r="FZ53" i="27"/>
  <c r="EM29" i="27"/>
  <c r="EM3" i="27"/>
  <c r="GJ56" i="27"/>
  <c r="GJ46" i="27"/>
  <c r="DP24" i="27"/>
  <c r="HG30" i="27"/>
  <c r="FE14" i="27"/>
  <c r="DU52" i="27"/>
  <c r="JN5" i="27"/>
  <c r="JN17" i="27"/>
  <c r="JN31" i="27"/>
  <c r="JN47" i="27"/>
  <c r="JN25" i="27"/>
  <c r="JN15" i="27"/>
  <c r="JN3" i="27"/>
  <c r="JN57" i="27"/>
  <c r="JN11" i="27"/>
  <c r="JN55" i="27"/>
  <c r="JN35" i="27"/>
  <c r="JN19" i="27"/>
  <c r="JN39" i="27"/>
  <c r="JN7" i="27"/>
  <c r="JN37" i="27"/>
  <c r="JN45" i="27"/>
  <c r="JN43" i="27"/>
  <c r="JN9" i="27"/>
  <c r="JN13" i="27"/>
  <c r="JN53" i="27"/>
  <c r="JN33" i="27"/>
  <c r="JN29" i="27"/>
  <c r="JN59" i="27"/>
  <c r="JN21" i="27"/>
  <c r="JN49" i="27"/>
  <c r="JN27" i="27"/>
  <c r="JP20" i="23"/>
  <c r="JP22" i="23" s="1"/>
  <c r="G259" i="40" s="1"/>
  <c r="JN23" i="27"/>
  <c r="JN41" i="27"/>
  <c r="MP20" i="23"/>
  <c r="MP23" i="23" s="1"/>
  <c r="H337" i="40" s="1"/>
  <c r="MN29" i="27"/>
  <c r="MN53" i="27"/>
  <c r="MN31" i="27"/>
  <c r="MN15" i="27"/>
  <c r="NH8" i="23"/>
  <c r="E38" i="40"/>
  <c r="F38" i="40"/>
  <c r="DP25" i="27"/>
  <c r="DL29" i="27"/>
  <c r="E70" i="40"/>
  <c r="DP11" i="27"/>
  <c r="DP15" i="27"/>
  <c r="DP13" i="27"/>
  <c r="DP49" i="27"/>
  <c r="DL45" i="27"/>
  <c r="DL17" i="27"/>
  <c r="DL35" i="27"/>
  <c r="DL13" i="27"/>
  <c r="DU21" i="27"/>
  <c r="DU33" i="27"/>
  <c r="DU15" i="27"/>
  <c r="DU51" i="27"/>
  <c r="GJ39" i="27"/>
  <c r="GJ17" i="27"/>
  <c r="GL23" i="23"/>
  <c r="H177" i="40" s="1"/>
  <c r="HG48" i="27"/>
  <c r="HG44" i="27"/>
  <c r="HG42" i="27"/>
  <c r="HG34" i="27"/>
  <c r="HG24" i="27"/>
  <c r="HG46" i="27"/>
  <c r="HG36" i="27"/>
  <c r="HG58" i="27"/>
  <c r="HG20" i="27"/>
  <c r="HG18" i="27"/>
  <c r="HG10" i="27"/>
  <c r="HG22" i="27"/>
  <c r="HG8" i="27"/>
  <c r="HG56" i="27"/>
  <c r="HG6" i="27"/>
  <c r="HG4" i="27"/>
  <c r="HG32" i="27"/>
  <c r="HG16" i="27"/>
  <c r="HG14" i="27"/>
  <c r="HG25" i="27"/>
  <c r="HG31" i="27"/>
  <c r="HI23" i="23"/>
  <c r="H200" i="40" s="1"/>
  <c r="EW15" i="27"/>
  <c r="EW33" i="27"/>
  <c r="EW39" i="27"/>
  <c r="EW59" i="27"/>
  <c r="BM5" i="27"/>
  <c r="BM39" i="27"/>
  <c r="BM49" i="27"/>
  <c r="BU53" i="27"/>
  <c r="BU49" i="27"/>
  <c r="BU51" i="27"/>
  <c r="BU25" i="27"/>
  <c r="FE47" i="27"/>
  <c r="FE35" i="27"/>
  <c r="FE23" i="27"/>
  <c r="FE25" i="27"/>
  <c r="FG23" i="23"/>
  <c r="H146" i="40" s="1"/>
  <c r="FD25" i="27"/>
  <c r="FD5" i="27"/>
  <c r="FD51" i="27"/>
  <c r="KY41" i="27"/>
  <c r="KY51" i="27"/>
  <c r="FU31" i="27"/>
  <c r="FU55" i="27"/>
  <c r="FU13" i="27"/>
  <c r="HH49" i="27"/>
  <c r="HH29" i="27"/>
  <c r="HH21" i="27"/>
  <c r="MN27" i="27"/>
  <c r="MN13" i="27"/>
  <c r="MN35" i="27"/>
  <c r="MN17" i="27"/>
  <c r="F52" i="40"/>
  <c r="BE47" i="27"/>
  <c r="BE39" i="27"/>
  <c r="BE27" i="27"/>
  <c r="BN20" i="23"/>
  <c r="BN22" i="23" s="1"/>
  <c r="G49" i="40" s="1"/>
  <c r="BL31" i="27"/>
  <c r="BL13" i="27"/>
  <c r="BL57" i="27"/>
  <c r="BL27" i="27"/>
  <c r="BL45" i="27"/>
  <c r="BL37" i="27"/>
  <c r="BL11" i="27"/>
  <c r="BN23" i="23"/>
  <c r="H49" i="40" s="1"/>
  <c r="BL25" i="27"/>
  <c r="BL9" i="27"/>
  <c r="BL41" i="27"/>
  <c r="BL3" i="27"/>
  <c r="BL35" i="27"/>
  <c r="BL7" i="27"/>
  <c r="BL51" i="27"/>
  <c r="BL55" i="27"/>
  <c r="BL47" i="27"/>
  <c r="BL15" i="27"/>
  <c r="DD59" i="27"/>
  <c r="DD57" i="27"/>
  <c r="F45" i="40"/>
  <c r="BJ35" i="27"/>
  <c r="E64" i="40"/>
  <c r="CK49" i="27"/>
  <c r="CK47" i="27"/>
  <c r="FZ43" i="27"/>
  <c r="FZ41" i="27"/>
  <c r="FZ47" i="27"/>
  <c r="FZ35" i="27"/>
  <c r="FZ25" i="27"/>
  <c r="FZ13" i="27"/>
  <c r="FZ39" i="27"/>
  <c r="FZ55" i="27"/>
  <c r="FZ3" i="27"/>
  <c r="FZ31" i="27"/>
  <c r="FZ5" i="27"/>
  <c r="FZ37" i="27"/>
  <c r="FZ11" i="27"/>
  <c r="GB20" i="23"/>
  <c r="GB22" i="23" s="1"/>
  <c r="G167" i="40" s="1"/>
  <c r="FZ49" i="27"/>
  <c r="FZ9" i="27"/>
  <c r="EM35" i="27"/>
  <c r="GJ52" i="27"/>
  <c r="GJ32" i="27"/>
  <c r="BL33" i="27"/>
  <c r="BL39" i="27"/>
  <c r="DP46" i="27"/>
  <c r="HG28" i="27"/>
  <c r="HW25" i="27"/>
  <c r="FE40" i="27"/>
  <c r="HH24" i="23"/>
  <c r="I199" i="40" s="1"/>
  <c r="DU40" i="27"/>
  <c r="FO20" i="23"/>
  <c r="FO22" i="23" s="1"/>
  <c r="G154" i="40" s="1"/>
  <c r="FM55" i="27"/>
  <c r="FM45" i="27"/>
  <c r="FM11" i="27"/>
  <c r="FM23" i="27"/>
  <c r="FM5" i="27"/>
  <c r="FM33" i="27"/>
  <c r="FM59" i="27"/>
  <c r="FM13" i="27"/>
  <c r="FM39" i="27"/>
  <c r="FM19" i="27"/>
  <c r="FM27" i="27"/>
  <c r="FM15" i="27"/>
  <c r="FM41" i="27"/>
  <c r="FM53" i="27"/>
  <c r="FM29" i="27"/>
  <c r="FM49" i="27"/>
  <c r="FM47" i="27"/>
  <c r="FM43" i="27"/>
  <c r="FM21" i="27"/>
  <c r="FM31" i="27"/>
  <c r="FM25" i="27"/>
  <c r="FM9" i="27"/>
  <c r="FM51" i="27"/>
  <c r="FM37" i="27"/>
  <c r="FM7" i="27"/>
  <c r="FM3" i="27"/>
  <c r="FR23" i="27"/>
  <c r="GZ7" i="27"/>
  <c r="GZ3" i="27"/>
  <c r="HS20" i="23"/>
  <c r="HS23" i="23" s="1"/>
  <c r="H210" i="40" s="1"/>
  <c r="HQ39" i="27"/>
  <c r="HQ55" i="27"/>
  <c r="HQ47" i="27"/>
  <c r="HQ23" i="27"/>
  <c r="HQ7" i="27"/>
  <c r="HQ19" i="27"/>
  <c r="GR20" i="23"/>
  <c r="GR22" i="23" s="1"/>
  <c r="G183" i="40" s="1"/>
  <c r="GP13" i="27"/>
  <c r="GP21" i="27"/>
  <c r="GP23" i="27"/>
  <c r="GP5" i="27"/>
  <c r="GP49" i="27"/>
  <c r="GP35" i="27"/>
  <c r="GP19" i="27"/>
  <c r="GP15" i="27"/>
  <c r="EF30" i="27"/>
  <c r="GS20" i="23"/>
  <c r="GS22" i="23" s="1"/>
  <c r="G184" i="40" s="1"/>
  <c r="GQ29" i="27"/>
  <c r="GQ49" i="27"/>
  <c r="GQ59" i="27"/>
  <c r="GQ31" i="27"/>
  <c r="GQ43" i="27"/>
  <c r="GQ25" i="27"/>
  <c r="GQ37" i="27"/>
  <c r="GQ17" i="27"/>
  <c r="GQ19" i="27"/>
  <c r="GQ15" i="27"/>
  <c r="GQ27" i="27"/>
  <c r="GQ9" i="27"/>
  <c r="GQ23" i="27"/>
  <c r="GQ53" i="27"/>
  <c r="GQ35" i="27"/>
  <c r="GQ39" i="27"/>
  <c r="GQ51" i="27"/>
  <c r="GQ47" i="27"/>
  <c r="GQ5" i="27"/>
  <c r="GQ13" i="27"/>
  <c r="GQ21" i="27"/>
  <c r="GQ3" i="27"/>
  <c r="GQ41" i="27"/>
  <c r="GQ57" i="27"/>
  <c r="GQ7" i="27"/>
  <c r="GQ11" i="27"/>
  <c r="GQ33" i="27"/>
  <c r="GQ45" i="27"/>
  <c r="IG29" i="27"/>
  <c r="IG33" i="27"/>
  <c r="IG11" i="27"/>
  <c r="DI17" i="27"/>
  <c r="DI15" i="27"/>
  <c r="DI51" i="27"/>
  <c r="DI37" i="27"/>
  <c r="GZ5" i="27"/>
  <c r="GZ9" i="27"/>
  <c r="GZ59" i="27"/>
  <c r="HP47" i="27"/>
  <c r="HP55" i="27"/>
  <c r="HP31" i="27"/>
  <c r="EF57" i="27"/>
  <c r="EF19" i="27"/>
  <c r="EF11" i="27"/>
  <c r="BB17" i="27"/>
  <c r="BB7" i="27"/>
  <c r="BB23" i="27"/>
  <c r="CB53" i="27"/>
  <c r="HQ51" i="27"/>
  <c r="HQ53" i="27"/>
  <c r="HI19" i="27"/>
  <c r="HI55" i="27"/>
  <c r="HI57" i="27"/>
  <c r="GG31" i="27"/>
  <c r="GG13" i="27"/>
  <c r="GP11" i="27"/>
  <c r="GP9" i="27"/>
  <c r="GP29" i="27"/>
  <c r="BZ15" i="27"/>
  <c r="BF20" i="23"/>
  <c r="BF22" i="23" s="1"/>
  <c r="G41" i="40" s="1"/>
  <c r="DI7" i="27"/>
  <c r="DI47" i="27"/>
  <c r="DI5" i="27"/>
  <c r="GZ11" i="27"/>
  <c r="GZ19" i="27"/>
  <c r="GZ55" i="27"/>
  <c r="GZ39" i="27"/>
  <c r="EF3" i="27"/>
  <c r="EF37" i="27"/>
  <c r="EF49" i="27"/>
  <c r="HQ57" i="27"/>
  <c r="HQ33" i="27"/>
  <c r="HQ37" i="27"/>
  <c r="HQ11" i="27"/>
  <c r="GI20" i="23"/>
  <c r="GI22" i="23" s="1"/>
  <c r="G174" i="40" s="1"/>
  <c r="GG5" i="27"/>
  <c r="GG37" i="27"/>
  <c r="GG23" i="27"/>
  <c r="GG43" i="27"/>
  <c r="GG15" i="27"/>
  <c r="GG19" i="27"/>
  <c r="GG7" i="27"/>
  <c r="GP41" i="27"/>
  <c r="GP33" i="27"/>
  <c r="GP55" i="27"/>
  <c r="EF20" i="23"/>
  <c r="EF23" i="23" s="1"/>
  <c r="H119" i="40" s="1"/>
  <c r="ED41" i="27"/>
  <c r="ED11" i="27"/>
  <c r="ED23" i="27"/>
  <c r="ED53" i="27"/>
  <c r="ED37" i="27"/>
  <c r="ED39" i="27"/>
  <c r="ED59" i="27"/>
  <c r="ED55" i="27"/>
  <c r="ED43" i="27"/>
  <c r="ED29" i="27"/>
  <c r="ED5" i="27"/>
  <c r="ED13" i="27"/>
  <c r="ED3" i="27"/>
  <c r="ED47" i="27"/>
  <c r="ED31" i="27"/>
  <c r="ED45" i="27"/>
  <c r="ED19" i="27"/>
  <c r="ED7" i="27"/>
  <c r="ED51" i="27"/>
  <c r="ED57" i="27"/>
  <c r="ED25" i="27"/>
  <c r="ED33" i="27"/>
  <c r="ED15" i="27"/>
  <c r="EF22" i="23"/>
  <c r="G119" i="40" s="1"/>
  <c r="ED9" i="27"/>
  <c r="ED27" i="27"/>
  <c r="ED17" i="27"/>
  <c r="CX49" i="27"/>
  <c r="CX53" i="27"/>
  <c r="CX9" i="27"/>
  <c r="CX19" i="27"/>
  <c r="OD8" i="23"/>
  <c r="NU8" i="23"/>
  <c r="HF33" i="27"/>
  <c r="HF11" i="27"/>
  <c r="KC45" i="27"/>
  <c r="KC11" i="27"/>
  <c r="KC51" i="27"/>
  <c r="KC53" i="27"/>
  <c r="GC15" i="27"/>
  <c r="GC21" i="27"/>
  <c r="GC45" i="27"/>
  <c r="GC49" i="27"/>
  <c r="DO29" i="27"/>
  <c r="DO45" i="27"/>
  <c r="DO33" i="27"/>
  <c r="DO37" i="27"/>
  <c r="F60" i="40"/>
  <c r="CD27" i="27"/>
  <c r="CD47" i="27"/>
  <c r="CD21" i="27"/>
  <c r="IG55" i="27"/>
  <c r="IG35" i="27"/>
  <c r="IG39" i="27"/>
  <c r="F62" i="40"/>
  <c r="DI21" i="27"/>
  <c r="DI39" i="27"/>
  <c r="DI33" i="27"/>
  <c r="DK20" i="23"/>
  <c r="DK22" i="23" s="1"/>
  <c r="G98" i="40" s="1"/>
  <c r="CJ9" i="27"/>
  <c r="CJ7" i="27"/>
  <c r="CJ5" i="27"/>
  <c r="CJ19" i="27"/>
  <c r="HY51" i="27"/>
  <c r="HY53" i="27"/>
  <c r="HY41" i="27"/>
  <c r="HY43" i="27"/>
  <c r="GW13" i="27"/>
  <c r="GW31" i="27"/>
  <c r="GW59" i="27"/>
  <c r="GW9" i="27"/>
  <c r="GW19" i="27"/>
  <c r="FB13" i="27"/>
  <c r="FB3" i="27"/>
  <c r="FB11" i="27"/>
  <c r="HV25" i="27"/>
  <c r="HV53" i="27"/>
  <c r="HV15" i="27"/>
  <c r="HV9" i="27"/>
  <c r="HV7" i="27"/>
  <c r="DH15" i="27"/>
  <c r="DH41" i="27"/>
  <c r="DH59" i="27"/>
  <c r="DH27" i="27"/>
  <c r="GZ35" i="27"/>
  <c r="GZ47" i="27"/>
  <c r="GZ37" i="27"/>
  <c r="GZ27" i="27"/>
  <c r="HP51" i="27"/>
  <c r="HP41" i="27"/>
  <c r="HP57" i="27"/>
  <c r="HP37" i="27"/>
  <c r="EF17" i="27"/>
  <c r="EF27" i="27"/>
  <c r="DX47" i="27"/>
  <c r="DX31" i="27"/>
  <c r="DX13" i="27"/>
  <c r="BD21" i="27"/>
  <c r="BD47" i="27"/>
  <c r="BB51" i="27"/>
  <c r="BB25" i="27"/>
  <c r="BB55" i="27"/>
  <c r="BB59" i="27"/>
  <c r="CB45" i="27"/>
  <c r="CB51" i="27"/>
  <c r="HQ17" i="27"/>
  <c r="HQ35" i="27"/>
  <c r="HQ9" i="27"/>
  <c r="HI41" i="27"/>
  <c r="HI21" i="27"/>
  <c r="HI5" i="27"/>
  <c r="JK29" i="27"/>
  <c r="JK59" i="27"/>
  <c r="GD20" i="23"/>
  <c r="GB29" i="27"/>
  <c r="GB55" i="27"/>
  <c r="GB43" i="27"/>
  <c r="GB51" i="27"/>
  <c r="GB53" i="27"/>
  <c r="GB41" i="27"/>
  <c r="GB27" i="27"/>
  <c r="LB33" i="27"/>
  <c r="LB51" i="27"/>
  <c r="EN29" i="27"/>
  <c r="EN27" i="27"/>
  <c r="GG55" i="27"/>
  <c r="GG57" i="27"/>
  <c r="GG27" i="27"/>
  <c r="GP53" i="27"/>
  <c r="GP27" i="27"/>
  <c r="GP7" i="27"/>
  <c r="BZ23" i="27"/>
  <c r="BZ43" i="27"/>
  <c r="KC33" i="27"/>
  <c r="KC41" i="27"/>
  <c r="KC19" i="27"/>
  <c r="DO57" i="27"/>
  <c r="DO11" i="27"/>
  <c r="CD31" i="27"/>
  <c r="CD7" i="27"/>
  <c r="CD11" i="27"/>
  <c r="CD43" i="27"/>
  <c r="IG49" i="27"/>
  <c r="IG9" i="27"/>
  <c r="IG15" i="27"/>
  <c r="IG21" i="27"/>
  <c r="DI41" i="27"/>
  <c r="DI43" i="27"/>
  <c r="DI35" i="27"/>
  <c r="DI31" i="27"/>
  <c r="HY23" i="27"/>
  <c r="HY59" i="27"/>
  <c r="HY25" i="27"/>
  <c r="GW47" i="27"/>
  <c r="GW23" i="27"/>
  <c r="GW49" i="27"/>
  <c r="KE20" i="23"/>
  <c r="HV21" i="27"/>
  <c r="HV13" i="27"/>
  <c r="HV39" i="27"/>
  <c r="GZ25" i="27"/>
  <c r="GZ53" i="27"/>
  <c r="GZ23" i="27"/>
  <c r="GZ57" i="27"/>
  <c r="HP35" i="27"/>
  <c r="HP13" i="27"/>
  <c r="HP25" i="27"/>
  <c r="EF39" i="27"/>
  <c r="EF31" i="27"/>
  <c r="EF7" i="27"/>
  <c r="EF53" i="27"/>
  <c r="BB21" i="27"/>
  <c r="BB37" i="27"/>
  <c r="BB3" i="27"/>
  <c r="BB49" i="27"/>
  <c r="HQ41" i="27"/>
  <c r="HQ25" i="27"/>
  <c r="HQ49" i="27"/>
  <c r="HI27" i="27"/>
  <c r="HI13" i="27"/>
  <c r="HI9" i="27"/>
  <c r="HI7" i="27"/>
  <c r="HK20" i="23"/>
  <c r="HK22" i="23" s="1"/>
  <c r="G202" i="40" s="1"/>
  <c r="HI25" i="27"/>
  <c r="HI3" i="27"/>
  <c r="HI51" i="27"/>
  <c r="NQ8" i="23"/>
  <c r="GG33" i="27"/>
  <c r="GG39" i="27"/>
  <c r="GG49" i="27"/>
  <c r="GG11" i="27"/>
  <c r="GP57" i="27"/>
  <c r="GP37" i="27"/>
  <c r="BZ55" i="27"/>
  <c r="BD20" i="23"/>
  <c r="BD22" i="23" s="1"/>
  <c r="G39" i="40" s="1"/>
  <c r="ED21" i="27"/>
  <c r="CX3" i="27"/>
  <c r="CX57" i="27"/>
  <c r="CX59" i="27"/>
  <c r="CX37" i="27"/>
  <c r="CX31" i="27"/>
  <c r="NT8" i="23"/>
  <c r="E41" i="40"/>
  <c r="KC29" i="27"/>
  <c r="KC47" i="27"/>
  <c r="KC7" i="27"/>
  <c r="GC17" i="27"/>
  <c r="GC47" i="27"/>
  <c r="DO3" i="27"/>
  <c r="DO27" i="27"/>
  <c r="DO13" i="27"/>
  <c r="DO39" i="27"/>
  <c r="DO17" i="27"/>
  <c r="CD29" i="27"/>
  <c r="CD41" i="27"/>
  <c r="CD51" i="27"/>
  <c r="CD39" i="27"/>
  <c r="IG37" i="27"/>
  <c r="IG13" i="27"/>
  <c r="IG43" i="27"/>
  <c r="IG17" i="27"/>
  <c r="DI19" i="27"/>
  <c r="DI59" i="27"/>
  <c r="DI11" i="27"/>
  <c r="DI29" i="27"/>
  <c r="CJ41" i="27"/>
  <c r="CJ59" i="27"/>
  <c r="CJ39" i="27"/>
  <c r="HY21" i="27"/>
  <c r="HY33" i="27"/>
  <c r="HY45" i="27"/>
  <c r="IA20" i="23"/>
  <c r="GW5" i="27"/>
  <c r="GW21" i="27"/>
  <c r="GW33" i="27"/>
  <c r="GY20" i="23"/>
  <c r="GY23" i="23" s="1"/>
  <c r="H190" i="40" s="1"/>
  <c r="HV11" i="27"/>
  <c r="HV5" i="27"/>
  <c r="HV31" i="27"/>
  <c r="DH43" i="27"/>
  <c r="DH57" i="27"/>
  <c r="DH49" i="27"/>
  <c r="GZ51" i="27"/>
  <c r="GZ29" i="27"/>
  <c r="GZ13" i="27"/>
  <c r="GZ21" i="27"/>
  <c r="HP9" i="27"/>
  <c r="HP21" i="27"/>
  <c r="HP27" i="27"/>
  <c r="HP5" i="27"/>
  <c r="EF9" i="27"/>
  <c r="EF25" i="27"/>
  <c r="EF15" i="27"/>
  <c r="EF29" i="27"/>
  <c r="CB35" i="27"/>
  <c r="CB9" i="27"/>
  <c r="CB59" i="27"/>
  <c r="CB19" i="27"/>
  <c r="BD15" i="27"/>
  <c r="BD3" i="27"/>
  <c r="BD51" i="27"/>
  <c r="BB45" i="27"/>
  <c r="BB31" i="27"/>
  <c r="BB41" i="27"/>
  <c r="BB43" i="27"/>
  <c r="CB7" i="27"/>
  <c r="CB23" i="27"/>
  <c r="CB13" i="27"/>
  <c r="HQ59" i="27"/>
  <c r="HQ45" i="27"/>
  <c r="HQ29" i="27"/>
  <c r="HI33" i="27"/>
  <c r="HI15" i="27"/>
  <c r="HI43" i="27"/>
  <c r="EP20" i="23"/>
  <c r="EN15" i="27"/>
  <c r="EN31" i="27"/>
  <c r="EN5" i="27"/>
  <c r="EN43" i="27"/>
  <c r="EN59" i="27"/>
  <c r="EN21" i="27"/>
  <c r="EN7" i="27"/>
  <c r="EN9" i="27"/>
  <c r="GG53" i="27"/>
  <c r="GG47" i="27"/>
  <c r="GG51" i="27"/>
  <c r="GG3" i="27"/>
  <c r="GP17" i="27"/>
  <c r="GP25" i="27"/>
  <c r="GP31" i="27"/>
  <c r="BZ7" i="27"/>
  <c r="BZ41" i="27"/>
  <c r="BZ53" i="27"/>
  <c r="BZ29" i="27"/>
  <c r="BZ45" i="27"/>
  <c r="BZ5" i="27"/>
  <c r="BZ11" i="27"/>
  <c r="BZ59" i="27"/>
  <c r="BZ25" i="27"/>
  <c r="BZ17" i="27"/>
  <c r="BZ49" i="27"/>
  <c r="CB20" i="23"/>
  <c r="CB22" i="23" s="1"/>
  <c r="G63" i="40" s="1"/>
  <c r="BZ47" i="27"/>
  <c r="BZ31" i="27"/>
  <c r="ED49" i="27"/>
  <c r="CX25" i="27"/>
  <c r="CX45" i="27"/>
  <c r="KC9" i="27"/>
  <c r="KC21" i="27"/>
  <c r="DO35" i="27"/>
  <c r="DO49" i="27"/>
  <c r="CD9" i="27"/>
  <c r="CD19" i="27"/>
  <c r="CD13" i="27"/>
  <c r="IG47" i="27"/>
  <c r="IG51" i="27"/>
  <c r="IG45" i="27"/>
  <c r="DI49" i="27"/>
  <c r="DI57" i="27"/>
  <c r="CJ45" i="27"/>
  <c r="CJ57" i="27"/>
  <c r="CJ15" i="27"/>
  <c r="HY55" i="27"/>
  <c r="HY31" i="27"/>
  <c r="HY19" i="27"/>
  <c r="GW57" i="27"/>
  <c r="FB57" i="27"/>
  <c r="FB43" i="27"/>
  <c r="FB45" i="27"/>
  <c r="HV33" i="27"/>
  <c r="HV47" i="27"/>
  <c r="HV51" i="27"/>
  <c r="HV29" i="27"/>
  <c r="DH5" i="27"/>
  <c r="DH53" i="27"/>
  <c r="DA5" i="27"/>
  <c r="DA39" i="27"/>
  <c r="DA27" i="27"/>
  <c r="GZ31" i="27"/>
  <c r="GZ41" i="27"/>
  <c r="GZ15" i="27"/>
  <c r="HP43" i="27"/>
  <c r="HP53" i="27"/>
  <c r="HP15" i="27"/>
  <c r="HP7" i="27"/>
  <c r="EF33" i="27"/>
  <c r="EF35" i="27"/>
  <c r="EF13" i="27"/>
  <c r="EF51" i="27"/>
  <c r="DX51" i="27"/>
  <c r="DX33" i="27"/>
  <c r="DX59" i="27"/>
  <c r="BD29" i="27"/>
  <c r="BD33" i="27"/>
  <c r="BD19" i="27"/>
  <c r="BD5" i="27"/>
  <c r="BB5" i="27"/>
  <c r="BB57" i="27"/>
  <c r="BB35" i="27"/>
  <c r="CB29" i="27"/>
  <c r="CB43" i="27"/>
  <c r="CB39" i="27"/>
  <c r="CB27" i="27"/>
  <c r="HQ5" i="27"/>
  <c r="HQ27" i="27"/>
  <c r="HQ15" i="27"/>
  <c r="HQ43" i="27"/>
  <c r="HI47" i="27"/>
  <c r="HI17" i="27"/>
  <c r="HI45" i="27"/>
  <c r="JM20" i="23"/>
  <c r="JK51" i="27"/>
  <c r="JK57" i="27"/>
  <c r="JK43" i="27"/>
  <c r="JK5" i="27"/>
  <c r="JK37" i="27"/>
  <c r="JK19" i="27"/>
  <c r="JK35" i="27"/>
  <c r="LD20" i="23"/>
  <c r="LB53" i="27"/>
  <c r="LB37" i="27"/>
  <c r="LB35" i="27"/>
  <c r="LB25" i="27"/>
  <c r="LB43" i="27"/>
  <c r="LB47" i="27"/>
  <c r="LB59" i="27"/>
  <c r="EN57" i="27"/>
  <c r="EN45" i="27"/>
  <c r="EN51" i="27"/>
  <c r="GG41" i="27"/>
  <c r="GG21" i="27"/>
  <c r="GP51" i="27"/>
  <c r="GP45" i="27"/>
  <c r="GP39" i="27"/>
  <c r="GP43" i="27"/>
  <c r="F43" i="40"/>
  <c r="E43" i="40"/>
  <c r="BZ21" i="27"/>
  <c r="BZ35" i="27"/>
  <c r="GM13" i="27"/>
  <c r="DN53" i="27"/>
  <c r="BN49" i="27"/>
  <c r="BN59" i="27"/>
  <c r="BN15" i="27"/>
  <c r="BN23" i="27"/>
  <c r="BN7" i="27"/>
  <c r="BN37" i="27"/>
  <c r="BN51" i="27"/>
  <c r="BN21" i="27"/>
  <c r="BN55" i="27"/>
  <c r="BN11" i="27"/>
  <c r="BN9" i="27"/>
  <c r="BN13" i="27"/>
  <c r="BN5" i="27"/>
  <c r="BN17" i="27"/>
  <c r="BN27" i="27"/>
  <c r="BN57" i="27"/>
  <c r="BN47" i="27"/>
  <c r="BN33" i="27"/>
  <c r="BN41" i="27"/>
  <c r="BN19" i="27"/>
  <c r="BN29" i="27"/>
  <c r="BN53" i="27"/>
  <c r="BN39" i="27"/>
  <c r="BN45" i="27"/>
  <c r="BN25" i="27"/>
  <c r="BN3" i="27"/>
  <c r="BN31" i="27"/>
  <c r="BN35" i="27"/>
  <c r="BN43" i="27"/>
  <c r="BP20" i="23"/>
  <c r="BP23" i="23" s="1"/>
  <c r="H51" i="40" s="1"/>
  <c r="BS19" i="27"/>
  <c r="BI33" i="27"/>
  <c r="BI47" i="27"/>
  <c r="BI9" i="27"/>
  <c r="LT57" i="27"/>
  <c r="LT33" i="27"/>
  <c r="LT53" i="27"/>
  <c r="CS11" i="27"/>
  <c r="CS45" i="27"/>
  <c r="CS31" i="27"/>
  <c r="GM5" i="27"/>
  <c r="GM3" i="27"/>
  <c r="HN20" i="23"/>
  <c r="HL23" i="27"/>
  <c r="HL43" i="27"/>
  <c r="HL45" i="27"/>
  <c r="HL59" i="27"/>
  <c r="HL21" i="27"/>
  <c r="HL17" i="27"/>
  <c r="HL3" i="27"/>
  <c r="HL57" i="27"/>
  <c r="HL51" i="27"/>
  <c r="HL31" i="27"/>
  <c r="HL33" i="27"/>
  <c r="HL35" i="27"/>
  <c r="HL27" i="27"/>
  <c r="HL7" i="27"/>
  <c r="HL29" i="27"/>
  <c r="HL55" i="27"/>
  <c r="HL11" i="27"/>
  <c r="HL25" i="27"/>
  <c r="HL53" i="27"/>
  <c r="HL39" i="27"/>
  <c r="HL9" i="27"/>
  <c r="HL41" i="27"/>
  <c r="HL47" i="27"/>
  <c r="HO20" i="23"/>
  <c r="HM27" i="27"/>
  <c r="HM49" i="27"/>
  <c r="HM3" i="27"/>
  <c r="HM51" i="27"/>
  <c r="HM13" i="27"/>
  <c r="HM39" i="27"/>
  <c r="HM29" i="27"/>
  <c r="HM59" i="27"/>
  <c r="BS39" i="27"/>
  <c r="BS57" i="27"/>
  <c r="BS47" i="27"/>
  <c r="BS31" i="27"/>
  <c r="BS59" i="27"/>
  <c r="BS37" i="27"/>
  <c r="BS43" i="27"/>
  <c r="BS13" i="27"/>
  <c r="BS5" i="27"/>
  <c r="BS11" i="27"/>
  <c r="BS49" i="27"/>
  <c r="BS29" i="27"/>
  <c r="BS25" i="27"/>
  <c r="BS3" i="27"/>
  <c r="BS21" i="27"/>
  <c r="BS33" i="27"/>
  <c r="BS15" i="27"/>
  <c r="BS27" i="27"/>
  <c r="BS9" i="27"/>
  <c r="BS51" i="27"/>
  <c r="BS7" i="27"/>
  <c r="BS53" i="27"/>
  <c r="BU20" i="23"/>
  <c r="BU23" i="23" s="1"/>
  <c r="H56" i="40" s="1"/>
  <c r="BS17" i="27"/>
  <c r="BS35" i="27"/>
  <c r="BS23" i="27"/>
  <c r="BS55" i="27"/>
  <c r="BI41" i="27"/>
  <c r="LT29" i="27"/>
  <c r="LT31" i="27"/>
  <c r="FT35" i="27"/>
  <c r="FT29" i="27"/>
  <c r="CS15" i="27"/>
  <c r="CS3" i="27"/>
  <c r="DW31" i="27"/>
  <c r="DW53" i="27"/>
  <c r="GM23" i="27"/>
  <c r="GM43" i="27"/>
  <c r="LT27" i="27"/>
  <c r="LT15" i="27"/>
  <c r="LT49" i="27"/>
  <c r="LT7" i="27"/>
  <c r="LT3" i="27"/>
  <c r="LT43" i="27"/>
  <c r="LT13" i="27"/>
  <c r="LT41" i="27"/>
  <c r="LT21" i="27"/>
  <c r="LT25" i="27"/>
  <c r="LT5" i="27"/>
  <c r="CS57" i="27"/>
  <c r="CS35" i="27"/>
  <c r="CS5" i="27"/>
  <c r="CS53" i="27"/>
  <c r="CS41" i="27"/>
  <c r="CU20" i="23"/>
  <c r="CS9" i="27"/>
  <c r="CS51" i="27"/>
  <c r="CS21" i="27"/>
  <c r="CS13" i="27"/>
  <c r="CS17" i="27"/>
  <c r="CS43" i="27"/>
  <c r="GM37" i="27"/>
  <c r="MB20" i="23"/>
  <c r="MB23" i="23" s="1"/>
  <c r="H323" i="40" s="1"/>
  <c r="LZ51" i="27"/>
  <c r="LZ55" i="27"/>
  <c r="LZ31" i="27"/>
  <c r="LZ35" i="27"/>
  <c r="LZ25" i="27"/>
  <c r="LZ29" i="27"/>
  <c r="LZ13" i="27"/>
  <c r="LZ47" i="27"/>
  <c r="LZ15" i="27"/>
  <c r="LZ9" i="27"/>
  <c r="LZ45" i="27"/>
  <c r="LZ7" i="27"/>
  <c r="LZ53" i="27"/>
  <c r="LZ43" i="27"/>
  <c r="LZ41" i="27"/>
  <c r="LZ27" i="27"/>
  <c r="LZ19" i="27"/>
  <c r="LZ11" i="27"/>
  <c r="LZ59" i="27"/>
  <c r="LZ57" i="27"/>
  <c r="DP20" i="23"/>
  <c r="DP23" i="23" s="1"/>
  <c r="H103" i="40" s="1"/>
  <c r="DN45" i="27"/>
  <c r="DN17" i="27"/>
  <c r="DN21" i="27"/>
  <c r="DN5" i="27"/>
  <c r="DN49" i="27"/>
  <c r="DN15" i="27"/>
  <c r="DN43" i="27"/>
  <c r="DN51" i="27"/>
  <c r="DN37" i="27"/>
  <c r="DN25" i="27"/>
  <c r="DN11" i="27"/>
  <c r="DN13" i="27"/>
  <c r="DN31" i="27"/>
  <c r="DN7" i="27"/>
  <c r="DN23" i="27"/>
  <c r="DN33" i="27"/>
  <c r="DN47" i="27"/>
  <c r="DN29" i="27"/>
  <c r="DN3" i="27"/>
  <c r="DN27" i="27"/>
  <c r="BI53" i="27"/>
  <c r="BI25" i="27"/>
  <c r="BI51" i="27"/>
  <c r="BI23" i="27"/>
  <c r="BI21" i="27"/>
  <c r="BI7" i="27"/>
  <c r="BI55" i="27"/>
  <c r="BI19" i="27"/>
  <c r="BI35" i="27"/>
  <c r="BI37" i="27"/>
  <c r="LT17" i="27"/>
  <c r="LT55" i="27"/>
  <c r="FT41" i="27"/>
  <c r="FT5" i="27"/>
  <c r="FT37" i="27"/>
  <c r="FT53" i="27"/>
  <c r="FV20" i="23"/>
  <c r="FV23" i="23" s="1"/>
  <c r="H161" i="40" s="1"/>
  <c r="FT31" i="27"/>
  <c r="FT21" i="27"/>
  <c r="FT17" i="27"/>
  <c r="FT43" i="27"/>
  <c r="FT9" i="27"/>
  <c r="CS27" i="27"/>
  <c r="CS29" i="27"/>
  <c r="DW35" i="27"/>
  <c r="DW57" i="27"/>
  <c r="DW25" i="27"/>
  <c r="DW17" i="27"/>
  <c r="DW21" i="27"/>
  <c r="DW3" i="27"/>
  <c r="DW19" i="27"/>
  <c r="DW55" i="27"/>
  <c r="DW45" i="27"/>
  <c r="NU19" i="23"/>
  <c r="GM47" i="27"/>
  <c r="GM33" i="27"/>
  <c r="GM39" i="27"/>
  <c r="GM31" i="27"/>
  <c r="GM11" i="27"/>
  <c r="GM45" i="27"/>
  <c r="GM27" i="27"/>
  <c r="NS19" i="23"/>
  <c r="GM41" i="27"/>
  <c r="GM55" i="27"/>
  <c r="GM57" i="27"/>
  <c r="GM51" i="27"/>
  <c r="GO20" i="23"/>
  <c r="GO22" i="23" s="1"/>
  <c r="G180" i="40" s="1"/>
  <c r="GM25" i="27"/>
  <c r="GM9" i="27"/>
  <c r="GM17" i="27"/>
  <c r="GM19" i="27"/>
  <c r="GM35" i="27"/>
  <c r="LZ5" i="27"/>
  <c r="DN19" i="27"/>
  <c r="BS45" i="27"/>
  <c r="ID49" i="27"/>
  <c r="ID15" i="27"/>
  <c r="ID27" i="27"/>
  <c r="ID23" i="27"/>
  <c r="ID31" i="27"/>
  <c r="HK5" i="27"/>
  <c r="HK43" i="27"/>
  <c r="HK23" i="27"/>
  <c r="HK9" i="27"/>
  <c r="DG3" i="27"/>
  <c r="DG19" i="27"/>
  <c r="NL19" i="23"/>
  <c r="DG7" i="27"/>
  <c r="EQ35" i="27"/>
  <c r="EQ9" i="27"/>
  <c r="EQ53" i="27"/>
  <c r="EQ47" i="27"/>
  <c r="DV9" i="27"/>
  <c r="DV19" i="27"/>
  <c r="LD21" i="27"/>
  <c r="LD11" i="27"/>
  <c r="LD19" i="27"/>
  <c r="LD33" i="27"/>
  <c r="LD5" i="27"/>
  <c r="EU17" i="27"/>
  <c r="EU5" i="27"/>
  <c r="EU29" i="27"/>
  <c r="EU37" i="27"/>
  <c r="HE21" i="27"/>
  <c r="HE29" i="27"/>
  <c r="HE55" i="27"/>
  <c r="HE59" i="27"/>
  <c r="CW31" i="27"/>
  <c r="CW13" i="27"/>
  <c r="CW57" i="27"/>
  <c r="FG46" i="27"/>
  <c r="FG4" i="27"/>
  <c r="FG40" i="27"/>
  <c r="FG22" i="27"/>
  <c r="FG10" i="27"/>
  <c r="FG48" i="27"/>
  <c r="FG18" i="27"/>
  <c r="FG14" i="27"/>
  <c r="FG58" i="27"/>
  <c r="FG28" i="27"/>
  <c r="FG33" i="27"/>
  <c r="FG45" i="27"/>
  <c r="GH9" i="27"/>
  <c r="GH41" i="27"/>
  <c r="GH19" i="27"/>
  <c r="HN53" i="27"/>
  <c r="HN21" i="27"/>
  <c r="HN47" i="27"/>
  <c r="HN43" i="27"/>
  <c r="FI37" i="27"/>
  <c r="FI25" i="27"/>
  <c r="FI49" i="27"/>
  <c r="FI35" i="27"/>
  <c r="GV29" i="27"/>
  <c r="GV9" i="27"/>
  <c r="GV5" i="27"/>
  <c r="IA43" i="27"/>
  <c r="IA57" i="27"/>
  <c r="IA47" i="27"/>
  <c r="MP9" i="27"/>
  <c r="MP45" i="27"/>
  <c r="MP55" i="27"/>
  <c r="MP51" i="27"/>
  <c r="MP57" i="27"/>
  <c r="FJ35" i="27"/>
  <c r="FJ23" i="27"/>
  <c r="FJ31" i="27"/>
  <c r="FJ25" i="27"/>
  <c r="FY33" i="27"/>
  <c r="FY23" i="27"/>
  <c r="FY53" i="27"/>
  <c r="FY31" i="27"/>
  <c r="CN55" i="27"/>
  <c r="CN25" i="27"/>
  <c r="CN13" i="27"/>
  <c r="CN53" i="27"/>
  <c r="LE13" i="27"/>
  <c r="LE11" i="27"/>
  <c r="FW39" i="27"/>
  <c r="FW55" i="27"/>
  <c r="FW57" i="27"/>
  <c r="DF27" i="27"/>
  <c r="DF31" i="27"/>
  <c r="DF41" i="27"/>
  <c r="FL20" i="23"/>
  <c r="IC43" i="27"/>
  <c r="IC5" i="27"/>
  <c r="IC23" i="27"/>
  <c r="CY51" i="27"/>
  <c r="CY41" i="27"/>
  <c r="FS43" i="27"/>
  <c r="FS23" i="27"/>
  <c r="FS35" i="27"/>
  <c r="FS15" i="27"/>
  <c r="BA27" i="27"/>
  <c r="BA53" i="27"/>
  <c r="FG26" i="27"/>
  <c r="HG20" i="23"/>
  <c r="HG22" i="23" s="1"/>
  <c r="G198" i="40" s="1"/>
  <c r="IN29" i="27"/>
  <c r="IN47" i="27"/>
  <c r="CA45" i="27"/>
  <c r="CA3" i="27"/>
  <c r="CA53" i="27"/>
  <c r="CA35" i="27"/>
  <c r="ID11" i="27"/>
  <c r="ID47" i="27"/>
  <c r="HK31" i="27"/>
  <c r="HK45" i="27"/>
  <c r="HK17" i="27"/>
  <c r="HK3" i="27"/>
  <c r="DG9" i="27"/>
  <c r="DG21" i="27"/>
  <c r="DG11" i="27"/>
  <c r="DG27" i="27"/>
  <c r="EQ15" i="27"/>
  <c r="EQ21" i="27"/>
  <c r="EQ31" i="27"/>
  <c r="DV31" i="27"/>
  <c r="DV55" i="27"/>
  <c r="DV13" i="27"/>
  <c r="LD17" i="27"/>
  <c r="LD51" i="27"/>
  <c r="EU41" i="27"/>
  <c r="EU43" i="27"/>
  <c r="EU47" i="27"/>
  <c r="EU11" i="27"/>
  <c r="HE45" i="27"/>
  <c r="HE53" i="27"/>
  <c r="HE27" i="27"/>
  <c r="HE57" i="27"/>
  <c r="CW5" i="27"/>
  <c r="CW47" i="27"/>
  <c r="CW7" i="27"/>
  <c r="CW25" i="27"/>
  <c r="FG35" i="27"/>
  <c r="FG47" i="27"/>
  <c r="FG25" i="27"/>
  <c r="GH37" i="27"/>
  <c r="GH57" i="27"/>
  <c r="GH25" i="27"/>
  <c r="HN55" i="27"/>
  <c r="HN27" i="27"/>
  <c r="HN49" i="27"/>
  <c r="FI3" i="27"/>
  <c r="FI9" i="27"/>
  <c r="FI45" i="27"/>
  <c r="GV17" i="27"/>
  <c r="GV45" i="27"/>
  <c r="GV11" i="27"/>
  <c r="GV57" i="27"/>
  <c r="IA51" i="27"/>
  <c r="IA39" i="27"/>
  <c r="MP31" i="27"/>
  <c r="MP43" i="27"/>
  <c r="FJ37" i="27"/>
  <c r="FJ5" i="27"/>
  <c r="FJ21" i="27"/>
  <c r="FJ53" i="27"/>
  <c r="FY5" i="27"/>
  <c r="FY39" i="27"/>
  <c r="FY17" i="27"/>
  <c r="FY35" i="27"/>
  <c r="CN21" i="27"/>
  <c r="CN23" i="27"/>
  <c r="CN29" i="27"/>
  <c r="LE41" i="27"/>
  <c r="LE27" i="27"/>
  <c r="LE29" i="27"/>
  <c r="LE31" i="27"/>
  <c r="FW17" i="27"/>
  <c r="FW13" i="27"/>
  <c r="FW23" i="27"/>
  <c r="DF59" i="27"/>
  <c r="DF19" i="27"/>
  <c r="IC11" i="27"/>
  <c r="IC53" i="27"/>
  <c r="IC17" i="27"/>
  <c r="IC21" i="27"/>
  <c r="CY39" i="27"/>
  <c r="CY27" i="27"/>
  <c r="CY15" i="27"/>
  <c r="FS45" i="27"/>
  <c r="FS55" i="27"/>
  <c r="FS27" i="27"/>
  <c r="BA37" i="27"/>
  <c r="BA15" i="27"/>
  <c r="EQ7" i="27"/>
  <c r="EQ23" i="27"/>
  <c r="EQ17" i="27"/>
  <c r="EQ55" i="27"/>
  <c r="EU3" i="27"/>
  <c r="EU19" i="27"/>
  <c r="EU57" i="27"/>
  <c r="HE11" i="27"/>
  <c r="HE3" i="27"/>
  <c r="HE25" i="27"/>
  <c r="CW3" i="27"/>
  <c r="CW33" i="27"/>
  <c r="CW29" i="27"/>
  <c r="CW59" i="27"/>
  <c r="HN57" i="27"/>
  <c r="HN35" i="27"/>
  <c r="HN3" i="27"/>
  <c r="HN23" i="27"/>
  <c r="FI17" i="27"/>
  <c r="FI57" i="27"/>
  <c r="FI27" i="27"/>
  <c r="GV43" i="27"/>
  <c r="GV7" i="27"/>
  <c r="GV41" i="27"/>
  <c r="GV13" i="27"/>
  <c r="FJ7" i="27"/>
  <c r="FJ33" i="27"/>
  <c r="FY11" i="27"/>
  <c r="FY25" i="27"/>
  <c r="FY43" i="27"/>
  <c r="FY57" i="27"/>
  <c r="CN27" i="27"/>
  <c r="CN39" i="27"/>
  <c r="CN35" i="27"/>
  <c r="CN37" i="27"/>
  <c r="LE43" i="27"/>
  <c r="LE55" i="27"/>
  <c r="LE17" i="27"/>
  <c r="IC7" i="27"/>
  <c r="IC55" i="27"/>
  <c r="IC13" i="27"/>
  <c r="IC3" i="27"/>
  <c r="BC20" i="23"/>
  <c r="BC23" i="23" s="1"/>
  <c r="H38" i="40" s="1"/>
  <c r="JZ9" i="27"/>
  <c r="JZ25" i="27"/>
  <c r="JZ17" i="27"/>
  <c r="JZ45" i="27"/>
  <c r="JZ7" i="27"/>
  <c r="JZ59" i="27"/>
  <c r="KB20" i="23"/>
  <c r="KB22" i="23" s="1"/>
  <c r="G271" i="40" s="1"/>
  <c r="JZ51" i="27"/>
  <c r="JZ53" i="27"/>
  <c r="JZ35" i="27"/>
  <c r="JZ37" i="27"/>
  <c r="JZ21" i="27"/>
  <c r="JZ31" i="27"/>
  <c r="JZ47" i="27"/>
  <c r="JZ33" i="27"/>
  <c r="JZ23" i="27"/>
  <c r="JZ5" i="27"/>
  <c r="JZ57" i="27"/>
  <c r="JZ15" i="27"/>
  <c r="JZ19" i="27"/>
  <c r="JZ27" i="27"/>
  <c r="JZ55" i="27"/>
  <c r="JZ39" i="27"/>
  <c r="JZ3" i="27"/>
  <c r="JZ43" i="27"/>
  <c r="JZ49" i="27"/>
  <c r="JZ11" i="27"/>
  <c r="JZ13" i="27"/>
  <c r="FY59" i="27"/>
  <c r="FY13" i="27"/>
  <c r="IC39" i="27"/>
  <c r="IC25" i="27"/>
  <c r="IC45" i="27"/>
  <c r="IC31" i="27"/>
  <c r="BA57" i="27"/>
  <c r="BA47" i="27"/>
  <c r="BA39" i="27"/>
  <c r="BA9" i="27"/>
  <c r="BA45" i="27"/>
  <c r="BA33" i="27"/>
  <c r="BA25" i="27"/>
  <c r="BA21" i="27"/>
  <c r="BA11" i="27"/>
  <c r="BA31" i="27"/>
  <c r="BA19" i="27"/>
  <c r="BA35" i="27"/>
  <c r="BA43" i="27"/>
  <c r="BA23" i="27"/>
  <c r="BA59" i="27"/>
  <c r="BA7" i="27"/>
  <c r="BA17" i="27"/>
  <c r="BA49" i="27"/>
  <c r="BA51" i="27"/>
  <c r="BA29" i="27"/>
  <c r="HE43" i="27"/>
  <c r="HE31" i="27"/>
  <c r="HE5" i="27"/>
  <c r="HN5" i="27"/>
  <c r="HN13" i="27"/>
  <c r="HN19" i="27"/>
  <c r="FI22" i="27"/>
  <c r="FI23" i="27"/>
  <c r="FI55" i="27"/>
  <c r="FI51" i="27"/>
  <c r="FY47" i="27"/>
  <c r="FY55" i="27"/>
  <c r="FY29" i="27"/>
  <c r="CN43" i="27"/>
  <c r="CN57" i="27"/>
  <c r="BA41" i="27"/>
  <c r="EQ29" i="27"/>
  <c r="EQ39" i="27"/>
  <c r="EQ49" i="27"/>
  <c r="EQ25" i="27"/>
  <c r="HE35" i="27"/>
  <c r="HE23" i="27"/>
  <c r="CW42" i="27"/>
  <c r="CW15" i="27"/>
  <c r="CW17" i="27"/>
  <c r="HN29" i="27"/>
  <c r="HN37" i="27"/>
  <c r="HN9" i="27"/>
  <c r="FI7" i="27"/>
  <c r="FI47" i="27"/>
  <c r="FI53" i="27"/>
  <c r="GV51" i="27"/>
  <c r="GV49" i="27"/>
  <c r="GV19" i="27"/>
  <c r="FY15" i="27"/>
  <c r="FY37" i="27"/>
  <c r="FY41" i="27"/>
  <c r="FY7" i="27"/>
  <c r="CN31" i="27"/>
  <c r="CN5" i="27"/>
  <c r="CN33" i="27"/>
  <c r="LE51" i="27"/>
  <c r="LE5" i="27"/>
  <c r="LE15" i="27"/>
  <c r="IC51" i="27"/>
  <c r="IC57" i="27"/>
  <c r="IC59" i="27"/>
  <c r="BA3" i="27"/>
  <c r="BR55" i="27"/>
  <c r="HZ53" i="27"/>
  <c r="HZ41" i="27"/>
  <c r="JH17" i="27"/>
  <c r="JH45" i="27"/>
  <c r="EP31" i="27"/>
  <c r="EP53" i="27"/>
  <c r="HS23" i="27"/>
  <c r="ER20" i="23"/>
  <c r="ER23" i="23" s="1"/>
  <c r="H131" i="40" s="1"/>
  <c r="BT20" i="23"/>
  <c r="BR51" i="27"/>
  <c r="BR31" i="27"/>
  <c r="BR57" i="27"/>
  <c r="BR27" i="27"/>
  <c r="BR47" i="27"/>
  <c r="BR45" i="27"/>
  <c r="BR3" i="27"/>
  <c r="BR11" i="27"/>
  <c r="BR53" i="27"/>
  <c r="BR49" i="27"/>
  <c r="HZ37" i="27"/>
  <c r="HZ47" i="27"/>
  <c r="HZ59" i="27"/>
  <c r="JH37" i="27"/>
  <c r="HB11" i="27"/>
  <c r="HB39" i="27"/>
  <c r="HB5" i="27"/>
  <c r="HB29" i="27"/>
  <c r="HB49" i="27"/>
  <c r="HB27" i="27"/>
  <c r="HB31" i="27"/>
  <c r="HB15" i="27"/>
  <c r="HB25" i="27"/>
  <c r="HB9" i="27"/>
  <c r="HB55" i="27"/>
  <c r="HB17" i="27"/>
  <c r="HB33" i="27"/>
  <c r="HB37" i="27"/>
  <c r="HB3" i="27"/>
  <c r="HB19" i="27"/>
  <c r="HB59" i="27"/>
  <c r="EP39" i="27"/>
  <c r="HS27" i="27"/>
  <c r="BR25" i="27"/>
  <c r="BR41" i="27"/>
  <c r="BR43" i="27"/>
  <c r="HZ29" i="27"/>
  <c r="HZ39" i="27"/>
  <c r="HZ21" i="27"/>
  <c r="JH15" i="27"/>
  <c r="JH19" i="27"/>
  <c r="HB21" i="27"/>
  <c r="BR19" i="27"/>
  <c r="BR15" i="27"/>
  <c r="BR5" i="27"/>
  <c r="HZ57" i="27"/>
  <c r="HZ55" i="27"/>
  <c r="HZ13" i="27"/>
  <c r="JH47" i="27"/>
  <c r="JH31" i="27"/>
  <c r="HB43" i="27"/>
  <c r="HB13" i="27"/>
  <c r="HS33" i="27"/>
  <c r="HS25" i="27"/>
  <c r="HS39" i="27"/>
  <c r="HS7" i="27"/>
  <c r="HU20" i="23"/>
  <c r="HU23" i="23" s="1"/>
  <c r="H212" i="40" s="1"/>
  <c r="HS3" i="27"/>
  <c r="HS9" i="27"/>
  <c r="HS35" i="27"/>
  <c r="HS17" i="27"/>
  <c r="HS29" i="27"/>
  <c r="HS41" i="27"/>
  <c r="HS31" i="27"/>
  <c r="HS5" i="27"/>
  <c r="HS37" i="27"/>
  <c r="HS55" i="27"/>
  <c r="HS59" i="27"/>
  <c r="HS47" i="27"/>
  <c r="HS15" i="27"/>
  <c r="HS57" i="27"/>
  <c r="HS53" i="27"/>
  <c r="HS19" i="27"/>
  <c r="BR7" i="27"/>
  <c r="BR29" i="27"/>
  <c r="BR39" i="27"/>
  <c r="HZ45" i="27"/>
  <c r="HZ9" i="27"/>
  <c r="HZ33" i="27"/>
  <c r="JH35" i="27"/>
  <c r="HB41" i="27"/>
  <c r="HB57" i="27"/>
  <c r="EP7" i="27"/>
  <c r="EP41" i="27"/>
  <c r="EP5" i="27"/>
  <c r="EP59" i="27"/>
  <c r="EP25" i="27"/>
  <c r="EP49" i="27"/>
  <c r="EP51" i="27"/>
  <c r="EP29" i="27"/>
  <c r="EP21" i="27"/>
  <c r="EP27" i="27"/>
  <c r="EP43" i="27"/>
  <c r="EP47" i="27"/>
  <c r="EP45" i="27"/>
  <c r="EP33" i="27"/>
  <c r="EP13" i="27"/>
  <c r="EP9" i="27"/>
  <c r="EP57" i="27"/>
  <c r="EP35" i="27"/>
  <c r="EP19" i="27"/>
  <c r="JJ20" i="23"/>
  <c r="HS45" i="27"/>
  <c r="BR37" i="27"/>
  <c r="BR59" i="27"/>
  <c r="BR33" i="27"/>
  <c r="HZ15" i="27"/>
  <c r="JH55" i="27"/>
  <c r="HB35" i="27"/>
  <c r="HB51" i="27"/>
  <c r="EP11" i="27"/>
  <c r="HS43" i="27"/>
  <c r="HS49" i="27"/>
  <c r="BR35" i="27"/>
  <c r="BR9" i="27"/>
  <c r="BR23" i="27"/>
  <c r="HZ43" i="27"/>
  <c r="HZ35" i="27"/>
  <c r="HZ49" i="27"/>
  <c r="HZ3" i="27"/>
  <c r="HZ5" i="27"/>
  <c r="HZ19" i="27"/>
  <c r="HZ7" i="27"/>
  <c r="HZ51" i="27"/>
  <c r="HZ23" i="27"/>
  <c r="HZ31" i="27"/>
  <c r="HZ27" i="27"/>
  <c r="NY19" i="23"/>
  <c r="JH13" i="27"/>
  <c r="JH57" i="27"/>
  <c r="JH5" i="27"/>
  <c r="JH41" i="27"/>
  <c r="JH33" i="27"/>
  <c r="JH43" i="27"/>
  <c r="JH49" i="27"/>
  <c r="JH23" i="27"/>
  <c r="JH3" i="27"/>
  <c r="JH11" i="27"/>
  <c r="JH51" i="27"/>
  <c r="JH25" i="27"/>
  <c r="JH53" i="27"/>
  <c r="JH21" i="27"/>
  <c r="JH29" i="27"/>
  <c r="JH39" i="27"/>
  <c r="JH59" i="27"/>
  <c r="JH7" i="27"/>
  <c r="EJ25" i="27"/>
  <c r="EJ33" i="27"/>
  <c r="EJ35" i="27"/>
  <c r="HR30" i="27"/>
  <c r="FH57" i="27"/>
  <c r="FH13" i="27"/>
  <c r="FH15" i="27"/>
  <c r="GT31" i="27"/>
  <c r="GT9" i="27"/>
  <c r="GT45" i="27"/>
  <c r="GT57" i="27"/>
  <c r="GV20" i="23"/>
  <c r="GV23" i="23" s="1"/>
  <c r="H187" i="40" s="1"/>
  <c r="GT15" i="27"/>
  <c r="GT33" i="27"/>
  <c r="GT13" i="27"/>
  <c r="GT51" i="27"/>
  <c r="GT23" i="27"/>
  <c r="GT53" i="27"/>
  <c r="BV29" i="27"/>
  <c r="BV3" i="27"/>
  <c r="BV35" i="27"/>
  <c r="BV7" i="27"/>
  <c r="BV47" i="27"/>
  <c r="BV39" i="27"/>
  <c r="BV53" i="27"/>
  <c r="BV21" i="27"/>
  <c r="BV55" i="27"/>
  <c r="BV31" i="27"/>
  <c r="CH20" i="23"/>
  <c r="CH22" i="23" s="1"/>
  <c r="G69" i="40" s="1"/>
  <c r="CF31" i="27"/>
  <c r="CF43" i="27"/>
  <c r="CF13" i="27"/>
  <c r="CF39" i="27"/>
  <c r="CF51" i="27"/>
  <c r="CF3" i="27"/>
  <c r="CF35" i="27"/>
  <c r="CF23" i="27"/>
  <c r="CF5" i="27"/>
  <c r="GW20" i="23"/>
  <c r="GW23" i="23" s="1"/>
  <c r="H188" i="40" s="1"/>
  <c r="GU19" i="27"/>
  <c r="GU49" i="27"/>
  <c r="GU21" i="27"/>
  <c r="GU55" i="27"/>
  <c r="GU53" i="27"/>
  <c r="GU41" i="27"/>
  <c r="GU23" i="27"/>
  <c r="GU5" i="27"/>
  <c r="GU35" i="27"/>
  <c r="GU9" i="27"/>
  <c r="MT13" i="27"/>
  <c r="MT51" i="27"/>
  <c r="MT15" i="27"/>
  <c r="EH41" i="27"/>
  <c r="EH5" i="27"/>
  <c r="EH45" i="27"/>
  <c r="DB51" i="27"/>
  <c r="DB9" i="27"/>
  <c r="DM20" i="23"/>
  <c r="DM22" i="23" s="1"/>
  <c r="G100" i="40" s="1"/>
  <c r="DK45" i="27"/>
  <c r="DK7" i="27"/>
  <c r="DK21" i="27"/>
  <c r="DK33" i="27"/>
  <c r="DK5" i="27"/>
  <c r="DK53" i="27"/>
  <c r="DK59" i="27"/>
  <c r="DK23" i="27"/>
  <c r="DK29" i="27"/>
  <c r="GF20" i="23"/>
  <c r="GF23" i="23" s="1"/>
  <c r="H171" i="40" s="1"/>
  <c r="GD55" i="27"/>
  <c r="GD3" i="27"/>
  <c r="GD13" i="27"/>
  <c r="GD45" i="27"/>
  <c r="GD23" i="27"/>
  <c r="GD33" i="27"/>
  <c r="GD49" i="27"/>
  <c r="GD51" i="27"/>
  <c r="GD31" i="27"/>
  <c r="GD19" i="27"/>
  <c r="GD39" i="27"/>
  <c r="GD57" i="27"/>
  <c r="GD41" i="27"/>
  <c r="BH21" i="27"/>
  <c r="BH59" i="27"/>
  <c r="EJ20" i="23"/>
  <c r="EJ22" i="23" s="1"/>
  <c r="G123" i="40" s="1"/>
  <c r="CE9" i="27"/>
  <c r="ER17" i="27"/>
  <c r="GK20" i="23"/>
  <c r="GK23" i="23" s="1"/>
  <c r="H176" i="40" s="1"/>
  <c r="DM5" i="27"/>
  <c r="DM21" i="27"/>
  <c r="DM55" i="27"/>
  <c r="DJ27" i="27"/>
  <c r="DJ23" i="27"/>
  <c r="DJ55" i="27"/>
  <c r="DJ3" i="27"/>
  <c r="EL9" i="27"/>
  <c r="EL17" i="27"/>
  <c r="EL23" i="27"/>
  <c r="EL59" i="27"/>
  <c r="EJ43" i="27"/>
  <c r="EJ13" i="27"/>
  <c r="EJ15" i="27"/>
  <c r="EJ55" i="27"/>
  <c r="FH49" i="27"/>
  <c r="FH31" i="27"/>
  <c r="FH5" i="27"/>
  <c r="GT21" i="27"/>
  <c r="GT55" i="27"/>
  <c r="BE20" i="23"/>
  <c r="BE23" i="23" s="1"/>
  <c r="H40" i="40" s="1"/>
  <c r="BC57" i="27"/>
  <c r="BC47" i="27"/>
  <c r="BC35" i="27"/>
  <c r="BC3" i="27"/>
  <c r="BC49" i="27"/>
  <c r="BC55" i="27"/>
  <c r="BC39" i="27"/>
  <c r="BC45" i="27"/>
  <c r="BC7" i="27"/>
  <c r="BV23" i="27"/>
  <c r="BV33" i="27"/>
  <c r="BV5" i="27"/>
  <c r="CF25" i="27"/>
  <c r="CF9" i="27"/>
  <c r="CF41" i="27"/>
  <c r="GU13" i="27"/>
  <c r="GU43" i="27"/>
  <c r="BX20" i="23"/>
  <c r="BX22" i="23" s="1"/>
  <c r="G59" i="40" s="1"/>
  <c r="DE20" i="23"/>
  <c r="DE22" i="23" s="1"/>
  <c r="G92" i="40" s="1"/>
  <c r="DC19" i="27"/>
  <c r="DC31" i="27"/>
  <c r="DC33" i="27"/>
  <c r="DC5" i="27"/>
  <c r="DC55" i="27"/>
  <c r="DC23" i="27"/>
  <c r="DC57" i="27"/>
  <c r="DC47" i="27"/>
  <c r="DC7" i="27"/>
  <c r="DC21" i="27"/>
  <c r="DC39" i="27"/>
  <c r="GG20" i="23"/>
  <c r="GG22" i="23" s="1"/>
  <c r="G172" i="40" s="1"/>
  <c r="GE57" i="27"/>
  <c r="GE25" i="27"/>
  <c r="GE5" i="27"/>
  <c r="GE37" i="27"/>
  <c r="GE41" i="27"/>
  <c r="GE15" i="27"/>
  <c r="GE33" i="27"/>
  <c r="GE49" i="27"/>
  <c r="GE9" i="27"/>
  <c r="GE13" i="27"/>
  <c r="MT59" i="27"/>
  <c r="MT25" i="27"/>
  <c r="JW13" i="27"/>
  <c r="JW53" i="27"/>
  <c r="JW19" i="27"/>
  <c r="JW35" i="27"/>
  <c r="JW11" i="27"/>
  <c r="JW49" i="27"/>
  <c r="JW5" i="27"/>
  <c r="JW41" i="27"/>
  <c r="JW3" i="27"/>
  <c r="EH33" i="27"/>
  <c r="EH39" i="27"/>
  <c r="DB27" i="27"/>
  <c r="DB41" i="27"/>
  <c r="DK49" i="27"/>
  <c r="DK43" i="27"/>
  <c r="GD9" i="27"/>
  <c r="GD47" i="27"/>
  <c r="BH39" i="27"/>
  <c r="BH19" i="27"/>
  <c r="FX17" i="27"/>
  <c r="GI51" i="27"/>
  <c r="GI59" i="27"/>
  <c r="JY20" i="23"/>
  <c r="JY22" i="23" s="1"/>
  <c r="G268" i="40" s="1"/>
  <c r="CE33" i="27"/>
  <c r="EY33" i="27"/>
  <c r="EY31" i="27"/>
  <c r="EY9" i="27"/>
  <c r="EY59" i="27"/>
  <c r="EY47" i="27"/>
  <c r="EY11" i="27"/>
  <c r="EY3" i="27"/>
  <c r="EY17" i="27"/>
  <c r="EY15" i="27"/>
  <c r="EY41" i="27"/>
  <c r="EY5" i="27"/>
  <c r="EY57" i="27"/>
  <c r="EY25" i="27"/>
  <c r="EY51" i="27"/>
  <c r="EY7" i="27"/>
  <c r="EY13" i="27"/>
  <c r="FA20" i="23"/>
  <c r="FA22" i="23" s="1"/>
  <c r="G140" i="40" s="1"/>
  <c r="EY35" i="27"/>
  <c r="EY45" i="27"/>
  <c r="EY21" i="27"/>
  <c r="EY43" i="27"/>
  <c r="EY29" i="27"/>
  <c r="EY37" i="27"/>
  <c r="EY39" i="27"/>
  <c r="EY55" i="27"/>
  <c r="FH17" i="27"/>
  <c r="MT43" i="27"/>
  <c r="MT29" i="27"/>
  <c r="MT49" i="27"/>
  <c r="MT55" i="27"/>
  <c r="MV20" i="23"/>
  <c r="MV23" i="23" s="1"/>
  <c r="H343" i="40" s="1"/>
  <c r="MT41" i="27"/>
  <c r="MT27" i="27"/>
  <c r="MT33" i="27"/>
  <c r="MT45" i="27"/>
  <c r="MT39" i="27"/>
  <c r="EH23" i="27"/>
  <c r="EH21" i="27"/>
  <c r="EH11" i="27"/>
  <c r="EH57" i="27"/>
  <c r="EH9" i="27"/>
  <c r="EH3" i="27"/>
  <c r="EH51" i="27"/>
  <c r="EH43" i="27"/>
  <c r="EH59" i="27"/>
  <c r="DB11" i="27"/>
  <c r="DB19" i="27"/>
  <c r="DB15" i="27"/>
  <c r="BH13" i="27"/>
  <c r="BH15" i="27"/>
  <c r="EC9" i="27"/>
  <c r="EC29" i="27"/>
  <c r="EC3" i="27"/>
  <c r="GN41" i="27"/>
  <c r="GN21" i="27"/>
  <c r="GN55" i="27"/>
  <c r="GN37" i="27"/>
  <c r="DE37" i="27"/>
  <c r="DE59" i="27"/>
  <c r="DM47" i="27"/>
  <c r="DM35" i="27"/>
  <c r="DM45" i="27"/>
  <c r="EV57" i="27"/>
  <c r="EV55" i="27"/>
  <c r="EV17" i="27"/>
  <c r="DJ49" i="27"/>
  <c r="DJ43" i="27"/>
  <c r="DJ59" i="27"/>
  <c r="DJ13" i="27"/>
  <c r="DJ7" i="27"/>
  <c r="EL5" i="27"/>
  <c r="EL33" i="27"/>
  <c r="EL13" i="27"/>
  <c r="CV53" i="27"/>
  <c r="CV15" i="27"/>
  <c r="CV47" i="27"/>
  <c r="GL5" i="27"/>
  <c r="GL13" i="27"/>
  <c r="GL3" i="27"/>
  <c r="EJ7" i="27"/>
  <c r="EJ39" i="27"/>
  <c r="EJ5" i="27"/>
  <c r="EJ21" i="27"/>
  <c r="EJ47" i="27"/>
  <c r="FN31" i="27"/>
  <c r="FN53" i="27"/>
  <c r="FN33" i="27"/>
  <c r="EI43" i="27"/>
  <c r="EI17" i="27"/>
  <c r="HR31" i="27"/>
  <c r="HR41" i="27"/>
  <c r="FH27" i="27"/>
  <c r="FH41" i="27"/>
  <c r="FH47" i="27"/>
  <c r="GT17" i="27"/>
  <c r="GT35" i="27"/>
  <c r="GT41" i="27"/>
  <c r="BC53" i="27"/>
  <c r="BC5" i="27"/>
  <c r="BC11" i="27"/>
  <c r="BV13" i="27"/>
  <c r="BV27" i="27"/>
  <c r="BV51" i="27"/>
  <c r="CF15" i="27"/>
  <c r="CF19" i="27"/>
  <c r="CF53" i="27"/>
  <c r="GU29" i="27"/>
  <c r="GU17" i="27"/>
  <c r="GU33" i="27"/>
  <c r="DC9" i="27"/>
  <c r="DC37" i="27"/>
  <c r="DC43" i="27"/>
  <c r="CE43" i="27"/>
  <c r="CE41" i="27"/>
  <c r="CE29" i="27"/>
  <c r="CE5" i="27"/>
  <c r="CE53" i="27"/>
  <c r="CE59" i="27"/>
  <c r="CE7" i="27"/>
  <c r="CE51" i="27"/>
  <c r="CE35" i="27"/>
  <c r="CE3" i="27"/>
  <c r="CE21" i="27"/>
  <c r="CE37" i="27"/>
  <c r="CE49" i="27"/>
  <c r="CE19" i="27"/>
  <c r="CE23" i="27"/>
  <c r="CE15" i="27"/>
  <c r="CE25" i="27"/>
  <c r="CE17" i="27"/>
  <c r="CE55" i="27"/>
  <c r="CE27" i="27"/>
  <c r="CE31" i="27"/>
  <c r="CE47" i="27"/>
  <c r="CE11" i="27"/>
  <c r="GE59" i="27"/>
  <c r="GE21" i="27"/>
  <c r="GE53" i="27"/>
  <c r="MT23" i="27"/>
  <c r="MT37" i="27"/>
  <c r="BI20" i="23"/>
  <c r="BI22" i="23" s="1"/>
  <c r="G44" i="40" s="1"/>
  <c r="BG29" i="27"/>
  <c r="BG19" i="27"/>
  <c r="BG53" i="27"/>
  <c r="BG25" i="27"/>
  <c r="BG13" i="27"/>
  <c r="BG9" i="27"/>
  <c r="BG21" i="27"/>
  <c r="BG51" i="27"/>
  <c r="BG35" i="27"/>
  <c r="JW31" i="27"/>
  <c r="JW15" i="27"/>
  <c r="JW25" i="27"/>
  <c r="EH19" i="27"/>
  <c r="EH47" i="27"/>
  <c r="LL20" i="23"/>
  <c r="LL22" i="23" s="1"/>
  <c r="G307" i="40" s="1"/>
  <c r="LJ25" i="27"/>
  <c r="LJ45" i="27"/>
  <c r="LJ37" i="27"/>
  <c r="LJ5" i="27"/>
  <c r="LJ13" i="27"/>
  <c r="LJ27" i="27"/>
  <c r="LJ49" i="27"/>
  <c r="LJ7" i="27"/>
  <c r="LJ39" i="27"/>
  <c r="LJ29" i="27"/>
  <c r="DB7" i="27"/>
  <c r="DB31" i="27"/>
  <c r="DB39" i="27"/>
  <c r="DK57" i="27"/>
  <c r="DK3" i="27"/>
  <c r="DK17" i="27"/>
  <c r="CT47" i="27"/>
  <c r="CT33" i="27"/>
  <c r="CT27" i="27"/>
  <c r="CT31" i="27"/>
  <c r="CT9" i="27"/>
  <c r="CT25" i="27"/>
  <c r="CT57" i="27"/>
  <c r="CT21" i="27"/>
  <c r="CT5" i="27"/>
  <c r="CT53" i="27"/>
  <c r="CT45" i="27"/>
  <c r="CT35" i="27"/>
  <c r="CT49" i="27"/>
  <c r="GD37" i="27"/>
  <c r="GD7" i="27"/>
  <c r="GD15" i="27"/>
  <c r="BH37" i="27"/>
  <c r="BH25" i="27"/>
  <c r="FZ20" i="23"/>
  <c r="FX51" i="27"/>
  <c r="FX31" i="27"/>
  <c r="FX43" i="27"/>
  <c r="FX5" i="27"/>
  <c r="FX39" i="27"/>
  <c r="FX25" i="27"/>
  <c r="FX7" i="27"/>
  <c r="FX11" i="27"/>
  <c r="FX23" i="27"/>
  <c r="FX41" i="27"/>
  <c r="FX49" i="27"/>
  <c r="FX57" i="27"/>
  <c r="FX45" i="27"/>
  <c r="FX13" i="27"/>
  <c r="FX55" i="27"/>
  <c r="FX37" i="27"/>
  <c r="FX27" i="27"/>
  <c r="GI43" i="27"/>
  <c r="GI49" i="27"/>
  <c r="CE13" i="27"/>
  <c r="ER51" i="27"/>
  <c r="ER7" i="27"/>
  <c r="ER43" i="27"/>
  <c r="ER57" i="27"/>
  <c r="ER5" i="27"/>
  <c r="ER11" i="27"/>
  <c r="ER59" i="27"/>
  <c r="ER45" i="27"/>
  <c r="ET20" i="23"/>
  <c r="ET22" i="23" s="1"/>
  <c r="G133" i="40" s="1"/>
  <c r="ER27" i="27"/>
  <c r="ER41" i="27"/>
  <c r="ER39" i="27"/>
  <c r="ER37" i="27"/>
  <c r="ER53" i="27"/>
  <c r="ER35" i="27"/>
  <c r="ER55" i="27"/>
  <c r="ER33" i="27"/>
  <c r="ER9" i="27"/>
  <c r="ER3" i="27"/>
  <c r="ER23" i="27"/>
  <c r="ER13" i="27"/>
  <c r="ER25" i="27"/>
  <c r="ER29" i="27"/>
  <c r="ER47" i="27"/>
  <c r="ER15" i="27"/>
  <c r="ER31" i="27"/>
  <c r="DM27" i="27"/>
  <c r="DM19" i="27"/>
  <c r="DM37" i="27"/>
  <c r="DM7" i="27"/>
  <c r="DJ35" i="27"/>
  <c r="DJ19" i="27"/>
  <c r="DJ53" i="27"/>
  <c r="EL51" i="27"/>
  <c r="EL31" i="27"/>
  <c r="EL29" i="27"/>
  <c r="DO20" i="23"/>
  <c r="DO23" i="23" s="1"/>
  <c r="H102" i="40" s="1"/>
  <c r="EJ19" i="27"/>
  <c r="EJ41" i="27"/>
  <c r="EJ49" i="27"/>
  <c r="GP20" i="23"/>
  <c r="FH25" i="27"/>
  <c r="FH51" i="27"/>
  <c r="FH11" i="27"/>
  <c r="GT47" i="27"/>
  <c r="GT5" i="27"/>
  <c r="GT43" i="27"/>
  <c r="BV45" i="27"/>
  <c r="BV19" i="27"/>
  <c r="BV25" i="27"/>
  <c r="CF29" i="27"/>
  <c r="CF17" i="27"/>
  <c r="CF49" i="27"/>
  <c r="GU47" i="27"/>
  <c r="GU39" i="27"/>
  <c r="GU57" i="27"/>
  <c r="MT31" i="27"/>
  <c r="MT11" i="27"/>
  <c r="MT7" i="27"/>
  <c r="EH49" i="27"/>
  <c r="EH37" i="27"/>
  <c r="EH27" i="27"/>
  <c r="DB57" i="27"/>
  <c r="DB45" i="27"/>
  <c r="DB37" i="27"/>
  <c r="DK39" i="27"/>
  <c r="DK55" i="27"/>
  <c r="GD25" i="27"/>
  <c r="GD35" i="27"/>
  <c r="GD11" i="27"/>
  <c r="BH9" i="27"/>
  <c r="BH55" i="27"/>
  <c r="BH5" i="27"/>
  <c r="GI7" i="27"/>
  <c r="GI9" i="27"/>
  <c r="GI13" i="27"/>
  <c r="GI35" i="27"/>
  <c r="GI19" i="27"/>
  <c r="GI33" i="27"/>
  <c r="GI31" i="27"/>
  <c r="GI25" i="27"/>
  <c r="GI53" i="27"/>
  <c r="GI11" i="27"/>
  <c r="GI5" i="27"/>
  <c r="GI27" i="27"/>
  <c r="GI41" i="27"/>
  <c r="GI55" i="27"/>
  <c r="GI47" i="27"/>
  <c r="GI21" i="27"/>
  <c r="CE57" i="27"/>
  <c r="EY23" i="27"/>
  <c r="FH55" i="27"/>
  <c r="FH35" i="27"/>
  <c r="MT9" i="27"/>
  <c r="MT19" i="27"/>
  <c r="MT35" i="27"/>
  <c r="EH17" i="27"/>
  <c r="EH25" i="27"/>
  <c r="EH15" i="27"/>
  <c r="DB17" i="27"/>
  <c r="DB55" i="27"/>
  <c r="BH31" i="27"/>
  <c r="BH33" i="27"/>
  <c r="CE39" i="27"/>
  <c r="FH33" i="27"/>
  <c r="FH7" i="27"/>
  <c r="FH19" i="27"/>
  <c r="FH3" i="27"/>
  <c r="FH23" i="27"/>
  <c r="FH9" i="27"/>
  <c r="FH53" i="27"/>
  <c r="FH29" i="27"/>
  <c r="FH21" i="27"/>
  <c r="FH43" i="27"/>
  <c r="FH39" i="27"/>
  <c r="BJ20" i="23"/>
  <c r="BJ23" i="23" s="1"/>
  <c r="H45" i="40" s="1"/>
  <c r="BH35" i="27"/>
  <c r="BH17" i="27"/>
  <c r="BH43" i="27"/>
  <c r="BH51" i="27"/>
  <c r="BH27" i="27"/>
  <c r="BH11" i="27"/>
  <c r="BH47" i="27"/>
  <c r="BJ22" i="23"/>
  <c r="G45" i="40" s="1"/>
  <c r="BH7" i="27"/>
  <c r="BH29" i="27"/>
  <c r="BH53" i="27"/>
  <c r="BH3" i="27"/>
  <c r="MT21" i="27"/>
  <c r="MT47" i="27"/>
  <c r="MT53" i="27"/>
  <c r="EH55" i="27"/>
  <c r="EH29" i="27"/>
  <c r="EH13" i="27"/>
  <c r="DB5" i="27"/>
  <c r="DB35" i="27"/>
  <c r="DB49" i="27"/>
  <c r="DB13" i="27"/>
  <c r="DD20" i="23"/>
  <c r="DD22" i="23" s="1"/>
  <c r="G91" i="40" s="1"/>
  <c r="DB3" i="27"/>
  <c r="DB59" i="27"/>
  <c r="DB21" i="27"/>
  <c r="DB25" i="27"/>
  <c r="DB43" i="27"/>
  <c r="DB47" i="27"/>
  <c r="DB23" i="27"/>
  <c r="BH57" i="27"/>
  <c r="BH23" i="27"/>
  <c r="EC39" i="27"/>
  <c r="EC37" i="27"/>
  <c r="GN5" i="27"/>
  <c r="GN23" i="27"/>
  <c r="DE29" i="27"/>
  <c r="DE39" i="27"/>
  <c r="DM29" i="27"/>
  <c r="DM49" i="27"/>
  <c r="DM39" i="27"/>
  <c r="EV9" i="27"/>
  <c r="EV49" i="27"/>
  <c r="DJ33" i="27"/>
  <c r="DJ29" i="27"/>
  <c r="DJ57" i="27"/>
  <c r="EL27" i="27"/>
  <c r="EL3" i="27"/>
  <c r="EL15" i="27"/>
  <c r="CV43" i="27"/>
  <c r="CV41" i="27"/>
  <c r="CV35" i="27"/>
  <c r="GL53" i="27"/>
  <c r="GL41" i="27"/>
  <c r="GL37" i="27"/>
  <c r="EJ17" i="27"/>
  <c r="EJ57" i="27"/>
  <c r="EJ9" i="27"/>
  <c r="EJ11" i="27"/>
  <c r="FN49" i="27"/>
  <c r="FN55" i="27"/>
  <c r="FN11" i="27"/>
  <c r="EI15" i="27"/>
  <c r="EI31" i="27"/>
  <c r="EI35" i="27"/>
  <c r="EI9" i="27"/>
  <c r="EI53" i="27"/>
  <c r="EI29" i="27"/>
  <c r="EI51" i="27"/>
  <c r="EI23" i="27"/>
  <c r="EI45" i="27"/>
  <c r="HR35" i="27"/>
  <c r="HR43" i="27"/>
  <c r="HR27" i="27"/>
  <c r="HR55" i="27"/>
  <c r="HR17" i="27"/>
  <c r="HR7" i="27"/>
  <c r="HR39" i="27"/>
  <c r="HR23" i="27"/>
  <c r="HR45" i="27"/>
  <c r="HR5" i="27"/>
  <c r="FH45" i="27"/>
  <c r="FH59" i="27"/>
  <c r="FJ20" i="23"/>
  <c r="GT19" i="27"/>
  <c r="GT3" i="27"/>
  <c r="BC37" i="27"/>
  <c r="BC51" i="27"/>
  <c r="BV37" i="27"/>
  <c r="BV41" i="27"/>
  <c r="BQ20" i="23"/>
  <c r="BQ22" i="23" s="1"/>
  <c r="G52" i="40" s="1"/>
  <c r="BO13" i="27"/>
  <c r="BO35" i="27"/>
  <c r="BO21" i="27"/>
  <c r="BO15" i="27"/>
  <c r="BO9" i="27"/>
  <c r="BO7" i="27"/>
  <c r="BO45" i="27"/>
  <c r="BO37" i="27"/>
  <c r="BO17" i="27"/>
  <c r="FV33" i="27"/>
  <c r="FV59" i="27"/>
  <c r="FV47" i="27"/>
  <c r="FV3" i="27"/>
  <c r="FV49" i="27"/>
  <c r="FX20" i="23"/>
  <c r="FV39" i="27"/>
  <c r="FV7" i="27"/>
  <c r="FV5" i="27"/>
  <c r="FV45" i="27"/>
  <c r="FV55" i="27"/>
  <c r="FV13" i="27"/>
  <c r="CF37" i="27"/>
  <c r="CF47" i="27"/>
  <c r="CF7" i="27"/>
  <c r="GU7" i="27"/>
  <c r="GU59" i="27"/>
  <c r="GU27" i="27"/>
  <c r="DC15" i="27"/>
  <c r="DC11" i="27"/>
  <c r="GE7" i="27"/>
  <c r="GE17" i="27"/>
  <c r="GE29" i="27"/>
  <c r="MT17" i="27"/>
  <c r="MT5" i="27"/>
  <c r="MT57" i="27"/>
  <c r="BG7" i="27"/>
  <c r="BG59" i="27"/>
  <c r="BG27" i="27"/>
  <c r="JW57" i="27"/>
  <c r="JW7" i="27"/>
  <c r="JW59" i="27"/>
  <c r="EH31" i="27"/>
  <c r="EH35" i="27"/>
  <c r="EH7" i="27"/>
  <c r="LJ51" i="27"/>
  <c r="LJ35" i="27"/>
  <c r="DB33" i="27"/>
  <c r="DB29" i="27"/>
  <c r="HD35" i="27"/>
  <c r="HD37" i="27"/>
  <c r="HD15" i="27"/>
  <c r="HD29" i="27"/>
  <c r="HD3" i="27"/>
  <c r="HD45" i="27"/>
  <c r="HD9" i="27"/>
  <c r="HD21" i="27"/>
  <c r="HD41" i="27"/>
  <c r="DK25" i="27"/>
  <c r="DK41" i="27"/>
  <c r="DK9" i="27"/>
  <c r="DK47" i="27"/>
  <c r="CT15" i="27"/>
  <c r="CT17" i="27"/>
  <c r="GD27" i="27"/>
  <c r="GD53" i="27"/>
  <c r="BH41" i="27"/>
  <c r="BH49" i="27"/>
  <c r="FX53" i="27"/>
  <c r="FX29" i="27"/>
  <c r="GI23" i="27"/>
  <c r="GI3" i="27"/>
  <c r="EY49" i="27"/>
  <c r="ER19" i="27"/>
  <c r="HT5" i="27"/>
  <c r="HT29" i="27"/>
  <c r="HT49" i="27"/>
  <c r="IH19" i="27"/>
  <c r="IH9" i="27"/>
  <c r="IH11" i="27"/>
  <c r="JO53" i="27"/>
  <c r="JO27" i="27"/>
  <c r="JO3" i="27"/>
  <c r="JO37" i="27"/>
  <c r="HC7" i="27"/>
  <c r="HC27" i="27"/>
  <c r="HC31" i="27"/>
  <c r="ET49" i="27"/>
  <c r="ET57" i="27"/>
  <c r="ET13" i="27"/>
  <c r="ET29" i="27"/>
  <c r="GK17" i="27"/>
  <c r="GM23" i="23"/>
  <c r="H178" i="40" s="1"/>
  <c r="GK29" i="27"/>
  <c r="CM21" i="27"/>
  <c r="CM31" i="27"/>
  <c r="CM39" i="27"/>
  <c r="KU45" i="27"/>
  <c r="KU23" i="27"/>
  <c r="GK56" i="27"/>
  <c r="GK34" i="27"/>
  <c r="GK24" i="27"/>
  <c r="EB49" i="27"/>
  <c r="EB55" i="27"/>
  <c r="EA21" i="27"/>
  <c r="EA43" i="27"/>
  <c r="JT3" i="27"/>
  <c r="JT37" i="27"/>
  <c r="JT13" i="27"/>
  <c r="LF7" i="27"/>
  <c r="LF25" i="27"/>
  <c r="LF35" i="27"/>
  <c r="LW15" i="27"/>
  <c r="LW31" i="27"/>
  <c r="IB7" i="27"/>
  <c r="IB33" i="27"/>
  <c r="BX33" i="27"/>
  <c r="BX41" i="27"/>
  <c r="LX19" i="27"/>
  <c r="LX35" i="27"/>
  <c r="IS19" i="27"/>
  <c r="HE20" i="23"/>
  <c r="HE22" i="23" s="1"/>
  <c r="G196" i="40" s="1"/>
  <c r="DQ37" i="27"/>
  <c r="DQ41" i="27"/>
  <c r="DQ57" i="27"/>
  <c r="DS20" i="23"/>
  <c r="DQ45" i="27"/>
  <c r="DQ59" i="27"/>
  <c r="DQ5" i="27"/>
  <c r="DQ19" i="27"/>
  <c r="DQ15" i="27"/>
  <c r="DQ3" i="27"/>
  <c r="DQ25" i="27"/>
  <c r="DQ29" i="27"/>
  <c r="DQ47" i="27"/>
  <c r="DQ43" i="27"/>
  <c r="DQ21" i="27"/>
  <c r="DQ31" i="27"/>
  <c r="LG45" i="27"/>
  <c r="LG29" i="27"/>
  <c r="HU35" i="27"/>
  <c r="HU49" i="27"/>
  <c r="KA57" i="27"/>
  <c r="KA27" i="27"/>
  <c r="KU33" i="27"/>
  <c r="KU27" i="27"/>
  <c r="KU37" i="27"/>
  <c r="GK36" i="27"/>
  <c r="GK44" i="27"/>
  <c r="GK40" i="27"/>
  <c r="EB19" i="27"/>
  <c r="EB21" i="27"/>
  <c r="JT19" i="27"/>
  <c r="JT11" i="27"/>
  <c r="JT35" i="27"/>
  <c r="LF19" i="27"/>
  <c r="LF27" i="27"/>
  <c r="LW33" i="27"/>
  <c r="LW5" i="27"/>
  <c r="LW17" i="27"/>
  <c r="BX51" i="27"/>
  <c r="BX5" i="27"/>
  <c r="LX17" i="27"/>
  <c r="LX3" i="27"/>
  <c r="LG51" i="27"/>
  <c r="LG47" i="27"/>
  <c r="LG9" i="27"/>
  <c r="LG25" i="27"/>
  <c r="LI20" i="23"/>
  <c r="LI22" i="23" s="1"/>
  <c r="G304" i="40" s="1"/>
  <c r="LG49" i="27"/>
  <c r="LG59" i="27"/>
  <c r="LG31" i="27"/>
  <c r="LG13" i="27"/>
  <c r="LG11" i="27"/>
  <c r="LG21" i="27"/>
  <c r="LG39" i="27"/>
  <c r="LG23" i="27"/>
  <c r="LG43" i="27"/>
  <c r="LG3" i="27"/>
  <c r="LG19" i="27"/>
  <c r="LG35" i="27"/>
  <c r="HU59" i="27"/>
  <c r="HU55" i="27"/>
  <c r="CU31" i="27"/>
  <c r="CU19" i="27"/>
  <c r="CU41" i="27"/>
  <c r="CU21" i="27"/>
  <c r="CU25" i="27"/>
  <c r="CU37" i="27"/>
  <c r="CU43" i="27"/>
  <c r="CU35" i="27"/>
  <c r="CU27" i="27"/>
  <c r="NK19" i="23"/>
  <c r="CU51" i="27"/>
  <c r="CU53" i="27"/>
  <c r="CU55" i="27"/>
  <c r="CU29" i="27"/>
  <c r="CU9" i="27"/>
  <c r="CU47" i="27"/>
  <c r="CU45" i="27"/>
  <c r="CU15" i="27"/>
  <c r="CU33" i="27"/>
  <c r="CU5" i="27"/>
  <c r="CU3" i="27"/>
  <c r="CU49" i="27"/>
  <c r="CU13" i="27"/>
  <c r="CU39" i="27"/>
  <c r="CU59" i="27"/>
  <c r="CU23" i="27"/>
  <c r="CU7" i="27"/>
  <c r="CU17" i="27"/>
  <c r="CW20" i="23"/>
  <c r="CU57" i="27"/>
  <c r="CU11" i="27"/>
  <c r="HU47" i="27"/>
  <c r="HU13" i="27"/>
  <c r="HU23" i="27"/>
  <c r="HW20" i="23"/>
  <c r="HU33" i="27"/>
  <c r="HU39" i="27"/>
  <c r="HU15" i="27"/>
  <c r="HU43" i="27"/>
  <c r="HU25" i="27"/>
  <c r="HU7" i="27"/>
  <c r="HU3" i="27"/>
  <c r="HU19" i="27"/>
  <c r="HU51" i="27"/>
  <c r="HU17" i="27"/>
  <c r="HU9" i="27"/>
  <c r="HU29" i="27"/>
  <c r="LH20" i="23"/>
  <c r="LH22" i="23" s="1"/>
  <c r="G303" i="40" s="1"/>
  <c r="GK46" i="27"/>
  <c r="GK28" i="27"/>
  <c r="GK58" i="27"/>
  <c r="ED20" i="23"/>
  <c r="ED23" i="23" s="1"/>
  <c r="H117" i="40" s="1"/>
  <c r="EB29" i="27"/>
  <c r="EB41" i="27"/>
  <c r="EB45" i="27"/>
  <c r="EB15" i="27"/>
  <c r="EB47" i="27"/>
  <c r="EB3" i="27"/>
  <c r="EB11" i="27"/>
  <c r="EB25" i="27"/>
  <c r="EB51" i="27"/>
  <c r="EB7" i="27"/>
  <c r="EB13" i="27"/>
  <c r="JT29" i="27"/>
  <c r="JT5" i="27"/>
  <c r="JT47" i="27"/>
  <c r="LF55" i="27"/>
  <c r="LF51" i="27"/>
  <c r="LF43" i="27"/>
  <c r="LW27" i="27"/>
  <c r="LW35" i="27"/>
  <c r="LW55" i="27"/>
  <c r="BX49" i="27"/>
  <c r="BX37" i="27"/>
  <c r="LX15" i="27"/>
  <c r="LX25" i="27"/>
  <c r="HU45" i="27"/>
  <c r="KA39" i="27"/>
  <c r="HT11" i="27"/>
  <c r="IH7" i="27"/>
  <c r="IH31" i="27"/>
  <c r="JO39" i="27"/>
  <c r="JO35" i="27"/>
  <c r="JO13" i="27"/>
  <c r="HC43" i="27"/>
  <c r="HC5" i="27"/>
  <c r="ET25" i="27"/>
  <c r="ET31" i="27"/>
  <c r="ET5" i="27"/>
  <c r="GK7" i="27"/>
  <c r="GK47" i="27"/>
  <c r="GK21" i="27"/>
  <c r="GK43" i="27"/>
  <c r="CM35" i="27"/>
  <c r="CM25" i="27"/>
  <c r="CM12" i="27"/>
  <c r="KU59" i="27"/>
  <c r="KU19" i="27"/>
  <c r="KU11" i="27"/>
  <c r="GK32" i="27"/>
  <c r="GK42" i="27"/>
  <c r="EG41" i="27"/>
  <c r="EG29" i="27"/>
  <c r="EG9" i="27"/>
  <c r="EG7" i="27"/>
  <c r="EG3" i="27"/>
  <c r="EG57" i="27"/>
  <c r="EG13" i="27"/>
  <c r="EG59" i="27"/>
  <c r="EG35" i="27"/>
  <c r="EB23" i="27"/>
  <c r="EB17" i="27"/>
  <c r="KO20" i="23"/>
  <c r="KO23" i="23" s="1"/>
  <c r="H284" i="40" s="1"/>
  <c r="KM15" i="27"/>
  <c r="KM43" i="27"/>
  <c r="KM45" i="27"/>
  <c r="KM19" i="27"/>
  <c r="KM11" i="27"/>
  <c r="KM57" i="27"/>
  <c r="KM39" i="27"/>
  <c r="KM53" i="27"/>
  <c r="KM49" i="27"/>
  <c r="EA13" i="27"/>
  <c r="EA9" i="27"/>
  <c r="EA33" i="27"/>
  <c r="EA17" i="27"/>
  <c r="EC20" i="23"/>
  <c r="EA55" i="27"/>
  <c r="EA53" i="27"/>
  <c r="EA37" i="27"/>
  <c r="EA51" i="27"/>
  <c r="EA45" i="27"/>
  <c r="EA5" i="27"/>
  <c r="EA39" i="27"/>
  <c r="JT45" i="27"/>
  <c r="JT17" i="27"/>
  <c r="JT49" i="27"/>
  <c r="LF39" i="27"/>
  <c r="LF17" i="27"/>
  <c r="LF53" i="27"/>
  <c r="LW59" i="27"/>
  <c r="LW7" i="27"/>
  <c r="IB49" i="27"/>
  <c r="IB55" i="27"/>
  <c r="BX55" i="27"/>
  <c r="BX39" i="27"/>
  <c r="LX29" i="27"/>
  <c r="LX9" i="27"/>
  <c r="IS47" i="27"/>
  <c r="DQ7" i="27"/>
  <c r="DQ49" i="27"/>
  <c r="LG33" i="27"/>
  <c r="LG17" i="27"/>
  <c r="HU31" i="27"/>
  <c r="HU27" i="27"/>
  <c r="MK20" i="23"/>
  <c r="MK23" i="23" s="1"/>
  <c r="H332" i="40" s="1"/>
  <c r="MI27" i="27"/>
  <c r="MI17" i="27"/>
  <c r="MI45" i="27"/>
  <c r="MI43" i="27"/>
  <c r="MI55" i="27"/>
  <c r="MI59" i="27"/>
  <c r="MI23" i="27"/>
  <c r="MI29" i="27"/>
  <c r="MI37" i="27"/>
  <c r="MI5" i="27"/>
  <c r="MI47" i="27"/>
  <c r="MI3" i="27"/>
  <c r="MI9" i="27"/>
  <c r="MI7" i="27"/>
  <c r="MI25" i="27"/>
  <c r="MI33" i="27"/>
  <c r="MI41" i="27"/>
  <c r="MI35" i="27"/>
  <c r="MI11" i="27"/>
  <c r="MI15" i="27"/>
  <c r="MI31" i="27"/>
  <c r="MI49" i="27"/>
  <c r="MI21" i="27"/>
  <c r="MI53" i="27"/>
  <c r="MI51" i="27"/>
  <c r="MI13" i="27"/>
  <c r="KU55" i="27"/>
  <c r="KU29" i="27"/>
  <c r="KU31" i="27"/>
  <c r="KU17" i="27"/>
  <c r="KW20" i="23"/>
  <c r="KW22" i="23" s="1"/>
  <c r="G292" i="40" s="1"/>
  <c r="KU15" i="27"/>
  <c r="KU25" i="27"/>
  <c r="KU7" i="27"/>
  <c r="KU9" i="27"/>
  <c r="KU3" i="27"/>
  <c r="KU47" i="27"/>
  <c r="GK16" i="27"/>
  <c r="GM24" i="23"/>
  <c r="I178" i="40" s="1"/>
  <c r="JT25" i="27"/>
  <c r="JT51" i="27"/>
  <c r="JT41" i="27"/>
  <c r="JT9" i="27"/>
  <c r="JV20" i="23"/>
  <c r="JV22" i="23" s="1"/>
  <c r="G265" i="40" s="1"/>
  <c r="JT31" i="27"/>
  <c r="JT57" i="27"/>
  <c r="JT21" i="27"/>
  <c r="JT59" i="27"/>
  <c r="JT15" i="27"/>
  <c r="LF45" i="27"/>
  <c r="LF33" i="27"/>
  <c r="LF47" i="27"/>
  <c r="LW3" i="27"/>
  <c r="LW57" i="27"/>
  <c r="LW19" i="27"/>
  <c r="BX43" i="27"/>
  <c r="LX13" i="27"/>
  <c r="LG7" i="27"/>
  <c r="LG41" i="27"/>
  <c r="HU21" i="27"/>
  <c r="HU5" i="27"/>
  <c r="KA3" i="27"/>
  <c r="KA29" i="27"/>
  <c r="KA25" i="27"/>
  <c r="KA5" i="27"/>
  <c r="KC20" i="23"/>
  <c r="KC23" i="23" s="1"/>
  <c r="H272" i="40" s="1"/>
  <c r="KA59" i="27"/>
  <c r="KA41" i="27"/>
  <c r="KA33" i="27"/>
  <c r="KA19" i="27"/>
  <c r="KA43" i="27"/>
  <c r="KA21" i="27"/>
  <c r="KA11" i="27"/>
  <c r="KA13" i="27"/>
  <c r="KA49" i="27"/>
  <c r="KA9" i="27"/>
  <c r="KA31" i="27"/>
  <c r="KA7" i="27"/>
  <c r="KA23" i="27"/>
  <c r="KA51" i="27"/>
  <c r="KA35" i="27"/>
  <c r="KA17" i="27"/>
  <c r="GZ20" i="23"/>
  <c r="GZ22" i="23" s="1"/>
  <c r="G191" i="40" s="1"/>
  <c r="GX3" i="27"/>
  <c r="GX55" i="27"/>
  <c r="GX41" i="27"/>
  <c r="GX23" i="27"/>
  <c r="GX43" i="27"/>
  <c r="GX13" i="27"/>
  <c r="GX27" i="27"/>
  <c r="GX35" i="27"/>
  <c r="GX9" i="27"/>
  <c r="GX31" i="27"/>
  <c r="GX53" i="27"/>
  <c r="GX17" i="27"/>
  <c r="GX59" i="27"/>
  <c r="GX7" i="27"/>
  <c r="GX29" i="27"/>
  <c r="GX39" i="27"/>
  <c r="GX33" i="27"/>
  <c r="GX45" i="27"/>
  <c r="GX37" i="27"/>
  <c r="GX11" i="27"/>
  <c r="GX21" i="27"/>
  <c r="GX49" i="27"/>
  <c r="GX19" i="27"/>
  <c r="GX51" i="27"/>
  <c r="GX5" i="27"/>
  <c r="GX47" i="27"/>
  <c r="GX25" i="27"/>
  <c r="LF21" i="27"/>
  <c r="LF23" i="27"/>
  <c r="LF49" i="27"/>
  <c r="LF5" i="27"/>
  <c r="LF41" i="27"/>
  <c r="LF57" i="27"/>
  <c r="LF15" i="27"/>
  <c r="LF11" i="27"/>
  <c r="LF13" i="27"/>
  <c r="LW45" i="27"/>
  <c r="LW21" i="27"/>
  <c r="LW43" i="27"/>
  <c r="LW11" i="27"/>
  <c r="LY20" i="23"/>
  <c r="LW51" i="27"/>
  <c r="LW9" i="27"/>
  <c r="LW53" i="27"/>
  <c r="LW47" i="27"/>
  <c r="LW39" i="27"/>
  <c r="LW37" i="27"/>
  <c r="BZ20" i="23"/>
  <c r="BZ22" i="23" s="1"/>
  <c r="G61" i="40" s="1"/>
  <c r="BX27" i="27"/>
  <c r="BX47" i="27"/>
  <c r="BX59" i="27"/>
  <c r="BX19" i="27"/>
  <c r="BX53" i="27"/>
  <c r="BX25" i="27"/>
  <c r="BX23" i="27"/>
  <c r="BX21" i="27"/>
  <c r="BX3" i="27"/>
  <c r="BX9" i="27"/>
  <c r="BX35" i="27"/>
  <c r="BX11" i="27"/>
  <c r="BX45" i="27"/>
  <c r="BX7" i="27"/>
  <c r="BX29" i="27"/>
  <c r="LZ20" i="23"/>
  <c r="LZ22" i="23" s="1"/>
  <c r="G321" i="40" s="1"/>
  <c r="LX43" i="27"/>
  <c r="LX33" i="27"/>
  <c r="LX23" i="27"/>
  <c r="LX47" i="27"/>
  <c r="LX5" i="27"/>
  <c r="LX51" i="27"/>
  <c r="LX27" i="27"/>
  <c r="LX59" i="27"/>
  <c r="LX53" i="27"/>
  <c r="LX39" i="27"/>
  <c r="LX55" i="27"/>
  <c r="LX57" i="27"/>
  <c r="LX7" i="27"/>
  <c r="LX37" i="27"/>
  <c r="LX11" i="27"/>
  <c r="LX49" i="27"/>
  <c r="LX21" i="27"/>
  <c r="GK10" i="27"/>
  <c r="GK20" i="27"/>
  <c r="GK48" i="27"/>
  <c r="GK54" i="27"/>
  <c r="GK4" i="27"/>
  <c r="GK30" i="27"/>
  <c r="GK14" i="27"/>
  <c r="GK49" i="27"/>
  <c r="GK11" i="27"/>
  <c r="GK53" i="27"/>
  <c r="KU13" i="27"/>
  <c r="KU39" i="27"/>
  <c r="GK12" i="27"/>
  <c r="GK22" i="27"/>
  <c r="GK50" i="27"/>
  <c r="EB5" i="27"/>
  <c r="EB57" i="27"/>
  <c r="EB33" i="27"/>
  <c r="JT33" i="27"/>
  <c r="JT23" i="27"/>
  <c r="JT53" i="27"/>
  <c r="LF59" i="27"/>
  <c r="LF29" i="27"/>
  <c r="LW13" i="27"/>
  <c r="LW29" i="27"/>
  <c r="ID20" i="23"/>
  <c r="ID22" i="23" s="1"/>
  <c r="G221" i="40" s="1"/>
  <c r="IB17" i="27"/>
  <c r="IB11" i="27"/>
  <c r="IB37" i="27"/>
  <c r="IB5" i="27"/>
  <c r="IB47" i="27"/>
  <c r="IB9" i="27"/>
  <c r="IB31" i="27"/>
  <c r="IB29" i="27"/>
  <c r="IB59" i="27"/>
  <c r="BX57" i="27"/>
  <c r="BX13" i="27"/>
  <c r="LX45" i="27"/>
  <c r="IU20" i="23"/>
  <c r="IS27" i="27"/>
  <c r="IS9" i="27"/>
  <c r="IS11" i="27"/>
  <c r="IS29" i="27"/>
  <c r="IS15" i="27"/>
  <c r="IS43" i="27"/>
  <c r="IS13" i="27"/>
  <c r="IS23" i="27"/>
  <c r="IS3" i="27"/>
  <c r="IS7" i="27"/>
  <c r="IS59" i="27"/>
  <c r="IS37" i="27"/>
  <c r="IS41" i="27"/>
  <c r="IS57" i="27"/>
  <c r="IS39" i="27"/>
  <c r="IS53" i="27"/>
  <c r="IS35" i="27"/>
  <c r="BP17" i="27"/>
  <c r="BP53" i="27"/>
  <c r="BP45" i="27"/>
  <c r="BP7" i="27"/>
  <c r="BP13" i="27"/>
  <c r="BP39" i="27"/>
  <c r="BP23" i="27"/>
  <c r="BP47" i="27"/>
  <c r="BP35" i="27"/>
  <c r="BP29" i="27"/>
  <c r="BP37" i="27"/>
  <c r="BP31" i="27"/>
  <c r="BP43" i="27"/>
  <c r="BP5" i="27"/>
  <c r="BP41" i="27"/>
  <c r="BP57" i="27"/>
  <c r="BP3" i="27"/>
  <c r="BP11" i="27"/>
  <c r="BP51" i="27"/>
  <c r="BP55" i="27"/>
  <c r="BP27" i="27"/>
  <c r="BP9" i="27"/>
  <c r="BP59" i="27"/>
  <c r="BP49" i="27"/>
  <c r="BP19" i="27"/>
  <c r="BP25" i="27"/>
  <c r="BP21" i="27"/>
  <c r="BR20" i="23"/>
  <c r="BR22" i="23" s="1"/>
  <c r="G53" i="40" s="1"/>
  <c r="BP33" i="27"/>
  <c r="BP15" i="27"/>
  <c r="LG37" i="27"/>
  <c r="LG27" i="27"/>
  <c r="HU37" i="27"/>
  <c r="HU57" i="27"/>
  <c r="FP53" i="27"/>
  <c r="FP29" i="27"/>
  <c r="FP13" i="27"/>
  <c r="FP57" i="27"/>
  <c r="BQ15" i="27"/>
  <c r="BQ19" i="27"/>
  <c r="BQ17" i="27"/>
  <c r="BQ9" i="27"/>
  <c r="EO50" i="27"/>
  <c r="EO58" i="27"/>
  <c r="EO8" i="27"/>
  <c r="EO51" i="27"/>
  <c r="EO59" i="27"/>
  <c r="EO25" i="27"/>
  <c r="IR13" i="27"/>
  <c r="IR15" i="27"/>
  <c r="IR33" i="27"/>
  <c r="IR55" i="27"/>
  <c r="HJ33" i="27"/>
  <c r="HJ43" i="27"/>
  <c r="HJ27" i="27"/>
  <c r="HJ19" i="27"/>
  <c r="HJ47" i="27"/>
  <c r="BF35" i="27"/>
  <c r="BF53" i="27"/>
  <c r="BF11" i="27"/>
  <c r="IK20" i="23"/>
  <c r="IK23" i="23" s="1"/>
  <c r="H228" i="40" s="1"/>
  <c r="LA45" i="27"/>
  <c r="LA23" i="27"/>
  <c r="LA5" i="27"/>
  <c r="LA21" i="27"/>
  <c r="MJ59" i="27"/>
  <c r="MJ49" i="27"/>
  <c r="MJ17" i="27"/>
  <c r="KX15" i="27"/>
  <c r="KX49" i="27"/>
  <c r="KX33" i="27"/>
  <c r="KX51" i="27"/>
  <c r="EO34" i="27"/>
  <c r="EO44" i="27"/>
  <c r="EO24" i="27"/>
  <c r="ME59" i="27"/>
  <c r="ME43" i="27"/>
  <c r="ME9" i="27"/>
  <c r="MG20" i="23"/>
  <c r="ME29" i="27"/>
  <c r="ME25" i="27"/>
  <c r="ME37" i="27"/>
  <c r="JE27" i="27"/>
  <c r="JE23" i="27"/>
  <c r="JE11" i="27"/>
  <c r="EK15" i="27"/>
  <c r="EK7" i="27"/>
  <c r="JA13" i="27"/>
  <c r="JA33" i="27"/>
  <c r="JX53" i="27"/>
  <c r="MU15" i="27"/>
  <c r="II11" i="27"/>
  <c r="KX18" i="27"/>
  <c r="KX46" i="27"/>
  <c r="EE3" i="27"/>
  <c r="EE51" i="27"/>
  <c r="EE9" i="27"/>
  <c r="EE29" i="27"/>
  <c r="EE19" i="27"/>
  <c r="EE43" i="27"/>
  <c r="EE35" i="27"/>
  <c r="EE7" i="27"/>
  <c r="EE41" i="27"/>
  <c r="EE21" i="27"/>
  <c r="EE59" i="27"/>
  <c r="EE49" i="27"/>
  <c r="NN19" i="23"/>
  <c r="EE47" i="27"/>
  <c r="EE11" i="27"/>
  <c r="EE53" i="27"/>
  <c r="EE5" i="27"/>
  <c r="EE15" i="27"/>
  <c r="EE57" i="27"/>
  <c r="EE25" i="27"/>
  <c r="EE45" i="27"/>
  <c r="EE33" i="27"/>
  <c r="EE13" i="27"/>
  <c r="EE23" i="27"/>
  <c r="EE31" i="27"/>
  <c r="EE17" i="27"/>
  <c r="EE55" i="27"/>
  <c r="EE39" i="27"/>
  <c r="EE27" i="27"/>
  <c r="EE37" i="27"/>
  <c r="EG20" i="23"/>
  <c r="HJ45" i="27"/>
  <c r="HJ3" i="27"/>
  <c r="HJ11" i="27"/>
  <c r="II15" i="27"/>
  <c r="II51" i="27"/>
  <c r="NW19" i="23"/>
  <c r="II41" i="27"/>
  <c r="II57" i="27"/>
  <c r="II21" i="27"/>
  <c r="II9" i="27"/>
  <c r="II7" i="27"/>
  <c r="II39" i="27"/>
  <c r="II37" i="27"/>
  <c r="II25" i="27"/>
  <c r="II45" i="27"/>
  <c r="II47" i="27"/>
  <c r="LA7" i="27"/>
  <c r="LA19" i="27"/>
  <c r="LA29" i="27"/>
  <c r="KX43" i="27"/>
  <c r="KX5" i="27"/>
  <c r="KX59" i="27"/>
  <c r="KX47" i="27"/>
  <c r="EO54" i="27"/>
  <c r="EO14" i="27"/>
  <c r="EO56" i="27"/>
  <c r="JE29" i="27"/>
  <c r="JE43" i="27"/>
  <c r="HL20" i="23"/>
  <c r="HL22" i="23" s="1"/>
  <c r="G203" i="40" s="1"/>
  <c r="MU51" i="27"/>
  <c r="II53" i="27"/>
  <c r="II17" i="27"/>
  <c r="KX8" i="27"/>
  <c r="KX24" i="27"/>
  <c r="KX58" i="27"/>
  <c r="II31" i="27"/>
  <c r="II29" i="27"/>
  <c r="KX44" i="27"/>
  <c r="KX42" i="27"/>
  <c r="LA41" i="27"/>
  <c r="LA17" i="27"/>
  <c r="LA57" i="27"/>
  <c r="EO40" i="27"/>
  <c r="EO46" i="27"/>
  <c r="EO30" i="27"/>
  <c r="JG20" i="23"/>
  <c r="JE19" i="27"/>
  <c r="JE21" i="27"/>
  <c r="JE25" i="27"/>
  <c r="JE17" i="27"/>
  <c r="JE45" i="27"/>
  <c r="JE37" i="27"/>
  <c r="JE41" i="27"/>
  <c r="JE39" i="27"/>
  <c r="JE51" i="27"/>
  <c r="JE49" i="27"/>
  <c r="MU21" i="27"/>
  <c r="MU59" i="27"/>
  <c r="MU27" i="27"/>
  <c r="MU25" i="27"/>
  <c r="MU3" i="27"/>
  <c r="MU9" i="27"/>
  <c r="MU11" i="27"/>
  <c r="MU39" i="27"/>
  <c r="MU5" i="27"/>
  <c r="MW20" i="23"/>
  <c r="MW22" i="23" s="1"/>
  <c r="G344" i="40" s="1"/>
  <c r="MU17" i="27"/>
  <c r="MU29" i="27"/>
  <c r="MU19" i="27"/>
  <c r="MU53" i="27"/>
  <c r="MU55" i="27"/>
  <c r="II35" i="27"/>
  <c r="II43" i="27"/>
  <c r="KX30" i="27"/>
  <c r="KX14" i="27"/>
  <c r="FP43" i="27"/>
  <c r="FP31" i="27"/>
  <c r="BQ3" i="27"/>
  <c r="BQ49" i="27"/>
  <c r="BQ13" i="27"/>
  <c r="EO43" i="27"/>
  <c r="EO37" i="27"/>
  <c r="EO53" i="27"/>
  <c r="EO29" i="27"/>
  <c r="IR47" i="27"/>
  <c r="IR41" i="27"/>
  <c r="HJ13" i="27"/>
  <c r="HJ17" i="27"/>
  <c r="HJ51" i="27"/>
  <c r="BF15" i="27"/>
  <c r="BF41" i="27"/>
  <c r="BF17" i="27"/>
  <c r="LA51" i="27"/>
  <c r="LA31" i="27"/>
  <c r="LA9" i="27"/>
  <c r="MJ31" i="27"/>
  <c r="MJ33" i="27"/>
  <c r="KX21" i="27"/>
  <c r="KX55" i="27"/>
  <c r="KX57" i="27"/>
  <c r="KX53" i="27"/>
  <c r="KX31" i="27"/>
  <c r="EO60" i="27"/>
  <c r="EO18" i="27"/>
  <c r="EO10" i="27"/>
  <c r="EQ24" i="23"/>
  <c r="I130" i="40" s="1"/>
  <c r="ME19" i="27"/>
  <c r="JE35" i="27"/>
  <c r="EK55" i="27"/>
  <c r="EK45" i="27"/>
  <c r="EK37" i="27"/>
  <c r="EK19" i="27"/>
  <c r="EK39" i="27"/>
  <c r="EK3" i="27"/>
  <c r="EK21" i="27"/>
  <c r="EK23" i="27"/>
  <c r="EK59" i="27"/>
  <c r="EK47" i="27"/>
  <c r="JA39" i="27"/>
  <c r="JA51" i="27"/>
  <c r="JA27" i="27"/>
  <c r="JA41" i="27"/>
  <c r="JA19" i="27"/>
  <c r="JA21" i="27"/>
  <c r="JA45" i="27"/>
  <c r="JA37" i="27"/>
  <c r="JX49" i="27"/>
  <c r="JX29" i="27"/>
  <c r="JX3" i="27"/>
  <c r="JX23" i="27"/>
  <c r="JX51" i="27"/>
  <c r="JX19" i="27"/>
  <c r="JX59" i="27"/>
  <c r="JX39" i="27"/>
  <c r="JX27" i="27"/>
  <c r="JX15" i="27"/>
  <c r="JX31" i="27"/>
  <c r="JX37" i="27"/>
  <c r="JX11" i="27"/>
  <c r="JX9" i="27"/>
  <c r="EM20" i="23"/>
  <c r="MU57" i="27"/>
  <c r="MU37" i="27"/>
  <c r="II49" i="27"/>
  <c r="II27" i="27"/>
  <c r="II5" i="27"/>
  <c r="KX6" i="27"/>
  <c r="HJ59" i="27"/>
  <c r="HJ21" i="27"/>
  <c r="BH20" i="23"/>
  <c r="BH23" i="23" s="1"/>
  <c r="H43" i="40" s="1"/>
  <c r="BF59" i="27"/>
  <c r="BF33" i="27"/>
  <c r="BF31" i="27"/>
  <c r="BF13" i="27"/>
  <c r="LA55" i="27"/>
  <c r="LA25" i="27"/>
  <c r="LA59" i="27"/>
  <c r="LA27" i="27"/>
  <c r="KX52" i="27"/>
  <c r="KX36" i="27"/>
  <c r="KX4" i="27"/>
  <c r="KX54" i="27"/>
  <c r="KX12" i="27"/>
  <c r="KX56" i="27"/>
  <c r="KX60" i="27"/>
  <c r="KZ24" i="23"/>
  <c r="I295" i="40" s="1"/>
  <c r="KX38" i="27"/>
  <c r="KX16" i="27"/>
  <c r="KX32" i="27"/>
  <c r="KX48" i="27"/>
  <c r="KX28" i="27"/>
  <c r="KX13" i="27"/>
  <c r="KX37" i="27"/>
  <c r="KX39" i="27"/>
  <c r="EO22" i="27"/>
  <c r="EO32" i="27"/>
  <c r="EO42" i="27"/>
  <c r="EO36" i="27"/>
  <c r="JE57" i="27"/>
  <c r="JE33" i="27"/>
  <c r="JE59" i="27"/>
  <c r="MU45" i="27"/>
  <c r="MU13" i="27"/>
  <c r="II59" i="27"/>
  <c r="II19" i="27"/>
  <c r="KX20" i="27"/>
  <c r="KX34" i="27"/>
  <c r="II55" i="27"/>
  <c r="II3" i="27"/>
  <c r="KX26" i="27"/>
  <c r="KX50" i="27"/>
  <c r="MU41" i="27"/>
  <c r="MU33" i="27"/>
  <c r="MU49" i="27"/>
  <c r="II23" i="27"/>
  <c r="II13" i="27"/>
  <c r="KX40" i="27"/>
  <c r="KX10" i="27"/>
  <c r="IY59" i="27"/>
  <c r="IY21" i="27"/>
  <c r="IY5" i="27"/>
  <c r="JA20" i="23"/>
  <c r="JA22" i="23" s="1"/>
  <c r="G244" i="40" s="1"/>
  <c r="IJ9" i="27"/>
  <c r="IJ51" i="27"/>
  <c r="EZ20" i="23"/>
  <c r="EZ23" i="23" s="1"/>
  <c r="H139" i="40" s="1"/>
  <c r="EX59" i="27"/>
  <c r="EX57" i="27"/>
  <c r="EX7" i="27"/>
  <c r="EX47" i="27"/>
  <c r="EX21" i="27"/>
  <c r="EX51" i="27"/>
  <c r="EX23" i="27"/>
  <c r="EX37" i="27"/>
  <c r="EX41" i="27"/>
  <c r="GF3" i="27"/>
  <c r="JY43" i="27"/>
  <c r="JY55" i="27"/>
  <c r="JY15" i="27"/>
  <c r="JY7" i="27"/>
  <c r="JY25" i="27"/>
  <c r="JY59" i="27"/>
  <c r="JY27" i="27"/>
  <c r="KA20" i="23"/>
  <c r="JY33" i="27"/>
  <c r="JY5" i="27"/>
  <c r="KW53" i="27"/>
  <c r="KW5" i="27"/>
  <c r="KW23" i="27"/>
  <c r="KR23" i="27"/>
  <c r="KR39" i="27"/>
  <c r="KR45" i="27"/>
  <c r="IW43" i="27"/>
  <c r="IW51" i="27"/>
  <c r="IY20" i="23"/>
  <c r="IY23" i="23" s="1"/>
  <c r="H242" i="40" s="1"/>
  <c r="IW39" i="27"/>
  <c r="IW17" i="27"/>
  <c r="IW5" i="27"/>
  <c r="IW29" i="27"/>
  <c r="IW47" i="27"/>
  <c r="IW9" i="27"/>
  <c r="IW15" i="27"/>
  <c r="IW55" i="27"/>
  <c r="IW27" i="27"/>
  <c r="IU35" i="27"/>
  <c r="IU5" i="27"/>
  <c r="IU11" i="27"/>
  <c r="IU39" i="27"/>
  <c r="IU13" i="27"/>
  <c r="IU9" i="27"/>
  <c r="IU51" i="27"/>
  <c r="IU7" i="27"/>
  <c r="IU41" i="27"/>
  <c r="IU23" i="27"/>
  <c r="IU43" i="27"/>
  <c r="IU33" i="27"/>
  <c r="IU45" i="27"/>
  <c r="NX19" i="23"/>
  <c r="IU21" i="27"/>
  <c r="IW20" i="23"/>
  <c r="IU15" i="27"/>
  <c r="IU59" i="27"/>
  <c r="IU3" i="27"/>
  <c r="IU49" i="27"/>
  <c r="IU53" i="27"/>
  <c r="IU47" i="27"/>
  <c r="IU25" i="27"/>
  <c r="IU37" i="27"/>
  <c r="IU19" i="27"/>
  <c r="IU27" i="27"/>
  <c r="IU17" i="27"/>
  <c r="IU57" i="27"/>
  <c r="IU29" i="27"/>
  <c r="IU31" i="27"/>
  <c r="IU55" i="27"/>
  <c r="MA20" i="23"/>
  <c r="LY45" i="27"/>
  <c r="LY31" i="27"/>
  <c r="LY25" i="27"/>
  <c r="LY17" i="27"/>
  <c r="LY3" i="27"/>
  <c r="LY27" i="27"/>
  <c r="LY19" i="27"/>
  <c r="LY7" i="27"/>
  <c r="LY55" i="27"/>
  <c r="LY43" i="27"/>
  <c r="LY51" i="27"/>
  <c r="LY41" i="27"/>
  <c r="LY49" i="27"/>
  <c r="LY57" i="27"/>
  <c r="LY35" i="27"/>
  <c r="LY21" i="27"/>
  <c r="KW27" i="27"/>
  <c r="KW49" i="27"/>
  <c r="KW37" i="27"/>
  <c r="KW17" i="27"/>
  <c r="KW31" i="27"/>
  <c r="KW13" i="27"/>
  <c r="KW11" i="27"/>
  <c r="KW35" i="27"/>
  <c r="KW47" i="27"/>
  <c r="KW21" i="27"/>
  <c r="KR51" i="27"/>
  <c r="KR53" i="27"/>
  <c r="KR9" i="27"/>
  <c r="KT20" i="23"/>
  <c r="KT23" i="23" s="1"/>
  <c r="H289" i="40" s="1"/>
  <c r="KR35" i="27"/>
  <c r="KR41" i="27"/>
  <c r="KR49" i="27"/>
  <c r="KR29" i="27"/>
  <c r="KR57" i="27"/>
  <c r="KR25" i="27"/>
  <c r="KR37" i="27"/>
  <c r="KR5" i="27"/>
  <c r="KR15" i="27"/>
  <c r="MV47" i="27"/>
  <c r="MV39" i="27"/>
  <c r="IY47" i="27"/>
  <c r="IY29" i="27"/>
  <c r="IY9" i="27"/>
  <c r="IJ33" i="27"/>
  <c r="IJ11" i="27"/>
  <c r="IJ35" i="27"/>
  <c r="EX13" i="27"/>
  <c r="EX5" i="27"/>
  <c r="EX25" i="27"/>
  <c r="GF33" i="27"/>
  <c r="GF25" i="27"/>
  <c r="GF5" i="27"/>
  <c r="JY47" i="27"/>
  <c r="JY31" i="27"/>
  <c r="JY35" i="27"/>
  <c r="KW33" i="27"/>
  <c r="KW19" i="27"/>
  <c r="KR55" i="27"/>
  <c r="KR33" i="27"/>
  <c r="IW25" i="27"/>
  <c r="IW33" i="27"/>
  <c r="IW49" i="27"/>
  <c r="LY5" i="27"/>
  <c r="LY47" i="27"/>
  <c r="IY51" i="27"/>
  <c r="IY49" i="27"/>
  <c r="IY55" i="27"/>
  <c r="IY33" i="27"/>
  <c r="IY7" i="27"/>
  <c r="IY53" i="27"/>
  <c r="IY11" i="27"/>
  <c r="IY39" i="27"/>
  <c r="KW39" i="27"/>
  <c r="KW3" i="27"/>
  <c r="KR17" i="27"/>
  <c r="KR13" i="27"/>
  <c r="KR43" i="27"/>
  <c r="LY59" i="27"/>
  <c r="LY11" i="27"/>
  <c r="KY20" i="23"/>
  <c r="IY43" i="27"/>
  <c r="IY31" i="27"/>
  <c r="IY41" i="27"/>
  <c r="IY27" i="27"/>
  <c r="IJ31" i="27"/>
  <c r="IJ23" i="27"/>
  <c r="GF17" i="27"/>
  <c r="GF49" i="27"/>
  <c r="GF23" i="27"/>
  <c r="KW41" i="27"/>
  <c r="KW15" i="27"/>
  <c r="KW45" i="27"/>
  <c r="KR11" i="27"/>
  <c r="KR3" i="27"/>
  <c r="IY15" i="27"/>
  <c r="IY17" i="27"/>
  <c r="IJ53" i="27"/>
  <c r="IJ59" i="27"/>
  <c r="IJ19" i="27"/>
  <c r="IJ13" i="27"/>
  <c r="IL20" i="23"/>
  <c r="IJ39" i="27"/>
  <c r="IJ37" i="27"/>
  <c r="IJ41" i="27"/>
  <c r="IJ45" i="27"/>
  <c r="IJ27" i="27"/>
  <c r="IJ17" i="27"/>
  <c r="GF21" i="27"/>
  <c r="GF59" i="27"/>
  <c r="GF53" i="27"/>
  <c r="GF27" i="27"/>
  <c r="GF45" i="27"/>
  <c r="GF37" i="27"/>
  <c r="GF15" i="27"/>
  <c r="GH20" i="23"/>
  <c r="GF11" i="27"/>
  <c r="GF51" i="27"/>
  <c r="KW43" i="27"/>
  <c r="KW55" i="27"/>
  <c r="KW7" i="27"/>
  <c r="KR31" i="27"/>
  <c r="KR27" i="27"/>
  <c r="KR7" i="27"/>
  <c r="KV55" i="27"/>
  <c r="KV21" i="27"/>
  <c r="CQ17" i="27"/>
  <c r="CQ33" i="27"/>
  <c r="LM7" i="27"/>
  <c r="LM59" i="27"/>
  <c r="LM21" i="27"/>
  <c r="CG47" i="27"/>
  <c r="CG27" i="27"/>
  <c r="CG13" i="27"/>
  <c r="HX47" i="27"/>
  <c r="HX33" i="27"/>
  <c r="HX57" i="27"/>
  <c r="ES33" i="27"/>
  <c r="ES59" i="27"/>
  <c r="KO37" i="27"/>
  <c r="KO55" i="27"/>
  <c r="KO7" i="27"/>
  <c r="CZ29" i="27"/>
  <c r="CZ17" i="27"/>
  <c r="CZ53" i="27"/>
  <c r="CZ49" i="27"/>
  <c r="CZ9" i="27"/>
  <c r="CZ33" i="27"/>
  <c r="CZ19" i="27"/>
  <c r="CZ27" i="27"/>
  <c r="CZ11" i="27"/>
  <c r="CZ39" i="27"/>
  <c r="CZ57" i="27"/>
  <c r="CZ3" i="27"/>
  <c r="KQ50" i="27"/>
  <c r="KQ4" i="27"/>
  <c r="KQ16" i="27"/>
  <c r="KQ22" i="27"/>
  <c r="KQ20" i="27"/>
  <c r="KQ42" i="27"/>
  <c r="KQ32" i="27"/>
  <c r="KQ44" i="27"/>
  <c r="KQ60" i="27"/>
  <c r="KQ10" i="27"/>
  <c r="KQ40" i="27"/>
  <c r="KQ12" i="27"/>
  <c r="KQ52" i="27"/>
  <c r="KQ24" i="27"/>
  <c r="KQ14" i="27"/>
  <c r="KQ28" i="27"/>
  <c r="KZ7" i="27"/>
  <c r="KZ47" i="27"/>
  <c r="KV29" i="27"/>
  <c r="KV15" i="27"/>
  <c r="KV49" i="27"/>
  <c r="CQ13" i="27"/>
  <c r="CQ59" i="27"/>
  <c r="CS20" i="23"/>
  <c r="CS22" i="23" s="1"/>
  <c r="G80" i="40" s="1"/>
  <c r="DT17" i="27"/>
  <c r="DT27" i="27"/>
  <c r="DT47" i="27"/>
  <c r="DT39" i="27"/>
  <c r="DT11" i="27"/>
  <c r="DT45" i="27"/>
  <c r="LM35" i="27"/>
  <c r="LM33" i="27"/>
  <c r="CG43" i="27"/>
  <c r="CG29" i="27"/>
  <c r="CG49" i="27"/>
  <c r="CG31" i="27"/>
  <c r="JL51" i="27"/>
  <c r="JL43" i="27"/>
  <c r="JL53" i="27"/>
  <c r="HX3" i="27"/>
  <c r="HX23" i="27"/>
  <c r="HX37" i="27"/>
  <c r="ES25" i="27"/>
  <c r="ES27" i="27"/>
  <c r="ES35" i="27"/>
  <c r="MC29" i="27"/>
  <c r="MC59" i="27"/>
  <c r="MC7" i="27"/>
  <c r="KO23" i="27"/>
  <c r="KO15" i="27"/>
  <c r="KO5" i="27"/>
  <c r="CZ13" i="27"/>
  <c r="CZ5" i="27"/>
  <c r="KS22" i="23"/>
  <c r="G288" i="40" s="1"/>
  <c r="KQ55" i="27"/>
  <c r="KQ13" i="27"/>
  <c r="KQ53" i="27"/>
  <c r="KQ49" i="27"/>
  <c r="KQ33" i="27"/>
  <c r="KQ31" i="27"/>
  <c r="KQ59" i="27"/>
  <c r="KQ35" i="27"/>
  <c r="KQ47" i="27"/>
  <c r="KQ37" i="27"/>
  <c r="KS23" i="23"/>
  <c r="H288" i="40" s="1"/>
  <c r="KQ23" i="27"/>
  <c r="KQ9" i="27"/>
  <c r="KQ7" i="27"/>
  <c r="OB19" i="23"/>
  <c r="KQ45" i="27"/>
  <c r="KQ57" i="27"/>
  <c r="KQ11" i="27"/>
  <c r="KQ27" i="27"/>
  <c r="KQ21" i="27"/>
  <c r="KQ43" i="27"/>
  <c r="KQ15" i="27"/>
  <c r="KQ25" i="27"/>
  <c r="KQ19" i="27"/>
  <c r="KQ41" i="27"/>
  <c r="KQ17" i="27"/>
  <c r="KQ29" i="27"/>
  <c r="KQ51" i="27"/>
  <c r="KQ39" i="27"/>
  <c r="KQ5" i="27"/>
  <c r="KQ3" i="27"/>
  <c r="KQ30" i="27"/>
  <c r="FQ51" i="27"/>
  <c r="FQ13" i="27"/>
  <c r="FQ17" i="27"/>
  <c r="FQ11" i="27"/>
  <c r="FS20" i="23"/>
  <c r="FS23" i="23" s="1"/>
  <c r="H158" i="40" s="1"/>
  <c r="FQ47" i="27"/>
  <c r="FQ57" i="27"/>
  <c r="FQ37" i="27"/>
  <c r="FQ49" i="27"/>
  <c r="FQ3" i="27"/>
  <c r="FQ31" i="27"/>
  <c r="FQ53" i="27"/>
  <c r="FQ25" i="27"/>
  <c r="FQ43" i="27"/>
  <c r="FQ35" i="27"/>
  <c r="FQ5" i="27"/>
  <c r="FQ45" i="27"/>
  <c r="KZ37" i="27"/>
  <c r="KZ27" i="27"/>
  <c r="LM9" i="27"/>
  <c r="LM5" i="27"/>
  <c r="LM37" i="27"/>
  <c r="LM45" i="27"/>
  <c r="LM15" i="27"/>
  <c r="LO20" i="23"/>
  <c r="LO23" i="23" s="1"/>
  <c r="H310" i="40" s="1"/>
  <c r="LM53" i="27"/>
  <c r="LM57" i="27"/>
  <c r="LM3" i="27"/>
  <c r="CG37" i="27"/>
  <c r="CG9" i="27"/>
  <c r="CG15" i="27"/>
  <c r="CG41" i="27"/>
  <c r="HZ20" i="23"/>
  <c r="HZ22" i="23" s="1"/>
  <c r="G217" i="40" s="1"/>
  <c r="HX35" i="27"/>
  <c r="HX9" i="27"/>
  <c r="HX27" i="27"/>
  <c r="HX17" i="27"/>
  <c r="HX55" i="27"/>
  <c r="HX53" i="27"/>
  <c r="HX15" i="27"/>
  <c r="HX59" i="27"/>
  <c r="ES15" i="27"/>
  <c r="ES45" i="27"/>
  <c r="ES11" i="27"/>
  <c r="KO47" i="27"/>
  <c r="LB20" i="23"/>
  <c r="LB22" i="23" s="1"/>
  <c r="G297" i="40" s="1"/>
  <c r="KZ59" i="27"/>
  <c r="KZ11" i="27"/>
  <c r="KZ33" i="27"/>
  <c r="KZ49" i="27"/>
  <c r="KZ43" i="27"/>
  <c r="KZ3" i="27"/>
  <c r="KZ9" i="27"/>
  <c r="KZ15" i="27"/>
  <c r="KZ57" i="27"/>
  <c r="KZ45" i="27"/>
  <c r="KZ29" i="27"/>
  <c r="KZ39" i="27"/>
  <c r="KZ25" i="27"/>
  <c r="KZ17" i="27"/>
  <c r="KZ31" i="27"/>
  <c r="LM13" i="27"/>
  <c r="LM29" i="27"/>
  <c r="LM39" i="27"/>
  <c r="CG33" i="27"/>
  <c r="CG3" i="27"/>
  <c r="JL57" i="27"/>
  <c r="JL19" i="27"/>
  <c r="HX5" i="27"/>
  <c r="HX11" i="27"/>
  <c r="HX39" i="27"/>
  <c r="ES39" i="27"/>
  <c r="ES21" i="27"/>
  <c r="ES49" i="27"/>
  <c r="MC13" i="27"/>
  <c r="MC39" i="27"/>
  <c r="KO25" i="27"/>
  <c r="KO53" i="27"/>
  <c r="KO19" i="27"/>
  <c r="KK39" i="27"/>
  <c r="KK13" i="27"/>
  <c r="CZ37" i="27"/>
  <c r="CZ15" i="27"/>
  <c r="CZ35" i="27"/>
  <c r="KQ56" i="27"/>
  <c r="KQ36" i="27"/>
  <c r="FQ29" i="27"/>
  <c r="KZ23" i="27"/>
  <c r="LM51" i="27"/>
  <c r="LM47" i="27"/>
  <c r="LM55" i="27"/>
  <c r="LM41" i="27"/>
  <c r="CI20" i="23"/>
  <c r="CI22" i="23" s="1"/>
  <c r="G70" i="40" s="1"/>
  <c r="CG11" i="27"/>
  <c r="CG5" i="27"/>
  <c r="CG35" i="27"/>
  <c r="CG23" i="27"/>
  <c r="CG21" i="27"/>
  <c r="CG59" i="27"/>
  <c r="HX31" i="27"/>
  <c r="HX29" i="27"/>
  <c r="HX19" i="27"/>
  <c r="HX43" i="27"/>
  <c r="ES29" i="27"/>
  <c r="ES23" i="27"/>
  <c r="ES19" i="27"/>
  <c r="KO31" i="27"/>
  <c r="KO59" i="27"/>
  <c r="KO41" i="27"/>
  <c r="CZ51" i="27"/>
  <c r="CZ21" i="27"/>
  <c r="KQ58" i="27"/>
  <c r="KQ6" i="27"/>
  <c r="KZ21" i="27"/>
  <c r="KZ13" i="27"/>
  <c r="LM11" i="27"/>
  <c r="LM43" i="27"/>
  <c r="LM23" i="27"/>
  <c r="LM31" i="27"/>
  <c r="CG19" i="27"/>
  <c r="CG7" i="27"/>
  <c r="CG39" i="27"/>
  <c r="JL33" i="27"/>
  <c r="JL5" i="27"/>
  <c r="JL37" i="27"/>
  <c r="JN20" i="23"/>
  <c r="JN23" i="23" s="1"/>
  <c r="H257" i="40" s="1"/>
  <c r="JL31" i="27"/>
  <c r="JL25" i="27"/>
  <c r="JL9" i="27"/>
  <c r="HX51" i="27"/>
  <c r="HX49" i="27"/>
  <c r="HX21" i="27"/>
  <c r="ES31" i="27"/>
  <c r="ES43" i="27"/>
  <c r="ES57" i="27"/>
  <c r="ME20" i="23"/>
  <c r="MC49" i="27"/>
  <c r="MC41" i="27"/>
  <c r="MC45" i="27"/>
  <c r="MC23" i="27"/>
  <c r="MC15" i="27"/>
  <c r="MC57" i="27"/>
  <c r="MC19" i="27"/>
  <c r="MC21" i="27"/>
  <c r="MC27" i="27"/>
  <c r="KO3" i="27"/>
  <c r="KO29" i="27"/>
  <c r="KO33" i="27"/>
  <c r="DV20" i="23"/>
  <c r="CZ55" i="27"/>
  <c r="CZ43" i="27"/>
  <c r="DB20" i="23"/>
  <c r="KQ18" i="27"/>
  <c r="KQ38" i="27"/>
  <c r="FQ59" i="27"/>
  <c r="KZ55" i="27"/>
  <c r="KZ5" i="27"/>
  <c r="ES3" i="27"/>
  <c r="ES9" i="27"/>
  <c r="ES51" i="27"/>
  <c r="ES5" i="27"/>
  <c r="ES55" i="27"/>
  <c r="ES41" i="27"/>
  <c r="ES47" i="27"/>
  <c r="EU20" i="23"/>
  <c r="EU23" i="23" s="1"/>
  <c r="H134" i="40" s="1"/>
  <c r="ES53" i="27"/>
  <c r="ES13" i="27"/>
  <c r="KO9" i="27"/>
  <c r="KO49" i="27"/>
  <c r="KO35" i="27"/>
  <c r="KO43" i="27"/>
  <c r="KQ20" i="23"/>
  <c r="KQ22" i="23" s="1"/>
  <c r="G286" i="40" s="1"/>
  <c r="KO51" i="27"/>
  <c r="KO39" i="27"/>
  <c r="KO11" i="27"/>
  <c r="KO45" i="27"/>
  <c r="KO57" i="27"/>
  <c r="KO21" i="27"/>
  <c r="LK21" i="27"/>
  <c r="LK29" i="27"/>
  <c r="LK25" i="27"/>
  <c r="KT9" i="27"/>
  <c r="KT19" i="27"/>
  <c r="KV35" i="27"/>
  <c r="KV37" i="27"/>
  <c r="KV9" i="27"/>
  <c r="KV13" i="27"/>
  <c r="CQ51" i="27"/>
  <c r="CQ25" i="27"/>
  <c r="CQ47" i="27"/>
  <c r="CQ3" i="27"/>
  <c r="DT7" i="27"/>
  <c r="DT57" i="27"/>
  <c r="DT37" i="27"/>
  <c r="DZ47" i="27"/>
  <c r="DZ13" i="27"/>
  <c r="DZ21" i="27"/>
  <c r="EB20" i="23"/>
  <c r="EB22" i="23" s="1"/>
  <c r="G115" i="40" s="1"/>
  <c r="DZ57" i="27"/>
  <c r="DZ31" i="27"/>
  <c r="LM25" i="27"/>
  <c r="LM27" i="27"/>
  <c r="CG57" i="27"/>
  <c r="CG55" i="27"/>
  <c r="CG53" i="27"/>
  <c r="JL15" i="27"/>
  <c r="JL23" i="27"/>
  <c r="JL39" i="27"/>
  <c r="HX7" i="27"/>
  <c r="HX13" i="27"/>
  <c r="HX25" i="27"/>
  <c r="ES17" i="27"/>
  <c r="ES7" i="27"/>
  <c r="MC17" i="27"/>
  <c r="MC37" i="27"/>
  <c r="MC53" i="27"/>
  <c r="KO17" i="27"/>
  <c r="KO27" i="27"/>
  <c r="KK43" i="27"/>
  <c r="KK33" i="27"/>
  <c r="KK9" i="27"/>
  <c r="KK59" i="27"/>
  <c r="KK29" i="27"/>
  <c r="KK47" i="27"/>
  <c r="KM20" i="23"/>
  <c r="KM22" i="23" s="1"/>
  <c r="G282" i="40" s="1"/>
  <c r="KK19" i="27"/>
  <c r="KK27" i="27"/>
  <c r="KK51" i="27"/>
  <c r="CZ7" i="27"/>
  <c r="CZ23" i="27"/>
  <c r="CZ59" i="27"/>
  <c r="KQ34" i="27"/>
  <c r="KQ26" i="27"/>
  <c r="KQ46" i="27"/>
  <c r="FQ7" i="27"/>
  <c r="FQ23" i="27"/>
  <c r="KZ19" i="27"/>
  <c r="KZ41" i="27"/>
  <c r="JD36" i="27"/>
  <c r="JD8" i="27"/>
  <c r="BM24" i="23"/>
  <c r="I48" i="40" s="1"/>
  <c r="BK4" i="27"/>
  <c r="BK60" i="27"/>
  <c r="BK38" i="27"/>
  <c r="BK28" i="27"/>
  <c r="BK20" i="27"/>
  <c r="BK58" i="27"/>
  <c r="BK8" i="27"/>
  <c r="BK30" i="27"/>
  <c r="BK26" i="27"/>
  <c r="BK12" i="27"/>
  <c r="BK52" i="27"/>
  <c r="BK46" i="27"/>
  <c r="BK56" i="27"/>
  <c r="BK24" i="27"/>
  <c r="BK32" i="27"/>
  <c r="BK16" i="27"/>
  <c r="BK44" i="27"/>
  <c r="BK34" i="27"/>
  <c r="BK22" i="27"/>
  <c r="BK6" i="27"/>
  <c r="BK40" i="27"/>
  <c r="BK42" i="27"/>
  <c r="MB41" i="27"/>
  <c r="MB45" i="27"/>
  <c r="MB11" i="27"/>
  <c r="MB39" i="27"/>
  <c r="JD16" i="27"/>
  <c r="JD22" i="27"/>
  <c r="MM20" i="23"/>
  <c r="MM23" i="23" s="1"/>
  <c r="H334" i="40" s="1"/>
  <c r="GO43" i="27"/>
  <c r="MB31" i="27"/>
  <c r="MB15" i="27"/>
  <c r="MB5" i="27"/>
  <c r="JD46" i="27"/>
  <c r="JD34" i="27"/>
  <c r="JD18" i="27"/>
  <c r="JF24" i="23"/>
  <c r="I249" i="40" s="1"/>
  <c r="JD58" i="27"/>
  <c r="JD30" i="27"/>
  <c r="JD60" i="27"/>
  <c r="JD48" i="27"/>
  <c r="JD54" i="27"/>
  <c r="JD44" i="27"/>
  <c r="JD38" i="27"/>
  <c r="JD52" i="27"/>
  <c r="JD32" i="27"/>
  <c r="JD33" i="27"/>
  <c r="JF22" i="23"/>
  <c r="G249" i="40" s="1"/>
  <c r="JD49" i="27"/>
  <c r="GY28" i="27"/>
  <c r="GY60" i="27"/>
  <c r="GY16" i="27"/>
  <c r="GY34" i="27"/>
  <c r="LQ31" i="27"/>
  <c r="LQ51" i="27"/>
  <c r="LQ11" i="27"/>
  <c r="MB21" i="27"/>
  <c r="MB59" i="27"/>
  <c r="MB19" i="27"/>
  <c r="MD20" i="23"/>
  <c r="MD22" i="23" s="1"/>
  <c r="G325" i="40" s="1"/>
  <c r="JD56" i="27"/>
  <c r="JD6" i="27"/>
  <c r="JD24" i="27"/>
  <c r="JF35" i="27"/>
  <c r="JF7" i="27"/>
  <c r="LO17" i="27"/>
  <c r="LO37" i="27"/>
  <c r="GO37" i="27"/>
  <c r="GY30" i="27"/>
  <c r="GY26" i="27"/>
  <c r="GY4" i="27"/>
  <c r="GY10" i="27"/>
  <c r="GY12" i="27"/>
  <c r="IH20" i="23"/>
  <c r="IH22" i="23" s="1"/>
  <c r="G225" i="40" s="1"/>
  <c r="LQ59" i="27"/>
  <c r="LQ39" i="27"/>
  <c r="LS20" i="23"/>
  <c r="MB49" i="27"/>
  <c r="MB57" i="27"/>
  <c r="MB9" i="27"/>
  <c r="MB47" i="27"/>
  <c r="JD10" i="27"/>
  <c r="JD26" i="27"/>
  <c r="JD12" i="27"/>
  <c r="JF43" i="27"/>
  <c r="JF29" i="27"/>
  <c r="LO57" i="27"/>
  <c r="BK14" i="27"/>
  <c r="GY50" i="27"/>
  <c r="GY6" i="27"/>
  <c r="MB55" i="27"/>
  <c r="MB7" i="27"/>
  <c r="MB33" i="27"/>
  <c r="JD4" i="27"/>
  <c r="JD40" i="27"/>
  <c r="JF13" i="27"/>
  <c r="LO7" i="27"/>
  <c r="LO3" i="27"/>
  <c r="LO27" i="27"/>
  <c r="LO35" i="27"/>
  <c r="LO19" i="27"/>
  <c r="LO15" i="27"/>
  <c r="LO25" i="27"/>
  <c r="LO43" i="27"/>
  <c r="LO59" i="27"/>
  <c r="LO47" i="27"/>
  <c r="LO9" i="27"/>
  <c r="LO13" i="27"/>
  <c r="LO23" i="27"/>
  <c r="LO5" i="27"/>
  <c r="OD19" i="23"/>
  <c r="LO33" i="27"/>
  <c r="LO21" i="27"/>
  <c r="LO41" i="27"/>
  <c r="LO39" i="27"/>
  <c r="LO51" i="27"/>
  <c r="BK48" i="27"/>
  <c r="HA22" i="23"/>
  <c r="G192" i="40" s="1"/>
  <c r="GY5" i="27"/>
  <c r="GY13" i="27"/>
  <c r="GY15" i="27"/>
  <c r="GY9" i="27"/>
  <c r="GY47" i="27"/>
  <c r="GY23" i="27"/>
  <c r="GY11" i="27"/>
  <c r="GY21" i="27"/>
  <c r="GY53" i="27"/>
  <c r="GY33" i="27"/>
  <c r="GY39" i="27"/>
  <c r="GY3" i="27"/>
  <c r="GY41" i="27"/>
  <c r="GY43" i="27"/>
  <c r="GY51" i="27"/>
  <c r="GY55" i="27"/>
  <c r="GY59" i="27"/>
  <c r="HA23" i="23"/>
  <c r="H192" i="40" s="1"/>
  <c r="GY27" i="27"/>
  <c r="GY45" i="27"/>
  <c r="GY35" i="27"/>
  <c r="GY17" i="27"/>
  <c r="GY57" i="27"/>
  <c r="GY7" i="27"/>
  <c r="GY19" i="27"/>
  <c r="GY29" i="27"/>
  <c r="GY37" i="27"/>
  <c r="GY31" i="27"/>
  <c r="GY49" i="27"/>
  <c r="NT19" i="23"/>
  <c r="GY25" i="27"/>
  <c r="GY46" i="27"/>
  <c r="GY8" i="27"/>
  <c r="GY44" i="27"/>
  <c r="MB23" i="27"/>
  <c r="MB35" i="27"/>
  <c r="MB53" i="27"/>
  <c r="MB27" i="27"/>
  <c r="JD28" i="27"/>
  <c r="JD50" i="27"/>
  <c r="MK3" i="27"/>
  <c r="LL29" i="27"/>
  <c r="LL5" i="27"/>
  <c r="IF11" i="27"/>
  <c r="JD21" i="27"/>
  <c r="JD11" i="27"/>
  <c r="JD59" i="27"/>
  <c r="JD27" i="27"/>
  <c r="GY20" i="27"/>
  <c r="GY18" i="27"/>
  <c r="GY56" i="27"/>
  <c r="LQ13" i="27"/>
  <c r="LQ23" i="27"/>
  <c r="LQ43" i="27"/>
  <c r="MB29" i="27"/>
  <c r="MB37" i="27"/>
  <c r="MB43" i="27"/>
  <c r="JD42" i="27"/>
  <c r="JD14" i="27"/>
  <c r="JF57" i="27"/>
  <c r="JF41" i="27"/>
  <c r="JF19" i="27"/>
  <c r="JF47" i="27"/>
  <c r="JF23" i="27"/>
  <c r="JF11" i="27"/>
  <c r="JF31" i="27"/>
  <c r="JH20" i="23"/>
  <c r="JH23" i="23" s="1"/>
  <c r="H251" i="40" s="1"/>
  <c r="JF49" i="27"/>
  <c r="JF45" i="27"/>
  <c r="JF51" i="27"/>
  <c r="JF21" i="27"/>
  <c r="JF3" i="27"/>
  <c r="GO55" i="27"/>
  <c r="GO5" i="27"/>
  <c r="GO41" i="27"/>
  <c r="GO47" i="27"/>
  <c r="GO51" i="27"/>
  <c r="GO45" i="27"/>
  <c r="GO59" i="27"/>
  <c r="GO21" i="27"/>
  <c r="GO39" i="27"/>
  <c r="GO13" i="27"/>
  <c r="GO9" i="27"/>
  <c r="GO11" i="27"/>
  <c r="GO25" i="27"/>
  <c r="GO27" i="27"/>
  <c r="GO19" i="27"/>
  <c r="GO3" i="27"/>
  <c r="GO15" i="27"/>
  <c r="GO31" i="27"/>
  <c r="GO23" i="27"/>
  <c r="GO33" i="27"/>
  <c r="GO29" i="27"/>
  <c r="GO57" i="27"/>
  <c r="GO35" i="27"/>
  <c r="GO49" i="27"/>
  <c r="GO53" i="27"/>
  <c r="GO7" i="27"/>
  <c r="JJ19" i="27"/>
  <c r="MO5" i="27"/>
  <c r="MO15" i="27"/>
  <c r="MO37" i="27"/>
  <c r="FA39" i="27"/>
  <c r="FA21" i="27"/>
  <c r="FA59" i="27"/>
  <c r="MF23" i="23"/>
  <c r="H327" i="40" s="1"/>
  <c r="MD46" i="27"/>
  <c r="LC27" i="27"/>
  <c r="LC7" i="27"/>
  <c r="LC39" i="27"/>
  <c r="LC45" i="27"/>
  <c r="JL20" i="23"/>
  <c r="JL22" i="23" s="1"/>
  <c r="G255" i="40" s="1"/>
  <c r="JJ37" i="27"/>
  <c r="JJ29" i="27"/>
  <c r="JJ41" i="27"/>
  <c r="JJ33" i="27"/>
  <c r="JJ47" i="27"/>
  <c r="JJ57" i="27"/>
  <c r="JJ9" i="27"/>
  <c r="JJ15" i="27"/>
  <c r="JJ17" i="27"/>
  <c r="JJ13" i="27"/>
  <c r="JJ51" i="27"/>
  <c r="MO45" i="27"/>
  <c r="MO9" i="27"/>
  <c r="MO51" i="27"/>
  <c r="FA47" i="27"/>
  <c r="FA41" i="27"/>
  <c r="MM57" i="27"/>
  <c r="MM37" i="27"/>
  <c r="MM5" i="27"/>
  <c r="MM51" i="27"/>
  <c r="MM23" i="27"/>
  <c r="MM43" i="27"/>
  <c r="MM21" i="27"/>
  <c r="MM27" i="27"/>
  <c r="MM13" i="27"/>
  <c r="MM39" i="27"/>
  <c r="MM47" i="27"/>
  <c r="MM17" i="27"/>
  <c r="MM41" i="27"/>
  <c r="MM55" i="27"/>
  <c r="OF19" i="23"/>
  <c r="MM59" i="27"/>
  <c r="MM33" i="27"/>
  <c r="MM45" i="27"/>
  <c r="MM3" i="27"/>
  <c r="MM11" i="27"/>
  <c r="MM29" i="27"/>
  <c r="MM31" i="27"/>
  <c r="MM7" i="27"/>
  <c r="MM53" i="27"/>
  <c r="MM25" i="27"/>
  <c r="MM49" i="27"/>
  <c r="MM35" i="27"/>
  <c r="MM9" i="27"/>
  <c r="MM19" i="27"/>
  <c r="MM15" i="27"/>
  <c r="MO20" i="23"/>
  <c r="MS15" i="27"/>
  <c r="MQ20" i="23"/>
  <c r="MQ23" i="23" s="1"/>
  <c r="H338" i="40" s="1"/>
  <c r="MO11" i="27"/>
  <c r="MO47" i="27"/>
  <c r="MO43" i="27"/>
  <c r="MO19" i="27"/>
  <c r="MO7" i="27"/>
  <c r="MO17" i="27"/>
  <c r="MO3" i="27"/>
  <c r="MO57" i="27"/>
  <c r="FA9" i="27"/>
  <c r="FA19" i="27"/>
  <c r="MD38" i="27"/>
  <c r="MD4" i="27"/>
  <c r="MD32" i="27"/>
  <c r="MD6" i="27"/>
  <c r="MD8" i="27"/>
  <c r="MD26" i="27"/>
  <c r="MD18" i="27"/>
  <c r="MD50" i="27"/>
  <c r="MD42" i="27"/>
  <c r="MD24" i="27"/>
  <c r="MD60" i="27"/>
  <c r="MD10" i="27"/>
  <c r="MD58" i="27"/>
  <c r="MD36" i="27"/>
  <c r="MD44" i="27"/>
  <c r="MD20" i="27"/>
  <c r="MD56" i="27"/>
  <c r="MD12" i="27"/>
  <c r="MD54" i="27"/>
  <c r="MD34" i="27"/>
  <c r="MD52" i="27"/>
  <c r="MD16" i="27"/>
  <c r="MD22" i="27"/>
  <c r="LC9" i="27"/>
  <c r="LC25" i="27"/>
  <c r="OC19" i="23"/>
  <c r="KG23" i="27"/>
  <c r="KG55" i="27"/>
  <c r="KG13" i="27"/>
  <c r="KG19" i="27"/>
  <c r="JJ55" i="27"/>
  <c r="JJ7" i="27"/>
  <c r="JJ49" i="27"/>
  <c r="MO35" i="27"/>
  <c r="MO31" i="27"/>
  <c r="KL49" i="27"/>
  <c r="KL23" i="27"/>
  <c r="KL33" i="27"/>
  <c r="KL25" i="27"/>
  <c r="KL9" i="27"/>
  <c r="KN20" i="23"/>
  <c r="KN23" i="23" s="1"/>
  <c r="H283" i="40" s="1"/>
  <c r="KL31" i="27"/>
  <c r="KL47" i="27"/>
  <c r="KL35" i="27"/>
  <c r="FA37" i="27"/>
  <c r="FA53" i="27"/>
  <c r="OA19" i="23"/>
  <c r="KF7" i="27"/>
  <c r="KF57" i="27"/>
  <c r="KF35" i="27"/>
  <c r="KF49" i="27"/>
  <c r="KF41" i="27"/>
  <c r="KF23" i="27"/>
  <c r="KF43" i="27"/>
  <c r="KF21" i="27"/>
  <c r="KF13" i="27"/>
  <c r="KF53" i="27"/>
  <c r="KH20" i="23"/>
  <c r="KF37" i="27"/>
  <c r="KF19" i="27"/>
  <c r="KF29" i="27"/>
  <c r="KF51" i="27"/>
  <c r="KF5" i="27"/>
  <c r="KF59" i="27"/>
  <c r="KF27" i="27"/>
  <c r="KF11" i="27"/>
  <c r="MD14" i="27"/>
  <c r="MS49" i="27"/>
  <c r="LC37" i="27"/>
  <c r="LC11" i="27"/>
  <c r="LC57" i="27"/>
  <c r="KG7" i="27"/>
  <c r="KG31" i="27"/>
  <c r="JJ45" i="27"/>
  <c r="JJ31" i="27"/>
  <c r="JJ35" i="27"/>
  <c r="MO39" i="27"/>
  <c r="MO27" i="27"/>
  <c r="MO23" i="27"/>
  <c r="FA15" i="27"/>
  <c r="KF33" i="27"/>
  <c r="MD48" i="27"/>
  <c r="MS51" i="27"/>
  <c r="LC29" i="27"/>
  <c r="LC51" i="27"/>
  <c r="LC49" i="27"/>
  <c r="LC33" i="27"/>
  <c r="BM23" i="23"/>
  <c r="H48" i="40" s="1"/>
  <c r="BK55" i="27"/>
  <c r="BK27" i="27"/>
  <c r="BK15" i="27"/>
  <c r="BK31" i="27"/>
  <c r="BK7" i="27"/>
  <c r="NH19" i="23"/>
  <c r="BK23" i="27"/>
  <c r="BK53" i="27"/>
  <c r="BK21" i="27"/>
  <c r="BK51" i="27"/>
  <c r="BK39" i="27"/>
  <c r="BK47" i="27"/>
  <c r="BM22" i="23"/>
  <c r="BK41" i="27"/>
  <c r="BK5" i="27"/>
  <c r="BK11" i="27"/>
  <c r="BK3" i="27"/>
  <c r="BK29" i="27"/>
  <c r="BK33" i="27"/>
  <c r="BK35" i="27"/>
  <c r="BK43" i="27"/>
  <c r="BK57" i="27"/>
  <c r="BK45" i="27"/>
  <c r="BK59" i="27"/>
  <c r="BK9" i="27"/>
  <c r="BK19" i="27"/>
  <c r="BK25" i="27"/>
  <c r="BK49" i="27"/>
  <c r="BK37" i="27"/>
  <c r="BK13" i="27"/>
  <c r="BK17" i="27"/>
  <c r="JJ3" i="27"/>
  <c r="JJ27" i="27"/>
  <c r="JJ25" i="27"/>
  <c r="MO33" i="27"/>
  <c r="MO55" i="27"/>
  <c r="MO25" i="27"/>
  <c r="FA33" i="27"/>
  <c r="MD28" i="27"/>
  <c r="FC20" i="23"/>
  <c r="FC23" i="23" s="1"/>
  <c r="H142" i="40" s="1"/>
  <c r="FA51" i="27"/>
  <c r="FA7" i="27"/>
  <c r="FA57" i="27"/>
  <c r="FA29" i="27"/>
  <c r="FA25" i="27"/>
  <c r="FA5" i="27"/>
  <c r="FA17" i="27"/>
  <c r="FA49" i="27"/>
  <c r="FA23" i="27"/>
  <c r="FA27" i="27"/>
  <c r="FA31" i="27"/>
  <c r="FA43" i="27"/>
  <c r="FA35" i="27"/>
  <c r="FA45" i="27"/>
  <c r="FA55" i="27"/>
  <c r="MF24" i="23"/>
  <c r="I327" i="40" s="1"/>
  <c r="MS47" i="27"/>
  <c r="MS11" i="27"/>
  <c r="MS5" i="27"/>
  <c r="MS7" i="27"/>
  <c r="MS13" i="27"/>
  <c r="MS31" i="27"/>
  <c r="MS21" i="27"/>
  <c r="MS23" i="27"/>
  <c r="MS17" i="27"/>
  <c r="MS45" i="27"/>
  <c r="MS57" i="27"/>
  <c r="MS41" i="27"/>
  <c r="MS25" i="27"/>
  <c r="MU20" i="23"/>
  <c r="MU23" i="23" s="1"/>
  <c r="H342" i="40" s="1"/>
  <c r="MS59" i="27"/>
  <c r="MS43" i="27"/>
  <c r="MS33" i="27"/>
  <c r="MS39" i="27"/>
  <c r="MS35" i="27"/>
  <c r="MS53" i="27"/>
  <c r="MS3" i="27"/>
  <c r="MS9" i="27"/>
  <c r="MS19" i="27"/>
  <c r="MS27" i="27"/>
  <c r="MS55" i="27"/>
  <c r="MD23" i="27"/>
  <c r="MD55" i="27"/>
  <c r="MD33" i="27"/>
  <c r="FF20" i="27"/>
  <c r="FF14" i="27"/>
  <c r="FH24" i="23"/>
  <c r="I147" i="40" s="1"/>
  <c r="FF4" i="27"/>
  <c r="FF26" i="27"/>
  <c r="FF44" i="27"/>
  <c r="FF42" i="27"/>
  <c r="FF32" i="27"/>
  <c r="FF12" i="27"/>
  <c r="FF30" i="27"/>
  <c r="FF22" i="27"/>
  <c r="FF10" i="27"/>
  <c r="FF54" i="27"/>
  <c r="FF48" i="27"/>
  <c r="FF36" i="27"/>
  <c r="JU48" i="27"/>
  <c r="JU42" i="27"/>
  <c r="FF40" i="27"/>
  <c r="FF60" i="27"/>
  <c r="LI27" i="27"/>
  <c r="LI53" i="27"/>
  <c r="LI49" i="27"/>
  <c r="MD35" i="27"/>
  <c r="MD9" i="27"/>
  <c r="MD51" i="27"/>
  <c r="MD3" i="27"/>
  <c r="JU10" i="27"/>
  <c r="JU60" i="27"/>
  <c r="GS19" i="27"/>
  <c r="FF38" i="27"/>
  <c r="DR31" i="27"/>
  <c r="DR45" i="27"/>
  <c r="JU3" i="27"/>
  <c r="JU31" i="27"/>
  <c r="JU21" i="27"/>
  <c r="JU27" i="27"/>
  <c r="LI43" i="27"/>
  <c r="LI17" i="27"/>
  <c r="LI41" i="27"/>
  <c r="IT13" i="27"/>
  <c r="IT49" i="27"/>
  <c r="IT43" i="27"/>
  <c r="MD27" i="27"/>
  <c r="MD13" i="27"/>
  <c r="MD47" i="27"/>
  <c r="MD37" i="27"/>
  <c r="MD17" i="27"/>
  <c r="FO51" i="27"/>
  <c r="FO29" i="27"/>
  <c r="FO13" i="27"/>
  <c r="FO41" i="27"/>
  <c r="FO39" i="27"/>
  <c r="FO7" i="27"/>
  <c r="FO11" i="27"/>
  <c r="FO55" i="27"/>
  <c r="FO27" i="27"/>
  <c r="FO59" i="27"/>
  <c r="FO17" i="27"/>
  <c r="FO25" i="27"/>
  <c r="FO47" i="27"/>
  <c r="FO49" i="27"/>
  <c r="FO21" i="27"/>
  <c r="FO3" i="27"/>
  <c r="NQ19" i="23"/>
  <c r="FO33" i="27"/>
  <c r="FO53" i="27"/>
  <c r="FO57" i="27"/>
  <c r="FO9" i="27"/>
  <c r="FO31" i="27"/>
  <c r="FO19" i="27"/>
  <c r="FO15" i="27"/>
  <c r="FO45" i="27"/>
  <c r="FO23" i="27"/>
  <c r="FO5" i="27"/>
  <c r="FO43" i="27"/>
  <c r="FO35" i="27"/>
  <c r="FO37" i="27"/>
  <c r="FQ20" i="23"/>
  <c r="JU12" i="27"/>
  <c r="JU36" i="27"/>
  <c r="GS43" i="27"/>
  <c r="GS39" i="27"/>
  <c r="GS27" i="27"/>
  <c r="GS3" i="27"/>
  <c r="GS41" i="27"/>
  <c r="GS33" i="27"/>
  <c r="GS35" i="27"/>
  <c r="GS59" i="27"/>
  <c r="GS49" i="27"/>
  <c r="GU20" i="23"/>
  <c r="GU22" i="23" s="1"/>
  <c r="G186" i="40" s="1"/>
  <c r="GS5" i="27"/>
  <c r="GS55" i="27"/>
  <c r="GS51" i="27"/>
  <c r="GS17" i="27"/>
  <c r="GS53" i="27"/>
  <c r="GS21" i="27"/>
  <c r="GS31" i="27"/>
  <c r="GS9" i="27"/>
  <c r="FF34" i="27"/>
  <c r="FF18" i="27"/>
  <c r="CN20" i="23"/>
  <c r="CN23" i="23" s="1"/>
  <c r="H75" i="40" s="1"/>
  <c r="CL19" i="27"/>
  <c r="CL37" i="27"/>
  <c r="CL25" i="27"/>
  <c r="CL21" i="27"/>
  <c r="CL11" i="27"/>
  <c r="CL23" i="27"/>
  <c r="CL31" i="27"/>
  <c r="CL17" i="27"/>
  <c r="CL7" i="27"/>
  <c r="CL47" i="27"/>
  <c r="CL15" i="27"/>
  <c r="CL13" i="27"/>
  <c r="CL5" i="27"/>
  <c r="CL29" i="27"/>
  <c r="CL59" i="27"/>
  <c r="CL49" i="27"/>
  <c r="CL41" i="27"/>
  <c r="CL43" i="27"/>
  <c r="CL27" i="27"/>
  <c r="CL45" i="27"/>
  <c r="CL9" i="27"/>
  <c r="CL3" i="27"/>
  <c r="CL35" i="27"/>
  <c r="LI15" i="27"/>
  <c r="LI47" i="27"/>
  <c r="LI11" i="27"/>
  <c r="LI7" i="27"/>
  <c r="MD21" i="27"/>
  <c r="MF22" i="23"/>
  <c r="G327" i="40" s="1"/>
  <c r="MD41" i="27"/>
  <c r="DT20" i="23"/>
  <c r="DT22" i="23" s="1"/>
  <c r="G107" i="40" s="1"/>
  <c r="JU52" i="27"/>
  <c r="JU44" i="27"/>
  <c r="FF28" i="27"/>
  <c r="FF16" i="27"/>
  <c r="LI9" i="27"/>
  <c r="LI31" i="27"/>
  <c r="LI29" i="27"/>
  <c r="MD5" i="27"/>
  <c r="MD31" i="27"/>
  <c r="MD53" i="27"/>
  <c r="MD45" i="27"/>
  <c r="IV20" i="23"/>
  <c r="JU46" i="27"/>
  <c r="FF8" i="27"/>
  <c r="FF50" i="27"/>
  <c r="DR35" i="27"/>
  <c r="DR57" i="27"/>
  <c r="DR15" i="27"/>
  <c r="JU14" i="27"/>
  <c r="JU40" i="27"/>
  <c r="JW24" i="23"/>
  <c r="I266" i="40" s="1"/>
  <c r="JU20" i="27"/>
  <c r="JU32" i="27"/>
  <c r="JU4" i="27"/>
  <c r="JU16" i="27"/>
  <c r="JU50" i="27"/>
  <c r="JU56" i="27"/>
  <c r="JU22" i="27"/>
  <c r="JU54" i="27"/>
  <c r="JU30" i="27"/>
  <c r="JU18" i="27"/>
  <c r="JU34" i="27"/>
  <c r="JU57" i="27"/>
  <c r="JU41" i="27"/>
  <c r="JU5" i="27"/>
  <c r="LI21" i="27"/>
  <c r="LI55" i="27"/>
  <c r="LI33" i="27"/>
  <c r="LI23" i="27"/>
  <c r="IT21" i="27"/>
  <c r="IT3" i="27"/>
  <c r="IT29" i="27"/>
  <c r="MD57" i="27"/>
  <c r="MD43" i="27"/>
  <c r="MD29" i="27"/>
  <c r="JU6" i="27"/>
  <c r="JU26" i="27"/>
  <c r="GS45" i="27"/>
  <c r="GS37" i="27"/>
  <c r="FF6" i="27"/>
  <c r="FF58" i="27"/>
  <c r="CL33" i="27"/>
  <c r="GR49" i="27"/>
  <c r="GR39" i="27"/>
  <c r="GR15" i="27"/>
  <c r="GR59" i="27"/>
  <c r="GR33" i="27"/>
  <c r="GR47" i="27"/>
  <c r="GR23" i="27"/>
  <c r="GR11" i="27"/>
  <c r="GT20" i="23"/>
  <c r="GR25" i="27"/>
  <c r="GR35" i="27"/>
  <c r="KD17" i="27"/>
  <c r="KD5" i="27"/>
  <c r="KD29" i="27"/>
  <c r="KD45" i="27"/>
  <c r="KD57" i="27"/>
  <c r="KD7" i="27"/>
  <c r="KD9" i="27"/>
  <c r="KD19" i="27"/>
  <c r="KD33" i="27"/>
  <c r="KD53" i="27"/>
  <c r="KD47" i="27"/>
  <c r="MH7" i="27"/>
  <c r="MH41" i="27"/>
  <c r="MH47" i="27"/>
  <c r="LP13" i="27"/>
  <c r="LP55" i="27"/>
  <c r="MA38" i="27"/>
  <c r="MA12" i="27"/>
  <c r="BY22" i="27"/>
  <c r="FF11" i="27"/>
  <c r="FF43" i="27"/>
  <c r="FF47" i="27"/>
  <c r="FF39" i="27"/>
  <c r="FF53" i="27"/>
  <c r="FF45" i="27"/>
  <c r="FF23" i="27"/>
  <c r="FF35" i="27"/>
  <c r="FF7" i="27"/>
  <c r="FF37" i="27"/>
  <c r="GR31" i="27"/>
  <c r="GR9" i="27"/>
  <c r="KD23" i="27"/>
  <c r="MH51" i="27"/>
  <c r="MH53" i="27"/>
  <c r="LP29" i="27"/>
  <c r="LP5" i="27"/>
  <c r="LP25" i="27"/>
  <c r="MA26" i="27"/>
  <c r="MA48" i="27"/>
  <c r="KS35" i="27"/>
  <c r="KS55" i="27"/>
  <c r="KS53" i="27"/>
  <c r="KU20" i="23"/>
  <c r="KU23" i="23" s="1"/>
  <c r="H290" i="40" s="1"/>
  <c r="KS3" i="27"/>
  <c r="KS5" i="27"/>
  <c r="KS33" i="27"/>
  <c r="KS37" i="27"/>
  <c r="KS9" i="27"/>
  <c r="KS47" i="27"/>
  <c r="KS7" i="27"/>
  <c r="KS15" i="27"/>
  <c r="KS43" i="27"/>
  <c r="KF20" i="23"/>
  <c r="BY20" i="27"/>
  <c r="MH27" i="27"/>
  <c r="MH31" i="27"/>
  <c r="LP59" i="27"/>
  <c r="LP7" i="27"/>
  <c r="LP37" i="27"/>
  <c r="MA14" i="27"/>
  <c r="MA54" i="27"/>
  <c r="MH13" i="27"/>
  <c r="LP35" i="27"/>
  <c r="LP39" i="27"/>
  <c r="MA32" i="27"/>
  <c r="MA50" i="27"/>
  <c r="MH37" i="27"/>
  <c r="MH25" i="27"/>
  <c r="MH57" i="27"/>
  <c r="MH29" i="27"/>
  <c r="MH9" i="27"/>
  <c r="MH43" i="27"/>
  <c r="MH55" i="27"/>
  <c r="MH35" i="27"/>
  <c r="MH3" i="27"/>
  <c r="MJ20" i="23"/>
  <c r="MJ22" i="23" s="1"/>
  <c r="G331" i="40" s="1"/>
  <c r="MH21" i="27"/>
  <c r="MH39" i="27"/>
  <c r="MH11" i="27"/>
  <c r="MH59" i="27"/>
  <c r="MA10" i="27"/>
  <c r="MA42" i="27"/>
  <c r="MA56" i="27"/>
  <c r="MA44" i="27"/>
  <c r="MC24" i="23"/>
  <c r="I324" i="40" s="1"/>
  <c r="MA24" i="27"/>
  <c r="MA34" i="27"/>
  <c r="MA30" i="27"/>
  <c r="MA20" i="27"/>
  <c r="MA22" i="27"/>
  <c r="MA40" i="27"/>
  <c r="MA60" i="27"/>
  <c r="MA6" i="27"/>
  <c r="CA24" i="23"/>
  <c r="I62" i="40" s="1"/>
  <c r="BY36" i="27"/>
  <c r="BY38" i="27"/>
  <c r="BY58" i="27"/>
  <c r="BY16" i="27"/>
  <c r="BY60" i="27"/>
  <c r="BY6" i="27"/>
  <c r="BY4" i="27"/>
  <c r="BY32" i="27"/>
  <c r="BY12" i="27"/>
  <c r="BY30" i="27"/>
  <c r="BY52" i="27"/>
  <c r="BY50" i="27"/>
  <c r="BY56" i="27"/>
  <c r="BY48" i="27"/>
  <c r="BY44" i="27"/>
  <c r="BY40" i="27"/>
  <c r="BY24" i="27"/>
  <c r="BY54" i="27"/>
  <c r="BY26" i="27"/>
  <c r="BY42" i="27"/>
  <c r="BY8" i="27"/>
  <c r="BY14" i="27"/>
  <c r="BY34" i="27"/>
  <c r="BY10" i="27"/>
  <c r="FF27" i="27"/>
  <c r="FF33" i="27"/>
  <c r="FH23" i="23"/>
  <c r="H147" i="40" s="1"/>
  <c r="GR29" i="27"/>
  <c r="GR21" i="27"/>
  <c r="GR41" i="27"/>
  <c r="KD39" i="27"/>
  <c r="KD15" i="27"/>
  <c r="KD35" i="27"/>
  <c r="MH23" i="27"/>
  <c r="MH17" i="27"/>
  <c r="LP49" i="27"/>
  <c r="MC22" i="23"/>
  <c r="G324" i="40" s="1"/>
  <c r="MA17" i="27"/>
  <c r="MA29" i="27"/>
  <c r="MA49" i="27"/>
  <c r="MA3" i="27"/>
  <c r="MA21" i="27"/>
  <c r="MA13" i="27"/>
  <c r="OE19" i="23"/>
  <c r="MA5" i="27"/>
  <c r="MA57" i="27"/>
  <c r="MA31" i="27"/>
  <c r="MA23" i="27"/>
  <c r="MA25" i="27"/>
  <c r="MA39" i="27"/>
  <c r="MC23" i="23"/>
  <c r="H324" i="40" s="1"/>
  <c r="MA41" i="27"/>
  <c r="MA45" i="27"/>
  <c r="MA43" i="27"/>
  <c r="MA35" i="27"/>
  <c r="MA53" i="27"/>
  <c r="MA19" i="27"/>
  <c r="MA59" i="27"/>
  <c r="MA55" i="27"/>
  <c r="MA7" i="27"/>
  <c r="MA9" i="27"/>
  <c r="MA47" i="27"/>
  <c r="MA33" i="27"/>
  <c r="MA27" i="27"/>
  <c r="MA11" i="27"/>
  <c r="MA51" i="27"/>
  <c r="MA15" i="27"/>
  <c r="MA37" i="27"/>
  <c r="MA28" i="27"/>
  <c r="MA16" i="27"/>
  <c r="KS45" i="27"/>
  <c r="KS17" i="27"/>
  <c r="KS41" i="27"/>
  <c r="BY46" i="27"/>
  <c r="KD31" i="27"/>
  <c r="MH33" i="27"/>
  <c r="MH19" i="27"/>
  <c r="LR20" i="23"/>
  <c r="LR22" i="23" s="1"/>
  <c r="G313" i="40" s="1"/>
  <c r="LP47" i="27"/>
  <c r="LP57" i="27"/>
  <c r="LP27" i="27"/>
  <c r="LP21" i="27"/>
  <c r="LP45" i="27"/>
  <c r="LP17" i="27"/>
  <c r="LP3" i="27"/>
  <c r="LP33" i="27"/>
  <c r="LP41" i="27"/>
  <c r="LP53" i="27"/>
  <c r="LP19" i="27"/>
  <c r="LP51" i="27"/>
  <c r="LP15" i="27"/>
  <c r="LP11" i="27"/>
  <c r="MA8" i="27"/>
  <c r="MA58" i="27"/>
  <c r="MA52" i="27"/>
  <c r="IL3" i="27"/>
  <c r="IL19" i="27"/>
  <c r="IL57" i="27"/>
  <c r="IS20" i="23"/>
  <c r="IS23" i="23" s="1"/>
  <c r="H236" i="40" s="1"/>
  <c r="DS21" i="27"/>
  <c r="DS25" i="27"/>
  <c r="DS41" i="27"/>
  <c r="DS15" i="27"/>
  <c r="DS47" i="27"/>
  <c r="DS19" i="27"/>
  <c r="DS31" i="27"/>
  <c r="DS33" i="27"/>
  <c r="DS5" i="27"/>
  <c r="DS55" i="27"/>
  <c r="DS29" i="27"/>
  <c r="DS11" i="27"/>
  <c r="DS27" i="27"/>
  <c r="DS45" i="27"/>
  <c r="DS13" i="27"/>
  <c r="DS53" i="27"/>
  <c r="DS39" i="27"/>
  <c r="DS43" i="27"/>
  <c r="DS57" i="27"/>
  <c r="DS37" i="27"/>
  <c r="DS17" i="27"/>
  <c r="DS7" i="27"/>
  <c r="NM19" i="23"/>
  <c r="DS3" i="27"/>
  <c r="DS51" i="27"/>
  <c r="DS35" i="27"/>
  <c r="DS9" i="27"/>
  <c r="DS59" i="27"/>
  <c r="DS23" i="27"/>
  <c r="DS49" i="27"/>
  <c r="DU20" i="23"/>
  <c r="DU23" i="23" s="1"/>
  <c r="H108" i="40" s="1"/>
  <c r="FL49" i="27"/>
  <c r="FL35" i="27"/>
  <c r="FL3" i="27"/>
  <c r="FL23" i="27"/>
  <c r="FL13" i="27"/>
  <c r="FL51" i="27"/>
  <c r="FL53" i="27"/>
  <c r="FL31" i="27"/>
  <c r="FL27" i="27"/>
  <c r="FL47" i="27"/>
  <c r="MG47" i="27"/>
  <c r="MG41" i="27"/>
  <c r="MI20" i="23"/>
  <c r="MI23" i="23" s="1"/>
  <c r="H330" i="40" s="1"/>
  <c r="MG21" i="27"/>
  <c r="MG51" i="27"/>
  <c r="MG57" i="27"/>
  <c r="MG43" i="27"/>
  <c r="MG19" i="27"/>
  <c r="MG45" i="27"/>
  <c r="KP20" i="23"/>
  <c r="KP22" i="23" s="1"/>
  <c r="G285" i="40" s="1"/>
  <c r="KN53" i="27"/>
  <c r="KN27" i="27"/>
  <c r="KN59" i="27"/>
  <c r="KN57" i="27"/>
  <c r="KN23" i="27"/>
  <c r="KN19" i="27"/>
  <c r="KN11" i="27"/>
  <c r="KN41" i="27"/>
  <c r="KN21" i="27"/>
  <c r="CA22" i="23"/>
  <c r="G62" i="40" s="1"/>
  <c r="CA23" i="23"/>
  <c r="H62" i="40" s="1"/>
  <c r="BY27" i="27"/>
  <c r="BY5" i="27"/>
  <c r="BY31" i="27"/>
  <c r="BY35" i="27"/>
  <c r="BY13" i="27"/>
  <c r="BY37" i="27"/>
  <c r="BY17" i="27"/>
  <c r="BY51" i="27"/>
  <c r="BY43" i="27"/>
  <c r="BY59" i="27"/>
  <c r="BY53" i="27"/>
  <c r="BY25" i="27"/>
  <c r="BY9" i="27"/>
  <c r="BY3" i="27"/>
  <c r="BY39" i="27"/>
  <c r="BY11" i="27"/>
  <c r="BY29" i="27"/>
  <c r="BY49" i="27"/>
  <c r="BY41" i="27"/>
  <c r="BY15" i="27"/>
  <c r="BY19" i="27"/>
  <c r="BY33" i="27"/>
  <c r="BY55" i="27"/>
  <c r="BY21" i="27"/>
  <c r="BY7" i="27"/>
  <c r="BY23" i="27"/>
  <c r="BY45" i="27"/>
  <c r="BY57" i="27"/>
  <c r="BY47" i="27"/>
  <c r="JI36" i="27"/>
  <c r="JI24" i="27"/>
  <c r="JI8" i="27"/>
  <c r="KI37" i="27"/>
  <c r="KI7" i="27"/>
  <c r="MF27" i="27"/>
  <c r="MF7" i="27"/>
  <c r="LU47" i="27"/>
  <c r="IK47" i="27"/>
  <c r="IK3" i="27"/>
  <c r="IK39" i="27"/>
  <c r="HA47" i="27"/>
  <c r="BW3" i="27"/>
  <c r="BW19" i="27"/>
  <c r="JM41" i="27"/>
  <c r="JM21" i="27"/>
  <c r="CR3" i="27"/>
  <c r="MH20" i="23"/>
  <c r="MH23" i="23" s="1"/>
  <c r="H329" i="40" s="1"/>
  <c r="MF5" i="27"/>
  <c r="MF13" i="27"/>
  <c r="MF21" i="27"/>
  <c r="MF41" i="27"/>
  <c r="MF31" i="27"/>
  <c r="MF33" i="27"/>
  <c r="MF25" i="27"/>
  <c r="MF3" i="27"/>
  <c r="MF45" i="27"/>
  <c r="MF35" i="27"/>
  <c r="JI14" i="27"/>
  <c r="JI20" i="27"/>
  <c r="JK24" i="23"/>
  <c r="I254" i="40" s="1"/>
  <c r="MF57" i="27"/>
  <c r="LW20" i="23"/>
  <c r="LW22" i="23" s="1"/>
  <c r="G318" i="40" s="1"/>
  <c r="LU17" i="27"/>
  <c r="LU25" i="27"/>
  <c r="LU13" i="27"/>
  <c r="LU43" i="27"/>
  <c r="LU35" i="27"/>
  <c r="LU19" i="27"/>
  <c r="LU3" i="27"/>
  <c r="LU41" i="27"/>
  <c r="LU37" i="27"/>
  <c r="LU45" i="27"/>
  <c r="IK21" i="27"/>
  <c r="IK9" i="27"/>
  <c r="IK59" i="27"/>
  <c r="JM23" i="27"/>
  <c r="JI32" i="27"/>
  <c r="JI54" i="27"/>
  <c r="JI4" i="27"/>
  <c r="MF37" i="27"/>
  <c r="MF43" i="27"/>
  <c r="MF47" i="27"/>
  <c r="IM20" i="23"/>
  <c r="IM22" i="23" s="1"/>
  <c r="G230" i="40" s="1"/>
  <c r="IK33" i="27"/>
  <c r="IK7" i="27"/>
  <c r="IK53" i="27"/>
  <c r="IK11" i="27"/>
  <c r="IK41" i="27"/>
  <c r="IK17" i="27"/>
  <c r="IK23" i="27"/>
  <c r="IK49" i="27"/>
  <c r="IK15" i="27"/>
  <c r="JM15" i="27"/>
  <c r="IQ25" i="27"/>
  <c r="IQ7" i="27"/>
  <c r="IQ21" i="27"/>
  <c r="JI11" i="27"/>
  <c r="JK22" i="23"/>
  <c r="G254" i="40" s="1"/>
  <c r="JI53" i="27"/>
  <c r="IL11" i="27"/>
  <c r="IL5" i="27"/>
  <c r="IL31" i="27"/>
  <c r="FL11" i="27"/>
  <c r="FL41" i="27"/>
  <c r="FL45" i="27"/>
  <c r="MG49" i="27"/>
  <c r="MG29" i="27"/>
  <c r="MG17" i="27"/>
  <c r="KN9" i="27"/>
  <c r="KN47" i="27"/>
  <c r="KN49" i="27"/>
  <c r="JI60" i="27"/>
  <c r="JI38" i="27"/>
  <c r="KI5" i="27"/>
  <c r="MF29" i="27"/>
  <c r="MF55" i="27"/>
  <c r="MF9" i="27"/>
  <c r="LU9" i="27"/>
  <c r="LU21" i="27"/>
  <c r="LU51" i="27"/>
  <c r="IK45" i="27"/>
  <c r="HA33" i="27"/>
  <c r="JM59" i="27"/>
  <c r="MF59" i="27"/>
  <c r="MF15" i="27"/>
  <c r="MF11" i="27"/>
  <c r="JO20" i="23"/>
  <c r="JO23" i="23" s="1"/>
  <c r="H258" i="40" s="1"/>
  <c r="JM55" i="27"/>
  <c r="JM57" i="27"/>
  <c r="JM33" i="27"/>
  <c r="JM43" i="27"/>
  <c r="JM35" i="27"/>
  <c r="JM31" i="27"/>
  <c r="JM13" i="27"/>
  <c r="JM45" i="27"/>
  <c r="JM7" i="27"/>
  <c r="JM51" i="27"/>
  <c r="JM5" i="27"/>
  <c r="JM29" i="27"/>
  <c r="JM9" i="27"/>
  <c r="JM53" i="27"/>
  <c r="JM11" i="27"/>
  <c r="JM3" i="27"/>
  <c r="JM39" i="27"/>
  <c r="JM37" i="27"/>
  <c r="JM25" i="27"/>
  <c r="IQ55" i="27"/>
  <c r="IQ35" i="27"/>
  <c r="JI18" i="27"/>
  <c r="JI48" i="27"/>
  <c r="JI42" i="27"/>
  <c r="JI58" i="27"/>
  <c r="JI56" i="27"/>
  <c r="JI26" i="27"/>
  <c r="JI52" i="27"/>
  <c r="JI39" i="27"/>
  <c r="JI35" i="27"/>
  <c r="JI15" i="27"/>
  <c r="IL39" i="27"/>
  <c r="IL27" i="27"/>
  <c r="FL39" i="27"/>
  <c r="FL55" i="27"/>
  <c r="FL9" i="27"/>
  <c r="MG7" i="27"/>
  <c r="MG23" i="27"/>
  <c r="MG9" i="27"/>
  <c r="KN7" i="27"/>
  <c r="KN3" i="27"/>
  <c r="KN39" i="27"/>
  <c r="JI28" i="27"/>
  <c r="JI16" i="27"/>
  <c r="JI12" i="27"/>
  <c r="KK20" i="23"/>
  <c r="KK22" i="23" s="1"/>
  <c r="G280" i="40" s="1"/>
  <c r="KI49" i="27"/>
  <c r="KI13" i="27"/>
  <c r="KI15" i="27"/>
  <c r="KI45" i="27"/>
  <c r="KI47" i="27"/>
  <c r="KI17" i="27"/>
  <c r="KI11" i="27"/>
  <c r="KI19" i="27"/>
  <c r="KI33" i="27"/>
  <c r="MF49" i="27"/>
  <c r="MF53" i="27"/>
  <c r="MF19" i="27"/>
  <c r="LU27" i="27"/>
  <c r="LU33" i="27"/>
  <c r="IK51" i="27"/>
  <c r="IK25" i="27"/>
  <c r="IK5" i="27"/>
  <c r="HA45" i="27"/>
  <c r="HA39" i="27"/>
  <c r="HA29" i="27"/>
  <c r="HA9" i="27"/>
  <c r="HA25" i="27"/>
  <c r="HA3" i="27"/>
  <c r="HA7" i="27"/>
  <c r="HA57" i="27"/>
  <c r="HC20" i="23"/>
  <c r="HC23" i="23" s="1"/>
  <c r="H194" i="40" s="1"/>
  <c r="HA13" i="27"/>
  <c r="HA53" i="27"/>
  <c r="HA31" i="27"/>
  <c r="HA17" i="27"/>
  <c r="HA59" i="27"/>
  <c r="HA15" i="27"/>
  <c r="HA35" i="27"/>
  <c r="HA5" i="27"/>
  <c r="HA51" i="27"/>
  <c r="BY20" i="23"/>
  <c r="NI19" i="23"/>
  <c r="BW21" i="27"/>
  <c r="BW51" i="27"/>
  <c r="BW7" i="27"/>
  <c r="BW31" i="27"/>
  <c r="BW59" i="27"/>
  <c r="BW47" i="27"/>
  <c r="BW35" i="27"/>
  <c r="BW25" i="27"/>
  <c r="BW17" i="27"/>
  <c r="BW13" i="27"/>
  <c r="BW29" i="27"/>
  <c r="BW45" i="27"/>
  <c r="BW41" i="27"/>
  <c r="BW49" i="27"/>
  <c r="BW39" i="27"/>
  <c r="BW15" i="27"/>
  <c r="BW53" i="27"/>
  <c r="BW33" i="27"/>
  <c r="JM19" i="27"/>
  <c r="CT20" i="23"/>
  <c r="CT23" i="23" s="1"/>
  <c r="H81" i="40" s="1"/>
  <c r="CR33" i="27"/>
  <c r="CR11" i="27"/>
  <c r="CR53" i="27"/>
  <c r="CR57" i="27"/>
  <c r="CR39" i="27"/>
  <c r="CR15" i="27"/>
  <c r="CR37" i="27"/>
  <c r="CR55" i="27"/>
  <c r="CR27" i="27"/>
  <c r="CR19" i="27"/>
  <c r="CR9" i="27"/>
  <c r="CR17" i="27"/>
  <c r="CR41" i="27"/>
  <c r="CR7" i="27"/>
  <c r="CR13" i="27"/>
  <c r="CR29" i="27"/>
  <c r="CR31" i="27"/>
  <c r="CR23" i="27"/>
  <c r="CR43" i="27"/>
  <c r="MF51" i="27"/>
  <c r="MF39" i="27"/>
  <c r="MF17" i="27"/>
  <c r="JM49" i="27"/>
  <c r="JM17" i="27"/>
  <c r="IX49" i="27"/>
  <c r="IX39" i="27"/>
  <c r="IX27" i="27"/>
  <c r="JP49" i="27"/>
  <c r="JP25" i="27"/>
  <c r="JP15" i="27"/>
  <c r="MR13" i="27"/>
  <c r="MR53" i="27"/>
  <c r="MR11" i="27"/>
  <c r="MR19" i="27"/>
  <c r="KJ35" i="27"/>
  <c r="KJ31" i="27"/>
  <c r="KJ59" i="27"/>
  <c r="CP13" i="27"/>
  <c r="CP17" i="27"/>
  <c r="CP59" i="27"/>
  <c r="CP25" i="27"/>
  <c r="IZ7" i="27"/>
  <c r="LH59" i="27"/>
  <c r="LH17" i="27"/>
  <c r="LH41" i="27"/>
  <c r="IQ20" i="23"/>
  <c r="IQ23" i="23" s="1"/>
  <c r="H234" i="40" s="1"/>
  <c r="IO55" i="27"/>
  <c r="IO25" i="27"/>
  <c r="IO3" i="27"/>
  <c r="IO13" i="27"/>
  <c r="IO47" i="27"/>
  <c r="IO27" i="27"/>
  <c r="IO19" i="27"/>
  <c r="IO9" i="27"/>
  <c r="IO53" i="27"/>
  <c r="IO29" i="27"/>
  <c r="IO15" i="27"/>
  <c r="IO11" i="27"/>
  <c r="IO7" i="27"/>
  <c r="IO21" i="27"/>
  <c r="IO39" i="27"/>
  <c r="IO45" i="27"/>
  <c r="MR34" i="27"/>
  <c r="JC34" i="27"/>
  <c r="JC38" i="27"/>
  <c r="JC6" i="27"/>
  <c r="JC58" i="27"/>
  <c r="JC60" i="27"/>
  <c r="JC26" i="27"/>
  <c r="JC18" i="27"/>
  <c r="JC20" i="27"/>
  <c r="JC32" i="27"/>
  <c r="JC40" i="27"/>
  <c r="JC48" i="27"/>
  <c r="JC16" i="27"/>
  <c r="JC52" i="27"/>
  <c r="JC24" i="27"/>
  <c r="JE24" i="23"/>
  <c r="I248" i="40" s="1"/>
  <c r="JC12" i="27"/>
  <c r="JC4" i="27"/>
  <c r="JC54" i="27"/>
  <c r="JC10" i="27"/>
  <c r="JC14" i="27"/>
  <c r="JC56" i="27"/>
  <c r="JC8" i="27"/>
  <c r="JC28" i="27"/>
  <c r="JC42" i="27"/>
  <c r="JC30" i="27"/>
  <c r="JC22" i="27"/>
  <c r="JC36" i="27"/>
  <c r="JC50" i="27"/>
  <c r="JC46" i="27"/>
  <c r="JC44" i="27"/>
  <c r="JE23" i="23"/>
  <c r="H248" i="40" s="1"/>
  <c r="MR38" i="27"/>
  <c r="KJ47" i="27"/>
  <c r="KJ11" i="27"/>
  <c r="KJ33" i="27"/>
  <c r="KJ5" i="27"/>
  <c r="KJ45" i="27"/>
  <c r="CP55" i="27"/>
  <c r="CP37" i="27"/>
  <c r="CP23" i="27"/>
  <c r="CR20" i="23"/>
  <c r="CR23" i="23" s="1"/>
  <c r="H79" i="40" s="1"/>
  <c r="IZ37" i="27"/>
  <c r="IZ35" i="27"/>
  <c r="IZ47" i="27"/>
  <c r="IZ9" i="27"/>
  <c r="IZ21" i="27"/>
  <c r="IZ39" i="27"/>
  <c r="IZ11" i="27"/>
  <c r="IZ55" i="27"/>
  <c r="IZ27" i="27"/>
  <c r="JB20" i="23"/>
  <c r="JB22" i="23" s="1"/>
  <c r="G245" i="40" s="1"/>
  <c r="IZ33" i="27"/>
  <c r="IZ3" i="27"/>
  <c r="KJ7" i="27"/>
  <c r="KJ43" i="27"/>
  <c r="KJ39" i="27"/>
  <c r="LH21" i="27"/>
  <c r="IO5" i="27"/>
  <c r="IO31" i="27"/>
  <c r="IX3" i="27"/>
  <c r="IX9" i="27"/>
  <c r="JP47" i="27"/>
  <c r="JP31" i="27"/>
  <c r="JP21" i="27"/>
  <c r="MR10" i="27"/>
  <c r="MR26" i="27"/>
  <c r="MT24" i="23"/>
  <c r="I341" i="40" s="1"/>
  <c r="MR12" i="27"/>
  <c r="MR52" i="27"/>
  <c r="MR20" i="27"/>
  <c r="MR60" i="27"/>
  <c r="MR50" i="27"/>
  <c r="MR32" i="27"/>
  <c r="MR58" i="27"/>
  <c r="MR46" i="27"/>
  <c r="MR28" i="27"/>
  <c r="MR54" i="27"/>
  <c r="MR18" i="27"/>
  <c r="MR36" i="27"/>
  <c r="MR42" i="27"/>
  <c r="MR44" i="27"/>
  <c r="MR14" i="27"/>
  <c r="MR4" i="27"/>
  <c r="MR30" i="27"/>
  <c r="MR22" i="27"/>
  <c r="MR48" i="27"/>
  <c r="MR24" i="27"/>
  <c r="MR16" i="27"/>
  <c r="MR56" i="27"/>
  <c r="MR40" i="27"/>
  <c r="MR8" i="27"/>
  <c r="MR39" i="27"/>
  <c r="MR21" i="27"/>
  <c r="MT23" i="23"/>
  <c r="H341" i="40" s="1"/>
  <c r="KJ37" i="27"/>
  <c r="KJ53" i="27"/>
  <c r="KJ13" i="27"/>
  <c r="CP9" i="27"/>
  <c r="CP39" i="27"/>
  <c r="CP27" i="27"/>
  <c r="IZ43" i="27"/>
  <c r="IZ45" i="27"/>
  <c r="IZ41" i="27"/>
  <c r="LJ20" i="23"/>
  <c r="LJ22" i="23" s="1"/>
  <c r="G305" i="40" s="1"/>
  <c r="LH15" i="27"/>
  <c r="LH5" i="27"/>
  <c r="LH29" i="27"/>
  <c r="LH27" i="27"/>
  <c r="LH47" i="27"/>
  <c r="LH33" i="27"/>
  <c r="LH3" i="27"/>
  <c r="LH25" i="27"/>
  <c r="LH9" i="27"/>
  <c r="LH37" i="27"/>
  <c r="LH43" i="27"/>
  <c r="LH55" i="27"/>
  <c r="LH7" i="27"/>
  <c r="KJ21" i="27"/>
  <c r="KJ27" i="27"/>
  <c r="KJ57" i="27"/>
  <c r="KJ55" i="27"/>
  <c r="CP33" i="27"/>
  <c r="CP41" i="27"/>
  <c r="CP31" i="27"/>
  <c r="CP47" i="27"/>
  <c r="IZ5" i="27"/>
  <c r="IZ57" i="27"/>
  <c r="IZ17" i="27"/>
  <c r="LH49" i="27"/>
  <c r="LH11" i="27"/>
  <c r="KJ49" i="27"/>
  <c r="KJ41" i="27"/>
  <c r="KJ9" i="27"/>
  <c r="KJ25" i="27"/>
  <c r="KB13" i="27"/>
  <c r="KB15" i="27"/>
  <c r="KB35" i="27"/>
  <c r="JS51" i="27"/>
  <c r="KB39" i="27"/>
  <c r="KB9" i="27"/>
  <c r="JR31" i="27"/>
  <c r="JR55" i="27"/>
  <c r="JR23" i="27"/>
  <c r="JR27" i="27"/>
  <c r="JR35" i="27"/>
  <c r="JR11" i="27"/>
  <c r="JR3" i="27"/>
  <c r="JR17" i="27"/>
  <c r="JR45" i="27"/>
  <c r="JR37" i="27"/>
  <c r="JR15" i="27"/>
  <c r="JR29" i="27"/>
  <c r="JR13" i="27"/>
  <c r="JR9" i="27"/>
  <c r="JR39" i="27"/>
  <c r="JR57" i="27"/>
  <c r="JR47" i="27"/>
  <c r="JR7" i="27"/>
  <c r="JR25" i="27"/>
  <c r="JR43" i="27"/>
  <c r="JR21" i="27"/>
  <c r="JT20" i="23"/>
  <c r="JT23" i="23" s="1"/>
  <c r="H263" i="40" s="1"/>
  <c r="JR53" i="27"/>
  <c r="JR5" i="27"/>
  <c r="JR19" i="27"/>
  <c r="JR49" i="27"/>
  <c r="JS37" i="27"/>
  <c r="JS15" i="27"/>
  <c r="JS59" i="27"/>
  <c r="JS29" i="27"/>
  <c r="JS5" i="27"/>
  <c r="NZ19" i="23"/>
  <c r="JS3" i="27"/>
  <c r="JS53" i="27"/>
  <c r="JS43" i="27"/>
  <c r="JS17" i="27"/>
  <c r="JS7" i="27"/>
  <c r="JS33" i="27"/>
  <c r="JS45" i="27"/>
  <c r="JS57" i="27"/>
  <c r="JS47" i="27"/>
  <c r="JS21" i="27"/>
  <c r="JS13" i="27"/>
  <c r="JS25" i="27"/>
  <c r="JS49" i="27"/>
  <c r="JS11" i="27"/>
  <c r="JS31" i="27"/>
  <c r="JS19" i="27"/>
  <c r="JS9" i="27"/>
  <c r="JS41" i="27"/>
  <c r="JS39" i="27"/>
  <c r="JS35" i="27"/>
  <c r="JS23" i="27"/>
  <c r="JU20" i="23"/>
  <c r="KD20" i="23"/>
  <c r="KD22" i="23" s="1"/>
  <c r="G273" i="40" s="1"/>
  <c r="KB41" i="27"/>
  <c r="KB11" i="27"/>
  <c r="KB19" i="27"/>
  <c r="KB5" i="27"/>
  <c r="KB31" i="27"/>
  <c r="KB29" i="27"/>
  <c r="KB59" i="27"/>
  <c r="KB23" i="27"/>
  <c r="KB51" i="27"/>
  <c r="KB47" i="27"/>
  <c r="KB55" i="27"/>
  <c r="JV30" i="27"/>
  <c r="JV40" i="27"/>
  <c r="CC44" i="27"/>
  <c r="CC38" i="27"/>
  <c r="CC22" i="27"/>
  <c r="CC30" i="27"/>
  <c r="CC20" i="27"/>
  <c r="CC34" i="27"/>
  <c r="CC6" i="27"/>
  <c r="CC56" i="27"/>
  <c r="CC58" i="27"/>
  <c r="CC46" i="27"/>
  <c r="CC60" i="27"/>
  <c r="CC10" i="27"/>
  <c r="CC26" i="27"/>
  <c r="CE24" i="23"/>
  <c r="I66" i="40" s="1"/>
  <c r="CC12" i="27"/>
  <c r="CC40" i="27"/>
  <c r="CC32" i="27"/>
  <c r="CC42" i="27"/>
  <c r="CC28" i="27"/>
  <c r="CC52" i="27"/>
  <c r="CC50" i="27"/>
  <c r="CC36" i="27"/>
  <c r="CC8" i="27"/>
  <c r="CC24" i="27"/>
  <c r="CC4" i="27"/>
  <c r="CC16" i="27"/>
  <c r="CC54" i="27"/>
  <c r="LU20" i="23"/>
  <c r="LU22" i="23" s="1"/>
  <c r="G316" i="40" s="1"/>
  <c r="LS41" i="27"/>
  <c r="LS33" i="27"/>
  <c r="LS19" i="27"/>
  <c r="LS25" i="27"/>
  <c r="LS31" i="27"/>
  <c r="LS49" i="27"/>
  <c r="LS47" i="27"/>
  <c r="LS15" i="27"/>
  <c r="KB49" i="27"/>
  <c r="KB37" i="27"/>
  <c r="JR51" i="27"/>
  <c r="CC18" i="27"/>
  <c r="LS43" i="27"/>
  <c r="KB57" i="27"/>
  <c r="KB33" i="27"/>
  <c r="BT49" i="27"/>
  <c r="BT35" i="27"/>
  <c r="BT21" i="27"/>
  <c r="BT55" i="27"/>
  <c r="BV20" i="23"/>
  <c r="BT15" i="27"/>
  <c r="BT59" i="27"/>
  <c r="BT41" i="27"/>
  <c r="BT47" i="27"/>
  <c r="BT51" i="27"/>
  <c r="BT7" i="27"/>
  <c r="BT5" i="27"/>
  <c r="BT3" i="27"/>
  <c r="BT13" i="27"/>
  <c r="BT29" i="27"/>
  <c r="BT33" i="27"/>
  <c r="BT53" i="27"/>
  <c r="BT11" i="27"/>
  <c r="BT37" i="27"/>
  <c r="BT43" i="27"/>
  <c r="BT23" i="27"/>
  <c r="BT17" i="27"/>
  <c r="BT9" i="27"/>
  <c r="BT39" i="27"/>
  <c r="BT27" i="27"/>
  <c r="BT57" i="27"/>
  <c r="BT25" i="27"/>
  <c r="BT19" i="27"/>
  <c r="BT45" i="27"/>
  <c r="BT31" i="27"/>
  <c r="JR59" i="27"/>
  <c r="IO20" i="23"/>
  <c r="IO23" i="23" s="1"/>
  <c r="H232" i="40" s="1"/>
  <c r="IM23" i="27"/>
  <c r="IM15" i="27"/>
  <c r="IM3" i="27"/>
  <c r="IM37" i="27"/>
  <c r="IM25" i="27"/>
  <c r="IM35" i="27"/>
  <c r="IM13" i="27"/>
  <c r="IM53" i="27"/>
  <c r="IM43" i="27"/>
  <c r="IM29" i="27"/>
  <c r="IM31" i="27"/>
  <c r="IM45" i="27"/>
  <c r="IM47" i="27"/>
  <c r="IM51" i="27"/>
  <c r="IM17" i="27"/>
  <c r="IM21" i="27"/>
  <c r="IM19" i="27"/>
  <c r="IM39" i="27"/>
  <c r="IM55" i="27"/>
  <c r="IM57" i="27"/>
  <c r="IM33" i="27"/>
  <c r="IM9" i="27"/>
  <c r="IM41" i="27"/>
  <c r="IM59" i="27"/>
  <c r="IM11" i="27"/>
  <c r="IM49" i="27"/>
  <c r="CC14" i="27"/>
  <c r="CC48" i="27"/>
  <c r="JC49" i="27"/>
  <c r="JC53" i="27"/>
  <c r="JC37" i="27"/>
  <c r="JC15" i="27"/>
  <c r="JC19" i="27"/>
  <c r="JC11" i="27"/>
  <c r="JC51" i="27"/>
  <c r="JC13" i="27"/>
  <c r="JC43" i="27"/>
  <c r="JC55" i="27"/>
  <c r="LS45" i="27"/>
  <c r="LS55" i="27"/>
  <c r="LS17" i="27"/>
  <c r="KB43" i="27"/>
  <c r="KB3" i="27"/>
  <c r="JV31" i="27"/>
  <c r="JV9" i="27"/>
  <c r="JV3" i="27"/>
  <c r="JV35" i="27"/>
  <c r="JV55" i="27"/>
  <c r="JV17" i="27"/>
  <c r="JV27" i="27"/>
  <c r="JV43" i="27"/>
  <c r="JV15" i="27"/>
  <c r="JV29" i="27"/>
  <c r="JV57" i="27"/>
  <c r="JR33" i="27"/>
  <c r="IM7" i="27"/>
  <c r="KB45" i="27"/>
  <c r="KB7" i="27"/>
  <c r="KB21" i="27"/>
  <c r="IM5" i="27"/>
  <c r="JS27" i="27"/>
  <c r="ML47" i="27"/>
  <c r="ML25" i="27"/>
  <c r="IP25" i="27"/>
  <c r="IP39" i="27"/>
  <c r="IP23" i="27"/>
  <c r="IP29" i="27"/>
  <c r="LN35" i="27"/>
  <c r="LN9" i="27"/>
  <c r="LN45" i="27"/>
  <c r="CO25" i="27"/>
  <c r="CO3" i="27"/>
  <c r="CO5" i="27"/>
  <c r="LP20" i="23"/>
  <c r="CI37" i="27"/>
  <c r="CI9" i="27"/>
  <c r="CI31" i="27"/>
  <c r="CI29" i="27"/>
  <c r="IR20" i="23"/>
  <c r="FE20" i="23"/>
  <c r="FC49" i="27"/>
  <c r="FC13" i="27"/>
  <c r="FC15" i="27"/>
  <c r="FC3" i="27"/>
  <c r="FC43" i="27"/>
  <c r="FC57" i="27"/>
  <c r="FC39" i="27"/>
  <c r="FC5" i="27"/>
  <c r="FC27" i="27"/>
  <c r="FC41" i="27"/>
  <c r="FC25" i="27"/>
  <c r="FC29" i="27"/>
  <c r="KP11" i="27"/>
  <c r="KP55" i="27"/>
  <c r="CI35" i="27"/>
  <c r="CI41" i="27"/>
  <c r="CI5" i="27"/>
  <c r="CI55" i="27"/>
  <c r="KE7" i="27"/>
  <c r="KE51" i="27"/>
  <c r="FC17" i="27"/>
  <c r="FC35" i="27"/>
  <c r="FC7" i="27"/>
  <c r="GA15" i="27"/>
  <c r="GA39" i="27"/>
  <c r="FB20" i="23"/>
  <c r="FB22" i="23" s="1"/>
  <c r="G141" i="40" s="1"/>
  <c r="EZ23" i="27"/>
  <c r="EZ29" i="27"/>
  <c r="EZ21" i="27"/>
  <c r="EZ5" i="27"/>
  <c r="EZ35" i="27"/>
  <c r="EZ51" i="27"/>
  <c r="EZ9" i="27"/>
  <c r="EZ59" i="27"/>
  <c r="EZ55" i="27"/>
  <c r="EZ37" i="27"/>
  <c r="EZ39" i="27"/>
  <c r="EZ3" i="27"/>
  <c r="EZ41" i="27"/>
  <c r="EZ7" i="27"/>
  <c r="EZ13" i="27"/>
  <c r="EZ31" i="27"/>
  <c r="EZ19" i="27"/>
  <c r="EZ49" i="27"/>
  <c r="EZ57" i="27"/>
  <c r="EZ47" i="27"/>
  <c r="EZ53" i="27"/>
  <c r="EZ27" i="27"/>
  <c r="EZ25" i="27"/>
  <c r="EZ11" i="27"/>
  <c r="EZ45" i="27"/>
  <c r="EZ15" i="27"/>
  <c r="EZ43" i="27"/>
  <c r="KE21" i="27"/>
  <c r="KE41" i="27"/>
  <c r="KR20" i="23"/>
  <c r="KR22" i="23" s="1"/>
  <c r="G287" i="40" s="1"/>
  <c r="KP31" i="27"/>
  <c r="KP47" i="27"/>
  <c r="KP17" i="27"/>
  <c r="KP35" i="27"/>
  <c r="KP49" i="27"/>
  <c r="KP29" i="27"/>
  <c r="KP9" i="27"/>
  <c r="KE5" i="27"/>
  <c r="KE37" i="27"/>
  <c r="KE55" i="27"/>
  <c r="GA51" i="27"/>
  <c r="GA19" i="27"/>
  <c r="KE17" i="27"/>
  <c r="KE3" i="27"/>
  <c r="GC20" i="23"/>
  <c r="GC22" i="23" s="1"/>
  <c r="G168" i="40" s="1"/>
  <c r="GA29" i="27"/>
  <c r="GA21" i="27"/>
  <c r="GA33" i="27"/>
  <c r="GA47" i="27"/>
  <c r="GA49" i="27"/>
  <c r="GA59" i="27"/>
  <c r="GA57" i="27"/>
  <c r="GA43" i="27"/>
  <c r="NR19" i="23"/>
  <c r="GA17" i="27"/>
  <c r="GA55" i="27"/>
  <c r="GA41" i="27"/>
  <c r="GA53" i="27"/>
  <c r="GA31" i="27"/>
  <c r="GA3" i="27"/>
  <c r="ML5" i="27"/>
  <c r="ML27" i="27"/>
  <c r="ML33" i="27"/>
  <c r="IP31" i="27"/>
  <c r="IP15" i="27"/>
  <c r="KE23" i="27"/>
  <c r="KE47" i="27"/>
  <c r="KE57" i="27"/>
  <c r="KE15" i="27"/>
  <c r="KE25" i="27"/>
  <c r="KE33" i="27"/>
  <c r="KE19" i="27"/>
  <c r="KE31" i="27"/>
  <c r="KE35" i="27"/>
  <c r="KE9" i="27"/>
  <c r="LN59" i="27"/>
  <c r="LN13" i="27"/>
  <c r="LN27" i="27"/>
  <c r="CO41" i="27"/>
  <c r="CO49" i="27"/>
  <c r="CO13" i="27"/>
  <c r="KP33" i="27"/>
  <c r="KP57" i="27"/>
  <c r="KP3" i="27"/>
  <c r="NJ19" i="23"/>
  <c r="CI15" i="27"/>
  <c r="CI59" i="27"/>
  <c r="KE11" i="27"/>
  <c r="KE29" i="27"/>
  <c r="KE39" i="27"/>
  <c r="FC9" i="27"/>
  <c r="FC47" i="27"/>
  <c r="GA25" i="27"/>
  <c r="GA9" i="27"/>
  <c r="GA45" i="27"/>
  <c r="EZ17" i="27"/>
  <c r="CE23" i="23"/>
  <c r="H66" i="40" s="1"/>
  <c r="CE22" i="23"/>
  <c r="G66" i="40" s="1"/>
  <c r="CC47" i="27"/>
  <c r="CC33" i="27"/>
  <c r="CC39" i="27"/>
  <c r="CC51" i="27"/>
  <c r="CC41" i="27"/>
  <c r="CC7" i="27"/>
  <c r="CC49" i="27"/>
  <c r="CC31" i="27"/>
  <c r="CC53" i="27"/>
  <c r="CC3" i="27"/>
  <c r="CC29" i="27"/>
  <c r="CC43" i="27"/>
  <c r="CC11" i="27"/>
  <c r="CC35" i="27"/>
  <c r="CC27" i="27"/>
  <c r="CC25" i="27"/>
  <c r="CC15" i="27"/>
  <c r="CC13" i="27"/>
  <c r="CC17" i="27"/>
  <c r="CC5" i="27"/>
  <c r="CC19" i="27"/>
  <c r="CC57" i="27"/>
  <c r="CC23" i="27"/>
  <c r="CC55" i="27"/>
  <c r="CC9" i="27"/>
  <c r="CC59" i="27"/>
  <c r="CC45" i="27"/>
  <c r="CC21" i="27"/>
  <c r="CC37" i="27"/>
  <c r="KE13" i="27"/>
  <c r="KE43" i="27"/>
  <c r="KE49" i="27"/>
  <c r="GA7" i="27"/>
  <c r="KP41" i="27"/>
  <c r="KP13" i="27"/>
  <c r="KE27" i="27"/>
  <c r="KE53" i="27"/>
  <c r="GA23" i="27"/>
  <c r="GA35" i="27"/>
  <c r="JB43" i="27"/>
  <c r="JB41" i="27"/>
  <c r="JB27" i="27"/>
  <c r="JB19" i="27"/>
  <c r="IE47" i="27"/>
  <c r="IE33" i="27"/>
  <c r="IE43" i="27"/>
  <c r="JS20" i="23"/>
  <c r="JS22" i="23" s="1"/>
  <c r="G262" i="40" s="1"/>
  <c r="JQ37" i="27"/>
  <c r="JQ27" i="27"/>
  <c r="JQ11" i="27"/>
  <c r="JQ29" i="27"/>
  <c r="JQ5" i="27"/>
  <c r="JQ49" i="27"/>
  <c r="JQ57" i="27"/>
  <c r="JQ15" i="27"/>
  <c r="JQ13" i="27"/>
  <c r="JQ39" i="27"/>
  <c r="JQ55" i="27"/>
  <c r="JQ23" i="27"/>
  <c r="JQ7" i="27"/>
  <c r="JQ31" i="27"/>
  <c r="JQ45" i="27"/>
  <c r="JQ19" i="27"/>
  <c r="JQ43" i="27"/>
  <c r="IG20" i="23"/>
  <c r="JB29" i="27"/>
  <c r="JB11" i="27"/>
  <c r="JB17" i="27"/>
  <c r="MQ12" i="27"/>
  <c r="JB55" i="27"/>
  <c r="JB5" i="27"/>
  <c r="JB21" i="27"/>
  <c r="KJ20" i="23"/>
  <c r="KH47" i="27"/>
  <c r="KH5" i="27"/>
  <c r="KH59" i="27"/>
  <c r="KH51" i="27"/>
  <c r="KH37" i="27"/>
  <c r="KH43" i="27"/>
  <c r="KH57" i="27"/>
  <c r="KH21" i="27"/>
  <c r="KH49" i="27"/>
  <c r="KH39" i="27"/>
  <c r="KH11" i="27"/>
  <c r="KH55" i="27"/>
  <c r="KH53" i="27"/>
  <c r="KH27" i="27"/>
  <c r="JQ59" i="27"/>
  <c r="JQ51" i="27"/>
  <c r="JB31" i="27"/>
  <c r="JB53" i="27"/>
  <c r="JB3" i="27"/>
  <c r="JB59" i="27"/>
  <c r="IE15" i="27"/>
  <c r="IE3" i="27"/>
  <c r="IE25" i="27"/>
  <c r="JQ21" i="27"/>
  <c r="JQ9" i="27"/>
  <c r="JQ41" i="27"/>
  <c r="JB9" i="27"/>
  <c r="JB51" i="27"/>
  <c r="JB33" i="27"/>
  <c r="JB13" i="27"/>
  <c r="MQ10" i="27"/>
  <c r="MQ52" i="27"/>
  <c r="MQ40" i="27"/>
  <c r="MQ8" i="27"/>
  <c r="JB39" i="27"/>
  <c r="JB45" i="27"/>
  <c r="JB57" i="27"/>
  <c r="JQ17" i="27"/>
  <c r="JQ25" i="27"/>
  <c r="MQ31" i="27"/>
  <c r="MQ3" i="27"/>
  <c r="IV35" i="27"/>
  <c r="IV51" i="27"/>
  <c r="IV43" i="27"/>
  <c r="IV13" i="27"/>
  <c r="LV23" i="27"/>
  <c r="LV57" i="27"/>
  <c r="LV11" i="27"/>
  <c r="LV51" i="27"/>
  <c r="JG13" i="27"/>
  <c r="JG45" i="27"/>
  <c r="JG9" i="27"/>
  <c r="IV29" i="27"/>
  <c r="IV53" i="27"/>
  <c r="IV33" i="27"/>
  <c r="LV35" i="27"/>
  <c r="LV25" i="27"/>
  <c r="LV15" i="27"/>
  <c r="LV3" i="27"/>
  <c r="JG5" i="27"/>
  <c r="JG31" i="27"/>
  <c r="JG7" i="27"/>
  <c r="JI20" i="23"/>
  <c r="JI22" i="23" s="1"/>
  <c r="G252" i="40" s="1"/>
  <c r="LV19" i="27"/>
  <c r="LV33" i="27"/>
  <c r="IX20" i="23"/>
  <c r="JG37" i="27"/>
  <c r="IV7" i="27"/>
  <c r="IV21" i="27"/>
  <c r="IV9" i="27"/>
  <c r="LV43" i="27"/>
  <c r="LV13" i="27"/>
  <c r="LV21" i="27"/>
  <c r="LV49" i="27"/>
  <c r="JG35" i="27"/>
  <c r="JG53" i="27"/>
  <c r="JG57" i="27"/>
  <c r="JG11" i="27"/>
  <c r="MW9" i="27"/>
  <c r="MW5" i="27"/>
  <c r="MW7" i="27"/>
  <c r="LR45" i="27"/>
  <c r="LR5" i="27"/>
  <c r="LR19" i="27"/>
  <c r="LT20" i="23"/>
  <c r="MW47" i="27"/>
  <c r="MW55" i="27"/>
  <c r="MW31" i="27"/>
  <c r="MW21" i="27"/>
  <c r="LR51" i="27"/>
  <c r="LR57" i="27"/>
  <c r="LR21" i="27"/>
  <c r="LR41" i="27"/>
  <c r="MW59" i="27"/>
  <c r="MW15" i="27"/>
  <c r="MW35" i="27"/>
  <c r="MW45" i="27"/>
  <c r="LR39" i="27"/>
  <c r="LR59" i="27"/>
  <c r="MQ34" i="27" l="1"/>
  <c r="MQ60" i="27"/>
  <c r="EJ28" i="27"/>
  <c r="MQ16" i="27"/>
  <c r="MQ50" i="27"/>
  <c r="MQ58" i="27"/>
  <c r="MQ48" i="27"/>
  <c r="MS23" i="23"/>
  <c r="H340" i="40" s="1"/>
  <c r="MQ42" i="27"/>
  <c r="MQ14" i="27"/>
  <c r="MQ26" i="27"/>
  <c r="MQ4" i="27"/>
  <c r="MS24" i="23"/>
  <c r="I340" i="40" s="1"/>
  <c r="MQ46" i="27"/>
  <c r="MQ22" i="27"/>
  <c r="MQ28" i="27"/>
  <c r="MQ44" i="27"/>
  <c r="MQ54" i="27"/>
  <c r="MQ36" i="27"/>
  <c r="MQ6" i="27"/>
  <c r="MQ32" i="27"/>
  <c r="MQ20" i="27"/>
  <c r="MQ24" i="27"/>
  <c r="MQ38" i="27"/>
  <c r="MQ30" i="27"/>
  <c r="MQ18" i="27"/>
  <c r="MS22" i="23"/>
  <c r="G340" i="40" s="1"/>
  <c r="DG22" i="23"/>
  <c r="G94" i="40" s="1"/>
  <c r="JV16" i="27"/>
  <c r="JV28" i="27"/>
  <c r="CY24" i="23"/>
  <c r="I86" i="40" s="1"/>
  <c r="JV32" i="27"/>
  <c r="JV34" i="27"/>
  <c r="JV26" i="27"/>
  <c r="DL24" i="23"/>
  <c r="I99" i="40" s="1"/>
  <c r="CW12" i="27"/>
  <c r="JV24" i="27"/>
  <c r="JV6" i="27"/>
  <c r="JV44" i="27"/>
  <c r="DJ48" i="27"/>
  <c r="DJ58" i="27"/>
  <c r="CW30" i="27"/>
  <c r="JV4" i="27"/>
  <c r="JX22" i="23"/>
  <c r="G267" i="40" s="1"/>
  <c r="JV36" i="27"/>
  <c r="JV48" i="27"/>
  <c r="DJ24" i="27"/>
  <c r="DJ56" i="27"/>
  <c r="JX23" i="23"/>
  <c r="H267" i="40" s="1"/>
  <c r="JV60" i="27"/>
  <c r="DJ60" i="27"/>
  <c r="JV18" i="27"/>
  <c r="JV10" i="27"/>
  <c r="CW58" i="27"/>
  <c r="JV12" i="27"/>
  <c r="JV22" i="27"/>
  <c r="DJ30" i="27"/>
  <c r="CW18" i="27"/>
  <c r="HP42" i="27"/>
  <c r="LE54" i="27"/>
  <c r="LE36" i="27"/>
  <c r="JB52" i="27"/>
  <c r="EL34" i="27"/>
  <c r="LE44" i="27"/>
  <c r="LE28" i="27"/>
  <c r="HT14" i="27"/>
  <c r="DJ52" i="27"/>
  <c r="DJ32" i="27"/>
  <c r="DJ40" i="27"/>
  <c r="DJ20" i="27"/>
  <c r="CW48" i="27"/>
  <c r="CW40" i="27"/>
  <c r="CW34" i="27"/>
  <c r="CW22" i="27"/>
  <c r="CW20" i="27"/>
  <c r="DL23" i="23"/>
  <c r="H99" i="40" s="1"/>
  <c r="DJ18" i="27"/>
  <c r="DJ50" i="27"/>
  <c r="DJ44" i="27"/>
  <c r="DJ6" i="27"/>
  <c r="CW8" i="27"/>
  <c r="CW28" i="27"/>
  <c r="CW46" i="27"/>
  <c r="CW16" i="27"/>
  <c r="CW50" i="27"/>
  <c r="DJ34" i="27"/>
  <c r="DJ16" i="27"/>
  <c r="DJ10" i="27"/>
  <c r="DJ54" i="27"/>
  <c r="CW4" i="27"/>
  <c r="CW52" i="27"/>
  <c r="CW26" i="27"/>
  <c r="CW14" i="27"/>
  <c r="DJ26" i="27"/>
  <c r="DJ42" i="27"/>
  <c r="DJ22" i="27"/>
  <c r="CW56" i="27"/>
  <c r="CW36" i="27"/>
  <c r="CW10" i="27"/>
  <c r="GO28" i="27"/>
  <c r="DJ4" i="27"/>
  <c r="DJ8" i="27"/>
  <c r="DJ14" i="27"/>
  <c r="DJ12" i="27"/>
  <c r="CW38" i="27"/>
  <c r="CW54" i="27"/>
  <c r="CW44" i="27"/>
  <c r="CY22" i="23"/>
  <c r="G86" i="40" s="1"/>
  <c r="DJ38" i="27"/>
  <c r="DJ36" i="27"/>
  <c r="DJ46" i="27"/>
  <c r="CY23" i="23"/>
  <c r="H86" i="40" s="1"/>
  <c r="CW24" i="27"/>
  <c r="CW6" i="27"/>
  <c r="CW32" i="27"/>
  <c r="NP9" i="23"/>
  <c r="NW9" i="23"/>
  <c r="NZ9" i="23"/>
  <c r="OF9" i="23"/>
  <c r="NV9" i="23"/>
  <c r="NN9" i="23"/>
  <c r="OD9" i="23"/>
  <c r="JB22" i="27"/>
  <c r="EL14" i="27"/>
  <c r="FI6" i="27"/>
  <c r="DG38" i="27"/>
  <c r="LE50" i="27"/>
  <c r="LE20" i="27"/>
  <c r="LE46" i="27"/>
  <c r="LE34" i="27"/>
  <c r="JB26" i="27"/>
  <c r="EL22" i="27"/>
  <c r="EL46" i="27"/>
  <c r="LG23" i="23"/>
  <c r="H302" i="40" s="1"/>
  <c r="LE4" i="27"/>
  <c r="LG24" i="23"/>
  <c r="I302" i="40" s="1"/>
  <c r="LE38" i="27"/>
  <c r="LE30" i="27"/>
  <c r="EN24" i="23"/>
  <c r="I127" i="40" s="1"/>
  <c r="EQ34" i="27"/>
  <c r="LE16" i="27"/>
  <c r="LE42" i="27"/>
  <c r="LE12" i="27"/>
  <c r="LE58" i="27"/>
  <c r="EL52" i="27"/>
  <c r="EL60" i="27"/>
  <c r="ES22" i="23"/>
  <c r="G132" i="40" s="1"/>
  <c r="EQ20" i="27"/>
  <c r="LE14" i="27"/>
  <c r="LE40" i="27"/>
  <c r="LE8" i="27"/>
  <c r="LE52" i="27"/>
  <c r="GC54" i="27"/>
  <c r="EL32" i="27"/>
  <c r="DG30" i="27"/>
  <c r="LE60" i="27"/>
  <c r="LE18" i="27"/>
  <c r="LE22" i="27"/>
  <c r="LE26" i="27"/>
  <c r="LO60" i="27"/>
  <c r="HT10" i="27"/>
  <c r="EN22" i="23"/>
  <c r="G127" i="40" s="1"/>
  <c r="EL54" i="27"/>
  <c r="EL10" i="27"/>
  <c r="LE56" i="27"/>
  <c r="LE24" i="27"/>
  <c r="LE10" i="27"/>
  <c r="JD23" i="23"/>
  <c r="H247" i="40" s="1"/>
  <c r="EN23" i="23"/>
  <c r="H127" i="40" s="1"/>
  <c r="HT50" i="27"/>
  <c r="EL20" i="27"/>
  <c r="FI8" i="27"/>
  <c r="LG22" i="23"/>
  <c r="G302" i="40" s="1"/>
  <c r="LE32" i="27"/>
  <c r="LE48" i="27"/>
  <c r="CV42" i="27"/>
  <c r="LD38" i="27"/>
  <c r="CV24" i="27"/>
  <c r="CB26" i="27"/>
  <c r="CI38" i="27"/>
  <c r="E356" i="40"/>
  <c r="E353" i="40"/>
  <c r="E369" i="40"/>
  <c r="F352" i="40"/>
  <c r="E364" i="40"/>
  <c r="F363" i="40"/>
  <c r="E354" i="40"/>
  <c r="F354" i="40"/>
  <c r="E352" i="40"/>
  <c r="E359" i="40"/>
  <c r="E360" i="40"/>
  <c r="F359" i="40"/>
  <c r="F360" i="40"/>
  <c r="E367" i="40"/>
  <c r="E366" i="40"/>
  <c r="E357" i="40"/>
  <c r="F367" i="40"/>
  <c r="F366" i="40"/>
  <c r="E358" i="40"/>
  <c r="E355" i="40"/>
  <c r="E365" i="40"/>
  <c r="E362" i="40"/>
  <c r="E368" i="40"/>
  <c r="E361" i="40"/>
  <c r="F358" i="40"/>
  <c r="F355" i="40"/>
  <c r="F365" i="40"/>
  <c r="F362" i="40"/>
  <c r="F368" i="40"/>
  <c r="F361" i="40"/>
  <c r="E363" i="40"/>
  <c r="KG22" i="23"/>
  <c r="G276" i="40" s="1"/>
  <c r="EV52" i="27"/>
  <c r="EV6" i="27"/>
  <c r="EJ50" i="27"/>
  <c r="HR32" i="27"/>
  <c r="FG20" i="27"/>
  <c r="FG32" i="27"/>
  <c r="FG42" i="27"/>
  <c r="FI23" i="23"/>
  <c r="H148" i="40" s="1"/>
  <c r="FI24" i="23"/>
  <c r="I148" i="40" s="1"/>
  <c r="FG44" i="27"/>
  <c r="FG50" i="27"/>
  <c r="FG60" i="27"/>
  <c r="FG54" i="27"/>
  <c r="FG34" i="27"/>
  <c r="FG6" i="27"/>
  <c r="CM44" i="27"/>
  <c r="HR44" i="27"/>
  <c r="FG52" i="27"/>
  <c r="FG30" i="27"/>
  <c r="FG38" i="27"/>
  <c r="FG56" i="27"/>
  <c r="FG12" i="27"/>
  <c r="FG36" i="27"/>
  <c r="FG16" i="27"/>
  <c r="FG24" i="27"/>
  <c r="KE40" i="27"/>
  <c r="KE10" i="27"/>
  <c r="KE12" i="27"/>
  <c r="KE18" i="27"/>
  <c r="KE6" i="27"/>
  <c r="KE14" i="27"/>
  <c r="KG23" i="23"/>
  <c r="H276" i="40" s="1"/>
  <c r="KE34" i="27"/>
  <c r="KE4" i="27"/>
  <c r="KG24" i="23"/>
  <c r="I276" i="40" s="1"/>
  <c r="LI8" i="27"/>
  <c r="EF12" i="27"/>
  <c r="KE28" i="27"/>
  <c r="KE46" i="27"/>
  <c r="KE60" i="27"/>
  <c r="KE54" i="27"/>
  <c r="LA38" i="27"/>
  <c r="KE38" i="27"/>
  <c r="KE22" i="27"/>
  <c r="KE42" i="27"/>
  <c r="KE44" i="27"/>
  <c r="KE20" i="27"/>
  <c r="KE48" i="27"/>
  <c r="KE56" i="27"/>
  <c r="NX9" i="23"/>
  <c r="F240" i="40"/>
  <c r="OB9" i="23"/>
  <c r="F288" i="40"/>
  <c r="OA9" i="23"/>
  <c r="F276" i="40"/>
  <c r="NY9" i="23"/>
  <c r="NS9" i="23"/>
  <c r="F180" i="40"/>
  <c r="OE9" i="23"/>
  <c r="F324" i="40"/>
  <c r="NK9" i="23"/>
  <c r="F84" i="40"/>
  <c r="NT9" i="23"/>
  <c r="NJ9" i="23"/>
  <c r="OC9" i="23"/>
  <c r="NL9" i="23"/>
  <c r="F96" i="40"/>
  <c r="NU9" i="23"/>
  <c r="FL22" i="27"/>
  <c r="HD34" i="27"/>
  <c r="KT30" i="27"/>
  <c r="GO6" i="27"/>
  <c r="IN12" i="27"/>
  <c r="GO44" i="27"/>
  <c r="LD22" i="27"/>
  <c r="JV54" i="27"/>
  <c r="JV14" i="27"/>
  <c r="EJ26" i="27"/>
  <c r="LF22" i="23"/>
  <c r="G301" i="40" s="1"/>
  <c r="LD50" i="27"/>
  <c r="FB22" i="27"/>
  <c r="JV50" i="27"/>
  <c r="JV56" i="27"/>
  <c r="JV58" i="27"/>
  <c r="JX24" i="23"/>
  <c r="I267" i="40" s="1"/>
  <c r="KT20" i="27"/>
  <c r="EJ12" i="27"/>
  <c r="LD34" i="27"/>
  <c r="FB34" i="27"/>
  <c r="CV52" i="27"/>
  <c r="JV42" i="27"/>
  <c r="JV52" i="27"/>
  <c r="JV8" i="27"/>
  <c r="JV38" i="27"/>
  <c r="FL42" i="27"/>
  <c r="IR48" i="27"/>
  <c r="EG26" i="27"/>
  <c r="CO22" i="23"/>
  <c r="G76" i="40" s="1"/>
  <c r="LV30" i="27"/>
  <c r="GO60" i="27"/>
  <c r="KT34" i="27"/>
  <c r="IR32" i="27"/>
  <c r="EJ52" i="27"/>
  <c r="HR4" i="27"/>
  <c r="CJ48" i="27"/>
  <c r="CJ38" i="27"/>
  <c r="CJ18" i="27"/>
  <c r="FL56" i="27"/>
  <c r="FL54" i="27"/>
  <c r="LK46" i="27"/>
  <c r="ID4" i="27"/>
  <c r="FL60" i="27"/>
  <c r="EI6" i="27"/>
  <c r="FL16" i="27"/>
  <c r="EI38" i="27"/>
  <c r="EI52" i="27"/>
  <c r="LV48" i="27"/>
  <c r="KJ12" i="27"/>
  <c r="FL10" i="27"/>
  <c r="MW4" i="27"/>
  <c r="GZ6" i="27"/>
  <c r="LC32" i="27"/>
  <c r="LC30" i="27"/>
  <c r="FS58" i="27"/>
  <c r="GZ30" i="27"/>
  <c r="IH56" i="27"/>
  <c r="FS36" i="27"/>
  <c r="GZ20" i="27"/>
  <c r="KV46" i="27"/>
  <c r="FS34" i="27"/>
  <c r="HV4" i="27"/>
  <c r="KV60" i="27"/>
  <c r="MJ56" i="27"/>
  <c r="LT12" i="27"/>
  <c r="LT60" i="27"/>
  <c r="KV58" i="27"/>
  <c r="LT58" i="27"/>
  <c r="FS12" i="27"/>
  <c r="LI50" i="27"/>
  <c r="LA22" i="27"/>
  <c r="HD50" i="27"/>
  <c r="EF18" i="27"/>
  <c r="HZ58" i="27"/>
  <c r="EF24" i="27"/>
  <c r="GV24" i="27"/>
  <c r="MP42" i="27"/>
  <c r="CF23" i="23"/>
  <c r="H67" i="40" s="1"/>
  <c r="CD28" i="27"/>
  <c r="MP22" i="27"/>
  <c r="HF10" i="27"/>
  <c r="CD54" i="27"/>
  <c r="HD24" i="27"/>
  <c r="MP30" i="27"/>
  <c r="HF42" i="27"/>
  <c r="LI36" i="27"/>
  <c r="LA60" i="27"/>
  <c r="HD6" i="27"/>
  <c r="MP32" i="27"/>
  <c r="EF48" i="27"/>
  <c r="HF40" i="27"/>
  <c r="IL42" i="27"/>
  <c r="CM46" i="27"/>
  <c r="CM18" i="27"/>
  <c r="IR10" i="27"/>
  <c r="IT24" i="23"/>
  <c r="I237" i="40" s="1"/>
  <c r="HR54" i="27"/>
  <c r="HR50" i="27"/>
  <c r="HR34" i="27"/>
  <c r="IR36" i="27"/>
  <c r="CM48" i="27"/>
  <c r="IR58" i="27"/>
  <c r="IR16" i="27"/>
  <c r="CM34" i="27"/>
  <c r="HR52" i="27"/>
  <c r="HR58" i="27"/>
  <c r="HR38" i="27"/>
  <c r="IR42" i="27"/>
  <c r="IR6" i="27"/>
  <c r="IR14" i="27"/>
  <c r="IR20" i="27"/>
  <c r="CM20" i="27"/>
  <c r="HR20" i="27"/>
  <c r="CN46" i="27"/>
  <c r="IL60" i="27"/>
  <c r="IR44" i="27"/>
  <c r="IR50" i="27"/>
  <c r="IR52" i="27"/>
  <c r="CM16" i="27"/>
  <c r="HR22" i="27"/>
  <c r="HT24" i="23"/>
  <c r="I211" i="40" s="1"/>
  <c r="CN26" i="27"/>
  <c r="IR28" i="27"/>
  <c r="IR46" i="27"/>
  <c r="CO24" i="23"/>
  <c r="I76" i="40" s="1"/>
  <c r="HR10" i="27"/>
  <c r="HR46" i="27"/>
  <c r="HR24" i="27"/>
  <c r="CN4" i="27"/>
  <c r="IR40" i="27"/>
  <c r="IR56" i="27"/>
  <c r="HR12" i="27"/>
  <c r="HR16" i="27"/>
  <c r="HR56" i="27"/>
  <c r="IR18" i="27"/>
  <c r="IR34" i="27"/>
  <c r="HR40" i="27"/>
  <c r="HR6" i="27"/>
  <c r="HR14" i="27"/>
  <c r="JP52" i="27"/>
  <c r="LI6" i="27"/>
  <c r="LI20" i="27"/>
  <c r="LI52" i="27"/>
  <c r="LI18" i="27"/>
  <c r="LC22" i="27"/>
  <c r="LA4" i="27"/>
  <c r="LA18" i="27"/>
  <c r="LA10" i="27"/>
  <c r="MV56" i="27"/>
  <c r="LA44" i="27"/>
  <c r="LA46" i="27"/>
  <c r="HF22" i="23"/>
  <c r="G197" i="40" s="1"/>
  <c r="CT16" i="27"/>
  <c r="HD38" i="27"/>
  <c r="HD44" i="27"/>
  <c r="HD36" i="27"/>
  <c r="HD26" i="27"/>
  <c r="GV34" i="27"/>
  <c r="MP8" i="27"/>
  <c r="MP16" i="27"/>
  <c r="MP60" i="27"/>
  <c r="MP24" i="27"/>
  <c r="HZ14" i="27"/>
  <c r="EF46" i="27"/>
  <c r="EF58" i="27"/>
  <c r="EF56" i="27"/>
  <c r="EF8" i="27"/>
  <c r="EH22" i="23"/>
  <c r="G121" i="40" s="1"/>
  <c r="HF56" i="27"/>
  <c r="HF6" i="27"/>
  <c r="HF44" i="27"/>
  <c r="CD60" i="27"/>
  <c r="CD4" i="27"/>
  <c r="JP24" i="27"/>
  <c r="LI10" i="27"/>
  <c r="LI46" i="27"/>
  <c r="LI4" i="27"/>
  <c r="LK24" i="23"/>
  <c r="I306" i="40" s="1"/>
  <c r="LI60" i="27"/>
  <c r="LI14" i="27"/>
  <c r="LA8" i="27"/>
  <c r="LA58" i="27"/>
  <c r="MV34" i="27"/>
  <c r="LA34" i="27"/>
  <c r="LC22" i="23"/>
  <c r="G298" i="40" s="1"/>
  <c r="LA36" i="27"/>
  <c r="CT48" i="27"/>
  <c r="CT40" i="27"/>
  <c r="HD56" i="27"/>
  <c r="HD22" i="27"/>
  <c r="HD60" i="27"/>
  <c r="HD4" i="27"/>
  <c r="IC38" i="27"/>
  <c r="GV20" i="27"/>
  <c r="MP6" i="27"/>
  <c r="MP4" i="27"/>
  <c r="MP28" i="27"/>
  <c r="MP50" i="27"/>
  <c r="DW8" i="27"/>
  <c r="EF14" i="27"/>
  <c r="EF42" i="27"/>
  <c r="EF4" i="27"/>
  <c r="HF32" i="27"/>
  <c r="HF60" i="27"/>
  <c r="HF50" i="27"/>
  <c r="CD44" i="27"/>
  <c r="CD30" i="27"/>
  <c r="LK22" i="23"/>
  <c r="G306" i="40" s="1"/>
  <c r="JP60" i="27"/>
  <c r="LK23" i="23"/>
  <c r="H306" i="40" s="1"/>
  <c r="LI26" i="27"/>
  <c r="LI24" i="27"/>
  <c r="LI42" i="27"/>
  <c r="LA32" i="27"/>
  <c r="LA12" i="27"/>
  <c r="CT14" i="27"/>
  <c r="HF23" i="23"/>
  <c r="H197" i="40" s="1"/>
  <c r="HD8" i="27"/>
  <c r="HD48" i="27"/>
  <c r="HD14" i="27"/>
  <c r="MP12" i="27"/>
  <c r="MP44" i="27"/>
  <c r="MP54" i="27"/>
  <c r="MP58" i="27"/>
  <c r="HN54" i="27"/>
  <c r="DW44" i="27"/>
  <c r="EF54" i="27"/>
  <c r="EF36" i="27"/>
  <c r="EF20" i="27"/>
  <c r="HF26" i="27"/>
  <c r="HF38" i="27"/>
  <c r="HF36" i="27"/>
  <c r="CD38" i="27"/>
  <c r="CD58" i="27"/>
  <c r="CD52" i="27"/>
  <c r="LI22" i="27"/>
  <c r="LI48" i="27"/>
  <c r="LI28" i="27"/>
  <c r="LC24" i="23"/>
  <c r="I298" i="40" s="1"/>
  <c r="LA48" i="27"/>
  <c r="HD58" i="27"/>
  <c r="HD28" i="27"/>
  <c r="HD42" i="27"/>
  <c r="HD32" i="27"/>
  <c r="MP48" i="27"/>
  <c r="MP56" i="27"/>
  <c r="MR24" i="23"/>
  <c r="I339" i="40" s="1"/>
  <c r="MP46" i="27"/>
  <c r="HN36" i="27"/>
  <c r="EF60" i="27"/>
  <c r="CF22" i="23"/>
  <c r="G67" i="40" s="1"/>
  <c r="EF38" i="27"/>
  <c r="EF28" i="27"/>
  <c r="EF34" i="27"/>
  <c r="CD26" i="27"/>
  <c r="HF46" i="27"/>
  <c r="HF12" i="27"/>
  <c r="HF58" i="27"/>
  <c r="CD16" i="27"/>
  <c r="CD32" i="27"/>
  <c r="CD36" i="27"/>
  <c r="LI38" i="27"/>
  <c r="LI40" i="27"/>
  <c r="LI32" i="27"/>
  <c r="LA40" i="27"/>
  <c r="LA14" i="27"/>
  <c r="LA54" i="27"/>
  <c r="LA56" i="27"/>
  <c r="HD16" i="27"/>
  <c r="HD46" i="27"/>
  <c r="HD52" i="27"/>
  <c r="HD30" i="27"/>
  <c r="MR22" i="23"/>
  <c r="G339" i="40" s="1"/>
  <c r="MP40" i="27"/>
  <c r="MP20" i="27"/>
  <c r="MP34" i="27"/>
  <c r="DW52" i="27"/>
  <c r="EF44" i="27"/>
  <c r="EF40" i="27"/>
  <c r="EF32" i="27"/>
  <c r="CD42" i="27"/>
  <c r="CD6" i="27"/>
  <c r="HF20" i="27"/>
  <c r="HF54" i="27"/>
  <c r="HF8" i="27"/>
  <c r="CD18" i="27"/>
  <c r="CD24" i="27"/>
  <c r="MB22" i="23"/>
  <c r="G323" i="40" s="1"/>
  <c r="LI30" i="27"/>
  <c r="LI58" i="27"/>
  <c r="LI12" i="27"/>
  <c r="LA30" i="27"/>
  <c r="LA52" i="27"/>
  <c r="LA6" i="27"/>
  <c r="LA24" i="27"/>
  <c r="LA28" i="27"/>
  <c r="HD18" i="27"/>
  <c r="HD10" i="27"/>
  <c r="HF24" i="23"/>
  <c r="I197" i="40" s="1"/>
  <c r="FY44" i="27"/>
  <c r="MP38" i="27"/>
  <c r="MP26" i="27"/>
  <c r="MP36" i="27"/>
  <c r="EH23" i="23"/>
  <c r="H121" i="40" s="1"/>
  <c r="EF52" i="27"/>
  <c r="EF6" i="27"/>
  <c r="EF22" i="27"/>
  <c r="CD56" i="27"/>
  <c r="HF22" i="27"/>
  <c r="HF14" i="27"/>
  <c r="HF4" i="27"/>
  <c r="CD46" i="27"/>
  <c r="LI56" i="27"/>
  <c r="LI44" i="27"/>
  <c r="LI54" i="27"/>
  <c r="LI16" i="27"/>
  <c r="LA26" i="27"/>
  <c r="LA16" i="27"/>
  <c r="LA42" i="27"/>
  <c r="HD54" i="27"/>
  <c r="HD12" i="27"/>
  <c r="HD40" i="27"/>
  <c r="MP18" i="27"/>
  <c r="MP52" i="27"/>
  <c r="HZ38" i="27"/>
  <c r="DW6" i="27"/>
  <c r="EF50" i="27"/>
  <c r="EH24" i="23"/>
  <c r="I121" i="40" s="1"/>
  <c r="HF28" i="27"/>
  <c r="HF16" i="27"/>
  <c r="HF24" i="27"/>
  <c r="KV42" i="27"/>
  <c r="KV8" i="27"/>
  <c r="KV38" i="27"/>
  <c r="KV40" i="27"/>
  <c r="FS40" i="27"/>
  <c r="FS16" i="27"/>
  <c r="FS10" i="27"/>
  <c r="CY34" i="27"/>
  <c r="HB22" i="23"/>
  <c r="G193" i="40" s="1"/>
  <c r="LT40" i="27"/>
  <c r="LT16" i="27"/>
  <c r="LT56" i="27"/>
  <c r="GZ32" i="27"/>
  <c r="GZ44" i="27"/>
  <c r="HB24" i="23"/>
  <c r="I193" i="40" s="1"/>
  <c r="KV12" i="27"/>
  <c r="KV4" i="27"/>
  <c r="KV26" i="27"/>
  <c r="IJ22" i="23"/>
  <c r="G227" i="40" s="1"/>
  <c r="FS14" i="27"/>
  <c r="FS20" i="27"/>
  <c r="FS26" i="27"/>
  <c r="FS44" i="27"/>
  <c r="CY26" i="27"/>
  <c r="LV23" i="23"/>
  <c r="H317" i="40" s="1"/>
  <c r="LT4" i="27"/>
  <c r="LT26" i="27"/>
  <c r="GZ16" i="27"/>
  <c r="GZ28" i="27"/>
  <c r="GZ46" i="27"/>
  <c r="KX22" i="23"/>
  <c r="G293" i="40" s="1"/>
  <c r="KV20" i="27"/>
  <c r="KV36" i="27"/>
  <c r="CE8" i="27"/>
  <c r="FS28" i="27"/>
  <c r="FS38" i="27"/>
  <c r="FS56" i="27"/>
  <c r="FS8" i="27"/>
  <c r="CY22" i="27"/>
  <c r="DF20" i="27"/>
  <c r="LT24" i="27"/>
  <c r="LT20" i="27"/>
  <c r="LT48" i="27"/>
  <c r="GZ58" i="27"/>
  <c r="GZ10" i="27"/>
  <c r="GZ36" i="27"/>
  <c r="GZ52" i="27"/>
  <c r="KV52" i="27"/>
  <c r="KV48" i="27"/>
  <c r="MJ44" i="27"/>
  <c r="IJ24" i="23"/>
  <c r="I227" i="40" s="1"/>
  <c r="FU24" i="23"/>
  <c r="I160" i="40" s="1"/>
  <c r="FS4" i="27"/>
  <c r="FS30" i="27"/>
  <c r="FS52" i="27"/>
  <c r="DF14" i="27"/>
  <c r="LT52" i="27"/>
  <c r="LT44" i="27"/>
  <c r="LT50" i="27"/>
  <c r="GZ50" i="27"/>
  <c r="GZ60" i="27"/>
  <c r="GZ54" i="27"/>
  <c r="GZ24" i="27"/>
  <c r="KV22" i="27"/>
  <c r="KV56" i="27"/>
  <c r="KV50" i="27"/>
  <c r="KV54" i="27"/>
  <c r="KV34" i="27"/>
  <c r="CE52" i="27"/>
  <c r="FS60" i="27"/>
  <c r="FS54" i="27"/>
  <c r="FS6" i="27"/>
  <c r="FS42" i="27"/>
  <c r="DF28" i="27"/>
  <c r="GH42" i="27"/>
  <c r="CA60" i="27"/>
  <c r="LT46" i="27"/>
  <c r="LT28" i="27"/>
  <c r="LT14" i="27"/>
  <c r="GZ56" i="27"/>
  <c r="GZ34" i="27"/>
  <c r="GZ14" i="27"/>
  <c r="GZ4" i="27"/>
  <c r="KV28" i="27"/>
  <c r="KX24" i="23"/>
  <c r="I293" i="40" s="1"/>
  <c r="KV30" i="27"/>
  <c r="KV32" i="27"/>
  <c r="KV18" i="27"/>
  <c r="IH50" i="27"/>
  <c r="CE56" i="27"/>
  <c r="FS18" i="27"/>
  <c r="FS48" i="27"/>
  <c r="FS24" i="27"/>
  <c r="FS32" i="27"/>
  <c r="DH23" i="23"/>
  <c r="H95" i="40" s="1"/>
  <c r="FU23" i="23"/>
  <c r="H160" i="40" s="1"/>
  <c r="DF18" i="27"/>
  <c r="DF44" i="27"/>
  <c r="CA18" i="27"/>
  <c r="LV24" i="23"/>
  <c r="I317" i="40" s="1"/>
  <c r="LT32" i="27"/>
  <c r="LT36" i="27"/>
  <c r="HB23" i="23"/>
  <c r="H193" i="40" s="1"/>
  <c r="GZ40" i="27"/>
  <c r="GZ8" i="27"/>
  <c r="GZ48" i="27"/>
  <c r="GZ38" i="27"/>
  <c r="DO58" i="27"/>
  <c r="ML36" i="27"/>
  <c r="KV10" i="27"/>
  <c r="KX23" i="23"/>
  <c r="H293" i="40" s="1"/>
  <c r="KV14" i="27"/>
  <c r="KV44" i="27"/>
  <c r="KV24" i="27"/>
  <c r="FS46" i="27"/>
  <c r="FS50" i="27"/>
  <c r="FS22" i="27"/>
  <c r="CA4" i="27"/>
  <c r="CA26" i="27"/>
  <c r="LT30" i="27"/>
  <c r="LT34" i="27"/>
  <c r="GZ42" i="27"/>
  <c r="GZ12" i="27"/>
  <c r="ID56" i="27"/>
  <c r="ID10" i="27"/>
  <c r="ID38" i="27"/>
  <c r="KV6" i="27"/>
  <c r="MX23" i="23"/>
  <c r="H345" i="40" s="1"/>
  <c r="CI26" i="27"/>
  <c r="CT44" i="27"/>
  <c r="CE46" i="27"/>
  <c r="CT32" i="27"/>
  <c r="EJ40" i="27"/>
  <c r="EJ58" i="27"/>
  <c r="CV22" i="23"/>
  <c r="G83" i="40" s="1"/>
  <c r="EJ56" i="27"/>
  <c r="CV58" i="27"/>
  <c r="CT18" i="27"/>
  <c r="CT50" i="27"/>
  <c r="CE30" i="27"/>
  <c r="EV24" i="27"/>
  <c r="CE28" i="27"/>
  <c r="EJ30" i="27"/>
  <c r="HZ54" i="27"/>
  <c r="HZ46" i="27"/>
  <c r="HZ20" i="27"/>
  <c r="BM10" i="27"/>
  <c r="BM44" i="27"/>
  <c r="CV4" i="27"/>
  <c r="JB28" i="27"/>
  <c r="LH23" i="23"/>
  <c r="H303" i="40" s="1"/>
  <c r="CT22" i="27"/>
  <c r="EJ38" i="27"/>
  <c r="CV23" i="23"/>
  <c r="H83" i="40" s="1"/>
  <c r="EV48" i="27"/>
  <c r="CT24" i="27"/>
  <c r="CT20" i="27"/>
  <c r="CE54" i="27"/>
  <c r="EJ20" i="27"/>
  <c r="CV8" i="27"/>
  <c r="HZ52" i="27"/>
  <c r="HZ50" i="27"/>
  <c r="HZ22" i="27"/>
  <c r="DX18" i="27"/>
  <c r="CV36" i="27"/>
  <c r="DC23" i="23"/>
  <c r="H90" i="40" s="1"/>
  <c r="JB14" i="27"/>
  <c r="JB18" i="27"/>
  <c r="JB10" i="27"/>
  <c r="JB38" i="27"/>
  <c r="CI34" i="27"/>
  <c r="EV56" i="27"/>
  <c r="CV48" i="27"/>
  <c r="CG23" i="23"/>
  <c r="H68" i="40" s="1"/>
  <c r="CE36" i="27"/>
  <c r="CT4" i="27"/>
  <c r="GL12" i="27"/>
  <c r="EJ48" i="27"/>
  <c r="EV12" i="27"/>
  <c r="EV42" i="27"/>
  <c r="CT36" i="27"/>
  <c r="CT8" i="27"/>
  <c r="CE14" i="27"/>
  <c r="CE10" i="27"/>
  <c r="EJ4" i="27"/>
  <c r="CV30" i="27"/>
  <c r="GL38" i="27"/>
  <c r="EU18" i="27"/>
  <c r="HZ32" i="27"/>
  <c r="HZ56" i="27"/>
  <c r="HZ30" i="27"/>
  <c r="DA30" i="27"/>
  <c r="IG6" i="27"/>
  <c r="IG16" i="27"/>
  <c r="BM24" i="27"/>
  <c r="JB8" i="27"/>
  <c r="CI54" i="27"/>
  <c r="JB4" i="27"/>
  <c r="JB42" i="27"/>
  <c r="JB54" i="27"/>
  <c r="CI30" i="27"/>
  <c r="EV18" i="27"/>
  <c r="CV56" i="27"/>
  <c r="CT52" i="27"/>
  <c r="CE18" i="27"/>
  <c r="CE24" i="27"/>
  <c r="EV30" i="27"/>
  <c r="EJ44" i="27"/>
  <c r="CG22" i="23"/>
  <c r="G68" i="40" s="1"/>
  <c r="EV10" i="27"/>
  <c r="EV44" i="27"/>
  <c r="CT58" i="27"/>
  <c r="CT56" i="27"/>
  <c r="CE60" i="27"/>
  <c r="CE6" i="27"/>
  <c r="EJ14" i="27"/>
  <c r="CV40" i="27"/>
  <c r="EV14" i="27"/>
  <c r="EU20" i="27"/>
  <c r="EU40" i="27"/>
  <c r="HZ12" i="27"/>
  <c r="HZ42" i="27"/>
  <c r="HZ60" i="27"/>
  <c r="IB24" i="23"/>
  <c r="I219" i="40" s="1"/>
  <c r="DV44" i="27"/>
  <c r="DA56" i="27"/>
  <c r="CX22" i="23"/>
  <c r="G85" i="40" s="1"/>
  <c r="JB6" i="27"/>
  <c r="JB60" i="27"/>
  <c r="JB30" i="27"/>
  <c r="JB44" i="27"/>
  <c r="JB24" i="27"/>
  <c r="JB46" i="27"/>
  <c r="JB50" i="27"/>
  <c r="JB36" i="27"/>
  <c r="JB20" i="27"/>
  <c r="CV12" i="27"/>
  <c r="CV24" i="23"/>
  <c r="I83" i="40" s="1"/>
  <c r="CE32" i="27"/>
  <c r="CE4" i="27"/>
  <c r="EV40" i="27"/>
  <c r="EL24" i="23"/>
  <c r="I125" i="40" s="1"/>
  <c r="CE44" i="27"/>
  <c r="EV58" i="27"/>
  <c r="EV16" i="27"/>
  <c r="CT28" i="27"/>
  <c r="CT38" i="27"/>
  <c r="CE22" i="27"/>
  <c r="CV22" i="27"/>
  <c r="CT60" i="27"/>
  <c r="EV36" i="27"/>
  <c r="IB23" i="23"/>
  <c r="H219" i="40" s="1"/>
  <c r="IC60" i="27"/>
  <c r="EU58" i="27"/>
  <c r="HZ10" i="27"/>
  <c r="HZ24" i="27"/>
  <c r="HZ18" i="27"/>
  <c r="HZ16" i="27"/>
  <c r="DV24" i="27"/>
  <c r="DA10" i="27"/>
  <c r="CX58" i="27"/>
  <c r="JB56" i="27"/>
  <c r="JB34" i="27"/>
  <c r="JD24" i="23"/>
  <c r="I247" i="40" s="1"/>
  <c r="JB12" i="27"/>
  <c r="JB32" i="27"/>
  <c r="EJ18" i="27"/>
  <c r="CE12" i="27"/>
  <c r="CE38" i="27"/>
  <c r="EV4" i="27"/>
  <c r="CV20" i="27"/>
  <c r="CT54" i="27"/>
  <c r="CE50" i="27"/>
  <c r="CV28" i="27"/>
  <c r="EV50" i="27"/>
  <c r="CT6" i="27"/>
  <c r="CT26" i="27"/>
  <c r="CE40" i="27"/>
  <c r="CE26" i="27"/>
  <c r="CT34" i="27"/>
  <c r="EX24" i="23"/>
  <c r="I137" i="40" s="1"/>
  <c r="IC26" i="27"/>
  <c r="HZ40" i="27"/>
  <c r="HZ48" i="27"/>
  <c r="HZ34" i="27"/>
  <c r="HZ4" i="27"/>
  <c r="CX46" i="27"/>
  <c r="JB16" i="27"/>
  <c r="JB40" i="27"/>
  <c r="JB58" i="27"/>
  <c r="CG24" i="23"/>
  <c r="I68" i="40" s="1"/>
  <c r="CE48" i="27"/>
  <c r="EJ36" i="27"/>
  <c r="CE58" i="27"/>
  <c r="EJ24" i="27"/>
  <c r="EJ60" i="27"/>
  <c r="CV34" i="27"/>
  <c r="CT46" i="27"/>
  <c r="CV38" i="27"/>
  <c r="EV34" i="27"/>
  <c r="CT12" i="27"/>
  <c r="CT42" i="27"/>
  <c r="CE42" i="27"/>
  <c r="CT30" i="27"/>
  <c r="EJ16" i="27"/>
  <c r="EL23" i="23"/>
  <c r="H125" i="40" s="1"/>
  <c r="IB22" i="23"/>
  <c r="G219" i="40" s="1"/>
  <c r="IC20" i="27"/>
  <c r="HZ8" i="27"/>
  <c r="HZ36" i="27"/>
  <c r="HZ28" i="27"/>
  <c r="EV20" i="27"/>
  <c r="CV60" i="27"/>
  <c r="IJ23" i="23"/>
  <c r="H227" i="40" s="1"/>
  <c r="FI42" i="27"/>
  <c r="FI34" i="27"/>
  <c r="FI38" i="27"/>
  <c r="BI20" i="27"/>
  <c r="IX52" i="27"/>
  <c r="FI30" i="27"/>
  <c r="FI48" i="27"/>
  <c r="FI14" i="27"/>
  <c r="IX34" i="27"/>
  <c r="FI32" i="27"/>
  <c r="FI44" i="27"/>
  <c r="FI24" i="27"/>
  <c r="DE4" i="27"/>
  <c r="IX56" i="27"/>
  <c r="IX10" i="27"/>
  <c r="FI4" i="27"/>
  <c r="FI56" i="27"/>
  <c r="FK24" i="23"/>
  <c r="I150" i="40" s="1"/>
  <c r="ML28" i="27"/>
  <c r="IX4" i="27"/>
  <c r="DE56" i="27"/>
  <c r="FI46" i="27"/>
  <c r="FI16" i="27"/>
  <c r="FI10" i="27"/>
  <c r="FI54" i="27"/>
  <c r="FI50" i="27"/>
  <c r="ML20" i="27"/>
  <c r="IX32" i="27"/>
  <c r="FI52" i="27"/>
  <c r="FI26" i="27"/>
  <c r="FI12" i="27"/>
  <c r="FI40" i="27"/>
  <c r="HP6" i="27"/>
  <c r="ML14" i="27"/>
  <c r="IX38" i="27"/>
  <c r="FI20" i="27"/>
  <c r="FI58" i="27"/>
  <c r="FI36" i="27"/>
  <c r="FI60" i="27"/>
  <c r="FK22" i="23"/>
  <c r="G150" i="40" s="1"/>
  <c r="HP58" i="27"/>
  <c r="KJ22" i="27"/>
  <c r="IX20" i="27"/>
  <c r="IX60" i="27"/>
  <c r="IX8" i="27"/>
  <c r="IX14" i="27"/>
  <c r="IX54" i="27"/>
  <c r="IZ24" i="23"/>
  <c r="I243" i="40" s="1"/>
  <c r="IX58" i="27"/>
  <c r="IX30" i="27"/>
  <c r="IZ23" i="23"/>
  <c r="H243" i="40" s="1"/>
  <c r="IX26" i="27"/>
  <c r="IX50" i="27"/>
  <c r="IX22" i="27"/>
  <c r="IX44" i="27"/>
  <c r="IX48" i="27"/>
  <c r="IZ22" i="23"/>
  <c r="G243" i="40" s="1"/>
  <c r="IX18" i="27"/>
  <c r="IX40" i="27"/>
  <c r="IX6" i="27"/>
  <c r="IX12" i="27"/>
  <c r="IX16" i="27"/>
  <c r="IX46" i="27"/>
  <c r="IX42" i="27"/>
  <c r="IX36" i="27"/>
  <c r="IX28" i="27"/>
  <c r="DX22" i="23"/>
  <c r="G111" i="40" s="1"/>
  <c r="DV54" i="27"/>
  <c r="DV30" i="27"/>
  <c r="DV14" i="27"/>
  <c r="DV60" i="27"/>
  <c r="DV52" i="27"/>
  <c r="DV36" i="27"/>
  <c r="DV12" i="27"/>
  <c r="DV8" i="27"/>
  <c r="DV56" i="27"/>
  <c r="DV4" i="27"/>
  <c r="DV46" i="27"/>
  <c r="DV22" i="27"/>
  <c r="DV20" i="27"/>
  <c r="DV32" i="27"/>
  <c r="DV28" i="27"/>
  <c r="DV48" i="27"/>
  <c r="DV16" i="27"/>
  <c r="DX24" i="23"/>
  <c r="I111" i="40" s="1"/>
  <c r="DV38" i="27"/>
  <c r="DV10" i="27"/>
  <c r="DV26" i="27"/>
  <c r="DV50" i="27"/>
  <c r="DV34" i="27"/>
  <c r="DV18" i="27"/>
  <c r="DV42" i="27"/>
  <c r="DV40" i="27"/>
  <c r="DX23" i="23"/>
  <c r="H111" i="40" s="1"/>
  <c r="DV6" i="27"/>
  <c r="DZ22" i="23"/>
  <c r="G113" i="40" s="1"/>
  <c r="DX58" i="27"/>
  <c r="DX34" i="27"/>
  <c r="DX28" i="27"/>
  <c r="DX12" i="27"/>
  <c r="DX38" i="27"/>
  <c r="DX44" i="27"/>
  <c r="DX40" i="27"/>
  <c r="DX20" i="27"/>
  <c r="DX48" i="27"/>
  <c r="DX22" i="27"/>
  <c r="DZ24" i="23"/>
  <c r="I113" i="40" s="1"/>
  <c r="DZ23" i="23"/>
  <c r="H113" i="40" s="1"/>
  <c r="DX10" i="27"/>
  <c r="DX36" i="27"/>
  <c r="DX32" i="27"/>
  <c r="DX52" i="27"/>
  <c r="DX14" i="27"/>
  <c r="DX26" i="27"/>
  <c r="DX50" i="27"/>
  <c r="DX24" i="27"/>
  <c r="DX30" i="27"/>
  <c r="DX4" i="27"/>
  <c r="DX56" i="27"/>
  <c r="DX54" i="27"/>
  <c r="DX60" i="27"/>
  <c r="DX6" i="27"/>
  <c r="DX16" i="27"/>
  <c r="DA34" i="27"/>
  <c r="DA12" i="27"/>
  <c r="DA42" i="27"/>
  <c r="DA54" i="27"/>
  <c r="DA20" i="27"/>
  <c r="DA32" i="27"/>
  <c r="DA22" i="27"/>
  <c r="DA24" i="27"/>
  <c r="DA36" i="27"/>
  <c r="DA6" i="27"/>
  <c r="DA44" i="27"/>
  <c r="DA50" i="27"/>
  <c r="DA16" i="27"/>
  <c r="DA38" i="27"/>
  <c r="DA26" i="27"/>
  <c r="DA58" i="27"/>
  <c r="DA4" i="27"/>
  <c r="DC24" i="23"/>
  <c r="I90" i="40" s="1"/>
  <c r="DA18" i="27"/>
  <c r="DA8" i="27"/>
  <c r="DA14" i="27"/>
  <c r="DA52" i="27"/>
  <c r="DA60" i="27"/>
  <c r="DA40" i="27"/>
  <c r="DA28" i="27"/>
  <c r="DA48" i="27"/>
  <c r="II23" i="23"/>
  <c r="H226" i="40" s="1"/>
  <c r="IG56" i="27"/>
  <c r="IG18" i="27"/>
  <c r="IG10" i="27"/>
  <c r="IG24" i="27"/>
  <c r="IG36" i="27"/>
  <c r="IG50" i="27"/>
  <c r="IG22" i="27"/>
  <c r="IG32" i="27"/>
  <c r="IG42" i="27"/>
  <c r="IG34" i="27"/>
  <c r="IG26" i="27"/>
  <c r="IG40" i="27"/>
  <c r="IG44" i="27"/>
  <c r="IG8" i="27"/>
  <c r="IG46" i="27"/>
  <c r="II22" i="23"/>
  <c r="G226" i="40" s="1"/>
  <c r="IG20" i="27"/>
  <c r="II24" i="23"/>
  <c r="I226" i="40" s="1"/>
  <c r="IG14" i="27"/>
  <c r="IG30" i="27"/>
  <c r="IG60" i="27"/>
  <c r="IG28" i="27"/>
  <c r="IG4" i="27"/>
  <c r="IG54" i="27"/>
  <c r="CZ22" i="23"/>
  <c r="G87" i="40" s="1"/>
  <c r="CX56" i="27"/>
  <c r="CX52" i="27"/>
  <c r="CX18" i="27"/>
  <c r="CX24" i="27"/>
  <c r="CX4" i="27"/>
  <c r="CX34" i="27"/>
  <c r="CX22" i="27"/>
  <c r="CX26" i="27"/>
  <c r="CX32" i="27"/>
  <c r="CX60" i="27"/>
  <c r="CX10" i="27"/>
  <c r="CX54" i="27"/>
  <c r="CX6" i="27"/>
  <c r="CX36" i="27"/>
  <c r="CX44" i="27"/>
  <c r="CX42" i="27"/>
  <c r="CX48" i="27"/>
  <c r="CZ24" i="23"/>
  <c r="I87" i="40" s="1"/>
  <c r="CX40" i="27"/>
  <c r="CX8" i="27"/>
  <c r="BO23" i="23"/>
  <c r="H50" i="40" s="1"/>
  <c r="BM58" i="27"/>
  <c r="BM34" i="27"/>
  <c r="BM18" i="27"/>
  <c r="BM50" i="27"/>
  <c r="BM38" i="27"/>
  <c r="BM26" i="27"/>
  <c r="BM40" i="27"/>
  <c r="BM56" i="27"/>
  <c r="BM52" i="27"/>
  <c r="BM14" i="27"/>
  <c r="BM20" i="27"/>
  <c r="BM6" i="27"/>
  <c r="BM22" i="27"/>
  <c r="BM8" i="27"/>
  <c r="BM60" i="27"/>
  <c r="BM30" i="27"/>
  <c r="BM42" i="27"/>
  <c r="BM36" i="27"/>
  <c r="GL24" i="27"/>
  <c r="GL48" i="27"/>
  <c r="GL20" i="27"/>
  <c r="GL56" i="27"/>
  <c r="GN24" i="23"/>
  <c r="I179" i="40" s="1"/>
  <c r="GL10" i="27"/>
  <c r="GL30" i="27"/>
  <c r="GL42" i="27"/>
  <c r="GL28" i="27"/>
  <c r="GL58" i="27"/>
  <c r="GL22" i="27"/>
  <c r="GL4" i="27"/>
  <c r="GL54" i="27"/>
  <c r="GL44" i="27"/>
  <c r="GL8" i="27"/>
  <c r="GL14" i="27"/>
  <c r="GL6" i="27"/>
  <c r="GL60" i="27"/>
  <c r="GL50" i="27"/>
  <c r="GN22" i="23"/>
  <c r="G179" i="40" s="1"/>
  <c r="GL46" i="27"/>
  <c r="GL34" i="27"/>
  <c r="GL32" i="27"/>
  <c r="GL16" i="27"/>
  <c r="GL18" i="27"/>
  <c r="GL40" i="27"/>
  <c r="GL26" i="27"/>
  <c r="CI60" i="27"/>
  <c r="CK23" i="23"/>
  <c r="H72" i="40" s="1"/>
  <c r="CI4" i="27"/>
  <c r="CI10" i="27"/>
  <c r="CI40" i="27"/>
  <c r="CI46" i="27"/>
  <c r="CI44" i="27"/>
  <c r="CI50" i="27"/>
  <c r="CK24" i="23"/>
  <c r="I72" i="40" s="1"/>
  <c r="CI12" i="27"/>
  <c r="CI24" i="27"/>
  <c r="CI32" i="27"/>
  <c r="CI20" i="27"/>
  <c r="CI52" i="27"/>
  <c r="CI28" i="27"/>
  <c r="CI8" i="27"/>
  <c r="CI48" i="27"/>
  <c r="CI36" i="27"/>
  <c r="CI58" i="27"/>
  <c r="CI42" i="27"/>
  <c r="CI18" i="27"/>
  <c r="CI16" i="27"/>
  <c r="CI22" i="27"/>
  <c r="CI14" i="27"/>
  <c r="CI56" i="27"/>
  <c r="CK22" i="23"/>
  <c r="G72" i="40" s="1"/>
  <c r="FY22" i="23"/>
  <c r="G164" i="40" s="1"/>
  <c r="FW58" i="27"/>
  <c r="FW52" i="27"/>
  <c r="FW38" i="27"/>
  <c r="FW34" i="27"/>
  <c r="FW28" i="27"/>
  <c r="FW22" i="27"/>
  <c r="FW10" i="27"/>
  <c r="FW46" i="27"/>
  <c r="FW42" i="27"/>
  <c r="FW8" i="27"/>
  <c r="FW20" i="27"/>
  <c r="FW32" i="27"/>
  <c r="FW30" i="27"/>
  <c r="FW14" i="27"/>
  <c r="FW50" i="27"/>
  <c r="FW48" i="27"/>
  <c r="FW12" i="27"/>
  <c r="FY24" i="23"/>
  <c r="I164" i="40" s="1"/>
  <c r="FW16" i="27"/>
  <c r="FW44" i="27"/>
  <c r="FW24" i="27"/>
  <c r="FW56" i="27"/>
  <c r="FW18" i="27"/>
  <c r="FW60" i="27"/>
  <c r="FW40" i="27"/>
  <c r="FW26" i="27"/>
  <c r="MY22" i="23"/>
  <c r="G346" i="40" s="1"/>
  <c r="MW10" i="27"/>
  <c r="MW48" i="27"/>
  <c r="MW26" i="27"/>
  <c r="MW56" i="27"/>
  <c r="MW34" i="27"/>
  <c r="MW60" i="27"/>
  <c r="MY24" i="23"/>
  <c r="I346" i="40" s="1"/>
  <c r="MW42" i="27"/>
  <c r="MW12" i="27"/>
  <c r="MW36" i="27"/>
  <c r="MW46" i="27"/>
  <c r="MW22" i="27"/>
  <c r="MW44" i="27"/>
  <c r="MW14" i="27"/>
  <c r="MW52" i="27"/>
  <c r="MW8" i="27"/>
  <c r="MW30" i="27"/>
  <c r="MW58" i="27"/>
  <c r="KJ20" i="27"/>
  <c r="LK44" i="27"/>
  <c r="FW36" i="27"/>
  <c r="EC34" i="27"/>
  <c r="EE22" i="23"/>
  <c r="G118" i="40" s="1"/>
  <c r="EC58" i="27"/>
  <c r="EC42" i="27"/>
  <c r="EC22" i="27"/>
  <c r="CO14" i="27"/>
  <c r="CO48" i="27"/>
  <c r="CO46" i="27"/>
  <c r="CO40" i="27"/>
  <c r="CO50" i="27"/>
  <c r="ET54" i="27"/>
  <c r="ET48" i="27"/>
  <c r="ET18" i="27"/>
  <c r="ET6" i="27"/>
  <c r="ET24" i="27"/>
  <c r="ET46" i="27"/>
  <c r="ET44" i="27"/>
  <c r="ET36" i="27"/>
  <c r="EV24" i="23"/>
  <c r="I135" i="40" s="1"/>
  <c r="ET30" i="27"/>
  <c r="ET14" i="27"/>
  <c r="EV22" i="23"/>
  <c r="G135" i="40" s="1"/>
  <c r="ET22" i="27"/>
  <c r="ET26" i="27"/>
  <c r="ET50" i="27"/>
  <c r="ET16" i="27"/>
  <c r="ET38" i="27"/>
  <c r="ET52" i="27"/>
  <c r="ET40" i="27"/>
  <c r="ET10" i="27"/>
  <c r="ET34" i="27"/>
  <c r="ET20" i="27"/>
  <c r="ET42" i="27"/>
  <c r="ET58" i="27"/>
  <c r="ET8" i="27"/>
  <c r="EV23" i="23"/>
  <c r="H135" i="40" s="1"/>
  <c r="ET32" i="27"/>
  <c r="ET12" i="27"/>
  <c r="ET28" i="27"/>
  <c r="LV26" i="27"/>
  <c r="KJ6" i="27"/>
  <c r="LV52" i="27"/>
  <c r="CO34" i="27"/>
  <c r="KJ40" i="27"/>
  <c r="LK40" i="27"/>
  <c r="FW54" i="27"/>
  <c r="FN60" i="27"/>
  <c r="FN40" i="27"/>
  <c r="FN24" i="27"/>
  <c r="CQ22" i="23"/>
  <c r="G78" i="40" s="1"/>
  <c r="JA54" i="27"/>
  <c r="ET60" i="27"/>
  <c r="FW6" i="27"/>
  <c r="FR23" i="23"/>
  <c r="H157" i="40" s="1"/>
  <c r="FP12" i="27"/>
  <c r="FP56" i="27"/>
  <c r="IN40" i="27"/>
  <c r="IN8" i="27"/>
  <c r="IN28" i="27"/>
  <c r="IN20" i="27"/>
  <c r="IN14" i="27"/>
  <c r="IN10" i="27"/>
  <c r="IN58" i="27"/>
  <c r="IN60" i="27"/>
  <c r="IP24" i="23"/>
  <c r="I233" i="40" s="1"/>
  <c r="IN50" i="27"/>
  <c r="IN36" i="27"/>
  <c r="IN54" i="27"/>
  <c r="IN44" i="27"/>
  <c r="IN18" i="27"/>
  <c r="IN24" i="27"/>
  <c r="IN56" i="27"/>
  <c r="IN46" i="27"/>
  <c r="IN22" i="27"/>
  <c r="FD22" i="23"/>
  <c r="G143" i="40" s="1"/>
  <c r="FB26" i="27"/>
  <c r="FB24" i="27"/>
  <c r="FB8" i="27"/>
  <c r="FD23" i="23"/>
  <c r="H143" i="40" s="1"/>
  <c r="FB52" i="27"/>
  <c r="FB36" i="27"/>
  <c r="FB60" i="27"/>
  <c r="FB50" i="27"/>
  <c r="FB18" i="27"/>
  <c r="FB14" i="27"/>
  <c r="FB42" i="27"/>
  <c r="FB58" i="27"/>
  <c r="FB12" i="27"/>
  <c r="FB30" i="27"/>
  <c r="FB38" i="27"/>
  <c r="FB54" i="27"/>
  <c r="FB16" i="27"/>
  <c r="FB4" i="27"/>
  <c r="FB46" i="27"/>
  <c r="FD24" i="23"/>
  <c r="I143" i="40" s="1"/>
  <c r="FB32" i="27"/>
  <c r="FB40" i="27"/>
  <c r="FB6" i="27"/>
  <c r="FB44" i="27"/>
  <c r="FB20" i="27"/>
  <c r="FB56" i="27"/>
  <c r="FB48" i="27"/>
  <c r="FB10" i="27"/>
  <c r="KJ46" i="27"/>
  <c r="KJ56" i="27"/>
  <c r="KJ42" i="27"/>
  <c r="KJ30" i="27"/>
  <c r="KJ18" i="27"/>
  <c r="KJ16" i="27"/>
  <c r="KJ44" i="27"/>
  <c r="KJ36" i="27"/>
  <c r="KJ32" i="27"/>
  <c r="KJ38" i="27"/>
  <c r="KJ24" i="27"/>
  <c r="KJ54" i="27"/>
  <c r="KJ50" i="27"/>
  <c r="KJ48" i="27"/>
  <c r="KJ10" i="27"/>
  <c r="KJ26" i="27"/>
  <c r="KJ28" i="27"/>
  <c r="KL24" i="23"/>
  <c r="I281" i="40" s="1"/>
  <c r="KJ4" i="27"/>
  <c r="KJ8" i="27"/>
  <c r="KJ34" i="27"/>
  <c r="KJ14" i="27"/>
  <c r="KJ60" i="27"/>
  <c r="JA26" i="27"/>
  <c r="JA38" i="27"/>
  <c r="JA48" i="27"/>
  <c r="JC22" i="23"/>
  <c r="G246" i="40" s="1"/>
  <c r="JA14" i="27"/>
  <c r="JA52" i="27"/>
  <c r="JA36" i="27"/>
  <c r="JA32" i="27"/>
  <c r="JC23" i="23"/>
  <c r="H246" i="40" s="1"/>
  <c r="JA60" i="27"/>
  <c r="JA56" i="27"/>
  <c r="JA18" i="27"/>
  <c r="JA44" i="27"/>
  <c r="JA22" i="27"/>
  <c r="JA10" i="27"/>
  <c r="JC24" i="23"/>
  <c r="I246" i="40" s="1"/>
  <c r="JA46" i="27"/>
  <c r="JA40" i="27"/>
  <c r="JA42" i="27"/>
  <c r="JA16" i="27"/>
  <c r="JA20" i="27"/>
  <c r="JA50" i="27"/>
  <c r="JA58" i="27"/>
  <c r="JA34" i="27"/>
  <c r="JA4" i="27"/>
  <c r="LV18" i="27"/>
  <c r="LV38" i="27"/>
  <c r="LV42" i="27"/>
  <c r="LV24" i="27"/>
  <c r="LV54" i="27"/>
  <c r="LV16" i="27"/>
  <c r="LV10" i="27"/>
  <c r="LX23" i="23"/>
  <c r="H319" i="40" s="1"/>
  <c r="LV56" i="27"/>
  <c r="LV34" i="27"/>
  <c r="LV50" i="27"/>
  <c r="LV32" i="27"/>
  <c r="LV58" i="27"/>
  <c r="LV8" i="27"/>
  <c r="LV44" i="27"/>
  <c r="LV12" i="27"/>
  <c r="LX22" i="23"/>
  <c r="G319" i="40" s="1"/>
  <c r="LV22" i="27"/>
  <c r="LX24" i="23"/>
  <c r="I319" i="40" s="1"/>
  <c r="LV6" i="27"/>
  <c r="LV28" i="27"/>
  <c r="LV14" i="27"/>
  <c r="JA8" i="27"/>
  <c r="LV36" i="27"/>
  <c r="LV46" i="27"/>
  <c r="KL22" i="23"/>
  <c r="G281" i="40" s="1"/>
  <c r="JA28" i="27"/>
  <c r="ET56" i="27"/>
  <c r="JA6" i="27"/>
  <c r="JA12" i="27"/>
  <c r="LM23" i="23"/>
  <c r="H308" i="40" s="1"/>
  <c r="LM24" i="23"/>
  <c r="I308" i="40" s="1"/>
  <c r="LK58" i="27"/>
  <c r="LK10" i="27"/>
  <c r="LK38" i="27"/>
  <c r="LK20" i="27"/>
  <c r="LK24" i="27"/>
  <c r="LK36" i="27"/>
  <c r="LK28" i="27"/>
  <c r="LK16" i="27"/>
  <c r="LM22" i="23"/>
  <c r="G308" i="40" s="1"/>
  <c r="LK60" i="27"/>
  <c r="LK12" i="27"/>
  <c r="LK26" i="27"/>
  <c r="LK56" i="27"/>
  <c r="LK32" i="27"/>
  <c r="LK30" i="27"/>
  <c r="LK48" i="27"/>
  <c r="LK54" i="27"/>
  <c r="LK8" i="27"/>
  <c r="LK14" i="27"/>
  <c r="LK50" i="27"/>
  <c r="LK52" i="27"/>
  <c r="LK6" i="27"/>
  <c r="LK4" i="27"/>
  <c r="MW18" i="27"/>
  <c r="LV20" i="27"/>
  <c r="CO52" i="27"/>
  <c r="KJ58" i="27"/>
  <c r="LK22" i="27"/>
  <c r="ET4" i="27"/>
  <c r="LC28" i="27"/>
  <c r="LC58" i="27"/>
  <c r="LC38" i="27"/>
  <c r="LE22" i="23"/>
  <c r="G300" i="40" s="1"/>
  <c r="LE24" i="23"/>
  <c r="I300" i="40" s="1"/>
  <c r="LC14" i="27"/>
  <c r="JA30" i="27"/>
  <c r="EL4" i="27"/>
  <c r="EL56" i="27"/>
  <c r="EL8" i="27"/>
  <c r="ID58" i="27"/>
  <c r="FN22" i="23"/>
  <c r="G153" i="40" s="1"/>
  <c r="EJ10" i="27"/>
  <c r="CV16" i="27"/>
  <c r="CV44" i="27"/>
  <c r="EJ6" i="27"/>
  <c r="EJ22" i="27"/>
  <c r="CE20" i="27"/>
  <c r="EL6" i="27"/>
  <c r="EL58" i="27"/>
  <c r="EL26" i="27"/>
  <c r="ID52" i="27"/>
  <c r="FL50" i="27"/>
  <c r="JD22" i="23"/>
  <c r="G247" i="40" s="1"/>
  <c r="EV8" i="27"/>
  <c r="CX23" i="23"/>
  <c r="H85" i="40" s="1"/>
  <c r="CV14" i="27"/>
  <c r="CV26" i="27"/>
  <c r="CE34" i="27"/>
  <c r="EL42" i="27"/>
  <c r="EL40" i="27"/>
  <c r="EL28" i="27"/>
  <c r="EL44" i="27"/>
  <c r="ID22" i="27"/>
  <c r="ID44" i="27"/>
  <c r="EV46" i="27"/>
  <c r="EX22" i="23"/>
  <c r="G137" i="40" s="1"/>
  <c r="EV32" i="27"/>
  <c r="CV10" i="27"/>
  <c r="CV32" i="27"/>
  <c r="EV38" i="27"/>
  <c r="ID30" i="27"/>
  <c r="EV60" i="27"/>
  <c r="CV18" i="27"/>
  <c r="CV46" i="27"/>
  <c r="EL38" i="27"/>
  <c r="EL30" i="27"/>
  <c r="HB14" i="27"/>
  <c r="ID42" i="27"/>
  <c r="EJ46" i="27"/>
  <c r="CV54" i="27"/>
  <c r="CX24" i="23"/>
  <c r="I85" i="40" s="1"/>
  <c r="EJ54" i="27"/>
  <c r="EJ8" i="27"/>
  <c r="EL18" i="27"/>
  <c r="ID54" i="27"/>
  <c r="CV50" i="27"/>
  <c r="EI14" i="27"/>
  <c r="EI56" i="27"/>
  <c r="GV14" i="27"/>
  <c r="GV12" i="27"/>
  <c r="GV32" i="27"/>
  <c r="GX24" i="23"/>
  <c r="I189" i="40" s="1"/>
  <c r="HB6" i="27"/>
  <c r="FY48" i="27"/>
  <c r="GV36" i="27"/>
  <c r="IA42" i="27"/>
  <c r="HN18" i="27"/>
  <c r="HP24" i="23"/>
  <c r="I207" i="40" s="1"/>
  <c r="HN26" i="27"/>
  <c r="CA48" i="27"/>
  <c r="CA50" i="27"/>
  <c r="CA58" i="27"/>
  <c r="LU23" i="23"/>
  <c r="H316" i="40" s="1"/>
  <c r="IL18" i="27"/>
  <c r="EI30" i="27"/>
  <c r="EI34" i="27"/>
  <c r="EI16" i="27"/>
  <c r="EI46" i="27"/>
  <c r="GV4" i="27"/>
  <c r="GV6" i="27"/>
  <c r="GV18" i="27"/>
  <c r="GV60" i="27"/>
  <c r="HD24" i="23"/>
  <c r="I195" i="40" s="1"/>
  <c r="IA8" i="27"/>
  <c r="HK32" i="27"/>
  <c r="IA26" i="27"/>
  <c r="HN50" i="27"/>
  <c r="HN34" i="27"/>
  <c r="HN22" i="27"/>
  <c r="CA30" i="27"/>
  <c r="CA8" i="27"/>
  <c r="CA38" i="27"/>
  <c r="JV20" i="27"/>
  <c r="EG14" i="27"/>
  <c r="EG54" i="27"/>
  <c r="EG16" i="27"/>
  <c r="EK22" i="23"/>
  <c r="G124" i="40" s="1"/>
  <c r="EI42" i="27"/>
  <c r="EK24" i="23"/>
  <c r="I124" i="40" s="1"/>
  <c r="EJ23" i="23"/>
  <c r="H123" i="40" s="1"/>
  <c r="EI32" i="27"/>
  <c r="GV28" i="27"/>
  <c r="GV50" i="27"/>
  <c r="GV48" i="27"/>
  <c r="GV54" i="27"/>
  <c r="GV38" i="27"/>
  <c r="HP22" i="23"/>
  <c r="G207" i="40" s="1"/>
  <c r="HK22" i="27"/>
  <c r="IA34" i="27"/>
  <c r="HN24" i="27"/>
  <c r="HN4" i="27"/>
  <c r="HN46" i="27"/>
  <c r="CA52" i="27"/>
  <c r="CA12" i="27"/>
  <c r="HN52" i="27"/>
  <c r="EI58" i="27"/>
  <c r="EI22" i="27"/>
  <c r="EI48" i="27"/>
  <c r="GV42" i="27"/>
  <c r="GV56" i="27"/>
  <c r="GV58" i="27"/>
  <c r="HK6" i="27"/>
  <c r="HN32" i="27"/>
  <c r="HN56" i="27"/>
  <c r="HN6" i="27"/>
  <c r="CA42" i="27"/>
  <c r="CA56" i="27"/>
  <c r="GX23" i="23"/>
  <c r="H189" i="40" s="1"/>
  <c r="HN28" i="27"/>
  <c r="EI36" i="27"/>
  <c r="GV44" i="27"/>
  <c r="GV46" i="27"/>
  <c r="GV40" i="27"/>
  <c r="HK50" i="27"/>
  <c r="HN12" i="27"/>
  <c r="HN40" i="27"/>
  <c r="HN20" i="27"/>
  <c r="CA6" i="27"/>
  <c r="HN14" i="27"/>
  <c r="CA22" i="27"/>
  <c r="CA24" i="27"/>
  <c r="LA50" i="27"/>
  <c r="IL8" i="27"/>
  <c r="MK22" i="23"/>
  <c r="G332" i="40" s="1"/>
  <c r="EI26" i="27"/>
  <c r="EI10" i="27"/>
  <c r="EI4" i="27"/>
  <c r="GV30" i="27"/>
  <c r="GV26" i="27"/>
  <c r="GV8" i="27"/>
  <c r="FY58" i="27"/>
  <c r="HN48" i="27"/>
  <c r="HN44" i="27"/>
  <c r="HN30" i="27"/>
  <c r="CA32" i="27"/>
  <c r="CA34" i="27"/>
  <c r="CA28" i="27"/>
  <c r="HP23" i="23"/>
  <c r="H207" i="40" s="1"/>
  <c r="EI50" i="27"/>
  <c r="EI8" i="27"/>
  <c r="GV10" i="27"/>
  <c r="GV22" i="27"/>
  <c r="GV52" i="27"/>
  <c r="HB24" i="27"/>
  <c r="FY22" i="27"/>
  <c r="HN58" i="27"/>
  <c r="HN60" i="27"/>
  <c r="HN38" i="27"/>
  <c r="CA54" i="27"/>
  <c r="CA10" i="27"/>
  <c r="CA16" i="27"/>
  <c r="IN22" i="23"/>
  <c r="G231" i="40" s="1"/>
  <c r="IL36" i="27"/>
  <c r="IL4" i="27"/>
  <c r="IL16" i="27"/>
  <c r="IL22" i="27"/>
  <c r="LO34" i="27"/>
  <c r="LO8" i="27"/>
  <c r="JX60" i="27"/>
  <c r="IN23" i="23"/>
  <c r="H231" i="40" s="1"/>
  <c r="IL40" i="27"/>
  <c r="IL10" i="27"/>
  <c r="IL32" i="27"/>
  <c r="IL46" i="27"/>
  <c r="LQ22" i="23"/>
  <c r="G312" i="40" s="1"/>
  <c r="LO32" i="27"/>
  <c r="LO54" i="27"/>
  <c r="IL30" i="27"/>
  <c r="IL44" i="27"/>
  <c r="LO40" i="27"/>
  <c r="IL24" i="27"/>
  <c r="IL50" i="27"/>
  <c r="IL14" i="27"/>
  <c r="LO12" i="27"/>
  <c r="LO44" i="27"/>
  <c r="LO42" i="27"/>
  <c r="IL26" i="27"/>
  <c r="IL58" i="27"/>
  <c r="IL52" i="27"/>
  <c r="LO16" i="27"/>
  <c r="LO26" i="27"/>
  <c r="LO58" i="27"/>
  <c r="IN24" i="23"/>
  <c r="I231" i="40" s="1"/>
  <c r="IL34" i="27"/>
  <c r="IL56" i="27"/>
  <c r="IL6" i="27"/>
  <c r="LO4" i="27"/>
  <c r="LO6" i="27"/>
  <c r="IL12" i="27"/>
  <c r="IL54" i="27"/>
  <c r="IL28" i="27"/>
  <c r="IL20" i="27"/>
  <c r="IL48" i="27"/>
  <c r="LQ23" i="23"/>
  <c r="H312" i="40" s="1"/>
  <c r="LO50" i="27"/>
  <c r="MJ60" i="27"/>
  <c r="MJ14" i="27"/>
  <c r="IH58" i="27"/>
  <c r="IH44" i="27"/>
  <c r="IH46" i="27"/>
  <c r="IH16" i="27"/>
  <c r="CN40" i="27"/>
  <c r="CN58" i="27"/>
  <c r="CN54" i="27"/>
  <c r="DG52" i="27"/>
  <c r="EQ46" i="27"/>
  <c r="EQ44" i="27"/>
  <c r="GC18" i="27"/>
  <c r="DH6" i="27"/>
  <c r="MJ38" i="27"/>
  <c r="MJ6" i="27"/>
  <c r="MJ22" i="27"/>
  <c r="ML23" i="23"/>
  <c r="H333" i="40" s="1"/>
  <c r="IH28" i="27"/>
  <c r="IH12" i="27"/>
  <c r="CP23" i="23"/>
  <c r="H77" i="40" s="1"/>
  <c r="CN12" i="27"/>
  <c r="CN52" i="27"/>
  <c r="CN20" i="27"/>
  <c r="DG60" i="27"/>
  <c r="EQ10" i="27"/>
  <c r="EQ36" i="27"/>
  <c r="DH28" i="27"/>
  <c r="MJ24" i="27"/>
  <c r="MJ34" i="27"/>
  <c r="MJ20" i="27"/>
  <c r="MJ54" i="27"/>
  <c r="IH42" i="27"/>
  <c r="IH36" i="27"/>
  <c r="HU22" i="23"/>
  <c r="G212" i="40" s="1"/>
  <c r="CN10" i="27"/>
  <c r="CN50" i="27"/>
  <c r="CN34" i="27"/>
  <c r="CN42" i="27"/>
  <c r="DI23" i="23"/>
  <c r="H96" i="40" s="1"/>
  <c r="DG10" i="27"/>
  <c r="EQ8" i="27"/>
  <c r="EQ4" i="27"/>
  <c r="GC8" i="27"/>
  <c r="JP23" i="23"/>
  <c r="H259" i="40" s="1"/>
  <c r="DH12" i="27"/>
  <c r="LL58" i="27"/>
  <c r="MJ10" i="27"/>
  <c r="ML24" i="23"/>
  <c r="I333" i="40" s="1"/>
  <c r="MJ40" i="27"/>
  <c r="MJ16" i="27"/>
  <c r="IH18" i="27"/>
  <c r="IH6" i="27"/>
  <c r="IH40" i="27"/>
  <c r="IH38" i="27"/>
  <c r="CN36" i="27"/>
  <c r="CN38" i="27"/>
  <c r="CN56" i="27"/>
  <c r="CN44" i="27"/>
  <c r="DG42" i="27"/>
  <c r="DG50" i="27"/>
  <c r="EQ28" i="27"/>
  <c r="EQ58" i="27"/>
  <c r="EQ12" i="27"/>
  <c r="MJ30" i="27"/>
  <c r="MJ48" i="27"/>
  <c r="IH4" i="27"/>
  <c r="IH22" i="27"/>
  <c r="IH48" i="27"/>
  <c r="IH14" i="27"/>
  <c r="CN22" i="27"/>
  <c r="CN14" i="27"/>
  <c r="CN32" i="27"/>
  <c r="CN6" i="27"/>
  <c r="DG14" i="27"/>
  <c r="DI22" i="23"/>
  <c r="G96" i="40" s="1"/>
  <c r="EQ38" i="27"/>
  <c r="EQ16" i="27"/>
  <c r="BW22" i="23"/>
  <c r="G58" i="40" s="1"/>
  <c r="MJ58" i="27"/>
  <c r="MJ4" i="27"/>
  <c r="IH52" i="27"/>
  <c r="IH24" i="27"/>
  <c r="IH32" i="27"/>
  <c r="IH30" i="27"/>
  <c r="CN24" i="27"/>
  <c r="CN16" i="27"/>
  <c r="CP24" i="23"/>
  <c r="I77" i="40" s="1"/>
  <c r="DG48" i="27"/>
  <c r="DG58" i="27"/>
  <c r="EQ40" i="27"/>
  <c r="EQ22" i="27"/>
  <c r="EQ48" i="27"/>
  <c r="ES23" i="23"/>
  <c r="H132" i="40" s="1"/>
  <c r="CN48" i="27"/>
  <c r="FI22" i="23"/>
  <c r="G148" i="40" s="1"/>
  <c r="MJ28" i="27"/>
  <c r="MJ46" i="27"/>
  <c r="MJ36" i="27"/>
  <c r="IH26" i="27"/>
  <c r="IH10" i="27"/>
  <c r="IH60" i="27"/>
  <c r="DG16" i="27"/>
  <c r="CN30" i="27"/>
  <c r="CN18" i="27"/>
  <c r="CN60" i="27"/>
  <c r="DG56" i="27"/>
  <c r="EQ18" i="27"/>
  <c r="JP36" i="27"/>
  <c r="JP26" i="27"/>
  <c r="JP48" i="27"/>
  <c r="FP34" i="27"/>
  <c r="FP8" i="27"/>
  <c r="GV22" i="23"/>
  <c r="G187" i="40" s="1"/>
  <c r="EC16" i="27"/>
  <c r="EC12" i="27"/>
  <c r="EC46" i="27"/>
  <c r="EC18" i="27"/>
  <c r="IC12" i="27"/>
  <c r="IE24" i="23"/>
  <c r="I222" i="40" s="1"/>
  <c r="IC40" i="27"/>
  <c r="LF23" i="23"/>
  <c r="H301" i="40" s="1"/>
  <c r="LD6" i="27"/>
  <c r="LD46" i="27"/>
  <c r="LD30" i="27"/>
  <c r="HV30" i="27"/>
  <c r="DO24" i="27"/>
  <c r="CJ8" i="27"/>
  <c r="CJ24" i="27"/>
  <c r="CJ26" i="27"/>
  <c r="DO54" i="27"/>
  <c r="JP44" i="27"/>
  <c r="JP38" i="27"/>
  <c r="CT22" i="23"/>
  <c r="G81" i="40" s="1"/>
  <c r="FP28" i="27"/>
  <c r="FR24" i="23"/>
  <c r="I157" i="40" s="1"/>
  <c r="FP30" i="27"/>
  <c r="EC32" i="27"/>
  <c r="EC44" i="27"/>
  <c r="EC28" i="27"/>
  <c r="EC6" i="27"/>
  <c r="IC56" i="27"/>
  <c r="IC10" i="27"/>
  <c r="IC36" i="27"/>
  <c r="LD12" i="27"/>
  <c r="LD24" i="27"/>
  <c r="LD58" i="27"/>
  <c r="LD42" i="27"/>
  <c r="CB14" i="27"/>
  <c r="CJ42" i="27"/>
  <c r="CJ34" i="27"/>
  <c r="CJ30" i="27"/>
  <c r="DO26" i="27"/>
  <c r="JP10" i="27"/>
  <c r="JP30" i="27"/>
  <c r="KG56" i="27"/>
  <c r="LL50" i="27"/>
  <c r="FP40" i="27"/>
  <c r="FP44" i="27"/>
  <c r="EC20" i="27"/>
  <c r="EC38" i="27"/>
  <c r="EC54" i="27"/>
  <c r="IC44" i="27"/>
  <c r="IC14" i="27"/>
  <c r="IC24" i="27"/>
  <c r="LD48" i="27"/>
  <c r="LD54" i="27"/>
  <c r="LD20" i="27"/>
  <c r="LD16" i="27"/>
  <c r="CB36" i="27"/>
  <c r="CJ54" i="27"/>
  <c r="CL24" i="23"/>
  <c r="I73" i="40" s="1"/>
  <c r="CJ4" i="27"/>
  <c r="IE23" i="23"/>
  <c r="H222" i="40" s="1"/>
  <c r="JP40" i="27"/>
  <c r="JP18" i="27"/>
  <c r="FS22" i="23"/>
  <c r="G158" i="40" s="1"/>
  <c r="FP50" i="27"/>
  <c r="FP42" i="27"/>
  <c r="FP18" i="27"/>
  <c r="EC8" i="27"/>
  <c r="EC30" i="27"/>
  <c r="EC52" i="27"/>
  <c r="EC56" i="27"/>
  <c r="IC28" i="27"/>
  <c r="IC30" i="27"/>
  <c r="IC50" i="27"/>
  <c r="LD8" i="27"/>
  <c r="LD60" i="27"/>
  <c r="LD4" i="27"/>
  <c r="LF24" i="23"/>
  <c r="I301" i="40" s="1"/>
  <c r="CJ22" i="27"/>
  <c r="CJ6" i="27"/>
  <c r="CJ50" i="27"/>
  <c r="JP16" i="27"/>
  <c r="JP58" i="27"/>
  <c r="FP54" i="27"/>
  <c r="FP4" i="27"/>
  <c r="FP32" i="27"/>
  <c r="EC60" i="27"/>
  <c r="EC10" i="27"/>
  <c r="EC24" i="27"/>
  <c r="IC6" i="27"/>
  <c r="IC18" i="27"/>
  <c r="IC8" i="27"/>
  <c r="LD36" i="27"/>
  <c r="LD32" i="27"/>
  <c r="LD10" i="27"/>
  <c r="LD44" i="27"/>
  <c r="CJ60" i="27"/>
  <c r="CJ32" i="27"/>
  <c r="CJ44" i="27"/>
  <c r="CL23" i="23"/>
  <c r="H73" i="40" s="1"/>
  <c r="GH10" i="27"/>
  <c r="JP50" i="27"/>
  <c r="JP6" i="27"/>
  <c r="JR24" i="23"/>
  <c r="I261" i="40" s="1"/>
  <c r="JP56" i="27"/>
  <c r="KG10" i="27"/>
  <c r="LL42" i="27"/>
  <c r="FP52" i="27"/>
  <c r="FP20" i="27"/>
  <c r="FP48" i="27"/>
  <c r="EE24" i="23"/>
  <c r="I118" i="40" s="1"/>
  <c r="EC36" i="27"/>
  <c r="EC14" i="27"/>
  <c r="EE23" i="23"/>
  <c r="H118" i="40" s="1"/>
  <c r="IC46" i="27"/>
  <c r="IC22" i="27"/>
  <c r="IC48" i="27"/>
  <c r="IC32" i="27"/>
  <c r="LD14" i="27"/>
  <c r="LD18" i="27"/>
  <c r="LD56" i="27"/>
  <c r="GH58" i="27"/>
  <c r="CJ56" i="27"/>
  <c r="CJ14" i="27"/>
  <c r="CJ58" i="27"/>
  <c r="JP46" i="27"/>
  <c r="JP4" i="27"/>
  <c r="JP8" i="27"/>
  <c r="JP34" i="27"/>
  <c r="LL56" i="27"/>
  <c r="FP24" i="27"/>
  <c r="FP38" i="27"/>
  <c r="FR22" i="23"/>
  <c r="G157" i="40" s="1"/>
  <c r="EC48" i="27"/>
  <c r="EC4" i="27"/>
  <c r="IC34" i="27"/>
  <c r="IC54" i="27"/>
  <c r="IC4" i="27"/>
  <c r="IC58" i="27"/>
  <c r="KB23" i="23"/>
  <c r="H271" i="40" s="1"/>
  <c r="LD40" i="27"/>
  <c r="LD52" i="27"/>
  <c r="LD28" i="27"/>
  <c r="GH12" i="27"/>
  <c r="HV44" i="27"/>
  <c r="CJ10" i="27"/>
  <c r="CJ16" i="27"/>
  <c r="CJ28" i="27"/>
  <c r="JP32" i="27"/>
  <c r="ML10" i="27"/>
  <c r="ML22" i="27"/>
  <c r="ML24" i="27"/>
  <c r="FL32" i="27"/>
  <c r="FL14" i="27"/>
  <c r="FL30" i="27"/>
  <c r="HV22" i="23"/>
  <c r="G213" i="40" s="1"/>
  <c r="HT54" i="27"/>
  <c r="HT12" i="27"/>
  <c r="HT36" i="27"/>
  <c r="HB38" i="27"/>
  <c r="HB46" i="27"/>
  <c r="HB42" i="27"/>
  <c r="HB60" i="27"/>
  <c r="EU22" i="27"/>
  <c r="EU32" i="27"/>
  <c r="EU12" i="27"/>
  <c r="EU24" i="27"/>
  <c r="DA23" i="23"/>
  <c r="H88" i="40" s="1"/>
  <c r="CY38" i="27"/>
  <c r="CY60" i="27"/>
  <c r="CY20" i="27"/>
  <c r="IA28" i="27"/>
  <c r="IA36" i="27"/>
  <c r="IA32" i="27"/>
  <c r="DY22" i="23"/>
  <c r="G112" i="40" s="1"/>
  <c r="DF30" i="27"/>
  <c r="DF22" i="27"/>
  <c r="DF36" i="27"/>
  <c r="DF32" i="27"/>
  <c r="DY24" i="23"/>
  <c r="I112" i="40" s="1"/>
  <c r="DW24" i="27"/>
  <c r="DW16" i="27"/>
  <c r="HV14" i="27"/>
  <c r="GC20" i="27"/>
  <c r="HV36" i="27"/>
  <c r="HV6" i="27"/>
  <c r="HV56" i="27"/>
  <c r="GE24" i="23"/>
  <c r="I170" i="40" s="1"/>
  <c r="GC24" i="27"/>
  <c r="DH8" i="27"/>
  <c r="DH46" i="27"/>
  <c r="DH60" i="27"/>
  <c r="DH58" i="27"/>
  <c r="IG58" i="27"/>
  <c r="JR23" i="23"/>
  <c r="H261" i="40" s="1"/>
  <c r="FL8" i="27"/>
  <c r="HV34" i="27"/>
  <c r="HX22" i="23"/>
  <c r="G215" i="40" s="1"/>
  <c r="ML42" i="27"/>
  <c r="ML40" i="27"/>
  <c r="FN23" i="23"/>
  <c r="H153" i="40" s="1"/>
  <c r="FL24" i="27"/>
  <c r="FL18" i="27"/>
  <c r="HT28" i="27"/>
  <c r="HT26" i="27"/>
  <c r="HT6" i="27"/>
  <c r="JO8" i="27"/>
  <c r="HT20" i="27"/>
  <c r="IA56" i="27"/>
  <c r="HB34" i="27"/>
  <c r="HB58" i="27"/>
  <c r="HB30" i="27"/>
  <c r="HB44" i="27"/>
  <c r="EU14" i="27"/>
  <c r="EU30" i="27"/>
  <c r="EW24" i="23"/>
  <c r="I136" i="40" s="1"/>
  <c r="EU46" i="27"/>
  <c r="CY40" i="27"/>
  <c r="CY52" i="27"/>
  <c r="CY6" i="27"/>
  <c r="CY8" i="27"/>
  <c r="IA30" i="27"/>
  <c r="IA60" i="27"/>
  <c r="IA16" i="27"/>
  <c r="DW46" i="27"/>
  <c r="DF16" i="27"/>
  <c r="DF24" i="27"/>
  <c r="DF58" i="27"/>
  <c r="DW18" i="27"/>
  <c r="DW36" i="27"/>
  <c r="HV46" i="27"/>
  <c r="HV20" i="27"/>
  <c r="HV40" i="27"/>
  <c r="HV58" i="27"/>
  <c r="GC16" i="27"/>
  <c r="GC14" i="27"/>
  <c r="DN23" i="23"/>
  <c r="H101" i="40" s="1"/>
  <c r="DH22" i="27"/>
  <c r="DH34" i="27"/>
  <c r="DH4" i="27"/>
  <c r="DH30" i="27"/>
  <c r="IG52" i="27"/>
  <c r="JP54" i="27"/>
  <c r="HV16" i="27"/>
  <c r="ML44" i="27"/>
  <c r="FL38" i="27"/>
  <c r="FL46" i="27"/>
  <c r="FL40" i="27"/>
  <c r="HT32" i="27"/>
  <c r="JO52" i="27"/>
  <c r="HT38" i="27"/>
  <c r="HB40" i="27"/>
  <c r="HB10" i="27"/>
  <c r="HB20" i="27"/>
  <c r="HB54" i="27"/>
  <c r="EU42" i="27"/>
  <c r="EU54" i="27"/>
  <c r="EU50" i="27"/>
  <c r="EU48" i="27"/>
  <c r="CY12" i="27"/>
  <c r="CY48" i="27"/>
  <c r="CY4" i="27"/>
  <c r="CY50" i="27"/>
  <c r="IA50" i="27"/>
  <c r="IA48" i="27"/>
  <c r="IA46" i="27"/>
  <c r="DW32" i="27"/>
  <c r="DF42" i="27"/>
  <c r="DF46" i="27"/>
  <c r="DF38" i="27"/>
  <c r="DW4" i="27"/>
  <c r="HX24" i="23"/>
  <c r="I215" i="40" s="1"/>
  <c r="HV12" i="27"/>
  <c r="HV54" i="27"/>
  <c r="HV26" i="27"/>
  <c r="GC34" i="27"/>
  <c r="GC10" i="27"/>
  <c r="DJ23" i="23"/>
  <c r="H97" i="40" s="1"/>
  <c r="DH32" i="27"/>
  <c r="DH26" i="27"/>
  <c r="DH18" i="27"/>
  <c r="JP14" i="27"/>
  <c r="MN23" i="23"/>
  <c r="H335" i="40" s="1"/>
  <c r="IO22" i="23"/>
  <c r="G232" i="40" s="1"/>
  <c r="ML52" i="27"/>
  <c r="FN24" i="23"/>
  <c r="I153" i="40" s="1"/>
  <c r="FL52" i="27"/>
  <c r="FL6" i="27"/>
  <c r="HT4" i="27"/>
  <c r="JO12" i="27"/>
  <c r="HT46" i="27"/>
  <c r="JO30" i="27"/>
  <c r="HV24" i="23"/>
  <c r="I213" i="40" s="1"/>
  <c r="EU38" i="27"/>
  <c r="HB16" i="27"/>
  <c r="HB50" i="27"/>
  <c r="HB4" i="27"/>
  <c r="HB28" i="27"/>
  <c r="EU28" i="27"/>
  <c r="EU8" i="27"/>
  <c r="EU4" i="27"/>
  <c r="CY44" i="27"/>
  <c r="CY42" i="27"/>
  <c r="CY58" i="27"/>
  <c r="CY16" i="27"/>
  <c r="IC24" i="23"/>
  <c r="I220" i="40" s="1"/>
  <c r="IA12" i="27"/>
  <c r="IA38" i="27"/>
  <c r="DW26" i="27"/>
  <c r="DF26" i="27"/>
  <c r="DF6" i="27"/>
  <c r="DF52" i="27"/>
  <c r="DF8" i="27"/>
  <c r="DW20" i="27"/>
  <c r="HV50" i="27"/>
  <c r="HV18" i="27"/>
  <c r="HV52" i="27"/>
  <c r="GC26" i="27"/>
  <c r="GC40" i="27"/>
  <c r="DH24" i="27"/>
  <c r="DH42" i="27"/>
  <c r="DH52" i="27"/>
  <c r="DH54" i="27"/>
  <c r="JP28" i="27"/>
  <c r="EW23" i="23"/>
  <c r="H136" i="40" s="1"/>
  <c r="BO22" i="23"/>
  <c r="G50" i="40" s="1"/>
  <c r="IC23" i="23"/>
  <c r="H220" i="40" s="1"/>
  <c r="ML54" i="27"/>
  <c r="FL44" i="27"/>
  <c r="FL20" i="27"/>
  <c r="FL12" i="27"/>
  <c r="FL4" i="27"/>
  <c r="BQ34" i="27"/>
  <c r="HT60" i="27"/>
  <c r="HT16" i="27"/>
  <c r="HB12" i="27"/>
  <c r="HB8" i="27"/>
  <c r="HB56" i="27"/>
  <c r="CY28" i="27"/>
  <c r="EU56" i="27"/>
  <c r="EU36" i="27"/>
  <c r="EU16" i="27"/>
  <c r="CY46" i="27"/>
  <c r="CY36" i="27"/>
  <c r="CY54" i="27"/>
  <c r="CY24" i="27"/>
  <c r="IA52" i="27"/>
  <c r="IA54" i="27"/>
  <c r="IA18" i="27"/>
  <c r="IA24" i="27"/>
  <c r="DF50" i="27"/>
  <c r="DF48" i="27"/>
  <c r="DF60" i="27"/>
  <c r="DW58" i="27"/>
  <c r="DW10" i="27"/>
  <c r="GC4" i="27"/>
  <c r="HV24" i="27"/>
  <c r="HV10" i="27"/>
  <c r="HV60" i="27"/>
  <c r="GE23" i="23"/>
  <c r="H170" i="40" s="1"/>
  <c r="GC60" i="27"/>
  <c r="DH38" i="27"/>
  <c r="DH50" i="27"/>
  <c r="DH44" i="27"/>
  <c r="DH56" i="27"/>
  <c r="FL26" i="27"/>
  <c r="BI38" i="27"/>
  <c r="HX23" i="23"/>
  <c r="H215" i="40" s="1"/>
  <c r="HB52" i="27"/>
  <c r="HB18" i="27"/>
  <c r="EU10" i="27"/>
  <c r="EU6" i="27"/>
  <c r="EU44" i="27"/>
  <c r="IC22" i="23"/>
  <c r="G220" i="40" s="1"/>
  <c r="CY18" i="27"/>
  <c r="CY56" i="27"/>
  <c r="CY32" i="27"/>
  <c r="IA4" i="27"/>
  <c r="IA10" i="27"/>
  <c r="IA6" i="27"/>
  <c r="IA44" i="27"/>
  <c r="DF12" i="27"/>
  <c r="DF54" i="27"/>
  <c r="DH22" i="23"/>
  <c r="G95" i="40" s="1"/>
  <c r="DW42" i="27"/>
  <c r="DW22" i="27"/>
  <c r="GC58" i="27"/>
  <c r="HV32" i="27"/>
  <c r="HV8" i="27"/>
  <c r="HV38" i="27"/>
  <c r="HV22" i="27"/>
  <c r="DH16" i="27"/>
  <c r="DH40" i="27"/>
  <c r="DH20" i="27"/>
  <c r="DJ24" i="23"/>
  <c r="I97" i="40" s="1"/>
  <c r="FL58" i="27"/>
  <c r="HT58" i="27"/>
  <c r="HT34" i="27"/>
  <c r="HD22" i="23"/>
  <c r="G195" i="40" s="1"/>
  <c r="HD23" i="23"/>
  <c r="H195" i="40" s="1"/>
  <c r="HB48" i="27"/>
  <c r="MN22" i="23"/>
  <c r="G335" i="40" s="1"/>
  <c r="FL34" i="27"/>
  <c r="FL36" i="27"/>
  <c r="FL48" i="27"/>
  <c r="HV23" i="23"/>
  <c r="H213" i="40" s="1"/>
  <c r="HT40" i="27"/>
  <c r="HB22" i="27"/>
  <c r="HB36" i="27"/>
  <c r="HB26" i="27"/>
  <c r="IA14" i="27"/>
  <c r="CY10" i="27"/>
  <c r="EU34" i="27"/>
  <c r="EU52" i="27"/>
  <c r="EU60" i="27"/>
  <c r="CY14" i="27"/>
  <c r="DA24" i="23"/>
  <c r="I88" i="40" s="1"/>
  <c r="CY30" i="27"/>
  <c r="IA40" i="27"/>
  <c r="IA58" i="27"/>
  <c r="IA20" i="27"/>
  <c r="DF10" i="27"/>
  <c r="DH24" i="23"/>
  <c r="I95" i="40" s="1"/>
  <c r="DF4" i="27"/>
  <c r="DW56" i="27"/>
  <c r="DW28" i="27"/>
  <c r="GC50" i="27"/>
  <c r="HV28" i="27"/>
  <c r="HV42" i="27"/>
  <c r="DH14" i="27"/>
  <c r="DH36" i="27"/>
  <c r="DH10" i="27"/>
  <c r="DH48" i="27"/>
  <c r="KV24" i="23"/>
  <c r="I291" i="40" s="1"/>
  <c r="KT52" i="27"/>
  <c r="KT10" i="27"/>
  <c r="KT44" i="27"/>
  <c r="MV24" i="27"/>
  <c r="MV14" i="27"/>
  <c r="FN42" i="27"/>
  <c r="DM23" i="23"/>
  <c r="H100" i="40" s="1"/>
  <c r="FN14" i="27"/>
  <c r="DE52" i="27"/>
  <c r="DE38" i="27"/>
  <c r="DG23" i="23"/>
  <c r="H94" i="40" s="1"/>
  <c r="DE20" i="27"/>
  <c r="FP24" i="23"/>
  <c r="I155" i="40" s="1"/>
  <c r="FY34" i="27"/>
  <c r="FY24" i="27"/>
  <c r="FY6" i="27"/>
  <c r="FY52" i="27"/>
  <c r="HK8" i="27"/>
  <c r="HK58" i="27"/>
  <c r="HK18" i="27"/>
  <c r="HK4" i="27"/>
  <c r="BK22" i="23"/>
  <c r="G46" i="40" s="1"/>
  <c r="BI26" i="27"/>
  <c r="GH54" i="27"/>
  <c r="GH22" i="27"/>
  <c r="GH56" i="27"/>
  <c r="HP50" i="27"/>
  <c r="HP20" i="27"/>
  <c r="HP46" i="27"/>
  <c r="HS22" i="23"/>
  <c r="G210" i="40" s="1"/>
  <c r="DO14" i="27"/>
  <c r="DO22" i="27"/>
  <c r="DO42" i="27"/>
  <c r="DE54" i="27"/>
  <c r="BI58" i="27"/>
  <c r="BI14" i="27"/>
  <c r="BI30" i="27"/>
  <c r="BI44" i="27"/>
  <c r="BI24" i="27"/>
  <c r="KD23" i="23"/>
  <c r="H273" i="40" s="1"/>
  <c r="JN22" i="23"/>
  <c r="G257" i="40" s="1"/>
  <c r="KT38" i="27"/>
  <c r="KT46" i="27"/>
  <c r="KT8" i="27"/>
  <c r="MV40" i="27"/>
  <c r="MV6" i="27"/>
  <c r="FN36" i="27"/>
  <c r="DE22" i="27"/>
  <c r="DE36" i="27"/>
  <c r="DE46" i="27"/>
  <c r="DE30" i="27"/>
  <c r="FN28" i="27"/>
  <c r="FY4" i="27"/>
  <c r="BC22" i="23"/>
  <c r="G38" i="40" s="1"/>
  <c r="FY54" i="27"/>
  <c r="FY14" i="27"/>
  <c r="FY26" i="27"/>
  <c r="HK34" i="27"/>
  <c r="HK46" i="27"/>
  <c r="HK36" i="27"/>
  <c r="HK24" i="27"/>
  <c r="BI8" i="27"/>
  <c r="GH8" i="27"/>
  <c r="GH28" i="27"/>
  <c r="GH18" i="27"/>
  <c r="HP36" i="27"/>
  <c r="HP60" i="27"/>
  <c r="HP54" i="27"/>
  <c r="HP52" i="27"/>
  <c r="DO56" i="27"/>
  <c r="DO12" i="27"/>
  <c r="DO10" i="27"/>
  <c r="DG24" i="23"/>
  <c r="I94" i="40" s="1"/>
  <c r="FP23" i="23"/>
  <c r="H155" i="40" s="1"/>
  <c r="FP22" i="23"/>
  <c r="G155" i="40" s="1"/>
  <c r="BI18" i="27"/>
  <c r="DQ23" i="23"/>
  <c r="H104" i="40" s="1"/>
  <c r="DQ22" i="23"/>
  <c r="G104" i="40" s="1"/>
  <c r="DE44" i="27"/>
  <c r="EW22" i="23"/>
  <c r="G136" i="40" s="1"/>
  <c r="BI60" i="27"/>
  <c r="LV4" i="27"/>
  <c r="LV60" i="27"/>
  <c r="KT4" i="27"/>
  <c r="KT42" i="27"/>
  <c r="MV44" i="27"/>
  <c r="FN56" i="27"/>
  <c r="DE18" i="27"/>
  <c r="DE48" i="27"/>
  <c r="FN18" i="27"/>
  <c r="DE28" i="27"/>
  <c r="DE24" i="27"/>
  <c r="FN4" i="27"/>
  <c r="FY56" i="27"/>
  <c r="FY36" i="27"/>
  <c r="FY40" i="27"/>
  <c r="HK48" i="27"/>
  <c r="HK26" i="27"/>
  <c r="HK28" i="27"/>
  <c r="HK42" i="27"/>
  <c r="BI28" i="27"/>
  <c r="GH16" i="27"/>
  <c r="GH6" i="27"/>
  <c r="GJ23" i="23"/>
  <c r="H175" i="40" s="1"/>
  <c r="HP44" i="27"/>
  <c r="HR22" i="23"/>
  <c r="G209" i="40" s="1"/>
  <c r="HP56" i="27"/>
  <c r="HP12" i="27"/>
  <c r="HP18" i="27"/>
  <c r="DO34" i="27"/>
  <c r="DO8" i="27"/>
  <c r="DO32" i="27"/>
  <c r="DQ24" i="23"/>
  <c r="I104" i="40" s="1"/>
  <c r="KV22" i="23"/>
  <c r="G291" i="40" s="1"/>
  <c r="BI12" i="27"/>
  <c r="GX22" i="23"/>
  <c r="G189" i="40" s="1"/>
  <c r="DE26" i="27"/>
  <c r="DE12" i="27"/>
  <c r="DE34" i="27"/>
  <c r="DE60" i="27"/>
  <c r="DE40" i="27"/>
  <c r="KT60" i="27"/>
  <c r="KT24" i="27"/>
  <c r="MV38" i="27"/>
  <c r="DE6" i="27"/>
  <c r="DE50" i="27"/>
  <c r="FN32" i="27"/>
  <c r="DE10" i="27"/>
  <c r="FN6" i="27"/>
  <c r="DE32" i="27"/>
  <c r="GA22" i="23"/>
  <c r="G166" i="40" s="1"/>
  <c r="FY8" i="27"/>
  <c r="FY20" i="27"/>
  <c r="FY42" i="27"/>
  <c r="HK60" i="27"/>
  <c r="HK20" i="27"/>
  <c r="HK12" i="27"/>
  <c r="HK10" i="27"/>
  <c r="BI42" i="27"/>
  <c r="BI52" i="27"/>
  <c r="GH26" i="27"/>
  <c r="GH50" i="27"/>
  <c r="GH48" i="27"/>
  <c r="GH60" i="27"/>
  <c r="GJ24" i="23"/>
  <c r="I175" i="40" s="1"/>
  <c r="HP38" i="27"/>
  <c r="HP14" i="27"/>
  <c r="HP30" i="27"/>
  <c r="HP48" i="27"/>
  <c r="EO22" i="23"/>
  <c r="G128" i="40" s="1"/>
  <c r="GB23" i="23"/>
  <c r="H167" i="40" s="1"/>
  <c r="DO18" i="27"/>
  <c r="DO60" i="27"/>
  <c r="DO46" i="27"/>
  <c r="DO36" i="27"/>
  <c r="DE58" i="27"/>
  <c r="BK23" i="23"/>
  <c r="H46" i="40" s="1"/>
  <c r="BI56" i="27"/>
  <c r="KT12" i="27"/>
  <c r="KT58" i="27"/>
  <c r="KT28" i="27"/>
  <c r="MV20" i="27"/>
  <c r="MX24" i="23"/>
  <c r="I345" i="40" s="1"/>
  <c r="FN46" i="27"/>
  <c r="FN48" i="27"/>
  <c r="DE42" i="27"/>
  <c r="FY28" i="27"/>
  <c r="FY12" i="27"/>
  <c r="FY32" i="27"/>
  <c r="HK40" i="27"/>
  <c r="HK30" i="27"/>
  <c r="HK38" i="27"/>
  <c r="BI6" i="27"/>
  <c r="BI22" i="27"/>
  <c r="BI46" i="27"/>
  <c r="GH44" i="27"/>
  <c r="GH36" i="27"/>
  <c r="GH38" i="27"/>
  <c r="GH40" i="27"/>
  <c r="BI48" i="27"/>
  <c r="HP24" i="27"/>
  <c r="HR24" i="23"/>
  <c r="I209" i="40" s="1"/>
  <c r="HP40" i="27"/>
  <c r="DO16" i="27"/>
  <c r="DO30" i="27"/>
  <c r="DO4" i="27"/>
  <c r="BI10" i="27"/>
  <c r="DL22" i="23"/>
  <c r="G99" i="40" s="1"/>
  <c r="EV28" i="27"/>
  <c r="EV22" i="27"/>
  <c r="EV26" i="27"/>
  <c r="EX23" i="23"/>
  <c r="H137" i="40" s="1"/>
  <c r="EJ34" i="27"/>
  <c r="EJ42" i="27"/>
  <c r="EJ32" i="27"/>
  <c r="LK34" i="27"/>
  <c r="LK18" i="27"/>
  <c r="KT22" i="27"/>
  <c r="KT50" i="27"/>
  <c r="KV23" i="23"/>
  <c r="H291" i="40" s="1"/>
  <c r="KT6" i="27"/>
  <c r="MV36" i="27"/>
  <c r="MV10" i="27"/>
  <c r="FN44" i="27"/>
  <c r="FN58" i="27"/>
  <c r="DE16" i="27"/>
  <c r="FY30" i="27"/>
  <c r="FY38" i="27"/>
  <c r="FY10" i="27"/>
  <c r="HK44" i="27"/>
  <c r="HM24" i="23"/>
  <c r="I204" i="40" s="1"/>
  <c r="HK16" i="27"/>
  <c r="GJ22" i="23"/>
  <c r="G175" i="40" s="1"/>
  <c r="BI4" i="27"/>
  <c r="BI34" i="27"/>
  <c r="BI54" i="27"/>
  <c r="GH14" i="27"/>
  <c r="GH32" i="27"/>
  <c r="GH52" i="27"/>
  <c r="GH30" i="27"/>
  <c r="BI36" i="27"/>
  <c r="HP26" i="27"/>
  <c r="HP4" i="27"/>
  <c r="HP22" i="27"/>
  <c r="HP34" i="27"/>
  <c r="DO28" i="27"/>
  <c r="DO52" i="27"/>
  <c r="DO48" i="27"/>
  <c r="GH34" i="27"/>
  <c r="BI40" i="27"/>
  <c r="DO40" i="27"/>
  <c r="KR23" i="23"/>
  <c r="H287" i="40" s="1"/>
  <c r="KT14" i="27"/>
  <c r="MV12" i="27"/>
  <c r="MV52" i="27"/>
  <c r="FN12" i="27"/>
  <c r="FY60" i="27"/>
  <c r="GA24" i="23"/>
  <c r="I166" i="40" s="1"/>
  <c r="FY18" i="27"/>
  <c r="FY16" i="27"/>
  <c r="FY50" i="27"/>
  <c r="GA23" i="23"/>
  <c r="H166" i="40" s="1"/>
  <c r="HK14" i="27"/>
  <c r="HK54" i="27"/>
  <c r="HK52" i="27"/>
  <c r="HK56" i="27"/>
  <c r="HM22" i="23"/>
  <c r="G204" i="40" s="1"/>
  <c r="BI32" i="27"/>
  <c r="GH46" i="27"/>
  <c r="GH20" i="27"/>
  <c r="GH24" i="27"/>
  <c r="BI50" i="27"/>
  <c r="HP28" i="27"/>
  <c r="HP10" i="27"/>
  <c r="DO20" i="27"/>
  <c r="DO6" i="27"/>
  <c r="DO50" i="27"/>
  <c r="DE14" i="27"/>
  <c r="FY23" i="23"/>
  <c r="H164" i="40" s="1"/>
  <c r="BK24" i="23"/>
  <c r="I46" i="40" s="1"/>
  <c r="DO44" i="27"/>
  <c r="HT23" i="23"/>
  <c r="H211" i="40" s="1"/>
  <c r="JP22" i="27"/>
  <c r="JP20" i="27"/>
  <c r="JP42" i="27"/>
  <c r="CN28" i="27"/>
  <c r="CN8" i="27"/>
  <c r="LW23" i="23"/>
  <c r="H318" i="40" s="1"/>
  <c r="MQ22" i="23"/>
  <c r="G338" i="40" s="1"/>
  <c r="CC22" i="23"/>
  <c r="G64" i="40" s="1"/>
  <c r="GN23" i="23"/>
  <c r="H179" i="40" s="1"/>
  <c r="GL52" i="27"/>
  <c r="HN8" i="27"/>
  <c r="HN10" i="27"/>
  <c r="HN42" i="27"/>
  <c r="FI28" i="27"/>
  <c r="FI18" i="27"/>
  <c r="MU22" i="23"/>
  <c r="G342" i="40" s="1"/>
  <c r="LJ23" i="23"/>
  <c r="H305" i="40" s="1"/>
  <c r="MH22" i="23"/>
  <c r="G329" i="40" s="1"/>
  <c r="LB23" i="23"/>
  <c r="H297" i="40" s="1"/>
  <c r="CJ22" i="23"/>
  <c r="G71" i="40" s="1"/>
  <c r="KL23" i="23"/>
  <c r="H281" i="40" s="1"/>
  <c r="JR22" i="23"/>
  <c r="G261" i="40" s="1"/>
  <c r="LC23" i="23"/>
  <c r="H298" i="40" s="1"/>
  <c r="GC23" i="23"/>
  <c r="H168" i="40" s="1"/>
  <c r="JH22" i="23"/>
  <c r="G251" i="40" s="1"/>
  <c r="JX26" i="27"/>
  <c r="JX18" i="27"/>
  <c r="JX52" i="27"/>
  <c r="JX16" i="27"/>
  <c r="JX32" i="27"/>
  <c r="JX34" i="27"/>
  <c r="JX58" i="27"/>
  <c r="JX48" i="27"/>
  <c r="JZ24" i="23"/>
  <c r="I269" i="40" s="1"/>
  <c r="JX46" i="27"/>
  <c r="JX22" i="27"/>
  <c r="JX20" i="27"/>
  <c r="JX24" i="27"/>
  <c r="JZ22" i="23"/>
  <c r="G269" i="40" s="1"/>
  <c r="CO36" i="27"/>
  <c r="CO54" i="27"/>
  <c r="CO38" i="27"/>
  <c r="CO8" i="27"/>
  <c r="KI24" i="23"/>
  <c r="I278" i="40" s="1"/>
  <c r="KN22" i="23"/>
  <c r="G283" i="40" s="1"/>
  <c r="KG18" i="27"/>
  <c r="GQ23" i="23"/>
  <c r="H182" i="40" s="1"/>
  <c r="LL18" i="27"/>
  <c r="GO14" i="27"/>
  <c r="GO58" i="27"/>
  <c r="GO10" i="27"/>
  <c r="GO56" i="27"/>
  <c r="LL54" i="27"/>
  <c r="LL38" i="27"/>
  <c r="LL4" i="27"/>
  <c r="KT22" i="23"/>
  <c r="G289" i="40" s="1"/>
  <c r="IY22" i="23"/>
  <c r="G242" i="40" s="1"/>
  <c r="HL23" i="23"/>
  <c r="H203" i="40" s="1"/>
  <c r="BQ36" i="27"/>
  <c r="JX40" i="27"/>
  <c r="JX28" i="27"/>
  <c r="BQ56" i="27"/>
  <c r="EG56" i="27"/>
  <c r="EG38" i="27"/>
  <c r="BE22" i="23"/>
  <c r="G40" i="40" s="1"/>
  <c r="JO22" i="27"/>
  <c r="JO6" i="27"/>
  <c r="JO26" i="27"/>
  <c r="NU20" i="23"/>
  <c r="CB4" i="27"/>
  <c r="CD22" i="23"/>
  <c r="G65" i="40" s="1"/>
  <c r="CB40" i="27"/>
  <c r="CB34" i="27"/>
  <c r="LC4" i="27"/>
  <c r="LC42" i="27"/>
  <c r="LC20" i="27"/>
  <c r="LC60" i="27"/>
  <c r="LC16" i="27"/>
  <c r="LC34" i="27"/>
  <c r="LC36" i="27"/>
  <c r="LC52" i="27"/>
  <c r="LC24" i="27"/>
  <c r="LC46" i="27"/>
  <c r="LC50" i="27"/>
  <c r="LC18" i="27"/>
  <c r="LC10" i="27"/>
  <c r="LC56" i="27"/>
  <c r="LC8" i="27"/>
  <c r="LC12" i="27"/>
  <c r="LC54" i="27"/>
  <c r="LC6" i="27"/>
  <c r="LC26" i="27"/>
  <c r="LC40" i="27"/>
  <c r="LC44" i="27"/>
  <c r="CM40" i="27"/>
  <c r="CM42" i="27"/>
  <c r="CM26" i="27"/>
  <c r="CM4" i="27"/>
  <c r="CM10" i="27"/>
  <c r="CM56" i="27"/>
  <c r="CM22" i="27"/>
  <c r="CM32" i="27"/>
  <c r="CM58" i="27"/>
  <c r="CM8" i="27"/>
  <c r="CM52" i="27"/>
  <c r="CM60" i="27"/>
  <c r="CM38" i="27"/>
  <c r="CM50" i="27"/>
  <c r="CM24" i="27"/>
  <c r="CM6" i="27"/>
  <c r="CM54" i="27"/>
  <c r="CM30" i="27"/>
  <c r="CM36" i="27"/>
  <c r="CO23" i="23"/>
  <c r="H76" i="40" s="1"/>
  <c r="CM28" i="27"/>
  <c r="JQ22" i="23"/>
  <c r="G260" i="40" s="1"/>
  <c r="DG24" i="27"/>
  <c r="DG40" i="27"/>
  <c r="DG32" i="27"/>
  <c r="DI24" i="23"/>
  <c r="I96" i="40" s="1"/>
  <c r="DG12" i="27"/>
  <c r="DG20" i="27"/>
  <c r="DG36" i="27"/>
  <c r="DG46" i="27"/>
  <c r="DG18" i="27"/>
  <c r="DG8" i="27"/>
  <c r="DG54" i="27"/>
  <c r="DG26" i="27"/>
  <c r="DG22" i="27"/>
  <c r="DG34" i="27"/>
  <c r="DG6" i="27"/>
  <c r="DG28" i="27"/>
  <c r="DG4" i="27"/>
  <c r="GC38" i="27"/>
  <c r="GC32" i="27"/>
  <c r="GC42" i="27"/>
  <c r="GC56" i="27"/>
  <c r="GC48" i="27"/>
  <c r="GC22" i="27"/>
  <c r="GC6" i="27"/>
  <c r="GC52" i="27"/>
  <c r="GC46" i="27"/>
  <c r="GC28" i="27"/>
  <c r="GC36" i="27"/>
  <c r="GC44" i="27"/>
  <c r="GC12" i="27"/>
  <c r="DX42" i="27"/>
  <c r="DX46" i="27"/>
  <c r="BS24" i="23"/>
  <c r="I54" i="40" s="1"/>
  <c r="BQ4" i="27"/>
  <c r="BQ40" i="27"/>
  <c r="BQ38" i="27"/>
  <c r="BQ30" i="27"/>
  <c r="BQ58" i="27"/>
  <c r="BQ46" i="27"/>
  <c r="BQ48" i="27"/>
  <c r="BQ10" i="27"/>
  <c r="BQ32" i="27"/>
  <c r="BQ54" i="27"/>
  <c r="BQ22" i="27"/>
  <c r="BQ44" i="27"/>
  <c r="BQ8" i="27"/>
  <c r="BQ52" i="27"/>
  <c r="BQ16" i="27"/>
  <c r="BQ24" i="27"/>
  <c r="BQ26" i="27"/>
  <c r="BQ20" i="27"/>
  <c r="EG50" i="27"/>
  <c r="EG36" i="27"/>
  <c r="EG40" i="27"/>
  <c r="EG60" i="27"/>
  <c r="EG4" i="27"/>
  <c r="EG30" i="27"/>
  <c r="EG32" i="27"/>
  <c r="CB54" i="27"/>
  <c r="CB58" i="27"/>
  <c r="CB32" i="27"/>
  <c r="CB10" i="27"/>
  <c r="CB48" i="27"/>
  <c r="CO60" i="27"/>
  <c r="CO44" i="27"/>
  <c r="MJ23" i="23"/>
  <c r="H331" i="40" s="1"/>
  <c r="KG12" i="27"/>
  <c r="KI22" i="23"/>
  <c r="G278" i="40" s="1"/>
  <c r="GQ22" i="23"/>
  <c r="G182" i="40" s="1"/>
  <c r="GO18" i="27"/>
  <c r="GO20" i="27"/>
  <c r="GO36" i="27"/>
  <c r="GO32" i="27"/>
  <c r="LL6" i="27"/>
  <c r="LL30" i="27"/>
  <c r="LL60" i="27"/>
  <c r="BQ28" i="27"/>
  <c r="JX14" i="27"/>
  <c r="JX50" i="27"/>
  <c r="JX54" i="27"/>
  <c r="BQ50" i="27"/>
  <c r="JV23" i="23"/>
  <c r="H265" i="40" s="1"/>
  <c r="EG8" i="27"/>
  <c r="EG18" i="27"/>
  <c r="KW23" i="23"/>
  <c r="H292" i="40" s="1"/>
  <c r="JO42" i="27"/>
  <c r="JO28" i="27"/>
  <c r="JQ24" i="23"/>
  <c r="I260" i="40" s="1"/>
  <c r="JO4" i="27"/>
  <c r="JO36" i="27"/>
  <c r="CH23" i="23"/>
  <c r="H69" i="40" s="1"/>
  <c r="DP22" i="23"/>
  <c r="G103" i="40" s="1"/>
  <c r="CB44" i="27"/>
  <c r="CB38" i="27"/>
  <c r="CB56" i="27"/>
  <c r="CB8" i="27"/>
  <c r="GS23" i="23"/>
  <c r="H184" i="40" s="1"/>
  <c r="LO56" i="27"/>
  <c r="LO36" i="27"/>
  <c r="LO30" i="27"/>
  <c r="LO38" i="27"/>
  <c r="LO24" i="27"/>
  <c r="LO10" i="27"/>
  <c r="LO18" i="27"/>
  <c r="LO22" i="27"/>
  <c r="LO28" i="27"/>
  <c r="LO46" i="27"/>
  <c r="LO14" i="27"/>
  <c r="LO48" i="27"/>
  <c r="LO52" i="27"/>
  <c r="LQ24" i="23"/>
  <c r="I312" i="40" s="1"/>
  <c r="MJ32" i="27"/>
  <c r="MJ18" i="27"/>
  <c r="MJ12" i="27"/>
  <c r="MJ8" i="27"/>
  <c r="MJ52" i="27"/>
  <c r="MJ50" i="27"/>
  <c r="MJ26" i="27"/>
  <c r="MJ42" i="27"/>
  <c r="IC42" i="27"/>
  <c r="IC16" i="27"/>
  <c r="DC22" i="23"/>
  <c r="G90" i="40" s="1"/>
  <c r="HF18" i="27"/>
  <c r="HF34" i="27"/>
  <c r="HF48" i="27"/>
  <c r="HF30" i="27"/>
  <c r="HH23" i="23"/>
  <c r="H199" i="40" s="1"/>
  <c r="HF52" i="27"/>
  <c r="CO56" i="27"/>
  <c r="CO22" i="27"/>
  <c r="KG44" i="27"/>
  <c r="KG20" i="27"/>
  <c r="KG30" i="27"/>
  <c r="KG48" i="27"/>
  <c r="KG34" i="27"/>
  <c r="KG16" i="27"/>
  <c r="KG8" i="27"/>
  <c r="KG58" i="27"/>
  <c r="KG52" i="27"/>
  <c r="KG28" i="27"/>
  <c r="KG4" i="27"/>
  <c r="KG38" i="27"/>
  <c r="KG46" i="27"/>
  <c r="KG22" i="27"/>
  <c r="KG60" i="27"/>
  <c r="KG26" i="27"/>
  <c r="KG36" i="27"/>
  <c r="CO28" i="27"/>
  <c r="CQ23" i="23"/>
  <c r="H78" i="40" s="1"/>
  <c r="CO16" i="27"/>
  <c r="CO58" i="27"/>
  <c r="NJ20" i="23"/>
  <c r="KG32" i="27"/>
  <c r="GO50" i="27"/>
  <c r="GQ24" i="23"/>
  <c r="I182" i="40" s="1"/>
  <c r="GO16" i="27"/>
  <c r="GO52" i="27"/>
  <c r="LL20" i="27"/>
  <c r="LL52" i="27"/>
  <c r="BQ12" i="27"/>
  <c r="JX6" i="27"/>
  <c r="JZ23" i="23"/>
  <c r="H269" i="40" s="1"/>
  <c r="JX30" i="27"/>
  <c r="JX10" i="27"/>
  <c r="BQ18" i="27"/>
  <c r="EG46" i="27"/>
  <c r="EG44" i="27"/>
  <c r="EG58" i="27"/>
  <c r="JO10" i="27"/>
  <c r="JO48" i="27"/>
  <c r="JO32" i="27"/>
  <c r="JO54" i="27"/>
  <c r="CB46" i="27"/>
  <c r="CB28" i="27"/>
  <c r="CB16" i="27"/>
  <c r="CB42" i="27"/>
  <c r="FM23" i="23"/>
  <c r="H152" i="40" s="1"/>
  <c r="BS22" i="23"/>
  <c r="G54" i="40" s="1"/>
  <c r="EI54" i="27"/>
  <c r="EI60" i="27"/>
  <c r="EI20" i="27"/>
  <c r="EI24" i="27"/>
  <c r="EI44" i="27"/>
  <c r="EI28" i="27"/>
  <c r="EI12" i="27"/>
  <c r="EI40" i="27"/>
  <c r="HZ44" i="27"/>
  <c r="HZ6" i="27"/>
  <c r="MP14" i="27"/>
  <c r="MR23" i="23"/>
  <c r="H339" i="40" s="1"/>
  <c r="LT6" i="27"/>
  <c r="LT42" i="27"/>
  <c r="LT22" i="27"/>
  <c r="LT10" i="27"/>
  <c r="LV22" i="23"/>
  <c r="G317" i="40" s="1"/>
  <c r="LT18" i="27"/>
  <c r="LT8" i="27"/>
  <c r="LT38" i="27"/>
  <c r="EF16" i="27"/>
  <c r="EF26" i="27"/>
  <c r="CD12" i="27"/>
  <c r="CD8" i="27"/>
  <c r="CF24" i="23"/>
  <c r="I67" i="40" s="1"/>
  <c r="CD40" i="27"/>
  <c r="CD48" i="27"/>
  <c r="CD14" i="27"/>
  <c r="CD50" i="27"/>
  <c r="CD20" i="27"/>
  <c r="CD22" i="27"/>
  <c r="CD10" i="27"/>
  <c r="CD23" i="23"/>
  <c r="H65" i="40" s="1"/>
  <c r="CJ20" i="27"/>
  <c r="CJ36" i="27"/>
  <c r="CJ52" i="27"/>
  <c r="CJ46" i="27"/>
  <c r="CL22" i="23"/>
  <c r="G73" i="40" s="1"/>
  <c r="CJ40" i="27"/>
  <c r="LL48" i="27"/>
  <c r="LL28" i="27"/>
  <c r="LL26" i="27"/>
  <c r="LN23" i="23"/>
  <c r="H309" i="40" s="1"/>
  <c r="CO24" i="27"/>
  <c r="CO6" i="27"/>
  <c r="CO20" i="27"/>
  <c r="KG42" i="27"/>
  <c r="LO22" i="23"/>
  <c r="G310" i="40" s="1"/>
  <c r="GO24" i="27"/>
  <c r="GO4" i="27"/>
  <c r="GO48" i="27"/>
  <c r="GO34" i="27"/>
  <c r="LL10" i="27"/>
  <c r="LL34" i="27"/>
  <c r="LL8" i="27"/>
  <c r="BQ42" i="27"/>
  <c r="JX36" i="27"/>
  <c r="JX56" i="27"/>
  <c r="BQ60" i="27"/>
  <c r="EG42" i="27"/>
  <c r="EG28" i="27"/>
  <c r="EG52" i="27"/>
  <c r="OC20" i="23"/>
  <c r="JO18" i="27"/>
  <c r="JO58" i="27"/>
  <c r="JO38" i="27"/>
  <c r="CB18" i="27"/>
  <c r="CB12" i="27"/>
  <c r="LE23" i="23"/>
  <c r="H300" i="40" s="1"/>
  <c r="ML60" i="27"/>
  <c r="ML56" i="27"/>
  <c r="ML6" i="27"/>
  <c r="ML32" i="27"/>
  <c r="ML18" i="27"/>
  <c r="ML26" i="27"/>
  <c r="ML4" i="27"/>
  <c r="ML12" i="27"/>
  <c r="ML58" i="27"/>
  <c r="ML30" i="27"/>
  <c r="ML16" i="27"/>
  <c r="ML50" i="27"/>
  <c r="ML34" i="27"/>
  <c r="MN24" i="23"/>
  <c r="I335" i="40" s="1"/>
  <c r="ML48" i="27"/>
  <c r="ML8" i="27"/>
  <c r="ML46" i="27"/>
  <c r="HT18" i="27"/>
  <c r="HT8" i="27"/>
  <c r="HT52" i="27"/>
  <c r="HT24" i="27"/>
  <c r="HT56" i="27"/>
  <c r="HT30" i="27"/>
  <c r="HT22" i="27"/>
  <c r="HT48" i="27"/>
  <c r="HT44" i="27"/>
  <c r="EK23" i="23"/>
  <c r="H124" i="40" s="1"/>
  <c r="IE22" i="23"/>
  <c r="G222" i="40" s="1"/>
  <c r="DF34" i="27"/>
  <c r="DF56" i="27"/>
  <c r="DW60" i="27"/>
  <c r="DW34" i="27"/>
  <c r="DW48" i="27"/>
  <c r="DW14" i="27"/>
  <c r="DW30" i="27"/>
  <c r="DW12" i="27"/>
  <c r="DW50" i="27"/>
  <c r="DW54" i="27"/>
  <c r="DW38" i="27"/>
  <c r="DY23" i="23"/>
  <c r="H112" i="40" s="1"/>
  <c r="GZ26" i="27"/>
  <c r="GZ18" i="27"/>
  <c r="IG12" i="27"/>
  <c r="IG38" i="27"/>
  <c r="CX20" i="27"/>
  <c r="CX12" i="27"/>
  <c r="CX14" i="27"/>
  <c r="CX28" i="27"/>
  <c r="CX30" i="27"/>
  <c r="CX38" i="27"/>
  <c r="CX50" i="27"/>
  <c r="CZ23" i="23"/>
  <c r="H87" i="40" s="1"/>
  <c r="BM28" i="27"/>
  <c r="BM12" i="27"/>
  <c r="BM16" i="27"/>
  <c r="BM48" i="27"/>
  <c r="BM32" i="27"/>
  <c r="BM54" i="27"/>
  <c r="BM46" i="27"/>
  <c r="BO24" i="23"/>
  <c r="I50" i="40" s="1"/>
  <c r="JS23" i="23"/>
  <c r="H262" i="40" s="1"/>
  <c r="CO4" i="27"/>
  <c r="CO42" i="27"/>
  <c r="CQ24" i="23"/>
  <c r="I78" i="40" s="1"/>
  <c r="CO10" i="27"/>
  <c r="IM23" i="23"/>
  <c r="H230" i="40" s="1"/>
  <c r="CN22" i="23"/>
  <c r="G75" i="40" s="1"/>
  <c r="KG14" i="27"/>
  <c r="KG40" i="27"/>
  <c r="GO22" i="27"/>
  <c r="GO54" i="27"/>
  <c r="GO46" i="27"/>
  <c r="GO42" i="27"/>
  <c r="LL22" i="27"/>
  <c r="LL14" i="27"/>
  <c r="CS23" i="23"/>
  <c r="H80" i="40" s="1"/>
  <c r="JX42" i="27"/>
  <c r="JX4" i="27"/>
  <c r="EG24" i="27"/>
  <c r="EI24" i="23"/>
  <c r="I122" i="40" s="1"/>
  <c r="EG6" i="27"/>
  <c r="EI23" i="23"/>
  <c r="H122" i="40" s="1"/>
  <c r="JO46" i="27"/>
  <c r="JO16" i="27"/>
  <c r="JO24" i="27"/>
  <c r="JO40" i="27"/>
  <c r="JO60" i="27"/>
  <c r="JO34" i="27"/>
  <c r="CD24" i="23"/>
  <c r="I65" i="40" s="1"/>
  <c r="CB60" i="27"/>
  <c r="CB50" i="27"/>
  <c r="KT16" i="27"/>
  <c r="KT48" i="27"/>
  <c r="KT18" i="27"/>
  <c r="KT26" i="27"/>
  <c r="KT32" i="27"/>
  <c r="KT56" i="27"/>
  <c r="KT54" i="27"/>
  <c r="KT40" i="27"/>
  <c r="MV16" i="27"/>
  <c r="MV60" i="27"/>
  <c r="MV50" i="27"/>
  <c r="MV4" i="27"/>
  <c r="MV32" i="27"/>
  <c r="MX22" i="23"/>
  <c r="G345" i="40" s="1"/>
  <c r="MV30" i="27"/>
  <c r="MV58" i="27"/>
  <c r="MV8" i="27"/>
  <c r="MV54" i="27"/>
  <c r="MV26" i="27"/>
  <c r="MV22" i="27"/>
  <c r="MV46" i="27"/>
  <c r="MV18" i="27"/>
  <c r="MV48" i="27"/>
  <c r="MV42" i="27"/>
  <c r="KI23" i="23"/>
  <c r="H278" i="40" s="1"/>
  <c r="IR38" i="27"/>
  <c r="IR30" i="27"/>
  <c r="IR12" i="27"/>
  <c r="IR4" i="27"/>
  <c r="IR8" i="27"/>
  <c r="IR26" i="27"/>
  <c r="IR54" i="27"/>
  <c r="IR24" i="27"/>
  <c r="IT22" i="23"/>
  <c r="G237" i="40" s="1"/>
  <c r="IR60" i="27"/>
  <c r="IR22" i="27"/>
  <c r="FP46" i="27"/>
  <c r="FP58" i="27"/>
  <c r="FP10" i="27"/>
  <c r="FP22" i="27"/>
  <c r="FP14" i="27"/>
  <c r="FP36" i="27"/>
  <c r="FP6" i="27"/>
  <c r="FP26" i="27"/>
  <c r="FP16" i="27"/>
  <c r="FP60" i="27"/>
  <c r="EC40" i="27"/>
  <c r="EC50" i="27"/>
  <c r="EC26" i="27"/>
  <c r="CA36" i="27"/>
  <c r="CA44" i="27"/>
  <c r="CA46" i="27"/>
  <c r="CC24" i="23"/>
  <c r="I64" i="40" s="1"/>
  <c r="CA14" i="27"/>
  <c r="CA40" i="27"/>
  <c r="CA20" i="27"/>
  <c r="KG6" i="27"/>
  <c r="KG50" i="27"/>
  <c r="LL16" i="27"/>
  <c r="GO30" i="27"/>
  <c r="GO40" i="27"/>
  <c r="GO38" i="27"/>
  <c r="LN24" i="23"/>
  <c r="I309" i="40" s="1"/>
  <c r="LL46" i="27"/>
  <c r="LL44" i="27"/>
  <c r="BQ6" i="27"/>
  <c r="JX12" i="27"/>
  <c r="JX38" i="27"/>
  <c r="EG10" i="27"/>
  <c r="EG22" i="27"/>
  <c r="JO14" i="27"/>
  <c r="JO20" i="27"/>
  <c r="JO56" i="27"/>
  <c r="CB24" i="27"/>
  <c r="CB6" i="27"/>
  <c r="MW40" i="27"/>
  <c r="MW38" i="27"/>
  <c r="MW50" i="27"/>
  <c r="MY23" i="23"/>
  <c r="H346" i="40" s="1"/>
  <c r="MW20" i="27"/>
  <c r="MW6" i="27"/>
  <c r="MW54" i="27"/>
  <c r="MW32" i="27"/>
  <c r="MW28" i="27"/>
  <c r="MW24" i="27"/>
  <c r="KE30" i="27"/>
  <c r="KE52" i="27"/>
  <c r="KE24" i="27"/>
  <c r="KE36" i="27"/>
  <c r="KE26" i="27"/>
  <c r="KE16" i="27"/>
  <c r="KE58" i="27"/>
  <c r="KE50" i="27"/>
  <c r="KE8" i="27"/>
  <c r="IH54" i="27"/>
  <c r="IH20" i="27"/>
  <c r="IH8" i="27"/>
  <c r="FN20" i="27"/>
  <c r="FN10" i="27"/>
  <c r="FN34" i="27"/>
  <c r="FN52" i="27"/>
  <c r="FN54" i="27"/>
  <c r="FN8" i="27"/>
  <c r="FN50" i="27"/>
  <c r="FN22" i="27"/>
  <c r="FN16" i="27"/>
  <c r="FN26" i="27"/>
  <c r="FN30" i="27"/>
  <c r="FN38" i="27"/>
  <c r="ID48" i="27"/>
  <c r="ID26" i="27"/>
  <c r="ID60" i="27"/>
  <c r="IF24" i="23"/>
  <c r="I223" i="40" s="1"/>
  <c r="ID8" i="27"/>
  <c r="ID36" i="27"/>
  <c r="ID6" i="27"/>
  <c r="ID50" i="27"/>
  <c r="ID12" i="27"/>
  <c r="IF23" i="23"/>
  <c r="H223" i="40" s="1"/>
  <c r="ID28" i="27"/>
  <c r="ID16" i="27"/>
  <c r="ID34" i="27"/>
  <c r="IF22" i="23"/>
  <c r="G223" i="40" s="1"/>
  <c r="ID14" i="27"/>
  <c r="ID20" i="27"/>
  <c r="ID32" i="27"/>
  <c r="ID40" i="27"/>
  <c r="ID18" i="27"/>
  <c r="ID24" i="27"/>
  <c r="EQ32" i="27"/>
  <c r="EQ26" i="27"/>
  <c r="EQ6" i="27"/>
  <c r="EQ56" i="27"/>
  <c r="EQ52" i="27"/>
  <c r="ES24" i="23"/>
  <c r="I132" i="40" s="1"/>
  <c r="EQ24" i="27"/>
  <c r="EQ30" i="27"/>
  <c r="EQ14" i="27"/>
  <c r="EQ42" i="27"/>
  <c r="EQ50" i="27"/>
  <c r="EQ54" i="27"/>
  <c r="HP8" i="27"/>
  <c r="HP32" i="27"/>
  <c r="CO12" i="27"/>
  <c r="CO26" i="27"/>
  <c r="CO32" i="27"/>
  <c r="CO30" i="27"/>
  <c r="OE20" i="23"/>
  <c r="KG24" i="27"/>
  <c r="LL40" i="27"/>
  <c r="GO26" i="27"/>
  <c r="GO8" i="27"/>
  <c r="LL36" i="27"/>
  <c r="LL24" i="27"/>
  <c r="LL32" i="27"/>
  <c r="BQ14" i="27"/>
  <c r="JX44" i="27"/>
  <c r="EG48" i="27"/>
  <c r="EG12" i="27"/>
  <c r="EG34" i="27"/>
  <c r="EG20" i="27"/>
  <c r="JQ23" i="23"/>
  <c r="H260" i="40" s="1"/>
  <c r="JO44" i="27"/>
  <c r="CB30" i="27"/>
  <c r="CB52" i="27"/>
  <c r="CB20" i="27"/>
  <c r="LN22" i="23"/>
  <c r="G309" i="40" s="1"/>
  <c r="HR48" i="27"/>
  <c r="HR8" i="27"/>
  <c r="HR60" i="27"/>
  <c r="HR28" i="27"/>
  <c r="HR18" i="27"/>
  <c r="HR36" i="27"/>
  <c r="HR26" i="27"/>
  <c r="HR42" i="27"/>
  <c r="EL12" i="27"/>
  <c r="EL50" i="27"/>
  <c r="EL36" i="27"/>
  <c r="EL16" i="27"/>
  <c r="EL24" i="27"/>
  <c r="IN48" i="27"/>
  <c r="IN26" i="27"/>
  <c r="IN30" i="27"/>
  <c r="IN32" i="27"/>
  <c r="IN52" i="27"/>
  <c r="IN38" i="27"/>
  <c r="IN6" i="27"/>
  <c r="IP22" i="23"/>
  <c r="G233" i="40" s="1"/>
  <c r="IN16" i="27"/>
  <c r="IN4" i="27"/>
  <c r="IP23" i="23"/>
  <c r="H233" i="40" s="1"/>
  <c r="IN42" i="27"/>
  <c r="GE22" i="23"/>
  <c r="G170" i="40" s="1"/>
  <c r="HR23" i="23"/>
  <c r="H209" i="40" s="1"/>
  <c r="G37" i="40"/>
  <c r="IP26" i="27"/>
  <c r="IP6" i="27"/>
  <c r="IP42" i="27"/>
  <c r="IP48" i="27"/>
  <c r="IR24" i="23"/>
  <c r="I235" i="40" s="1"/>
  <c r="IP60" i="27"/>
  <c r="IP36" i="27"/>
  <c r="IP12" i="27"/>
  <c r="IP22" i="27"/>
  <c r="IP44" i="27"/>
  <c r="IP50" i="27"/>
  <c r="IP24" i="27"/>
  <c r="IP38" i="27"/>
  <c r="IP28" i="27"/>
  <c r="IP8" i="27"/>
  <c r="IP30" i="27"/>
  <c r="IP34" i="27"/>
  <c r="IP54" i="27"/>
  <c r="IP16" i="27"/>
  <c r="IP58" i="27"/>
  <c r="IP18" i="27"/>
  <c r="IP14" i="27"/>
  <c r="IP46" i="27"/>
  <c r="IP20" i="27"/>
  <c r="IR22" i="23"/>
  <c r="G235" i="40" s="1"/>
  <c r="IP4" i="27"/>
  <c r="IP32" i="27"/>
  <c r="IP40" i="27"/>
  <c r="IP52" i="27"/>
  <c r="IP56" i="27"/>
  <c r="IP10" i="27"/>
  <c r="IR23" i="23"/>
  <c r="H235" i="40" s="1"/>
  <c r="IO18" i="27"/>
  <c r="IO10" i="27"/>
  <c r="IO36" i="27"/>
  <c r="IO20" i="27"/>
  <c r="IO60" i="27"/>
  <c r="IO24" i="27"/>
  <c r="IO8" i="27"/>
  <c r="IO54" i="27"/>
  <c r="IO56" i="27"/>
  <c r="IO50" i="27"/>
  <c r="IO6" i="27"/>
  <c r="IO28" i="27"/>
  <c r="IO42" i="27"/>
  <c r="IO48" i="27"/>
  <c r="IO44" i="27"/>
  <c r="IO34" i="27"/>
  <c r="IQ24" i="23"/>
  <c r="I234" i="40" s="1"/>
  <c r="IO58" i="27"/>
  <c r="IO52" i="27"/>
  <c r="IO30" i="27"/>
  <c r="IO26" i="27"/>
  <c r="IQ22" i="23"/>
  <c r="G234" i="40" s="1"/>
  <c r="IO14" i="27"/>
  <c r="IO22" i="27"/>
  <c r="IO32" i="27"/>
  <c r="IO16" i="27"/>
  <c r="IO46" i="27"/>
  <c r="IO38" i="27"/>
  <c r="IO4" i="27"/>
  <c r="IO40" i="27"/>
  <c r="IO12" i="27"/>
  <c r="LW24" i="23"/>
  <c r="I318" i="40" s="1"/>
  <c r="LU18" i="27"/>
  <c r="LU58" i="27"/>
  <c r="LU48" i="27"/>
  <c r="LU46" i="27"/>
  <c r="LU10" i="27"/>
  <c r="LU30" i="27"/>
  <c r="LU42" i="27"/>
  <c r="LU14" i="27"/>
  <c r="LU6" i="27"/>
  <c r="LU22" i="27"/>
  <c r="LU54" i="27"/>
  <c r="LU44" i="27"/>
  <c r="LU20" i="27"/>
  <c r="LU56" i="27"/>
  <c r="LU52" i="27"/>
  <c r="LU28" i="27"/>
  <c r="LU50" i="27"/>
  <c r="LU60" i="27"/>
  <c r="LU12" i="27"/>
  <c r="LU34" i="27"/>
  <c r="LU24" i="27"/>
  <c r="LU40" i="27"/>
  <c r="LU4" i="27"/>
  <c r="LU38" i="27"/>
  <c r="LU32" i="27"/>
  <c r="LU26" i="27"/>
  <c r="LU16" i="27"/>
  <c r="LU8" i="27"/>
  <c r="LU36" i="27"/>
  <c r="MI22" i="23"/>
  <c r="G330" i="40" s="1"/>
  <c r="FO44" i="27"/>
  <c r="FO58" i="27"/>
  <c r="NQ20" i="23"/>
  <c r="FO6" i="27"/>
  <c r="FO26" i="27"/>
  <c r="FO54" i="27"/>
  <c r="FO14" i="27"/>
  <c r="FO30" i="27"/>
  <c r="FO22" i="27"/>
  <c r="FO18" i="27"/>
  <c r="FO50" i="27"/>
  <c r="FO34" i="27"/>
  <c r="FO16" i="27"/>
  <c r="FO20" i="27"/>
  <c r="FO24" i="27"/>
  <c r="FO52" i="27"/>
  <c r="FO8" i="27"/>
  <c r="FO10" i="27"/>
  <c r="FQ24" i="23"/>
  <c r="I156" i="40" s="1"/>
  <c r="FO36" i="27"/>
  <c r="FO60" i="27"/>
  <c r="FO4" i="27"/>
  <c r="FO12" i="27"/>
  <c r="FO48" i="27"/>
  <c r="FO42" i="27"/>
  <c r="FO28" i="27"/>
  <c r="FO46" i="27"/>
  <c r="FO38" i="27"/>
  <c r="FO40" i="27"/>
  <c r="FO56" i="27"/>
  <c r="FO32" i="27"/>
  <c r="FQ23" i="23"/>
  <c r="H156" i="40" s="1"/>
  <c r="FQ22" i="23"/>
  <c r="G156" i="40" s="1"/>
  <c r="MS38" i="27"/>
  <c r="MS28" i="27"/>
  <c r="MS6" i="27"/>
  <c r="MS58" i="27"/>
  <c r="MS48" i="27"/>
  <c r="MS18" i="27"/>
  <c r="MS44" i="27"/>
  <c r="MS56" i="27"/>
  <c r="MS42" i="27"/>
  <c r="MS52" i="27"/>
  <c r="MS60" i="27"/>
  <c r="MS36" i="27"/>
  <c r="MS10" i="27"/>
  <c r="MS22" i="27"/>
  <c r="MU24" i="23"/>
  <c r="I342" i="40" s="1"/>
  <c r="MS34" i="27"/>
  <c r="MS46" i="27"/>
  <c r="MS26" i="27"/>
  <c r="MS50" i="27"/>
  <c r="MS16" i="27"/>
  <c r="MS32" i="27"/>
  <c r="MS24" i="27"/>
  <c r="MS4" i="27"/>
  <c r="MS14" i="27"/>
  <c r="MS54" i="27"/>
  <c r="MS8" i="27"/>
  <c r="MS20" i="27"/>
  <c r="MS30" i="27"/>
  <c r="MS40" i="27"/>
  <c r="MS12" i="27"/>
  <c r="JJ22" i="27"/>
  <c r="JJ34" i="27"/>
  <c r="JJ14" i="27"/>
  <c r="JJ46" i="27"/>
  <c r="JL24" i="23"/>
  <c r="I255" i="40" s="1"/>
  <c r="JJ10" i="27"/>
  <c r="JJ60" i="27"/>
  <c r="JJ56" i="27"/>
  <c r="JJ44" i="27"/>
  <c r="JJ52" i="27"/>
  <c r="JJ48" i="27"/>
  <c r="JJ32" i="27"/>
  <c r="JJ4" i="27"/>
  <c r="JJ30" i="27"/>
  <c r="JJ18" i="27"/>
  <c r="JJ26" i="27"/>
  <c r="JJ12" i="27"/>
  <c r="JJ16" i="27"/>
  <c r="JJ42" i="27"/>
  <c r="JJ28" i="27"/>
  <c r="JJ8" i="27"/>
  <c r="JJ40" i="27"/>
  <c r="JJ38" i="27"/>
  <c r="JJ58" i="27"/>
  <c r="JJ24" i="27"/>
  <c r="JJ50" i="27"/>
  <c r="JJ36" i="27"/>
  <c r="JJ20" i="27"/>
  <c r="JJ54" i="27"/>
  <c r="JJ6" i="27"/>
  <c r="JL23" i="23"/>
  <c r="H255" i="40" s="1"/>
  <c r="LQ46" i="27"/>
  <c r="LQ42" i="27"/>
  <c r="LQ16" i="27"/>
  <c r="LQ30" i="27"/>
  <c r="LQ12" i="27"/>
  <c r="LS24" i="23"/>
  <c r="I314" i="40" s="1"/>
  <c r="LQ32" i="27"/>
  <c r="LQ8" i="27"/>
  <c r="LS22" i="23"/>
  <c r="G314" i="40" s="1"/>
  <c r="LQ40" i="27"/>
  <c r="LQ26" i="27"/>
  <c r="LQ28" i="27"/>
  <c r="LQ18" i="27"/>
  <c r="LQ10" i="27"/>
  <c r="LQ22" i="27"/>
  <c r="LQ14" i="27"/>
  <c r="LQ4" i="27"/>
  <c r="LQ20" i="27"/>
  <c r="LQ24" i="27"/>
  <c r="LQ56" i="27"/>
  <c r="LQ50" i="27"/>
  <c r="LQ6" i="27"/>
  <c r="LQ58" i="27"/>
  <c r="LS23" i="23"/>
  <c r="H314" i="40" s="1"/>
  <c r="LQ38" i="27"/>
  <c r="LQ48" i="27"/>
  <c r="LQ52" i="27"/>
  <c r="LQ60" i="27"/>
  <c r="LQ36" i="27"/>
  <c r="LQ54" i="27"/>
  <c r="LQ34" i="27"/>
  <c r="LQ44" i="27"/>
  <c r="MK32" i="27"/>
  <c r="MK56" i="27"/>
  <c r="MK34" i="27"/>
  <c r="MK30" i="27"/>
  <c r="MK18" i="27"/>
  <c r="MK20" i="27"/>
  <c r="MK22" i="27"/>
  <c r="MK50" i="27"/>
  <c r="MK12" i="27"/>
  <c r="MK54" i="27"/>
  <c r="MK44" i="27"/>
  <c r="MK58" i="27"/>
  <c r="MK16" i="27"/>
  <c r="MK8" i="27"/>
  <c r="MK28" i="27"/>
  <c r="MK4" i="27"/>
  <c r="MK14" i="27"/>
  <c r="MK52" i="27"/>
  <c r="MK60" i="27"/>
  <c r="MM24" i="23"/>
  <c r="I334" i="40" s="1"/>
  <c r="MK10" i="27"/>
  <c r="MK42" i="27"/>
  <c r="MK40" i="27"/>
  <c r="MK26" i="27"/>
  <c r="MK38" i="27"/>
  <c r="MK48" i="27"/>
  <c r="MK24" i="27"/>
  <c r="MK36" i="27"/>
  <c r="MK6" i="27"/>
  <c r="MK46" i="27"/>
  <c r="MM22" i="23"/>
  <c r="G334" i="40" s="1"/>
  <c r="DZ38" i="27"/>
  <c r="DZ42" i="27"/>
  <c r="DZ4" i="27"/>
  <c r="DZ32" i="27"/>
  <c r="DZ54" i="27"/>
  <c r="DZ60" i="27"/>
  <c r="DZ30" i="27"/>
  <c r="DZ26" i="27"/>
  <c r="DZ46" i="27"/>
  <c r="DZ36" i="27"/>
  <c r="DZ22" i="27"/>
  <c r="DZ34" i="27"/>
  <c r="DZ20" i="27"/>
  <c r="DZ10" i="27"/>
  <c r="DZ48" i="27"/>
  <c r="DZ12" i="27"/>
  <c r="DZ8" i="27"/>
  <c r="DZ18" i="27"/>
  <c r="DZ24" i="27"/>
  <c r="DZ16" i="27"/>
  <c r="EB24" i="23"/>
  <c r="I115" i="40" s="1"/>
  <c r="DZ28" i="27"/>
  <c r="DZ6" i="27"/>
  <c r="DZ52" i="27"/>
  <c r="DZ50" i="27"/>
  <c r="DZ58" i="27"/>
  <c r="DZ14" i="27"/>
  <c r="EB23" i="23"/>
  <c r="H115" i="40" s="1"/>
  <c r="DZ44" i="27"/>
  <c r="DZ56" i="27"/>
  <c r="DZ40" i="27"/>
  <c r="CZ14" i="27"/>
  <c r="CZ40" i="27"/>
  <c r="CZ46" i="27"/>
  <c r="CZ50" i="27"/>
  <c r="DB24" i="23"/>
  <c r="I89" i="40" s="1"/>
  <c r="CZ32" i="27"/>
  <c r="CZ48" i="27"/>
  <c r="CZ10" i="27"/>
  <c r="CZ34" i="27"/>
  <c r="CZ42" i="27"/>
  <c r="CZ36" i="27"/>
  <c r="CZ16" i="27"/>
  <c r="CZ30" i="27"/>
  <c r="CZ20" i="27"/>
  <c r="CZ60" i="27"/>
  <c r="CZ28" i="27"/>
  <c r="CZ44" i="27"/>
  <c r="CZ22" i="27"/>
  <c r="CZ4" i="27"/>
  <c r="CZ54" i="27"/>
  <c r="CZ58" i="27"/>
  <c r="CZ18" i="27"/>
  <c r="CZ38" i="27"/>
  <c r="CZ52" i="27"/>
  <c r="CZ24" i="27"/>
  <c r="CZ8" i="27"/>
  <c r="CZ12" i="27"/>
  <c r="CZ26" i="27"/>
  <c r="CZ6" i="27"/>
  <c r="CZ56" i="27"/>
  <c r="MU38" i="27"/>
  <c r="MU12" i="27"/>
  <c r="MU46" i="27"/>
  <c r="MU6" i="27"/>
  <c r="MU4" i="27"/>
  <c r="MU58" i="27"/>
  <c r="MU18" i="27"/>
  <c r="MW24" i="23"/>
  <c r="I344" i="40" s="1"/>
  <c r="MU56" i="27"/>
  <c r="MU28" i="27"/>
  <c r="MU22" i="27"/>
  <c r="MU34" i="27"/>
  <c r="MU26" i="27"/>
  <c r="MU40" i="27"/>
  <c r="MU16" i="27"/>
  <c r="MU32" i="27"/>
  <c r="MU10" i="27"/>
  <c r="MU54" i="27"/>
  <c r="MU24" i="27"/>
  <c r="MU50" i="27"/>
  <c r="MU48" i="27"/>
  <c r="MU36" i="27"/>
  <c r="MU20" i="27"/>
  <c r="MU44" i="27"/>
  <c r="MU52" i="27"/>
  <c r="MU8" i="27"/>
  <c r="MU30" i="27"/>
  <c r="MU42" i="27"/>
  <c r="MU14" i="27"/>
  <c r="MU60" i="27"/>
  <c r="MW23" i="23"/>
  <c r="H344" i="40" s="1"/>
  <c r="LX58" i="27"/>
  <c r="LX56" i="27"/>
  <c r="LX42" i="27"/>
  <c r="LX46" i="27"/>
  <c r="LX22" i="27"/>
  <c r="LX18" i="27"/>
  <c r="LX40" i="27"/>
  <c r="LX50" i="27"/>
  <c r="LX6" i="27"/>
  <c r="LX48" i="27"/>
  <c r="LX14" i="27"/>
  <c r="LX24" i="27"/>
  <c r="LZ24" i="23"/>
  <c r="I321" i="40" s="1"/>
  <c r="LX54" i="27"/>
  <c r="LX26" i="27"/>
  <c r="LX8" i="27"/>
  <c r="LX32" i="27"/>
  <c r="LX4" i="27"/>
  <c r="LX16" i="27"/>
  <c r="LX28" i="27"/>
  <c r="LX44" i="27"/>
  <c r="LX30" i="27"/>
  <c r="LX10" i="27"/>
  <c r="LX12" i="27"/>
  <c r="LX52" i="27"/>
  <c r="LX34" i="27"/>
  <c r="LX38" i="27"/>
  <c r="LX36" i="27"/>
  <c r="LX60" i="27"/>
  <c r="LX20" i="27"/>
  <c r="BZ23" i="23"/>
  <c r="H61" i="40" s="1"/>
  <c r="MI44" i="27"/>
  <c r="MI50" i="27"/>
  <c r="MI60" i="27"/>
  <c r="MI26" i="27"/>
  <c r="MI22" i="27"/>
  <c r="MI58" i="27"/>
  <c r="MI56" i="27"/>
  <c r="MI40" i="27"/>
  <c r="MI32" i="27"/>
  <c r="MI38" i="27"/>
  <c r="MI16" i="27"/>
  <c r="MI42" i="27"/>
  <c r="MI46" i="27"/>
  <c r="MI6" i="27"/>
  <c r="MI52" i="27"/>
  <c r="MI54" i="27"/>
  <c r="MI12" i="27"/>
  <c r="MI48" i="27"/>
  <c r="MI14" i="27"/>
  <c r="MI20" i="27"/>
  <c r="MI4" i="27"/>
  <c r="MK24" i="23"/>
  <c r="I332" i="40" s="1"/>
  <c r="MI24" i="27"/>
  <c r="MI18" i="27"/>
  <c r="MI28" i="27"/>
  <c r="MI10" i="27"/>
  <c r="MI30" i="27"/>
  <c r="MI34" i="27"/>
  <c r="MI8" i="27"/>
  <c r="MI36" i="27"/>
  <c r="EC24" i="23"/>
  <c r="I116" i="40" s="1"/>
  <c r="EA8" i="27"/>
  <c r="EA36" i="27"/>
  <c r="EA18" i="27"/>
  <c r="EA38" i="27"/>
  <c r="EA56" i="27"/>
  <c r="EA16" i="27"/>
  <c r="EA54" i="27"/>
  <c r="EA44" i="27"/>
  <c r="EA6" i="27"/>
  <c r="EA60" i="27"/>
  <c r="EA40" i="27"/>
  <c r="EA52" i="27"/>
  <c r="EA28" i="27"/>
  <c r="EA4" i="27"/>
  <c r="EA10" i="27"/>
  <c r="EA20" i="27"/>
  <c r="EA48" i="27"/>
  <c r="EA26" i="27"/>
  <c r="EA30" i="27"/>
  <c r="EA58" i="27"/>
  <c r="EA46" i="27"/>
  <c r="EA22" i="27"/>
  <c r="EA32" i="27"/>
  <c r="EA34" i="27"/>
  <c r="EA14" i="27"/>
  <c r="EA24" i="27"/>
  <c r="EA42" i="27"/>
  <c r="EA12" i="27"/>
  <c r="EA50" i="27"/>
  <c r="EC23" i="23"/>
  <c r="H116" i="40" s="1"/>
  <c r="EC22" i="23"/>
  <c r="G116" i="40" s="1"/>
  <c r="HC54" i="27"/>
  <c r="HC12" i="27"/>
  <c r="HC26" i="27"/>
  <c r="HC48" i="27"/>
  <c r="HC50" i="27"/>
  <c r="HC4" i="27"/>
  <c r="HC10" i="27"/>
  <c r="HC46" i="27"/>
  <c r="HC18" i="27"/>
  <c r="HC16" i="27"/>
  <c r="HC8" i="27"/>
  <c r="HC44" i="27"/>
  <c r="HC34" i="27"/>
  <c r="HC38" i="27"/>
  <c r="HC14" i="27"/>
  <c r="HC24" i="27"/>
  <c r="HC22" i="27"/>
  <c r="HC28" i="27"/>
  <c r="HC36" i="27"/>
  <c r="HC56" i="27"/>
  <c r="HC42" i="27"/>
  <c r="HE24" i="23"/>
  <c r="I196" i="40" s="1"/>
  <c r="HC40" i="27"/>
  <c r="HC30" i="27"/>
  <c r="HC6" i="27"/>
  <c r="HC60" i="27"/>
  <c r="HC52" i="27"/>
  <c r="HC58" i="27"/>
  <c r="HC20" i="27"/>
  <c r="HC32" i="27"/>
  <c r="HE23" i="23"/>
  <c r="H196" i="40" s="1"/>
  <c r="BQ23" i="23"/>
  <c r="H52" i="40" s="1"/>
  <c r="LJ50" i="27"/>
  <c r="LJ6" i="27"/>
  <c r="LJ32" i="27"/>
  <c r="LJ60" i="27"/>
  <c r="LJ30" i="27"/>
  <c r="LJ34" i="27"/>
  <c r="LJ42" i="27"/>
  <c r="LJ52" i="27"/>
  <c r="LJ12" i="27"/>
  <c r="LJ56" i="27"/>
  <c r="LJ40" i="27"/>
  <c r="LJ54" i="27"/>
  <c r="LJ48" i="27"/>
  <c r="LL24" i="23"/>
  <c r="I307" i="40" s="1"/>
  <c r="LJ44" i="27"/>
  <c r="LJ18" i="27"/>
  <c r="LJ38" i="27"/>
  <c r="LJ58" i="27"/>
  <c r="LJ24" i="27"/>
  <c r="LJ20" i="27"/>
  <c r="LJ46" i="27"/>
  <c r="LJ16" i="27"/>
  <c r="LJ28" i="27"/>
  <c r="LJ26" i="27"/>
  <c r="LJ22" i="27"/>
  <c r="LJ4" i="27"/>
  <c r="LJ36" i="27"/>
  <c r="LL23" i="23"/>
  <c r="H307" i="40" s="1"/>
  <c r="LJ14" i="27"/>
  <c r="LJ10" i="27"/>
  <c r="LJ8" i="27"/>
  <c r="JY23" i="23"/>
  <c r="H268" i="40" s="1"/>
  <c r="BX24" i="23"/>
  <c r="I59" i="40" s="1"/>
  <c r="BV20" i="27"/>
  <c r="BV50" i="27"/>
  <c r="BV42" i="27"/>
  <c r="BV54" i="27"/>
  <c r="BV58" i="27"/>
  <c r="BV10" i="27"/>
  <c r="BV16" i="27"/>
  <c r="BV40" i="27"/>
  <c r="BV38" i="27"/>
  <c r="BV48" i="27"/>
  <c r="BV12" i="27"/>
  <c r="BV6" i="27"/>
  <c r="BV56" i="27"/>
  <c r="BV14" i="27"/>
  <c r="BV46" i="27"/>
  <c r="BV60" i="27"/>
  <c r="BV44" i="27"/>
  <c r="BV52" i="27"/>
  <c r="BV26" i="27"/>
  <c r="BV36" i="27"/>
  <c r="BV34" i="27"/>
  <c r="BV32" i="27"/>
  <c r="BV8" i="27"/>
  <c r="BV28" i="27"/>
  <c r="BV30" i="27"/>
  <c r="BV4" i="27"/>
  <c r="BV18" i="27"/>
  <c r="BV24" i="27"/>
  <c r="BV22" i="27"/>
  <c r="CF36" i="27"/>
  <c r="CF58" i="27"/>
  <c r="CF44" i="27"/>
  <c r="CF6" i="27"/>
  <c r="CH24" i="23"/>
  <c r="I69" i="40" s="1"/>
  <c r="CF52" i="27"/>
  <c r="CF34" i="27"/>
  <c r="CF48" i="27"/>
  <c r="CF18" i="27"/>
  <c r="CF14" i="27"/>
  <c r="CF54" i="27"/>
  <c r="CF8" i="27"/>
  <c r="CF28" i="27"/>
  <c r="CF22" i="27"/>
  <c r="CF26" i="27"/>
  <c r="CF10" i="27"/>
  <c r="CF4" i="27"/>
  <c r="CF46" i="27"/>
  <c r="CF30" i="27"/>
  <c r="CF12" i="27"/>
  <c r="CF42" i="27"/>
  <c r="CF50" i="27"/>
  <c r="CF24" i="27"/>
  <c r="CF40" i="27"/>
  <c r="CF16" i="27"/>
  <c r="CF60" i="27"/>
  <c r="CF38" i="27"/>
  <c r="CF20" i="27"/>
  <c r="CF32" i="27"/>
  <c r="CF56" i="27"/>
  <c r="ER22" i="23"/>
  <c r="G131" i="40" s="1"/>
  <c r="BA60" i="27"/>
  <c r="BA16" i="27"/>
  <c r="BA6" i="27"/>
  <c r="BA46" i="27"/>
  <c r="BA30" i="27"/>
  <c r="BA14" i="27"/>
  <c r="BA36" i="27"/>
  <c r="BA4" i="27"/>
  <c r="BA24" i="27"/>
  <c r="BA40" i="27"/>
  <c r="BA26" i="27"/>
  <c r="BA34" i="27"/>
  <c r="BA10" i="27"/>
  <c r="BA32" i="27"/>
  <c r="BA20" i="27"/>
  <c r="BA44" i="27"/>
  <c r="BA18" i="27"/>
  <c r="BA54" i="27"/>
  <c r="BA52" i="27"/>
  <c r="BC24" i="23"/>
  <c r="I38" i="40" s="1"/>
  <c r="BA28" i="27"/>
  <c r="BA56" i="27"/>
  <c r="BA48" i="27"/>
  <c r="BA38" i="27"/>
  <c r="BA50" i="27"/>
  <c r="BA12" i="27"/>
  <c r="BA58" i="27"/>
  <c r="BA22" i="27"/>
  <c r="BA8" i="27"/>
  <c r="BA42" i="27"/>
  <c r="GM44" i="27"/>
  <c r="GM50" i="27"/>
  <c r="GM54" i="27"/>
  <c r="GM16" i="27"/>
  <c r="GM18" i="27"/>
  <c r="GO24" i="23"/>
  <c r="I180" i="40" s="1"/>
  <c r="NS20" i="23"/>
  <c r="GM60" i="27"/>
  <c r="GM52" i="27"/>
  <c r="GM12" i="27"/>
  <c r="GM4" i="27"/>
  <c r="GM28" i="27"/>
  <c r="GM58" i="27"/>
  <c r="GM48" i="27"/>
  <c r="GM10" i="27"/>
  <c r="GM8" i="27"/>
  <c r="GM22" i="27"/>
  <c r="GM34" i="27"/>
  <c r="GM38" i="27"/>
  <c r="GM30" i="27"/>
  <c r="GM40" i="27"/>
  <c r="GM14" i="27"/>
  <c r="GM36" i="27"/>
  <c r="GM6" i="27"/>
  <c r="GM32" i="27"/>
  <c r="GM24" i="27"/>
  <c r="GM26" i="27"/>
  <c r="GM42" i="27"/>
  <c r="GM56" i="27"/>
  <c r="GM46" i="27"/>
  <c r="GM20" i="27"/>
  <c r="GO23" i="23"/>
  <c r="H180" i="40" s="1"/>
  <c r="GP20" i="27"/>
  <c r="GP44" i="27"/>
  <c r="GP36" i="27"/>
  <c r="GP22" i="27"/>
  <c r="GP18" i="27"/>
  <c r="GP54" i="27"/>
  <c r="GP12" i="27"/>
  <c r="GP30" i="27"/>
  <c r="GP46" i="27"/>
  <c r="GP32" i="27"/>
  <c r="GP34" i="27"/>
  <c r="GP16" i="27"/>
  <c r="GP10" i="27"/>
  <c r="GP26" i="27"/>
  <c r="GP40" i="27"/>
  <c r="GR24" i="23"/>
  <c r="I183" i="40" s="1"/>
  <c r="GP60" i="27"/>
  <c r="GP50" i="27"/>
  <c r="GP58" i="27"/>
  <c r="GP56" i="27"/>
  <c r="GP42" i="27"/>
  <c r="GP24" i="27"/>
  <c r="GP48" i="27"/>
  <c r="GP14" i="27"/>
  <c r="GP52" i="27"/>
  <c r="GP6" i="27"/>
  <c r="GP28" i="27"/>
  <c r="GP38" i="27"/>
  <c r="GP4" i="27"/>
  <c r="GP8" i="27"/>
  <c r="GR23" i="23"/>
  <c r="H183" i="40" s="1"/>
  <c r="HQ14" i="27"/>
  <c r="HQ56" i="27"/>
  <c r="HQ46" i="27"/>
  <c r="HQ28" i="27"/>
  <c r="HQ42" i="27"/>
  <c r="HQ8" i="27"/>
  <c r="HQ44" i="27"/>
  <c r="HQ30" i="27"/>
  <c r="HQ60" i="27"/>
  <c r="HQ34" i="27"/>
  <c r="HQ18" i="27"/>
  <c r="HQ20" i="27"/>
  <c r="HQ24" i="27"/>
  <c r="HQ40" i="27"/>
  <c r="HQ58" i="27"/>
  <c r="HQ26" i="27"/>
  <c r="HQ16" i="27"/>
  <c r="HQ54" i="27"/>
  <c r="HQ52" i="27"/>
  <c r="HQ12" i="27"/>
  <c r="HQ10" i="27"/>
  <c r="HQ36" i="27"/>
  <c r="HQ4" i="27"/>
  <c r="HS24" i="23"/>
  <c r="I210" i="40" s="1"/>
  <c r="HQ38" i="27"/>
  <c r="HQ50" i="27"/>
  <c r="HQ22" i="27"/>
  <c r="HQ32" i="27"/>
  <c r="HQ6" i="27"/>
  <c r="HQ48" i="27"/>
  <c r="FZ14" i="27"/>
  <c r="FZ16" i="27"/>
  <c r="FZ60" i="27"/>
  <c r="FZ44" i="27"/>
  <c r="FZ6" i="27"/>
  <c r="FZ58" i="27"/>
  <c r="FZ18" i="27"/>
  <c r="FZ24" i="27"/>
  <c r="FZ48" i="27"/>
  <c r="FZ42" i="27"/>
  <c r="FZ38" i="27"/>
  <c r="FZ30" i="27"/>
  <c r="FZ52" i="27"/>
  <c r="FZ4" i="27"/>
  <c r="FZ26" i="27"/>
  <c r="FZ12" i="27"/>
  <c r="FZ34" i="27"/>
  <c r="FZ8" i="27"/>
  <c r="FZ56" i="27"/>
  <c r="FZ22" i="27"/>
  <c r="FZ50" i="27"/>
  <c r="FZ36" i="27"/>
  <c r="FZ54" i="27"/>
  <c r="FZ40" i="27"/>
  <c r="FZ46" i="27"/>
  <c r="FZ32" i="27"/>
  <c r="FZ10" i="27"/>
  <c r="GB24" i="23"/>
  <c r="I167" i="40" s="1"/>
  <c r="FZ28" i="27"/>
  <c r="FZ20" i="27"/>
  <c r="BB23" i="23"/>
  <c r="H37" i="40" s="1"/>
  <c r="NG9" i="23"/>
  <c r="LH34" i="27"/>
  <c r="LH52" i="27"/>
  <c r="LH50" i="27"/>
  <c r="LH22" i="27"/>
  <c r="LH14" i="27"/>
  <c r="LH54" i="27"/>
  <c r="LH56" i="27"/>
  <c r="LH24" i="27"/>
  <c r="LH32" i="27"/>
  <c r="LH30" i="27"/>
  <c r="LH44" i="27"/>
  <c r="LH8" i="27"/>
  <c r="LH28" i="27"/>
  <c r="LH60" i="27"/>
  <c r="LH10" i="27"/>
  <c r="LJ24" i="23"/>
  <c r="I305" i="40" s="1"/>
  <c r="LH38" i="27"/>
  <c r="LH16" i="27"/>
  <c r="LH6" i="27"/>
  <c r="LH46" i="27"/>
  <c r="LH26" i="27"/>
  <c r="LH58" i="27"/>
  <c r="LH4" i="27"/>
  <c r="LH18" i="27"/>
  <c r="LH36" i="27"/>
  <c r="LH42" i="27"/>
  <c r="LH12" i="27"/>
  <c r="LH20" i="27"/>
  <c r="LH40" i="27"/>
  <c r="LH48" i="27"/>
  <c r="CP58" i="27"/>
  <c r="CP6" i="27"/>
  <c r="CP26" i="27"/>
  <c r="CP52" i="27"/>
  <c r="CP24" i="27"/>
  <c r="CP40" i="27"/>
  <c r="CP28" i="27"/>
  <c r="CP56" i="27"/>
  <c r="CP4" i="27"/>
  <c r="CP10" i="27"/>
  <c r="CP60" i="27"/>
  <c r="CP18" i="27"/>
  <c r="CP48" i="27"/>
  <c r="CP44" i="27"/>
  <c r="CP12" i="27"/>
  <c r="CP34" i="27"/>
  <c r="CP50" i="27"/>
  <c r="CP8" i="27"/>
  <c r="CP42" i="27"/>
  <c r="CP32" i="27"/>
  <c r="CR22" i="23"/>
  <c r="G79" i="40" s="1"/>
  <c r="CP20" i="27"/>
  <c r="CP22" i="27"/>
  <c r="CP14" i="27"/>
  <c r="CP38" i="27"/>
  <c r="CR24" i="23"/>
  <c r="I79" i="40" s="1"/>
  <c r="CP30" i="27"/>
  <c r="CP36" i="27"/>
  <c r="CP16" i="27"/>
  <c r="CP54" i="27"/>
  <c r="CP46" i="27"/>
  <c r="MF44" i="27"/>
  <c r="MF28" i="27"/>
  <c r="MF18" i="27"/>
  <c r="MF32" i="27"/>
  <c r="MF8" i="27"/>
  <c r="MF56" i="27"/>
  <c r="MF42" i="27"/>
  <c r="MF58" i="27"/>
  <c r="MF26" i="27"/>
  <c r="MF10" i="27"/>
  <c r="MF34" i="27"/>
  <c r="MF40" i="27"/>
  <c r="MF50" i="27"/>
  <c r="MF52" i="27"/>
  <c r="MF48" i="27"/>
  <c r="MF60" i="27"/>
  <c r="MF12" i="27"/>
  <c r="MF38" i="27"/>
  <c r="MF36" i="27"/>
  <c r="MF24" i="27"/>
  <c r="MF54" i="27"/>
  <c r="MF4" i="27"/>
  <c r="MF6" i="27"/>
  <c r="MF20" i="27"/>
  <c r="MF16" i="27"/>
  <c r="MF14" i="27"/>
  <c r="MF30" i="27"/>
  <c r="MF46" i="27"/>
  <c r="MF22" i="27"/>
  <c r="MH24" i="23"/>
  <c r="I329" i="40" s="1"/>
  <c r="KS22" i="27"/>
  <c r="KS40" i="27"/>
  <c r="KS36" i="27"/>
  <c r="KU24" i="23"/>
  <c r="I290" i="40" s="1"/>
  <c r="KS12" i="27"/>
  <c r="KS4" i="27"/>
  <c r="KS56" i="27"/>
  <c r="KS44" i="27"/>
  <c r="KS42" i="27"/>
  <c r="KS16" i="27"/>
  <c r="KS38" i="27"/>
  <c r="KS48" i="27"/>
  <c r="KS54" i="27"/>
  <c r="KS34" i="27"/>
  <c r="KS58" i="27"/>
  <c r="KS20" i="27"/>
  <c r="KU22" i="23"/>
  <c r="G290" i="40" s="1"/>
  <c r="KS50" i="27"/>
  <c r="KS18" i="27"/>
  <c r="KS52" i="27"/>
  <c r="KS28" i="27"/>
  <c r="KS24" i="27"/>
  <c r="KS8" i="27"/>
  <c r="KS60" i="27"/>
  <c r="KS6" i="27"/>
  <c r="KS10" i="27"/>
  <c r="KS32" i="27"/>
  <c r="KS30" i="27"/>
  <c r="KS26" i="27"/>
  <c r="KS46" i="27"/>
  <c r="KS14" i="27"/>
  <c r="MB28" i="27"/>
  <c r="MB56" i="27"/>
  <c r="MB22" i="27"/>
  <c r="MB58" i="27"/>
  <c r="MB50" i="27"/>
  <c r="MB44" i="27"/>
  <c r="MB4" i="27"/>
  <c r="MD24" i="23"/>
  <c r="I325" i="40" s="1"/>
  <c r="MB42" i="27"/>
  <c r="MB48" i="27"/>
  <c r="MB32" i="27"/>
  <c r="MB52" i="27"/>
  <c r="MB16" i="27"/>
  <c r="MB18" i="27"/>
  <c r="MB40" i="27"/>
  <c r="MB12" i="27"/>
  <c r="MB6" i="27"/>
  <c r="MB60" i="27"/>
  <c r="MB10" i="27"/>
  <c r="MB14" i="27"/>
  <c r="MB36" i="27"/>
  <c r="MB38" i="27"/>
  <c r="MB20" i="27"/>
  <c r="MB30" i="27"/>
  <c r="MB54" i="27"/>
  <c r="MB8" i="27"/>
  <c r="MB46" i="27"/>
  <c r="MB24" i="27"/>
  <c r="MB26" i="27"/>
  <c r="MB34" i="27"/>
  <c r="KK6" i="27"/>
  <c r="KK60" i="27"/>
  <c r="KK48" i="27"/>
  <c r="KK32" i="27"/>
  <c r="KK12" i="27"/>
  <c r="KK34" i="27"/>
  <c r="KK22" i="27"/>
  <c r="KK44" i="27"/>
  <c r="KK4" i="27"/>
  <c r="KK50" i="27"/>
  <c r="KK40" i="27"/>
  <c r="KK24" i="27"/>
  <c r="KK38" i="27"/>
  <c r="KK20" i="27"/>
  <c r="KK58" i="27"/>
  <c r="KK30" i="27"/>
  <c r="KK52" i="27"/>
  <c r="KK46" i="27"/>
  <c r="KK28" i="27"/>
  <c r="KK16" i="27"/>
  <c r="KK10" i="27"/>
  <c r="KK42" i="27"/>
  <c r="KK54" i="27"/>
  <c r="KK8" i="27"/>
  <c r="KK56" i="27"/>
  <c r="KK18" i="27"/>
  <c r="KM24" i="23"/>
  <c r="I282" i="40" s="1"/>
  <c r="KK36" i="27"/>
  <c r="KK14" i="27"/>
  <c r="KK26" i="27"/>
  <c r="KM23" i="23"/>
  <c r="H282" i="40" s="1"/>
  <c r="KO56" i="27"/>
  <c r="KO40" i="27"/>
  <c r="KO46" i="27"/>
  <c r="KO22" i="27"/>
  <c r="KO44" i="27"/>
  <c r="KO48" i="27"/>
  <c r="KO58" i="27"/>
  <c r="KQ24" i="23"/>
  <c r="I286" i="40" s="1"/>
  <c r="KO4" i="27"/>
  <c r="KO36" i="27"/>
  <c r="KO50" i="27"/>
  <c r="KO8" i="27"/>
  <c r="KO18" i="27"/>
  <c r="KO52" i="27"/>
  <c r="KO24" i="27"/>
  <c r="KO20" i="27"/>
  <c r="KO54" i="27"/>
  <c r="KO14" i="27"/>
  <c r="KO26" i="27"/>
  <c r="KO32" i="27"/>
  <c r="KO30" i="27"/>
  <c r="KO34" i="27"/>
  <c r="KO10" i="27"/>
  <c r="KO28" i="27"/>
  <c r="KO16" i="27"/>
  <c r="KO60" i="27"/>
  <c r="KO6" i="27"/>
  <c r="KO42" i="27"/>
  <c r="KO12" i="27"/>
  <c r="KO38" i="27"/>
  <c r="ES16" i="27"/>
  <c r="ES42" i="27"/>
  <c r="ES30" i="27"/>
  <c r="ES18" i="27"/>
  <c r="ES22" i="27"/>
  <c r="ES58" i="27"/>
  <c r="ES34" i="27"/>
  <c r="ES36" i="27"/>
  <c r="ES48" i="27"/>
  <c r="ES14" i="27"/>
  <c r="ES12" i="27"/>
  <c r="ES20" i="27"/>
  <c r="ES10" i="27"/>
  <c r="ES50" i="27"/>
  <c r="ES44" i="27"/>
  <c r="ES54" i="27"/>
  <c r="ES28" i="27"/>
  <c r="ES6" i="27"/>
  <c r="ES60" i="27"/>
  <c r="ES24" i="27"/>
  <c r="ES40" i="27"/>
  <c r="ES52" i="27"/>
  <c r="ES46" i="27"/>
  <c r="ES38" i="27"/>
  <c r="ES26" i="27"/>
  <c r="ES32" i="27"/>
  <c r="ES8" i="27"/>
  <c r="ES56" i="27"/>
  <c r="EU24" i="23"/>
  <c r="I134" i="40" s="1"/>
  <c r="ES4" i="27"/>
  <c r="FQ20" i="27"/>
  <c r="FQ28" i="27"/>
  <c r="FQ44" i="27"/>
  <c r="FQ54" i="27"/>
  <c r="FQ30" i="27"/>
  <c r="FQ24" i="27"/>
  <c r="FQ56" i="27"/>
  <c r="FQ48" i="27"/>
  <c r="FQ16" i="27"/>
  <c r="FQ22" i="27"/>
  <c r="FQ32" i="27"/>
  <c r="FQ60" i="27"/>
  <c r="FQ6" i="27"/>
  <c r="FQ14" i="27"/>
  <c r="FQ10" i="27"/>
  <c r="FQ26" i="27"/>
  <c r="FQ4" i="27"/>
  <c r="FQ40" i="27"/>
  <c r="FS24" i="23"/>
  <c r="I158" i="40" s="1"/>
  <c r="FQ8" i="27"/>
  <c r="FQ12" i="27"/>
  <c r="FQ38" i="27"/>
  <c r="FQ50" i="27"/>
  <c r="FQ42" i="27"/>
  <c r="FQ36" i="27"/>
  <c r="FQ34" i="27"/>
  <c r="FQ58" i="27"/>
  <c r="FQ46" i="27"/>
  <c r="FQ52" i="27"/>
  <c r="FQ18" i="27"/>
  <c r="IJ6" i="27"/>
  <c r="IJ18" i="27"/>
  <c r="IJ16" i="27"/>
  <c r="IJ46" i="27"/>
  <c r="IL24" i="23"/>
  <c r="I229" i="40" s="1"/>
  <c r="IJ58" i="27"/>
  <c r="IJ52" i="27"/>
  <c r="IJ10" i="27"/>
  <c r="IJ4" i="27"/>
  <c r="IJ48" i="27"/>
  <c r="IJ42" i="27"/>
  <c r="IJ54" i="27"/>
  <c r="IJ8" i="27"/>
  <c r="IJ34" i="27"/>
  <c r="IJ14" i="27"/>
  <c r="IJ28" i="27"/>
  <c r="IJ22" i="27"/>
  <c r="IJ40" i="27"/>
  <c r="IJ26" i="27"/>
  <c r="IJ20" i="27"/>
  <c r="IJ30" i="27"/>
  <c r="IJ56" i="27"/>
  <c r="IJ36" i="27"/>
  <c r="IJ38" i="27"/>
  <c r="IJ60" i="27"/>
  <c r="IJ50" i="27"/>
  <c r="IJ12" i="27"/>
  <c r="IJ44" i="27"/>
  <c r="IJ24" i="27"/>
  <c r="IJ32" i="27"/>
  <c r="EK44" i="27"/>
  <c r="EK28" i="27"/>
  <c r="EK26" i="27"/>
  <c r="EK50" i="27"/>
  <c r="EK22" i="27"/>
  <c r="EK40" i="27"/>
  <c r="EK60" i="27"/>
  <c r="EK38" i="27"/>
  <c r="EK24" i="27"/>
  <c r="EK32" i="27"/>
  <c r="EK6" i="27"/>
  <c r="EK16" i="27"/>
  <c r="EK30" i="27"/>
  <c r="EK34" i="27"/>
  <c r="EK12" i="27"/>
  <c r="EK8" i="27"/>
  <c r="EK18" i="27"/>
  <c r="EK36" i="27"/>
  <c r="EK10" i="27"/>
  <c r="EK58" i="27"/>
  <c r="EK20" i="27"/>
  <c r="EK54" i="27"/>
  <c r="EK46" i="27"/>
  <c r="EK52" i="27"/>
  <c r="EM22" i="23"/>
  <c r="G126" i="40" s="1"/>
  <c r="EK48" i="27"/>
  <c r="EK56" i="27"/>
  <c r="EM24" i="23"/>
  <c r="I126" i="40" s="1"/>
  <c r="EK4" i="27"/>
  <c r="EK42" i="27"/>
  <c r="EK14" i="27"/>
  <c r="EM23" i="23"/>
  <c r="H126" i="40" s="1"/>
  <c r="IL22" i="23"/>
  <c r="G229" i="40" s="1"/>
  <c r="II42" i="27"/>
  <c r="IK24" i="23"/>
  <c r="I228" i="40" s="1"/>
  <c r="II10" i="27"/>
  <c r="II26" i="27"/>
  <c r="II12" i="27"/>
  <c r="II28" i="27"/>
  <c r="II56" i="27"/>
  <c r="II40" i="27"/>
  <c r="II44" i="27"/>
  <c r="NW20" i="23"/>
  <c r="II58" i="27"/>
  <c r="II16" i="27"/>
  <c r="II8" i="27"/>
  <c r="II34" i="27"/>
  <c r="II20" i="27"/>
  <c r="II46" i="27"/>
  <c r="II54" i="27"/>
  <c r="II30" i="27"/>
  <c r="II6" i="27"/>
  <c r="II4" i="27"/>
  <c r="II60" i="27"/>
  <c r="II36" i="27"/>
  <c r="II32" i="27"/>
  <c r="II18" i="27"/>
  <c r="II38" i="27"/>
  <c r="II48" i="27"/>
  <c r="II14" i="27"/>
  <c r="II52" i="27"/>
  <c r="II24" i="27"/>
  <c r="II50" i="27"/>
  <c r="II22" i="27"/>
  <c r="LW10" i="27"/>
  <c r="LY24" i="23"/>
  <c r="I320" i="40" s="1"/>
  <c r="LW6" i="27"/>
  <c r="LW16" i="27"/>
  <c r="LW54" i="27"/>
  <c r="LW12" i="27"/>
  <c r="LW22" i="27"/>
  <c r="LW40" i="27"/>
  <c r="LW14" i="27"/>
  <c r="LW36" i="27"/>
  <c r="LW30" i="27"/>
  <c r="LW44" i="27"/>
  <c r="LW18" i="27"/>
  <c r="LW46" i="27"/>
  <c r="LW38" i="27"/>
  <c r="LW56" i="27"/>
  <c r="LW60" i="27"/>
  <c r="LW34" i="27"/>
  <c r="LW32" i="27"/>
  <c r="LW48" i="27"/>
  <c r="LW20" i="27"/>
  <c r="LW42" i="27"/>
  <c r="LW8" i="27"/>
  <c r="LW50" i="27"/>
  <c r="LW4" i="27"/>
  <c r="LW24" i="27"/>
  <c r="LW28" i="27"/>
  <c r="LW26" i="27"/>
  <c r="LW58" i="27"/>
  <c r="LW52" i="27"/>
  <c r="LY23" i="23"/>
  <c r="H320" i="40" s="1"/>
  <c r="CU32" i="27"/>
  <c r="CU38" i="27"/>
  <c r="CU36" i="27"/>
  <c r="CU30" i="27"/>
  <c r="CU6" i="27"/>
  <c r="CU48" i="27"/>
  <c r="CU16" i="27"/>
  <c r="CU56" i="27"/>
  <c r="CW24" i="23"/>
  <c r="I84" i="40" s="1"/>
  <c r="CU42" i="27"/>
  <c r="CU12" i="27"/>
  <c r="CU52" i="27"/>
  <c r="CU4" i="27"/>
  <c r="CU40" i="27"/>
  <c r="CU22" i="27"/>
  <c r="NK20" i="23"/>
  <c r="CU34" i="27"/>
  <c r="CU10" i="27"/>
  <c r="CU50" i="27"/>
  <c r="CU44" i="27"/>
  <c r="CU54" i="27"/>
  <c r="CU18" i="27"/>
  <c r="CU14" i="27"/>
  <c r="CU46" i="27"/>
  <c r="CU58" i="27"/>
  <c r="CU60" i="27"/>
  <c r="CU8" i="27"/>
  <c r="CU28" i="27"/>
  <c r="CU20" i="27"/>
  <c r="CU24" i="27"/>
  <c r="CU26" i="27"/>
  <c r="LY22" i="23"/>
  <c r="G320" i="40" s="1"/>
  <c r="FX46" i="27"/>
  <c r="FX28" i="27"/>
  <c r="FX42" i="27"/>
  <c r="FX56" i="27"/>
  <c r="FX30" i="27"/>
  <c r="FX6" i="27"/>
  <c r="FX40" i="27"/>
  <c r="FX50" i="27"/>
  <c r="FX54" i="27"/>
  <c r="FX4" i="27"/>
  <c r="FX18" i="27"/>
  <c r="FX16" i="27"/>
  <c r="FX8" i="27"/>
  <c r="FX14" i="27"/>
  <c r="FX24" i="27"/>
  <c r="FX52" i="27"/>
  <c r="FX48" i="27"/>
  <c r="FX60" i="27"/>
  <c r="FX12" i="27"/>
  <c r="FX36" i="27"/>
  <c r="FX32" i="27"/>
  <c r="FX34" i="27"/>
  <c r="FX26" i="27"/>
  <c r="FX10" i="27"/>
  <c r="FX44" i="27"/>
  <c r="FX38" i="27"/>
  <c r="FX22" i="27"/>
  <c r="FX20" i="27"/>
  <c r="FZ24" i="23"/>
  <c r="I165" i="40" s="1"/>
  <c r="FX58" i="27"/>
  <c r="FZ23" i="23"/>
  <c r="H165" i="40" s="1"/>
  <c r="BI24" i="23"/>
  <c r="I44" i="40" s="1"/>
  <c r="BG12" i="27"/>
  <c r="BG6" i="27"/>
  <c r="BG26" i="27"/>
  <c r="BG14" i="27"/>
  <c r="BG22" i="27"/>
  <c r="BG60" i="27"/>
  <c r="BG44" i="27"/>
  <c r="BG18" i="27"/>
  <c r="BG56" i="27"/>
  <c r="BG46" i="27"/>
  <c r="BG8" i="27"/>
  <c r="BG28" i="27"/>
  <c r="BG48" i="27"/>
  <c r="BG34" i="27"/>
  <c r="BG24" i="27"/>
  <c r="BG32" i="27"/>
  <c r="BG4" i="27"/>
  <c r="BG54" i="27"/>
  <c r="BG52" i="27"/>
  <c r="BG40" i="27"/>
  <c r="BG20" i="27"/>
  <c r="BG36" i="27"/>
  <c r="BG30" i="27"/>
  <c r="BG42" i="27"/>
  <c r="BG10" i="27"/>
  <c r="BG50" i="27"/>
  <c r="BG16" i="27"/>
  <c r="BG38" i="27"/>
  <c r="BG58" i="27"/>
  <c r="EY54" i="27"/>
  <c r="EY20" i="27"/>
  <c r="EY10" i="27"/>
  <c r="EY28" i="27"/>
  <c r="EY42" i="27"/>
  <c r="EY36" i="27"/>
  <c r="EY6" i="27"/>
  <c r="FA24" i="23"/>
  <c r="I140" i="40" s="1"/>
  <c r="EY16" i="27"/>
  <c r="EY52" i="27"/>
  <c r="EY60" i="27"/>
  <c r="EY26" i="27"/>
  <c r="EY44" i="27"/>
  <c r="EY58" i="27"/>
  <c r="EY22" i="27"/>
  <c r="EY8" i="27"/>
  <c r="EY14" i="27"/>
  <c r="EY24" i="27"/>
  <c r="EY30" i="27"/>
  <c r="EY48" i="27"/>
  <c r="EY56" i="27"/>
  <c r="EY32" i="27"/>
  <c r="EY40" i="27"/>
  <c r="EY18" i="27"/>
  <c r="EY4" i="27"/>
  <c r="EY50" i="27"/>
  <c r="EY34" i="27"/>
  <c r="EY46" i="27"/>
  <c r="EY38" i="27"/>
  <c r="EY12" i="27"/>
  <c r="GE38" i="27"/>
  <c r="GE50" i="27"/>
  <c r="GE16" i="27"/>
  <c r="GE14" i="27"/>
  <c r="GE22" i="27"/>
  <c r="GE30" i="27"/>
  <c r="GE34" i="27"/>
  <c r="GE44" i="27"/>
  <c r="GE26" i="27"/>
  <c r="GE18" i="27"/>
  <c r="GE4" i="27"/>
  <c r="GE28" i="27"/>
  <c r="GE40" i="27"/>
  <c r="GE6" i="27"/>
  <c r="GE10" i="27"/>
  <c r="GE36" i="27"/>
  <c r="GE42" i="27"/>
  <c r="GE46" i="27"/>
  <c r="GE60" i="27"/>
  <c r="GE54" i="27"/>
  <c r="GE24" i="27"/>
  <c r="GE48" i="27"/>
  <c r="GE52" i="27"/>
  <c r="GG23" i="23"/>
  <c r="H172" i="40" s="1"/>
  <c r="GE56" i="27"/>
  <c r="GE58" i="27"/>
  <c r="GE32" i="27"/>
  <c r="GE20" i="27"/>
  <c r="GE8" i="27"/>
  <c r="GG24" i="23"/>
  <c r="I172" i="40" s="1"/>
  <c r="GE12" i="27"/>
  <c r="HY20" i="27"/>
  <c r="HY16" i="27"/>
  <c r="HY58" i="27"/>
  <c r="HY48" i="27"/>
  <c r="HY34" i="27"/>
  <c r="HY52" i="27"/>
  <c r="HY30" i="27"/>
  <c r="HY28" i="27"/>
  <c r="HY12" i="27"/>
  <c r="HY4" i="27"/>
  <c r="HY38" i="27"/>
  <c r="HY22" i="27"/>
  <c r="HY8" i="27"/>
  <c r="HY46" i="27"/>
  <c r="HY50" i="27"/>
  <c r="HY10" i="27"/>
  <c r="HY60" i="27"/>
  <c r="HY18" i="27"/>
  <c r="HY32" i="27"/>
  <c r="HY14" i="27"/>
  <c r="HY56" i="27"/>
  <c r="IA24" i="23"/>
  <c r="I218" i="40" s="1"/>
  <c r="HY54" i="27"/>
  <c r="HY44" i="27"/>
  <c r="HY6" i="27"/>
  <c r="HY24" i="27"/>
  <c r="IA22" i="23"/>
  <c r="G218" i="40" s="1"/>
  <c r="HY26" i="27"/>
  <c r="HY40" i="27"/>
  <c r="HY36" i="27"/>
  <c r="HY42" i="27"/>
  <c r="HI54" i="27"/>
  <c r="HI34" i="27"/>
  <c r="HI4" i="27"/>
  <c r="HI26" i="27"/>
  <c r="HI16" i="27"/>
  <c r="HI58" i="27"/>
  <c r="HI60" i="27"/>
  <c r="HI48" i="27"/>
  <c r="HI38" i="27"/>
  <c r="HI8" i="27"/>
  <c r="HI22" i="27"/>
  <c r="HI50" i="27"/>
  <c r="HI52" i="27"/>
  <c r="HI32" i="27"/>
  <c r="HI24" i="27"/>
  <c r="HI56" i="27"/>
  <c r="HI10" i="27"/>
  <c r="HI6" i="27"/>
  <c r="HI14" i="27"/>
  <c r="HI44" i="27"/>
  <c r="HI42" i="27"/>
  <c r="HI40" i="27"/>
  <c r="HI36" i="27"/>
  <c r="HK24" i="23"/>
  <c r="I202" i="40" s="1"/>
  <c r="HI18" i="27"/>
  <c r="HI12" i="27"/>
  <c r="HI46" i="27"/>
  <c r="HI30" i="27"/>
  <c r="HI28" i="27"/>
  <c r="HK23" i="23"/>
  <c r="H202" i="40" s="1"/>
  <c r="HI20" i="27"/>
  <c r="DI38" i="27"/>
  <c r="DI4" i="27"/>
  <c r="DI40" i="27"/>
  <c r="DI36" i="27"/>
  <c r="DI52" i="27"/>
  <c r="DI42" i="27"/>
  <c r="DI18" i="27"/>
  <c r="DI48" i="27"/>
  <c r="DI12" i="27"/>
  <c r="DI56" i="27"/>
  <c r="DI44" i="27"/>
  <c r="DI50" i="27"/>
  <c r="DI28" i="27"/>
  <c r="DI60" i="27"/>
  <c r="DI22" i="27"/>
  <c r="DI58" i="27"/>
  <c r="DI46" i="27"/>
  <c r="DI30" i="27"/>
  <c r="DI26" i="27"/>
  <c r="DI6" i="27"/>
  <c r="DK24" i="23"/>
  <c r="I98" i="40" s="1"/>
  <c r="DI16" i="27"/>
  <c r="DI24" i="27"/>
  <c r="DI14" i="27"/>
  <c r="DI10" i="27"/>
  <c r="DI20" i="27"/>
  <c r="DK23" i="23"/>
  <c r="H98" i="40" s="1"/>
  <c r="DI32" i="27"/>
  <c r="DI34" i="27"/>
  <c r="DI54" i="27"/>
  <c r="DI8" i="27"/>
  <c r="F48" i="40"/>
  <c r="NH9" i="23"/>
  <c r="FT23" i="23"/>
  <c r="H159" i="40" s="1"/>
  <c r="KY10" i="27"/>
  <c r="KY28" i="27"/>
  <c r="LA24" i="23"/>
  <c r="I296" i="40" s="1"/>
  <c r="KY8" i="27"/>
  <c r="KY4" i="27"/>
  <c r="KY46" i="27"/>
  <c r="KY50" i="27"/>
  <c r="KY30" i="27"/>
  <c r="KY34" i="27"/>
  <c r="KY44" i="27"/>
  <c r="KY24" i="27"/>
  <c r="KY58" i="27"/>
  <c r="KY48" i="27"/>
  <c r="KY16" i="27"/>
  <c r="KY6" i="27"/>
  <c r="KY42" i="27"/>
  <c r="KY56" i="27"/>
  <c r="KY54" i="27"/>
  <c r="KY36" i="27"/>
  <c r="KY14" i="27"/>
  <c r="KY18" i="27"/>
  <c r="KY32" i="27"/>
  <c r="KY52" i="27"/>
  <c r="LA23" i="23"/>
  <c r="H296" i="40" s="1"/>
  <c r="KY38" i="27"/>
  <c r="KY20" i="27"/>
  <c r="LA22" i="23"/>
  <c r="G296" i="40" s="1"/>
  <c r="KY40" i="27"/>
  <c r="KY60" i="27"/>
  <c r="KY12" i="27"/>
  <c r="KY22" i="27"/>
  <c r="KY26" i="27"/>
  <c r="CK28" i="27"/>
  <c r="CK56" i="27"/>
  <c r="CK54" i="27"/>
  <c r="CK38" i="27"/>
  <c r="CK26" i="27"/>
  <c r="CK10" i="27"/>
  <c r="CK46" i="27"/>
  <c r="CK8" i="27"/>
  <c r="CK34" i="27"/>
  <c r="CK40" i="27"/>
  <c r="CK4" i="27"/>
  <c r="CK6" i="27"/>
  <c r="CK18" i="27"/>
  <c r="CK24" i="27"/>
  <c r="CK50" i="27"/>
  <c r="CK60" i="27"/>
  <c r="CM24" i="23"/>
  <c r="I74" i="40" s="1"/>
  <c r="CK14" i="27"/>
  <c r="CK36" i="27"/>
  <c r="CK32" i="27"/>
  <c r="CK58" i="27"/>
  <c r="CK22" i="27"/>
  <c r="CK16" i="27"/>
  <c r="CK42" i="27"/>
  <c r="CK30" i="27"/>
  <c r="CK48" i="27"/>
  <c r="CK20" i="27"/>
  <c r="CK44" i="27"/>
  <c r="CK52" i="27"/>
  <c r="CK12" i="27"/>
  <c r="HH16" i="27"/>
  <c r="HH60" i="27"/>
  <c r="HH22" i="27"/>
  <c r="HH40" i="27"/>
  <c r="HH48" i="27"/>
  <c r="HH20" i="27"/>
  <c r="HH18" i="27"/>
  <c r="HH8" i="27"/>
  <c r="HH52" i="27"/>
  <c r="HH50" i="27"/>
  <c r="HH26" i="27"/>
  <c r="HH38" i="27"/>
  <c r="HH12" i="27"/>
  <c r="HH30" i="27"/>
  <c r="HH34" i="27"/>
  <c r="HH28" i="27"/>
  <c r="HH58" i="27"/>
  <c r="HH56" i="27"/>
  <c r="HH42" i="27"/>
  <c r="HH36" i="27"/>
  <c r="HH10" i="27"/>
  <c r="HH4" i="27"/>
  <c r="HH54" i="27"/>
  <c r="HH32" i="27"/>
  <c r="HH44" i="27"/>
  <c r="HH6" i="27"/>
  <c r="HH14" i="27"/>
  <c r="HH24" i="27"/>
  <c r="HJ22" i="23"/>
  <c r="G201" i="40" s="1"/>
  <c r="HJ24" i="23"/>
  <c r="I201" i="40" s="1"/>
  <c r="HH46" i="27"/>
  <c r="G48" i="40"/>
  <c r="MC60" i="27"/>
  <c r="MC18" i="27"/>
  <c r="MC48" i="27"/>
  <c r="MC4" i="27"/>
  <c r="MC8" i="27"/>
  <c r="MC20" i="27"/>
  <c r="MC54" i="27"/>
  <c r="MC28" i="27"/>
  <c r="MC56" i="27"/>
  <c r="MC38" i="27"/>
  <c r="MC10" i="27"/>
  <c r="MC52" i="27"/>
  <c r="MC14" i="27"/>
  <c r="MC58" i="27"/>
  <c r="MC12" i="27"/>
  <c r="MC34" i="27"/>
  <c r="MC46" i="27"/>
  <c r="ME24" i="23"/>
  <c r="I326" i="40" s="1"/>
  <c r="MC6" i="27"/>
  <c r="MC30" i="27"/>
  <c r="MC44" i="27"/>
  <c r="MC26" i="27"/>
  <c r="MC24" i="27"/>
  <c r="MC22" i="27"/>
  <c r="MC40" i="27"/>
  <c r="MC32" i="27"/>
  <c r="MC36" i="27"/>
  <c r="MC42" i="27"/>
  <c r="MC16" i="27"/>
  <c r="MC50" i="27"/>
  <c r="GF20" i="27"/>
  <c r="GF60" i="27"/>
  <c r="GF34" i="27"/>
  <c r="GF42" i="27"/>
  <c r="GF4" i="27"/>
  <c r="GF12" i="27"/>
  <c r="GF52" i="27"/>
  <c r="GF24" i="27"/>
  <c r="GF16" i="27"/>
  <c r="GF54" i="27"/>
  <c r="GF22" i="27"/>
  <c r="GF6" i="27"/>
  <c r="GF38" i="27"/>
  <c r="GF18" i="27"/>
  <c r="GF30" i="27"/>
  <c r="GF46" i="27"/>
  <c r="GF50" i="27"/>
  <c r="GF10" i="27"/>
  <c r="GF44" i="27"/>
  <c r="GF56" i="27"/>
  <c r="GF58" i="27"/>
  <c r="GF32" i="27"/>
  <c r="GF36" i="27"/>
  <c r="GF8" i="27"/>
  <c r="GH24" i="23"/>
  <c r="I173" i="40" s="1"/>
  <c r="GF40" i="27"/>
  <c r="GF48" i="27"/>
  <c r="GF14" i="27"/>
  <c r="GF26" i="27"/>
  <c r="GF28" i="27"/>
  <c r="LY54" i="27"/>
  <c r="LY4" i="27"/>
  <c r="LY6" i="27"/>
  <c r="LY8" i="27"/>
  <c r="LY40" i="27"/>
  <c r="LY12" i="27"/>
  <c r="LY22" i="27"/>
  <c r="LY14" i="27"/>
  <c r="LY58" i="27"/>
  <c r="LY52" i="27"/>
  <c r="LY48" i="27"/>
  <c r="LY28" i="27"/>
  <c r="LY36" i="27"/>
  <c r="LY60" i="27"/>
  <c r="LY46" i="27"/>
  <c r="LY24" i="27"/>
  <c r="LY42" i="27"/>
  <c r="LY16" i="27"/>
  <c r="LY10" i="27"/>
  <c r="LY44" i="27"/>
  <c r="LY38" i="27"/>
  <c r="LY26" i="27"/>
  <c r="MA24" i="23"/>
  <c r="I322" i="40" s="1"/>
  <c r="LY18" i="27"/>
  <c r="LY20" i="27"/>
  <c r="LY30" i="27"/>
  <c r="LY32" i="27"/>
  <c r="LY56" i="27"/>
  <c r="LY50" i="27"/>
  <c r="LY34" i="27"/>
  <c r="IU20" i="27"/>
  <c r="IU42" i="27"/>
  <c r="IU4" i="27"/>
  <c r="IU52" i="27"/>
  <c r="IU16" i="27"/>
  <c r="IU18" i="27"/>
  <c r="IU36" i="27"/>
  <c r="IU34" i="27"/>
  <c r="IU32" i="27"/>
  <c r="IU10" i="27"/>
  <c r="IU24" i="27"/>
  <c r="IU58" i="27"/>
  <c r="IU38" i="27"/>
  <c r="IU60" i="27"/>
  <c r="IU44" i="27"/>
  <c r="IU48" i="27"/>
  <c r="IU40" i="27"/>
  <c r="IU50" i="27"/>
  <c r="IU22" i="27"/>
  <c r="IU14" i="27"/>
  <c r="IU26" i="27"/>
  <c r="IU56" i="27"/>
  <c r="NX20" i="23"/>
  <c r="IW24" i="23"/>
  <c r="I240" i="40" s="1"/>
  <c r="IU54" i="27"/>
  <c r="IU30" i="27"/>
  <c r="IU8" i="27"/>
  <c r="IU6" i="27"/>
  <c r="IU28" i="27"/>
  <c r="IU12" i="27"/>
  <c r="IU46" i="27"/>
  <c r="JY38" i="27"/>
  <c r="JY12" i="27"/>
  <c r="JY56" i="27"/>
  <c r="JY44" i="27"/>
  <c r="JY32" i="27"/>
  <c r="JY22" i="27"/>
  <c r="JY6" i="27"/>
  <c r="JY50" i="27"/>
  <c r="KA24" i="23"/>
  <c r="I270" i="40" s="1"/>
  <c r="JY30" i="27"/>
  <c r="JY46" i="27"/>
  <c r="JY18" i="27"/>
  <c r="JY36" i="27"/>
  <c r="JY42" i="27"/>
  <c r="JY4" i="27"/>
  <c r="JY14" i="27"/>
  <c r="JY60" i="27"/>
  <c r="KA22" i="23"/>
  <c r="G270" i="40" s="1"/>
  <c r="JY48" i="27"/>
  <c r="JY28" i="27"/>
  <c r="JY8" i="27"/>
  <c r="JY16" i="27"/>
  <c r="JY26" i="27"/>
  <c r="JY10" i="27"/>
  <c r="JY58" i="27"/>
  <c r="JY34" i="27"/>
  <c r="JY54" i="27"/>
  <c r="JY20" i="27"/>
  <c r="JY52" i="27"/>
  <c r="JY24" i="27"/>
  <c r="JY40" i="27"/>
  <c r="IY54" i="27"/>
  <c r="IY38" i="27"/>
  <c r="IY56" i="27"/>
  <c r="IY16" i="27"/>
  <c r="IY40" i="27"/>
  <c r="IY52" i="27"/>
  <c r="IY18" i="27"/>
  <c r="IY26" i="27"/>
  <c r="IY10" i="27"/>
  <c r="IY32" i="27"/>
  <c r="IY20" i="27"/>
  <c r="IY22" i="27"/>
  <c r="IY14" i="27"/>
  <c r="IY58" i="27"/>
  <c r="IY4" i="27"/>
  <c r="IY42" i="27"/>
  <c r="IY12" i="27"/>
  <c r="IY6" i="27"/>
  <c r="IY36" i="27"/>
  <c r="IY30" i="27"/>
  <c r="IY34" i="27"/>
  <c r="IY8" i="27"/>
  <c r="IY48" i="27"/>
  <c r="IY60" i="27"/>
  <c r="IY24" i="27"/>
  <c r="JA23" i="23"/>
  <c r="H244" i="40" s="1"/>
  <c r="IY28" i="27"/>
  <c r="IY46" i="27"/>
  <c r="JA24" i="23"/>
  <c r="I244" i="40" s="1"/>
  <c r="IY44" i="27"/>
  <c r="IY50" i="27"/>
  <c r="JE60" i="27"/>
  <c r="JE42" i="27"/>
  <c r="JE54" i="27"/>
  <c r="JE34" i="27"/>
  <c r="JE18" i="27"/>
  <c r="JE32" i="27"/>
  <c r="JE10" i="27"/>
  <c r="JE22" i="27"/>
  <c r="JE30" i="27"/>
  <c r="JE26" i="27"/>
  <c r="JE56" i="27"/>
  <c r="JE14" i="27"/>
  <c r="JE50" i="27"/>
  <c r="JE52" i="27"/>
  <c r="JG24" i="23"/>
  <c r="I250" i="40" s="1"/>
  <c r="JE40" i="27"/>
  <c r="JE48" i="27"/>
  <c r="JE6" i="27"/>
  <c r="JE20" i="27"/>
  <c r="JE12" i="27"/>
  <c r="JE4" i="27"/>
  <c r="JE28" i="27"/>
  <c r="JE8" i="27"/>
  <c r="JE58" i="27"/>
  <c r="JE16" i="27"/>
  <c r="JE46" i="27"/>
  <c r="JE24" i="27"/>
  <c r="JE38" i="27"/>
  <c r="JE36" i="27"/>
  <c r="JE44" i="27"/>
  <c r="EE18" i="27"/>
  <c r="EE22" i="27"/>
  <c r="EE40" i="27"/>
  <c r="EE34" i="27"/>
  <c r="EE16" i="27"/>
  <c r="EG24" i="23"/>
  <c r="I120" i="40" s="1"/>
  <c r="NN20" i="23"/>
  <c r="EE38" i="27"/>
  <c r="EE24" i="27"/>
  <c r="EE10" i="27"/>
  <c r="EE60" i="27"/>
  <c r="EE50" i="27"/>
  <c r="EE44" i="27"/>
  <c r="EE30" i="27"/>
  <c r="EE32" i="27"/>
  <c r="EE20" i="27"/>
  <c r="EE46" i="27"/>
  <c r="EE14" i="27"/>
  <c r="EE6" i="27"/>
  <c r="EE4" i="27"/>
  <c r="EE26" i="27"/>
  <c r="EE58" i="27"/>
  <c r="EE28" i="27"/>
  <c r="EE52" i="27"/>
  <c r="EE48" i="27"/>
  <c r="EE36" i="27"/>
  <c r="EE12" i="27"/>
  <c r="EE54" i="27"/>
  <c r="EE56" i="27"/>
  <c r="EE42" i="27"/>
  <c r="EE8" i="27"/>
  <c r="EG22" i="23"/>
  <c r="G120" i="40" s="1"/>
  <c r="BX50" i="27"/>
  <c r="BX22" i="27"/>
  <c r="BX32" i="27"/>
  <c r="BX8" i="27"/>
  <c r="BX28" i="27"/>
  <c r="BX60" i="27"/>
  <c r="BX48" i="27"/>
  <c r="BX24" i="27"/>
  <c r="BZ24" i="23"/>
  <c r="I61" i="40" s="1"/>
  <c r="BX4" i="27"/>
  <c r="BX14" i="27"/>
  <c r="BX56" i="27"/>
  <c r="BX46" i="27"/>
  <c r="BX34" i="27"/>
  <c r="BX52" i="27"/>
  <c r="BX42" i="27"/>
  <c r="BX54" i="27"/>
  <c r="BX44" i="27"/>
  <c r="BX36" i="27"/>
  <c r="BX12" i="27"/>
  <c r="BX20" i="27"/>
  <c r="BX40" i="27"/>
  <c r="BX16" i="27"/>
  <c r="BX38" i="27"/>
  <c r="BX6" i="27"/>
  <c r="BX26" i="27"/>
  <c r="BX10" i="27"/>
  <c r="BX58" i="27"/>
  <c r="BX30" i="27"/>
  <c r="BX18" i="27"/>
  <c r="HU24" i="27"/>
  <c r="HU8" i="27"/>
  <c r="HU12" i="27"/>
  <c r="HU6" i="27"/>
  <c r="HU18" i="27"/>
  <c r="HU44" i="27"/>
  <c r="HU40" i="27"/>
  <c r="HU38" i="27"/>
  <c r="HU54" i="27"/>
  <c r="HU58" i="27"/>
  <c r="HU42" i="27"/>
  <c r="HU46" i="27"/>
  <c r="HU32" i="27"/>
  <c r="HU60" i="27"/>
  <c r="HU52" i="27"/>
  <c r="HU16" i="27"/>
  <c r="HU14" i="27"/>
  <c r="HW24" i="23"/>
  <c r="I214" i="40" s="1"/>
  <c r="HU48" i="27"/>
  <c r="HU28" i="27"/>
  <c r="HU36" i="27"/>
  <c r="HU30" i="27"/>
  <c r="HU56" i="27"/>
  <c r="HU10" i="27"/>
  <c r="HU22" i="27"/>
  <c r="HU4" i="27"/>
  <c r="HU50" i="27"/>
  <c r="HU20" i="27"/>
  <c r="HU34" i="27"/>
  <c r="HU26" i="27"/>
  <c r="FH44" i="27"/>
  <c r="FH26" i="27"/>
  <c r="FH14" i="27"/>
  <c r="FH30" i="27"/>
  <c r="FH58" i="27"/>
  <c r="FH10" i="27"/>
  <c r="FH50" i="27"/>
  <c r="FH18" i="27"/>
  <c r="FH56" i="27"/>
  <c r="FH20" i="27"/>
  <c r="FH6" i="27"/>
  <c r="FJ24" i="23"/>
  <c r="I149" i="40" s="1"/>
  <c r="FH38" i="27"/>
  <c r="FH34" i="27"/>
  <c r="FH22" i="27"/>
  <c r="FH54" i="27"/>
  <c r="FH28" i="27"/>
  <c r="FH40" i="27"/>
  <c r="FH32" i="27"/>
  <c r="FH46" i="27"/>
  <c r="FH42" i="27"/>
  <c r="FH60" i="27"/>
  <c r="FH4" i="27"/>
  <c r="FH8" i="27"/>
  <c r="FH12" i="27"/>
  <c r="FH36" i="27"/>
  <c r="FH16" i="27"/>
  <c r="FH48" i="27"/>
  <c r="FH24" i="27"/>
  <c r="FH52" i="27"/>
  <c r="GI42" i="27"/>
  <c r="GI14" i="27"/>
  <c r="GI38" i="27"/>
  <c r="GI48" i="27"/>
  <c r="GI28" i="27"/>
  <c r="GI50" i="27"/>
  <c r="GI52" i="27"/>
  <c r="GI16" i="27"/>
  <c r="GI32" i="27"/>
  <c r="GI30" i="27"/>
  <c r="GI6" i="27"/>
  <c r="GK24" i="23"/>
  <c r="I176" i="40" s="1"/>
  <c r="GI8" i="27"/>
  <c r="GI4" i="27"/>
  <c r="GI10" i="27"/>
  <c r="GI54" i="27"/>
  <c r="GI34" i="27"/>
  <c r="GI46" i="27"/>
  <c r="GI26" i="27"/>
  <c r="GI20" i="27"/>
  <c r="GI22" i="27"/>
  <c r="GI24" i="27"/>
  <c r="GI60" i="27"/>
  <c r="GI56" i="27"/>
  <c r="GI18" i="27"/>
  <c r="GK22" i="23"/>
  <c r="G176" i="40" s="1"/>
  <c r="GI36" i="27"/>
  <c r="GI58" i="27"/>
  <c r="GI44" i="27"/>
  <c r="GI40" i="27"/>
  <c r="GI12" i="27"/>
  <c r="BS26" i="27"/>
  <c r="BS50" i="27"/>
  <c r="BS48" i="27"/>
  <c r="BS12" i="27"/>
  <c r="BS52" i="27"/>
  <c r="BS36" i="27"/>
  <c r="BS32" i="27"/>
  <c r="BS60" i="27"/>
  <c r="BS40" i="27"/>
  <c r="BS58" i="27"/>
  <c r="BS4" i="27"/>
  <c r="BS10" i="27"/>
  <c r="BS20" i="27"/>
  <c r="BS16" i="27"/>
  <c r="BS34" i="27"/>
  <c r="BS38" i="27"/>
  <c r="BS54" i="27"/>
  <c r="BS22" i="27"/>
  <c r="BS28" i="27"/>
  <c r="BS56" i="27"/>
  <c r="BS14" i="27"/>
  <c r="BS30" i="27"/>
  <c r="BS46" i="27"/>
  <c r="BS18" i="27"/>
  <c r="BU24" i="23"/>
  <c r="I56" i="40" s="1"/>
  <c r="BS44" i="27"/>
  <c r="BS42" i="27"/>
  <c r="BS6" i="27"/>
  <c r="BS24" i="27"/>
  <c r="BS8" i="27"/>
  <c r="HM36" i="27"/>
  <c r="HM42" i="27"/>
  <c r="HM60" i="27"/>
  <c r="HM16" i="27"/>
  <c r="HO24" i="23"/>
  <c r="I206" i="40" s="1"/>
  <c r="HM44" i="27"/>
  <c r="HM8" i="27"/>
  <c r="HM10" i="27"/>
  <c r="HM38" i="27"/>
  <c r="HM34" i="27"/>
  <c r="HM54" i="27"/>
  <c r="HM30" i="27"/>
  <c r="HM22" i="27"/>
  <c r="HM20" i="27"/>
  <c r="HM50" i="27"/>
  <c r="HM4" i="27"/>
  <c r="HM48" i="27"/>
  <c r="HM32" i="27"/>
  <c r="HM28" i="27"/>
  <c r="HM46" i="27"/>
  <c r="HM26" i="27"/>
  <c r="HM18" i="27"/>
  <c r="HM14" i="27"/>
  <c r="HM56" i="27"/>
  <c r="HM58" i="27"/>
  <c r="HM52" i="27"/>
  <c r="HM40" i="27"/>
  <c r="HM24" i="27"/>
  <c r="HO22" i="23"/>
  <c r="G206" i="40" s="1"/>
  <c r="HM6" i="27"/>
  <c r="HO23" i="23"/>
  <c r="H206" i="40" s="1"/>
  <c r="HM12" i="27"/>
  <c r="HL44" i="27"/>
  <c r="HL22" i="27"/>
  <c r="HL4" i="27"/>
  <c r="HL58" i="27"/>
  <c r="HL34" i="27"/>
  <c r="HL20" i="27"/>
  <c r="HL42" i="27"/>
  <c r="HL46" i="27"/>
  <c r="HL56" i="27"/>
  <c r="HL8" i="27"/>
  <c r="HL38" i="27"/>
  <c r="HL26" i="27"/>
  <c r="HL60" i="27"/>
  <c r="HN24" i="23"/>
  <c r="I205" i="40" s="1"/>
  <c r="HL50" i="27"/>
  <c r="HL12" i="27"/>
  <c r="HL14" i="27"/>
  <c r="HL6" i="27"/>
  <c r="HL30" i="27"/>
  <c r="HL52" i="27"/>
  <c r="HL28" i="27"/>
  <c r="HL24" i="27"/>
  <c r="HL40" i="27"/>
  <c r="HL10" i="27"/>
  <c r="HL16" i="27"/>
  <c r="HL54" i="27"/>
  <c r="HL48" i="27"/>
  <c r="HL18" i="27"/>
  <c r="HL32" i="27"/>
  <c r="HL36" i="27"/>
  <c r="HN23" i="23"/>
  <c r="H205" i="40" s="1"/>
  <c r="EP24" i="23"/>
  <c r="I129" i="40" s="1"/>
  <c r="EN56" i="27"/>
  <c r="EN30" i="27"/>
  <c r="EN14" i="27"/>
  <c r="EN58" i="27"/>
  <c r="EN54" i="27"/>
  <c r="EN24" i="27"/>
  <c r="EN16" i="27"/>
  <c r="EN32" i="27"/>
  <c r="EN40" i="27"/>
  <c r="EN18" i="27"/>
  <c r="EN52" i="27"/>
  <c r="EN34" i="27"/>
  <c r="EN26" i="27"/>
  <c r="EN28" i="27"/>
  <c r="EN38" i="27"/>
  <c r="EN42" i="27"/>
  <c r="EN10" i="27"/>
  <c r="EN4" i="27"/>
  <c r="EN12" i="27"/>
  <c r="EN22" i="27"/>
  <c r="EN48" i="27"/>
  <c r="EN6" i="27"/>
  <c r="EN46" i="27"/>
  <c r="EN44" i="27"/>
  <c r="EN36" i="27"/>
  <c r="EN60" i="27"/>
  <c r="EP23" i="23"/>
  <c r="H129" i="40" s="1"/>
  <c r="EN20" i="27"/>
  <c r="EN8" i="27"/>
  <c r="EN50" i="27"/>
  <c r="KC4" i="27"/>
  <c r="KC30" i="27"/>
  <c r="KC52" i="27"/>
  <c r="KC10" i="27"/>
  <c r="KC28" i="27"/>
  <c r="KC46" i="27"/>
  <c r="KE24" i="23"/>
  <c r="I274" i="40" s="1"/>
  <c r="KC8" i="27"/>
  <c r="KC42" i="27"/>
  <c r="KC26" i="27"/>
  <c r="KC48" i="27"/>
  <c r="KC60" i="27"/>
  <c r="KC22" i="27"/>
  <c r="KC50" i="27"/>
  <c r="KC18" i="27"/>
  <c r="KC16" i="27"/>
  <c r="KC56" i="27"/>
  <c r="KC14" i="27"/>
  <c r="KC38" i="27"/>
  <c r="KC58" i="27"/>
  <c r="KC34" i="27"/>
  <c r="KC6" i="27"/>
  <c r="KC40" i="27"/>
  <c r="KC20" i="27"/>
  <c r="KC36" i="27"/>
  <c r="KC54" i="27"/>
  <c r="KC44" i="27"/>
  <c r="KC32" i="27"/>
  <c r="KC12" i="27"/>
  <c r="KC24" i="27"/>
  <c r="DY50" i="27"/>
  <c r="DY4" i="27"/>
  <c r="DY34" i="27"/>
  <c r="DY46" i="27"/>
  <c r="DY38" i="27"/>
  <c r="DY6" i="27"/>
  <c r="EA24" i="23"/>
  <c r="I114" i="40" s="1"/>
  <c r="DY48" i="27"/>
  <c r="DY26" i="27"/>
  <c r="DY36" i="27"/>
  <c r="DY8" i="27"/>
  <c r="DY28" i="27"/>
  <c r="DY60" i="27"/>
  <c r="DY58" i="27"/>
  <c r="DY54" i="27"/>
  <c r="DY32" i="27"/>
  <c r="DY42" i="27"/>
  <c r="DY30" i="27"/>
  <c r="DY44" i="27"/>
  <c r="DY12" i="27"/>
  <c r="DY56" i="27"/>
  <c r="DY10" i="27"/>
  <c r="DY14" i="27"/>
  <c r="DY18" i="27"/>
  <c r="DY16" i="27"/>
  <c r="DY52" i="27"/>
  <c r="DY20" i="27"/>
  <c r="DY40" i="27"/>
  <c r="DY24" i="27"/>
  <c r="DY22" i="27"/>
  <c r="MP22" i="23"/>
  <c r="G337" i="40" s="1"/>
  <c r="NL20" i="23"/>
  <c r="DD38" i="27"/>
  <c r="DD14" i="27"/>
  <c r="DF24" i="23"/>
  <c r="I93" i="40" s="1"/>
  <c r="DD48" i="27"/>
  <c r="DD8" i="27"/>
  <c r="DD40" i="27"/>
  <c r="DD42" i="27"/>
  <c r="DD44" i="27"/>
  <c r="DD4" i="27"/>
  <c r="DD24" i="27"/>
  <c r="DD54" i="27"/>
  <c r="DD22" i="27"/>
  <c r="DD18" i="27"/>
  <c r="DD50" i="27"/>
  <c r="DD52" i="27"/>
  <c r="DD36" i="27"/>
  <c r="DD26" i="27"/>
  <c r="DD28" i="27"/>
  <c r="DD12" i="27"/>
  <c r="DD10" i="27"/>
  <c r="DD56" i="27"/>
  <c r="DD32" i="27"/>
  <c r="DD34" i="27"/>
  <c r="DD30" i="27"/>
  <c r="DD46" i="27"/>
  <c r="DD16" i="27"/>
  <c r="DD20" i="27"/>
  <c r="DD60" i="27"/>
  <c r="DD6" i="27"/>
  <c r="DD58" i="27"/>
  <c r="NC31" i="23"/>
  <c r="NC32" i="23" s="1"/>
  <c r="KH6" i="27"/>
  <c r="KH60" i="27"/>
  <c r="KH18" i="27"/>
  <c r="KH48" i="27"/>
  <c r="KH40" i="27"/>
  <c r="KH22" i="27"/>
  <c r="KH44" i="27"/>
  <c r="KH56" i="27"/>
  <c r="KH58" i="27"/>
  <c r="KH14" i="27"/>
  <c r="KH12" i="27"/>
  <c r="KH52" i="27"/>
  <c r="KH26" i="27"/>
  <c r="KH24" i="27"/>
  <c r="KH20" i="27"/>
  <c r="KJ24" i="23"/>
  <c r="I279" i="40" s="1"/>
  <c r="KH4" i="27"/>
  <c r="KH50" i="27"/>
  <c r="KH46" i="27"/>
  <c r="KH30" i="27"/>
  <c r="KH34" i="27"/>
  <c r="KH38" i="27"/>
  <c r="KH10" i="27"/>
  <c r="KH54" i="27"/>
  <c r="KH28" i="27"/>
  <c r="KH32" i="27"/>
  <c r="KH42" i="27"/>
  <c r="KH36" i="27"/>
  <c r="KH8" i="27"/>
  <c r="KH16" i="27"/>
  <c r="KJ23" i="23"/>
  <c r="H279" i="40" s="1"/>
  <c r="JQ28" i="27"/>
  <c r="JQ30" i="27"/>
  <c r="JQ36" i="27"/>
  <c r="JQ16" i="27"/>
  <c r="JQ50" i="27"/>
  <c r="JQ4" i="27"/>
  <c r="JQ26" i="27"/>
  <c r="JQ58" i="27"/>
  <c r="JQ6" i="27"/>
  <c r="JQ46" i="27"/>
  <c r="JQ42" i="27"/>
  <c r="JQ44" i="27"/>
  <c r="JQ40" i="27"/>
  <c r="JQ18" i="27"/>
  <c r="JQ22" i="27"/>
  <c r="JQ12" i="27"/>
  <c r="JQ32" i="27"/>
  <c r="JQ10" i="27"/>
  <c r="JQ38" i="27"/>
  <c r="JQ20" i="27"/>
  <c r="JQ14" i="27"/>
  <c r="JQ52" i="27"/>
  <c r="JQ48" i="27"/>
  <c r="JQ54" i="27"/>
  <c r="JQ56" i="27"/>
  <c r="JQ8" i="27"/>
  <c r="JS24" i="23"/>
  <c r="I262" i="40" s="1"/>
  <c r="JQ60" i="27"/>
  <c r="JQ34" i="27"/>
  <c r="JQ24" i="27"/>
  <c r="BY24" i="23"/>
  <c r="I60" i="40" s="1"/>
  <c r="BW24" i="27"/>
  <c r="BW58" i="27"/>
  <c r="BW16" i="27"/>
  <c r="BW28" i="27"/>
  <c r="BW32" i="27"/>
  <c r="BW10" i="27"/>
  <c r="BW56" i="27"/>
  <c r="BW22" i="27"/>
  <c r="BW12" i="27"/>
  <c r="BW20" i="27"/>
  <c r="BW14" i="27"/>
  <c r="BW44" i="27"/>
  <c r="BW42" i="27"/>
  <c r="BW18" i="27"/>
  <c r="BW38" i="27"/>
  <c r="BW30" i="27"/>
  <c r="BW8" i="27"/>
  <c r="BW6" i="27"/>
  <c r="BW48" i="27"/>
  <c r="NI20" i="23"/>
  <c r="BW4" i="27"/>
  <c r="BW54" i="27"/>
  <c r="BW52" i="27"/>
  <c r="BW50" i="27"/>
  <c r="BW26" i="27"/>
  <c r="BW34" i="27"/>
  <c r="BW60" i="27"/>
  <c r="BW36" i="27"/>
  <c r="BW40" i="27"/>
  <c r="BW46" i="27"/>
  <c r="KI50" i="27"/>
  <c r="KI48" i="27"/>
  <c r="KI18" i="27"/>
  <c r="KI32" i="27"/>
  <c r="KI46" i="27"/>
  <c r="KI58" i="27"/>
  <c r="KI54" i="27"/>
  <c r="KI42" i="27"/>
  <c r="KI12" i="27"/>
  <c r="KI28" i="27"/>
  <c r="KI52" i="27"/>
  <c r="KI22" i="27"/>
  <c r="KI30" i="27"/>
  <c r="KI4" i="27"/>
  <c r="KI20" i="27"/>
  <c r="KI14" i="27"/>
  <c r="KI56" i="27"/>
  <c r="KI24" i="27"/>
  <c r="KI10" i="27"/>
  <c r="KI60" i="27"/>
  <c r="KI34" i="27"/>
  <c r="KK24" i="23"/>
  <c r="I280" i="40" s="1"/>
  <c r="KI44" i="27"/>
  <c r="KI38" i="27"/>
  <c r="KI40" i="27"/>
  <c r="KI16" i="27"/>
  <c r="KI6" i="27"/>
  <c r="KI26" i="27"/>
  <c r="KI8" i="27"/>
  <c r="KK23" i="23"/>
  <c r="H280" i="40" s="1"/>
  <c r="KI36" i="27"/>
  <c r="IK18" i="27"/>
  <c r="IK50" i="27"/>
  <c r="IK20" i="27"/>
  <c r="IK22" i="27"/>
  <c r="IK28" i="27"/>
  <c r="IK44" i="27"/>
  <c r="IK34" i="27"/>
  <c r="IK4" i="27"/>
  <c r="IK58" i="27"/>
  <c r="IK60" i="27"/>
  <c r="IK56" i="27"/>
  <c r="IM24" i="23"/>
  <c r="I230" i="40" s="1"/>
  <c r="IK10" i="27"/>
  <c r="IK16" i="27"/>
  <c r="IK38" i="27"/>
  <c r="IK30" i="27"/>
  <c r="IK52" i="27"/>
  <c r="IK14" i="27"/>
  <c r="IK24" i="27"/>
  <c r="IK36" i="27"/>
  <c r="IK40" i="27"/>
  <c r="IK26" i="27"/>
  <c r="IK48" i="27"/>
  <c r="IK42" i="27"/>
  <c r="IK6" i="27"/>
  <c r="IK54" i="27"/>
  <c r="IK32" i="27"/>
  <c r="IK8" i="27"/>
  <c r="IK12" i="27"/>
  <c r="IK46" i="27"/>
  <c r="KF4" i="27"/>
  <c r="KF54" i="27"/>
  <c r="KH24" i="23"/>
  <c r="I277" i="40" s="1"/>
  <c r="KF30" i="27"/>
  <c r="KF10" i="27"/>
  <c r="KF26" i="27"/>
  <c r="KF8" i="27"/>
  <c r="KF58" i="27"/>
  <c r="KF46" i="27"/>
  <c r="KF60" i="27"/>
  <c r="KF6" i="27"/>
  <c r="KF18" i="27"/>
  <c r="KF40" i="27"/>
  <c r="KF32" i="27"/>
  <c r="KF48" i="27"/>
  <c r="KF50" i="27"/>
  <c r="KF42" i="27"/>
  <c r="KF14" i="27"/>
  <c r="KF16" i="27"/>
  <c r="KF52" i="27"/>
  <c r="KF34" i="27"/>
  <c r="KF44" i="27"/>
  <c r="KF28" i="27"/>
  <c r="KF38" i="27"/>
  <c r="KF56" i="27"/>
  <c r="KF12" i="27"/>
  <c r="KF22" i="27"/>
  <c r="KF20" i="27"/>
  <c r="KF36" i="27"/>
  <c r="KF24" i="27"/>
  <c r="IF42" i="27"/>
  <c r="IF22" i="27"/>
  <c r="IH24" i="23"/>
  <c r="I225" i="40" s="1"/>
  <c r="IF46" i="27"/>
  <c r="IF24" i="27"/>
  <c r="IF60" i="27"/>
  <c r="IF18" i="27"/>
  <c r="IF14" i="27"/>
  <c r="IF52" i="27"/>
  <c r="IF34" i="27"/>
  <c r="IF8" i="27"/>
  <c r="IF26" i="27"/>
  <c r="IF10" i="27"/>
  <c r="IF36" i="27"/>
  <c r="IF20" i="27"/>
  <c r="IF48" i="27"/>
  <c r="IF28" i="27"/>
  <c r="IF16" i="27"/>
  <c r="IF44" i="27"/>
  <c r="IF12" i="27"/>
  <c r="IF4" i="27"/>
  <c r="IF50" i="27"/>
  <c r="IF58" i="27"/>
  <c r="IF54" i="27"/>
  <c r="IH23" i="23"/>
  <c r="H225" i="40" s="1"/>
  <c r="IF30" i="27"/>
  <c r="IF40" i="27"/>
  <c r="IF32" i="27"/>
  <c r="IF6" i="27"/>
  <c r="IF38" i="27"/>
  <c r="IF56" i="27"/>
  <c r="DT38" i="27"/>
  <c r="DT44" i="27"/>
  <c r="DT54" i="27"/>
  <c r="DT42" i="27"/>
  <c r="DT10" i="27"/>
  <c r="DT28" i="27"/>
  <c r="DT14" i="27"/>
  <c r="DT56" i="27"/>
  <c r="DV24" i="23"/>
  <c r="I109" i="40" s="1"/>
  <c r="DT46" i="27"/>
  <c r="DT22" i="27"/>
  <c r="DT6" i="27"/>
  <c r="DT48" i="27"/>
  <c r="DT26" i="27"/>
  <c r="DT52" i="27"/>
  <c r="DT20" i="27"/>
  <c r="DT24" i="27"/>
  <c r="DT4" i="27"/>
  <c r="DT8" i="27"/>
  <c r="DT34" i="27"/>
  <c r="DT40" i="27"/>
  <c r="DT58" i="27"/>
  <c r="DT36" i="27"/>
  <c r="DT32" i="27"/>
  <c r="DV22" i="23"/>
  <c r="G109" i="40" s="1"/>
  <c r="DT18" i="27"/>
  <c r="DT60" i="27"/>
  <c r="DT16" i="27"/>
  <c r="DT50" i="27"/>
  <c r="DT30" i="27"/>
  <c r="DT12" i="27"/>
  <c r="DV23" i="23"/>
  <c r="H109" i="40" s="1"/>
  <c r="IW22" i="23"/>
  <c r="G240" i="40" s="1"/>
  <c r="HJ58" i="27"/>
  <c r="HJ32" i="27"/>
  <c r="HJ34" i="27"/>
  <c r="HJ12" i="27"/>
  <c r="HJ6" i="27"/>
  <c r="HJ22" i="27"/>
  <c r="HJ20" i="27"/>
  <c r="HJ42" i="27"/>
  <c r="HJ26" i="27"/>
  <c r="HJ24" i="27"/>
  <c r="HJ50" i="27"/>
  <c r="HJ28" i="27"/>
  <c r="HJ54" i="27"/>
  <c r="HJ46" i="27"/>
  <c r="HJ14" i="27"/>
  <c r="HJ4" i="27"/>
  <c r="HJ36" i="27"/>
  <c r="HJ48" i="27"/>
  <c r="HJ16" i="27"/>
  <c r="HJ56" i="27"/>
  <c r="HJ40" i="27"/>
  <c r="HJ52" i="27"/>
  <c r="HJ8" i="27"/>
  <c r="HJ18" i="27"/>
  <c r="HJ38" i="27"/>
  <c r="HJ44" i="27"/>
  <c r="HJ30" i="27"/>
  <c r="HJ10" i="27"/>
  <c r="HJ60" i="27"/>
  <c r="HL24" i="23"/>
  <c r="I203" i="40" s="1"/>
  <c r="IB4" i="27"/>
  <c r="IB6" i="27"/>
  <c r="IB20" i="27"/>
  <c r="IB34" i="27"/>
  <c r="IB58" i="27"/>
  <c r="IB30" i="27"/>
  <c r="IB24" i="27"/>
  <c r="IB10" i="27"/>
  <c r="IB16" i="27"/>
  <c r="IB48" i="27"/>
  <c r="IB28" i="27"/>
  <c r="IB18" i="27"/>
  <c r="IB8" i="27"/>
  <c r="IB60" i="27"/>
  <c r="IB36" i="27"/>
  <c r="IB12" i="27"/>
  <c r="IB38" i="27"/>
  <c r="IB52" i="27"/>
  <c r="IB42" i="27"/>
  <c r="IB22" i="27"/>
  <c r="IB14" i="27"/>
  <c r="IB46" i="27"/>
  <c r="IB56" i="27"/>
  <c r="IB40" i="27"/>
  <c r="IB54" i="27"/>
  <c r="IB50" i="27"/>
  <c r="ID24" i="23"/>
  <c r="I221" i="40" s="1"/>
  <c r="IB32" i="27"/>
  <c r="IB26" i="27"/>
  <c r="IB44" i="27"/>
  <c r="ID23" i="23"/>
  <c r="H221" i="40" s="1"/>
  <c r="DQ60" i="27"/>
  <c r="DQ46" i="27"/>
  <c r="DQ24" i="27"/>
  <c r="DQ14" i="27"/>
  <c r="DQ38" i="27"/>
  <c r="DQ48" i="27"/>
  <c r="DQ18" i="27"/>
  <c r="DQ20" i="27"/>
  <c r="DQ28" i="27"/>
  <c r="DQ22" i="27"/>
  <c r="DQ32" i="27"/>
  <c r="DQ56" i="27"/>
  <c r="DQ58" i="27"/>
  <c r="DQ54" i="27"/>
  <c r="DQ44" i="27"/>
  <c r="DQ12" i="27"/>
  <c r="DS24" i="23"/>
  <c r="I106" i="40" s="1"/>
  <c r="DQ6" i="27"/>
  <c r="DQ8" i="27"/>
  <c r="DQ42" i="27"/>
  <c r="DQ40" i="27"/>
  <c r="DQ30" i="27"/>
  <c r="DQ50" i="27"/>
  <c r="DQ36" i="27"/>
  <c r="DQ34" i="27"/>
  <c r="DQ52" i="27"/>
  <c r="DQ4" i="27"/>
  <c r="DQ10" i="27"/>
  <c r="DQ26" i="27"/>
  <c r="DQ16" i="27"/>
  <c r="FV24" i="27"/>
  <c r="FV52" i="27"/>
  <c r="FV40" i="27"/>
  <c r="FV18" i="27"/>
  <c r="FV58" i="27"/>
  <c r="FV16" i="27"/>
  <c r="FV20" i="27"/>
  <c r="FV10" i="27"/>
  <c r="FV48" i="27"/>
  <c r="FV4" i="27"/>
  <c r="FV60" i="27"/>
  <c r="FV32" i="27"/>
  <c r="FV36" i="27"/>
  <c r="FV54" i="27"/>
  <c r="FV42" i="27"/>
  <c r="FX24" i="23"/>
  <c r="I163" i="40" s="1"/>
  <c r="FV34" i="27"/>
  <c r="FV14" i="27"/>
  <c r="FV50" i="27"/>
  <c r="FV30" i="27"/>
  <c r="FV8" i="27"/>
  <c r="FV6" i="27"/>
  <c r="FV12" i="27"/>
  <c r="FV28" i="27"/>
  <c r="FV44" i="27"/>
  <c r="FV46" i="27"/>
  <c r="FX23" i="23"/>
  <c r="H163" i="40" s="1"/>
  <c r="FV26" i="27"/>
  <c r="FV38" i="27"/>
  <c r="FX22" i="23"/>
  <c r="G163" i="40" s="1"/>
  <c r="FV22" i="27"/>
  <c r="FV56" i="27"/>
  <c r="BH46" i="27"/>
  <c r="BH20" i="27"/>
  <c r="BH30" i="27"/>
  <c r="BJ24" i="23"/>
  <c r="I45" i="40" s="1"/>
  <c r="BH22" i="27"/>
  <c r="BH42" i="27"/>
  <c r="BH36" i="27"/>
  <c r="BH6" i="27"/>
  <c r="BH48" i="27"/>
  <c r="BH50" i="27"/>
  <c r="BH60" i="27"/>
  <c r="BH38" i="27"/>
  <c r="BH24" i="27"/>
  <c r="BH54" i="27"/>
  <c r="BH18" i="27"/>
  <c r="BH56" i="27"/>
  <c r="BH8" i="27"/>
  <c r="BH10" i="27"/>
  <c r="BH34" i="27"/>
  <c r="BH44" i="27"/>
  <c r="BH58" i="27"/>
  <c r="BH40" i="27"/>
  <c r="BH16" i="27"/>
  <c r="BH26" i="27"/>
  <c r="BH28" i="27"/>
  <c r="BH14" i="27"/>
  <c r="BH12" i="27"/>
  <c r="BH4" i="27"/>
  <c r="BH32" i="27"/>
  <c r="BH52" i="27"/>
  <c r="KC22" i="23"/>
  <c r="G272" i="40" s="1"/>
  <c r="MT50" i="27"/>
  <c r="MT4" i="27"/>
  <c r="MT58" i="27"/>
  <c r="MT30" i="27"/>
  <c r="MT42" i="27"/>
  <c r="MT22" i="27"/>
  <c r="MT18" i="27"/>
  <c r="MT6" i="27"/>
  <c r="MT38" i="27"/>
  <c r="MT34" i="27"/>
  <c r="MT40" i="27"/>
  <c r="MT54" i="27"/>
  <c r="MT26" i="27"/>
  <c r="MT28" i="27"/>
  <c r="MT32" i="27"/>
  <c r="MT36" i="27"/>
  <c r="MV24" i="23"/>
  <c r="I343" i="40" s="1"/>
  <c r="MT16" i="27"/>
  <c r="MT14" i="27"/>
  <c r="MT52" i="27"/>
  <c r="MT44" i="27"/>
  <c r="MT60" i="27"/>
  <c r="MT12" i="27"/>
  <c r="MT56" i="27"/>
  <c r="MT46" i="27"/>
  <c r="MT24" i="27"/>
  <c r="MT20" i="27"/>
  <c r="MT8" i="27"/>
  <c r="MT10" i="27"/>
  <c r="MT48" i="27"/>
  <c r="FA23" i="23"/>
  <c r="H140" i="40" s="1"/>
  <c r="MV22" i="23"/>
  <c r="G343" i="40" s="1"/>
  <c r="BE24" i="23"/>
  <c r="I40" i="40" s="1"/>
  <c r="BC24" i="27"/>
  <c r="BC44" i="27"/>
  <c r="BC12" i="27"/>
  <c r="BC48" i="27"/>
  <c r="BC36" i="27"/>
  <c r="BC52" i="27"/>
  <c r="BC32" i="27"/>
  <c r="BC8" i="27"/>
  <c r="BC58" i="27"/>
  <c r="BC10" i="27"/>
  <c r="BC28" i="27"/>
  <c r="BC40" i="27"/>
  <c r="BC26" i="27"/>
  <c r="BC18" i="27"/>
  <c r="BC38" i="27"/>
  <c r="BC34" i="27"/>
  <c r="BC22" i="27"/>
  <c r="BC14" i="27"/>
  <c r="BC4" i="27"/>
  <c r="BC60" i="27"/>
  <c r="BC56" i="27"/>
  <c r="BC20" i="27"/>
  <c r="BC42" i="27"/>
  <c r="BC54" i="27"/>
  <c r="BC46" i="27"/>
  <c r="BC16" i="27"/>
  <c r="BC6" i="27"/>
  <c r="BC30" i="27"/>
  <c r="BC50" i="27"/>
  <c r="GD18" i="27"/>
  <c r="GD48" i="27"/>
  <c r="GD34" i="27"/>
  <c r="GD26" i="27"/>
  <c r="GD14" i="27"/>
  <c r="GD36" i="27"/>
  <c r="GD16" i="27"/>
  <c r="GD28" i="27"/>
  <c r="GD56" i="27"/>
  <c r="GD58" i="27"/>
  <c r="GD42" i="27"/>
  <c r="GD22" i="27"/>
  <c r="GF24" i="23"/>
  <c r="I171" i="40" s="1"/>
  <c r="GD32" i="27"/>
  <c r="GD20" i="27"/>
  <c r="GD4" i="27"/>
  <c r="GD8" i="27"/>
  <c r="GD40" i="27"/>
  <c r="GD10" i="27"/>
  <c r="GD24" i="27"/>
  <c r="GD60" i="27"/>
  <c r="GD46" i="27"/>
  <c r="GD30" i="27"/>
  <c r="GD44" i="27"/>
  <c r="GD54" i="27"/>
  <c r="GD12" i="27"/>
  <c r="GD52" i="27"/>
  <c r="GF22" i="23"/>
  <c r="G171" i="40" s="1"/>
  <c r="GD38" i="27"/>
  <c r="GD50" i="27"/>
  <c r="GD6" i="27"/>
  <c r="JH12" i="27"/>
  <c r="JH34" i="27"/>
  <c r="JH22" i="27"/>
  <c r="JH24" i="27"/>
  <c r="JJ24" i="23"/>
  <c r="I253" i="40" s="1"/>
  <c r="JH40" i="27"/>
  <c r="JH60" i="27"/>
  <c r="JH48" i="27"/>
  <c r="JH16" i="27"/>
  <c r="JH18" i="27"/>
  <c r="JH14" i="27"/>
  <c r="JH20" i="27"/>
  <c r="JH58" i="27"/>
  <c r="JH8" i="27"/>
  <c r="JH38" i="27"/>
  <c r="JH44" i="27"/>
  <c r="JH46" i="27"/>
  <c r="JH42" i="27"/>
  <c r="JH52" i="27"/>
  <c r="JH54" i="27"/>
  <c r="JH10" i="27"/>
  <c r="JH30" i="27"/>
  <c r="JH36" i="27"/>
  <c r="JH32" i="27"/>
  <c r="JH6" i="27"/>
  <c r="JH4" i="27"/>
  <c r="JH28" i="27"/>
  <c r="JH26" i="27"/>
  <c r="JH56" i="27"/>
  <c r="JH50" i="27"/>
  <c r="JJ22" i="23"/>
  <c r="G253" i="40" s="1"/>
  <c r="BT24" i="23"/>
  <c r="I55" i="40" s="1"/>
  <c r="BR6" i="27"/>
  <c r="BR4" i="27"/>
  <c r="BR54" i="27"/>
  <c r="BR18" i="27"/>
  <c r="BR32" i="27"/>
  <c r="BR34" i="27"/>
  <c r="BR56" i="27"/>
  <c r="BR42" i="27"/>
  <c r="BR36" i="27"/>
  <c r="BR8" i="27"/>
  <c r="BR52" i="27"/>
  <c r="BR12" i="27"/>
  <c r="BR14" i="27"/>
  <c r="BR22" i="27"/>
  <c r="BR40" i="27"/>
  <c r="BR50" i="27"/>
  <c r="BR48" i="27"/>
  <c r="BR30" i="27"/>
  <c r="BR26" i="27"/>
  <c r="BR20" i="27"/>
  <c r="BR28" i="27"/>
  <c r="BR16" i="27"/>
  <c r="BR38" i="27"/>
  <c r="BR24" i="27"/>
  <c r="BR58" i="27"/>
  <c r="BR60" i="27"/>
  <c r="BR46" i="27"/>
  <c r="BR44" i="27"/>
  <c r="BR10" i="27"/>
  <c r="BT22" i="23"/>
  <c r="G55" i="40" s="1"/>
  <c r="LZ20" i="27"/>
  <c r="LZ52" i="27"/>
  <c r="LZ40" i="27"/>
  <c r="LZ6" i="27"/>
  <c r="LZ46" i="27"/>
  <c r="LZ48" i="27"/>
  <c r="LZ26" i="27"/>
  <c r="LZ12" i="27"/>
  <c r="LZ58" i="27"/>
  <c r="LZ56" i="27"/>
  <c r="LZ18" i="27"/>
  <c r="LZ60" i="27"/>
  <c r="LZ54" i="27"/>
  <c r="MB24" i="23"/>
  <c r="I323" i="40" s="1"/>
  <c r="LZ50" i="27"/>
  <c r="LZ14" i="27"/>
  <c r="LZ24" i="27"/>
  <c r="LZ36" i="27"/>
  <c r="LZ8" i="27"/>
  <c r="LZ10" i="27"/>
  <c r="LZ44" i="27"/>
  <c r="LZ16" i="27"/>
  <c r="LZ28" i="27"/>
  <c r="LZ34" i="27"/>
  <c r="LZ30" i="27"/>
  <c r="LZ32" i="27"/>
  <c r="LZ38" i="27"/>
  <c r="LZ22" i="27"/>
  <c r="LZ42" i="27"/>
  <c r="LZ4" i="27"/>
  <c r="BP22" i="23"/>
  <c r="G51" i="40" s="1"/>
  <c r="EP22" i="23"/>
  <c r="G129" i="40" s="1"/>
  <c r="IA23" i="23"/>
  <c r="H218" i="40" s="1"/>
  <c r="KE23" i="23"/>
  <c r="H274" i="40" s="1"/>
  <c r="ED58" i="27"/>
  <c r="ED20" i="27"/>
  <c r="ED16" i="27"/>
  <c r="ED10" i="27"/>
  <c r="EF24" i="23"/>
  <c r="I119" i="40" s="1"/>
  <c r="ED8" i="27"/>
  <c r="ED38" i="27"/>
  <c r="ED60" i="27"/>
  <c r="ED44" i="27"/>
  <c r="ED48" i="27"/>
  <c r="ED28" i="27"/>
  <c r="ED14" i="27"/>
  <c r="ED22" i="27"/>
  <c r="ED42" i="27"/>
  <c r="ED40" i="27"/>
  <c r="ED18" i="27"/>
  <c r="ED24" i="27"/>
  <c r="ED36" i="27"/>
  <c r="ED26" i="27"/>
  <c r="ED12" i="27"/>
  <c r="ED6" i="27"/>
  <c r="ED56" i="27"/>
  <c r="ED34" i="27"/>
  <c r="ED52" i="27"/>
  <c r="ED54" i="27"/>
  <c r="ED30" i="27"/>
  <c r="ED46" i="27"/>
  <c r="ED50" i="27"/>
  <c r="ED4" i="27"/>
  <c r="ED32" i="27"/>
  <c r="JN12" i="27"/>
  <c r="JN40" i="27"/>
  <c r="JN42" i="27"/>
  <c r="JP24" i="23"/>
  <c r="I259" i="40" s="1"/>
  <c r="JN8" i="27"/>
  <c r="JN50" i="27"/>
  <c r="JN38" i="27"/>
  <c r="JN10" i="27"/>
  <c r="JN6" i="27"/>
  <c r="JN54" i="27"/>
  <c r="JN44" i="27"/>
  <c r="JN34" i="27"/>
  <c r="JN18" i="27"/>
  <c r="JN58" i="27"/>
  <c r="JN48" i="27"/>
  <c r="JN26" i="27"/>
  <c r="JN28" i="27"/>
  <c r="JN32" i="27"/>
  <c r="JN52" i="27"/>
  <c r="JN56" i="27"/>
  <c r="JN30" i="27"/>
  <c r="JN4" i="27"/>
  <c r="JN20" i="27"/>
  <c r="JN14" i="27"/>
  <c r="JN46" i="27"/>
  <c r="JN60" i="27"/>
  <c r="JN16" i="27"/>
  <c r="JN22" i="27"/>
  <c r="JN36" i="27"/>
  <c r="JN24" i="27"/>
  <c r="DL40" i="27"/>
  <c r="DL60" i="27"/>
  <c r="DL58" i="27"/>
  <c r="DL16" i="27"/>
  <c r="DL52" i="27"/>
  <c r="DL46" i="27"/>
  <c r="DL14" i="27"/>
  <c r="DL54" i="27"/>
  <c r="DN24" i="23"/>
  <c r="I101" i="40" s="1"/>
  <c r="DL24" i="27"/>
  <c r="DL28" i="27"/>
  <c r="DL10" i="27"/>
  <c r="DL38" i="27"/>
  <c r="DL32" i="27"/>
  <c r="DL50" i="27"/>
  <c r="DL42" i="27"/>
  <c r="DL12" i="27"/>
  <c r="DL18" i="27"/>
  <c r="DL8" i="27"/>
  <c r="DL34" i="27"/>
  <c r="DL22" i="27"/>
  <c r="DL20" i="27"/>
  <c r="DL6" i="27"/>
  <c r="DL30" i="27"/>
  <c r="DL56" i="27"/>
  <c r="DL36" i="27"/>
  <c r="DL44" i="27"/>
  <c r="DL26" i="27"/>
  <c r="DL48" i="27"/>
  <c r="DL4" i="27"/>
  <c r="IM36" i="27"/>
  <c r="IM50" i="27"/>
  <c r="IM12" i="27"/>
  <c r="IM8" i="27"/>
  <c r="IM44" i="27"/>
  <c r="IM60" i="27"/>
  <c r="IM4" i="27"/>
  <c r="IM58" i="27"/>
  <c r="IM10" i="27"/>
  <c r="IM24" i="27"/>
  <c r="IM40" i="27"/>
  <c r="IM34" i="27"/>
  <c r="IM54" i="27"/>
  <c r="IM26" i="27"/>
  <c r="IM56" i="27"/>
  <c r="IM20" i="27"/>
  <c r="IM52" i="27"/>
  <c r="IO24" i="23"/>
  <c r="I232" i="40" s="1"/>
  <c r="IM48" i="27"/>
  <c r="IM14" i="27"/>
  <c r="IM32" i="27"/>
  <c r="IM22" i="27"/>
  <c r="IM46" i="27"/>
  <c r="IM38" i="27"/>
  <c r="IM30" i="27"/>
  <c r="IM18" i="27"/>
  <c r="IM42" i="27"/>
  <c r="IM6" i="27"/>
  <c r="IM16" i="27"/>
  <c r="IM28" i="27"/>
  <c r="BT48" i="27"/>
  <c r="BT4" i="27"/>
  <c r="BT6" i="27"/>
  <c r="BT22" i="27"/>
  <c r="BT36" i="27"/>
  <c r="BT54" i="27"/>
  <c r="BT50" i="27"/>
  <c r="BT18" i="27"/>
  <c r="BT32" i="27"/>
  <c r="BT10" i="27"/>
  <c r="BT34" i="27"/>
  <c r="BT46" i="27"/>
  <c r="BT56" i="27"/>
  <c r="BT8" i="27"/>
  <c r="BT16" i="27"/>
  <c r="BT42" i="27"/>
  <c r="BT58" i="27"/>
  <c r="BT20" i="27"/>
  <c r="BT60" i="27"/>
  <c r="BV24" i="23"/>
  <c r="I57" i="40" s="1"/>
  <c r="BT40" i="27"/>
  <c r="BT28" i="27"/>
  <c r="BT12" i="27"/>
  <c r="BT24" i="27"/>
  <c r="BT44" i="27"/>
  <c r="BT30" i="27"/>
  <c r="BT52" i="27"/>
  <c r="BT26" i="27"/>
  <c r="BT38" i="27"/>
  <c r="BT14" i="27"/>
  <c r="JG48" i="27"/>
  <c r="JG58" i="27"/>
  <c r="JG40" i="27"/>
  <c r="JG52" i="27"/>
  <c r="JG12" i="27"/>
  <c r="JG6" i="27"/>
  <c r="JG26" i="27"/>
  <c r="JG38" i="27"/>
  <c r="JG36" i="27"/>
  <c r="JG18" i="27"/>
  <c r="JG22" i="27"/>
  <c r="JG30" i="27"/>
  <c r="JG14" i="27"/>
  <c r="JG42" i="27"/>
  <c r="JG60" i="27"/>
  <c r="JG4" i="27"/>
  <c r="JI23" i="23"/>
  <c r="H252" i="40" s="1"/>
  <c r="JG34" i="27"/>
  <c r="JG20" i="27"/>
  <c r="JG28" i="27"/>
  <c r="JG44" i="27"/>
  <c r="JG32" i="27"/>
  <c r="JG50" i="27"/>
  <c r="JG16" i="27"/>
  <c r="JI24" i="23"/>
  <c r="I252" i="40" s="1"/>
  <c r="JG24" i="27"/>
  <c r="JG10" i="27"/>
  <c r="JG54" i="27"/>
  <c r="JG56" i="27"/>
  <c r="JG46" i="27"/>
  <c r="NY20" i="23"/>
  <c r="JG8" i="27"/>
  <c r="KJ22" i="23"/>
  <c r="G279" i="40" s="1"/>
  <c r="LS40" i="27"/>
  <c r="LS30" i="27"/>
  <c r="LS48" i="27"/>
  <c r="LS20" i="27"/>
  <c r="LS12" i="27"/>
  <c r="LS56" i="27"/>
  <c r="LS46" i="27"/>
  <c r="LS16" i="27"/>
  <c r="LS26" i="27"/>
  <c r="LS42" i="27"/>
  <c r="LS38" i="27"/>
  <c r="LS58" i="27"/>
  <c r="LS6" i="27"/>
  <c r="LS44" i="27"/>
  <c r="LU24" i="23"/>
  <c r="I316" i="40" s="1"/>
  <c r="LS60" i="27"/>
  <c r="LS34" i="27"/>
  <c r="LS4" i="27"/>
  <c r="LS52" i="27"/>
  <c r="LS8" i="27"/>
  <c r="LS10" i="27"/>
  <c r="LS50" i="27"/>
  <c r="LS22" i="27"/>
  <c r="LS18" i="27"/>
  <c r="LS54" i="27"/>
  <c r="LS24" i="27"/>
  <c r="LS36" i="27"/>
  <c r="LS28" i="27"/>
  <c r="LS14" i="27"/>
  <c r="LS32" i="27"/>
  <c r="KB4" i="27"/>
  <c r="KB58" i="27"/>
  <c r="KB20" i="27"/>
  <c r="KB26" i="27"/>
  <c r="KB56" i="27"/>
  <c r="KB12" i="27"/>
  <c r="KB44" i="27"/>
  <c r="KB36" i="27"/>
  <c r="KB42" i="27"/>
  <c r="KB52" i="27"/>
  <c r="KB48" i="27"/>
  <c r="KB50" i="27"/>
  <c r="KB38" i="27"/>
  <c r="KB18" i="27"/>
  <c r="KB22" i="27"/>
  <c r="KB30" i="27"/>
  <c r="KB10" i="27"/>
  <c r="KB8" i="27"/>
  <c r="KD24" i="23"/>
  <c r="I273" i="40" s="1"/>
  <c r="KB14" i="27"/>
  <c r="KB46" i="27"/>
  <c r="KB24" i="27"/>
  <c r="KB40" i="27"/>
  <c r="KB16" i="27"/>
  <c r="KB34" i="27"/>
  <c r="KB54" i="27"/>
  <c r="KB60" i="27"/>
  <c r="KB28" i="27"/>
  <c r="KB32" i="27"/>
  <c r="KB6" i="27"/>
  <c r="BY22" i="23"/>
  <c r="JM32" i="27"/>
  <c r="JM36" i="27"/>
  <c r="JM40" i="27"/>
  <c r="JM4" i="27"/>
  <c r="JM56" i="27"/>
  <c r="JM26" i="27"/>
  <c r="JM48" i="27"/>
  <c r="JO24" i="23"/>
  <c r="I258" i="40" s="1"/>
  <c r="JM54" i="27"/>
  <c r="JM6" i="27"/>
  <c r="JM50" i="27"/>
  <c r="JM52" i="27"/>
  <c r="JM14" i="27"/>
  <c r="JM42" i="27"/>
  <c r="JM12" i="27"/>
  <c r="JM10" i="27"/>
  <c r="JM34" i="27"/>
  <c r="JM58" i="27"/>
  <c r="JM8" i="27"/>
  <c r="JM44" i="27"/>
  <c r="JM46" i="27"/>
  <c r="JM20" i="27"/>
  <c r="JM38" i="27"/>
  <c r="JM30" i="27"/>
  <c r="JM24" i="27"/>
  <c r="JM16" i="27"/>
  <c r="JM18" i="27"/>
  <c r="JM28" i="27"/>
  <c r="JM22" i="27"/>
  <c r="JM60" i="27"/>
  <c r="JO22" i="23"/>
  <c r="G258" i="40" s="1"/>
  <c r="GR26" i="27"/>
  <c r="GR46" i="27"/>
  <c r="GR58" i="27"/>
  <c r="GR16" i="27"/>
  <c r="GR6" i="27"/>
  <c r="GR28" i="27"/>
  <c r="GR44" i="27"/>
  <c r="GR20" i="27"/>
  <c r="GR18" i="27"/>
  <c r="GR22" i="27"/>
  <c r="GR24" i="27"/>
  <c r="GR48" i="27"/>
  <c r="GR42" i="27"/>
  <c r="GR14" i="27"/>
  <c r="GR36" i="27"/>
  <c r="GR56" i="27"/>
  <c r="GR54" i="27"/>
  <c r="GR10" i="27"/>
  <c r="GR40" i="27"/>
  <c r="GR60" i="27"/>
  <c r="GT24" i="23"/>
  <c r="I185" i="40" s="1"/>
  <c r="GR4" i="27"/>
  <c r="GR34" i="27"/>
  <c r="GR12" i="27"/>
  <c r="GR8" i="27"/>
  <c r="GR32" i="27"/>
  <c r="GR52" i="27"/>
  <c r="GR50" i="27"/>
  <c r="GR38" i="27"/>
  <c r="GR30" i="27"/>
  <c r="GT23" i="23"/>
  <c r="H185" i="40" s="1"/>
  <c r="GT22" i="23"/>
  <c r="G185" i="40" s="1"/>
  <c r="GS24" i="27"/>
  <c r="GS30" i="27"/>
  <c r="GS26" i="27"/>
  <c r="GS60" i="27"/>
  <c r="GS4" i="27"/>
  <c r="GS10" i="27"/>
  <c r="GS48" i="27"/>
  <c r="GS56" i="27"/>
  <c r="GS46" i="27"/>
  <c r="GS52" i="27"/>
  <c r="GS50" i="27"/>
  <c r="GS20" i="27"/>
  <c r="GS6" i="27"/>
  <c r="GS44" i="27"/>
  <c r="GS8" i="27"/>
  <c r="GS22" i="27"/>
  <c r="GS54" i="27"/>
  <c r="GS40" i="27"/>
  <c r="GS28" i="27"/>
  <c r="GS38" i="27"/>
  <c r="GS34" i="27"/>
  <c r="GS58" i="27"/>
  <c r="GS32" i="27"/>
  <c r="GS36" i="27"/>
  <c r="GS14" i="27"/>
  <c r="GS12" i="27"/>
  <c r="GS16" i="27"/>
  <c r="GS42" i="27"/>
  <c r="GS18" i="27"/>
  <c r="GU24" i="23"/>
  <c r="I186" i="40" s="1"/>
  <c r="GU23" i="23"/>
  <c r="H186" i="40" s="1"/>
  <c r="MO52" i="27"/>
  <c r="MO8" i="27"/>
  <c r="MO20" i="27"/>
  <c r="MO56" i="27"/>
  <c r="MO12" i="27"/>
  <c r="MO28" i="27"/>
  <c r="MO22" i="27"/>
  <c r="MO4" i="27"/>
  <c r="MO50" i="27"/>
  <c r="MO10" i="27"/>
  <c r="MO40" i="27"/>
  <c r="MO60" i="27"/>
  <c r="MO58" i="27"/>
  <c r="MO48" i="27"/>
  <c r="MO38" i="27"/>
  <c r="MO16" i="27"/>
  <c r="MO24" i="27"/>
  <c r="MO54" i="27"/>
  <c r="MO26" i="27"/>
  <c r="MO32" i="27"/>
  <c r="MQ24" i="23"/>
  <c r="I338" i="40" s="1"/>
  <c r="MO18" i="27"/>
  <c r="MO6" i="27"/>
  <c r="MO44" i="27"/>
  <c r="MO14" i="27"/>
  <c r="MO34" i="27"/>
  <c r="MO30" i="27"/>
  <c r="MO36" i="27"/>
  <c r="MO46" i="27"/>
  <c r="MO42" i="27"/>
  <c r="JL48" i="27"/>
  <c r="JL28" i="27"/>
  <c r="JL14" i="27"/>
  <c r="JL10" i="27"/>
  <c r="JL32" i="27"/>
  <c r="JL52" i="27"/>
  <c r="JL12" i="27"/>
  <c r="JL60" i="27"/>
  <c r="JL40" i="27"/>
  <c r="JL26" i="27"/>
  <c r="JL50" i="27"/>
  <c r="JL24" i="27"/>
  <c r="JL16" i="27"/>
  <c r="JL18" i="27"/>
  <c r="JL6" i="27"/>
  <c r="JL30" i="27"/>
  <c r="JL54" i="27"/>
  <c r="JL36" i="27"/>
  <c r="JL8" i="27"/>
  <c r="JL58" i="27"/>
  <c r="JL44" i="27"/>
  <c r="JL42" i="27"/>
  <c r="JL56" i="27"/>
  <c r="JL4" i="27"/>
  <c r="JL20" i="27"/>
  <c r="JL34" i="27"/>
  <c r="JL38" i="27"/>
  <c r="JL22" i="27"/>
  <c r="JN24" i="23"/>
  <c r="I257" i="40" s="1"/>
  <c r="JL46" i="27"/>
  <c r="KZ38" i="27"/>
  <c r="KZ18" i="27"/>
  <c r="KZ12" i="27"/>
  <c r="KZ50" i="27"/>
  <c r="KZ58" i="27"/>
  <c r="KZ14" i="27"/>
  <c r="KZ52" i="27"/>
  <c r="KZ24" i="27"/>
  <c r="KZ40" i="27"/>
  <c r="KZ34" i="27"/>
  <c r="KZ22" i="27"/>
  <c r="KZ54" i="27"/>
  <c r="KZ26" i="27"/>
  <c r="KZ6" i="27"/>
  <c r="KZ42" i="27"/>
  <c r="KZ16" i="27"/>
  <c r="KZ46" i="27"/>
  <c r="KZ56" i="27"/>
  <c r="KZ30" i="27"/>
  <c r="LB24" i="23"/>
  <c r="I297" i="40" s="1"/>
  <c r="KZ44" i="27"/>
  <c r="KZ48" i="27"/>
  <c r="KZ28" i="27"/>
  <c r="KZ32" i="27"/>
  <c r="KZ20" i="27"/>
  <c r="KZ8" i="27"/>
  <c r="KZ36" i="27"/>
  <c r="KZ60" i="27"/>
  <c r="KZ10" i="27"/>
  <c r="KZ4" i="27"/>
  <c r="HX30" i="27"/>
  <c r="HX54" i="27"/>
  <c r="HX8" i="27"/>
  <c r="HX28" i="27"/>
  <c r="HX26" i="27"/>
  <c r="HX20" i="27"/>
  <c r="HX44" i="27"/>
  <c r="HX12" i="27"/>
  <c r="HX16" i="27"/>
  <c r="HX56" i="27"/>
  <c r="HX24" i="27"/>
  <c r="HX50" i="27"/>
  <c r="HX10" i="27"/>
  <c r="HX58" i="27"/>
  <c r="HX48" i="27"/>
  <c r="HX38" i="27"/>
  <c r="HX18" i="27"/>
  <c r="HX34" i="27"/>
  <c r="HX36" i="27"/>
  <c r="HX32" i="27"/>
  <c r="HX6" i="27"/>
  <c r="HX14" i="27"/>
  <c r="HZ24" i="23"/>
  <c r="I217" i="40" s="1"/>
  <c r="HX4" i="27"/>
  <c r="HX22" i="27"/>
  <c r="HX40" i="27"/>
  <c r="HX60" i="27"/>
  <c r="HX46" i="27"/>
  <c r="HX52" i="27"/>
  <c r="HX42" i="27"/>
  <c r="HZ23" i="23"/>
  <c r="H217" i="40" s="1"/>
  <c r="LM42" i="27"/>
  <c r="LM34" i="27"/>
  <c r="LM54" i="27"/>
  <c r="LM44" i="27"/>
  <c r="LO24" i="23"/>
  <c r="I310" i="40" s="1"/>
  <c r="LM46" i="27"/>
  <c r="LM18" i="27"/>
  <c r="LM16" i="27"/>
  <c r="LM20" i="27"/>
  <c r="LM60" i="27"/>
  <c r="LM48" i="27"/>
  <c r="LM32" i="27"/>
  <c r="LM26" i="27"/>
  <c r="LM14" i="27"/>
  <c r="LM58" i="27"/>
  <c r="LM22" i="27"/>
  <c r="LM40" i="27"/>
  <c r="LM56" i="27"/>
  <c r="LM12" i="27"/>
  <c r="LM24" i="27"/>
  <c r="LM36" i="27"/>
  <c r="LM8" i="27"/>
  <c r="LM38" i="27"/>
  <c r="LM30" i="27"/>
  <c r="LM28" i="27"/>
  <c r="LM4" i="27"/>
  <c r="LM6" i="27"/>
  <c r="LM10" i="27"/>
  <c r="LM50" i="27"/>
  <c r="LM52" i="27"/>
  <c r="EU22" i="23"/>
  <c r="G134" i="40" s="1"/>
  <c r="GH22" i="23"/>
  <c r="G173" i="40" s="1"/>
  <c r="MA23" i="23"/>
  <c r="H322" i="40" s="1"/>
  <c r="GH23" i="23"/>
  <c r="H173" i="40" s="1"/>
  <c r="GX8" i="27"/>
  <c r="GX4" i="27"/>
  <c r="GX42" i="27"/>
  <c r="GX36" i="27"/>
  <c r="GX32" i="27"/>
  <c r="GX40" i="27"/>
  <c r="GX56" i="27"/>
  <c r="GX24" i="27"/>
  <c r="GX58" i="27"/>
  <c r="GX46" i="27"/>
  <c r="GX60" i="27"/>
  <c r="GX20" i="27"/>
  <c r="GX52" i="27"/>
  <c r="GX16" i="27"/>
  <c r="GX38" i="27"/>
  <c r="GZ24" i="23"/>
  <c r="I191" i="40" s="1"/>
  <c r="GX54" i="27"/>
  <c r="GX34" i="27"/>
  <c r="GX18" i="27"/>
  <c r="GX44" i="27"/>
  <c r="GX12" i="27"/>
  <c r="GX30" i="27"/>
  <c r="GX10" i="27"/>
  <c r="GX50" i="27"/>
  <c r="GX14" i="27"/>
  <c r="GX26" i="27"/>
  <c r="GZ23" i="23"/>
  <c r="H191" i="40" s="1"/>
  <c r="GX28" i="27"/>
  <c r="GX22" i="27"/>
  <c r="GX6" i="27"/>
  <c r="GX48" i="27"/>
  <c r="LF58" i="27"/>
  <c r="LF12" i="27"/>
  <c r="LF14" i="27"/>
  <c r="LF24" i="27"/>
  <c r="LF42" i="27"/>
  <c r="LF48" i="27"/>
  <c r="LF56" i="27"/>
  <c r="LF16" i="27"/>
  <c r="LF44" i="27"/>
  <c r="LF26" i="27"/>
  <c r="LF38" i="27"/>
  <c r="LF54" i="27"/>
  <c r="LF30" i="27"/>
  <c r="LF4" i="27"/>
  <c r="LF60" i="27"/>
  <c r="LF36" i="27"/>
  <c r="LF50" i="27"/>
  <c r="LF32" i="27"/>
  <c r="LF28" i="27"/>
  <c r="LF8" i="27"/>
  <c r="LF10" i="27"/>
  <c r="LF40" i="27"/>
  <c r="LF18" i="27"/>
  <c r="LF20" i="27"/>
  <c r="LF52" i="27"/>
  <c r="LF6" i="27"/>
  <c r="LH24" i="23"/>
  <c r="I303" i="40" s="1"/>
  <c r="LF22" i="27"/>
  <c r="LF34" i="27"/>
  <c r="LF46" i="27"/>
  <c r="HW23" i="23"/>
  <c r="H214" i="40" s="1"/>
  <c r="GN32" i="27"/>
  <c r="GP24" i="23"/>
  <c r="I181" i="40" s="1"/>
  <c r="GN22" i="27"/>
  <c r="GN16" i="27"/>
  <c r="GN54" i="27"/>
  <c r="GN60" i="27"/>
  <c r="GN38" i="27"/>
  <c r="GN34" i="27"/>
  <c r="GN6" i="27"/>
  <c r="GN14" i="27"/>
  <c r="GN28" i="27"/>
  <c r="GP22" i="23"/>
  <c r="G181" i="40" s="1"/>
  <c r="GN26" i="27"/>
  <c r="GN52" i="27"/>
  <c r="GN56" i="27"/>
  <c r="GN40" i="27"/>
  <c r="GN4" i="27"/>
  <c r="GN20" i="27"/>
  <c r="GN42" i="27"/>
  <c r="GN44" i="27"/>
  <c r="GP23" i="23"/>
  <c r="H181" i="40" s="1"/>
  <c r="GN10" i="27"/>
  <c r="GN12" i="27"/>
  <c r="GN24" i="27"/>
  <c r="GN48" i="27"/>
  <c r="GN50" i="27"/>
  <c r="GN30" i="27"/>
  <c r="GN58" i="27"/>
  <c r="GN46" i="27"/>
  <c r="GN36" i="27"/>
  <c r="GN18" i="27"/>
  <c r="GN8" i="27"/>
  <c r="BI23" i="23"/>
  <c r="H44" i="40" s="1"/>
  <c r="BX23" i="23"/>
  <c r="H59" i="40" s="1"/>
  <c r="JJ23" i="23"/>
  <c r="H253" i="40" s="1"/>
  <c r="BT23" i="23"/>
  <c r="H55" i="40" s="1"/>
  <c r="DN58" i="27"/>
  <c r="DN18" i="27"/>
  <c r="DN28" i="27"/>
  <c r="DN10" i="27"/>
  <c r="DN24" i="27"/>
  <c r="DN36" i="27"/>
  <c r="DN6" i="27"/>
  <c r="DN56" i="27"/>
  <c r="DN32" i="27"/>
  <c r="DN8" i="27"/>
  <c r="DN44" i="27"/>
  <c r="DN22" i="27"/>
  <c r="DN38" i="27"/>
  <c r="DN12" i="27"/>
  <c r="DN54" i="27"/>
  <c r="DN26" i="27"/>
  <c r="DN60" i="27"/>
  <c r="DN48" i="27"/>
  <c r="DN16" i="27"/>
  <c r="DN42" i="27"/>
  <c r="DP24" i="23"/>
  <c r="I103" i="40" s="1"/>
  <c r="DN52" i="27"/>
  <c r="DN40" i="27"/>
  <c r="DN34" i="27"/>
  <c r="DN20" i="27"/>
  <c r="DN50" i="27"/>
  <c r="DN4" i="27"/>
  <c r="DN14" i="27"/>
  <c r="DN46" i="27"/>
  <c r="DN30" i="27"/>
  <c r="KE22" i="23"/>
  <c r="G274" i="40" s="1"/>
  <c r="BB46" i="27"/>
  <c r="BB24" i="27"/>
  <c r="BB6" i="27"/>
  <c r="BB54" i="27"/>
  <c r="BB10" i="27"/>
  <c r="BB30" i="27"/>
  <c r="BD24" i="23"/>
  <c r="I39" i="40" s="1"/>
  <c r="BB52" i="27"/>
  <c r="BB22" i="27"/>
  <c r="BB44" i="27"/>
  <c r="BB48" i="27"/>
  <c r="BB36" i="27"/>
  <c r="BB56" i="27"/>
  <c r="BB38" i="27"/>
  <c r="BB34" i="27"/>
  <c r="BB42" i="27"/>
  <c r="BB32" i="27"/>
  <c r="BB12" i="27"/>
  <c r="BB8" i="27"/>
  <c r="BB28" i="27"/>
  <c r="BB50" i="27"/>
  <c r="BB16" i="27"/>
  <c r="BB18" i="27"/>
  <c r="BB14" i="27"/>
  <c r="BB4" i="27"/>
  <c r="BB40" i="27"/>
  <c r="BB26" i="27"/>
  <c r="BB20" i="27"/>
  <c r="BD23" i="23"/>
  <c r="H39" i="40" s="1"/>
  <c r="BB60" i="27"/>
  <c r="BB58" i="27"/>
  <c r="GQ22" i="27"/>
  <c r="GQ42" i="27"/>
  <c r="GQ18" i="27"/>
  <c r="GQ4" i="27"/>
  <c r="GQ6" i="27"/>
  <c r="GQ8" i="27"/>
  <c r="GQ36" i="27"/>
  <c r="GQ14" i="27"/>
  <c r="GQ26" i="27"/>
  <c r="GQ50" i="27"/>
  <c r="GQ28" i="27"/>
  <c r="GQ44" i="27"/>
  <c r="GQ40" i="27"/>
  <c r="GQ46" i="27"/>
  <c r="GQ20" i="27"/>
  <c r="GQ30" i="27"/>
  <c r="GQ56" i="27"/>
  <c r="GS24" i="23"/>
  <c r="I184" i="40" s="1"/>
  <c r="GQ34" i="27"/>
  <c r="GQ48" i="27"/>
  <c r="GQ54" i="27"/>
  <c r="GQ10" i="27"/>
  <c r="GQ24" i="27"/>
  <c r="GQ16" i="27"/>
  <c r="GQ38" i="27"/>
  <c r="GQ58" i="27"/>
  <c r="GQ12" i="27"/>
  <c r="GQ32" i="27"/>
  <c r="GQ52" i="27"/>
  <c r="GQ60" i="27"/>
  <c r="BL16" i="27"/>
  <c r="BL46" i="27"/>
  <c r="BL58" i="27"/>
  <c r="BL40" i="27"/>
  <c r="BL6" i="27"/>
  <c r="BL30" i="27"/>
  <c r="BL22" i="27"/>
  <c r="BL60" i="27"/>
  <c r="BL14" i="27"/>
  <c r="BL12" i="27"/>
  <c r="BL18" i="27"/>
  <c r="BL26" i="27"/>
  <c r="BL28" i="27"/>
  <c r="BL34" i="27"/>
  <c r="BL32" i="27"/>
  <c r="BL44" i="27"/>
  <c r="BL20" i="27"/>
  <c r="BL10" i="27"/>
  <c r="BL50" i="27"/>
  <c r="BL54" i="27"/>
  <c r="BL56" i="27"/>
  <c r="BL36" i="27"/>
  <c r="BL38" i="27"/>
  <c r="BN24" i="23"/>
  <c r="I49" i="40" s="1"/>
  <c r="BL52" i="27"/>
  <c r="BL8" i="27"/>
  <c r="BL42" i="27"/>
  <c r="BL4" i="27"/>
  <c r="BL24" i="27"/>
  <c r="BL48" i="27"/>
  <c r="BE46" i="27"/>
  <c r="BE58" i="27"/>
  <c r="BE28" i="27"/>
  <c r="BE14" i="27"/>
  <c r="BG24" i="23"/>
  <c r="I42" i="40" s="1"/>
  <c r="BE6" i="27"/>
  <c r="BE4" i="27"/>
  <c r="BE22" i="27"/>
  <c r="BE20" i="27"/>
  <c r="BE8" i="27"/>
  <c r="BE18" i="27"/>
  <c r="BE60" i="27"/>
  <c r="BE54" i="27"/>
  <c r="BE30" i="27"/>
  <c r="BE32" i="27"/>
  <c r="BE40" i="27"/>
  <c r="BE56" i="27"/>
  <c r="BE42" i="27"/>
  <c r="BE10" i="27"/>
  <c r="BE38" i="27"/>
  <c r="BE12" i="27"/>
  <c r="BE24" i="27"/>
  <c r="BE26" i="27"/>
  <c r="BE34" i="27"/>
  <c r="BE52" i="27"/>
  <c r="BE50" i="27"/>
  <c r="BE44" i="27"/>
  <c r="BE36" i="27"/>
  <c r="BE48" i="27"/>
  <c r="BE16" i="27"/>
  <c r="CH46" i="27"/>
  <c r="CH60" i="27"/>
  <c r="CH38" i="27"/>
  <c r="CH14" i="27"/>
  <c r="CH50" i="27"/>
  <c r="CH30" i="27"/>
  <c r="CH6" i="27"/>
  <c r="CH48" i="27"/>
  <c r="CH4" i="27"/>
  <c r="CH10" i="27"/>
  <c r="CH56" i="27"/>
  <c r="CH8" i="27"/>
  <c r="CH44" i="27"/>
  <c r="CH58" i="27"/>
  <c r="CH40" i="27"/>
  <c r="CH26" i="27"/>
  <c r="CH42" i="27"/>
  <c r="CH52" i="27"/>
  <c r="CH34" i="27"/>
  <c r="CH12" i="27"/>
  <c r="CH32" i="27"/>
  <c r="CH16" i="27"/>
  <c r="CH28" i="27"/>
  <c r="CH54" i="27"/>
  <c r="CH36" i="27"/>
  <c r="CH20" i="27"/>
  <c r="CJ24" i="23"/>
  <c r="I71" i="40" s="1"/>
  <c r="CH22" i="27"/>
  <c r="CH18" i="27"/>
  <c r="CH24" i="27"/>
  <c r="EZ42" i="27"/>
  <c r="EZ32" i="27"/>
  <c r="EZ54" i="27"/>
  <c r="EZ34" i="27"/>
  <c r="EZ30" i="27"/>
  <c r="EZ14" i="27"/>
  <c r="EZ40" i="27"/>
  <c r="EZ12" i="27"/>
  <c r="EZ46" i="27"/>
  <c r="EZ28" i="27"/>
  <c r="EZ44" i="27"/>
  <c r="EZ8" i="27"/>
  <c r="EZ18" i="27"/>
  <c r="FB24" i="23"/>
  <c r="I141" i="40" s="1"/>
  <c r="EZ56" i="27"/>
  <c r="EZ48" i="27"/>
  <c r="EZ20" i="27"/>
  <c r="EZ6" i="27"/>
  <c r="EZ58" i="27"/>
  <c r="EZ36" i="27"/>
  <c r="EZ60" i="27"/>
  <c r="EZ52" i="27"/>
  <c r="EZ24" i="27"/>
  <c r="EZ16" i="27"/>
  <c r="EZ38" i="27"/>
  <c r="EZ50" i="27"/>
  <c r="EZ26" i="27"/>
  <c r="EZ4" i="27"/>
  <c r="EZ22" i="27"/>
  <c r="EZ10" i="27"/>
  <c r="BV23" i="23"/>
  <c r="H57" i="40" s="1"/>
  <c r="JS10" i="27"/>
  <c r="JS30" i="27"/>
  <c r="JS24" i="27"/>
  <c r="JS18" i="27"/>
  <c r="JS50" i="27"/>
  <c r="JS12" i="27"/>
  <c r="JS56" i="27"/>
  <c r="JS44" i="27"/>
  <c r="NZ20" i="23"/>
  <c r="JS32" i="27"/>
  <c r="JS46" i="27"/>
  <c r="JS14" i="27"/>
  <c r="JS60" i="27"/>
  <c r="JS52" i="27"/>
  <c r="JS8" i="27"/>
  <c r="JS40" i="27"/>
  <c r="JU24" i="23"/>
  <c r="I264" i="40" s="1"/>
  <c r="JS28" i="27"/>
  <c r="JS20" i="27"/>
  <c r="JS6" i="27"/>
  <c r="JS38" i="27"/>
  <c r="JS22" i="27"/>
  <c r="JS34" i="27"/>
  <c r="JS48" i="27"/>
  <c r="JS26" i="27"/>
  <c r="JS4" i="27"/>
  <c r="JS58" i="27"/>
  <c r="JS54" i="27"/>
  <c r="JS36" i="27"/>
  <c r="JS42" i="27"/>
  <c r="JS16" i="27"/>
  <c r="OA20" i="23"/>
  <c r="CR58" i="27"/>
  <c r="CR22" i="27"/>
  <c r="CR20" i="27"/>
  <c r="CR14" i="27"/>
  <c r="CR18" i="27"/>
  <c r="CR34" i="27"/>
  <c r="CR8" i="27"/>
  <c r="CR44" i="27"/>
  <c r="CR24" i="27"/>
  <c r="CR10" i="27"/>
  <c r="CR42" i="27"/>
  <c r="CR12" i="27"/>
  <c r="CT24" i="23"/>
  <c r="I81" i="40" s="1"/>
  <c r="CR54" i="27"/>
  <c r="CR36" i="27"/>
  <c r="CR6" i="27"/>
  <c r="CR28" i="27"/>
  <c r="CR16" i="27"/>
  <c r="CR56" i="27"/>
  <c r="CR38" i="27"/>
  <c r="CR40" i="27"/>
  <c r="CR46" i="27"/>
  <c r="CR4" i="27"/>
  <c r="CR26" i="27"/>
  <c r="CR60" i="27"/>
  <c r="CR32" i="27"/>
  <c r="CR50" i="27"/>
  <c r="CR30" i="27"/>
  <c r="CR48" i="27"/>
  <c r="CR52" i="27"/>
  <c r="KD24" i="27"/>
  <c r="KD10" i="27"/>
  <c r="KD42" i="27"/>
  <c r="KD52" i="27"/>
  <c r="KD58" i="27"/>
  <c r="KD16" i="27"/>
  <c r="KD46" i="27"/>
  <c r="KD12" i="27"/>
  <c r="KD36" i="27"/>
  <c r="KD54" i="27"/>
  <c r="KD56" i="27"/>
  <c r="KD32" i="27"/>
  <c r="KD50" i="27"/>
  <c r="KD38" i="27"/>
  <c r="KD8" i="27"/>
  <c r="KD44" i="27"/>
  <c r="KD26" i="27"/>
  <c r="KD20" i="27"/>
  <c r="KD60" i="27"/>
  <c r="KD6" i="27"/>
  <c r="KD14" i="27"/>
  <c r="KD28" i="27"/>
  <c r="KD18" i="27"/>
  <c r="KD4" i="27"/>
  <c r="KD40" i="27"/>
  <c r="KD30" i="27"/>
  <c r="KD48" i="27"/>
  <c r="KF24" i="23"/>
  <c r="I275" i="40" s="1"/>
  <c r="KF23" i="23"/>
  <c r="H275" i="40" s="1"/>
  <c r="KD34" i="27"/>
  <c r="KD22" i="27"/>
  <c r="JF44" i="27"/>
  <c r="JF20" i="27"/>
  <c r="JF34" i="27"/>
  <c r="JF10" i="27"/>
  <c r="JF12" i="27"/>
  <c r="JF24" i="27"/>
  <c r="JF16" i="27"/>
  <c r="JF58" i="27"/>
  <c r="JF28" i="27"/>
  <c r="JF4" i="27"/>
  <c r="JF18" i="27"/>
  <c r="JF14" i="27"/>
  <c r="JF40" i="27"/>
  <c r="JF50" i="27"/>
  <c r="JH24" i="23"/>
  <c r="I251" i="40" s="1"/>
  <c r="JF38" i="27"/>
  <c r="JF32" i="27"/>
  <c r="JF54" i="27"/>
  <c r="JF36" i="27"/>
  <c r="JF60" i="27"/>
  <c r="JF48" i="27"/>
  <c r="JF42" i="27"/>
  <c r="JF46" i="27"/>
  <c r="JF22" i="27"/>
  <c r="JF8" i="27"/>
  <c r="JF26" i="27"/>
  <c r="JF56" i="27"/>
  <c r="JF30" i="27"/>
  <c r="JF6" i="27"/>
  <c r="JF52" i="27"/>
  <c r="NH20" i="23"/>
  <c r="KW32" i="27"/>
  <c r="KW44" i="27"/>
  <c r="KW36" i="27"/>
  <c r="KW50" i="27"/>
  <c r="KW42" i="27"/>
  <c r="KW48" i="27"/>
  <c r="KW60" i="27"/>
  <c r="KW56" i="27"/>
  <c r="KW22" i="27"/>
  <c r="KW46" i="27"/>
  <c r="KW10" i="27"/>
  <c r="KW12" i="27"/>
  <c r="KW8" i="27"/>
  <c r="KW54" i="27"/>
  <c r="KW18" i="27"/>
  <c r="KW4" i="27"/>
  <c r="KW6" i="27"/>
  <c r="KW14" i="27"/>
  <c r="KW38" i="27"/>
  <c r="KW24" i="27"/>
  <c r="KW16" i="27"/>
  <c r="KW52" i="27"/>
  <c r="KW58" i="27"/>
  <c r="KW20" i="27"/>
  <c r="KW28" i="27"/>
  <c r="KW26" i="27"/>
  <c r="KW30" i="27"/>
  <c r="KW34" i="27"/>
  <c r="KW40" i="27"/>
  <c r="KY24" i="23"/>
  <c r="I294" i="40" s="1"/>
  <c r="MA22" i="23"/>
  <c r="G322" i="40" s="1"/>
  <c r="KA23" i="23"/>
  <c r="H270" i="40" s="1"/>
  <c r="BH24" i="23"/>
  <c r="I43" i="40" s="1"/>
  <c r="BF12" i="27"/>
  <c r="BF24" i="27"/>
  <c r="BF46" i="27"/>
  <c r="BF38" i="27"/>
  <c r="BF20" i="27"/>
  <c r="BF58" i="27"/>
  <c r="BF42" i="27"/>
  <c r="BF34" i="27"/>
  <c r="BF52" i="27"/>
  <c r="BF28" i="27"/>
  <c r="BF48" i="27"/>
  <c r="BF50" i="27"/>
  <c r="BF8" i="27"/>
  <c r="BF44" i="27"/>
  <c r="BF32" i="27"/>
  <c r="BF36" i="27"/>
  <c r="BF30" i="27"/>
  <c r="BF6" i="27"/>
  <c r="BF14" i="27"/>
  <c r="BF54" i="27"/>
  <c r="BF60" i="27"/>
  <c r="BF16" i="27"/>
  <c r="BF26" i="27"/>
  <c r="BF56" i="27"/>
  <c r="BF4" i="27"/>
  <c r="BF10" i="27"/>
  <c r="BF18" i="27"/>
  <c r="BF22" i="27"/>
  <c r="BF40" i="27"/>
  <c r="JG23" i="23"/>
  <c r="H250" i="40" s="1"/>
  <c r="EG23" i="23"/>
  <c r="H120" i="40" s="1"/>
  <c r="IS50" i="27"/>
  <c r="IS46" i="27"/>
  <c r="IS34" i="27"/>
  <c r="IS20" i="27"/>
  <c r="IS44" i="27"/>
  <c r="IS8" i="27"/>
  <c r="IS48" i="27"/>
  <c r="IS26" i="27"/>
  <c r="IS4" i="27"/>
  <c r="IS60" i="27"/>
  <c r="IS14" i="27"/>
  <c r="IS18" i="27"/>
  <c r="IS38" i="27"/>
  <c r="IS16" i="27"/>
  <c r="IS32" i="27"/>
  <c r="IS10" i="27"/>
  <c r="IS40" i="27"/>
  <c r="IS22" i="27"/>
  <c r="IS36" i="27"/>
  <c r="IS42" i="27"/>
  <c r="IS58" i="27"/>
  <c r="IS24" i="27"/>
  <c r="IS12" i="27"/>
  <c r="IS30" i="27"/>
  <c r="IS28" i="27"/>
  <c r="IS56" i="27"/>
  <c r="IS6" i="27"/>
  <c r="IS52" i="27"/>
  <c r="IS54" i="27"/>
  <c r="IU24" i="23"/>
  <c r="I238" i="40" s="1"/>
  <c r="IU22" i="23"/>
  <c r="G238" i="40" s="1"/>
  <c r="IU23" i="23"/>
  <c r="H238" i="40" s="1"/>
  <c r="BQ24" i="23"/>
  <c r="I52" i="40" s="1"/>
  <c r="BO16" i="27"/>
  <c r="BO12" i="27"/>
  <c r="BO48" i="27"/>
  <c r="BO52" i="27"/>
  <c r="BO24" i="27"/>
  <c r="BO40" i="27"/>
  <c r="BO6" i="27"/>
  <c r="BO60" i="27"/>
  <c r="BO36" i="27"/>
  <c r="BO20" i="27"/>
  <c r="BO46" i="27"/>
  <c r="BO34" i="27"/>
  <c r="BO44" i="27"/>
  <c r="BO30" i="27"/>
  <c r="BO56" i="27"/>
  <c r="BO32" i="27"/>
  <c r="BO58" i="27"/>
  <c r="BO50" i="27"/>
  <c r="BO14" i="27"/>
  <c r="BO28" i="27"/>
  <c r="BO54" i="27"/>
  <c r="BO22" i="27"/>
  <c r="BO38" i="27"/>
  <c r="BO26" i="27"/>
  <c r="BO42" i="27"/>
  <c r="BO8" i="27"/>
  <c r="BO10" i="27"/>
  <c r="BO4" i="27"/>
  <c r="BO18" i="27"/>
  <c r="DB52" i="27"/>
  <c r="DB48" i="27"/>
  <c r="DB22" i="27"/>
  <c r="DB58" i="27"/>
  <c r="DB12" i="27"/>
  <c r="DB60" i="27"/>
  <c r="DB32" i="27"/>
  <c r="DB42" i="27"/>
  <c r="DB40" i="27"/>
  <c r="DB50" i="27"/>
  <c r="DB54" i="27"/>
  <c r="DB26" i="27"/>
  <c r="DB56" i="27"/>
  <c r="DB24" i="27"/>
  <c r="DB34" i="27"/>
  <c r="DB30" i="27"/>
  <c r="DB8" i="27"/>
  <c r="DB28" i="27"/>
  <c r="DB20" i="27"/>
  <c r="DB16" i="27"/>
  <c r="DB38" i="27"/>
  <c r="DB4" i="27"/>
  <c r="DB14" i="27"/>
  <c r="DB6" i="27"/>
  <c r="DB44" i="27"/>
  <c r="DB10" i="27"/>
  <c r="DD24" i="23"/>
  <c r="I91" i="40" s="1"/>
  <c r="DB36" i="27"/>
  <c r="DB46" i="27"/>
  <c r="DB18" i="27"/>
  <c r="FJ22" i="23"/>
  <c r="G149" i="40" s="1"/>
  <c r="JW26" i="27"/>
  <c r="JW42" i="27"/>
  <c r="JW58" i="27"/>
  <c r="JW24" i="27"/>
  <c r="JW28" i="27"/>
  <c r="JW38" i="27"/>
  <c r="JW18" i="27"/>
  <c r="JW50" i="27"/>
  <c r="JW16" i="27"/>
  <c r="JW56" i="27"/>
  <c r="JW40" i="27"/>
  <c r="JW52" i="27"/>
  <c r="JW36" i="27"/>
  <c r="JW46" i="27"/>
  <c r="JW32" i="27"/>
  <c r="JW34" i="27"/>
  <c r="JW44" i="27"/>
  <c r="JW48" i="27"/>
  <c r="JW10" i="27"/>
  <c r="JW14" i="27"/>
  <c r="JW12" i="27"/>
  <c r="JW4" i="27"/>
  <c r="JW54" i="27"/>
  <c r="JW6" i="27"/>
  <c r="JW8" i="27"/>
  <c r="JW30" i="27"/>
  <c r="JW20" i="27"/>
  <c r="JW60" i="27"/>
  <c r="JW22" i="27"/>
  <c r="JY24" i="23"/>
  <c r="I268" i="40" s="1"/>
  <c r="GU42" i="27"/>
  <c r="GU32" i="27"/>
  <c r="GU54" i="27"/>
  <c r="GU56" i="27"/>
  <c r="GU20" i="27"/>
  <c r="GU12" i="27"/>
  <c r="GU24" i="27"/>
  <c r="GU44" i="27"/>
  <c r="GU4" i="27"/>
  <c r="GU14" i="27"/>
  <c r="GU8" i="27"/>
  <c r="GU58" i="27"/>
  <c r="GU38" i="27"/>
  <c r="GU48" i="27"/>
  <c r="GU10" i="27"/>
  <c r="GU16" i="27"/>
  <c r="GU22" i="27"/>
  <c r="GU28" i="27"/>
  <c r="GW24" i="23"/>
  <c r="I188" i="40" s="1"/>
  <c r="GU6" i="27"/>
  <c r="GU60" i="27"/>
  <c r="GU36" i="27"/>
  <c r="GU30" i="27"/>
  <c r="GU18" i="27"/>
  <c r="GU40" i="27"/>
  <c r="GU26" i="27"/>
  <c r="GW22" i="23"/>
  <c r="G188" i="40" s="1"/>
  <c r="GU50" i="27"/>
  <c r="GU46" i="27"/>
  <c r="GU52" i="27"/>
  <c r="GU34" i="27"/>
  <c r="GT16" i="27"/>
  <c r="GT24" i="27"/>
  <c r="GT56" i="27"/>
  <c r="GT38" i="27"/>
  <c r="GT46" i="27"/>
  <c r="GT4" i="27"/>
  <c r="GT26" i="27"/>
  <c r="GT54" i="27"/>
  <c r="GT34" i="27"/>
  <c r="GT44" i="27"/>
  <c r="GV24" i="23"/>
  <c r="I187" i="40" s="1"/>
  <c r="GT36" i="27"/>
  <c r="GT50" i="27"/>
  <c r="GT60" i="27"/>
  <c r="GT28" i="27"/>
  <c r="GT12" i="27"/>
  <c r="GT18" i="27"/>
  <c r="GT58" i="27"/>
  <c r="GT48" i="27"/>
  <c r="GT30" i="27"/>
  <c r="GT42" i="27"/>
  <c r="GT32" i="27"/>
  <c r="GT8" i="27"/>
  <c r="GT52" i="27"/>
  <c r="GT6" i="27"/>
  <c r="GT14" i="27"/>
  <c r="GT20" i="27"/>
  <c r="GT10" i="27"/>
  <c r="GT22" i="27"/>
  <c r="GT40" i="27"/>
  <c r="EP40" i="27"/>
  <c r="EP28" i="27"/>
  <c r="EP60" i="27"/>
  <c r="EP4" i="27"/>
  <c r="EP10" i="27"/>
  <c r="EP12" i="27"/>
  <c r="EP38" i="27"/>
  <c r="EP50" i="27"/>
  <c r="EP18" i="27"/>
  <c r="EP48" i="27"/>
  <c r="EP52" i="27"/>
  <c r="EP30" i="27"/>
  <c r="EP22" i="27"/>
  <c r="EP54" i="27"/>
  <c r="EP44" i="27"/>
  <c r="EP56" i="27"/>
  <c r="EP42" i="27"/>
  <c r="EP16" i="27"/>
  <c r="EP14" i="27"/>
  <c r="EP34" i="27"/>
  <c r="EP6" i="27"/>
  <c r="EP24" i="27"/>
  <c r="EP58" i="27"/>
  <c r="EP32" i="27"/>
  <c r="EP46" i="27"/>
  <c r="EP26" i="27"/>
  <c r="EP36" i="27"/>
  <c r="ER24" i="23"/>
  <c r="I131" i="40" s="1"/>
  <c r="EP20" i="27"/>
  <c r="EP8" i="27"/>
  <c r="CS26" i="27"/>
  <c r="CS44" i="27"/>
  <c r="CS12" i="27"/>
  <c r="CS6" i="27"/>
  <c r="CS36" i="27"/>
  <c r="CS42" i="27"/>
  <c r="CS30" i="27"/>
  <c r="CS22" i="27"/>
  <c r="CS34" i="27"/>
  <c r="CS38" i="27"/>
  <c r="CS50" i="27"/>
  <c r="CS28" i="27"/>
  <c r="CS10" i="27"/>
  <c r="CS40" i="27"/>
  <c r="CS58" i="27"/>
  <c r="CS56" i="27"/>
  <c r="CS54" i="27"/>
  <c r="CS46" i="27"/>
  <c r="CS8" i="27"/>
  <c r="CS60" i="27"/>
  <c r="CS18" i="27"/>
  <c r="CS20" i="27"/>
  <c r="CU24" i="23"/>
  <c r="I82" i="40" s="1"/>
  <c r="CS48" i="27"/>
  <c r="CS14" i="27"/>
  <c r="CS4" i="27"/>
  <c r="CS32" i="27"/>
  <c r="CS52" i="27"/>
  <c r="CU23" i="23"/>
  <c r="H82" i="40" s="1"/>
  <c r="CS24" i="27"/>
  <c r="CS16" i="27"/>
  <c r="CU22" i="23"/>
  <c r="G82" i="40" s="1"/>
  <c r="BU22" i="23"/>
  <c r="G56" i="40" s="1"/>
  <c r="BN12" i="27"/>
  <c r="BN52" i="27"/>
  <c r="BN24" i="27"/>
  <c r="BN36" i="27"/>
  <c r="BN48" i="27"/>
  <c r="BN18" i="27"/>
  <c r="BN50" i="27"/>
  <c r="BN20" i="27"/>
  <c r="BN28" i="27"/>
  <c r="BN22" i="27"/>
  <c r="BN46" i="27"/>
  <c r="BN56" i="27"/>
  <c r="BN30" i="27"/>
  <c r="BN6" i="27"/>
  <c r="BN40" i="27"/>
  <c r="BN26" i="27"/>
  <c r="BN60" i="27"/>
  <c r="BN44" i="27"/>
  <c r="BN58" i="27"/>
  <c r="BN54" i="27"/>
  <c r="BP24" i="23"/>
  <c r="I51" i="40" s="1"/>
  <c r="BN42" i="27"/>
  <c r="BN14" i="27"/>
  <c r="BN8" i="27"/>
  <c r="BN38" i="27"/>
  <c r="BN10" i="27"/>
  <c r="BN4" i="27"/>
  <c r="BN34" i="27"/>
  <c r="BN32" i="27"/>
  <c r="BN16" i="27"/>
  <c r="GW60" i="27"/>
  <c r="GW50" i="27"/>
  <c r="GW14" i="27"/>
  <c r="GW44" i="27"/>
  <c r="GW10" i="27"/>
  <c r="GW54" i="27"/>
  <c r="GW32" i="27"/>
  <c r="GW46" i="27"/>
  <c r="GW36" i="27"/>
  <c r="GW48" i="27"/>
  <c r="GY24" i="23"/>
  <c r="I190" i="40" s="1"/>
  <c r="GW30" i="27"/>
  <c r="GW56" i="27"/>
  <c r="GW34" i="27"/>
  <c r="GW58" i="27"/>
  <c r="GW24" i="27"/>
  <c r="GW38" i="27"/>
  <c r="GW40" i="27"/>
  <c r="GW52" i="27"/>
  <c r="GW18" i="27"/>
  <c r="GW26" i="27"/>
  <c r="GW16" i="27"/>
  <c r="GW42" i="27"/>
  <c r="GW28" i="27"/>
  <c r="GW12" i="27"/>
  <c r="GW22" i="27"/>
  <c r="GW6" i="27"/>
  <c r="GW8" i="27"/>
  <c r="GW20" i="27"/>
  <c r="GW4" i="27"/>
  <c r="BD32" i="27"/>
  <c r="BD36" i="27"/>
  <c r="BD30" i="27"/>
  <c r="BF24" i="23"/>
  <c r="I41" i="40" s="1"/>
  <c r="BD14" i="27"/>
  <c r="BD16" i="27"/>
  <c r="BD54" i="27"/>
  <c r="BD4" i="27"/>
  <c r="BD8" i="27"/>
  <c r="BD58" i="27"/>
  <c r="BD46" i="27"/>
  <c r="BD6" i="27"/>
  <c r="BD34" i="27"/>
  <c r="BD56" i="27"/>
  <c r="BD28" i="27"/>
  <c r="BD50" i="27"/>
  <c r="BD24" i="27"/>
  <c r="BD20" i="27"/>
  <c r="BD60" i="27"/>
  <c r="BD22" i="27"/>
  <c r="BD12" i="27"/>
  <c r="BD52" i="27"/>
  <c r="BD44" i="27"/>
  <c r="BD48" i="27"/>
  <c r="BD10" i="27"/>
  <c r="BD26" i="27"/>
  <c r="BD38" i="27"/>
  <c r="BD40" i="27"/>
  <c r="BD18" i="27"/>
  <c r="BD42" i="27"/>
  <c r="BF23" i="23"/>
  <c r="H41" i="40" s="1"/>
  <c r="FM20" i="27"/>
  <c r="FM38" i="27"/>
  <c r="FM26" i="27"/>
  <c r="FM46" i="27"/>
  <c r="FM50" i="27"/>
  <c r="FM22" i="27"/>
  <c r="FM34" i="27"/>
  <c r="FM24" i="27"/>
  <c r="FM8" i="27"/>
  <c r="FM56" i="27"/>
  <c r="FM52" i="27"/>
  <c r="FM6" i="27"/>
  <c r="FM58" i="27"/>
  <c r="FM18" i="27"/>
  <c r="FM30" i="27"/>
  <c r="FM48" i="27"/>
  <c r="FM16" i="27"/>
  <c r="FM54" i="27"/>
  <c r="FM10" i="27"/>
  <c r="FM12" i="27"/>
  <c r="FM44" i="27"/>
  <c r="FM14" i="27"/>
  <c r="FM40" i="27"/>
  <c r="FM4" i="27"/>
  <c r="FM32" i="27"/>
  <c r="FO24" i="23"/>
  <c r="I154" i="40" s="1"/>
  <c r="FM42" i="27"/>
  <c r="FM36" i="27"/>
  <c r="FM60" i="27"/>
  <c r="FM28" i="27"/>
  <c r="EA22" i="23"/>
  <c r="G114" i="40" s="1"/>
  <c r="HW4" i="27"/>
  <c r="HW30" i="27"/>
  <c r="HW36" i="27"/>
  <c r="HW38" i="27"/>
  <c r="HW48" i="27"/>
  <c r="HY24" i="23"/>
  <c r="I216" i="40" s="1"/>
  <c r="HW32" i="27"/>
  <c r="HW52" i="27"/>
  <c r="HW28" i="27"/>
  <c r="HW44" i="27"/>
  <c r="HW60" i="27"/>
  <c r="HW26" i="27"/>
  <c r="HW50" i="27"/>
  <c r="HW12" i="27"/>
  <c r="HW34" i="27"/>
  <c r="HW24" i="27"/>
  <c r="HW58" i="27"/>
  <c r="HW42" i="27"/>
  <c r="HW40" i="27"/>
  <c r="HW56" i="27"/>
  <c r="HW8" i="27"/>
  <c r="NV20" i="23"/>
  <c r="HW6" i="27"/>
  <c r="HW54" i="27"/>
  <c r="HW14" i="27"/>
  <c r="HY23" i="23"/>
  <c r="H216" i="40" s="1"/>
  <c r="HW18" i="27"/>
  <c r="HW22" i="27"/>
  <c r="HW16" i="27"/>
  <c r="HW46" i="27"/>
  <c r="HW10" i="27"/>
  <c r="HW20" i="27"/>
  <c r="DF22" i="23"/>
  <c r="G93" i="40" s="1"/>
  <c r="AZ4" i="27"/>
  <c r="AZ8" i="27"/>
  <c r="AZ22" i="27"/>
  <c r="AZ10" i="27"/>
  <c r="AZ12" i="27"/>
  <c r="AZ26" i="27"/>
  <c r="AZ58" i="27"/>
  <c r="AZ42" i="27"/>
  <c r="AZ56" i="27"/>
  <c r="AZ48" i="27"/>
  <c r="AZ54" i="27"/>
  <c r="AZ20" i="27"/>
  <c r="AZ16" i="27"/>
  <c r="AZ46" i="27"/>
  <c r="BB24" i="23"/>
  <c r="I37" i="40" s="1"/>
  <c r="AZ50" i="27"/>
  <c r="AZ52" i="27"/>
  <c r="AZ34" i="27"/>
  <c r="AZ28" i="27"/>
  <c r="AZ32" i="27"/>
  <c r="AZ40" i="27"/>
  <c r="AZ44" i="27"/>
  <c r="AZ6" i="27"/>
  <c r="AZ30" i="27"/>
  <c r="AZ38" i="27"/>
  <c r="AZ24" i="27"/>
  <c r="AZ18" i="27"/>
  <c r="NG20" i="23"/>
  <c r="AZ60" i="27"/>
  <c r="AZ14" i="27"/>
  <c r="AZ36" i="27"/>
  <c r="FU60" i="27"/>
  <c r="FU16" i="27"/>
  <c r="FU44" i="27"/>
  <c r="FU36" i="27"/>
  <c r="FU42" i="27"/>
  <c r="FU26" i="27"/>
  <c r="FU14" i="27"/>
  <c r="FU58" i="27"/>
  <c r="FU12" i="27"/>
  <c r="FW24" i="23"/>
  <c r="I162" i="40" s="1"/>
  <c r="FU28" i="27"/>
  <c r="FU22" i="27"/>
  <c r="FU4" i="27"/>
  <c r="FU34" i="27"/>
  <c r="FU20" i="27"/>
  <c r="FU10" i="27"/>
  <c r="FU30" i="27"/>
  <c r="FU38" i="27"/>
  <c r="FU56" i="27"/>
  <c r="FU24" i="27"/>
  <c r="FU50" i="27"/>
  <c r="FU54" i="27"/>
  <c r="FU48" i="27"/>
  <c r="FW23" i="23"/>
  <c r="H162" i="40" s="1"/>
  <c r="FU8" i="27"/>
  <c r="FU6" i="27"/>
  <c r="FU18" i="27"/>
  <c r="FU46" i="27"/>
  <c r="FU40" i="27"/>
  <c r="FU32" i="27"/>
  <c r="FU52" i="27"/>
  <c r="BG23" i="23"/>
  <c r="H42" i="40" s="1"/>
  <c r="EW30" i="27"/>
  <c r="EW40" i="27"/>
  <c r="EW22" i="27"/>
  <c r="EW58" i="27"/>
  <c r="EW34" i="27"/>
  <c r="EW12" i="27"/>
  <c r="EW16" i="27"/>
  <c r="EW48" i="27"/>
  <c r="EY24" i="23"/>
  <c r="I138" i="40" s="1"/>
  <c r="EW18" i="27"/>
  <c r="EW28" i="27"/>
  <c r="EW24" i="27"/>
  <c r="EW52" i="27"/>
  <c r="EW32" i="27"/>
  <c r="EW38" i="27"/>
  <c r="EW20" i="27"/>
  <c r="EW14" i="27"/>
  <c r="EW54" i="27"/>
  <c r="EW60" i="27"/>
  <c r="EW42" i="27"/>
  <c r="EW50" i="27"/>
  <c r="EW8" i="27"/>
  <c r="EY23" i="23"/>
  <c r="H138" i="40" s="1"/>
  <c r="EW44" i="27"/>
  <c r="EW56" i="27"/>
  <c r="EW4" i="27"/>
  <c r="EW26" i="27"/>
  <c r="EY22" i="23"/>
  <c r="G138" i="40" s="1"/>
  <c r="EW6" i="27"/>
  <c r="EW46" i="27"/>
  <c r="EW36" i="27"/>
  <c r="EW10" i="27"/>
  <c r="HO20" i="27"/>
  <c r="HO52" i="27"/>
  <c r="HO26" i="27"/>
  <c r="HO4" i="27"/>
  <c r="HO54" i="27"/>
  <c r="HO28" i="27"/>
  <c r="HO36" i="27"/>
  <c r="HO16" i="27"/>
  <c r="HO10" i="27"/>
  <c r="HO6" i="27"/>
  <c r="HO14" i="27"/>
  <c r="HO22" i="27"/>
  <c r="HO48" i="27"/>
  <c r="HO46" i="27"/>
  <c r="HO8" i="27"/>
  <c r="HO44" i="27"/>
  <c r="HO60" i="27"/>
  <c r="HO18" i="27"/>
  <c r="HO12" i="27"/>
  <c r="HO58" i="27"/>
  <c r="HO24" i="27"/>
  <c r="HO50" i="27"/>
  <c r="HO30" i="27"/>
  <c r="HO56" i="27"/>
  <c r="HO40" i="27"/>
  <c r="HO38" i="27"/>
  <c r="HQ24" i="23"/>
  <c r="I208" i="40" s="1"/>
  <c r="HO34" i="27"/>
  <c r="HO32" i="27"/>
  <c r="HO42" i="27"/>
  <c r="IV22" i="27"/>
  <c r="IV30" i="27"/>
  <c r="IV32" i="27"/>
  <c r="IV58" i="27"/>
  <c r="IV46" i="27"/>
  <c r="IV54" i="27"/>
  <c r="IV42" i="27"/>
  <c r="IV38" i="27"/>
  <c r="IX24" i="23"/>
  <c r="I241" i="40" s="1"/>
  <c r="IV24" i="27"/>
  <c r="IV4" i="27"/>
  <c r="IV20" i="27"/>
  <c r="IV56" i="27"/>
  <c r="IV14" i="27"/>
  <c r="IV50" i="27"/>
  <c r="IV26" i="27"/>
  <c r="IV34" i="27"/>
  <c r="IV16" i="27"/>
  <c r="IV6" i="27"/>
  <c r="IV36" i="27"/>
  <c r="IV18" i="27"/>
  <c r="IV8" i="27"/>
  <c r="IV28" i="27"/>
  <c r="IV60" i="27"/>
  <c r="IV48" i="27"/>
  <c r="IV44" i="27"/>
  <c r="IV12" i="27"/>
  <c r="IV10" i="27"/>
  <c r="IV40" i="27"/>
  <c r="IV52" i="27"/>
  <c r="IX23" i="23"/>
  <c r="H241" i="40" s="1"/>
  <c r="IX22" i="23"/>
  <c r="G241" i="40" s="1"/>
  <c r="FB23" i="23"/>
  <c r="H141" i="40" s="1"/>
  <c r="KP60" i="27"/>
  <c r="KP44" i="27"/>
  <c r="KP8" i="27"/>
  <c r="KP42" i="27"/>
  <c r="KP4" i="27"/>
  <c r="KR24" i="23"/>
  <c r="I287" i="40" s="1"/>
  <c r="KP40" i="27"/>
  <c r="KP36" i="27"/>
  <c r="KP18" i="27"/>
  <c r="KP20" i="27"/>
  <c r="KP56" i="27"/>
  <c r="KP54" i="27"/>
  <c r="KP52" i="27"/>
  <c r="KP12" i="27"/>
  <c r="KP10" i="27"/>
  <c r="KP28" i="27"/>
  <c r="KP22" i="27"/>
  <c r="KP30" i="27"/>
  <c r="KP24" i="27"/>
  <c r="KP50" i="27"/>
  <c r="KP14" i="27"/>
  <c r="KP6" i="27"/>
  <c r="KP26" i="27"/>
  <c r="KP38" i="27"/>
  <c r="KP32" i="27"/>
  <c r="KP34" i="27"/>
  <c r="KP46" i="27"/>
  <c r="KP58" i="27"/>
  <c r="KP48" i="27"/>
  <c r="KP16" i="27"/>
  <c r="LN22" i="27"/>
  <c r="LN56" i="27"/>
  <c r="LN6" i="27"/>
  <c r="LN30" i="27"/>
  <c r="LN16" i="27"/>
  <c r="LN14" i="27"/>
  <c r="LN10" i="27"/>
  <c r="LN40" i="27"/>
  <c r="LN18" i="27"/>
  <c r="LN60" i="27"/>
  <c r="LN44" i="27"/>
  <c r="LN52" i="27"/>
  <c r="LN58" i="27"/>
  <c r="LN42" i="27"/>
  <c r="LN26" i="27"/>
  <c r="LN8" i="27"/>
  <c r="LN48" i="27"/>
  <c r="LN28" i="27"/>
  <c r="LN20" i="27"/>
  <c r="LP23" i="23"/>
  <c r="H311" i="40" s="1"/>
  <c r="LP22" i="23"/>
  <c r="G311" i="40" s="1"/>
  <c r="LN38" i="27"/>
  <c r="LN54" i="27"/>
  <c r="LN12" i="27"/>
  <c r="LN46" i="27"/>
  <c r="LN36" i="27"/>
  <c r="LP24" i="23"/>
  <c r="I311" i="40" s="1"/>
  <c r="LN4" i="27"/>
  <c r="LN50" i="27"/>
  <c r="LN34" i="27"/>
  <c r="LN32" i="27"/>
  <c r="LN24" i="27"/>
  <c r="JU23" i="23"/>
  <c r="H264" i="40" s="1"/>
  <c r="JU22" i="23"/>
  <c r="G264" i="40" s="1"/>
  <c r="IZ40" i="27"/>
  <c r="IZ26" i="27"/>
  <c r="IZ44" i="27"/>
  <c r="IZ30" i="27"/>
  <c r="IZ42" i="27"/>
  <c r="IZ52" i="27"/>
  <c r="IZ14" i="27"/>
  <c r="IZ60" i="27"/>
  <c r="IZ20" i="27"/>
  <c r="IZ46" i="27"/>
  <c r="IZ12" i="27"/>
  <c r="JB24" i="23"/>
  <c r="I245" i="40" s="1"/>
  <c r="IZ56" i="27"/>
  <c r="IZ54" i="27"/>
  <c r="IZ22" i="27"/>
  <c r="IZ18" i="27"/>
  <c r="IZ48" i="27"/>
  <c r="IZ58" i="27"/>
  <c r="IZ28" i="27"/>
  <c r="IZ50" i="27"/>
  <c r="IZ6" i="27"/>
  <c r="IZ8" i="27"/>
  <c r="IZ32" i="27"/>
  <c r="IZ4" i="27"/>
  <c r="IZ34" i="27"/>
  <c r="IZ38" i="27"/>
  <c r="IZ36" i="27"/>
  <c r="JB23" i="23"/>
  <c r="H245" i="40" s="1"/>
  <c r="IZ16" i="27"/>
  <c r="IZ10" i="27"/>
  <c r="IZ24" i="27"/>
  <c r="HA26" i="27"/>
  <c r="HA6" i="27"/>
  <c r="HA54" i="27"/>
  <c r="HA8" i="27"/>
  <c r="HA32" i="27"/>
  <c r="HA40" i="27"/>
  <c r="HA24" i="27"/>
  <c r="HA44" i="27"/>
  <c r="HA34" i="27"/>
  <c r="HA20" i="27"/>
  <c r="HA30" i="27"/>
  <c r="HA14" i="27"/>
  <c r="HA36" i="27"/>
  <c r="HA60" i="27"/>
  <c r="HA28" i="27"/>
  <c r="HA58" i="27"/>
  <c r="HA4" i="27"/>
  <c r="HC24" i="23"/>
  <c r="I194" i="40" s="1"/>
  <c r="HA48" i="27"/>
  <c r="HA52" i="27"/>
  <c r="HA56" i="27"/>
  <c r="HA10" i="27"/>
  <c r="HA46" i="27"/>
  <c r="HA16" i="27"/>
  <c r="HA50" i="27"/>
  <c r="HA42" i="27"/>
  <c r="HA22" i="27"/>
  <c r="HA38" i="27"/>
  <c r="HA12" i="27"/>
  <c r="HA18" i="27"/>
  <c r="HC22" i="23"/>
  <c r="G194" i="40" s="1"/>
  <c r="DS10" i="27"/>
  <c r="DS32" i="27"/>
  <c r="DS50" i="27"/>
  <c r="DS60" i="27"/>
  <c r="DS46" i="27"/>
  <c r="DS8" i="27"/>
  <c r="DS30" i="27"/>
  <c r="DS24" i="27"/>
  <c r="DS12" i="27"/>
  <c r="DS56" i="27"/>
  <c r="DS54" i="27"/>
  <c r="DS38" i="27"/>
  <c r="DS18" i="27"/>
  <c r="DS26" i="27"/>
  <c r="DS20" i="27"/>
  <c r="DU24" i="23"/>
  <c r="I108" i="40" s="1"/>
  <c r="DS52" i="27"/>
  <c r="DS28" i="27"/>
  <c r="NM20" i="23"/>
  <c r="DS40" i="27"/>
  <c r="DS16" i="27"/>
  <c r="DS6" i="27"/>
  <c r="DS22" i="27"/>
  <c r="DS36" i="27"/>
  <c r="DS58" i="27"/>
  <c r="DS34" i="27"/>
  <c r="DS4" i="27"/>
  <c r="DS14" i="27"/>
  <c r="DS44" i="27"/>
  <c r="DS42" i="27"/>
  <c r="DS48" i="27"/>
  <c r="DU22" i="23"/>
  <c r="G108" i="40" s="1"/>
  <c r="MH40" i="27"/>
  <c r="MH22" i="27"/>
  <c r="MH18" i="27"/>
  <c r="MH60" i="27"/>
  <c r="MH28" i="27"/>
  <c r="MH54" i="27"/>
  <c r="MJ24" i="23"/>
  <c r="I331" i="40" s="1"/>
  <c r="MH50" i="27"/>
  <c r="MH38" i="27"/>
  <c r="MH46" i="27"/>
  <c r="MH52" i="27"/>
  <c r="MH36" i="27"/>
  <c r="MH42" i="27"/>
  <c r="MH20" i="27"/>
  <c r="MH12" i="27"/>
  <c r="MH58" i="27"/>
  <c r="MH56" i="27"/>
  <c r="MH10" i="27"/>
  <c r="MH14" i="27"/>
  <c r="MH30" i="27"/>
  <c r="MH32" i="27"/>
  <c r="MH8" i="27"/>
  <c r="MH4" i="27"/>
  <c r="MH6" i="27"/>
  <c r="MH48" i="27"/>
  <c r="MH26" i="27"/>
  <c r="MH44" i="27"/>
  <c r="MH34" i="27"/>
  <c r="MH24" i="27"/>
  <c r="MH16" i="27"/>
  <c r="KF22" i="23"/>
  <c r="G275" i="40" s="1"/>
  <c r="DR42" i="27"/>
  <c r="DR30" i="27"/>
  <c r="DR18" i="27"/>
  <c r="DR50" i="27"/>
  <c r="DR10" i="27"/>
  <c r="DR4" i="27"/>
  <c r="DR20" i="27"/>
  <c r="DT24" i="23"/>
  <c r="I107" i="40" s="1"/>
  <c r="DR54" i="27"/>
  <c r="DR32" i="27"/>
  <c r="DR36" i="27"/>
  <c r="DR40" i="27"/>
  <c r="DR16" i="27"/>
  <c r="DR14" i="27"/>
  <c r="DR24" i="27"/>
  <c r="DR8" i="27"/>
  <c r="DR38" i="27"/>
  <c r="DR46" i="27"/>
  <c r="DR12" i="27"/>
  <c r="DR56" i="27"/>
  <c r="DR48" i="27"/>
  <c r="DR34" i="27"/>
  <c r="DR52" i="27"/>
  <c r="DR6" i="27"/>
  <c r="DR60" i="27"/>
  <c r="DR28" i="27"/>
  <c r="DR44" i="27"/>
  <c r="DR58" i="27"/>
  <c r="DT23" i="23"/>
  <c r="H107" i="40" s="1"/>
  <c r="DR22" i="27"/>
  <c r="DR26" i="27"/>
  <c r="KH22" i="23"/>
  <c r="G277" i="40" s="1"/>
  <c r="KL12" i="27"/>
  <c r="KL30" i="27"/>
  <c r="KL8" i="27"/>
  <c r="KL50" i="27"/>
  <c r="KL40" i="27"/>
  <c r="KL6" i="27"/>
  <c r="KL18" i="27"/>
  <c r="KL60" i="27"/>
  <c r="KL10" i="27"/>
  <c r="KL4" i="27"/>
  <c r="KL36" i="27"/>
  <c r="KL14" i="27"/>
  <c r="KL56" i="27"/>
  <c r="KL38" i="27"/>
  <c r="KL26" i="27"/>
  <c r="KL32" i="27"/>
  <c r="KL44" i="27"/>
  <c r="KL16" i="27"/>
  <c r="KL46" i="27"/>
  <c r="KL24" i="27"/>
  <c r="KL22" i="27"/>
  <c r="KL58" i="27"/>
  <c r="KL48" i="27"/>
  <c r="KL20" i="27"/>
  <c r="KL42" i="27"/>
  <c r="KL54" i="27"/>
  <c r="KN24" i="23"/>
  <c r="I283" i="40" s="1"/>
  <c r="KL28" i="27"/>
  <c r="KL34" i="27"/>
  <c r="KL52" i="27"/>
  <c r="MM48" i="27"/>
  <c r="MM40" i="27"/>
  <c r="MM44" i="27"/>
  <c r="MM26" i="27"/>
  <c r="MM16" i="27"/>
  <c r="MM28" i="27"/>
  <c r="MM14" i="27"/>
  <c r="MM38" i="27"/>
  <c r="MM42" i="27"/>
  <c r="MM22" i="27"/>
  <c r="MM10" i="27"/>
  <c r="MO24" i="23"/>
  <c r="I336" i="40" s="1"/>
  <c r="MM58" i="27"/>
  <c r="MM8" i="27"/>
  <c r="MM46" i="27"/>
  <c r="MM50" i="27"/>
  <c r="MM52" i="27"/>
  <c r="MM4" i="27"/>
  <c r="MM30" i="27"/>
  <c r="MM36" i="27"/>
  <c r="MM6" i="27"/>
  <c r="MM34" i="27"/>
  <c r="MM24" i="27"/>
  <c r="MM18" i="27"/>
  <c r="MM32" i="27"/>
  <c r="MM12" i="27"/>
  <c r="OF20" i="23"/>
  <c r="MM20" i="27"/>
  <c r="MM60" i="27"/>
  <c r="MM54" i="27"/>
  <c r="MM56" i="27"/>
  <c r="MO23" i="23"/>
  <c r="H336" i="40" s="1"/>
  <c r="MO22" i="23"/>
  <c r="G336" i="40" s="1"/>
  <c r="NT20" i="23"/>
  <c r="MD23" i="23"/>
  <c r="H325" i="40" s="1"/>
  <c r="ME22" i="23"/>
  <c r="G326" i="40" s="1"/>
  <c r="KQ23" i="23"/>
  <c r="H286" i="40" s="1"/>
  <c r="DB23" i="23"/>
  <c r="H89" i="40" s="1"/>
  <c r="IW23" i="23"/>
  <c r="H240" i="40" s="1"/>
  <c r="IW56" i="27"/>
  <c r="IW44" i="27"/>
  <c r="IW54" i="27"/>
  <c r="IW38" i="27"/>
  <c r="IW24" i="27"/>
  <c r="IW46" i="27"/>
  <c r="IW4" i="27"/>
  <c r="IW30" i="27"/>
  <c r="IW50" i="27"/>
  <c r="IW36" i="27"/>
  <c r="IW16" i="27"/>
  <c r="IW26" i="27"/>
  <c r="IW10" i="27"/>
  <c r="IW58" i="27"/>
  <c r="IW48" i="27"/>
  <c r="IW6" i="27"/>
  <c r="IW18" i="27"/>
  <c r="IW8" i="27"/>
  <c r="IW34" i="27"/>
  <c r="IW14" i="27"/>
  <c r="IW52" i="27"/>
  <c r="IY24" i="23"/>
  <c r="I242" i="40" s="1"/>
  <c r="IW20" i="27"/>
  <c r="IW60" i="27"/>
  <c r="IW40" i="27"/>
  <c r="IW12" i="27"/>
  <c r="IW28" i="27"/>
  <c r="IW22" i="27"/>
  <c r="IW42" i="27"/>
  <c r="IW32" i="27"/>
  <c r="BH22" i="23"/>
  <c r="G43" i="40" s="1"/>
  <c r="IK22" i="23"/>
  <c r="G228" i="40" s="1"/>
  <c r="ME38" i="27"/>
  <c r="ME54" i="27"/>
  <c r="ME20" i="27"/>
  <c r="ME40" i="27"/>
  <c r="MG24" i="23"/>
  <c r="I328" i="40" s="1"/>
  <c r="ME22" i="27"/>
  <c r="ME28" i="27"/>
  <c r="ME14" i="27"/>
  <c r="ME18" i="27"/>
  <c r="ME50" i="27"/>
  <c r="ME52" i="27"/>
  <c r="ME16" i="27"/>
  <c r="ME34" i="27"/>
  <c r="ME48" i="27"/>
  <c r="ME4" i="27"/>
  <c r="ME56" i="27"/>
  <c r="ME32" i="27"/>
  <c r="ME58" i="27"/>
  <c r="ME46" i="27"/>
  <c r="MG22" i="23"/>
  <c r="G328" i="40" s="1"/>
  <c r="ME26" i="27"/>
  <c r="ME8" i="27"/>
  <c r="ME30" i="27"/>
  <c r="ME36" i="27"/>
  <c r="ME10" i="27"/>
  <c r="ME44" i="27"/>
  <c r="ME6" i="27"/>
  <c r="ME12" i="27"/>
  <c r="ME60" i="27"/>
  <c r="ME24" i="27"/>
  <c r="ME42" i="27"/>
  <c r="MG23" i="23"/>
  <c r="H328" i="40" s="1"/>
  <c r="BP32" i="27"/>
  <c r="BP22" i="27"/>
  <c r="BP6" i="27"/>
  <c r="BP54" i="27"/>
  <c r="BP42" i="27"/>
  <c r="BP26" i="27"/>
  <c r="BP48" i="27"/>
  <c r="BP52" i="27"/>
  <c r="BP24" i="27"/>
  <c r="BP58" i="27"/>
  <c r="BP12" i="27"/>
  <c r="BP14" i="27"/>
  <c r="BP46" i="27"/>
  <c r="BP20" i="27"/>
  <c r="BR24" i="23"/>
  <c r="I53" i="40" s="1"/>
  <c r="BP50" i="27"/>
  <c r="BP36" i="27"/>
  <c r="BP4" i="27"/>
  <c r="BP8" i="27"/>
  <c r="BP44" i="27"/>
  <c r="BP18" i="27"/>
  <c r="BP10" i="27"/>
  <c r="BP16" i="27"/>
  <c r="BP60" i="27"/>
  <c r="BP56" i="27"/>
  <c r="BP30" i="27"/>
  <c r="BP28" i="27"/>
  <c r="BP34" i="27"/>
  <c r="BP40" i="27"/>
  <c r="BP38" i="27"/>
  <c r="BR23" i="23"/>
  <c r="H53" i="40" s="1"/>
  <c r="KA56" i="27"/>
  <c r="KA48" i="27"/>
  <c r="KA52" i="27"/>
  <c r="KC24" i="23"/>
  <c r="I272" i="40" s="1"/>
  <c r="KA34" i="27"/>
  <c r="KA44" i="27"/>
  <c r="KA10" i="27"/>
  <c r="KA32" i="27"/>
  <c r="KA46" i="27"/>
  <c r="KA40" i="27"/>
  <c r="KA42" i="27"/>
  <c r="KA24" i="27"/>
  <c r="KA26" i="27"/>
  <c r="KA18" i="27"/>
  <c r="KA20" i="27"/>
  <c r="KA16" i="27"/>
  <c r="KA12" i="27"/>
  <c r="KA58" i="27"/>
  <c r="KA4" i="27"/>
  <c r="KA22" i="27"/>
  <c r="KA30" i="27"/>
  <c r="KA6" i="27"/>
  <c r="KA8" i="27"/>
  <c r="KA60" i="27"/>
  <c r="KA36" i="27"/>
  <c r="KA28" i="27"/>
  <c r="KA50" i="27"/>
  <c r="KA54" i="27"/>
  <c r="KA14" i="27"/>
  <c r="KA38" i="27"/>
  <c r="JT10" i="27"/>
  <c r="JT60" i="27"/>
  <c r="JT56" i="27"/>
  <c r="JT42" i="27"/>
  <c r="JT26" i="27"/>
  <c r="JT4" i="27"/>
  <c r="JT34" i="27"/>
  <c r="JT38" i="27"/>
  <c r="JT12" i="27"/>
  <c r="JT58" i="27"/>
  <c r="JT54" i="27"/>
  <c r="JT6" i="27"/>
  <c r="JV24" i="23"/>
  <c r="I265" i="40" s="1"/>
  <c r="JT18" i="27"/>
  <c r="JT30" i="27"/>
  <c r="JT16" i="27"/>
  <c r="JT46" i="27"/>
  <c r="JT52" i="27"/>
  <c r="JT8" i="27"/>
  <c r="JT28" i="27"/>
  <c r="JT36" i="27"/>
  <c r="JT50" i="27"/>
  <c r="JT48" i="27"/>
  <c r="JT44" i="27"/>
  <c r="JT40" i="27"/>
  <c r="JT14" i="27"/>
  <c r="JT20" i="27"/>
  <c r="JT32" i="27"/>
  <c r="JT24" i="27"/>
  <c r="JT22" i="27"/>
  <c r="EB38" i="27"/>
  <c r="EB10" i="27"/>
  <c r="EB52" i="27"/>
  <c r="EB32" i="27"/>
  <c r="EB44" i="27"/>
  <c r="EB50" i="27"/>
  <c r="EB14" i="27"/>
  <c r="EB30" i="27"/>
  <c r="EB46" i="27"/>
  <c r="EB42" i="27"/>
  <c r="EB4" i="27"/>
  <c r="EB54" i="27"/>
  <c r="EB28" i="27"/>
  <c r="EB6" i="27"/>
  <c r="EB22" i="27"/>
  <c r="EB56" i="27"/>
  <c r="EB12" i="27"/>
  <c r="EB34" i="27"/>
  <c r="EB8" i="27"/>
  <c r="EB20" i="27"/>
  <c r="ED22" i="23"/>
  <c r="G117" i="40" s="1"/>
  <c r="EB26" i="27"/>
  <c r="EB58" i="27"/>
  <c r="EB48" i="27"/>
  <c r="EB40" i="27"/>
  <c r="EB18" i="27"/>
  <c r="EB36" i="27"/>
  <c r="ED24" i="23"/>
  <c r="I117" i="40" s="1"/>
  <c r="EB60" i="27"/>
  <c r="EB24" i="27"/>
  <c r="EB16" i="27"/>
  <c r="HW22" i="23"/>
  <c r="G214" i="40" s="1"/>
  <c r="CW23" i="23"/>
  <c r="H84" i="40" s="1"/>
  <c r="DS23" i="23"/>
  <c r="H106" i="40" s="1"/>
  <c r="DS22" i="23"/>
  <c r="G106" i="40" s="1"/>
  <c r="FJ23" i="23"/>
  <c r="H149" i="40" s="1"/>
  <c r="EH26" i="27"/>
  <c r="EH14" i="27"/>
  <c r="EH16" i="27"/>
  <c r="EH54" i="27"/>
  <c r="EH40" i="27"/>
  <c r="EH32" i="27"/>
  <c r="EH50" i="27"/>
  <c r="EH28" i="27"/>
  <c r="EH4" i="27"/>
  <c r="EH44" i="27"/>
  <c r="EH22" i="27"/>
  <c r="EJ24" i="23"/>
  <c r="I123" i="40" s="1"/>
  <c r="EH46" i="27"/>
  <c r="EH36" i="27"/>
  <c r="EH12" i="27"/>
  <c r="EH6" i="27"/>
  <c r="EH52" i="27"/>
  <c r="EH56" i="27"/>
  <c r="EH20" i="27"/>
  <c r="EH48" i="27"/>
  <c r="EH8" i="27"/>
  <c r="EH34" i="27"/>
  <c r="EH60" i="27"/>
  <c r="EH42" i="27"/>
  <c r="EH30" i="27"/>
  <c r="EH24" i="27"/>
  <c r="EH10" i="27"/>
  <c r="EH38" i="27"/>
  <c r="EH18" i="27"/>
  <c r="EH58" i="27"/>
  <c r="DK48" i="27"/>
  <c r="DM24" i="23"/>
  <c r="I100" i="40" s="1"/>
  <c r="DK10" i="27"/>
  <c r="DK6" i="27"/>
  <c r="DK38" i="27"/>
  <c r="DK46" i="27"/>
  <c r="DK50" i="27"/>
  <c r="DK20" i="27"/>
  <c r="DK40" i="27"/>
  <c r="DK28" i="27"/>
  <c r="DK54" i="27"/>
  <c r="DK32" i="27"/>
  <c r="DK52" i="27"/>
  <c r="DK18" i="27"/>
  <c r="DK36" i="27"/>
  <c r="DK14" i="27"/>
  <c r="DK44" i="27"/>
  <c r="DK30" i="27"/>
  <c r="DK4" i="27"/>
  <c r="DK34" i="27"/>
  <c r="DK16" i="27"/>
  <c r="DK42" i="27"/>
  <c r="DK24" i="27"/>
  <c r="DK58" i="27"/>
  <c r="DK56" i="27"/>
  <c r="DK8" i="27"/>
  <c r="DK26" i="27"/>
  <c r="DK22" i="27"/>
  <c r="DK60" i="27"/>
  <c r="DK12" i="27"/>
  <c r="JZ50" i="27"/>
  <c r="JZ28" i="27"/>
  <c r="JZ60" i="27"/>
  <c r="JZ16" i="27"/>
  <c r="JZ56" i="27"/>
  <c r="JZ8" i="27"/>
  <c r="JZ42" i="27"/>
  <c r="JZ36" i="27"/>
  <c r="JZ18" i="27"/>
  <c r="JZ40" i="27"/>
  <c r="JZ46" i="27"/>
  <c r="JZ22" i="27"/>
  <c r="JZ38" i="27"/>
  <c r="JZ30" i="27"/>
  <c r="JZ6" i="27"/>
  <c r="JZ52" i="27"/>
  <c r="JZ54" i="27"/>
  <c r="JZ12" i="27"/>
  <c r="JZ58" i="27"/>
  <c r="JZ44" i="27"/>
  <c r="JZ4" i="27"/>
  <c r="JZ10" i="27"/>
  <c r="JZ34" i="27"/>
  <c r="JZ26" i="27"/>
  <c r="JZ48" i="27"/>
  <c r="KB24" i="23"/>
  <c r="I271" i="40" s="1"/>
  <c r="JZ32" i="27"/>
  <c r="JZ24" i="27"/>
  <c r="JZ20" i="27"/>
  <c r="JZ14" i="27"/>
  <c r="HE26" i="27"/>
  <c r="HE22" i="27"/>
  <c r="HE14" i="27"/>
  <c r="HE12" i="27"/>
  <c r="HE58" i="27"/>
  <c r="HE28" i="27"/>
  <c r="HE20" i="27"/>
  <c r="HE16" i="27"/>
  <c r="HE60" i="27"/>
  <c r="HE52" i="27"/>
  <c r="HE56" i="27"/>
  <c r="HE38" i="27"/>
  <c r="HE48" i="27"/>
  <c r="HE34" i="27"/>
  <c r="HE40" i="27"/>
  <c r="HE54" i="27"/>
  <c r="HE18" i="27"/>
  <c r="HG24" i="23"/>
  <c r="I198" i="40" s="1"/>
  <c r="HE6" i="27"/>
  <c r="HE10" i="27"/>
  <c r="HE46" i="27"/>
  <c r="HE30" i="27"/>
  <c r="HE36" i="27"/>
  <c r="HE42" i="27"/>
  <c r="HE24" i="27"/>
  <c r="HE50" i="27"/>
  <c r="HE4" i="27"/>
  <c r="HE32" i="27"/>
  <c r="HE8" i="27"/>
  <c r="HE44" i="27"/>
  <c r="HG23" i="23"/>
  <c r="H198" i="40" s="1"/>
  <c r="FJ44" i="27"/>
  <c r="FJ60" i="27"/>
  <c r="FJ28" i="27"/>
  <c r="FJ8" i="27"/>
  <c r="FJ32" i="27"/>
  <c r="FJ6" i="27"/>
  <c r="FJ48" i="27"/>
  <c r="FL23" i="23"/>
  <c r="H151" i="40" s="1"/>
  <c r="FJ12" i="27"/>
  <c r="FJ58" i="27"/>
  <c r="FJ20" i="27"/>
  <c r="FJ40" i="27"/>
  <c r="FJ54" i="27"/>
  <c r="FJ14" i="27"/>
  <c r="FJ10" i="27"/>
  <c r="FJ16" i="27"/>
  <c r="FJ4" i="27"/>
  <c r="FJ42" i="27"/>
  <c r="FJ36" i="27"/>
  <c r="FJ26" i="27"/>
  <c r="FJ22" i="27"/>
  <c r="FJ56" i="27"/>
  <c r="FJ38" i="27"/>
  <c r="FJ50" i="27"/>
  <c r="FJ52" i="27"/>
  <c r="FL24" i="23"/>
  <c r="I151" i="40" s="1"/>
  <c r="FJ34" i="27"/>
  <c r="FJ30" i="27"/>
  <c r="FJ18" i="27"/>
  <c r="FJ24" i="27"/>
  <c r="FJ46" i="27"/>
  <c r="FL22" i="23"/>
  <c r="G151" i="40" s="1"/>
  <c r="HN22" i="23"/>
  <c r="G205" i="40" s="1"/>
  <c r="LB20" i="27"/>
  <c r="LB58" i="27"/>
  <c r="LB54" i="27"/>
  <c r="LB4" i="27"/>
  <c r="LB46" i="27"/>
  <c r="LD24" i="23"/>
  <c r="I299" i="40" s="1"/>
  <c r="LB16" i="27"/>
  <c r="LB50" i="27"/>
  <c r="LB38" i="27"/>
  <c r="LB8" i="27"/>
  <c r="LB24" i="27"/>
  <c r="LB34" i="27"/>
  <c r="LB12" i="27"/>
  <c r="LB48" i="27"/>
  <c r="LB52" i="27"/>
  <c r="LB28" i="27"/>
  <c r="LB6" i="27"/>
  <c r="LB60" i="27"/>
  <c r="LB22" i="27"/>
  <c r="LB14" i="27"/>
  <c r="LB30" i="27"/>
  <c r="LB18" i="27"/>
  <c r="LB10" i="27"/>
  <c r="LB36" i="27"/>
  <c r="LB32" i="27"/>
  <c r="LB56" i="27"/>
  <c r="LB40" i="27"/>
  <c r="LB26" i="27"/>
  <c r="LB42" i="27"/>
  <c r="LD23" i="23"/>
  <c r="H299" i="40" s="1"/>
  <c r="LB44" i="27"/>
  <c r="LD22" i="23"/>
  <c r="G299" i="40" s="1"/>
  <c r="JK40" i="27"/>
  <c r="JK18" i="27"/>
  <c r="JK6" i="27"/>
  <c r="JK44" i="27"/>
  <c r="JK48" i="27"/>
  <c r="JK20" i="27"/>
  <c r="JK28" i="27"/>
  <c r="JK52" i="27"/>
  <c r="JK16" i="27"/>
  <c r="JK38" i="27"/>
  <c r="JK30" i="27"/>
  <c r="JK50" i="27"/>
  <c r="JK54" i="27"/>
  <c r="JK26" i="27"/>
  <c r="JK22" i="27"/>
  <c r="JK24" i="27"/>
  <c r="JK58" i="27"/>
  <c r="JM24" i="23"/>
  <c r="I256" i="40" s="1"/>
  <c r="JK34" i="27"/>
  <c r="JK14" i="27"/>
  <c r="JK32" i="27"/>
  <c r="JK42" i="27"/>
  <c r="JK60" i="27"/>
  <c r="JK36" i="27"/>
  <c r="JK10" i="27"/>
  <c r="JK46" i="27"/>
  <c r="JK56" i="27"/>
  <c r="JK4" i="27"/>
  <c r="JK8" i="27"/>
  <c r="JK12" i="27"/>
  <c r="JM23" i="23"/>
  <c r="H256" i="40" s="1"/>
  <c r="CB24" i="23"/>
  <c r="I63" i="40" s="1"/>
  <c r="BZ10" i="27"/>
  <c r="BZ56" i="27"/>
  <c r="BZ22" i="27"/>
  <c r="BZ20" i="27"/>
  <c r="BZ8" i="27"/>
  <c r="BZ36" i="27"/>
  <c r="BZ58" i="27"/>
  <c r="BZ44" i="27"/>
  <c r="BZ26" i="27"/>
  <c r="BZ18" i="27"/>
  <c r="BZ30" i="27"/>
  <c r="BZ24" i="27"/>
  <c r="BZ54" i="27"/>
  <c r="BZ34" i="27"/>
  <c r="BZ60" i="27"/>
  <c r="BZ48" i="27"/>
  <c r="BZ38" i="27"/>
  <c r="BZ46" i="27"/>
  <c r="BZ4" i="27"/>
  <c r="BZ12" i="27"/>
  <c r="BZ42" i="27"/>
  <c r="BZ32" i="27"/>
  <c r="BZ28" i="27"/>
  <c r="CB23" i="23"/>
  <c r="H63" i="40" s="1"/>
  <c r="BZ14" i="27"/>
  <c r="BZ40" i="27"/>
  <c r="BZ52" i="27"/>
  <c r="BZ50" i="27"/>
  <c r="BZ6" i="27"/>
  <c r="BZ16" i="27"/>
  <c r="GB30" i="27"/>
  <c r="GB46" i="27"/>
  <c r="GB4" i="27"/>
  <c r="GB36" i="27"/>
  <c r="GB58" i="27"/>
  <c r="GB26" i="27"/>
  <c r="GB16" i="27"/>
  <c r="GB22" i="27"/>
  <c r="GB34" i="27"/>
  <c r="GB24" i="27"/>
  <c r="GB48" i="27"/>
  <c r="GB6" i="27"/>
  <c r="GB18" i="27"/>
  <c r="GB56" i="27"/>
  <c r="GB14" i="27"/>
  <c r="GB20" i="27"/>
  <c r="GB8" i="27"/>
  <c r="GB60" i="27"/>
  <c r="GB12" i="27"/>
  <c r="GB32" i="27"/>
  <c r="GB40" i="27"/>
  <c r="GB54" i="27"/>
  <c r="GB38" i="27"/>
  <c r="GB44" i="27"/>
  <c r="GB52" i="27"/>
  <c r="GD24" i="23"/>
  <c r="I169" i="40" s="1"/>
  <c r="GB50" i="27"/>
  <c r="GB10" i="27"/>
  <c r="GD22" i="23"/>
  <c r="G169" i="40" s="1"/>
  <c r="GB42" i="27"/>
  <c r="GB28" i="27"/>
  <c r="GD23" i="23"/>
  <c r="H169" i="40" s="1"/>
  <c r="NI9" i="23"/>
  <c r="FR52" i="27"/>
  <c r="FR60" i="27"/>
  <c r="FR54" i="27"/>
  <c r="FR44" i="27"/>
  <c r="FR26" i="27"/>
  <c r="FT24" i="23"/>
  <c r="I159" i="40" s="1"/>
  <c r="FR6" i="27"/>
  <c r="FR4" i="27"/>
  <c r="FR22" i="27"/>
  <c r="FR38" i="27"/>
  <c r="FR20" i="27"/>
  <c r="FR42" i="27"/>
  <c r="FR40" i="27"/>
  <c r="FR8" i="27"/>
  <c r="FR32" i="27"/>
  <c r="FR50" i="27"/>
  <c r="FR24" i="27"/>
  <c r="FR28" i="27"/>
  <c r="FR34" i="27"/>
  <c r="FR16" i="27"/>
  <c r="FR36" i="27"/>
  <c r="FR46" i="27"/>
  <c r="FR12" i="27"/>
  <c r="FR18" i="27"/>
  <c r="FR56" i="27"/>
  <c r="FR10" i="27"/>
  <c r="FR30" i="27"/>
  <c r="FR14" i="27"/>
  <c r="FR58" i="27"/>
  <c r="FR48" i="27"/>
  <c r="JM22" i="23"/>
  <c r="G256" i="40" s="1"/>
  <c r="FK36" i="27"/>
  <c r="FK22" i="27"/>
  <c r="FK38" i="27"/>
  <c r="FK56" i="27"/>
  <c r="FM24" i="23"/>
  <c r="I152" i="40" s="1"/>
  <c r="FK16" i="27"/>
  <c r="FK58" i="27"/>
  <c r="FK14" i="27"/>
  <c r="FK18" i="27"/>
  <c r="FK12" i="27"/>
  <c r="FK4" i="27"/>
  <c r="FK10" i="27"/>
  <c r="FK52" i="27"/>
  <c r="FK20" i="27"/>
  <c r="FK30" i="27"/>
  <c r="FK46" i="27"/>
  <c r="FK34" i="27"/>
  <c r="FK24" i="27"/>
  <c r="FK26" i="27"/>
  <c r="FK6" i="27"/>
  <c r="FK40" i="27"/>
  <c r="FK28" i="27"/>
  <c r="FK54" i="27"/>
  <c r="FK50" i="27"/>
  <c r="FK42" i="27"/>
  <c r="FK32" i="27"/>
  <c r="FK8" i="27"/>
  <c r="FK44" i="27"/>
  <c r="FK48" i="27"/>
  <c r="FK60" i="27"/>
  <c r="BJ12" i="27"/>
  <c r="BJ60" i="27"/>
  <c r="BJ20" i="27"/>
  <c r="BJ48" i="27"/>
  <c r="BL24" i="23"/>
  <c r="I47" i="40" s="1"/>
  <c r="BJ54" i="27"/>
  <c r="BJ36" i="27"/>
  <c r="BJ50" i="27"/>
  <c r="BJ24" i="27"/>
  <c r="BJ16" i="27"/>
  <c r="BJ30" i="27"/>
  <c r="BJ38" i="27"/>
  <c r="BJ26" i="27"/>
  <c r="BJ34" i="27"/>
  <c r="BJ22" i="27"/>
  <c r="BJ14" i="27"/>
  <c r="BJ10" i="27"/>
  <c r="BJ28" i="27"/>
  <c r="BJ32" i="27"/>
  <c r="BJ40" i="27"/>
  <c r="BJ52" i="27"/>
  <c r="BJ4" i="27"/>
  <c r="BJ56" i="27"/>
  <c r="BJ18" i="27"/>
  <c r="BJ58" i="27"/>
  <c r="BJ44" i="27"/>
  <c r="BJ46" i="27"/>
  <c r="BJ42" i="27"/>
  <c r="BJ6" i="27"/>
  <c r="BJ8" i="27"/>
  <c r="LR24" i="27"/>
  <c r="LR6" i="27"/>
  <c r="LR38" i="27"/>
  <c r="LR40" i="27"/>
  <c r="LR48" i="27"/>
  <c r="LR4" i="27"/>
  <c r="LR8" i="27"/>
  <c r="LR44" i="27"/>
  <c r="LR30" i="27"/>
  <c r="LR54" i="27"/>
  <c r="LR22" i="27"/>
  <c r="LR56" i="27"/>
  <c r="LR46" i="27"/>
  <c r="LR36" i="27"/>
  <c r="LR32" i="27"/>
  <c r="LR14" i="27"/>
  <c r="LT24" i="23"/>
  <c r="I315" i="40" s="1"/>
  <c r="LR16" i="27"/>
  <c r="LR34" i="27"/>
  <c r="LR10" i="27"/>
  <c r="LR60" i="27"/>
  <c r="LR12" i="27"/>
  <c r="LR58" i="27"/>
  <c r="LT23" i="23"/>
  <c r="H315" i="40" s="1"/>
  <c r="LR52" i="27"/>
  <c r="LR20" i="27"/>
  <c r="LR18" i="27"/>
  <c r="LT22" i="23"/>
  <c r="G315" i="40" s="1"/>
  <c r="LR26" i="27"/>
  <c r="LR50" i="27"/>
  <c r="LR28" i="27"/>
  <c r="LR42" i="27"/>
  <c r="IE52" i="27"/>
  <c r="IE10" i="27"/>
  <c r="IE28" i="27"/>
  <c r="IE36" i="27"/>
  <c r="IE34" i="27"/>
  <c r="IE50" i="27"/>
  <c r="IE16" i="27"/>
  <c r="IG24" i="23"/>
  <c r="I224" i="40" s="1"/>
  <c r="IE40" i="27"/>
  <c r="IE38" i="27"/>
  <c r="IE44" i="27"/>
  <c r="IE56" i="27"/>
  <c r="IE18" i="27"/>
  <c r="IE22" i="27"/>
  <c r="IE24" i="27"/>
  <c r="IE26" i="27"/>
  <c r="IE6" i="27"/>
  <c r="IE46" i="27"/>
  <c r="IE30" i="27"/>
  <c r="IE48" i="27"/>
  <c r="IE60" i="27"/>
  <c r="IE14" i="27"/>
  <c r="IE12" i="27"/>
  <c r="IE4" i="27"/>
  <c r="IE20" i="27"/>
  <c r="IE42" i="27"/>
  <c r="IG23" i="23"/>
  <c r="H224" i="40" s="1"/>
  <c r="IG22" i="23"/>
  <c r="G224" i="40" s="1"/>
  <c r="IE58" i="27"/>
  <c r="IE54" i="27"/>
  <c r="IE8" i="27"/>
  <c r="IE32" i="27"/>
  <c r="GA46" i="27"/>
  <c r="GA12" i="27"/>
  <c r="GA4" i="27"/>
  <c r="GA42" i="27"/>
  <c r="GA24" i="27"/>
  <c r="GA16" i="27"/>
  <c r="GA8" i="27"/>
  <c r="GA38" i="27"/>
  <c r="GA52" i="27"/>
  <c r="GA34" i="27"/>
  <c r="GA20" i="27"/>
  <c r="GA58" i="27"/>
  <c r="GA30" i="27"/>
  <c r="GA40" i="27"/>
  <c r="GA26" i="27"/>
  <c r="GA60" i="27"/>
  <c r="GA10" i="27"/>
  <c r="GC24" i="23"/>
  <c r="I168" i="40" s="1"/>
  <c r="NR20" i="23"/>
  <c r="GA50" i="27"/>
  <c r="GA22" i="27"/>
  <c r="GA36" i="27"/>
  <c r="GA28" i="27"/>
  <c r="GA6" i="27"/>
  <c r="GA54" i="27"/>
  <c r="GA48" i="27"/>
  <c r="GA18" i="27"/>
  <c r="GA14" i="27"/>
  <c r="GA44" i="27"/>
  <c r="GA56" i="27"/>
  <c r="GA32" i="27"/>
  <c r="FC16" i="27"/>
  <c r="FC30" i="27"/>
  <c r="FC32" i="27"/>
  <c r="FC48" i="27"/>
  <c r="FC20" i="27"/>
  <c r="FC60" i="27"/>
  <c r="FC56" i="27"/>
  <c r="FC44" i="27"/>
  <c r="FC54" i="27"/>
  <c r="FC4" i="27"/>
  <c r="NP20" i="23"/>
  <c r="FC40" i="27"/>
  <c r="FC12" i="27"/>
  <c r="FC26" i="27"/>
  <c r="FC34" i="27"/>
  <c r="FC42" i="27"/>
  <c r="FC18" i="27"/>
  <c r="FC46" i="27"/>
  <c r="FC36" i="27"/>
  <c r="FC10" i="27"/>
  <c r="FC6" i="27"/>
  <c r="FC8" i="27"/>
  <c r="FE24" i="23"/>
  <c r="I144" i="40" s="1"/>
  <c r="FC24" i="27"/>
  <c r="FC14" i="27"/>
  <c r="FC22" i="27"/>
  <c r="FC52" i="27"/>
  <c r="FC58" i="27"/>
  <c r="FC28" i="27"/>
  <c r="FC50" i="27"/>
  <c r="FC38" i="27"/>
  <c r="FE23" i="23"/>
  <c r="H144" i="40" s="1"/>
  <c r="FE22" i="23"/>
  <c r="G144" i="40" s="1"/>
  <c r="BV22" i="23"/>
  <c r="G57" i="40" s="1"/>
  <c r="JR44" i="27"/>
  <c r="JR58" i="27"/>
  <c r="JR28" i="27"/>
  <c r="JR48" i="27"/>
  <c r="JR16" i="27"/>
  <c r="JR40" i="27"/>
  <c r="JR18" i="27"/>
  <c r="JT24" i="23"/>
  <c r="I263" i="40" s="1"/>
  <c r="JR50" i="27"/>
  <c r="JR54" i="27"/>
  <c r="JR8" i="27"/>
  <c r="JR10" i="27"/>
  <c r="JR56" i="27"/>
  <c r="JR26" i="27"/>
  <c r="JR42" i="27"/>
  <c r="JR52" i="27"/>
  <c r="JR22" i="27"/>
  <c r="JR38" i="27"/>
  <c r="JR6" i="27"/>
  <c r="JR4" i="27"/>
  <c r="JR60" i="27"/>
  <c r="JR30" i="27"/>
  <c r="JR46" i="27"/>
  <c r="JR12" i="27"/>
  <c r="JR20" i="27"/>
  <c r="JT22" i="23"/>
  <c r="G263" i="40" s="1"/>
  <c r="JR24" i="27"/>
  <c r="JR14" i="27"/>
  <c r="JR34" i="27"/>
  <c r="JR36" i="27"/>
  <c r="JR32" i="27"/>
  <c r="BY23" i="23"/>
  <c r="H60" i="40" s="1"/>
  <c r="KN12" i="27"/>
  <c r="KN60" i="27"/>
  <c r="KN58" i="27"/>
  <c r="KN10" i="27"/>
  <c r="KN32" i="27"/>
  <c r="KN14" i="27"/>
  <c r="KN8" i="27"/>
  <c r="KN46" i="27"/>
  <c r="KN34" i="27"/>
  <c r="KN28" i="27"/>
  <c r="KP24" i="23"/>
  <c r="I285" i="40" s="1"/>
  <c r="KN18" i="27"/>
  <c r="KN42" i="27"/>
  <c r="KN16" i="27"/>
  <c r="KN56" i="27"/>
  <c r="KN4" i="27"/>
  <c r="KN26" i="27"/>
  <c r="KN52" i="27"/>
  <c r="KN6" i="27"/>
  <c r="KN20" i="27"/>
  <c r="KN24" i="27"/>
  <c r="KN50" i="27"/>
  <c r="KN48" i="27"/>
  <c r="KN36" i="27"/>
  <c r="KN44" i="27"/>
  <c r="KN30" i="27"/>
  <c r="KN40" i="27"/>
  <c r="KN38" i="27"/>
  <c r="KN22" i="27"/>
  <c r="KN54" i="27"/>
  <c r="KP23" i="23"/>
  <c r="H285" i="40" s="1"/>
  <c r="MG4" i="27"/>
  <c r="MG26" i="27"/>
  <c r="MG52" i="27"/>
  <c r="MG44" i="27"/>
  <c r="MG12" i="27"/>
  <c r="MG36" i="27"/>
  <c r="MG30" i="27"/>
  <c r="MG16" i="27"/>
  <c r="MG32" i="27"/>
  <c r="MG54" i="27"/>
  <c r="MG48" i="27"/>
  <c r="MG18" i="27"/>
  <c r="MG38" i="27"/>
  <c r="MG28" i="27"/>
  <c r="MI24" i="23"/>
  <c r="I330" i="40" s="1"/>
  <c r="MG20" i="27"/>
  <c r="MG46" i="27"/>
  <c r="MG22" i="27"/>
  <c r="MG40" i="27"/>
  <c r="MG6" i="27"/>
  <c r="MG34" i="27"/>
  <c r="MG58" i="27"/>
  <c r="MG8" i="27"/>
  <c r="MG10" i="27"/>
  <c r="MG42" i="27"/>
  <c r="MG24" i="27"/>
  <c r="MG60" i="27"/>
  <c r="MG50" i="27"/>
  <c r="MG56" i="27"/>
  <c r="MG14" i="27"/>
  <c r="IQ50" i="27"/>
  <c r="IQ22" i="27"/>
  <c r="IQ58" i="27"/>
  <c r="IQ16" i="27"/>
  <c r="IQ36" i="27"/>
  <c r="IQ30" i="27"/>
  <c r="IQ60" i="27"/>
  <c r="IQ24" i="27"/>
  <c r="IQ14" i="27"/>
  <c r="IQ46" i="27"/>
  <c r="IQ56" i="27"/>
  <c r="IQ32" i="27"/>
  <c r="IQ10" i="27"/>
  <c r="IQ12" i="27"/>
  <c r="IQ4" i="27"/>
  <c r="IQ38" i="27"/>
  <c r="IQ28" i="27"/>
  <c r="IQ44" i="27"/>
  <c r="IQ26" i="27"/>
  <c r="IQ52" i="27"/>
  <c r="IQ18" i="27"/>
  <c r="IQ42" i="27"/>
  <c r="IQ40" i="27"/>
  <c r="IQ48" i="27"/>
  <c r="IQ8" i="27"/>
  <c r="IS24" i="23"/>
  <c r="I236" i="40" s="1"/>
  <c r="IQ20" i="27"/>
  <c r="IQ34" i="27"/>
  <c r="IS22" i="23"/>
  <c r="G236" i="40" s="1"/>
  <c r="IQ54" i="27"/>
  <c r="IQ6" i="27"/>
  <c r="LP22" i="27"/>
  <c r="LP4" i="27"/>
  <c r="LP14" i="27"/>
  <c r="LP50" i="27"/>
  <c r="LP34" i="27"/>
  <c r="LP54" i="27"/>
  <c r="LP48" i="27"/>
  <c r="LP12" i="27"/>
  <c r="LP52" i="27"/>
  <c r="LP6" i="27"/>
  <c r="LP30" i="27"/>
  <c r="LP28" i="27"/>
  <c r="LR24" i="23"/>
  <c r="I313" i="40" s="1"/>
  <c r="LP46" i="27"/>
  <c r="LP10" i="27"/>
  <c r="LP40" i="27"/>
  <c r="LP58" i="27"/>
  <c r="LP8" i="27"/>
  <c r="LP56" i="27"/>
  <c r="LP42" i="27"/>
  <c r="LP60" i="27"/>
  <c r="LP16" i="27"/>
  <c r="LP38" i="27"/>
  <c r="LP36" i="27"/>
  <c r="LR23" i="23"/>
  <c r="H313" i="40" s="1"/>
  <c r="LP44" i="27"/>
  <c r="LP20" i="27"/>
  <c r="LP26" i="27"/>
  <c r="LP18" i="27"/>
  <c r="LP32" i="27"/>
  <c r="LP24" i="27"/>
  <c r="OD20" i="23"/>
  <c r="IT58" i="27"/>
  <c r="IT30" i="27"/>
  <c r="IT16" i="27"/>
  <c r="IT12" i="27"/>
  <c r="IT42" i="27"/>
  <c r="IT28" i="27"/>
  <c r="IT36" i="27"/>
  <c r="IV24" i="23"/>
  <c r="I239" i="40" s="1"/>
  <c r="IT54" i="27"/>
  <c r="IT4" i="27"/>
  <c r="IT20" i="27"/>
  <c r="IT26" i="27"/>
  <c r="IT38" i="27"/>
  <c r="IT8" i="27"/>
  <c r="IT6" i="27"/>
  <c r="IT18" i="27"/>
  <c r="IT32" i="27"/>
  <c r="IT46" i="27"/>
  <c r="IT10" i="27"/>
  <c r="IT52" i="27"/>
  <c r="IT56" i="27"/>
  <c r="IT60" i="27"/>
  <c r="IT40" i="27"/>
  <c r="IT34" i="27"/>
  <c r="IV22" i="23"/>
  <c r="G239" i="40" s="1"/>
  <c r="IT48" i="27"/>
  <c r="IT44" i="27"/>
  <c r="IT14" i="27"/>
  <c r="IT22" i="27"/>
  <c r="IT24" i="27"/>
  <c r="IT50" i="27"/>
  <c r="IV23" i="23"/>
  <c r="H239" i="40" s="1"/>
  <c r="CL38" i="27"/>
  <c r="CL4" i="27"/>
  <c r="CL6" i="27"/>
  <c r="CL12" i="27"/>
  <c r="CL36" i="27"/>
  <c r="CL44" i="27"/>
  <c r="CL26" i="27"/>
  <c r="CL40" i="27"/>
  <c r="CL54" i="27"/>
  <c r="CN24" i="23"/>
  <c r="I75" i="40" s="1"/>
  <c r="CL10" i="27"/>
  <c r="CL16" i="27"/>
  <c r="CL24" i="27"/>
  <c r="CL56" i="27"/>
  <c r="CL32" i="27"/>
  <c r="CL34" i="27"/>
  <c r="CL52" i="27"/>
  <c r="CL18" i="27"/>
  <c r="CL22" i="27"/>
  <c r="CL42" i="27"/>
  <c r="CL14" i="27"/>
  <c r="CL50" i="27"/>
  <c r="CL28" i="27"/>
  <c r="CL48" i="27"/>
  <c r="CL20" i="27"/>
  <c r="CL30" i="27"/>
  <c r="CL58" i="27"/>
  <c r="CL46" i="27"/>
  <c r="CL8" i="27"/>
  <c r="CL60" i="27"/>
  <c r="FC24" i="23"/>
  <c r="I142" i="40" s="1"/>
  <c r="FA32" i="27"/>
  <c r="FA40" i="27"/>
  <c r="FA54" i="27"/>
  <c r="FA50" i="27"/>
  <c r="FA28" i="27"/>
  <c r="FA6" i="27"/>
  <c r="FA56" i="27"/>
  <c r="FA26" i="27"/>
  <c r="FA24" i="27"/>
  <c r="FA58" i="27"/>
  <c r="FA20" i="27"/>
  <c r="FA12" i="27"/>
  <c r="FA4" i="27"/>
  <c r="FA18" i="27"/>
  <c r="FA44" i="27"/>
  <c r="FA14" i="27"/>
  <c r="FA42" i="27"/>
  <c r="FA46" i="27"/>
  <c r="FA60" i="27"/>
  <c r="FA48" i="27"/>
  <c r="FA22" i="27"/>
  <c r="FA16" i="27"/>
  <c r="FA38" i="27"/>
  <c r="FA30" i="27"/>
  <c r="FA52" i="27"/>
  <c r="FA36" i="27"/>
  <c r="FA34" i="27"/>
  <c r="FA8" i="27"/>
  <c r="FA10" i="27"/>
  <c r="KH23" i="23"/>
  <c r="H277" i="40" s="1"/>
  <c r="FC22" i="23"/>
  <c r="G142" i="40" s="1"/>
  <c r="ME23" i="23"/>
  <c r="H326" i="40" s="1"/>
  <c r="CG18" i="27"/>
  <c r="CG34" i="27"/>
  <c r="CG42" i="27"/>
  <c r="CG58" i="27"/>
  <c r="CI24" i="23"/>
  <c r="I70" i="40" s="1"/>
  <c r="CG50" i="27"/>
  <c r="CG38" i="27"/>
  <c r="CG10" i="27"/>
  <c r="CG54" i="27"/>
  <c r="CG4" i="27"/>
  <c r="CG22" i="27"/>
  <c r="CG24" i="27"/>
  <c r="CG52" i="27"/>
  <c r="CG16" i="27"/>
  <c r="CG44" i="27"/>
  <c r="CG20" i="27"/>
  <c r="CG12" i="27"/>
  <c r="CG60" i="27"/>
  <c r="CG46" i="27"/>
  <c r="CG56" i="27"/>
  <c r="CG14" i="27"/>
  <c r="CG32" i="27"/>
  <c r="CG26" i="27"/>
  <c r="CG30" i="27"/>
  <c r="CG8" i="27"/>
  <c r="CG28" i="27"/>
  <c r="CG36" i="27"/>
  <c r="CG6" i="27"/>
  <c r="CG48" i="27"/>
  <c r="CG40" i="27"/>
  <c r="CI23" i="23"/>
  <c r="H70" i="40" s="1"/>
  <c r="CQ32" i="27"/>
  <c r="CQ48" i="27"/>
  <c r="CQ40" i="27"/>
  <c r="CQ34" i="27"/>
  <c r="CQ8" i="27"/>
  <c r="CQ60" i="27"/>
  <c r="CQ20" i="27"/>
  <c r="CQ42" i="27"/>
  <c r="CQ36" i="27"/>
  <c r="CQ24" i="27"/>
  <c r="CQ14" i="27"/>
  <c r="CQ46" i="27"/>
  <c r="CQ16" i="27"/>
  <c r="CQ10" i="27"/>
  <c r="CQ30" i="27"/>
  <c r="CQ44" i="27"/>
  <c r="CS24" i="23"/>
  <c r="I80" i="40" s="1"/>
  <c r="CQ28" i="27"/>
  <c r="CQ58" i="27"/>
  <c r="CQ52" i="27"/>
  <c r="CQ56" i="27"/>
  <c r="CQ54" i="27"/>
  <c r="CQ38" i="27"/>
  <c r="CQ26" i="27"/>
  <c r="CQ4" i="27"/>
  <c r="CQ50" i="27"/>
  <c r="CQ18" i="27"/>
  <c r="CQ6" i="27"/>
  <c r="CQ12" i="27"/>
  <c r="CQ22" i="27"/>
  <c r="OB20" i="23"/>
  <c r="DB22" i="23"/>
  <c r="G89" i="40" s="1"/>
  <c r="IL23" i="23"/>
  <c r="H229" i="40" s="1"/>
  <c r="KY23" i="23"/>
  <c r="H294" i="40" s="1"/>
  <c r="KY22" i="23"/>
  <c r="G294" i="40" s="1"/>
  <c r="KR22" i="27"/>
  <c r="KR44" i="27"/>
  <c r="KR58" i="27"/>
  <c r="KR8" i="27"/>
  <c r="KR40" i="27"/>
  <c r="KR48" i="27"/>
  <c r="KR18" i="27"/>
  <c r="KR38" i="27"/>
  <c r="KR46" i="27"/>
  <c r="KR42" i="27"/>
  <c r="KR50" i="27"/>
  <c r="KR32" i="27"/>
  <c r="KR24" i="27"/>
  <c r="KR28" i="27"/>
  <c r="KR6" i="27"/>
  <c r="KR36" i="27"/>
  <c r="KR34" i="27"/>
  <c r="KR56" i="27"/>
  <c r="KR52" i="27"/>
  <c r="KT24" i="23"/>
  <c r="I289" i="40" s="1"/>
  <c r="KR4" i="27"/>
  <c r="KR26" i="27"/>
  <c r="KR16" i="27"/>
  <c r="KR60" i="27"/>
  <c r="KR12" i="27"/>
  <c r="KR10" i="27"/>
  <c r="KR30" i="27"/>
  <c r="KR54" i="27"/>
  <c r="KR20" i="27"/>
  <c r="KR14" i="27"/>
  <c r="EX52" i="27"/>
  <c r="EX6" i="27"/>
  <c r="EX56" i="27"/>
  <c r="EX38" i="27"/>
  <c r="EX50" i="27"/>
  <c r="EX30" i="27"/>
  <c r="EX58" i="27"/>
  <c r="EX26" i="27"/>
  <c r="EX18" i="27"/>
  <c r="EX46" i="27"/>
  <c r="EX14" i="27"/>
  <c r="EX10" i="27"/>
  <c r="EX36" i="27"/>
  <c r="EX20" i="27"/>
  <c r="EX32" i="27"/>
  <c r="EX24" i="27"/>
  <c r="EX34" i="27"/>
  <c r="EX16" i="27"/>
  <c r="EX48" i="27"/>
  <c r="EX22" i="27"/>
  <c r="EZ24" i="23"/>
  <c r="I139" i="40" s="1"/>
  <c r="EX12" i="27"/>
  <c r="EX28" i="27"/>
  <c r="EX54" i="27"/>
  <c r="EX42" i="27"/>
  <c r="EX4" i="27"/>
  <c r="EX44" i="27"/>
  <c r="EX60" i="27"/>
  <c r="EX40" i="27"/>
  <c r="EX8" i="27"/>
  <c r="EZ22" i="23"/>
  <c r="G139" i="40" s="1"/>
  <c r="JG22" i="23"/>
  <c r="G250" i="40" s="1"/>
  <c r="KU22" i="27"/>
  <c r="KU44" i="27"/>
  <c r="KW24" i="23"/>
  <c r="I292" i="40" s="1"/>
  <c r="KU34" i="27"/>
  <c r="KU16" i="27"/>
  <c r="KU6" i="27"/>
  <c r="KU48" i="27"/>
  <c r="KU40" i="27"/>
  <c r="KU18" i="27"/>
  <c r="KU52" i="27"/>
  <c r="KU32" i="27"/>
  <c r="KU4" i="27"/>
  <c r="KU10" i="27"/>
  <c r="KU60" i="27"/>
  <c r="KU50" i="27"/>
  <c r="KU30" i="27"/>
  <c r="KU12" i="27"/>
  <c r="KU56" i="27"/>
  <c r="KU8" i="27"/>
  <c r="KU36" i="27"/>
  <c r="KU24" i="27"/>
  <c r="KU28" i="27"/>
  <c r="KU26" i="27"/>
  <c r="KU20" i="27"/>
  <c r="KU58" i="27"/>
  <c r="KU54" i="27"/>
  <c r="KU46" i="27"/>
  <c r="KU42" i="27"/>
  <c r="KU14" i="27"/>
  <c r="KU38" i="27"/>
  <c r="KM52" i="27"/>
  <c r="KM18" i="27"/>
  <c r="KM20" i="27"/>
  <c r="KM8" i="27"/>
  <c r="KM44" i="27"/>
  <c r="KM24" i="27"/>
  <c r="KM28" i="27"/>
  <c r="KM32" i="27"/>
  <c r="KM26" i="27"/>
  <c r="KM22" i="27"/>
  <c r="KM14" i="27"/>
  <c r="KM34" i="27"/>
  <c r="KM48" i="27"/>
  <c r="KM56" i="27"/>
  <c r="KM12" i="27"/>
  <c r="KM42" i="27"/>
  <c r="KM4" i="27"/>
  <c r="KM54" i="27"/>
  <c r="KM38" i="27"/>
  <c r="KM58" i="27"/>
  <c r="KM46" i="27"/>
  <c r="KM60" i="27"/>
  <c r="KM40" i="27"/>
  <c r="KM6" i="27"/>
  <c r="KO24" i="23"/>
  <c r="I284" i="40" s="1"/>
  <c r="KM16" i="27"/>
  <c r="KM50" i="27"/>
  <c r="KM30" i="27"/>
  <c r="KM10" i="27"/>
  <c r="KM36" i="27"/>
  <c r="KO22" i="23"/>
  <c r="G284" i="40" s="1"/>
  <c r="CW22" i="23"/>
  <c r="G84" i="40" s="1"/>
  <c r="LG28" i="27"/>
  <c r="LG20" i="27"/>
  <c r="LG46" i="27"/>
  <c r="LG44" i="27"/>
  <c r="LG42" i="27"/>
  <c r="LG30" i="27"/>
  <c r="LG26" i="27"/>
  <c r="LG38" i="27"/>
  <c r="LG48" i="27"/>
  <c r="LG50" i="27"/>
  <c r="LG12" i="27"/>
  <c r="LG40" i="27"/>
  <c r="LG14" i="27"/>
  <c r="LG36" i="27"/>
  <c r="LG22" i="27"/>
  <c r="LG32" i="27"/>
  <c r="LG34" i="27"/>
  <c r="LG24" i="27"/>
  <c r="LI24" i="23"/>
  <c r="I304" i="40" s="1"/>
  <c r="LI23" i="23"/>
  <c r="H304" i="40" s="1"/>
  <c r="LG54" i="27"/>
  <c r="LG18" i="27"/>
  <c r="LG4" i="27"/>
  <c r="LG56" i="27"/>
  <c r="LG60" i="27"/>
  <c r="LG8" i="27"/>
  <c r="LG16" i="27"/>
  <c r="LG58" i="27"/>
  <c r="LG52" i="27"/>
  <c r="LG10" i="27"/>
  <c r="LG6" i="27"/>
  <c r="DM26" i="27"/>
  <c r="DM4" i="27"/>
  <c r="DM32" i="27"/>
  <c r="DM46" i="27"/>
  <c r="DM8" i="27"/>
  <c r="DO24" i="23"/>
  <c r="I102" i="40" s="1"/>
  <c r="DM54" i="27"/>
  <c r="DM6" i="27"/>
  <c r="DM24" i="27"/>
  <c r="DM50" i="27"/>
  <c r="DM10" i="27"/>
  <c r="DM14" i="27"/>
  <c r="DM16" i="27"/>
  <c r="DM42" i="27"/>
  <c r="DM30" i="27"/>
  <c r="DM44" i="27"/>
  <c r="DM12" i="27"/>
  <c r="DM22" i="27"/>
  <c r="DM58" i="27"/>
  <c r="DM56" i="27"/>
  <c r="DM60" i="27"/>
  <c r="DM20" i="27"/>
  <c r="DM28" i="27"/>
  <c r="DM36" i="27"/>
  <c r="DM40" i="27"/>
  <c r="DO22" i="23"/>
  <c r="G102" i="40" s="1"/>
  <c r="DM34" i="27"/>
  <c r="DM48" i="27"/>
  <c r="DM38" i="27"/>
  <c r="DM52" i="27"/>
  <c r="DM18" i="27"/>
  <c r="ER52" i="27"/>
  <c r="ER28" i="27"/>
  <c r="ER12" i="27"/>
  <c r="ER16" i="27"/>
  <c r="ER10" i="27"/>
  <c r="ER42" i="27"/>
  <c r="ER34" i="27"/>
  <c r="ER8" i="27"/>
  <c r="ER14" i="27"/>
  <c r="ER22" i="27"/>
  <c r="ER40" i="27"/>
  <c r="ER48" i="27"/>
  <c r="ER58" i="27"/>
  <c r="ER30" i="27"/>
  <c r="ER46" i="27"/>
  <c r="ER32" i="27"/>
  <c r="ER20" i="27"/>
  <c r="ER24" i="27"/>
  <c r="ER6" i="27"/>
  <c r="ET24" i="23"/>
  <c r="I133" i="40" s="1"/>
  <c r="ER26" i="27"/>
  <c r="ER38" i="27"/>
  <c r="ER50" i="27"/>
  <c r="ER54" i="27"/>
  <c r="ER18" i="27"/>
  <c r="ER60" i="27"/>
  <c r="ET23" i="23"/>
  <c r="H133" i="40" s="1"/>
  <c r="ER36" i="27"/>
  <c r="ER44" i="27"/>
  <c r="ER4" i="27"/>
  <c r="ER56" i="27"/>
  <c r="NO20" i="23"/>
  <c r="FZ22" i="23"/>
  <c r="G165" i="40" s="1"/>
  <c r="LZ23" i="23"/>
  <c r="H321" i="40" s="1"/>
  <c r="DC16" i="27"/>
  <c r="DC4" i="27"/>
  <c r="DC46" i="27"/>
  <c r="DC52" i="27"/>
  <c r="DC26" i="27"/>
  <c r="DC44" i="27"/>
  <c r="DC18" i="27"/>
  <c r="DC40" i="27"/>
  <c r="DC34" i="27"/>
  <c r="DC30" i="27"/>
  <c r="DC50" i="27"/>
  <c r="DC8" i="27"/>
  <c r="DC14" i="27"/>
  <c r="DE24" i="23"/>
  <c r="I92" i="40" s="1"/>
  <c r="DC12" i="27"/>
  <c r="DC24" i="27"/>
  <c r="DC42" i="27"/>
  <c r="DC60" i="27"/>
  <c r="DC20" i="27"/>
  <c r="DC48" i="27"/>
  <c r="DC28" i="27"/>
  <c r="DC38" i="27"/>
  <c r="DC10" i="27"/>
  <c r="DC6" i="27"/>
  <c r="DC22" i="27"/>
  <c r="DC56" i="27"/>
  <c r="DC32" i="27"/>
  <c r="DC36" i="27"/>
  <c r="DC58" i="27"/>
  <c r="DE23" i="23"/>
  <c r="H92" i="40" s="1"/>
  <c r="DC54" i="27"/>
  <c r="DD23" i="23"/>
  <c r="H91" i="40" s="1"/>
  <c r="HS56" i="27"/>
  <c r="HS12" i="27"/>
  <c r="HS54" i="27"/>
  <c r="HS14" i="27"/>
  <c r="HS48" i="27"/>
  <c r="HS16" i="27"/>
  <c r="HS34" i="27"/>
  <c r="HS20" i="27"/>
  <c r="HS6" i="27"/>
  <c r="HS26" i="27"/>
  <c r="HS50" i="27"/>
  <c r="HS60" i="27"/>
  <c r="HS32" i="27"/>
  <c r="HS42" i="27"/>
  <c r="HS30" i="27"/>
  <c r="HS58" i="27"/>
  <c r="HS36" i="27"/>
  <c r="HS46" i="27"/>
  <c r="HS52" i="27"/>
  <c r="HU24" i="23"/>
  <c r="I212" i="40" s="1"/>
  <c r="HS28" i="27"/>
  <c r="HS40" i="27"/>
  <c r="HS22" i="27"/>
  <c r="HS44" i="27"/>
  <c r="HS18" i="27"/>
  <c r="HS10" i="27"/>
  <c r="HS24" i="27"/>
  <c r="HS38" i="27"/>
  <c r="HS8" i="27"/>
  <c r="HS4" i="27"/>
  <c r="FT24" i="27"/>
  <c r="FT20" i="27"/>
  <c r="FT58" i="27"/>
  <c r="FT10" i="27"/>
  <c r="FT44" i="27"/>
  <c r="FT52" i="27"/>
  <c r="FT18" i="27"/>
  <c r="FT32" i="27"/>
  <c r="FT28" i="27"/>
  <c r="FT30" i="27"/>
  <c r="FT22" i="27"/>
  <c r="FT48" i="27"/>
  <c r="FT4" i="27"/>
  <c r="FT42" i="27"/>
  <c r="FT8" i="27"/>
  <c r="FT38" i="27"/>
  <c r="FT6" i="27"/>
  <c r="FT50" i="27"/>
  <c r="FT16" i="27"/>
  <c r="FT56" i="27"/>
  <c r="FT60" i="27"/>
  <c r="FT12" i="27"/>
  <c r="FT14" i="27"/>
  <c r="FT46" i="27"/>
  <c r="FT40" i="27"/>
  <c r="FT36" i="27"/>
  <c r="FT54" i="27"/>
  <c r="FT26" i="27"/>
  <c r="FT34" i="27"/>
  <c r="FV24" i="23"/>
  <c r="I161" i="40" s="1"/>
  <c r="FV22" i="23"/>
  <c r="G161" i="40" s="1"/>
  <c r="GY22" i="23"/>
  <c r="G190" i="40" s="1"/>
  <c r="GI24" i="23"/>
  <c r="I174" i="40" s="1"/>
  <c r="GG36" i="27"/>
  <c r="GG4" i="27"/>
  <c r="GG48" i="27"/>
  <c r="GG30" i="27"/>
  <c r="GG58" i="27"/>
  <c r="GG60" i="27"/>
  <c r="GG28" i="27"/>
  <c r="GG54" i="27"/>
  <c r="GG38" i="27"/>
  <c r="GG8" i="27"/>
  <c r="GG14" i="27"/>
  <c r="GG32" i="27"/>
  <c r="GG34" i="27"/>
  <c r="GG6" i="27"/>
  <c r="GG12" i="27"/>
  <c r="GG10" i="27"/>
  <c r="GG50" i="27"/>
  <c r="GG22" i="27"/>
  <c r="GG56" i="27"/>
  <c r="GG46" i="27"/>
  <c r="GG24" i="27"/>
  <c r="GG44" i="27"/>
  <c r="GG18" i="27"/>
  <c r="GG16" i="27"/>
  <c r="GG26" i="27"/>
  <c r="GG42" i="27"/>
  <c r="GG52" i="27"/>
  <c r="GG40" i="27"/>
  <c r="GG20" i="27"/>
  <c r="GI23" i="23"/>
  <c r="H174" i="40" s="1"/>
  <c r="FO23" i="23"/>
  <c r="H154" i="40" s="1"/>
  <c r="MN50" i="27"/>
  <c r="MN24" i="27"/>
  <c r="MP24" i="23"/>
  <c r="I337" i="40" s="1"/>
  <c r="MN40" i="27"/>
  <c r="MN60" i="27"/>
  <c r="MN8" i="27"/>
  <c r="MN10" i="27"/>
  <c r="MN28" i="27"/>
  <c r="MN12" i="27"/>
  <c r="MN34" i="27"/>
  <c r="MN22" i="27"/>
  <c r="MN14" i="27"/>
  <c r="MN16" i="27"/>
  <c r="MN42" i="27"/>
  <c r="MN20" i="27"/>
  <c r="MN54" i="27"/>
  <c r="MN18" i="27"/>
  <c r="MN46" i="27"/>
  <c r="MN32" i="27"/>
  <c r="MN30" i="27"/>
  <c r="MN36" i="27"/>
  <c r="MN6" i="27"/>
  <c r="MN26" i="27"/>
  <c r="MN58" i="27"/>
  <c r="MN52" i="27"/>
  <c r="MN38" i="27"/>
  <c r="MN56" i="27"/>
  <c r="MN48" i="27"/>
  <c r="MN44" i="27"/>
  <c r="MN4" i="27"/>
  <c r="EA23" i="23"/>
  <c r="H114" i="40" s="1"/>
  <c r="CM22" i="23"/>
  <c r="G74" i="40" s="1"/>
  <c r="EM16" i="27"/>
  <c r="EM46" i="27"/>
  <c r="EM60" i="27"/>
  <c r="EM54" i="27"/>
  <c r="EM6" i="27"/>
  <c r="EM18" i="27"/>
  <c r="EM30" i="27"/>
  <c r="EM24" i="27"/>
  <c r="EM28" i="27"/>
  <c r="EM20" i="27"/>
  <c r="EM50" i="27"/>
  <c r="EM10" i="27"/>
  <c r="EM44" i="27"/>
  <c r="EM12" i="27"/>
  <c r="EM14" i="27"/>
  <c r="EM42" i="27"/>
  <c r="EM26" i="27"/>
  <c r="EM8" i="27"/>
  <c r="EM56" i="27"/>
  <c r="EM48" i="27"/>
  <c r="EM36" i="27"/>
  <c r="EM38" i="27"/>
  <c r="EM34" i="27"/>
  <c r="EM40" i="27"/>
  <c r="EM22" i="27"/>
  <c r="EM58" i="27"/>
  <c r="EM32" i="27"/>
  <c r="EO24" i="23"/>
  <c r="I128" i="40" s="1"/>
  <c r="EM52" i="27"/>
  <c r="EM4" i="27"/>
  <c r="BU58" i="27"/>
  <c r="BU26" i="27"/>
  <c r="BU52" i="27"/>
  <c r="BU10" i="27"/>
  <c r="BU22" i="27"/>
  <c r="BU20" i="27"/>
  <c r="BU48" i="27"/>
  <c r="BU6" i="27"/>
  <c r="BU54" i="27"/>
  <c r="BU4" i="27"/>
  <c r="BU36" i="27"/>
  <c r="BU38" i="27"/>
  <c r="BU24" i="27"/>
  <c r="BU60" i="27"/>
  <c r="BU28" i="27"/>
  <c r="BU40" i="27"/>
  <c r="BW24" i="23"/>
  <c r="I58" i="40" s="1"/>
  <c r="BU46" i="27"/>
  <c r="BU12" i="27"/>
  <c r="BU50" i="27"/>
  <c r="BU30" i="27"/>
  <c r="BU56" i="27"/>
  <c r="BU18" i="27"/>
  <c r="BU32" i="27"/>
  <c r="BU44" i="27"/>
  <c r="BU42" i="27"/>
  <c r="BU14" i="27"/>
  <c r="BU8" i="27"/>
  <c r="BU16" i="27"/>
  <c r="BU34" i="27"/>
  <c r="BL22" i="23"/>
  <c r="G47" i="40" s="1"/>
  <c r="HQ23" i="23"/>
  <c r="H208" i="40" s="1"/>
  <c r="G361" i="40" l="1"/>
  <c r="H394" i="40" s="1"/>
  <c r="I394" i="40" s="1"/>
  <c r="H365" i="40"/>
  <c r="I365" i="40"/>
  <c r="I353" i="40"/>
  <c r="H353" i="40"/>
  <c r="G360" i="40"/>
  <c r="H393" i="40" s="1"/>
  <c r="I393" i="40" s="1"/>
  <c r="H368" i="40"/>
  <c r="E376" i="40"/>
  <c r="E375" i="40"/>
  <c r="H359" i="40"/>
  <c r="H358" i="40"/>
  <c r="G359" i="40"/>
  <c r="H392" i="40" s="1"/>
  <c r="I392" i="40" s="1"/>
  <c r="G367" i="40"/>
  <c r="H400" i="40" s="1"/>
  <c r="I400" i="40" s="1"/>
  <c r="E371" i="40"/>
  <c r="E372" i="40"/>
  <c r="E373" i="40" s="1"/>
  <c r="G364" i="40"/>
  <c r="H397" i="40" s="1"/>
  <c r="I397" i="40" s="1"/>
  <c r="G363" i="40"/>
  <c r="H396" i="40" s="1"/>
  <c r="I396" i="40" s="1"/>
  <c r="H366" i="40"/>
  <c r="G365" i="40"/>
  <c r="H398" i="40" s="1"/>
  <c r="I398" i="40" s="1"/>
  <c r="H354" i="40"/>
  <c r="H356" i="40"/>
  <c r="G358" i="40"/>
  <c r="H391" i="40" s="1"/>
  <c r="I391" i="40" s="1"/>
  <c r="I358" i="40"/>
  <c r="I359" i="40"/>
  <c r="I364" i="40"/>
  <c r="I369" i="40"/>
  <c r="I360" i="40"/>
  <c r="I366" i="40"/>
  <c r="H360" i="40"/>
  <c r="H361" i="40"/>
  <c r="I356" i="40"/>
  <c r="H352" i="40"/>
  <c r="I361" i="40"/>
  <c r="H367" i="40"/>
  <c r="G353" i="40"/>
  <c r="H386" i="40" s="1"/>
  <c r="I386" i="40" s="1"/>
  <c r="F353" i="40"/>
  <c r="G357" i="40"/>
  <c r="H390" i="40" s="1"/>
  <c r="I390" i="40" s="1"/>
  <c r="F356" i="40"/>
  <c r="G368" i="40"/>
  <c r="H401" i="40" s="1"/>
  <c r="I401" i="40" s="1"/>
  <c r="H369" i="40"/>
  <c r="I362" i="40"/>
  <c r="G355" i="40"/>
  <c r="H388" i="40" s="1"/>
  <c r="I388" i="40" s="1"/>
  <c r="H355" i="40"/>
  <c r="I352" i="40"/>
  <c r="G369" i="40"/>
  <c r="H402" i="40" s="1"/>
  <c r="I402" i="40" s="1"/>
  <c r="G352" i="40"/>
  <c r="H385" i="40" s="1"/>
  <c r="I385" i="40" s="1"/>
  <c r="G366" i="40"/>
  <c r="H399" i="40" s="1"/>
  <c r="I399" i="40" s="1"/>
  <c r="I355" i="40"/>
  <c r="I354" i="40"/>
  <c r="H364" i="40"/>
  <c r="G362" i="40"/>
  <c r="H395" i="40" s="1"/>
  <c r="I395" i="40" s="1"/>
  <c r="I357" i="40"/>
  <c r="H363" i="40"/>
  <c r="F357" i="40"/>
  <c r="F369" i="40"/>
  <c r="G356" i="40"/>
  <c r="H389" i="40" s="1"/>
  <c r="I389" i="40" s="1"/>
  <c r="I363" i="40"/>
  <c r="I367" i="40"/>
  <c r="I368" i="40"/>
  <c r="H362" i="40"/>
  <c r="H357" i="40"/>
  <c r="F364" i="40"/>
  <c r="NL22" i="23"/>
  <c r="NV22" i="23"/>
  <c r="NT22" i="23"/>
  <c r="NJ22" i="23"/>
  <c r="OE22" i="23"/>
  <c r="NP22" i="23"/>
  <c r="NU22" i="23"/>
  <c r="OC22" i="23"/>
  <c r="OD22" i="23"/>
  <c r="NO22" i="23"/>
  <c r="NK22" i="23"/>
  <c r="NR22" i="23"/>
  <c r="OF22" i="23"/>
  <c r="NY22" i="23"/>
  <c r="NS22" i="23"/>
  <c r="NM22" i="23"/>
  <c r="OA22" i="23"/>
  <c r="OB22" i="23"/>
  <c r="NN22" i="23"/>
  <c r="NW22" i="23"/>
  <c r="NI22" i="23"/>
  <c r="G60" i="40"/>
  <c r="G354" i="40" s="1"/>
  <c r="H387" i="40" s="1"/>
  <c r="I387" i="40" s="1"/>
  <c r="NZ22" i="23"/>
  <c r="NX22" i="23"/>
  <c r="NQ22" i="23"/>
  <c r="NH22" i="23"/>
  <c r="NG22" i="23"/>
  <c r="E377" i="40" l="1"/>
  <c r="I405" i="40"/>
  <c r="I406" i="40" s="1"/>
  <c r="I404" i="40"/>
  <c r="F372" i="40"/>
  <c r="F373" i="40" s="1"/>
  <c r="G375" i="40"/>
  <c r="G376" i="40"/>
  <c r="G377" i="40" s="1"/>
  <c r="F371" i="40"/>
  <c r="H376" i="40"/>
  <c r="H377" i="40" s="1"/>
  <c r="H375" i="40"/>
  <c r="I376" i="40"/>
  <c r="I377" i="40" s="1"/>
  <c r="I375" i="40"/>
  <c r="H371" i="40"/>
  <c r="H372" i="40"/>
  <c r="H373" i="40" s="1"/>
  <c r="F376" i="40"/>
  <c r="F377" i="40" s="1"/>
  <c r="G372" i="40"/>
  <c r="G373" i="40" s="1"/>
  <c r="G371" i="40"/>
  <c r="F375" i="40"/>
  <c r="I371" i="40"/>
  <c r="I372" i="40"/>
  <c r="I373" i="40" s="1"/>
  <c r="AG3" i="25"/>
  <c r="AN3" i="25"/>
  <c r="AC3" i="25"/>
  <c r="AI3" i="25"/>
  <c r="AK3" i="25"/>
  <c r="X3" i="25"/>
  <c r="AF3" i="25"/>
  <c r="W3" i="25"/>
  <c r="Y3" i="25"/>
  <c r="AM3" i="25"/>
  <c r="AH3" i="25"/>
  <c r="Z3" i="25"/>
  <c r="AD3" i="25"/>
  <c r="AA3" i="25"/>
  <c r="AJ3" i="25"/>
  <c r="AE3" i="25"/>
  <c r="AL3" i="25"/>
  <c r="AB3" i="25"/>
  <c r="H405" i="40" l="1"/>
  <c r="H406" i="40" s="1"/>
  <c r="H404" i="4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Shawn Enterline</author>
  </authors>
  <commentList>
    <comment ref="H1" authorId="0" shapeId="0" xr:uid="{1602F4FE-BD3C-4861-9F70-295CB4E39E18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Holidays are set by the EGPS Power Calendar file.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Shawn Enterline</author>
  </authors>
  <commentList>
    <comment ref="AA8" authorId="0" shapeId="0" xr:uid="{7A36A0C5-5871-4E39-9069-4C5DC6080325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These prices are the average of August 2022 forward broker marks from ICAP (n=23).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78578A-0338-4EBE-A716-2092649AEA6F}" keepAlive="1" name="Query - Ave_LMP_History" description="Connection to the 'Ave_LMP_History' query in the workbook." type="5" refreshedVersion="8" background="1" saveData="1">
    <dbPr connection="Provider=Microsoft.Mashup.OleDb.1;Data Source=$Workbook$;Location=Ave_LMP_History;Extended Properties=&quot;&quot;" command="SELECT * FROM [Ave_LMP_History]"/>
  </connection>
</connections>
</file>

<file path=xl/sharedStrings.xml><?xml version="1.0" encoding="utf-8"?>
<sst xmlns="http://schemas.openxmlformats.org/spreadsheetml/2006/main" count="1463" uniqueCount="414">
  <si>
    <t>Month</t>
  </si>
  <si>
    <t>Year</t>
  </si>
  <si>
    <t>x</t>
  </si>
  <si>
    <t>Vermont Public Power Supply Authority</t>
  </si>
  <si>
    <t>Energy Price Forecast</t>
  </si>
  <si>
    <t>Natural Gas</t>
  </si>
  <si>
    <t>$/MMBtu</t>
  </si>
  <si>
    <t>$/MWH</t>
  </si>
  <si>
    <t>On_Peak_ISO-NE_HUB</t>
  </si>
  <si>
    <t>Off_Peak_ISO-NE_HUB</t>
  </si>
  <si>
    <t>Spread</t>
  </si>
  <si>
    <t>Algonquin Basis</t>
  </si>
  <si>
    <t>Scalar</t>
  </si>
  <si>
    <t>Scaled</t>
  </si>
  <si>
    <t>Annual Gas</t>
  </si>
  <si>
    <t>Implied Heat Rate</t>
  </si>
  <si>
    <t>MMBtu/MWH</t>
  </si>
  <si>
    <t>Annual Basis</t>
  </si>
  <si>
    <t>Ave DA LMP ($/MWH)</t>
  </si>
  <si>
    <t>Kruger Hydro Units</t>
  </si>
  <si>
    <t>.H.INTERNAL_HUB</t>
  </si>
  <si>
    <t>UN.EAST_AVE34.5MCNL</t>
  </si>
  <si>
    <t>UN.YARMOUTH22  YAR4</t>
  </si>
  <si>
    <t>UN.HIGHGATE46  HGFA</t>
  </si>
  <si>
    <t>UN.STONYBRK13.2ST1A</t>
  </si>
  <si>
    <t>UN.STONYBRK13.2ST1B</t>
  </si>
  <si>
    <t>UN.STONYBRK13.2ST1C</t>
  </si>
  <si>
    <t>.Z.VERMONT</t>
  </si>
  <si>
    <t>.I.ROSETON 345 1</t>
  </si>
  <si>
    <t>.I.HQHIGATE120 2</t>
  </si>
  <si>
    <t>LD.STJHNSBY34.5</t>
  </si>
  <si>
    <t>LD.IRASBURG46</t>
  </si>
  <si>
    <t>LD.HIGHGATE46</t>
  </si>
  <si>
    <t>LD.MIDDLESX34.5</t>
  </si>
  <si>
    <t>LD.PARK_ST 34.5</t>
  </si>
  <si>
    <t>.Z.MAINE</t>
  </si>
  <si>
    <t>LD.ASHBRNHM115</t>
  </si>
  <si>
    <t>UN.SEABROOK24.5SBRK</t>
  </si>
  <si>
    <t>UN.BARRE_VT34.5RYGT</t>
  </si>
  <si>
    <t>UN.HIGHGATE13.8SWC1</t>
  </si>
  <si>
    <t>LD.BLANFORD23</t>
  </si>
  <si>
    <t>LD.WINSLOW 34.5</t>
  </si>
  <si>
    <t>LD.GUILFORD34.5</t>
  </si>
  <si>
    <t>LD.GULFISLD34.5</t>
  </si>
  <si>
    <t>LD.LEWSTN_L34.5</t>
  </si>
  <si>
    <t>LD.PAWTUCKT13.8</t>
  </si>
  <si>
    <t>MMM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</si>
  <si>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</si>
  <si>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</si>
  <si>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</si>
  <si>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</si>
  <si>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</si>
  <si>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</si>
  <si>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</si>
  <si>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</si>
  <si>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</si>
  <si>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</si>
  <si>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</si>
  <si>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</si>
  <si>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Annual Ave</t>
  </si>
  <si>
    <t>% Difference from HUB (4000)</t>
  </si>
  <si>
    <t>On/Off</t>
  </si>
  <si>
    <t>Off</t>
  </si>
  <si>
    <t>On</t>
  </si>
  <si>
    <t>Location_ID</t>
  </si>
  <si>
    <t>Henry Hub Natural Gas</t>
  </si>
  <si>
    <t>On-Peak Hours</t>
  </si>
  <si>
    <t>Off-Peak Hours</t>
  </si>
  <si>
    <t>Date</t>
  </si>
  <si>
    <t>MMM-YY</t>
  </si>
  <si>
    <t>Days</t>
  </si>
  <si>
    <t>Weekdays</t>
  </si>
  <si>
    <t>Weekend_Days</t>
  </si>
  <si>
    <t>Obs_Holidays</t>
  </si>
  <si>
    <t>DST</t>
  </si>
  <si>
    <t>On_Peak</t>
  </si>
  <si>
    <t>Off_Peak</t>
  </si>
  <si>
    <t>2X8</t>
  </si>
  <si>
    <t>2X16</t>
  </si>
  <si>
    <t>2X24</t>
  </si>
  <si>
    <t>5X8</t>
  </si>
  <si>
    <t>5X16</t>
  </si>
  <si>
    <t>7X8</t>
  </si>
  <si>
    <t>7X16</t>
  </si>
  <si>
    <t>7X24</t>
  </si>
  <si>
    <t>On_%</t>
  </si>
  <si>
    <t>Off_%</t>
  </si>
  <si>
    <t>Hours/Month</t>
  </si>
  <si>
    <t>ATC_ISO-NE_HUB</t>
  </si>
  <si>
    <t>.Z.NEWHAMPSHIRE</t>
  </si>
  <si>
    <t>UN.HIGHGATE13.8SWC2</t>
  </si>
  <si>
    <t>Change</t>
  </si>
  <si>
    <t>Change Date</t>
  </si>
  <si>
    <t>Methodology</t>
  </si>
  <si>
    <t>Gas Prices</t>
  </si>
  <si>
    <t>Basis Prices</t>
  </si>
  <si>
    <t>Electricity Prices</t>
  </si>
  <si>
    <t>Description</t>
  </si>
  <si>
    <t>Algonquin Citygate</t>
  </si>
  <si>
    <t>Calculated</t>
  </si>
  <si>
    <t>ATC</t>
  </si>
  <si>
    <t>Heat Rate</t>
  </si>
  <si>
    <t xml:space="preserve">Nominal $/MMBtu </t>
  </si>
  <si>
    <t>AEO 2019</t>
  </si>
  <si>
    <t>AEO 2020</t>
  </si>
  <si>
    <t>AEO 2021</t>
  </si>
  <si>
    <t>Table 3.  Energy Prices by Sector and Source</t>
  </si>
  <si>
    <t>https://www.eia.gov/outlooks/aeo/data/browser/#/?id=3-AEO2021&amp;region=1-0&amp;cases=ref2021&amp;start=2019&amp;end=2050&amp;f=A&amp;linechart=~ref2021-d113020a.38-3-AEO2021.1-0&amp;map=ref2021-d113020a.4-3-AEO2021.1-0&amp;ctype=linechart&amp;sourcekey=0</t>
  </si>
  <si>
    <t>Mon Mar 08 2021 10:13:39 GMT-0500 (Eastern Standard Time)</t>
  </si>
  <si>
    <t>Source: U.S. Energy Information Administration</t>
  </si>
  <si>
    <t>"Electric Power" sector, "Natural Gas"</t>
  </si>
  <si>
    <t>Hours</t>
  </si>
  <si>
    <t>Location ID</t>
  </si>
  <si>
    <t>Avg DA LMP</t>
  </si>
  <si>
    <t>Avg RT LMP</t>
  </si>
  <si>
    <t>---&gt;</t>
  </si>
  <si>
    <t>Set scalars to make this table match broker marks.</t>
  </si>
  <si>
    <t xml:space="preserve">NPV of Peak </t>
  </si>
  <si>
    <t>Levelized Pmt</t>
  </si>
  <si>
    <t>Historicals</t>
  </si>
  <si>
    <t>Henry Hub History and Forecasts</t>
  </si>
  <si>
    <t>Nominal $/MWH</t>
  </si>
  <si>
    <t>ICAP 1.15.21</t>
  </si>
  <si>
    <t>MA HUB History &amp; Forecast (7x24 Energy)</t>
  </si>
  <si>
    <t>Day Ahead LMP History</t>
  </si>
  <si>
    <t>AEO 2021 New England</t>
  </si>
  <si>
    <t>Implied AEO Basis</t>
  </si>
  <si>
    <t>Unknown</t>
  </si>
  <si>
    <t>ICAP 8.23.21</t>
  </si>
  <si>
    <t>7x16</t>
  </si>
  <si>
    <t>7x8</t>
  </si>
  <si>
    <t>2x16</t>
  </si>
  <si>
    <t>Summary of Prices</t>
  </si>
  <si>
    <t>HUB $/MWH (Nominal)</t>
  </si>
  <si>
    <t>UN.SHEFFIELD</t>
  </si>
  <si>
    <t>ICAP Jan-2021</t>
  </si>
  <si>
    <t>ICAP Sep-2021</t>
  </si>
  <si>
    <t>Season</t>
  </si>
  <si>
    <t>Winter</t>
  </si>
  <si>
    <t>Summer</t>
  </si>
  <si>
    <r>
      <t>https://www.eia.gov/outlooks/aeo/data/browser/#/?id=3-AEO2022&amp;</t>
    </r>
    <r>
      <rPr>
        <sz val="11"/>
        <color rgb="FFFF0000"/>
        <rFont val="Calibri"/>
        <family val="2"/>
        <scheme val="minor"/>
      </rPr>
      <t>region=1</t>
    </r>
    <r>
      <rPr>
        <sz val="11"/>
        <color theme="1"/>
        <rFont val="Calibri"/>
        <family val="2"/>
        <scheme val="minor"/>
      </rPr>
      <t>-1&amp;cases=ref2022&amp;start=2020&amp;end=2050&amp;f=A&amp;linechart=ref2022-d011222a.3-3-AEO2022.1-1&amp;map=ref2022-d011222a.4-3-AEO2022.1-1&amp;sourcekey=0</t>
    </r>
  </si>
  <si>
    <t>Mon Mar 07 2022 14:15:21 GMT-0500 (Eastern Standard Time)</t>
  </si>
  <si>
    <t>Item</t>
  </si>
  <si>
    <t>full name</t>
  </si>
  <si>
    <t>api key</t>
  </si>
  <si>
    <t>units</t>
  </si>
  <si>
    <t>Growth (2021-2050)</t>
  </si>
  <si>
    <t>Residential</t>
  </si>
  <si>
    <t>3-AEO2022.2.</t>
  </si>
  <si>
    <t>Propane</t>
  </si>
  <si>
    <t>Energy Prices: Residential: Propane: AEO2022 Reference case</t>
  </si>
  <si>
    <t>3-AEO2022.3.ref2022-d011222a</t>
  </si>
  <si>
    <t>2021 $/MMBtu</t>
  </si>
  <si>
    <t>Distillate Fuel Oil</t>
  </si>
  <si>
    <t>Energy Prices: Residential: Distillate Fuel Oil: AEO2022 Reference case</t>
  </si>
  <si>
    <t>3-AEO2022.4.ref2022-d011222a</t>
  </si>
  <si>
    <t>Energy Prices: Residential: Natural Gas: AEO2022 Reference case</t>
  </si>
  <si>
    <t>3-AEO2022.5.ref2022-d011222a</t>
  </si>
  <si>
    <t>Electricity</t>
  </si>
  <si>
    <t>Energy Prices: Residential: Electricity: AEO2022 Reference case</t>
  </si>
  <si>
    <t>3-AEO2022.6.ref2022-d011222a</t>
  </si>
  <si>
    <t>Commercial</t>
  </si>
  <si>
    <t>3-AEO2022.8.</t>
  </si>
  <si>
    <t>Energy Prices: Commercial: Propane: AEO2022 Reference case</t>
  </si>
  <si>
    <t>3-AEO2022.9.ref2022-d011222a</t>
  </si>
  <si>
    <t>Energy Prices: Commercial: Distillate Fuel Oil: AEO2022 Reference case</t>
  </si>
  <si>
    <t>3-AEO2022.10.ref2022-d011222a</t>
  </si>
  <si>
    <t>Residual Fuel Oil</t>
  </si>
  <si>
    <t>Energy Prices: Commercial: Residual Fuel: AEO2022 Reference case</t>
  </si>
  <si>
    <t>3-AEO2022.11.ref2022-d011222a</t>
  </si>
  <si>
    <t>Energy Prices: Commercial: Natural Gas: AEO2022 Reference case</t>
  </si>
  <si>
    <t>3-AEO2022.12.ref2022-d011222a</t>
  </si>
  <si>
    <t>Energy Prices: Commercial: Electricity: AEO2022 Reference case</t>
  </si>
  <si>
    <t>3-AEO2022.13.ref2022-d011222a</t>
  </si>
  <si>
    <t>Industrial</t>
  </si>
  <si>
    <t>3-AEO2022.15.</t>
  </si>
  <si>
    <t>Energy Prices: Industrial: Propane: AEO2022 Reference case</t>
  </si>
  <si>
    <t>3-AEO2022.16.ref2022-d011222a</t>
  </si>
  <si>
    <t>Energy Prices: Industrial: Distillate Fuel Oil: AEO2022 Reference case</t>
  </si>
  <si>
    <t>3-AEO2022.17.ref2022-d011222a</t>
  </si>
  <si>
    <t>Energy Prices: Industrial: Residual Fuel Oil: AEO2022 Reference case</t>
  </si>
  <si>
    <t>3-AEO2022.18.ref2022-d011222a</t>
  </si>
  <si>
    <t>Energy Prices: Industrial: Natural Gas: AEO2022 Reference case</t>
  </si>
  <si>
    <t>3-AEO2022.19.ref2022-d011222a</t>
  </si>
  <si>
    <t>Metallurgical Coal</t>
  </si>
  <si>
    <t>Energy Prices: Industrial: Metallurgical Coal: AEO2022 Reference case</t>
  </si>
  <si>
    <t>3-AEO2022.20.ref2022-d011222a</t>
  </si>
  <si>
    <t>- -</t>
  </si>
  <si>
    <t>Other Industrial Coal</t>
  </si>
  <si>
    <t>Energy Prices: Industrial: Other Industrial Coal: AEO2022 Reference case</t>
  </si>
  <si>
    <t>3-AEO2022.21.ref2022-d011222a</t>
  </si>
  <si>
    <t>Coal to Liquids</t>
  </si>
  <si>
    <t>Energy Prices: Industrial: Coal to Liquids: AEO2022 Reference case</t>
  </si>
  <si>
    <t>3-AEO2022.22.ref2022-d011222a</t>
  </si>
  <si>
    <t>Energy Prices: Industrial: Electricity: AEO2022 Reference case</t>
  </si>
  <si>
    <t>3-AEO2022.23.ref2022-d011222a</t>
  </si>
  <si>
    <t>Transportation</t>
  </si>
  <si>
    <t>3-AEO2022.25.</t>
  </si>
  <si>
    <t>Energy Prices: Transportation: Propane: AEO2022 Reference case</t>
  </si>
  <si>
    <t>3-AEO2022.26.ref2022-d011222a</t>
  </si>
  <si>
    <t>E85</t>
  </si>
  <si>
    <t>Energy Prices: Transportation: E85: AEO2022 Reference case</t>
  </si>
  <si>
    <t>3-AEO2022.27.ref2022-d011222a</t>
  </si>
  <si>
    <t>Motor Gasoline</t>
  </si>
  <si>
    <t>Energy Prices: Transportation: Motor Gasoline: AEO2022 Reference case</t>
  </si>
  <si>
    <t>3-AEO2022.28.ref2022-d011222a</t>
  </si>
  <si>
    <t>Jet Fuel</t>
  </si>
  <si>
    <t>Energy Prices: Transportation: Jet Fuel: AEO2022 Reference case</t>
  </si>
  <si>
    <t>3-AEO2022.29.ref2022-d011222a</t>
  </si>
  <si>
    <t>Diesel Fuel (distillate fuel oil)</t>
  </si>
  <si>
    <t>Energy Prices: Transportation: Diesel Fuel: AEO2022 Reference case</t>
  </si>
  <si>
    <t>3-AEO2022.30.ref2022-d011222a</t>
  </si>
  <si>
    <t>Energy Prices: Transportation: Residual Fuel Oil: AEO2022 Reference case</t>
  </si>
  <si>
    <t>3-AEO2022.31.ref2022-d011222a</t>
  </si>
  <si>
    <t>Energy Prices: Transportation: Natural Gas: AEO2022 Reference case</t>
  </si>
  <si>
    <t>3-AEO2022.32.ref2022-d011222a</t>
  </si>
  <si>
    <t>Energy Prices: Transportation: Electricity: AEO2022 Reference case</t>
  </si>
  <si>
    <t>3-AEO2022.33.ref2022-d011222a</t>
  </si>
  <si>
    <t>Electric Power</t>
  </si>
  <si>
    <t>3-AEO2022.35.</t>
  </si>
  <si>
    <t>Energy Prices: Electric Power: Distillate Fuel Oil: AEO2022 Reference case</t>
  </si>
  <si>
    <t>3-AEO2022.36.ref2022-d011222a</t>
  </si>
  <si>
    <t>Energy Prices: Electric Power: Residual Fuel Oil: AEO2022 Reference case</t>
  </si>
  <si>
    <t>3-AEO2022.37.ref2022-d011222a</t>
  </si>
  <si>
    <t>Energy Prices: Electric Power: Natural Gas: AEO2022 Reference case</t>
  </si>
  <si>
    <t>3-AEO2022.38.ref2022-d011222a</t>
  </si>
  <si>
    <t>Steam Coal</t>
  </si>
  <si>
    <t>Energy Prices: Electric Power: Steam Coal: AEO2022 Reference case</t>
  </si>
  <si>
    <t>3-AEO2022.39.ref2022-d011222a</t>
  </si>
  <si>
    <t>Uranium</t>
  </si>
  <si>
    <t>Energy Prices: Electric Power: Uranium: AEO2022 Reference case</t>
  </si>
  <si>
    <t>3-AEO2022.40.ref2022-d011222a</t>
  </si>
  <si>
    <t>Average Price to All Users</t>
  </si>
  <si>
    <t>3-AEO2022.44.</t>
  </si>
  <si>
    <t>Energy Prices: Average Price to All Users: Propane: AEO2022 Reference case</t>
  </si>
  <si>
    <t>3-AEO2022.45.ref2022-d011222a</t>
  </si>
  <si>
    <t>Energy Prices: Average Price to All Users: E85: AEO2022 Reference case</t>
  </si>
  <si>
    <t>3-AEO2022.46.ref2022-d011222a</t>
  </si>
  <si>
    <t>Energy Prices: Average Price to All Users: Motor Gasoline: AEO2022 Reference case</t>
  </si>
  <si>
    <t>3-AEO2022.47.ref2022-d011222a</t>
  </si>
  <si>
    <t>Energy Prices: Average Price to All Users: Jet Fuel: AEO2022 Reference case</t>
  </si>
  <si>
    <t>3-AEO2022.48.ref2022-d011222a</t>
  </si>
  <si>
    <t>Energy Prices: Average Price to All Users: Distillate Fuel Oil: AEO2022 Reference case</t>
  </si>
  <si>
    <t>3-AEO2022.49.ref2022-d011222a</t>
  </si>
  <si>
    <t>Energy Prices: Average Price to All Users: Residual Fuel Oil: AEO2022 Reference case</t>
  </si>
  <si>
    <t>3-AEO2022.50.ref2022-d011222a</t>
  </si>
  <si>
    <t>Energy Prices: Average Price to All Users: Natural Gas: AEO2022 Reference case</t>
  </si>
  <si>
    <t>3-AEO2022.51.ref2022-d011222a</t>
  </si>
  <si>
    <t>Energy Prices: Average Price to All Users: Metallurgical Coal: AEO2022 Reference case</t>
  </si>
  <si>
    <t>3-AEO2022.52.ref2022-d011222a</t>
  </si>
  <si>
    <t>Other Coal</t>
  </si>
  <si>
    <t>Energy Prices: Average Price to All Users: Other Coal: AEO2022 Reference case</t>
  </si>
  <si>
    <t>3-AEO2022.53.ref2022-d011222a</t>
  </si>
  <si>
    <t>Energy Prices: Average Price to All Users: Coal to Liquids: AEO2022 Reference case</t>
  </si>
  <si>
    <t>3-AEO2022.54.ref2022-d011222a</t>
  </si>
  <si>
    <t>Energy Prices: Average Price to All Users: Electricity: AEO2022 Reference case</t>
  </si>
  <si>
    <t>3-AEO2022.55.ref2022-d011222a</t>
  </si>
  <si>
    <t>Non-Renewable Energy Expenditures by Sector</t>
  </si>
  <si>
    <t>3-AEO2022.57.</t>
  </si>
  <si>
    <t>(billion 2021 dollars)</t>
  </si>
  <si>
    <t>3-AEO2022.58.</t>
  </si>
  <si>
    <t>Energy Expenditures: Non-Renewable Residential: AEO2022 Reference case</t>
  </si>
  <si>
    <t>3-AEO2022.59.ref2022-d011222a</t>
  </si>
  <si>
    <t>billion 2021 $</t>
  </si>
  <si>
    <t>Energy Expenditures: Non-Renewable Commercial: AEO2022 Reference case</t>
  </si>
  <si>
    <t>3-AEO2022.60.ref2022-d011222a</t>
  </si>
  <si>
    <t>Energy Expenditures: Non-Renewable Industrial: AEO2022 Reference case</t>
  </si>
  <si>
    <t>3-AEO2022.61.ref2022-d011222a</t>
  </si>
  <si>
    <t>Energy Expenditures: Non-Renewable Transportation: AEO2022 Reference case</t>
  </si>
  <si>
    <t>3-AEO2022.62.ref2022-d011222a</t>
  </si>
  <si>
    <t>Total Non-Renewable Expenditures</t>
  </si>
  <si>
    <t>Energy Expenditures: Total Non-Renewable: AEO2022 Reference case</t>
  </si>
  <si>
    <t>3-AEO2022.63.ref2022-d011222a</t>
  </si>
  <si>
    <t>Transportation Renewable Expenditures</t>
  </si>
  <si>
    <t>Energy Expenditures: Renewable Transportation: AEO2022 Reference case</t>
  </si>
  <si>
    <t>3-AEO2022.64.ref2022-d011222a</t>
  </si>
  <si>
    <t>Total Expenditures</t>
  </si>
  <si>
    <t>Energy Expenditures: AEO2022 Reference case</t>
  </si>
  <si>
    <t>3-AEO2022.65.ref2022-d011222a</t>
  </si>
  <si>
    <t>Prices in Nominal Dollars</t>
  </si>
  <si>
    <t>3-AEO2022.68.</t>
  </si>
  <si>
    <t>3-AEO2022.69.</t>
  </si>
  <si>
    <t>Energy Prices: Nominal: Residential: Propane: AEO2022 Reference case</t>
  </si>
  <si>
    <t>3-AEO2022.70.ref2022-d011222a</t>
  </si>
  <si>
    <t>nom $/MMBtu</t>
  </si>
  <si>
    <t>Energy Prices: Nominal: Residential: Distillate Fuel Oil: AEO2022 Reference case</t>
  </si>
  <si>
    <t>3-AEO2022.71.ref2022-d011222a</t>
  </si>
  <si>
    <t>Energy Prices: Nominal: Residential: Natural Gas: AEO2022 Reference case</t>
  </si>
  <si>
    <t>3-AEO2022.72.ref2022-d011222a</t>
  </si>
  <si>
    <t>Energy Prices: Nominal: Residential: Electricity: AEO2022 Reference case</t>
  </si>
  <si>
    <t>3-AEO2022.73.ref2022-d011222a</t>
  </si>
  <si>
    <t>3-AEO2022.75.</t>
  </si>
  <si>
    <t>Energy Prices: Nominal: Commercial: Propane: AEO2022 Reference case</t>
  </si>
  <si>
    <t>3-AEO2022.76.ref2022-d011222a</t>
  </si>
  <si>
    <t>Energy Prices: Nominal: Commercial: Distillate Fuel Oil: AEO2022 Reference case</t>
  </si>
  <si>
    <t>3-AEO2022.77.ref2022-d011222a</t>
  </si>
  <si>
    <t>Energy Prices: Nominal: Commercial: Residual Fuel: AEO2022 Reference case</t>
  </si>
  <si>
    <t>3-AEO2022.78.ref2022-d011222a</t>
  </si>
  <si>
    <t>Energy Prices: Nominal: Commercial: Natural Gas: AEO2022 Reference case</t>
  </si>
  <si>
    <t>3-AEO2022.79.ref2022-d011222a</t>
  </si>
  <si>
    <t>Energy Prices: Nominal: Commercial: Electricity: AEO2022 Reference case</t>
  </si>
  <si>
    <t>3-AEO2022.80.ref2022-d011222a</t>
  </si>
  <si>
    <t>3-AEO2022.82.</t>
  </si>
  <si>
    <t>Energy Prices: Nominal: Industrial: Propane: AEO2022 Reference case</t>
  </si>
  <si>
    <t>3-AEO2022.83.ref2022-d011222a</t>
  </si>
  <si>
    <t>Energy Prices: Nominal: Industrial: Distillate Fuel Oil: AEO2022 Reference case</t>
  </si>
  <si>
    <t>3-AEO2022.84.ref2022-d011222a</t>
  </si>
  <si>
    <t>Energy Prices: Nominal: Industrial: Residual Fuel Oil: AEO2022 Reference case</t>
  </si>
  <si>
    <t>3-AEO2022.85.ref2022-d011222a</t>
  </si>
  <si>
    <t>Energy Prices: Nominal: Industrial: Natural Gas: AEO2022 Reference case</t>
  </si>
  <si>
    <t>3-AEO2022.86.ref2022-d011222a</t>
  </si>
  <si>
    <t>Energy Prices: Nominal: Industrial: Metallurgical Coal: AEO2022 Reference case</t>
  </si>
  <si>
    <t>3-AEO2022.87.ref2022-d011222a</t>
  </si>
  <si>
    <t>Energy Prices: Nominal: Industrial: Other Industrial Coal: AEO2022 Reference case</t>
  </si>
  <si>
    <t>3-AEO2022.88.ref2022-d011222a</t>
  </si>
  <si>
    <t>Energy Prices: Nominal: Industrial: Coal to Liquids: AEO2022 Reference case</t>
  </si>
  <si>
    <t>3-AEO2022.89.ref2022-d011222a</t>
  </si>
  <si>
    <t>Energy Prices: Nominal: Industrial: Electricity: AEO2022 Reference case</t>
  </si>
  <si>
    <t>3-AEO2022.90.ref2022-d011222a</t>
  </si>
  <si>
    <t>3-AEO2022.93.</t>
  </si>
  <si>
    <t>Energy Prices: Nominal: Transportation: Propane: AEO2022 Reference case</t>
  </si>
  <si>
    <t>3-AEO2022.94.ref2022-d011222a</t>
  </si>
  <si>
    <t>Energy Prices: Nominal: Transportation: E85: AEO2022 Reference case</t>
  </si>
  <si>
    <t>3-AEO2022.95.ref2022-d011222a</t>
  </si>
  <si>
    <t>Energy Prices: Nominal: Transportation: Motor Gasoline: AEO2022 Reference case</t>
  </si>
  <si>
    <t>3-AEO2022.96.ref2022-d011222a</t>
  </si>
  <si>
    <t>Energy Prices: Nominal: Transportation: Jet Fuel: AEO2022 Reference case</t>
  </si>
  <si>
    <t>3-AEO2022.97.ref2022-d011222a</t>
  </si>
  <si>
    <t>Energy Prices: Nominal: Transportation: Diesel Fuel: AEO2022 Reference case</t>
  </si>
  <si>
    <t>3-AEO2022.98.ref2022-d011222a</t>
  </si>
  <si>
    <t>Energy Prices: Nominal: Transportation: Residual Fuel Oil: AEO2022 Reference case</t>
  </si>
  <si>
    <t>3-AEO2022.99.ref2022-d011222a</t>
  </si>
  <si>
    <t>Energy Prices: Nominal: Transportation: Natural Gas: AEO2022 Reference case</t>
  </si>
  <si>
    <t>3-AEO2022.100.ref2022-d011222a</t>
  </si>
  <si>
    <t>Energy Prices: Nominal: Transportation: Electricity: AEO2022 Reference case</t>
  </si>
  <si>
    <t>3-AEO2022.101.ref2022-d011222a</t>
  </si>
  <si>
    <t>3-AEO2022.103.</t>
  </si>
  <si>
    <t>Energy Prices: Nominal: Electric Power: Distillate Fuel Oil: AEO2022 Reference case</t>
  </si>
  <si>
    <t>3-AEO2022.104.ref2022-d011222a</t>
  </si>
  <si>
    <t>Energy Prices: Nominal: Electric Power: Residual Fuel Oil: AEO2022 Reference case</t>
  </si>
  <si>
    <t>3-AEO2022.105.ref2022-d011222a</t>
  </si>
  <si>
    <t>Energy Prices: Nominal: Electric Power: Natural Gas: AEO2022 Reference case</t>
  </si>
  <si>
    <t>3-AEO2022.106.ref2022-d011222a</t>
  </si>
  <si>
    <t>Energy Prices: Nominal: Electric Power: Steam Coal: AEO2022 Reference case</t>
  </si>
  <si>
    <t>3-AEO2022.107.ref2022-d011222a</t>
  </si>
  <si>
    <t>Energy Prices: Nominal: Electric Power: Uranium: AEO2022 Reference case</t>
  </si>
  <si>
    <t>3-AEO2022.108.ref2022-d011222a</t>
  </si>
  <si>
    <t>3-AEO2022.111.</t>
  </si>
  <si>
    <t>Energy Prices: Nominal: Average Price to All Users: Propane: AEO2022 Reference case</t>
  </si>
  <si>
    <t>3-AEO2022.112.ref2022-d011222a</t>
  </si>
  <si>
    <t>Energy Prices: Nominal: Average Price to All Users: E85: AEO2022 Reference case</t>
  </si>
  <si>
    <t>3-AEO2022.113.ref2022-d011222a</t>
  </si>
  <si>
    <t>Energy Prices: Nominal: Average Price to All Users: Motor Gasoline: AEO2022 Reference case</t>
  </si>
  <si>
    <t>3-AEO2022.114.ref2022-d011222a</t>
  </si>
  <si>
    <t>Energy Prices: Nominal: Average Price to All Users: Jet Fuel: AEO2022 Reference case</t>
  </si>
  <si>
    <t>3-AEO2022.115.ref2022-d011222a</t>
  </si>
  <si>
    <t>Energy Prices: Nominal: Average Price to All Users: Distillate Fuel Oil: AEO2022 Reference case</t>
  </si>
  <si>
    <t>3-AEO2022.116.ref2022-d011222a</t>
  </si>
  <si>
    <t>Energy Prices: Nominal: Average Price to All Users: Residual Fuel Oil: AEO2022 Reference case</t>
  </si>
  <si>
    <t>3-AEO2022.117.ref2022-d011222a</t>
  </si>
  <si>
    <t>Energy Prices: Nominal: Average Price to All Users: Natural Gas: AEO2022 Reference case</t>
  </si>
  <si>
    <t>3-AEO2022.118.ref2022-d011222a</t>
  </si>
  <si>
    <t>Energy Prices: Nominal: Average Price to All Users: Metallurgical Coal: AEO2022 Reference case</t>
  </si>
  <si>
    <t>3-AEO2022.119.ref2022-d011222a</t>
  </si>
  <si>
    <t>Energy Prices: Nominal: Average Price to All Users: Other Coal: AEO2022 Reference case</t>
  </si>
  <si>
    <t>3-AEO2022.120.ref2022-d011222a</t>
  </si>
  <si>
    <t>Energy Prices: Nominal: Average Price to All Users: Coal to Liquids: AEO2022 Reference case</t>
  </si>
  <si>
    <t>3-AEO2022.121.ref2022-d011222a</t>
  </si>
  <si>
    <t>Energy Prices: Nominal: Average Price to All Users: Electricity: AEO2022 Reference case</t>
  </si>
  <si>
    <t>3-AEO2022.122.ref2022-d011222a</t>
  </si>
  <si>
    <t>3-AEO2022.124.</t>
  </si>
  <si>
    <t>(billion nominal dollars)</t>
  </si>
  <si>
    <t>3-AEO2022.125.</t>
  </si>
  <si>
    <t>Energy Expenditures: Nominal: Non-Renewable Residential: AEO2022 Reference case</t>
  </si>
  <si>
    <t>3-AEO2022.126.ref2022-d011222a</t>
  </si>
  <si>
    <t>billion nom $</t>
  </si>
  <si>
    <t>Energy Expenditures: Nominal: Non-Renewable Commercial: AEO2022 Reference case</t>
  </si>
  <si>
    <t>3-AEO2022.127.ref2022-d011222a</t>
  </si>
  <si>
    <t>Energy Expenditures: Nominal: Non-Renewable Industrial: AEO2022 Reference case</t>
  </si>
  <si>
    <t>3-AEO2022.128.ref2022-d011222a</t>
  </si>
  <si>
    <t>Energy Expenditures: Nominal: Non-Renewable Transportation: AEO2022 Reference case</t>
  </si>
  <si>
    <t>3-AEO2022.129.ref2022-d011222a</t>
  </si>
  <si>
    <t>Energy Expenditures: Nominal: Total Non-Renewable: AEO2022 Reference case</t>
  </si>
  <si>
    <t>3-AEO2022.130.ref2022-d011222a</t>
  </si>
  <si>
    <t>Energy Expenditures: Nominal: Renewable Transportation: AEO2022 Reference case</t>
  </si>
  <si>
    <t>3-AEO2022.131.ref2022-d011222a</t>
  </si>
  <si>
    <t>Energy Expenditures: Nominal: AEO2022 Reference case</t>
  </si>
  <si>
    <t>3-AEO2022.132.ref2022-d011222a</t>
  </si>
  <si>
    <t>Electric Power - New England</t>
  </si>
  <si>
    <t>AEO 2022</t>
  </si>
  <si>
    <t>ICAP '21 Broker Marks then EIA AEO 2022</t>
  </si>
  <si>
    <t>ICAP 4/13/22</t>
  </si>
  <si>
    <t>Levelized</t>
  </si>
  <si>
    <t>NPV</t>
  </si>
  <si>
    <t>Sum</t>
  </si>
  <si>
    <t>2023-2042</t>
  </si>
  <si>
    <t>2028-2042</t>
  </si>
  <si>
    <t>Average</t>
  </si>
  <si>
    <t>Brookfield Blend &amp; Extend</t>
  </si>
  <si>
    <t>Original Volume</t>
  </si>
  <si>
    <t>Doubled Volume</t>
  </si>
  <si>
    <t>Contract Price</t>
  </si>
  <si>
    <t>ATC Market Price</t>
  </si>
  <si>
    <t>Blended Price + $5</t>
  </si>
  <si>
    <t>ICAP 6/8/22</t>
  </si>
  <si>
    <t>ICAP Jun-2022</t>
  </si>
  <si>
    <t>1/1/2016 - 5/31/2022</t>
  </si>
  <si>
    <t>ICAP Broker Marks</t>
  </si>
  <si>
    <t>Updated with current ICAP forward prices and AEO 2022 for use in Northfield's FY budget and Orleans IRP.</t>
  </si>
  <si>
    <t>Gas prices are monthly from ICAP through 2023. Then the forecast uses EIA's AEO and the ICAP year 1 shape.</t>
  </si>
  <si>
    <t>Algonquin citygate prices are used as reported by ICAP.</t>
  </si>
  <si>
    <t>Electricity prices are monthly on/off peak from ICAP thorugh 2024 (two years).  Thereafter, they calculate off of the HH forecast using the implied heat rate and on/off peak spread from the previous year (ICAP marks).</t>
  </si>
  <si>
    <t>Current ICAP Prices ---&gt;</t>
  </si>
  <si>
    <t>Uses 8/1-8/17 ICAP Mark Averages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</si>
</sst>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\-yy;@"/>
    <numFmt numFmtId="165" formatCode="&quot;$&quot;#,##0.00"/>
    <numFmt numFmtId="166" formatCode="&quot;$&quot;#,##0"/>
    <numFmt numFmtId="167" formatCode="0.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i/>
      <sz val="11"/>
      <color rgb="FFFF0000"/>
      <name val="Arial"/>
      <family val="2"/>
    </font>
    <font>
      <b/>
      <sz val="10"/>
      <name val="Arial"/>
      <family val="2"/>
    </font>
    <font>
      <sz val="8"/>
      <color indexed="32"/>
      <name val="Verdana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indexed="8"/>
      <name val="Calibri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"/>
      <name val="Calibri"/>
      <family val="2"/>
    </font>
    <font>
      <sz val="11"/>
      <color rgb="FF9C6500"/>
      <name val="Calibri"/>
      <family val="2"/>
      <scheme val="minor"/>
    </font>
    <font>
      <b/>
      <sz val="9"/>
      <color indexed="8"/>
      <name val="Calibri"/>
      <family val="2"/>
    </font>
    <font>
      <b/>
      <sz val="12"/>
      <color indexed="30"/>
      <name val="Calibri"/>
      <family val="2"/>
    </font>
    <font>
      <b/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ashed">
        <color rgb="FFBFBFBF"/>
      </bottom>
      <diagonal/>
    </border>
    <border>
      <left/>
      <right/>
      <top style="medium">
        <color rgb="FF0096D7"/>
      </top>
      <bottom/>
      <diagonal/>
    </border>
    <border>
      <left/>
      <right/>
      <top/>
      <bottom style="thick">
        <color rgb="FF0096D7"/>
      </bottom>
      <diagonal/>
    </border>
    <border>
      <left/>
      <right/>
      <top/>
      <bottom style="thin">
        <color rgb="FFBFBFBF"/>
      </bottom>
      <diagonal/>
    </border>
  </borders>
  <cellStyleXfs count="65">
    <xf numFmtId="0" fontId="0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5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8" fontId="11" fillId="4" borderId="3" applyProtection="0">
      <alignment horizontal="right" vertical="center"/>
    </xf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8" borderId="0" applyNumberFormat="0" applyBorder="0" applyAlignment="0" applyProtection="0"/>
    <xf numFmtId="0" fontId="22" fillId="10" borderId="9" applyNumberFormat="0" applyAlignment="0" applyProtection="0"/>
    <xf numFmtId="0" fontId="23" fillId="11" borderId="10" applyNumberFormat="0" applyAlignment="0" applyProtection="0"/>
    <xf numFmtId="0" fontId="24" fillId="11" borderId="9" applyNumberFormat="0" applyAlignment="0" applyProtection="0"/>
    <xf numFmtId="0" fontId="25" fillId="0" borderId="11" applyNumberFormat="0" applyFill="0" applyAlignment="0" applyProtection="0"/>
    <xf numFmtId="0" fontId="26" fillId="12" borderId="12" applyNumberFormat="0" applyAlignment="0" applyProtection="0"/>
    <xf numFmtId="0" fontId="27" fillId="0" borderId="0" applyNumberFormat="0" applyFill="0" applyBorder="0" applyAlignment="0" applyProtection="0"/>
    <xf numFmtId="0" fontId="1" fillId="13" borderId="13" applyNumberFormat="0" applyFont="0" applyAlignment="0" applyProtection="0"/>
    <xf numFmtId="0" fontId="28" fillId="0" borderId="0" applyNumberFormat="0" applyFill="0" applyBorder="0" applyAlignment="0" applyProtection="0"/>
    <xf numFmtId="0" fontId="6" fillId="0" borderId="14" applyNumberFormat="0" applyFill="0" applyAlignment="0" applyProtection="0"/>
    <xf numFmtId="0" fontId="2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30" fillId="0" borderId="0"/>
    <xf numFmtId="0" fontId="31" fillId="9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37" borderId="0" applyNumberFormat="0" applyBorder="0" applyAlignment="0" applyProtection="0"/>
    <xf numFmtId="0" fontId="30" fillId="0" borderId="15" applyNumberFormat="0" applyFont="0" applyProtection="0">
      <alignment wrapText="1"/>
    </xf>
    <xf numFmtId="0" fontId="30" fillId="0" borderId="0" applyNumberFormat="0" applyFill="0" applyBorder="0" applyAlignment="0" applyProtection="0"/>
    <xf numFmtId="0" fontId="30" fillId="0" borderId="16" applyNumberFormat="0" applyProtection="0">
      <alignment wrapText="1"/>
    </xf>
    <xf numFmtId="0" fontId="32" fillId="0" borderId="17" applyNumberFormat="0" applyProtection="0">
      <alignment wrapText="1"/>
    </xf>
    <xf numFmtId="0" fontId="32" fillId="0" borderId="18" applyNumberFormat="0" applyProtection="0">
      <alignment wrapText="1"/>
    </xf>
    <xf numFmtId="0" fontId="33" fillId="0" borderId="0" applyNumberFormat="0" applyProtection="0">
      <alignment horizontal="left"/>
    </xf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</cellStyleXfs>
  <cellXfs count="119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 applyAlignment="1">
      <alignment horizontal="left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0" xfId="0" applyNumberFormat="1"/>
    <xf numFmtId="0" fontId="0" fillId="0" borderId="1" xfId="0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6" fillId="0" borderId="0" xfId="0" applyFont="1"/>
    <xf numFmtId="2" fontId="0" fillId="0" borderId="0" xfId="0" applyNumberFormat="1" applyAlignment="1">
      <alignment horizont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2" borderId="1" xfId="0" applyFont="1" applyFill="1" applyBorder="1" applyAlignment="1">
      <alignment horizontal="center" vertical="center" textRotation="90" wrapText="1"/>
    </xf>
    <xf numFmtId="0" fontId="7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10" fontId="12" fillId="0" borderId="1" xfId="11" applyNumberFormat="1" applyFont="1" applyFill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/>
    </xf>
    <xf numFmtId="10" fontId="13" fillId="0" borderId="1" xfId="11" applyNumberFormat="1" applyFont="1" applyFill="1" applyBorder="1" applyAlignment="1">
      <alignment horizontal="center" vertical="center"/>
    </xf>
    <xf numFmtId="0" fontId="14" fillId="0" borderId="0" xfId="0" applyFont="1"/>
    <xf numFmtId="0" fontId="6" fillId="2" borderId="1" xfId="0" applyFont="1" applyFill="1" applyBorder="1"/>
    <xf numFmtId="0" fontId="0" fillId="0" borderId="1" xfId="0" applyBorder="1"/>
    <xf numFmtId="165" fontId="0" fillId="0" borderId="0" xfId="9" applyNumberFormat="1" applyFont="1" applyAlignment="1">
      <alignment horizontal="center"/>
    </xf>
    <xf numFmtId="0" fontId="15" fillId="6" borderId="4" xfId="0" applyFont="1" applyFill="1" applyBorder="1" applyAlignment="1">
      <alignment horizontal="center"/>
    </xf>
    <xf numFmtId="14" fontId="15" fillId="5" borderId="5" xfId="0" applyNumberFormat="1" applyFont="1" applyFill="1" applyBorder="1" applyAlignment="1">
      <alignment horizontal="center" wrapText="1"/>
    </xf>
    <xf numFmtId="164" fontId="15" fillId="0" borderId="5" xfId="0" applyNumberFormat="1" applyFont="1" applyBorder="1" applyAlignment="1">
      <alignment horizontal="center" wrapText="1"/>
    </xf>
    <xf numFmtId="0" fontId="15" fillId="0" borderId="5" xfId="0" applyFont="1" applyBorder="1" applyAlignment="1">
      <alignment horizontal="center" wrapText="1"/>
    </xf>
    <xf numFmtId="9" fontId="15" fillId="0" borderId="5" xfId="10" applyFont="1" applyBorder="1" applyAlignment="1">
      <alignment horizontal="center" wrapText="1"/>
    </xf>
    <xf numFmtId="14" fontId="15" fillId="0" borderId="5" xfId="0" applyNumberFormat="1" applyFont="1" applyBorder="1" applyAlignment="1">
      <alignment horizontal="center" wrapText="1"/>
    </xf>
    <xf numFmtId="0" fontId="15" fillId="5" borderId="5" xfId="0" applyFont="1" applyFill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14" fontId="0" fillId="0" borderId="1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0" xfId="0" applyNumberFormat="1"/>
    <xf numFmtId="4" fontId="32" fillId="0" borderId="18" xfId="58" applyNumberFormat="1" applyFill="1" applyAlignment="1">
      <alignment horizontal="right" wrapText="1"/>
    </xf>
    <xf numFmtId="0" fontId="0" fillId="0" borderId="0" xfId="0" applyFill="1" applyBorder="1"/>
    <xf numFmtId="165" fontId="6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0" fontId="0" fillId="0" borderId="2" xfId="0" applyFill="1" applyBorder="1" applyAlignment="1">
      <alignment horizontal="center"/>
    </xf>
    <xf numFmtId="165" fontId="0" fillId="0" borderId="1" xfId="0" applyNumberFormat="1" applyBorder="1"/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/>
    <xf numFmtId="0" fontId="0" fillId="0" borderId="1" xfId="0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64" fontId="0" fillId="5" borderId="0" xfId="0" applyNumberFormat="1" applyFill="1" applyAlignment="1">
      <alignment horizontal="center"/>
    </xf>
    <xf numFmtId="165" fontId="0" fillId="0" borderId="2" xfId="0" applyNumberFormat="1" applyFill="1" applyBorder="1" applyAlignment="1">
      <alignment horizontal="center"/>
    </xf>
    <xf numFmtId="0" fontId="0" fillId="5" borderId="0" xfId="0" applyFill="1"/>
    <xf numFmtId="0" fontId="0" fillId="5" borderId="2" xfId="0" applyFill="1" applyBorder="1"/>
    <xf numFmtId="165" fontId="0" fillId="5" borderId="0" xfId="0" applyNumberFormat="1" applyFill="1" applyAlignment="1">
      <alignment horizontal="center"/>
    </xf>
    <xf numFmtId="165" fontId="0" fillId="5" borderId="2" xfId="0" applyNumberFormat="1" applyFill="1" applyBorder="1" applyAlignment="1">
      <alignment horizontal="center"/>
    </xf>
    <xf numFmtId="0" fontId="35" fillId="0" borderId="0" xfId="0" quotePrefix="1" applyFont="1"/>
    <xf numFmtId="0" fontId="35" fillId="0" borderId="0" xfId="0" applyFont="1"/>
    <xf numFmtId="8" fontId="0" fillId="0" borderId="0" xfId="0" applyNumberFormat="1" applyAlignment="1">
      <alignment horizontal="center"/>
    </xf>
    <xf numFmtId="8" fontId="0" fillId="0" borderId="0" xfId="0" applyNumberFormat="1" applyFill="1" applyAlignment="1">
      <alignment horizontal="center"/>
    </xf>
    <xf numFmtId="0" fontId="0" fillId="38" borderId="0" xfId="0" applyFill="1"/>
    <xf numFmtId="165" fontId="0" fillId="38" borderId="0" xfId="0" applyNumberFormat="1" applyFill="1" applyAlignment="1">
      <alignment horizontal="center"/>
    </xf>
    <xf numFmtId="2" fontId="0" fillId="38" borderId="0" xfId="0" applyNumberFormat="1" applyFill="1" applyAlignment="1">
      <alignment horizontal="center"/>
    </xf>
    <xf numFmtId="44" fontId="0" fillId="5" borderId="0" xfId="9" applyFont="1" applyFill="1"/>
    <xf numFmtId="44" fontId="0" fillId="5" borderId="2" xfId="9" applyFont="1" applyFill="1" applyBorder="1"/>
    <xf numFmtId="8" fontId="0" fillId="0" borderId="0" xfId="0" applyNumberFormat="1"/>
    <xf numFmtId="165" fontId="0" fillId="0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textRotation="45" wrapText="1"/>
    </xf>
    <xf numFmtId="165" fontId="6" fillId="2" borderId="1" xfId="0" applyNumberFormat="1" applyFont="1" applyFill="1" applyBorder="1" applyAlignment="1">
      <alignment horizontal="center" textRotation="45" wrapText="1"/>
    </xf>
    <xf numFmtId="164" fontId="0" fillId="0" borderId="1" xfId="0" applyNumberFormat="1" applyBorder="1" applyAlignment="1">
      <alignment horizontal="center"/>
    </xf>
    <xf numFmtId="166" fontId="0" fillId="0" borderId="0" xfId="0" applyNumberFormat="1"/>
    <xf numFmtId="166" fontId="6" fillId="2" borderId="1" xfId="0" applyNumberFormat="1" applyFont="1" applyFill="1" applyBorder="1" applyAlignment="1">
      <alignment horizontal="center" textRotation="45" wrapText="1"/>
    </xf>
    <xf numFmtId="166" fontId="0" fillId="0" borderId="1" xfId="0" applyNumberFormat="1" applyFon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1" xfId="0" applyNumberFormat="1" applyFill="1" applyBorder="1" applyAlignment="1">
      <alignment horizontal="center"/>
    </xf>
    <xf numFmtId="0" fontId="34" fillId="0" borderId="0" xfId="0" quotePrefix="1" applyFont="1" applyAlignment="1">
      <alignment horizontal="left"/>
    </xf>
    <xf numFmtId="165" fontId="6" fillId="2" borderId="1" xfId="0" quotePrefix="1" applyNumberFormat="1" applyFont="1" applyFill="1" applyBorder="1" applyAlignment="1">
      <alignment horizontal="center" textRotation="45" wrapText="1"/>
    </xf>
    <xf numFmtId="166" fontId="6" fillId="2" borderId="1" xfId="0" quotePrefix="1" applyNumberFormat="1" applyFont="1" applyFill="1" applyBorder="1" applyAlignment="1">
      <alignment horizontal="center" textRotation="45" wrapText="1"/>
    </xf>
    <xf numFmtId="2" fontId="0" fillId="0" borderId="0" xfId="0" applyNumberFormat="1" applyFill="1" applyAlignment="1">
      <alignment horizontal="center"/>
    </xf>
    <xf numFmtId="2" fontId="0" fillId="0" borderId="2" xfId="0" applyNumberFormat="1" applyFill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0" fillId="0" borderId="0" xfId="0" quotePrefix="1" applyAlignment="1">
      <alignment horizontal="left"/>
    </xf>
    <xf numFmtId="0" fontId="26" fillId="39" borderId="1" xfId="0" applyFont="1" applyFill="1" applyBorder="1" applyAlignment="1">
      <alignment horizontal="center"/>
    </xf>
    <xf numFmtId="0" fontId="6" fillId="0" borderId="1" xfId="0" applyFont="1" applyBorder="1"/>
    <xf numFmtId="10" fontId="0" fillId="0" borderId="1" xfId="0" applyNumberFormat="1" applyBorder="1"/>
    <xf numFmtId="0" fontId="6" fillId="5" borderId="1" xfId="0" applyFont="1" applyFill="1" applyBorder="1"/>
    <xf numFmtId="0" fontId="0" fillId="5" borderId="1" xfId="0" applyFill="1" applyBorder="1"/>
    <xf numFmtId="165" fontId="0" fillId="5" borderId="1" xfId="0" applyNumberFormat="1" applyFill="1" applyBorder="1" applyAlignment="1">
      <alignment horizontal="center"/>
    </xf>
    <xf numFmtId="10" fontId="0" fillId="5" borderId="1" xfId="0" applyNumberFormat="1" applyFill="1" applyBorder="1"/>
    <xf numFmtId="0" fontId="6" fillId="5" borderId="1" xfId="0" quotePrefix="1" applyFont="1" applyFill="1" applyBorder="1" applyAlignment="1">
      <alignment horizontal="left"/>
    </xf>
    <xf numFmtId="165" fontId="0" fillId="40" borderId="0" xfId="0" applyNumberFormat="1" applyFill="1" applyAlignment="1">
      <alignment horizontal="center"/>
    </xf>
    <xf numFmtId="165" fontId="0" fillId="40" borderId="2" xfId="0" applyNumberFormat="1" applyFill="1" applyBorder="1" applyAlignment="1">
      <alignment horizontal="center"/>
    </xf>
    <xf numFmtId="165" fontId="0" fillId="0" borderId="0" xfId="0" quotePrefix="1" applyNumberFormat="1" applyAlignment="1">
      <alignment horizontal="right"/>
    </xf>
    <xf numFmtId="9" fontId="0" fillId="5" borderId="1" xfId="10" applyFont="1" applyFill="1" applyBorder="1" applyAlignment="1">
      <alignment horizontal="center"/>
    </xf>
    <xf numFmtId="9" fontId="0" fillId="0" borderId="1" xfId="10" applyFont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7" fontId="0" fillId="2" borderId="1" xfId="0" applyNumberFormat="1" applyFill="1" applyBorder="1" applyAlignment="1">
      <alignment horizontal="center"/>
    </xf>
    <xf numFmtId="165" fontId="0" fillId="0" borderId="1" xfId="0" quotePrefix="1" applyNumberFormat="1" applyBorder="1" applyAlignment="1">
      <alignment horizontal="center"/>
    </xf>
    <xf numFmtId="165" fontId="0" fillId="4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1" xfId="0" quotePrefix="1" applyBorder="1" applyAlignment="1">
      <alignment horizontal="left"/>
    </xf>
    <xf numFmtId="0" fontId="0" fillId="0" borderId="0" xfId="0" applyFill="1" applyAlignment="1">
      <alignment horizontal="right"/>
    </xf>
    <xf numFmtId="165" fontId="0" fillId="41" borderId="0" xfId="0" applyNumberFormat="1" applyFill="1" applyAlignment="1">
      <alignment horizontal="center"/>
    </xf>
    <xf numFmtId="165" fontId="0" fillId="41" borderId="2" xfId="0" applyNumberFormat="1" applyFill="1" applyBorder="1" applyAlignment="1">
      <alignment horizontal="center"/>
    </xf>
    <xf numFmtId="165" fontId="0" fillId="41" borderId="0" xfId="0" applyNumberForma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</cellXfs>
  <cellStyles count="65">
    <cellStyle name="20% - Accent1" xfId="29" builtinId="30" customBuiltin="1"/>
    <cellStyle name="20% - Accent2" xfId="32" builtinId="34" customBuiltin="1"/>
    <cellStyle name="20% - Accent3" xfId="35" builtinId="38" customBuiltin="1"/>
    <cellStyle name="20% - Accent4" xfId="38" builtinId="42" customBuiltin="1"/>
    <cellStyle name="20% - Accent5" xfId="41" builtinId="46" customBuiltin="1"/>
    <cellStyle name="20% - Accent6" xfId="44" builtinId="50" customBuiltin="1"/>
    <cellStyle name="40% - Accent1" xfId="30" builtinId="31" customBuiltin="1"/>
    <cellStyle name="40% - Accent2" xfId="33" builtinId="35" customBuiltin="1"/>
    <cellStyle name="40% - Accent3" xfId="36" builtinId="39" customBuiltin="1"/>
    <cellStyle name="40% - Accent4" xfId="39" builtinId="43" customBuiltin="1"/>
    <cellStyle name="40% - Accent5" xfId="42" builtinId="47" customBuiltin="1"/>
    <cellStyle name="40% - Accent6" xfId="45" builtinId="51" customBuiltin="1"/>
    <cellStyle name="60% - Accent1 2" xfId="48" xr:uid="{84F00E8A-9CFE-4EBC-A677-D12003FDA470}"/>
    <cellStyle name="60% - Accent2 2" xfId="49" xr:uid="{3275D6B2-7C6F-47CF-A7D4-DFC78CAFBA3E}"/>
    <cellStyle name="60% - Accent3 2" xfId="50" xr:uid="{C0328ABF-6E04-4E08-8D06-1D72C847D35C}"/>
    <cellStyle name="60% - Accent4 2" xfId="51" xr:uid="{ED20B9DA-F287-4EB2-9559-62192C6711B1}"/>
    <cellStyle name="60% - Accent5 2" xfId="52" xr:uid="{3D67918A-4749-48C1-BD09-20732FD17141}"/>
    <cellStyle name="60% - Accent6 2" xfId="53" xr:uid="{0E0660DA-DF97-4CB2-BB17-4ADFD6871DE8}"/>
    <cellStyle name="Accent1" xfId="28" builtinId="29" customBuiltin="1"/>
    <cellStyle name="Accent2" xfId="31" builtinId="33" customBuiltin="1"/>
    <cellStyle name="Accent3" xfId="34" builtinId="37" customBuiltin="1"/>
    <cellStyle name="Accent4" xfId="37" builtinId="41" customBuiltin="1"/>
    <cellStyle name="Accent5" xfId="40" builtinId="45" customBuiltin="1"/>
    <cellStyle name="Accent6" xfId="43" builtinId="49" customBuiltin="1"/>
    <cellStyle name="Bad" xfId="18" builtinId="27" customBuiltin="1"/>
    <cellStyle name="Body: normal cell" xfId="54" xr:uid="{0B508CEC-BE04-4060-97BB-4B4DB6A743C5}"/>
    <cellStyle name="Calculation" xfId="21" builtinId="22" customBuiltin="1"/>
    <cellStyle name="Check Cell" xfId="23" builtinId="23" customBuiltin="1"/>
    <cellStyle name="Comma 2" xfId="3" xr:uid="{2E7C5886-B772-46E4-9FC1-471E85F40704}"/>
    <cellStyle name="Currency" xfId="9" builtinId="4"/>
    <cellStyle name="Currency 2" xfId="4" xr:uid="{AA751657-F3BD-421E-94B9-91DFC895E20E}"/>
    <cellStyle name="Explanatory Text" xfId="26" builtinId="53" customBuiltin="1"/>
    <cellStyle name="Font: Calibri, 9pt regular" xfId="55" xr:uid="{CDDAC1A0-46BF-4006-B621-E6E20C49B5DC}"/>
    <cellStyle name="Footnotes: top row" xfId="56" xr:uid="{C4B0748F-DDD6-43A5-B2FF-0D3C3C16E7FE}"/>
    <cellStyle name="Good" xfId="17" builtinId="26" customBuiltin="1"/>
    <cellStyle name="Header: bottom row" xfId="57" xr:uid="{C5E144ED-E091-4D39-88C9-46A02851A264}"/>
    <cellStyle name="Heading 1" xfId="13" builtinId="16" customBuiltin="1"/>
    <cellStyle name="Heading 2" xfId="14" builtinId="17" customBuiltin="1"/>
    <cellStyle name="Heading 3" xfId="15" builtinId="18" customBuiltin="1"/>
    <cellStyle name="Heading 4" xfId="16" builtinId="19" customBuiltin="1"/>
    <cellStyle name="Input" xfId="19" builtinId="20" customBuiltin="1"/>
    <cellStyle name="Linked Cell" xfId="22" builtinId="24" customBuiltin="1"/>
    <cellStyle name="Neutral 2" xfId="47" xr:uid="{5B6D2892-2336-4679-9DEC-6F7F4F55FD9E}"/>
    <cellStyle name="Normal" xfId="0" builtinId="0"/>
    <cellStyle name="Normal 10 10" xfId="6" xr:uid="{327A4134-11E9-4C81-954A-D6BD2F79F3AA}"/>
    <cellStyle name="Normal 10 10 2 3 2" xfId="1" xr:uid="{8CE2F11B-9BF9-48B9-AE76-5AB39FD9572D}"/>
    <cellStyle name="Normal 17" xfId="5" xr:uid="{49CDAC06-DC7F-4C88-9838-CA3163DEDDB4}"/>
    <cellStyle name="Normal 2" xfId="7" xr:uid="{825FEB0A-A6E9-4479-A7DB-09EE8FC0A62C}"/>
    <cellStyle name="Normal 2 22" xfId="60" xr:uid="{9D0A71DB-D812-4633-B6B6-E37956E89DB5}"/>
    <cellStyle name="Normal 2 3" xfId="8" xr:uid="{F070CA64-3967-4075-ADBC-B5F6BBAEA7F0}"/>
    <cellStyle name="Normal 2 71" xfId="62" xr:uid="{683CD13F-67CA-4505-8C73-6186EA1BF19B}"/>
    <cellStyle name="Normal 2 88" xfId="64" xr:uid="{C8910103-6AA7-46FB-8B0C-E9BA85455336}"/>
    <cellStyle name="Normal 20" xfId="61" xr:uid="{82919114-3D12-4DE9-B948-B075EA868844}"/>
    <cellStyle name="Normal 3" xfId="46" xr:uid="{A28006DF-FB3B-4CCC-8FDA-A04F95D04DD0}"/>
    <cellStyle name="Normal 4" xfId="63" xr:uid="{4C49D4C0-32A1-40BC-AD1B-63FDC0623BFA}"/>
    <cellStyle name="Note" xfId="25" builtinId="10" customBuiltin="1"/>
    <cellStyle name="Output" xfId="20" builtinId="21" customBuiltin="1"/>
    <cellStyle name="Parent row" xfId="58" xr:uid="{DD08F76E-96FE-4D09-92F5-24B4D506F0C6}"/>
    <cellStyle name="Percent" xfId="10" builtinId="5"/>
    <cellStyle name="Percent 2" xfId="2" xr:uid="{25C98646-26CA-4642-9FF5-533775EB7545}"/>
    <cellStyle name="Style 80" xfId="11" xr:uid="{0161A905-089F-4AB8-A4DF-49E0A4F67A36}"/>
    <cellStyle name="Table title" xfId="59" xr:uid="{90DA4C30-DF88-43A8-82A5-CD3BDF1E0C27}"/>
    <cellStyle name="Title" xfId="12" builtinId="15" customBuiltin="1"/>
    <cellStyle name="Total" xfId="27" builtinId="25" customBuiltin="1"/>
    <cellStyle name="Warning Text" xfId="24" builtinId="11" customBuiltin="1"/>
  </cellStyles>
  <dxfs count="9">
    <dxf>
      <font>
        <color rgb="FF9C0006"/>
      </font>
      <fill>
        <patternFill>
          <bgColor rgb="FFFFC7CE"/>
        </patternFill>
      </fill>
    </dxf>
    <dxf>
      <numFmt numFmtId="165" formatCode="&quot;$&quot;#,##0.00"/>
      <alignment horizontal="center" vertical="bottom" textRotation="0" wrapText="0" indent="0" justifyLastLine="0" shrinkToFit="0" readingOrder="0"/>
    </dxf>
    <dxf>
      <numFmt numFmtId="165" formatCode="&quot;$&quot;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1.xml"/><Relationship Id="rId1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chartsheet" Target="chartsheets/sheet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hartsheet" Target="chartsheets/sheet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0" i="0" u="none" strike="noStrike" kern="1200" spc="0" baseline="0">
                <a:solidFill>
                  <a:schemeClr val="tx1"/>
                </a:solidFill>
                <a:latin typeface="AvenirNext LT Pro Bold" panose="020B0804020202020204" pitchFamily="34" charset="0"/>
                <a:ea typeface="+mn-ea"/>
                <a:cs typeface="+mn-cs"/>
              </a:defRPr>
            </a:pPr>
            <a:r>
              <a:rPr lang="en-US"/>
              <a:t>MA Hub 7x24 Energy</a:t>
            </a:r>
          </a:p>
          <a:p>
            <a:pPr>
              <a:defRPr/>
            </a:pPr>
            <a:r>
              <a:rPr lang="en-US"/>
              <a:t>Price History</a:t>
            </a:r>
            <a:r>
              <a:rPr lang="en-US" baseline="0"/>
              <a:t> &amp; Forecast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0" i="0" u="none" strike="noStrike" kern="1200" spc="0" baseline="0">
              <a:solidFill>
                <a:schemeClr val="tx1"/>
              </a:solidFill>
              <a:latin typeface="AvenirNext LT Pro Bold" panose="020B08040202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MA_HUB!$C$5</c:f>
              <c:strCache>
                <c:ptCount val="1"/>
                <c:pt idx="0">
                  <c:v>Day Ahead LMP History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MA_HUB!$B$6:$B$137</c:f>
              <c:numCache>
                <c:formatCode>[$-409]mmm\-yy;@</c:formatCode>
                <c:ptCount val="13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  <c:pt idx="48">
                  <c:v>44197</c:v>
                </c:pt>
                <c:pt idx="49">
                  <c:v>44228</c:v>
                </c:pt>
                <c:pt idx="50">
                  <c:v>44256</c:v>
                </c:pt>
                <c:pt idx="51">
                  <c:v>44287</c:v>
                </c:pt>
                <c:pt idx="52">
                  <c:v>44317</c:v>
                </c:pt>
                <c:pt idx="53">
                  <c:v>44348</c:v>
                </c:pt>
                <c:pt idx="54">
                  <c:v>44378</c:v>
                </c:pt>
                <c:pt idx="55">
                  <c:v>44409</c:v>
                </c:pt>
                <c:pt idx="56">
                  <c:v>44440</c:v>
                </c:pt>
                <c:pt idx="57">
                  <c:v>44470</c:v>
                </c:pt>
                <c:pt idx="58">
                  <c:v>44501</c:v>
                </c:pt>
                <c:pt idx="59">
                  <c:v>44531</c:v>
                </c:pt>
                <c:pt idx="60">
                  <c:v>44562</c:v>
                </c:pt>
                <c:pt idx="61">
                  <c:v>44593</c:v>
                </c:pt>
                <c:pt idx="62">
                  <c:v>44621</c:v>
                </c:pt>
                <c:pt idx="63">
                  <c:v>44652</c:v>
                </c:pt>
                <c:pt idx="64">
                  <c:v>44682</c:v>
                </c:pt>
                <c:pt idx="65">
                  <c:v>44713</c:v>
                </c:pt>
                <c:pt idx="66">
                  <c:v>44743</c:v>
                </c:pt>
                <c:pt idx="67">
                  <c:v>44774</c:v>
                </c:pt>
                <c:pt idx="68">
                  <c:v>44805</c:v>
                </c:pt>
                <c:pt idx="69">
                  <c:v>44835</c:v>
                </c:pt>
                <c:pt idx="70">
                  <c:v>44866</c:v>
                </c:pt>
                <c:pt idx="71">
                  <c:v>44896</c:v>
                </c:pt>
                <c:pt idx="72">
                  <c:v>44927</c:v>
                </c:pt>
                <c:pt idx="73">
                  <c:v>44958</c:v>
                </c:pt>
                <c:pt idx="74">
                  <c:v>44986</c:v>
                </c:pt>
                <c:pt idx="75">
                  <c:v>45017</c:v>
                </c:pt>
                <c:pt idx="76">
                  <c:v>45047</c:v>
                </c:pt>
                <c:pt idx="77">
                  <c:v>45078</c:v>
                </c:pt>
                <c:pt idx="78">
                  <c:v>45108</c:v>
                </c:pt>
                <c:pt idx="79">
                  <c:v>45139</c:v>
                </c:pt>
                <c:pt idx="80">
                  <c:v>45170</c:v>
                </c:pt>
                <c:pt idx="81">
                  <c:v>45200</c:v>
                </c:pt>
                <c:pt idx="82">
                  <c:v>45231</c:v>
                </c:pt>
                <c:pt idx="83">
                  <c:v>45261</c:v>
                </c:pt>
                <c:pt idx="84">
                  <c:v>45292</c:v>
                </c:pt>
                <c:pt idx="85">
                  <c:v>45323</c:v>
                </c:pt>
                <c:pt idx="86">
                  <c:v>45352</c:v>
                </c:pt>
                <c:pt idx="87">
                  <c:v>45383</c:v>
                </c:pt>
                <c:pt idx="88">
                  <c:v>45413</c:v>
                </c:pt>
                <c:pt idx="89">
                  <c:v>45444</c:v>
                </c:pt>
                <c:pt idx="90">
                  <c:v>45474</c:v>
                </c:pt>
                <c:pt idx="91">
                  <c:v>45505</c:v>
                </c:pt>
                <c:pt idx="92">
                  <c:v>45536</c:v>
                </c:pt>
                <c:pt idx="93">
                  <c:v>45566</c:v>
                </c:pt>
                <c:pt idx="94">
                  <c:v>45597</c:v>
                </c:pt>
                <c:pt idx="95">
                  <c:v>45627</c:v>
                </c:pt>
                <c:pt idx="96">
                  <c:v>45658</c:v>
                </c:pt>
                <c:pt idx="97">
                  <c:v>45689</c:v>
                </c:pt>
                <c:pt idx="98">
                  <c:v>45717</c:v>
                </c:pt>
                <c:pt idx="99">
                  <c:v>45748</c:v>
                </c:pt>
                <c:pt idx="100">
                  <c:v>45778</c:v>
                </c:pt>
                <c:pt idx="101">
                  <c:v>45809</c:v>
                </c:pt>
                <c:pt idx="102">
                  <c:v>45839</c:v>
                </c:pt>
                <c:pt idx="103">
                  <c:v>45870</c:v>
                </c:pt>
                <c:pt idx="104">
                  <c:v>45901</c:v>
                </c:pt>
                <c:pt idx="105">
                  <c:v>45931</c:v>
                </c:pt>
                <c:pt idx="106">
                  <c:v>45962</c:v>
                </c:pt>
                <c:pt idx="107">
                  <c:v>45992</c:v>
                </c:pt>
                <c:pt idx="108">
                  <c:v>46023</c:v>
                </c:pt>
                <c:pt idx="109">
                  <c:v>46054</c:v>
                </c:pt>
                <c:pt idx="110">
                  <c:v>46082</c:v>
                </c:pt>
                <c:pt idx="111">
                  <c:v>46113</c:v>
                </c:pt>
                <c:pt idx="112">
                  <c:v>46143</c:v>
                </c:pt>
                <c:pt idx="113">
                  <c:v>46174</c:v>
                </c:pt>
                <c:pt idx="114">
                  <c:v>46204</c:v>
                </c:pt>
                <c:pt idx="115">
                  <c:v>46235</c:v>
                </c:pt>
                <c:pt idx="116">
                  <c:v>46266</c:v>
                </c:pt>
                <c:pt idx="117">
                  <c:v>46296</c:v>
                </c:pt>
                <c:pt idx="118">
                  <c:v>46327</c:v>
                </c:pt>
                <c:pt idx="119">
                  <c:v>46357</c:v>
                </c:pt>
                <c:pt idx="120">
                  <c:v>46388</c:v>
                </c:pt>
                <c:pt idx="121">
                  <c:v>46419</c:v>
                </c:pt>
                <c:pt idx="122">
                  <c:v>46447</c:v>
                </c:pt>
                <c:pt idx="123">
                  <c:v>46478</c:v>
                </c:pt>
                <c:pt idx="124">
                  <c:v>46508</c:v>
                </c:pt>
                <c:pt idx="125">
                  <c:v>46539</c:v>
                </c:pt>
                <c:pt idx="126">
                  <c:v>46569</c:v>
                </c:pt>
                <c:pt idx="127">
                  <c:v>46600</c:v>
                </c:pt>
                <c:pt idx="128">
                  <c:v>46631</c:v>
                </c:pt>
                <c:pt idx="129">
                  <c:v>46661</c:v>
                </c:pt>
                <c:pt idx="130">
                  <c:v>46692</c:v>
                </c:pt>
                <c:pt idx="131">
                  <c:v>46722</c:v>
                </c:pt>
              </c:numCache>
            </c:numRef>
          </c:cat>
          <c:val>
            <c:numRef>
              <c:f>MA_HUB!$C$6:$C$137</c:f>
              <c:numCache>
                <c:formatCode>"$"#,##0</c:formatCode>
                <c:ptCount val="132"/>
                <c:pt idx="0">
                  <c:v>40.302</c:v>
                </c:pt>
                <c:pt idx="1">
                  <c:v>30.0242</c:v>
                </c:pt>
                <c:pt idx="2">
                  <c:v>35.752800000000001</c:v>
                </c:pt>
                <c:pt idx="3">
                  <c:v>29.233799999999999</c:v>
                </c:pt>
                <c:pt idx="4">
                  <c:v>27.3081</c:v>
                </c:pt>
                <c:pt idx="5">
                  <c:v>25.483699999999999</c:v>
                </c:pt>
                <c:pt idx="6">
                  <c:v>27.604399999999998</c:v>
                </c:pt>
                <c:pt idx="7">
                  <c:v>24.902899999999999</c:v>
                </c:pt>
                <c:pt idx="8">
                  <c:v>23.574100000000001</c:v>
                </c:pt>
                <c:pt idx="9">
                  <c:v>29.743600000000001</c:v>
                </c:pt>
                <c:pt idx="10">
                  <c:v>33.978299999999997</c:v>
                </c:pt>
                <c:pt idx="11">
                  <c:v>71.313800000000001</c:v>
                </c:pt>
                <c:pt idx="12">
                  <c:v>108.745</c:v>
                </c:pt>
                <c:pt idx="13">
                  <c:v>39.579799999999999</c:v>
                </c:pt>
                <c:pt idx="14">
                  <c:v>35.380099999999999</c:v>
                </c:pt>
                <c:pt idx="15">
                  <c:v>44.999499999999998</c:v>
                </c:pt>
                <c:pt idx="16">
                  <c:v>24.0381</c:v>
                </c:pt>
                <c:pt idx="17">
                  <c:v>26.82</c:v>
                </c:pt>
                <c:pt idx="18">
                  <c:v>32.8947</c:v>
                </c:pt>
                <c:pt idx="19">
                  <c:v>39.155900000000003</c:v>
                </c:pt>
                <c:pt idx="20">
                  <c:v>33.886200000000002</c:v>
                </c:pt>
                <c:pt idx="21">
                  <c:v>38.456299999999999</c:v>
                </c:pt>
                <c:pt idx="22">
                  <c:v>57.432899999999997</c:v>
                </c:pt>
                <c:pt idx="23">
                  <c:v>47.310200000000002</c:v>
                </c:pt>
                <c:pt idx="24">
                  <c:v>56.762799999999999</c:v>
                </c:pt>
                <c:pt idx="25">
                  <c:v>35.6205</c:v>
                </c:pt>
                <c:pt idx="26">
                  <c:v>38.065199999999997</c:v>
                </c:pt>
                <c:pt idx="27">
                  <c:v>26.968</c:v>
                </c:pt>
                <c:pt idx="28">
                  <c:v>24.214200000000002</c:v>
                </c:pt>
                <c:pt idx="29">
                  <c:v>22.0885</c:v>
                </c:pt>
                <c:pt idx="30">
                  <c:v>29.778199999999998</c:v>
                </c:pt>
                <c:pt idx="31">
                  <c:v>25.692599999999999</c:v>
                </c:pt>
                <c:pt idx="32">
                  <c:v>21.136500000000002</c:v>
                </c:pt>
                <c:pt idx="33">
                  <c:v>20.746099999999998</c:v>
                </c:pt>
                <c:pt idx="34">
                  <c:v>32.286700000000003</c:v>
                </c:pt>
                <c:pt idx="35">
                  <c:v>40.983800000000002</c:v>
                </c:pt>
                <c:pt idx="36">
                  <c:v>26.4482</c:v>
                </c:pt>
                <c:pt idx="37">
                  <c:v>23.057200000000002</c:v>
                </c:pt>
                <c:pt idx="38">
                  <c:v>17.178999999999998</c:v>
                </c:pt>
                <c:pt idx="39">
                  <c:v>18.362400000000001</c:v>
                </c:pt>
                <c:pt idx="40">
                  <c:v>16.483499999999999</c:v>
                </c:pt>
                <c:pt idx="41">
                  <c:v>19.838699999999999</c:v>
                </c:pt>
                <c:pt idx="42">
                  <c:v>23.780899999999999</c:v>
                </c:pt>
                <c:pt idx="43">
                  <c:v>23.786799999999999</c:v>
                </c:pt>
                <c:pt idx="44">
                  <c:v>20.462</c:v>
                </c:pt>
                <c:pt idx="45">
                  <c:v>24.783799999999999</c:v>
                </c:pt>
                <c:pt idx="46">
                  <c:v>25.121099999999998</c:v>
                </c:pt>
                <c:pt idx="47">
                  <c:v>40.146999999999998</c:v>
                </c:pt>
                <c:pt idx="48">
                  <c:v>42.729599999999998</c:v>
                </c:pt>
                <c:pt idx="49">
                  <c:v>73.123099999999994</c:v>
                </c:pt>
                <c:pt idx="50">
                  <c:v>34.881300000000003</c:v>
                </c:pt>
                <c:pt idx="51">
                  <c:v>26.139900000000001</c:v>
                </c:pt>
                <c:pt idx="52">
                  <c:v>24.9816</c:v>
                </c:pt>
                <c:pt idx="53">
                  <c:v>37.101199999999999</c:v>
                </c:pt>
                <c:pt idx="54">
                  <c:v>34.976500000000001</c:v>
                </c:pt>
                <c:pt idx="55">
                  <c:v>49.471400000000003</c:v>
                </c:pt>
                <c:pt idx="56">
                  <c:v>48.008800000000001</c:v>
                </c:pt>
                <c:pt idx="57">
                  <c:v>57.709499999999998</c:v>
                </c:pt>
                <c:pt idx="58">
                  <c:v>56.6937</c:v>
                </c:pt>
                <c:pt idx="59">
                  <c:v>65.135499999999993</c:v>
                </c:pt>
                <c:pt idx="60">
                  <c:v>149.4563</c:v>
                </c:pt>
                <c:pt idx="61">
                  <c:v>117.07599999999999</c:v>
                </c:pt>
                <c:pt idx="62">
                  <c:v>66.183899999999994</c:v>
                </c:pt>
                <c:pt idx="63">
                  <c:v>62.365900000000003</c:v>
                </c:pt>
                <c:pt idx="64">
                  <c:v>76.706100000000006</c:v>
                </c:pt>
                <c:pt idx="65">
                  <c:v>73.567800000000005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8675-473D-9FDF-277F5D77FEFC}"/>
            </c:ext>
          </c:extLst>
        </c:ser>
        <c:ser>
          <c:idx val="1"/>
          <c:order val="1"/>
          <c:tx>
            <c:strRef>
              <c:f>MA_HUB!$D$5</c:f>
              <c:strCache>
                <c:ptCount val="1"/>
                <c:pt idx="0">
                  <c:v>ICAP 1.15.21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MA_HUB!$B$6:$B$137</c:f>
              <c:numCache>
                <c:formatCode>[$-409]mmm\-yy;@</c:formatCode>
                <c:ptCount val="13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  <c:pt idx="48">
                  <c:v>44197</c:v>
                </c:pt>
                <c:pt idx="49">
                  <c:v>44228</c:v>
                </c:pt>
                <c:pt idx="50">
                  <c:v>44256</c:v>
                </c:pt>
                <c:pt idx="51">
                  <c:v>44287</c:v>
                </c:pt>
                <c:pt idx="52">
                  <c:v>44317</c:v>
                </c:pt>
                <c:pt idx="53">
                  <c:v>44348</c:v>
                </c:pt>
                <c:pt idx="54">
                  <c:v>44378</c:v>
                </c:pt>
                <c:pt idx="55">
                  <c:v>44409</c:v>
                </c:pt>
                <c:pt idx="56">
                  <c:v>44440</c:v>
                </c:pt>
                <c:pt idx="57">
                  <c:v>44470</c:v>
                </c:pt>
                <c:pt idx="58">
                  <c:v>44501</c:v>
                </c:pt>
                <c:pt idx="59">
                  <c:v>44531</c:v>
                </c:pt>
                <c:pt idx="60">
                  <c:v>44562</c:v>
                </c:pt>
                <c:pt idx="61">
                  <c:v>44593</c:v>
                </c:pt>
                <c:pt idx="62">
                  <c:v>44621</c:v>
                </c:pt>
                <c:pt idx="63">
                  <c:v>44652</c:v>
                </c:pt>
                <c:pt idx="64">
                  <c:v>44682</c:v>
                </c:pt>
                <c:pt idx="65">
                  <c:v>44713</c:v>
                </c:pt>
                <c:pt idx="66">
                  <c:v>44743</c:v>
                </c:pt>
                <c:pt idx="67">
                  <c:v>44774</c:v>
                </c:pt>
                <c:pt idx="68">
                  <c:v>44805</c:v>
                </c:pt>
                <c:pt idx="69">
                  <c:v>44835</c:v>
                </c:pt>
                <c:pt idx="70">
                  <c:v>44866</c:v>
                </c:pt>
                <c:pt idx="71">
                  <c:v>44896</c:v>
                </c:pt>
                <c:pt idx="72">
                  <c:v>44927</c:v>
                </c:pt>
                <c:pt idx="73">
                  <c:v>44958</c:v>
                </c:pt>
                <c:pt idx="74">
                  <c:v>44986</c:v>
                </c:pt>
                <c:pt idx="75">
                  <c:v>45017</c:v>
                </c:pt>
                <c:pt idx="76">
                  <c:v>45047</c:v>
                </c:pt>
                <c:pt idx="77">
                  <c:v>45078</c:v>
                </c:pt>
                <c:pt idx="78">
                  <c:v>45108</c:v>
                </c:pt>
                <c:pt idx="79">
                  <c:v>45139</c:v>
                </c:pt>
                <c:pt idx="80">
                  <c:v>45170</c:v>
                </c:pt>
                <c:pt idx="81">
                  <c:v>45200</c:v>
                </c:pt>
                <c:pt idx="82">
                  <c:v>45231</c:v>
                </c:pt>
                <c:pt idx="83">
                  <c:v>45261</c:v>
                </c:pt>
                <c:pt idx="84">
                  <c:v>45292</c:v>
                </c:pt>
                <c:pt idx="85">
                  <c:v>45323</c:v>
                </c:pt>
                <c:pt idx="86">
                  <c:v>45352</c:v>
                </c:pt>
                <c:pt idx="87">
                  <c:v>45383</c:v>
                </c:pt>
                <c:pt idx="88">
                  <c:v>45413</c:v>
                </c:pt>
                <c:pt idx="89">
                  <c:v>45444</c:v>
                </c:pt>
                <c:pt idx="90">
                  <c:v>45474</c:v>
                </c:pt>
                <c:pt idx="91">
                  <c:v>45505</c:v>
                </c:pt>
                <c:pt idx="92">
                  <c:v>45536</c:v>
                </c:pt>
                <c:pt idx="93">
                  <c:v>45566</c:v>
                </c:pt>
                <c:pt idx="94">
                  <c:v>45597</c:v>
                </c:pt>
                <c:pt idx="95">
                  <c:v>45627</c:v>
                </c:pt>
                <c:pt idx="96">
                  <c:v>45658</c:v>
                </c:pt>
                <c:pt idx="97">
                  <c:v>45689</c:v>
                </c:pt>
                <c:pt idx="98">
                  <c:v>45717</c:v>
                </c:pt>
                <c:pt idx="99">
                  <c:v>45748</c:v>
                </c:pt>
                <c:pt idx="100">
                  <c:v>45778</c:v>
                </c:pt>
                <c:pt idx="101">
                  <c:v>45809</c:v>
                </c:pt>
                <c:pt idx="102">
                  <c:v>45839</c:v>
                </c:pt>
                <c:pt idx="103">
                  <c:v>45870</c:v>
                </c:pt>
                <c:pt idx="104">
                  <c:v>45901</c:v>
                </c:pt>
                <c:pt idx="105">
                  <c:v>45931</c:v>
                </c:pt>
                <c:pt idx="106">
                  <c:v>45962</c:v>
                </c:pt>
                <c:pt idx="107">
                  <c:v>45992</c:v>
                </c:pt>
                <c:pt idx="108">
                  <c:v>46023</c:v>
                </c:pt>
                <c:pt idx="109">
                  <c:v>46054</c:v>
                </c:pt>
                <c:pt idx="110">
                  <c:v>46082</c:v>
                </c:pt>
                <c:pt idx="111">
                  <c:v>46113</c:v>
                </c:pt>
                <c:pt idx="112">
                  <c:v>46143</c:v>
                </c:pt>
                <c:pt idx="113">
                  <c:v>46174</c:v>
                </c:pt>
                <c:pt idx="114">
                  <c:v>46204</c:v>
                </c:pt>
                <c:pt idx="115">
                  <c:v>46235</c:v>
                </c:pt>
                <c:pt idx="116">
                  <c:v>46266</c:v>
                </c:pt>
                <c:pt idx="117">
                  <c:v>46296</c:v>
                </c:pt>
                <c:pt idx="118">
                  <c:v>46327</c:v>
                </c:pt>
                <c:pt idx="119">
                  <c:v>46357</c:v>
                </c:pt>
                <c:pt idx="120">
                  <c:v>46388</c:v>
                </c:pt>
                <c:pt idx="121">
                  <c:v>46419</c:v>
                </c:pt>
                <c:pt idx="122">
                  <c:v>46447</c:v>
                </c:pt>
                <c:pt idx="123">
                  <c:v>46478</c:v>
                </c:pt>
                <c:pt idx="124">
                  <c:v>46508</c:v>
                </c:pt>
                <c:pt idx="125">
                  <c:v>46539</c:v>
                </c:pt>
                <c:pt idx="126">
                  <c:v>46569</c:v>
                </c:pt>
                <c:pt idx="127">
                  <c:v>46600</c:v>
                </c:pt>
                <c:pt idx="128">
                  <c:v>46631</c:v>
                </c:pt>
                <c:pt idx="129">
                  <c:v>46661</c:v>
                </c:pt>
                <c:pt idx="130">
                  <c:v>46692</c:v>
                </c:pt>
                <c:pt idx="131">
                  <c:v>46722</c:v>
                </c:pt>
              </c:numCache>
            </c:numRef>
          </c:cat>
          <c:val>
            <c:numRef>
              <c:f>MA_HUB!$D$6:$D$137</c:f>
              <c:numCache>
                <c:formatCode>"$"#,##0</c:formatCode>
                <c:ptCount val="132"/>
                <c:pt idx="49">
                  <c:v>53.797619047619051</c:v>
                </c:pt>
                <c:pt idx="50">
                  <c:v>38.917496635262445</c:v>
                </c:pt>
                <c:pt idx="51">
                  <c:v>30.566666666666666</c:v>
                </c:pt>
                <c:pt idx="52">
                  <c:v>25.043010752688172</c:v>
                </c:pt>
                <c:pt idx="53">
                  <c:v>26.422222222222221</c:v>
                </c:pt>
                <c:pt idx="54">
                  <c:v>31.153225806451612</c:v>
                </c:pt>
                <c:pt idx="55">
                  <c:v>31.362903225806452</c:v>
                </c:pt>
                <c:pt idx="56">
                  <c:v>26.85</c:v>
                </c:pt>
                <c:pt idx="57">
                  <c:v>26.454838709677421</c:v>
                </c:pt>
                <c:pt idx="58">
                  <c:v>36.698543689320388</c:v>
                </c:pt>
                <c:pt idx="59">
                  <c:v>49.943548387096776</c:v>
                </c:pt>
                <c:pt idx="60">
                  <c:v>60.193548387096776</c:v>
                </c:pt>
                <c:pt idx="61">
                  <c:v>60.476190476190474</c:v>
                </c:pt>
                <c:pt idx="62">
                  <c:v>40.955248990578738</c:v>
                </c:pt>
                <c:pt idx="63">
                  <c:v>29.09333333333333</c:v>
                </c:pt>
                <c:pt idx="64">
                  <c:v>23.630645161290317</c:v>
                </c:pt>
                <c:pt idx="65">
                  <c:v>24.487777777777779</c:v>
                </c:pt>
                <c:pt idx="66">
                  <c:v>29.252150537634407</c:v>
                </c:pt>
                <c:pt idx="67">
                  <c:v>29.942473118279572</c:v>
                </c:pt>
                <c:pt idx="68">
                  <c:v>24.08</c:v>
                </c:pt>
                <c:pt idx="69">
                  <c:v>25.288709677419355</c:v>
                </c:pt>
                <c:pt idx="70">
                  <c:v>33.560679611650485</c:v>
                </c:pt>
                <c:pt idx="71">
                  <c:v>48.758064516129032</c:v>
                </c:pt>
                <c:pt idx="72">
                  <c:v>60.693548387096776</c:v>
                </c:pt>
                <c:pt idx="73">
                  <c:v>60.976190476190474</c:v>
                </c:pt>
                <c:pt idx="74">
                  <c:v>41.329071332436072</c:v>
                </c:pt>
                <c:pt idx="75">
                  <c:v>29.361111111111111</c:v>
                </c:pt>
                <c:pt idx="76">
                  <c:v>24.298387096774192</c:v>
                </c:pt>
                <c:pt idx="77">
                  <c:v>25.027777777777779</c:v>
                </c:pt>
                <c:pt idx="78">
                  <c:v>29.911290322580644</c:v>
                </c:pt>
                <c:pt idx="79">
                  <c:v>30.68548387096774</c:v>
                </c:pt>
                <c:pt idx="80">
                  <c:v>24.416666666666668</c:v>
                </c:pt>
                <c:pt idx="81">
                  <c:v>26.03494623655914</c:v>
                </c:pt>
                <c:pt idx="82">
                  <c:v>34.310679611650485</c:v>
                </c:pt>
                <c:pt idx="83">
                  <c:v>49.233870967741936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8675-473D-9FDF-277F5D77FEFC}"/>
            </c:ext>
          </c:extLst>
        </c:ser>
        <c:ser>
          <c:idx val="2"/>
          <c:order val="2"/>
          <c:tx>
            <c:strRef>
              <c:f>MA_HUB!$E$5</c:f>
              <c:strCache>
                <c:ptCount val="1"/>
                <c:pt idx="0">
                  <c:v>ICAP 8.23.21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MA_HUB!$B$6:$B$137</c:f>
              <c:numCache>
                <c:formatCode>[$-409]mmm\-yy;@</c:formatCode>
                <c:ptCount val="13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  <c:pt idx="48">
                  <c:v>44197</c:v>
                </c:pt>
                <c:pt idx="49">
                  <c:v>44228</c:v>
                </c:pt>
                <c:pt idx="50">
                  <c:v>44256</c:v>
                </c:pt>
                <c:pt idx="51">
                  <c:v>44287</c:v>
                </c:pt>
                <c:pt idx="52">
                  <c:v>44317</c:v>
                </c:pt>
                <c:pt idx="53">
                  <c:v>44348</c:v>
                </c:pt>
                <c:pt idx="54">
                  <c:v>44378</c:v>
                </c:pt>
                <c:pt idx="55">
                  <c:v>44409</c:v>
                </c:pt>
                <c:pt idx="56">
                  <c:v>44440</c:v>
                </c:pt>
                <c:pt idx="57">
                  <c:v>44470</c:v>
                </c:pt>
                <c:pt idx="58">
                  <c:v>44501</c:v>
                </c:pt>
                <c:pt idx="59">
                  <c:v>44531</c:v>
                </c:pt>
                <c:pt idx="60">
                  <c:v>44562</c:v>
                </c:pt>
                <c:pt idx="61">
                  <c:v>44593</c:v>
                </c:pt>
                <c:pt idx="62">
                  <c:v>44621</c:v>
                </c:pt>
                <c:pt idx="63">
                  <c:v>44652</c:v>
                </c:pt>
                <c:pt idx="64">
                  <c:v>44682</c:v>
                </c:pt>
                <c:pt idx="65">
                  <c:v>44713</c:v>
                </c:pt>
                <c:pt idx="66">
                  <c:v>44743</c:v>
                </c:pt>
                <c:pt idx="67">
                  <c:v>44774</c:v>
                </c:pt>
                <c:pt idx="68">
                  <c:v>44805</c:v>
                </c:pt>
                <c:pt idx="69">
                  <c:v>44835</c:v>
                </c:pt>
                <c:pt idx="70">
                  <c:v>44866</c:v>
                </c:pt>
                <c:pt idx="71">
                  <c:v>44896</c:v>
                </c:pt>
                <c:pt idx="72">
                  <c:v>44927</c:v>
                </c:pt>
                <c:pt idx="73">
                  <c:v>44958</c:v>
                </c:pt>
                <c:pt idx="74">
                  <c:v>44986</c:v>
                </c:pt>
                <c:pt idx="75">
                  <c:v>45017</c:v>
                </c:pt>
                <c:pt idx="76">
                  <c:v>45047</c:v>
                </c:pt>
                <c:pt idx="77">
                  <c:v>45078</c:v>
                </c:pt>
                <c:pt idx="78">
                  <c:v>45108</c:v>
                </c:pt>
                <c:pt idx="79">
                  <c:v>45139</c:v>
                </c:pt>
                <c:pt idx="80">
                  <c:v>45170</c:v>
                </c:pt>
                <c:pt idx="81">
                  <c:v>45200</c:v>
                </c:pt>
                <c:pt idx="82">
                  <c:v>45231</c:v>
                </c:pt>
                <c:pt idx="83">
                  <c:v>45261</c:v>
                </c:pt>
                <c:pt idx="84">
                  <c:v>45292</c:v>
                </c:pt>
                <c:pt idx="85">
                  <c:v>45323</c:v>
                </c:pt>
                <c:pt idx="86">
                  <c:v>45352</c:v>
                </c:pt>
                <c:pt idx="87">
                  <c:v>45383</c:v>
                </c:pt>
                <c:pt idx="88">
                  <c:v>45413</c:v>
                </c:pt>
                <c:pt idx="89">
                  <c:v>45444</c:v>
                </c:pt>
                <c:pt idx="90">
                  <c:v>45474</c:v>
                </c:pt>
                <c:pt idx="91">
                  <c:v>45505</c:v>
                </c:pt>
                <c:pt idx="92">
                  <c:v>45536</c:v>
                </c:pt>
                <c:pt idx="93">
                  <c:v>45566</c:v>
                </c:pt>
                <c:pt idx="94">
                  <c:v>45597</c:v>
                </c:pt>
                <c:pt idx="95">
                  <c:v>45627</c:v>
                </c:pt>
                <c:pt idx="96">
                  <c:v>45658</c:v>
                </c:pt>
                <c:pt idx="97">
                  <c:v>45689</c:v>
                </c:pt>
                <c:pt idx="98">
                  <c:v>45717</c:v>
                </c:pt>
                <c:pt idx="99">
                  <c:v>45748</c:v>
                </c:pt>
                <c:pt idx="100">
                  <c:v>45778</c:v>
                </c:pt>
                <c:pt idx="101">
                  <c:v>45809</c:v>
                </c:pt>
                <c:pt idx="102">
                  <c:v>45839</c:v>
                </c:pt>
                <c:pt idx="103">
                  <c:v>45870</c:v>
                </c:pt>
                <c:pt idx="104">
                  <c:v>45901</c:v>
                </c:pt>
                <c:pt idx="105">
                  <c:v>45931</c:v>
                </c:pt>
                <c:pt idx="106">
                  <c:v>45962</c:v>
                </c:pt>
                <c:pt idx="107">
                  <c:v>45992</c:v>
                </c:pt>
                <c:pt idx="108">
                  <c:v>46023</c:v>
                </c:pt>
                <c:pt idx="109">
                  <c:v>46054</c:v>
                </c:pt>
                <c:pt idx="110">
                  <c:v>46082</c:v>
                </c:pt>
                <c:pt idx="111">
                  <c:v>46113</c:v>
                </c:pt>
                <c:pt idx="112">
                  <c:v>46143</c:v>
                </c:pt>
                <c:pt idx="113">
                  <c:v>46174</c:v>
                </c:pt>
                <c:pt idx="114">
                  <c:v>46204</c:v>
                </c:pt>
                <c:pt idx="115">
                  <c:v>46235</c:v>
                </c:pt>
                <c:pt idx="116">
                  <c:v>46266</c:v>
                </c:pt>
                <c:pt idx="117">
                  <c:v>46296</c:v>
                </c:pt>
                <c:pt idx="118">
                  <c:v>46327</c:v>
                </c:pt>
                <c:pt idx="119">
                  <c:v>46357</c:v>
                </c:pt>
                <c:pt idx="120">
                  <c:v>46388</c:v>
                </c:pt>
                <c:pt idx="121">
                  <c:v>46419</c:v>
                </c:pt>
                <c:pt idx="122">
                  <c:v>46447</c:v>
                </c:pt>
                <c:pt idx="123">
                  <c:v>46478</c:v>
                </c:pt>
                <c:pt idx="124">
                  <c:v>46508</c:v>
                </c:pt>
                <c:pt idx="125">
                  <c:v>46539</c:v>
                </c:pt>
                <c:pt idx="126">
                  <c:v>46569</c:v>
                </c:pt>
                <c:pt idx="127">
                  <c:v>46600</c:v>
                </c:pt>
                <c:pt idx="128">
                  <c:v>46631</c:v>
                </c:pt>
                <c:pt idx="129">
                  <c:v>46661</c:v>
                </c:pt>
                <c:pt idx="130">
                  <c:v>46692</c:v>
                </c:pt>
                <c:pt idx="131">
                  <c:v>46722</c:v>
                </c:pt>
              </c:numCache>
            </c:numRef>
          </c:cat>
          <c:val>
            <c:numRef>
              <c:f>MA_HUB!$E$6:$E$137</c:f>
              <c:numCache>
                <c:formatCode>"$"#,##0</c:formatCode>
                <c:ptCount val="132"/>
                <c:pt idx="56">
                  <c:v>40.466666666666669</c:v>
                </c:pt>
                <c:pt idx="57">
                  <c:v>41.766129032258064</c:v>
                </c:pt>
                <c:pt idx="58">
                  <c:v>52.562621359223293</c:v>
                </c:pt>
                <c:pt idx="59">
                  <c:v>81.572580645161295</c:v>
                </c:pt>
                <c:pt idx="60">
                  <c:v>115.37258064516129</c:v>
                </c:pt>
                <c:pt idx="61">
                  <c:v>110.09285714285713</c:v>
                </c:pt>
                <c:pt idx="62">
                  <c:v>62.062584118438764</c:v>
                </c:pt>
                <c:pt idx="63">
                  <c:v>36.016666666666666</c:v>
                </c:pt>
                <c:pt idx="64">
                  <c:v>29.396774193548382</c:v>
                </c:pt>
                <c:pt idx="65">
                  <c:v>30.36333333333333</c:v>
                </c:pt>
                <c:pt idx="66">
                  <c:v>37.277956989247308</c:v>
                </c:pt>
                <c:pt idx="67">
                  <c:v>38.152150537634405</c:v>
                </c:pt>
                <c:pt idx="68">
                  <c:v>29.446666666666665</c:v>
                </c:pt>
                <c:pt idx="69">
                  <c:v>30.324193548387093</c:v>
                </c:pt>
                <c:pt idx="70">
                  <c:v>43.672330097087375</c:v>
                </c:pt>
                <c:pt idx="71">
                  <c:v>64.91935483870968</c:v>
                </c:pt>
                <c:pt idx="72">
                  <c:v>91.83064516129032</c:v>
                </c:pt>
                <c:pt idx="73">
                  <c:v>92.107142857142861</c:v>
                </c:pt>
                <c:pt idx="74">
                  <c:v>48.276244952893677</c:v>
                </c:pt>
                <c:pt idx="75">
                  <c:v>32.15</c:v>
                </c:pt>
                <c:pt idx="76">
                  <c:v>26.631720430107528</c:v>
                </c:pt>
                <c:pt idx="77">
                  <c:v>26.768888888888888</c:v>
                </c:pt>
                <c:pt idx="78">
                  <c:v>33.785483870967745</c:v>
                </c:pt>
                <c:pt idx="79">
                  <c:v>34.6758064516129</c:v>
                </c:pt>
                <c:pt idx="80">
                  <c:v>26.733333333333334</c:v>
                </c:pt>
                <c:pt idx="81">
                  <c:v>28.013440860215052</c:v>
                </c:pt>
                <c:pt idx="82">
                  <c:v>41.189805825242715</c:v>
                </c:pt>
                <c:pt idx="83">
                  <c:v>59.386559139784943</c:v>
                </c:pt>
                <c:pt idx="84">
                  <c:v>89.336021505376351</c:v>
                </c:pt>
                <c:pt idx="85">
                  <c:v>89.439655172413794</c:v>
                </c:pt>
                <c:pt idx="86">
                  <c:v>46.281763122476448</c:v>
                </c:pt>
                <c:pt idx="87">
                  <c:v>31.195555555555561</c:v>
                </c:pt>
                <c:pt idx="88">
                  <c:v>25.192473118279572</c:v>
                </c:pt>
                <c:pt idx="89">
                  <c:v>25.055555555555557</c:v>
                </c:pt>
                <c:pt idx="90">
                  <c:v>32.939784946236557</c:v>
                </c:pt>
                <c:pt idx="91">
                  <c:v>32.939784946236557</c:v>
                </c:pt>
                <c:pt idx="92">
                  <c:v>25.305555555555557</c:v>
                </c:pt>
                <c:pt idx="93">
                  <c:v>26.830645161290324</c:v>
                </c:pt>
                <c:pt idx="94">
                  <c:v>40.215811373092926</c:v>
                </c:pt>
                <c:pt idx="95">
                  <c:v>59.016129032258064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8675-473D-9FDF-277F5D77FEFC}"/>
            </c:ext>
          </c:extLst>
        </c:ser>
        <c:ser>
          <c:idx val="3"/>
          <c:order val="3"/>
          <c:tx>
            <c:strRef>
              <c:f>MA_HUB!$G$5</c:f>
              <c:strCache>
                <c:ptCount val="1"/>
                <c:pt idx="0">
                  <c:v>ICAP 6/8/22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MA_HUB!$B$6:$B$137</c:f>
              <c:numCache>
                <c:formatCode>[$-409]mmm\-yy;@</c:formatCode>
                <c:ptCount val="13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  <c:pt idx="48">
                  <c:v>44197</c:v>
                </c:pt>
                <c:pt idx="49">
                  <c:v>44228</c:v>
                </c:pt>
                <c:pt idx="50">
                  <c:v>44256</c:v>
                </c:pt>
                <c:pt idx="51">
                  <c:v>44287</c:v>
                </c:pt>
                <c:pt idx="52">
                  <c:v>44317</c:v>
                </c:pt>
                <c:pt idx="53">
                  <c:v>44348</c:v>
                </c:pt>
                <c:pt idx="54">
                  <c:v>44378</c:v>
                </c:pt>
                <c:pt idx="55">
                  <c:v>44409</c:v>
                </c:pt>
                <c:pt idx="56">
                  <c:v>44440</c:v>
                </c:pt>
                <c:pt idx="57">
                  <c:v>44470</c:v>
                </c:pt>
                <c:pt idx="58">
                  <c:v>44501</c:v>
                </c:pt>
                <c:pt idx="59">
                  <c:v>44531</c:v>
                </c:pt>
                <c:pt idx="60">
                  <c:v>44562</c:v>
                </c:pt>
                <c:pt idx="61">
                  <c:v>44593</c:v>
                </c:pt>
                <c:pt idx="62">
                  <c:v>44621</c:v>
                </c:pt>
                <c:pt idx="63">
                  <c:v>44652</c:v>
                </c:pt>
                <c:pt idx="64">
                  <c:v>44682</c:v>
                </c:pt>
                <c:pt idx="65">
                  <c:v>44713</c:v>
                </c:pt>
                <c:pt idx="66">
                  <c:v>44743</c:v>
                </c:pt>
                <c:pt idx="67">
                  <c:v>44774</c:v>
                </c:pt>
                <c:pt idx="68">
                  <c:v>44805</c:v>
                </c:pt>
                <c:pt idx="69">
                  <c:v>44835</c:v>
                </c:pt>
                <c:pt idx="70">
                  <c:v>44866</c:v>
                </c:pt>
                <c:pt idx="71">
                  <c:v>44896</c:v>
                </c:pt>
                <c:pt idx="72">
                  <c:v>44927</c:v>
                </c:pt>
                <c:pt idx="73">
                  <c:v>44958</c:v>
                </c:pt>
                <c:pt idx="74">
                  <c:v>44986</c:v>
                </c:pt>
                <c:pt idx="75">
                  <c:v>45017</c:v>
                </c:pt>
                <c:pt idx="76">
                  <c:v>45047</c:v>
                </c:pt>
                <c:pt idx="77">
                  <c:v>45078</c:v>
                </c:pt>
                <c:pt idx="78">
                  <c:v>45108</c:v>
                </c:pt>
                <c:pt idx="79">
                  <c:v>45139</c:v>
                </c:pt>
                <c:pt idx="80">
                  <c:v>45170</c:v>
                </c:pt>
                <c:pt idx="81">
                  <c:v>45200</c:v>
                </c:pt>
                <c:pt idx="82">
                  <c:v>45231</c:v>
                </c:pt>
                <c:pt idx="83">
                  <c:v>45261</c:v>
                </c:pt>
                <c:pt idx="84">
                  <c:v>45292</c:v>
                </c:pt>
                <c:pt idx="85">
                  <c:v>45323</c:v>
                </c:pt>
                <c:pt idx="86">
                  <c:v>45352</c:v>
                </c:pt>
                <c:pt idx="87">
                  <c:v>45383</c:v>
                </c:pt>
                <c:pt idx="88">
                  <c:v>45413</c:v>
                </c:pt>
                <c:pt idx="89">
                  <c:v>45444</c:v>
                </c:pt>
                <c:pt idx="90">
                  <c:v>45474</c:v>
                </c:pt>
                <c:pt idx="91">
                  <c:v>45505</c:v>
                </c:pt>
                <c:pt idx="92">
                  <c:v>45536</c:v>
                </c:pt>
                <c:pt idx="93">
                  <c:v>45566</c:v>
                </c:pt>
                <c:pt idx="94">
                  <c:v>45597</c:v>
                </c:pt>
                <c:pt idx="95">
                  <c:v>45627</c:v>
                </c:pt>
                <c:pt idx="96">
                  <c:v>45658</c:v>
                </c:pt>
                <c:pt idx="97">
                  <c:v>45689</c:v>
                </c:pt>
                <c:pt idx="98">
                  <c:v>45717</c:v>
                </c:pt>
                <c:pt idx="99">
                  <c:v>45748</c:v>
                </c:pt>
                <c:pt idx="100">
                  <c:v>45778</c:v>
                </c:pt>
                <c:pt idx="101">
                  <c:v>45809</c:v>
                </c:pt>
                <c:pt idx="102">
                  <c:v>45839</c:v>
                </c:pt>
                <c:pt idx="103">
                  <c:v>45870</c:v>
                </c:pt>
                <c:pt idx="104">
                  <c:v>45901</c:v>
                </c:pt>
                <c:pt idx="105">
                  <c:v>45931</c:v>
                </c:pt>
                <c:pt idx="106">
                  <c:v>45962</c:v>
                </c:pt>
                <c:pt idx="107">
                  <c:v>45992</c:v>
                </c:pt>
                <c:pt idx="108">
                  <c:v>46023</c:v>
                </c:pt>
                <c:pt idx="109">
                  <c:v>46054</c:v>
                </c:pt>
                <c:pt idx="110">
                  <c:v>46082</c:v>
                </c:pt>
                <c:pt idx="111">
                  <c:v>46113</c:v>
                </c:pt>
                <c:pt idx="112">
                  <c:v>46143</c:v>
                </c:pt>
                <c:pt idx="113">
                  <c:v>46174</c:v>
                </c:pt>
                <c:pt idx="114">
                  <c:v>46204</c:v>
                </c:pt>
                <c:pt idx="115">
                  <c:v>46235</c:v>
                </c:pt>
                <c:pt idx="116">
                  <c:v>46266</c:v>
                </c:pt>
                <c:pt idx="117">
                  <c:v>46296</c:v>
                </c:pt>
                <c:pt idx="118">
                  <c:v>46327</c:v>
                </c:pt>
                <c:pt idx="119">
                  <c:v>46357</c:v>
                </c:pt>
                <c:pt idx="120">
                  <c:v>46388</c:v>
                </c:pt>
                <c:pt idx="121">
                  <c:v>46419</c:v>
                </c:pt>
                <c:pt idx="122">
                  <c:v>46447</c:v>
                </c:pt>
                <c:pt idx="123">
                  <c:v>46478</c:v>
                </c:pt>
                <c:pt idx="124">
                  <c:v>46508</c:v>
                </c:pt>
                <c:pt idx="125">
                  <c:v>46539</c:v>
                </c:pt>
                <c:pt idx="126">
                  <c:v>46569</c:v>
                </c:pt>
                <c:pt idx="127">
                  <c:v>46600</c:v>
                </c:pt>
                <c:pt idx="128">
                  <c:v>46631</c:v>
                </c:pt>
                <c:pt idx="129">
                  <c:v>46661</c:v>
                </c:pt>
                <c:pt idx="130">
                  <c:v>46692</c:v>
                </c:pt>
                <c:pt idx="131">
                  <c:v>46722</c:v>
                </c:pt>
              </c:numCache>
            </c:numRef>
          </c:cat>
          <c:val>
            <c:numRef>
              <c:f>MA_HUB!$G$6:$G$137</c:f>
              <c:numCache>
                <c:formatCode>"$"#,##0</c:formatCode>
                <c:ptCount val="132"/>
                <c:pt idx="66">
                  <c:v>108.80698924731182</c:v>
                </c:pt>
                <c:pt idx="67">
                  <c:v>107.39838709677419</c:v>
                </c:pt>
                <c:pt idx="68">
                  <c:v>93.016666666666666</c:v>
                </c:pt>
                <c:pt idx="69">
                  <c:v>87.354838709677423</c:v>
                </c:pt>
                <c:pt idx="70">
                  <c:v>118.28640776699029</c:v>
                </c:pt>
                <c:pt idx="71">
                  <c:v>198.58064516129033</c:v>
                </c:pt>
                <c:pt idx="72">
                  <c:v>228</c:v>
                </c:pt>
                <c:pt idx="73">
                  <c:v>228.76190476190476</c:v>
                </c:pt>
                <c:pt idx="74">
                  <c:v>119.00242261103632</c:v>
                </c:pt>
                <c:pt idx="75">
                  <c:v>60.777777777777779</c:v>
                </c:pt>
                <c:pt idx="76">
                  <c:v>49.282258064516128</c:v>
                </c:pt>
                <c:pt idx="77">
                  <c:v>52.06666666666667</c:v>
                </c:pt>
                <c:pt idx="78">
                  <c:v>62.317204301075272</c:v>
                </c:pt>
                <c:pt idx="79">
                  <c:v>63.63978494623656</c:v>
                </c:pt>
                <c:pt idx="80">
                  <c:v>47.111111111111114</c:v>
                </c:pt>
                <c:pt idx="81">
                  <c:v>50.231182795698928</c:v>
                </c:pt>
                <c:pt idx="82">
                  <c:v>80.456310679611647</c:v>
                </c:pt>
                <c:pt idx="83">
                  <c:v>117.1774193548387</c:v>
                </c:pt>
                <c:pt idx="84">
                  <c:v>150.64516129032259</c:v>
                </c:pt>
                <c:pt idx="85">
                  <c:v>150.86206896551724</c:v>
                </c:pt>
                <c:pt idx="86">
                  <c:v>68.783310901749658</c:v>
                </c:pt>
                <c:pt idx="87">
                  <c:v>43.267777777777781</c:v>
                </c:pt>
                <c:pt idx="88">
                  <c:v>36.334946236559141</c:v>
                </c:pt>
                <c:pt idx="89">
                  <c:v>36.75</c:v>
                </c:pt>
                <c:pt idx="90">
                  <c:v>53.001612903225805</c:v>
                </c:pt>
                <c:pt idx="91">
                  <c:v>53.001612903225805</c:v>
                </c:pt>
                <c:pt idx="92">
                  <c:v>36.166666666666664</c:v>
                </c:pt>
                <c:pt idx="93">
                  <c:v>39.612365591397847</c:v>
                </c:pt>
                <c:pt idx="94">
                  <c:v>54.099861303744802</c:v>
                </c:pt>
                <c:pt idx="95">
                  <c:v>92.129032258064512</c:v>
                </c:pt>
                <c:pt idx="96">
                  <c:v>148.40860215053763</c:v>
                </c:pt>
                <c:pt idx="97">
                  <c:v>148.47619047619048</c:v>
                </c:pt>
                <c:pt idx="98">
                  <c:v>63.280646029609692</c:v>
                </c:pt>
                <c:pt idx="99">
                  <c:v>39.806355555555562</c:v>
                </c:pt>
                <c:pt idx="100">
                  <c:v>33.428150537634409</c:v>
                </c:pt>
                <c:pt idx="101">
                  <c:v>33.81</c:v>
                </c:pt>
                <c:pt idx="102">
                  <c:v>48.761483870967744</c:v>
                </c:pt>
                <c:pt idx="103">
                  <c:v>48.761483870967744</c:v>
                </c:pt>
                <c:pt idx="104">
                  <c:v>33.273333333333333</c:v>
                </c:pt>
                <c:pt idx="105">
                  <c:v>36.443376344086019</c:v>
                </c:pt>
                <c:pt idx="106">
                  <c:v>49.771872399445222</c:v>
                </c:pt>
                <c:pt idx="107">
                  <c:v>84.758709677419361</c:v>
                </c:pt>
                <c:pt idx="108">
                  <c:v>143.95634408602149</c:v>
                </c:pt>
                <c:pt idx="109">
                  <c:v>144.02190476190475</c:v>
                </c:pt>
                <c:pt idx="110">
                  <c:v>61.382226648721399</c:v>
                </c:pt>
                <c:pt idx="111">
                  <c:v>38.612164888888891</c:v>
                </c:pt>
                <c:pt idx="112">
                  <c:v>32.425306021505378</c:v>
                </c:pt>
                <c:pt idx="113">
                  <c:v>32.795700000000004</c:v>
                </c:pt>
                <c:pt idx="114">
                  <c:v>47.298639354838713</c:v>
                </c:pt>
                <c:pt idx="115">
                  <c:v>47.298639354838713</c:v>
                </c:pt>
                <c:pt idx="116">
                  <c:v>32.275133333333329</c:v>
                </c:pt>
                <c:pt idx="117">
                  <c:v>35.35007505376344</c:v>
                </c:pt>
                <c:pt idx="118">
                  <c:v>48.278716227461864</c:v>
                </c:pt>
                <c:pt idx="119">
                  <c:v>82.215948387096773</c:v>
                </c:pt>
                <c:pt idx="120">
                  <c:v>142.51678064516128</c:v>
                </c:pt>
                <c:pt idx="121">
                  <c:v>142.5816857142857</c:v>
                </c:pt>
                <c:pt idx="122">
                  <c:v>60.768404382234188</c:v>
                </c:pt>
                <c:pt idx="123">
                  <c:v>38.226043240000003</c:v>
                </c:pt>
                <c:pt idx="124">
                  <c:v>32.101052961290321</c:v>
                </c:pt>
                <c:pt idx="125">
                  <c:v>32.467743000000006</c:v>
                </c:pt>
                <c:pt idx="126">
                  <c:v>46.825652961290324</c:v>
                </c:pt>
                <c:pt idx="127">
                  <c:v>46.825652961290324</c:v>
                </c:pt>
                <c:pt idx="128">
                  <c:v>31.952381999999997</c:v>
                </c:pt>
                <c:pt idx="129">
                  <c:v>34.996574303225806</c:v>
                </c:pt>
                <c:pt idx="130">
                  <c:v>47.795929065187245</c:v>
                </c:pt>
                <c:pt idx="131">
                  <c:v>81.393788903225811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8675-473D-9FDF-277F5D77FEFC}"/>
            </c:ext>
          </c:extLst>
        </c:ser>
        <c:ser>
          <c:idx val="4"/>
          <c:order val="4"/>
          <c:tx>
            <c:strRef>
              <c:f>MA_HUB!$F$5</c:f>
              <c:strCache>
                <c:ptCount val="1"/>
                <c:pt idx="0">
                  <c:v>ICAP 4/13/22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MA_HUB!$B$6:$B$137</c:f>
              <c:numCache>
                <c:formatCode>[$-409]mmm\-yy;@</c:formatCode>
                <c:ptCount val="13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  <c:pt idx="48">
                  <c:v>44197</c:v>
                </c:pt>
                <c:pt idx="49">
                  <c:v>44228</c:v>
                </c:pt>
                <c:pt idx="50">
                  <c:v>44256</c:v>
                </c:pt>
                <c:pt idx="51">
                  <c:v>44287</c:v>
                </c:pt>
                <c:pt idx="52">
                  <c:v>44317</c:v>
                </c:pt>
                <c:pt idx="53">
                  <c:v>44348</c:v>
                </c:pt>
                <c:pt idx="54">
                  <c:v>44378</c:v>
                </c:pt>
                <c:pt idx="55">
                  <c:v>44409</c:v>
                </c:pt>
                <c:pt idx="56">
                  <c:v>44440</c:v>
                </c:pt>
                <c:pt idx="57">
                  <c:v>44470</c:v>
                </c:pt>
                <c:pt idx="58">
                  <c:v>44501</c:v>
                </c:pt>
                <c:pt idx="59">
                  <c:v>44531</c:v>
                </c:pt>
                <c:pt idx="60">
                  <c:v>44562</c:v>
                </c:pt>
                <c:pt idx="61">
                  <c:v>44593</c:v>
                </c:pt>
                <c:pt idx="62">
                  <c:v>44621</c:v>
                </c:pt>
                <c:pt idx="63">
                  <c:v>44652</c:v>
                </c:pt>
                <c:pt idx="64">
                  <c:v>44682</c:v>
                </c:pt>
                <c:pt idx="65">
                  <c:v>44713</c:v>
                </c:pt>
                <c:pt idx="66">
                  <c:v>44743</c:v>
                </c:pt>
                <c:pt idx="67">
                  <c:v>44774</c:v>
                </c:pt>
                <c:pt idx="68">
                  <c:v>44805</c:v>
                </c:pt>
                <c:pt idx="69">
                  <c:v>44835</c:v>
                </c:pt>
                <c:pt idx="70">
                  <c:v>44866</c:v>
                </c:pt>
                <c:pt idx="71">
                  <c:v>44896</c:v>
                </c:pt>
                <c:pt idx="72">
                  <c:v>44927</c:v>
                </c:pt>
                <c:pt idx="73">
                  <c:v>44958</c:v>
                </c:pt>
                <c:pt idx="74">
                  <c:v>44986</c:v>
                </c:pt>
                <c:pt idx="75">
                  <c:v>45017</c:v>
                </c:pt>
                <c:pt idx="76">
                  <c:v>45047</c:v>
                </c:pt>
                <c:pt idx="77">
                  <c:v>45078</c:v>
                </c:pt>
                <c:pt idx="78">
                  <c:v>45108</c:v>
                </c:pt>
                <c:pt idx="79">
                  <c:v>45139</c:v>
                </c:pt>
                <c:pt idx="80">
                  <c:v>45170</c:v>
                </c:pt>
                <c:pt idx="81">
                  <c:v>45200</c:v>
                </c:pt>
                <c:pt idx="82">
                  <c:v>45231</c:v>
                </c:pt>
                <c:pt idx="83">
                  <c:v>45261</c:v>
                </c:pt>
                <c:pt idx="84">
                  <c:v>45292</c:v>
                </c:pt>
                <c:pt idx="85">
                  <c:v>45323</c:v>
                </c:pt>
                <c:pt idx="86">
                  <c:v>45352</c:v>
                </c:pt>
                <c:pt idx="87">
                  <c:v>45383</c:v>
                </c:pt>
                <c:pt idx="88">
                  <c:v>45413</c:v>
                </c:pt>
                <c:pt idx="89">
                  <c:v>45444</c:v>
                </c:pt>
                <c:pt idx="90">
                  <c:v>45474</c:v>
                </c:pt>
                <c:pt idx="91">
                  <c:v>45505</c:v>
                </c:pt>
                <c:pt idx="92">
                  <c:v>45536</c:v>
                </c:pt>
                <c:pt idx="93">
                  <c:v>45566</c:v>
                </c:pt>
                <c:pt idx="94">
                  <c:v>45597</c:v>
                </c:pt>
                <c:pt idx="95">
                  <c:v>45627</c:v>
                </c:pt>
                <c:pt idx="96">
                  <c:v>45658</c:v>
                </c:pt>
                <c:pt idx="97">
                  <c:v>45689</c:v>
                </c:pt>
                <c:pt idx="98">
                  <c:v>45717</c:v>
                </c:pt>
                <c:pt idx="99">
                  <c:v>45748</c:v>
                </c:pt>
                <c:pt idx="100">
                  <c:v>45778</c:v>
                </c:pt>
                <c:pt idx="101">
                  <c:v>45809</c:v>
                </c:pt>
                <c:pt idx="102">
                  <c:v>45839</c:v>
                </c:pt>
                <c:pt idx="103">
                  <c:v>45870</c:v>
                </c:pt>
                <c:pt idx="104">
                  <c:v>45901</c:v>
                </c:pt>
                <c:pt idx="105">
                  <c:v>45931</c:v>
                </c:pt>
                <c:pt idx="106">
                  <c:v>45962</c:v>
                </c:pt>
                <c:pt idx="107">
                  <c:v>45992</c:v>
                </c:pt>
                <c:pt idx="108">
                  <c:v>46023</c:v>
                </c:pt>
                <c:pt idx="109">
                  <c:v>46054</c:v>
                </c:pt>
                <c:pt idx="110">
                  <c:v>46082</c:v>
                </c:pt>
                <c:pt idx="111">
                  <c:v>46113</c:v>
                </c:pt>
                <c:pt idx="112">
                  <c:v>46143</c:v>
                </c:pt>
                <c:pt idx="113">
                  <c:v>46174</c:v>
                </c:pt>
                <c:pt idx="114">
                  <c:v>46204</c:v>
                </c:pt>
                <c:pt idx="115">
                  <c:v>46235</c:v>
                </c:pt>
                <c:pt idx="116">
                  <c:v>46266</c:v>
                </c:pt>
                <c:pt idx="117">
                  <c:v>46296</c:v>
                </c:pt>
                <c:pt idx="118">
                  <c:v>46327</c:v>
                </c:pt>
                <c:pt idx="119">
                  <c:v>46357</c:v>
                </c:pt>
                <c:pt idx="120">
                  <c:v>46388</c:v>
                </c:pt>
                <c:pt idx="121">
                  <c:v>46419</c:v>
                </c:pt>
                <c:pt idx="122">
                  <c:v>46447</c:v>
                </c:pt>
                <c:pt idx="123">
                  <c:v>46478</c:v>
                </c:pt>
                <c:pt idx="124">
                  <c:v>46508</c:v>
                </c:pt>
                <c:pt idx="125">
                  <c:v>46539</c:v>
                </c:pt>
                <c:pt idx="126">
                  <c:v>46569</c:v>
                </c:pt>
                <c:pt idx="127">
                  <c:v>46600</c:v>
                </c:pt>
                <c:pt idx="128">
                  <c:v>46631</c:v>
                </c:pt>
                <c:pt idx="129">
                  <c:v>46661</c:v>
                </c:pt>
                <c:pt idx="130">
                  <c:v>46692</c:v>
                </c:pt>
                <c:pt idx="131">
                  <c:v>46722</c:v>
                </c:pt>
              </c:numCache>
            </c:numRef>
          </c:cat>
          <c:val>
            <c:numRef>
              <c:f>MA_HUB!$F$6:$F$137</c:f>
              <c:numCache>
                <c:formatCode>"$"#,##0</c:formatCode>
                <c:ptCount val="132"/>
                <c:pt idx="64">
                  <c:v>64.91935483870968</c:v>
                </c:pt>
                <c:pt idx="65">
                  <c:v>65.188888888888883</c:v>
                </c:pt>
                <c:pt idx="66">
                  <c:v>78.285483870967738</c:v>
                </c:pt>
                <c:pt idx="67">
                  <c:v>80.375806451612902</c:v>
                </c:pt>
                <c:pt idx="68">
                  <c:v>64.086666666666673</c:v>
                </c:pt>
                <c:pt idx="69">
                  <c:v>66.193548387096769</c:v>
                </c:pt>
                <c:pt idx="70">
                  <c:v>93.456310679611647</c:v>
                </c:pt>
                <c:pt idx="71">
                  <c:v>170.03225806451613</c:v>
                </c:pt>
                <c:pt idx="72">
                  <c:v>202.90322580645162</c:v>
                </c:pt>
                <c:pt idx="73">
                  <c:v>203.71428571428572</c:v>
                </c:pt>
                <c:pt idx="74">
                  <c:v>106.18169582772543</c:v>
                </c:pt>
                <c:pt idx="75">
                  <c:v>51.25</c:v>
                </c:pt>
                <c:pt idx="76">
                  <c:v>42.782258064516128</c:v>
                </c:pt>
                <c:pt idx="77">
                  <c:v>45.126666666666665</c:v>
                </c:pt>
                <c:pt idx="78">
                  <c:v>54.081182795698929</c:v>
                </c:pt>
                <c:pt idx="79">
                  <c:v>55.39086021505377</c:v>
                </c:pt>
                <c:pt idx="80">
                  <c:v>43.516666666666666</c:v>
                </c:pt>
                <c:pt idx="81">
                  <c:v>48.981182795698928</c:v>
                </c:pt>
                <c:pt idx="82">
                  <c:v>70.788834951456309</c:v>
                </c:pt>
                <c:pt idx="83">
                  <c:v>114.03225806451613</c:v>
                </c:pt>
                <c:pt idx="84">
                  <c:v>159.19892473118279</c:v>
                </c:pt>
                <c:pt idx="85">
                  <c:v>159.39655172413794</c:v>
                </c:pt>
                <c:pt idx="86">
                  <c:v>67.796702557200533</c:v>
                </c:pt>
                <c:pt idx="87">
                  <c:v>38.216666666666669</c:v>
                </c:pt>
                <c:pt idx="88">
                  <c:v>31.186021505376345</c:v>
                </c:pt>
                <c:pt idx="89">
                  <c:v>31.544444444444444</c:v>
                </c:pt>
                <c:pt idx="90">
                  <c:v>44.143010752688177</c:v>
                </c:pt>
                <c:pt idx="91">
                  <c:v>44.143010752688177</c:v>
                </c:pt>
                <c:pt idx="92">
                  <c:v>30.933333333333334</c:v>
                </c:pt>
                <c:pt idx="93">
                  <c:v>34.246774193548383</c:v>
                </c:pt>
                <c:pt idx="94">
                  <c:v>51.128779472954236</c:v>
                </c:pt>
                <c:pt idx="95">
                  <c:v>87.427419354838705</c:v>
                </c:pt>
                <c:pt idx="96">
                  <c:v>143.27903225806452</c:v>
                </c:pt>
                <c:pt idx="97">
                  <c:v>143.45689655172416</c:v>
                </c:pt>
                <c:pt idx="98">
                  <c:v>61.017032301480484</c:v>
                </c:pt>
                <c:pt idx="99">
                  <c:v>34.395000000000003</c:v>
                </c:pt>
                <c:pt idx="100">
                  <c:v>28.067419354838712</c:v>
                </c:pt>
                <c:pt idx="101">
                  <c:v>28.39</c:v>
                </c:pt>
                <c:pt idx="102">
                  <c:v>39.72870967741936</c:v>
                </c:pt>
                <c:pt idx="103">
                  <c:v>39.72870967741936</c:v>
                </c:pt>
                <c:pt idx="104">
                  <c:v>27.84</c:v>
                </c:pt>
                <c:pt idx="105">
                  <c:v>30.822096774193547</c:v>
                </c:pt>
                <c:pt idx="106">
                  <c:v>46.015901525658812</c:v>
                </c:pt>
                <c:pt idx="107">
                  <c:v>78.684677419354841</c:v>
                </c:pt>
                <c:pt idx="108">
                  <c:v>141.84624193548387</c:v>
                </c:pt>
                <c:pt idx="109">
                  <c:v>142.02232758620693</c:v>
                </c:pt>
                <c:pt idx="110">
                  <c:v>60.406861978465678</c:v>
                </c:pt>
                <c:pt idx="111">
                  <c:v>34.051050000000004</c:v>
                </c:pt>
                <c:pt idx="112">
                  <c:v>27.786745161290327</c:v>
                </c:pt>
                <c:pt idx="113">
                  <c:v>28.106100000000001</c:v>
                </c:pt>
                <c:pt idx="114">
                  <c:v>39.331422580645167</c:v>
                </c:pt>
                <c:pt idx="115">
                  <c:v>39.331422580645167</c:v>
                </c:pt>
                <c:pt idx="116">
                  <c:v>27.561599999999999</c:v>
                </c:pt>
                <c:pt idx="117">
                  <c:v>30.513875806451612</c:v>
                </c:pt>
                <c:pt idx="118">
                  <c:v>45.555742510402226</c:v>
                </c:pt>
                <c:pt idx="119">
                  <c:v>77.897830645161292</c:v>
                </c:pt>
                <c:pt idx="120">
                  <c:v>140.42777951612902</c:v>
                </c:pt>
                <c:pt idx="121">
                  <c:v>140.60210431034486</c:v>
                </c:pt>
                <c:pt idx="122">
                  <c:v>59.802793358681022</c:v>
                </c:pt>
                <c:pt idx="123">
                  <c:v>33.710539500000003</c:v>
                </c:pt>
                <c:pt idx="124">
                  <c:v>27.508877709677424</c:v>
                </c:pt>
                <c:pt idx="125">
                  <c:v>27.825039</c:v>
                </c:pt>
                <c:pt idx="126">
                  <c:v>38.938108354838718</c:v>
                </c:pt>
                <c:pt idx="127">
                  <c:v>38.938108354838718</c:v>
                </c:pt>
                <c:pt idx="128">
                  <c:v>27.285983999999999</c:v>
                </c:pt>
                <c:pt idx="129">
                  <c:v>30.208737048387096</c:v>
                </c:pt>
                <c:pt idx="130">
                  <c:v>45.1001850852982</c:v>
                </c:pt>
                <c:pt idx="131">
                  <c:v>77.118852338709672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EF-454A-B8B4-FB30E95E4B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0574568"/>
        <c:axId val="720581784"/>
        <c:extLst/>
      </c:lineChart>
      <c:dateAx>
        <c:axId val="720574568"/>
        <c:scaling>
          <c:orientation val="minMax"/>
        </c:scaling>
        <c:delete val="0"/>
        <c:axPos val="b"/>
        <c:numFmt formatCode="[$-409]mmm\-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/>
                </a:solidFill>
                <a:latin typeface="AvenirNext LT Pro Bold" panose="020B0804020202020204" pitchFamily="34" charset="0"/>
                <a:ea typeface="+mn-ea"/>
                <a:cs typeface="+mn-cs"/>
              </a:defRPr>
            </a:pPr>
            <a:endParaRPr lang="en-US"/>
          </a:p>
        </c:txPr>
        <c:crossAx val="720581784"/>
        <c:crosses val="autoZero"/>
        <c:auto val="1"/>
        <c:lblOffset val="100"/>
        <c:baseTimeUnit val="months"/>
      </c:dateAx>
      <c:valAx>
        <c:axId val="7205817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/>
                    </a:solidFill>
                    <a:latin typeface="AvenirNext LT Pro Bold" panose="020B0804020202020204" pitchFamily="34" charset="0"/>
                    <a:ea typeface="+mn-ea"/>
                    <a:cs typeface="+mn-cs"/>
                  </a:defRPr>
                </a:pPr>
                <a:r>
                  <a:rPr lang="en-US"/>
                  <a:t>$/MWH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/>
                  </a:solidFill>
                  <a:latin typeface="AvenirNext LT Pro Bold" panose="020B0804020202020204" pitchFamily="34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/>
                </a:solidFill>
                <a:latin typeface="AvenirNext LT Pro Bold" panose="020B0804020202020204" pitchFamily="34" charset="0"/>
                <a:ea typeface="+mn-ea"/>
                <a:cs typeface="+mn-cs"/>
              </a:defRPr>
            </a:pPr>
            <a:endParaRPr lang="en-US"/>
          </a:p>
        </c:txPr>
        <c:crossAx val="720574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/>
              </a:solidFill>
              <a:latin typeface="AvenirNext LT Pro Bold" panose="020B08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>
          <a:solidFill>
            <a:schemeClr val="tx1"/>
          </a:solidFill>
          <a:latin typeface="AvenirNext LT Pro Bold" panose="020B08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0" i="0" u="none" strike="noStrike" kern="1200" spc="0" baseline="0">
                <a:solidFill>
                  <a:schemeClr val="tx1"/>
                </a:solidFill>
                <a:latin typeface="AvenirNext LT Pro Bold" panose="020B0804020202020204" pitchFamily="34" charset="0"/>
                <a:ea typeface="+mn-ea"/>
                <a:cs typeface="+mn-cs"/>
              </a:defRPr>
            </a:pPr>
            <a:r>
              <a:rPr lang="en-US"/>
              <a:t>Henry Hub Natural Gas</a:t>
            </a:r>
          </a:p>
          <a:p>
            <a:pPr>
              <a:defRPr/>
            </a:pPr>
            <a:r>
              <a:rPr lang="en-US"/>
              <a:t>Price History</a:t>
            </a:r>
            <a:r>
              <a:rPr lang="en-US" baseline="0"/>
              <a:t> &amp; Forecast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0" i="0" u="none" strike="noStrike" kern="1200" spc="0" baseline="0">
              <a:solidFill>
                <a:schemeClr val="tx1"/>
              </a:solidFill>
              <a:latin typeface="AvenirNext LT Pro Bold" panose="020B08040202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Henry_Hub!$C$5</c:f>
              <c:strCache>
                <c:ptCount val="1"/>
                <c:pt idx="0">
                  <c:v>AEO 2019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Henry_Hub!$B$6:$B$21</c:f>
              <c:numCache>
                <c:formatCode>General</c:formatCode>
                <c:ptCount val="1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  <c:pt idx="10">
                  <c:v>2027</c:v>
                </c:pt>
                <c:pt idx="11">
                  <c:v>2028</c:v>
                </c:pt>
                <c:pt idx="12">
                  <c:v>2029</c:v>
                </c:pt>
                <c:pt idx="13">
                  <c:v>2030</c:v>
                </c:pt>
                <c:pt idx="14">
                  <c:v>2031</c:v>
                </c:pt>
                <c:pt idx="15">
                  <c:v>2032</c:v>
                </c:pt>
              </c:numCache>
            </c:numRef>
          </c:cat>
          <c:val>
            <c:numRef>
              <c:f>Henry_Hub!$C$6:$C$39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FA5D-484A-8CBA-AD8C60B4BD97}"/>
            </c:ext>
          </c:extLst>
        </c:ser>
        <c:ser>
          <c:idx val="1"/>
          <c:order val="1"/>
          <c:tx>
            <c:strRef>
              <c:f>Henry_Hub!$D$5</c:f>
              <c:strCache>
                <c:ptCount val="1"/>
                <c:pt idx="0">
                  <c:v>AEO 2020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Henry_Hub!$B$6:$B$21</c:f>
              <c:numCache>
                <c:formatCode>General</c:formatCode>
                <c:ptCount val="1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  <c:pt idx="10">
                  <c:v>2027</c:v>
                </c:pt>
                <c:pt idx="11">
                  <c:v>2028</c:v>
                </c:pt>
                <c:pt idx="12">
                  <c:v>2029</c:v>
                </c:pt>
                <c:pt idx="13">
                  <c:v>2030</c:v>
                </c:pt>
                <c:pt idx="14">
                  <c:v>2031</c:v>
                </c:pt>
                <c:pt idx="15">
                  <c:v>2032</c:v>
                </c:pt>
              </c:numCache>
            </c:numRef>
          </c:cat>
          <c:val>
            <c:numRef>
              <c:f>Henry_Hub!$D$6:$D$39</c:f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FBA6-47C7-A8C5-D6CA267CA6CE}"/>
            </c:ext>
          </c:extLst>
        </c:ser>
        <c:ser>
          <c:idx val="2"/>
          <c:order val="2"/>
          <c:tx>
            <c:strRef>
              <c:f>Henry_Hub!$E$5</c:f>
              <c:strCache>
                <c:ptCount val="1"/>
                <c:pt idx="0">
                  <c:v>AEO 2021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Henry_Hub!$B$6:$B$21</c:f>
              <c:numCache>
                <c:formatCode>General</c:formatCode>
                <c:ptCount val="1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  <c:pt idx="10">
                  <c:v>2027</c:v>
                </c:pt>
                <c:pt idx="11">
                  <c:v>2028</c:v>
                </c:pt>
                <c:pt idx="12">
                  <c:v>2029</c:v>
                </c:pt>
                <c:pt idx="13">
                  <c:v>2030</c:v>
                </c:pt>
                <c:pt idx="14">
                  <c:v>2031</c:v>
                </c:pt>
                <c:pt idx="15">
                  <c:v>2032</c:v>
                </c:pt>
              </c:numCache>
            </c:numRef>
          </c:cat>
          <c:val>
            <c:numRef>
              <c:f>Henry_Hub!$E$6:$E$39</c:f>
            </c:numRef>
          </c:val>
          <c:smooth val="0"/>
          <c:extLst>
            <c:ext xmlns:c16="http://schemas.microsoft.com/office/drawing/2014/chart" uri="{C3380CC4-5D6E-409C-BE32-E72D297353CC}">
              <c16:uniqueId val="{00000001-C0E1-4B02-B7AE-B1491A8AF71A}"/>
            </c:ext>
          </c:extLst>
        </c:ser>
        <c:ser>
          <c:idx val="4"/>
          <c:order val="4"/>
          <c:tx>
            <c:strRef>
              <c:f>Henry_Hub!$H$5</c:f>
              <c:strCache>
                <c:ptCount val="1"/>
                <c:pt idx="0">
                  <c:v>Historicals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Henry_Hub!$B$6:$B$21</c:f>
              <c:numCache>
                <c:formatCode>General</c:formatCode>
                <c:ptCount val="1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  <c:pt idx="10">
                  <c:v>2027</c:v>
                </c:pt>
                <c:pt idx="11">
                  <c:v>2028</c:v>
                </c:pt>
                <c:pt idx="12">
                  <c:v>2029</c:v>
                </c:pt>
                <c:pt idx="13">
                  <c:v>2030</c:v>
                </c:pt>
                <c:pt idx="14">
                  <c:v>2031</c:v>
                </c:pt>
                <c:pt idx="15">
                  <c:v>2032</c:v>
                </c:pt>
              </c:numCache>
            </c:numRef>
          </c:cat>
          <c:val>
            <c:numRef>
              <c:f>Henry_Hub!$H$6:$H$21</c:f>
              <c:numCache>
                <c:formatCode>"$"#,##0.00</c:formatCode>
                <c:ptCount val="16"/>
                <c:pt idx="0">
                  <c:v>3.0970005</c:v>
                </c:pt>
                <c:pt idx="1">
                  <c:v>3.2708244999999998</c:v>
                </c:pt>
                <c:pt idx="2">
                  <c:v>2.6651215833333328</c:v>
                </c:pt>
                <c:pt idx="3">
                  <c:v>2.1141918333333334</c:v>
                </c:pt>
                <c:pt idx="4">
                  <c:v>3.3790011666666664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81E-4987-A736-B5D52F6BEB25}"/>
            </c:ext>
          </c:extLst>
        </c:ser>
        <c:ser>
          <c:idx val="5"/>
          <c:order val="5"/>
          <c:tx>
            <c:strRef>
              <c:f>Henry_Hub!$L$5</c:f>
              <c:strCache>
                <c:ptCount val="1"/>
                <c:pt idx="0">
                  <c:v>AEO 2022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Henry_Hub!$B$6:$B$21</c:f>
              <c:numCache>
                <c:formatCode>General</c:formatCode>
                <c:ptCount val="1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  <c:pt idx="10">
                  <c:v>2027</c:v>
                </c:pt>
                <c:pt idx="11">
                  <c:v>2028</c:v>
                </c:pt>
                <c:pt idx="12">
                  <c:v>2029</c:v>
                </c:pt>
                <c:pt idx="13">
                  <c:v>2030</c:v>
                </c:pt>
                <c:pt idx="14">
                  <c:v>2031</c:v>
                </c:pt>
                <c:pt idx="15">
                  <c:v>2032</c:v>
                </c:pt>
              </c:numCache>
            </c:numRef>
          </c:cat>
          <c:val>
            <c:numRef>
              <c:f>Henry_Hub!$L$6:$L$21</c:f>
              <c:numCache>
                <c:formatCode>"$"#,##0.00</c:formatCode>
                <c:ptCount val="16"/>
                <c:pt idx="5">
                  <c:v>5.1089520000000004</c:v>
                </c:pt>
                <c:pt idx="6">
                  <c:v>4.7919169999999998</c:v>
                </c:pt>
                <c:pt idx="7">
                  <c:v>4.327852</c:v>
                </c:pt>
                <c:pt idx="8">
                  <c:v>3.9699900000000001</c:v>
                </c:pt>
                <c:pt idx="9">
                  <c:v>3.8610479999999998</c:v>
                </c:pt>
                <c:pt idx="10">
                  <c:v>3.8161999999999998</c:v>
                </c:pt>
                <c:pt idx="11">
                  <c:v>3.9842620000000002</c:v>
                </c:pt>
                <c:pt idx="12">
                  <c:v>4.125445</c:v>
                </c:pt>
                <c:pt idx="13">
                  <c:v>4.3418130000000001</c:v>
                </c:pt>
                <c:pt idx="14">
                  <c:v>4.5915400000000002</c:v>
                </c:pt>
                <c:pt idx="15">
                  <c:v>4.7114599999999998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81E-4987-A736-B5D52F6BEB25}"/>
            </c:ext>
          </c:extLst>
        </c:ser>
        <c:ser>
          <c:idx val="6"/>
          <c:order val="6"/>
          <c:tx>
            <c:strRef>
              <c:f>Henry_Hub!$K$5</c:f>
              <c:strCache>
                <c:ptCount val="1"/>
                <c:pt idx="0">
                  <c:v>ICAP Jun-2022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Henry_Hub!$B$6:$B$21</c:f>
              <c:numCache>
                <c:formatCode>General</c:formatCode>
                <c:ptCount val="1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  <c:pt idx="10">
                  <c:v>2027</c:v>
                </c:pt>
                <c:pt idx="11">
                  <c:v>2028</c:v>
                </c:pt>
                <c:pt idx="12">
                  <c:v>2029</c:v>
                </c:pt>
                <c:pt idx="13">
                  <c:v>2030</c:v>
                </c:pt>
                <c:pt idx="14">
                  <c:v>2031</c:v>
                </c:pt>
                <c:pt idx="15">
                  <c:v>2032</c:v>
                </c:pt>
              </c:numCache>
            </c:numRef>
          </c:cat>
          <c:val>
            <c:numRef>
              <c:f>Henry_Hub!$K$6:$K$21</c:f>
              <c:numCache>
                <c:formatCode>"$"#,##0.00</c:formatCode>
                <c:ptCount val="16"/>
                <c:pt idx="5">
                  <c:v>7.7290000000000001</c:v>
                </c:pt>
                <c:pt idx="6">
                  <c:v>5.3170000000000002</c:v>
                </c:pt>
                <c:pt idx="7">
                  <c:v>4.1900000000000004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84-41EC-B849-B1302D4426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0574568"/>
        <c:axId val="720581784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Henry_Hub!$J$5</c15:sqref>
                        </c15:formulaRef>
                      </c:ext>
                    </c:extLst>
                    <c:strCache>
                      <c:ptCount val="1"/>
                      <c:pt idx="0">
                        <c:v>ICAP Sep-2021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Henry_Hub!$B$6:$B$21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2017</c:v>
                      </c:pt>
                      <c:pt idx="1">
                        <c:v>2018</c:v>
                      </c:pt>
                      <c:pt idx="2">
                        <c:v>2019</c:v>
                      </c:pt>
                      <c:pt idx="3">
                        <c:v>2020</c:v>
                      </c:pt>
                      <c:pt idx="4">
                        <c:v>2021</c:v>
                      </c:pt>
                      <c:pt idx="5">
                        <c:v>2022</c:v>
                      </c:pt>
                      <c:pt idx="6">
                        <c:v>2023</c:v>
                      </c:pt>
                      <c:pt idx="7">
                        <c:v>2024</c:v>
                      </c:pt>
                      <c:pt idx="8">
                        <c:v>2025</c:v>
                      </c:pt>
                      <c:pt idx="9">
                        <c:v>2026</c:v>
                      </c:pt>
                      <c:pt idx="10">
                        <c:v>2027</c:v>
                      </c:pt>
                      <c:pt idx="11">
                        <c:v>2028</c:v>
                      </c:pt>
                      <c:pt idx="12">
                        <c:v>2029</c:v>
                      </c:pt>
                      <c:pt idx="13">
                        <c:v>2030</c:v>
                      </c:pt>
                      <c:pt idx="14">
                        <c:v>2031</c:v>
                      </c:pt>
                      <c:pt idx="15">
                        <c:v>2032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Henry_Hub!$J$6:$J$21</c15:sqref>
                        </c15:formulaRef>
                      </c:ext>
                    </c:extLst>
                    <c:numCache>
                      <c:formatCode>"$"#,##0.00</c:formatCode>
                      <c:ptCount val="16"/>
                      <c:pt idx="4">
                        <c:v>3.77</c:v>
                      </c:pt>
                      <c:pt idx="5">
                        <c:v>4.0199999999999996</c:v>
                      </c:pt>
                      <c:pt idx="6">
                        <c:v>3.2149999999999999</c:v>
                      </c:pt>
                      <c:pt idx="7">
                        <c:v>2.95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381E-4987-A736-B5D52F6BEB25}"/>
                  </c:ext>
                </c:extLst>
              </c15:ser>
            </c15:filteredLineSeries>
          </c:ext>
        </c:extLst>
      </c:lineChart>
      <c:catAx>
        <c:axId val="720574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/>
                </a:solidFill>
                <a:latin typeface="AvenirNext LT Pro Bold" panose="020B0804020202020204" pitchFamily="34" charset="0"/>
                <a:ea typeface="+mn-ea"/>
                <a:cs typeface="+mn-cs"/>
              </a:defRPr>
            </a:pPr>
            <a:endParaRPr lang="en-US"/>
          </a:p>
        </c:txPr>
        <c:crossAx val="720581784"/>
        <c:crosses val="autoZero"/>
        <c:auto val="1"/>
        <c:lblAlgn val="ctr"/>
        <c:lblOffset val="100"/>
        <c:noMultiLvlLbl val="0"/>
      </c:catAx>
      <c:valAx>
        <c:axId val="7205817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/>
                    </a:solidFill>
                    <a:latin typeface="AvenirNext LT Pro Bold" panose="020B0804020202020204" pitchFamily="34" charset="0"/>
                    <a:ea typeface="+mn-ea"/>
                    <a:cs typeface="+mn-cs"/>
                  </a:defRPr>
                </a:pPr>
                <a:r>
                  <a:rPr lang="en-US"/>
                  <a:t>$/MMBtu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/>
                  </a:solidFill>
                  <a:latin typeface="AvenirNext LT Pro Bold" panose="020B0804020202020204" pitchFamily="34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/>
                </a:solidFill>
                <a:latin typeface="AvenirNext LT Pro Bold" panose="020B0804020202020204" pitchFamily="34" charset="0"/>
                <a:ea typeface="+mn-ea"/>
                <a:cs typeface="+mn-cs"/>
              </a:defRPr>
            </a:pPr>
            <a:endParaRPr lang="en-US"/>
          </a:p>
        </c:txPr>
        <c:crossAx val="720574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/>
              </a:solidFill>
              <a:latin typeface="AvenirNext LT Pro Bold" panose="020B08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>
          <a:solidFill>
            <a:schemeClr val="tx1"/>
          </a:solidFill>
          <a:latin typeface="AvenirNext LT Pro Bold" panose="020B08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Nominal Electricity Prices ($/MWH)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ENERGY_PRICING!$D$19</c:f>
              <c:strCache>
                <c:ptCount val="1"/>
                <c:pt idx="0">
                  <c:v>On_Peak_ISO-NE_HUB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ENERGY_PRICING!$E$4:$IJ$4</c:f>
              <c:numCache>
                <c:formatCode>[$-409]mmm\-yy;@</c:formatCode>
                <c:ptCount val="222"/>
                <c:pt idx="0">
                  <c:v>44743</c:v>
                </c:pt>
                <c:pt idx="1">
                  <c:v>44774</c:v>
                </c:pt>
                <c:pt idx="2">
                  <c:v>44805</c:v>
                </c:pt>
                <c:pt idx="3">
                  <c:v>44835</c:v>
                </c:pt>
                <c:pt idx="4">
                  <c:v>44866</c:v>
                </c:pt>
                <c:pt idx="5">
                  <c:v>44896</c:v>
                </c:pt>
                <c:pt idx="6">
                  <c:v>44927</c:v>
                </c:pt>
                <c:pt idx="7">
                  <c:v>44958</c:v>
                </c:pt>
                <c:pt idx="8">
                  <c:v>44986</c:v>
                </c:pt>
                <c:pt idx="9">
                  <c:v>45017</c:v>
                </c:pt>
                <c:pt idx="10">
                  <c:v>45047</c:v>
                </c:pt>
                <c:pt idx="11">
                  <c:v>45078</c:v>
                </c:pt>
                <c:pt idx="12">
                  <c:v>45108</c:v>
                </c:pt>
                <c:pt idx="13">
                  <c:v>45139</c:v>
                </c:pt>
                <c:pt idx="14">
                  <c:v>45170</c:v>
                </c:pt>
                <c:pt idx="15">
                  <c:v>45200</c:v>
                </c:pt>
                <c:pt idx="16">
                  <c:v>45231</c:v>
                </c:pt>
                <c:pt idx="17">
                  <c:v>45261</c:v>
                </c:pt>
                <c:pt idx="18">
                  <c:v>45292</c:v>
                </c:pt>
                <c:pt idx="19">
                  <c:v>45323</c:v>
                </c:pt>
                <c:pt idx="20">
                  <c:v>45352</c:v>
                </c:pt>
                <c:pt idx="21">
                  <c:v>45383</c:v>
                </c:pt>
                <c:pt idx="22">
                  <c:v>45413</c:v>
                </c:pt>
                <c:pt idx="23">
                  <c:v>45444</c:v>
                </c:pt>
                <c:pt idx="24">
                  <c:v>45474</c:v>
                </c:pt>
                <c:pt idx="25">
                  <c:v>45505</c:v>
                </c:pt>
                <c:pt idx="26">
                  <c:v>45536</c:v>
                </c:pt>
                <c:pt idx="27">
                  <c:v>45566</c:v>
                </c:pt>
                <c:pt idx="28">
                  <c:v>45597</c:v>
                </c:pt>
                <c:pt idx="29">
                  <c:v>45627</c:v>
                </c:pt>
                <c:pt idx="30">
                  <c:v>45658</c:v>
                </c:pt>
                <c:pt idx="31">
                  <c:v>45689</c:v>
                </c:pt>
                <c:pt idx="32">
                  <c:v>45717</c:v>
                </c:pt>
                <c:pt idx="33">
                  <c:v>45748</c:v>
                </c:pt>
                <c:pt idx="34">
                  <c:v>45778</c:v>
                </c:pt>
                <c:pt idx="35">
                  <c:v>45809</c:v>
                </c:pt>
                <c:pt idx="36">
                  <c:v>45839</c:v>
                </c:pt>
                <c:pt idx="37">
                  <c:v>45870</c:v>
                </c:pt>
                <c:pt idx="38">
                  <c:v>45901</c:v>
                </c:pt>
                <c:pt idx="39">
                  <c:v>45931</c:v>
                </c:pt>
                <c:pt idx="40">
                  <c:v>45962</c:v>
                </c:pt>
                <c:pt idx="41">
                  <c:v>45992</c:v>
                </c:pt>
                <c:pt idx="42">
                  <c:v>46023</c:v>
                </c:pt>
                <c:pt idx="43">
                  <c:v>46054</c:v>
                </c:pt>
                <c:pt idx="44">
                  <c:v>46082</c:v>
                </c:pt>
                <c:pt idx="45">
                  <c:v>46113</c:v>
                </c:pt>
                <c:pt idx="46">
                  <c:v>46143</c:v>
                </c:pt>
                <c:pt idx="47">
                  <c:v>46174</c:v>
                </c:pt>
                <c:pt idx="48">
                  <c:v>46204</c:v>
                </c:pt>
                <c:pt idx="49">
                  <c:v>46235</c:v>
                </c:pt>
                <c:pt idx="50">
                  <c:v>46266</c:v>
                </c:pt>
                <c:pt idx="51">
                  <c:v>46296</c:v>
                </c:pt>
                <c:pt idx="52">
                  <c:v>46327</c:v>
                </c:pt>
                <c:pt idx="53">
                  <c:v>46357</c:v>
                </c:pt>
                <c:pt idx="54">
                  <c:v>46388</c:v>
                </c:pt>
                <c:pt idx="55">
                  <c:v>46419</c:v>
                </c:pt>
                <c:pt idx="56">
                  <c:v>46447</c:v>
                </c:pt>
                <c:pt idx="57">
                  <c:v>46478</c:v>
                </c:pt>
                <c:pt idx="58">
                  <c:v>46508</c:v>
                </c:pt>
                <c:pt idx="59">
                  <c:v>46539</c:v>
                </c:pt>
                <c:pt idx="60">
                  <c:v>46569</c:v>
                </c:pt>
                <c:pt idx="61">
                  <c:v>46600</c:v>
                </c:pt>
                <c:pt idx="62">
                  <c:v>46631</c:v>
                </c:pt>
                <c:pt idx="63">
                  <c:v>46661</c:v>
                </c:pt>
                <c:pt idx="64">
                  <c:v>46692</c:v>
                </c:pt>
                <c:pt idx="65">
                  <c:v>46722</c:v>
                </c:pt>
                <c:pt idx="66">
                  <c:v>46753</c:v>
                </c:pt>
                <c:pt idx="67">
                  <c:v>46784</c:v>
                </c:pt>
                <c:pt idx="68">
                  <c:v>46813</c:v>
                </c:pt>
                <c:pt idx="69">
                  <c:v>46844</c:v>
                </c:pt>
                <c:pt idx="70">
                  <c:v>46874</c:v>
                </c:pt>
                <c:pt idx="71">
                  <c:v>46905</c:v>
                </c:pt>
                <c:pt idx="72">
                  <c:v>46935</c:v>
                </c:pt>
                <c:pt idx="73">
                  <c:v>46966</c:v>
                </c:pt>
                <c:pt idx="74">
                  <c:v>46997</c:v>
                </c:pt>
                <c:pt idx="75">
                  <c:v>47027</c:v>
                </c:pt>
                <c:pt idx="76">
                  <c:v>47058</c:v>
                </c:pt>
                <c:pt idx="77">
                  <c:v>47088</c:v>
                </c:pt>
                <c:pt idx="78">
                  <c:v>47119</c:v>
                </c:pt>
                <c:pt idx="79">
                  <c:v>47150</c:v>
                </c:pt>
                <c:pt idx="80">
                  <c:v>47178</c:v>
                </c:pt>
                <c:pt idx="81">
                  <c:v>47209</c:v>
                </c:pt>
                <c:pt idx="82">
                  <c:v>47239</c:v>
                </c:pt>
                <c:pt idx="83">
                  <c:v>47270</c:v>
                </c:pt>
                <c:pt idx="84">
                  <c:v>47300</c:v>
                </c:pt>
                <c:pt idx="85">
                  <c:v>47331</c:v>
                </c:pt>
                <c:pt idx="86">
                  <c:v>47362</c:v>
                </c:pt>
                <c:pt idx="87">
                  <c:v>47392</c:v>
                </c:pt>
                <c:pt idx="88">
                  <c:v>47423</c:v>
                </c:pt>
                <c:pt idx="89">
                  <c:v>47453</c:v>
                </c:pt>
                <c:pt idx="90">
                  <c:v>47484</c:v>
                </c:pt>
                <c:pt idx="91">
                  <c:v>47515</c:v>
                </c:pt>
                <c:pt idx="92">
                  <c:v>47543</c:v>
                </c:pt>
                <c:pt idx="93">
                  <c:v>47574</c:v>
                </c:pt>
                <c:pt idx="94">
                  <c:v>47604</c:v>
                </c:pt>
                <c:pt idx="95">
                  <c:v>47635</c:v>
                </c:pt>
                <c:pt idx="96">
                  <c:v>47665</c:v>
                </c:pt>
                <c:pt idx="97">
                  <c:v>47696</c:v>
                </c:pt>
                <c:pt idx="98">
                  <c:v>47727</c:v>
                </c:pt>
                <c:pt idx="99">
                  <c:v>47757</c:v>
                </c:pt>
                <c:pt idx="100">
                  <c:v>47788</c:v>
                </c:pt>
                <c:pt idx="101">
                  <c:v>47818</c:v>
                </c:pt>
                <c:pt idx="102">
                  <c:v>47849</c:v>
                </c:pt>
                <c:pt idx="103">
                  <c:v>47880</c:v>
                </c:pt>
                <c:pt idx="104">
                  <c:v>47908</c:v>
                </c:pt>
                <c:pt idx="105">
                  <c:v>47939</c:v>
                </c:pt>
                <c:pt idx="106">
                  <c:v>47969</c:v>
                </c:pt>
                <c:pt idx="107">
                  <c:v>48000</c:v>
                </c:pt>
                <c:pt idx="108">
                  <c:v>48030</c:v>
                </c:pt>
                <c:pt idx="109">
                  <c:v>48061</c:v>
                </c:pt>
                <c:pt idx="110">
                  <c:v>48092</c:v>
                </c:pt>
                <c:pt idx="111">
                  <c:v>48122</c:v>
                </c:pt>
                <c:pt idx="112">
                  <c:v>48153</c:v>
                </c:pt>
                <c:pt idx="113">
                  <c:v>48183</c:v>
                </c:pt>
                <c:pt idx="114">
                  <c:v>48214</c:v>
                </c:pt>
                <c:pt idx="115">
                  <c:v>48245</c:v>
                </c:pt>
                <c:pt idx="116">
                  <c:v>48274</c:v>
                </c:pt>
                <c:pt idx="117">
                  <c:v>48305</c:v>
                </c:pt>
                <c:pt idx="118">
                  <c:v>48335</c:v>
                </c:pt>
                <c:pt idx="119">
                  <c:v>48366</c:v>
                </c:pt>
                <c:pt idx="120">
                  <c:v>48396</c:v>
                </c:pt>
                <c:pt idx="121">
                  <c:v>48427</c:v>
                </c:pt>
                <c:pt idx="122">
                  <c:v>48458</c:v>
                </c:pt>
                <c:pt idx="123">
                  <c:v>48488</c:v>
                </c:pt>
                <c:pt idx="124">
                  <c:v>48519</c:v>
                </c:pt>
                <c:pt idx="125">
                  <c:v>48549</c:v>
                </c:pt>
                <c:pt idx="126">
                  <c:v>48580</c:v>
                </c:pt>
                <c:pt idx="127">
                  <c:v>48611</c:v>
                </c:pt>
                <c:pt idx="128">
                  <c:v>48639</c:v>
                </c:pt>
                <c:pt idx="129">
                  <c:v>48670</c:v>
                </c:pt>
                <c:pt idx="130">
                  <c:v>48700</c:v>
                </c:pt>
                <c:pt idx="131">
                  <c:v>48731</c:v>
                </c:pt>
                <c:pt idx="132">
                  <c:v>48761</c:v>
                </c:pt>
                <c:pt idx="133">
                  <c:v>48792</c:v>
                </c:pt>
                <c:pt idx="134">
                  <c:v>48823</c:v>
                </c:pt>
                <c:pt idx="135">
                  <c:v>48853</c:v>
                </c:pt>
                <c:pt idx="136">
                  <c:v>48884</c:v>
                </c:pt>
                <c:pt idx="137">
                  <c:v>48914</c:v>
                </c:pt>
                <c:pt idx="138">
                  <c:v>48945</c:v>
                </c:pt>
                <c:pt idx="139">
                  <c:v>48976</c:v>
                </c:pt>
                <c:pt idx="140">
                  <c:v>49004</c:v>
                </c:pt>
                <c:pt idx="141">
                  <c:v>49035</c:v>
                </c:pt>
                <c:pt idx="142">
                  <c:v>49065</c:v>
                </c:pt>
                <c:pt idx="143">
                  <c:v>49096</c:v>
                </c:pt>
                <c:pt idx="144">
                  <c:v>49126</c:v>
                </c:pt>
                <c:pt idx="145">
                  <c:v>49157</c:v>
                </c:pt>
                <c:pt idx="146">
                  <c:v>49188</c:v>
                </c:pt>
                <c:pt idx="147">
                  <c:v>49218</c:v>
                </c:pt>
                <c:pt idx="148">
                  <c:v>49249</c:v>
                </c:pt>
                <c:pt idx="149">
                  <c:v>49279</c:v>
                </c:pt>
                <c:pt idx="150">
                  <c:v>49310</c:v>
                </c:pt>
                <c:pt idx="151">
                  <c:v>49341</c:v>
                </c:pt>
                <c:pt idx="152">
                  <c:v>49369</c:v>
                </c:pt>
                <c:pt idx="153">
                  <c:v>49400</c:v>
                </c:pt>
                <c:pt idx="154">
                  <c:v>49430</c:v>
                </c:pt>
                <c:pt idx="155">
                  <c:v>49461</c:v>
                </c:pt>
                <c:pt idx="156">
                  <c:v>49491</c:v>
                </c:pt>
                <c:pt idx="157">
                  <c:v>49522</c:v>
                </c:pt>
                <c:pt idx="158">
                  <c:v>49553</c:v>
                </c:pt>
                <c:pt idx="159">
                  <c:v>49583</c:v>
                </c:pt>
                <c:pt idx="160">
                  <c:v>49614</c:v>
                </c:pt>
                <c:pt idx="161">
                  <c:v>49644</c:v>
                </c:pt>
                <c:pt idx="162">
                  <c:v>49675</c:v>
                </c:pt>
                <c:pt idx="163">
                  <c:v>49706</c:v>
                </c:pt>
                <c:pt idx="164">
                  <c:v>49735</c:v>
                </c:pt>
                <c:pt idx="165">
                  <c:v>49766</c:v>
                </c:pt>
                <c:pt idx="166">
                  <c:v>49796</c:v>
                </c:pt>
                <c:pt idx="167">
                  <c:v>49827</c:v>
                </c:pt>
                <c:pt idx="168">
                  <c:v>49857</c:v>
                </c:pt>
                <c:pt idx="169">
                  <c:v>49888</c:v>
                </c:pt>
                <c:pt idx="170">
                  <c:v>49919</c:v>
                </c:pt>
                <c:pt idx="171">
                  <c:v>49949</c:v>
                </c:pt>
                <c:pt idx="172">
                  <c:v>49980</c:v>
                </c:pt>
                <c:pt idx="173">
                  <c:v>50010</c:v>
                </c:pt>
                <c:pt idx="174">
                  <c:v>50041</c:v>
                </c:pt>
                <c:pt idx="175">
                  <c:v>50072</c:v>
                </c:pt>
                <c:pt idx="176">
                  <c:v>50100</c:v>
                </c:pt>
                <c:pt idx="177">
                  <c:v>50131</c:v>
                </c:pt>
                <c:pt idx="178">
                  <c:v>50161</c:v>
                </c:pt>
                <c:pt idx="179">
                  <c:v>50192</c:v>
                </c:pt>
                <c:pt idx="180">
                  <c:v>50222</c:v>
                </c:pt>
                <c:pt idx="181">
                  <c:v>50253</c:v>
                </c:pt>
                <c:pt idx="182">
                  <c:v>50284</c:v>
                </c:pt>
                <c:pt idx="183">
                  <c:v>50314</c:v>
                </c:pt>
                <c:pt idx="184">
                  <c:v>50345</c:v>
                </c:pt>
                <c:pt idx="185">
                  <c:v>50375</c:v>
                </c:pt>
                <c:pt idx="186">
                  <c:v>50406</c:v>
                </c:pt>
                <c:pt idx="187">
                  <c:v>50437</c:v>
                </c:pt>
                <c:pt idx="188">
                  <c:v>50465</c:v>
                </c:pt>
                <c:pt idx="189">
                  <c:v>50496</c:v>
                </c:pt>
                <c:pt idx="190">
                  <c:v>50526</c:v>
                </c:pt>
                <c:pt idx="191">
                  <c:v>50557</c:v>
                </c:pt>
                <c:pt idx="192">
                  <c:v>50587</c:v>
                </c:pt>
                <c:pt idx="193">
                  <c:v>50618</c:v>
                </c:pt>
                <c:pt idx="194">
                  <c:v>50649</c:v>
                </c:pt>
                <c:pt idx="195">
                  <c:v>50679</c:v>
                </c:pt>
                <c:pt idx="196">
                  <c:v>50710</c:v>
                </c:pt>
                <c:pt idx="197">
                  <c:v>50740</c:v>
                </c:pt>
                <c:pt idx="198">
                  <c:v>50771</c:v>
                </c:pt>
                <c:pt idx="199">
                  <c:v>50802</c:v>
                </c:pt>
                <c:pt idx="200">
                  <c:v>50830</c:v>
                </c:pt>
                <c:pt idx="201">
                  <c:v>50861</c:v>
                </c:pt>
                <c:pt idx="202">
                  <c:v>50891</c:v>
                </c:pt>
                <c:pt idx="203">
                  <c:v>50922</c:v>
                </c:pt>
                <c:pt idx="204">
                  <c:v>50952</c:v>
                </c:pt>
                <c:pt idx="205">
                  <c:v>50983</c:v>
                </c:pt>
                <c:pt idx="206">
                  <c:v>51014</c:v>
                </c:pt>
                <c:pt idx="207">
                  <c:v>51044</c:v>
                </c:pt>
                <c:pt idx="208">
                  <c:v>51075</c:v>
                </c:pt>
                <c:pt idx="209">
                  <c:v>51105</c:v>
                </c:pt>
                <c:pt idx="210">
                  <c:v>51136</c:v>
                </c:pt>
                <c:pt idx="211">
                  <c:v>51167</c:v>
                </c:pt>
                <c:pt idx="212">
                  <c:v>51196</c:v>
                </c:pt>
                <c:pt idx="213">
                  <c:v>51227</c:v>
                </c:pt>
                <c:pt idx="214">
                  <c:v>51257</c:v>
                </c:pt>
                <c:pt idx="215">
                  <c:v>51288</c:v>
                </c:pt>
                <c:pt idx="216">
                  <c:v>51318</c:v>
                </c:pt>
                <c:pt idx="217">
                  <c:v>51349</c:v>
                </c:pt>
                <c:pt idx="218">
                  <c:v>51380</c:v>
                </c:pt>
                <c:pt idx="219">
                  <c:v>51410</c:v>
                </c:pt>
                <c:pt idx="220">
                  <c:v>51441</c:v>
                </c:pt>
                <c:pt idx="221">
                  <c:v>51471</c:v>
                </c:pt>
              </c:numCache>
            </c:numRef>
          </c:cat>
          <c:val>
            <c:numRef>
              <c:f>ENERGY_PRICING!$E$19:$IJ$19</c:f>
              <c:numCache>
                <c:formatCode>"$"#,##0.00</c:formatCode>
                <c:ptCount val="222"/>
                <c:pt idx="0">
                  <c:v>135.25</c:v>
                </c:pt>
                <c:pt idx="1">
                  <c:v>93</c:v>
                </c:pt>
                <c:pt idx="2">
                  <c:v>98.930769230769229</c:v>
                </c:pt>
                <c:pt idx="3">
                  <c:v>90.307692307692307</c:v>
                </c:pt>
                <c:pt idx="4">
                  <c:v>152.55208333333334</c:v>
                </c:pt>
                <c:pt idx="5">
                  <c:v>254.4375</c:v>
                </c:pt>
                <c:pt idx="6">
                  <c:v>317.45833333333326</c:v>
                </c:pt>
                <c:pt idx="7">
                  <c:v>317.45833333333337</c:v>
                </c:pt>
                <c:pt idx="8">
                  <c:v>160.15625</c:v>
                </c:pt>
                <c:pt idx="9">
                  <c:v>84.302083333333329</c:v>
                </c:pt>
                <c:pt idx="10">
                  <c:v>62.197916666666664</c:v>
                </c:pt>
                <c:pt idx="11">
                  <c:v>66.15625</c:v>
                </c:pt>
                <c:pt idx="12">
                  <c:v>80.164583333333326</c:v>
                </c:pt>
                <c:pt idx="13">
                  <c:v>80.164583333333326</c:v>
                </c:pt>
                <c:pt idx="14">
                  <c:v>59.75</c:v>
                </c:pt>
                <c:pt idx="15">
                  <c:v>58.479166666666664</c:v>
                </c:pt>
                <c:pt idx="16">
                  <c:v>109.05769230769231</c:v>
                </c:pt>
                <c:pt idx="17">
                  <c:v>177.19230769230768</c:v>
                </c:pt>
                <c:pt idx="18">
                  <c:v>225</c:v>
                </c:pt>
                <c:pt idx="19">
                  <c:v>200.22934219999999</c:v>
                </c:pt>
                <c:pt idx="20">
                  <c:v>110</c:v>
                </c:pt>
                <c:pt idx="21">
                  <c:v>72</c:v>
                </c:pt>
                <c:pt idx="22">
                  <c:v>53.25</c:v>
                </c:pt>
                <c:pt idx="23">
                  <c:v>56</c:v>
                </c:pt>
                <c:pt idx="24">
                  <c:v>72.5</c:v>
                </c:pt>
                <c:pt idx="25">
                  <c:v>72.5</c:v>
                </c:pt>
                <c:pt idx="26">
                  <c:v>49.5</c:v>
                </c:pt>
                <c:pt idx="27">
                  <c:v>49.5</c:v>
                </c:pt>
                <c:pt idx="28">
                  <c:v>81.5</c:v>
                </c:pt>
                <c:pt idx="29">
                  <c:v>122.25</c:v>
                </c:pt>
                <c:pt idx="30">
                  <c:v>221.0389838532866</c:v>
                </c:pt>
                <c:pt idx="31">
                  <c:v>196.70440149999999</c:v>
                </c:pt>
                <c:pt idx="32">
                  <c:v>105.77986228769495</c:v>
                </c:pt>
                <c:pt idx="33">
                  <c:v>65.389676160100493</c:v>
                </c:pt>
                <c:pt idx="34">
                  <c:v>48.361114660074314</c:v>
                </c:pt>
                <c:pt idx="35">
                  <c:v>50.858637013411489</c:v>
                </c:pt>
                <c:pt idx="36">
                  <c:v>65.843771133434529</c:v>
                </c:pt>
                <c:pt idx="37">
                  <c:v>65.843771133434529</c:v>
                </c:pt>
                <c:pt idx="38">
                  <c:v>44.955402360069087</c:v>
                </c:pt>
                <c:pt idx="39">
                  <c:v>44.955402360069087</c:v>
                </c:pt>
                <c:pt idx="40">
                  <c:v>78.980901206890522</c:v>
                </c:pt>
                <c:pt idx="41">
                  <c:v>118.70123663879157</c:v>
                </c:pt>
                <c:pt idx="42">
                  <c:v>219.83315305522689</c:v>
                </c:pt>
                <c:pt idx="43">
                  <c:v>195.63132279999999</c:v>
                </c:pt>
                <c:pt idx="44">
                  <c:v>104.49514850793088</c:v>
                </c:pt>
                <c:pt idx="45">
                  <c:v>63.377330899172158</c:v>
                </c:pt>
                <c:pt idx="46">
                  <c:v>46.872817644179406</c:v>
                </c:pt>
                <c:pt idx="47">
                  <c:v>49.293479588245013</c:v>
                </c:pt>
                <c:pt idx="48">
                  <c:v>63.817451252638634</c:v>
                </c:pt>
                <c:pt idx="49">
                  <c:v>63.817451252638634</c:v>
                </c:pt>
                <c:pt idx="50">
                  <c:v>43.571914993180854</c:v>
                </c:pt>
                <c:pt idx="51">
                  <c:v>43.571914993180854</c:v>
                </c:pt>
                <c:pt idx="52">
                  <c:v>78.214025537724964</c:v>
                </c:pt>
                <c:pt idx="53">
                  <c:v>117.62090573442966</c:v>
                </c:pt>
                <c:pt idx="54">
                  <c:v>219.33675038562853</c:v>
                </c:pt>
                <c:pt idx="55">
                  <c:v>195.18956999999997</c:v>
                </c:pt>
                <c:pt idx="56">
                  <c:v>103.96627219214028</c:v>
                </c:pt>
                <c:pt idx="57">
                  <c:v>62.548911554363784</c:v>
                </c:pt>
                <c:pt idx="58">
                  <c:v>46.26013250374821</c:v>
                </c:pt>
                <c:pt idx="59">
                  <c:v>48.649153431171833</c:v>
                </c:pt>
                <c:pt idx="60">
                  <c:v>62.98327899571354</c:v>
                </c:pt>
                <c:pt idx="61">
                  <c:v>62.98327899571354</c:v>
                </c:pt>
                <c:pt idx="62">
                  <c:v>43.002376693625102</c:v>
                </c:pt>
                <c:pt idx="63">
                  <c:v>43.002376693625102</c:v>
                </c:pt>
                <c:pt idx="64">
                  <c:v>77.898326908998314</c:v>
                </c:pt>
                <c:pt idx="65">
                  <c:v>117.17616742965441</c:v>
                </c:pt>
                <c:pt idx="66">
                  <c:v>221.19695430682987</c:v>
                </c:pt>
                <c:pt idx="67">
                  <c:v>196.84498070000001</c:v>
                </c:pt>
                <c:pt idx="68">
                  <c:v>105.94816684484275</c:v>
                </c:pt>
                <c:pt idx="69">
                  <c:v>65.653304435365939</c:v>
                </c:pt>
                <c:pt idx="70">
                  <c:v>48.556089738656063</c:v>
                </c:pt>
                <c:pt idx="71">
                  <c:v>51.063681227506848</c:v>
                </c:pt>
                <c:pt idx="72">
                  <c:v>66.109230160611546</c:v>
                </c:pt>
                <c:pt idx="73">
                  <c:v>66.109230160611546</c:v>
                </c:pt>
                <c:pt idx="74">
                  <c:v>45.136646799314086</c:v>
                </c:pt>
                <c:pt idx="75">
                  <c:v>45.136646799314086</c:v>
                </c:pt>
                <c:pt idx="76">
                  <c:v>79.08136612905399</c:v>
                </c:pt>
                <c:pt idx="77">
                  <c:v>118.84276591737151</c:v>
                </c:pt>
                <c:pt idx="78">
                  <c:v>222.75964646928753</c:v>
                </c:pt>
                <c:pt idx="79">
                  <c:v>198.23563324999998</c:v>
                </c:pt>
                <c:pt idx="80">
                  <c:v>107.61308712874089</c:v>
                </c:pt>
                <c:pt idx="81">
                  <c:v>68.261196166504021</c:v>
                </c:pt>
                <c:pt idx="82">
                  <c:v>50.484842998143591</c:v>
                </c:pt>
                <c:pt idx="83">
                  <c:v>53.092041462836455</c:v>
                </c:pt>
                <c:pt idx="84">
                  <c:v>68.735232250993633</c:v>
                </c:pt>
                <c:pt idx="85">
                  <c:v>68.735232250993633</c:v>
                </c:pt>
                <c:pt idx="86">
                  <c:v>46.929572364471511</c:v>
                </c:pt>
                <c:pt idx="87">
                  <c:v>46.929572364471511</c:v>
                </c:pt>
                <c:pt idx="88">
                  <c:v>80.075195943081667</c:v>
                </c:pt>
                <c:pt idx="89">
                  <c:v>120.24281693599175</c:v>
                </c:pt>
                <c:pt idx="90">
                  <c:v>225.15452813214108</c:v>
                </c:pt>
                <c:pt idx="91">
                  <c:v>200.36685805000002</c:v>
                </c:pt>
                <c:pt idx="92">
                  <c:v>110.16463704612809</c:v>
                </c:pt>
                <c:pt idx="93">
                  <c:v>72.257883572798562</c:v>
                </c:pt>
                <c:pt idx="94">
                  <c:v>53.440726392382267</c:v>
                </c:pt>
                <c:pt idx="95">
                  <c:v>56.200576112176655</c:v>
                </c:pt>
                <c:pt idx="96">
                  <c:v>72.759674430942994</c:v>
                </c:pt>
                <c:pt idx="97">
                  <c:v>72.759674430942994</c:v>
                </c:pt>
                <c:pt idx="98">
                  <c:v>49.677294956299008</c:v>
                </c:pt>
                <c:pt idx="99">
                  <c:v>49.677294956299008</c:v>
                </c:pt>
                <c:pt idx="100">
                  <c:v>81.598275699153859</c:v>
                </c:pt>
                <c:pt idx="101">
                  <c:v>122.38844522549427</c:v>
                </c:pt>
                <c:pt idx="102">
                  <c:v>227.91864580674832</c:v>
                </c:pt>
                <c:pt idx="103">
                  <c:v>202.82666900000001</c:v>
                </c:pt>
                <c:pt idx="104">
                  <c:v>113.10957763909634</c:v>
                </c:pt>
                <c:pt idx="105">
                  <c:v>76.870768823444308</c:v>
                </c:pt>
                <c:pt idx="106">
                  <c:v>56.852339442339016</c:v>
                </c:pt>
                <c:pt idx="107">
                  <c:v>59.788375751567798</c:v>
                </c:pt>
                <c:pt idx="108">
                  <c:v>77.404593606940452</c:v>
                </c:pt>
                <c:pt idx="109">
                  <c:v>77.404593606940452</c:v>
                </c:pt>
                <c:pt idx="110">
                  <c:v>52.84865356611796</c:v>
                </c:pt>
                <c:pt idx="111">
                  <c:v>52.84865356611796</c:v>
                </c:pt>
                <c:pt idx="112">
                  <c:v>83.356179540039037</c:v>
                </c:pt>
                <c:pt idx="113">
                  <c:v>124.8648803538524</c:v>
                </c:pt>
                <c:pt idx="114">
                  <c:v>229.24598722973778</c:v>
                </c:pt>
                <c:pt idx="115">
                  <c:v>204.00788099999997</c:v>
                </c:pt>
                <c:pt idx="116">
                  <c:v>114.52375102006334</c:v>
                </c:pt>
                <c:pt idx="117">
                  <c:v>79.085896539940464</c:v>
                </c:pt>
                <c:pt idx="118">
                  <c:v>58.4906109826643</c:v>
                </c:pt>
                <c:pt idx="119">
                  <c:v>61.511252864398138</c:v>
                </c:pt>
                <c:pt idx="120">
                  <c:v>79.635104154801169</c:v>
                </c:pt>
                <c:pt idx="121">
                  <c:v>79.635104154801169</c:v>
                </c:pt>
                <c:pt idx="122">
                  <c:v>54.371553871209066</c:v>
                </c:pt>
                <c:pt idx="123">
                  <c:v>54.371553871209066</c:v>
                </c:pt>
                <c:pt idx="124">
                  <c:v>84.200332669652354</c:v>
                </c:pt>
                <c:pt idx="125">
                  <c:v>126.05407535716684</c:v>
                </c:pt>
                <c:pt idx="126">
                  <c:v>231.33522174403865</c:v>
                </c:pt>
                <c:pt idx="127">
                  <c:v>205.86710789999998</c:v>
                </c:pt>
                <c:pt idx="128">
                  <c:v>116.74965897829426</c:v>
                </c:pt>
                <c:pt idx="129">
                  <c:v>82.572506087968463</c:v>
                </c:pt>
                <c:pt idx="130">
                  <c:v>61.069249294226672</c:v>
                </c:pt>
                <c:pt idx="131">
                  <c:v>64.223060290642138</c:v>
                </c:pt>
                <c:pt idx="132">
                  <c:v>83.145926269134918</c:v>
                </c:pt>
                <c:pt idx="133">
                  <c:v>83.145926269134918</c:v>
                </c:pt>
                <c:pt idx="134">
                  <c:v>56.768597935478319</c:v>
                </c:pt>
                <c:pt idx="135">
                  <c:v>56.768597935478319</c:v>
                </c:pt>
                <c:pt idx="136">
                  <c:v>85.529029132519568</c:v>
                </c:pt>
                <c:pt idx="137">
                  <c:v>127.92586749905823</c:v>
                </c:pt>
                <c:pt idx="138">
                  <c:v>232.85282060298354</c:v>
                </c:pt>
                <c:pt idx="139">
                  <c:v>207.21763154999999</c:v>
                </c:pt>
                <c:pt idx="140">
                  <c:v>118.36653604709853</c:v>
                </c:pt>
                <c:pt idx="141">
                  <c:v>85.10514406396139</c:v>
                </c:pt>
                <c:pt idx="142">
                  <c:v>62.942346130638107</c:v>
                </c:pt>
                <c:pt idx="143">
                  <c:v>66.192889827525519</c:v>
                </c:pt>
                <c:pt idx="144">
                  <c:v>85.696152008850007</c:v>
                </c:pt>
                <c:pt idx="145">
                  <c:v>85.696152008850007</c:v>
                </c:pt>
                <c:pt idx="146">
                  <c:v>58.509786543973455</c:v>
                </c:pt>
                <c:pt idx="147">
                  <c:v>58.509786543973455</c:v>
                </c:pt>
                <c:pt idx="148">
                  <c:v>86.494180829051885</c:v>
                </c:pt>
                <c:pt idx="149">
                  <c:v>129.28551841391348</c:v>
                </c:pt>
                <c:pt idx="150">
                  <c:v>233.15358651765072</c:v>
                </c:pt>
                <c:pt idx="151">
                  <c:v>207.48528559999997</c:v>
                </c:pt>
                <c:pt idx="152">
                  <c:v>118.68697745204362</c:v>
                </c:pt>
                <c:pt idx="153">
                  <c:v>85.607075897186462</c:v>
                </c:pt>
                <c:pt idx="154">
                  <c:v>63.313566548960814</c:v>
                </c:pt>
                <c:pt idx="155">
                  <c:v>66.583281253367247</c:v>
                </c:pt>
                <c:pt idx="156">
                  <c:v>86.201569479805812</c:v>
                </c:pt>
                <c:pt idx="157">
                  <c:v>86.201569479805812</c:v>
                </c:pt>
                <c:pt idx="158">
                  <c:v>58.854864679315689</c:v>
                </c:pt>
                <c:pt idx="159">
                  <c:v>58.854864679315689</c:v>
                </c:pt>
                <c:pt idx="160">
                  <c:v>86.68545978995067</c:v>
                </c:pt>
                <c:pt idx="161">
                  <c:v>129.55498135441599</c:v>
                </c:pt>
                <c:pt idx="162">
                  <c:v>234.08652202898762</c:v>
                </c:pt>
                <c:pt idx="163">
                  <c:v>208.31551255000002</c:v>
                </c:pt>
                <c:pt idx="164">
                  <c:v>119.68094369421814</c:v>
                </c:pt>
                <c:pt idx="165">
                  <c:v>87.164001095988255</c:v>
                </c:pt>
                <c:pt idx="166">
                  <c:v>64.465042477241312</c:v>
                </c:pt>
                <c:pt idx="167">
                  <c:v>67.794223074657538</c:v>
                </c:pt>
                <c:pt idx="168">
                  <c:v>87.76930665915485</c:v>
                </c:pt>
                <c:pt idx="169">
                  <c:v>87.76930665915485</c:v>
                </c:pt>
                <c:pt idx="170">
                  <c:v>59.92525075349193</c:v>
                </c:pt>
                <c:pt idx="171">
                  <c:v>59.92525075349193</c:v>
                </c:pt>
                <c:pt idx="172">
                  <c:v>87.278781461362598</c:v>
                </c:pt>
                <c:pt idx="173">
                  <c:v>130.39081924004279</c:v>
                </c:pt>
                <c:pt idx="174">
                  <c:v>235.39904265339987</c:v>
                </c:pt>
                <c:pt idx="175">
                  <c:v>209.48353539999999</c:v>
                </c:pt>
                <c:pt idx="176">
                  <c:v>121.07932673031263</c:v>
                </c:pt>
                <c:pt idx="177">
                  <c:v>89.354395189966169</c:v>
                </c:pt>
                <c:pt idx="178">
                  <c:v>66.085021442579148</c:v>
                </c:pt>
                <c:pt idx="179">
                  <c:v>69.497862925529247</c:v>
                </c:pt>
                <c:pt idx="180">
                  <c:v>89.974911823229831</c:v>
                </c:pt>
                <c:pt idx="181">
                  <c:v>89.974911823229831</c:v>
                </c:pt>
                <c:pt idx="182">
                  <c:v>61.431146693101738</c:v>
                </c:pt>
                <c:pt idx="183">
                  <c:v>61.431146693101738</c:v>
                </c:pt>
                <c:pt idx="184">
                  <c:v>88.113508965220831</c:v>
                </c:pt>
                <c:pt idx="185">
                  <c:v>131.56673595692098</c:v>
                </c:pt>
                <c:pt idx="186">
                  <c:v>237.21974289265782</c:v>
                </c:pt>
                <c:pt idx="187">
                  <c:v>211.10379144999999</c:v>
                </c:pt>
                <c:pt idx="188">
                  <c:v>123.01913345108822</c:v>
                </c:pt>
                <c:pt idx="189">
                  <c:v>92.392862530439857</c:v>
                </c:pt>
                <c:pt idx="190">
                  <c:v>68.332221246471136</c:v>
                </c:pt>
                <c:pt idx="191">
                  <c:v>71.861115301453225</c:v>
                </c:pt>
                <c:pt idx="192">
                  <c:v>93.03447963134569</c:v>
                </c:pt>
                <c:pt idx="193">
                  <c:v>93.03447963134569</c:v>
                </c:pt>
                <c:pt idx="194">
                  <c:v>63.520092989677394</c:v>
                </c:pt>
                <c:pt idx="195">
                  <c:v>63.520092989677394</c:v>
                </c:pt>
                <c:pt idx="196">
                  <c:v>89.271424915433371</c:v>
                </c:pt>
                <c:pt idx="197">
                  <c:v>133.19794220842365</c:v>
                </c:pt>
                <c:pt idx="198">
                  <c:v>238.93684143312336</c:v>
                </c:pt>
                <c:pt idx="199">
                  <c:v>212.63185149999998</c:v>
                </c:pt>
                <c:pt idx="200">
                  <c:v>124.84856106207518</c:v>
                </c:pt>
                <c:pt idx="201">
                  <c:v>95.258434645543247</c:v>
                </c:pt>
                <c:pt idx="202">
                  <c:v>70.451550623266357</c:v>
                </c:pt>
                <c:pt idx="203">
                  <c:v>74.089893613200303</c:v>
                </c:pt>
                <c:pt idx="204">
                  <c:v>95.91995155280398</c:v>
                </c:pt>
                <c:pt idx="205">
                  <c:v>95.91995155280398</c:v>
                </c:pt>
                <c:pt idx="206">
                  <c:v>65.490173818810987</c:v>
                </c:pt>
                <c:pt idx="207">
                  <c:v>65.490173818810987</c:v>
                </c:pt>
                <c:pt idx="208">
                  <c:v>90.363452996289809</c:v>
                </c:pt>
                <c:pt idx="209">
                  <c:v>134.73632937027472</c:v>
                </c:pt>
                <c:pt idx="210">
                  <c:v>240.68937042634903</c:v>
                </c:pt>
                <c:pt idx="211">
                  <c:v>214.1914414</c:v>
                </c:pt>
                <c:pt idx="212">
                  <c:v>126.71573691349306</c:v>
                </c:pt>
                <c:pt idx="213">
                  <c:v>98.18313471111783</c:v>
                </c:pt>
                <c:pt idx="214">
                  <c:v>72.614610046764227</c:v>
                </c:pt>
                <c:pt idx="215">
                  <c:v>76.364660330869427</c:v>
                </c:pt>
                <c:pt idx="216">
                  <c:v>98.864962035500596</c:v>
                </c:pt>
                <c:pt idx="217">
                  <c:v>98.864962035500596</c:v>
                </c:pt>
                <c:pt idx="218">
                  <c:v>67.500905113893509</c:v>
                </c:pt>
                <c:pt idx="219">
                  <c:v>67.500905113893509</c:v>
                </c:pt>
                <c:pt idx="220">
                  <c:v>91.478013883749767</c:v>
                </c:pt>
                <c:pt idx="221">
                  <c:v>136.30645947079833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19-4D2F-8635-C0A2F172C5B2}"/>
            </c:ext>
          </c:extLst>
        </c:ser>
        <c:ser>
          <c:idx val="1"/>
          <c:order val="1"/>
          <c:tx>
            <c:strRef>
              <c:f>ENERGY_PRICING!$D$20</c:f>
              <c:strCache>
                <c:ptCount val="1"/>
                <c:pt idx="0">
                  <c:v>Off_Peak_ISO-NE_HUB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ENERGY_PRICING!$E$4:$IJ$4</c:f>
              <c:numCache>
                <c:formatCode>[$-409]mmm\-yy;@</c:formatCode>
                <c:ptCount val="222"/>
                <c:pt idx="0">
                  <c:v>44743</c:v>
                </c:pt>
                <c:pt idx="1">
                  <c:v>44774</c:v>
                </c:pt>
                <c:pt idx="2">
                  <c:v>44805</c:v>
                </c:pt>
                <c:pt idx="3">
                  <c:v>44835</c:v>
                </c:pt>
                <c:pt idx="4">
                  <c:v>44866</c:v>
                </c:pt>
                <c:pt idx="5">
                  <c:v>44896</c:v>
                </c:pt>
                <c:pt idx="6">
                  <c:v>44927</c:v>
                </c:pt>
                <c:pt idx="7">
                  <c:v>44958</c:v>
                </c:pt>
                <c:pt idx="8">
                  <c:v>44986</c:v>
                </c:pt>
                <c:pt idx="9">
                  <c:v>45017</c:v>
                </c:pt>
                <c:pt idx="10">
                  <c:v>45047</c:v>
                </c:pt>
                <c:pt idx="11">
                  <c:v>45078</c:v>
                </c:pt>
                <c:pt idx="12">
                  <c:v>45108</c:v>
                </c:pt>
                <c:pt idx="13">
                  <c:v>45139</c:v>
                </c:pt>
                <c:pt idx="14">
                  <c:v>45170</c:v>
                </c:pt>
                <c:pt idx="15">
                  <c:v>45200</c:v>
                </c:pt>
                <c:pt idx="16">
                  <c:v>45231</c:v>
                </c:pt>
                <c:pt idx="17">
                  <c:v>45261</c:v>
                </c:pt>
                <c:pt idx="18">
                  <c:v>45292</c:v>
                </c:pt>
                <c:pt idx="19">
                  <c:v>45323</c:v>
                </c:pt>
                <c:pt idx="20">
                  <c:v>45352</c:v>
                </c:pt>
                <c:pt idx="21">
                  <c:v>45383</c:v>
                </c:pt>
                <c:pt idx="22">
                  <c:v>45413</c:v>
                </c:pt>
                <c:pt idx="23">
                  <c:v>45444</c:v>
                </c:pt>
                <c:pt idx="24">
                  <c:v>45474</c:v>
                </c:pt>
                <c:pt idx="25">
                  <c:v>45505</c:v>
                </c:pt>
                <c:pt idx="26">
                  <c:v>45536</c:v>
                </c:pt>
                <c:pt idx="27">
                  <c:v>45566</c:v>
                </c:pt>
                <c:pt idx="28">
                  <c:v>45597</c:v>
                </c:pt>
                <c:pt idx="29">
                  <c:v>45627</c:v>
                </c:pt>
                <c:pt idx="30">
                  <c:v>45658</c:v>
                </c:pt>
                <c:pt idx="31">
                  <c:v>45689</c:v>
                </c:pt>
                <c:pt idx="32">
                  <c:v>45717</c:v>
                </c:pt>
                <c:pt idx="33">
                  <c:v>45748</c:v>
                </c:pt>
                <c:pt idx="34">
                  <c:v>45778</c:v>
                </c:pt>
                <c:pt idx="35">
                  <c:v>45809</c:v>
                </c:pt>
                <c:pt idx="36">
                  <c:v>45839</c:v>
                </c:pt>
                <c:pt idx="37">
                  <c:v>45870</c:v>
                </c:pt>
                <c:pt idx="38">
                  <c:v>45901</c:v>
                </c:pt>
                <c:pt idx="39">
                  <c:v>45931</c:v>
                </c:pt>
                <c:pt idx="40">
                  <c:v>45962</c:v>
                </c:pt>
                <c:pt idx="41">
                  <c:v>45992</c:v>
                </c:pt>
                <c:pt idx="42">
                  <c:v>46023</c:v>
                </c:pt>
                <c:pt idx="43">
                  <c:v>46054</c:v>
                </c:pt>
                <c:pt idx="44">
                  <c:v>46082</c:v>
                </c:pt>
                <c:pt idx="45">
                  <c:v>46113</c:v>
                </c:pt>
                <c:pt idx="46">
                  <c:v>46143</c:v>
                </c:pt>
                <c:pt idx="47">
                  <c:v>46174</c:v>
                </c:pt>
                <c:pt idx="48">
                  <c:v>46204</c:v>
                </c:pt>
                <c:pt idx="49">
                  <c:v>46235</c:v>
                </c:pt>
                <c:pt idx="50">
                  <c:v>46266</c:v>
                </c:pt>
                <c:pt idx="51">
                  <c:v>46296</c:v>
                </c:pt>
                <c:pt idx="52">
                  <c:v>46327</c:v>
                </c:pt>
                <c:pt idx="53">
                  <c:v>46357</c:v>
                </c:pt>
                <c:pt idx="54">
                  <c:v>46388</c:v>
                </c:pt>
                <c:pt idx="55">
                  <c:v>46419</c:v>
                </c:pt>
                <c:pt idx="56">
                  <c:v>46447</c:v>
                </c:pt>
                <c:pt idx="57">
                  <c:v>46478</c:v>
                </c:pt>
                <c:pt idx="58">
                  <c:v>46508</c:v>
                </c:pt>
                <c:pt idx="59">
                  <c:v>46539</c:v>
                </c:pt>
                <c:pt idx="60">
                  <c:v>46569</c:v>
                </c:pt>
                <c:pt idx="61">
                  <c:v>46600</c:v>
                </c:pt>
                <c:pt idx="62">
                  <c:v>46631</c:v>
                </c:pt>
                <c:pt idx="63">
                  <c:v>46661</c:v>
                </c:pt>
                <c:pt idx="64">
                  <c:v>46692</c:v>
                </c:pt>
                <c:pt idx="65">
                  <c:v>46722</c:v>
                </c:pt>
                <c:pt idx="66">
                  <c:v>46753</c:v>
                </c:pt>
                <c:pt idx="67">
                  <c:v>46784</c:v>
                </c:pt>
                <c:pt idx="68">
                  <c:v>46813</c:v>
                </c:pt>
                <c:pt idx="69">
                  <c:v>46844</c:v>
                </c:pt>
                <c:pt idx="70">
                  <c:v>46874</c:v>
                </c:pt>
                <c:pt idx="71">
                  <c:v>46905</c:v>
                </c:pt>
                <c:pt idx="72">
                  <c:v>46935</c:v>
                </c:pt>
                <c:pt idx="73">
                  <c:v>46966</c:v>
                </c:pt>
                <c:pt idx="74">
                  <c:v>46997</c:v>
                </c:pt>
                <c:pt idx="75">
                  <c:v>47027</c:v>
                </c:pt>
                <c:pt idx="76">
                  <c:v>47058</c:v>
                </c:pt>
                <c:pt idx="77">
                  <c:v>47088</c:v>
                </c:pt>
                <c:pt idx="78">
                  <c:v>47119</c:v>
                </c:pt>
                <c:pt idx="79">
                  <c:v>47150</c:v>
                </c:pt>
                <c:pt idx="80">
                  <c:v>47178</c:v>
                </c:pt>
                <c:pt idx="81">
                  <c:v>47209</c:v>
                </c:pt>
                <c:pt idx="82">
                  <c:v>47239</c:v>
                </c:pt>
                <c:pt idx="83">
                  <c:v>47270</c:v>
                </c:pt>
                <c:pt idx="84">
                  <c:v>47300</c:v>
                </c:pt>
                <c:pt idx="85">
                  <c:v>47331</c:v>
                </c:pt>
                <c:pt idx="86">
                  <c:v>47362</c:v>
                </c:pt>
                <c:pt idx="87">
                  <c:v>47392</c:v>
                </c:pt>
                <c:pt idx="88">
                  <c:v>47423</c:v>
                </c:pt>
                <c:pt idx="89">
                  <c:v>47453</c:v>
                </c:pt>
                <c:pt idx="90">
                  <c:v>47484</c:v>
                </c:pt>
                <c:pt idx="91">
                  <c:v>47515</c:v>
                </c:pt>
                <c:pt idx="92">
                  <c:v>47543</c:v>
                </c:pt>
                <c:pt idx="93">
                  <c:v>47574</c:v>
                </c:pt>
                <c:pt idx="94">
                  <c:v>47604</c:v>
                </c:pt>
                <c:pt idx="95">
                  <c:v>47635</c:v>
                </c:pt>
                <c:pt idx="96">
                  <c:v>47665</c:v>
                </c:pt>
                <c:pt idx="97">
                  <c:v>47696</c:v>
                </c:pt>
                <c:pt idx="98">
                  <c:v>47727</c:v>
                </c:pt>
                <c:pt idx="99">
                  <c:v>47757</c:v>
                </c:pt>
                <c:pt idx="100">
                  <c:v>47788</c:v>
                </c:pt>
                <c:pt idx="101">
                  <c:v>47818</c:v>
                </c:pt>
                <c:pt idx="102">
                  <c:v>47849</c:v>
                </c:pt>
                <c:pt idx="103">
                  <c:v>47880</c:v>
                </c:pt>
                <c:pt idx="104">
                  <c:v>47908</c:v>
                </c:pt>
                <c:pt idx="105">
                  <c:v>47939</c:v>
                </c:pt>
                <c:pt idx="106">
                  <c:v>47969</c:v>
                </c:pt>
                <c:pt idx="107">
                  <c:v>48000</c:v>
                </c:pt>
                <c:pt idx="108">
                  <c:v>48030</c:v>
                </c:pt>
                <c:pt idx="109">
                  <c:v>48061</c:v>
                </c:pt>
                <c:pt idx="110">
                  <c:v>48092</c:v>
                </c:pt>
                <c:pt idx="111">
                  <c:v>48122</c:v>
                </c:pt>
                <c:pt idx="112">
                  <c:v>48153</c:v>
                </c:pt>
                <c:pt idx="113">
                  <c:v>48183</c:v>
                </c:pt>
                <c:pt idx="114">
                  <c:v>48214</c:v>
                </c:pt>
                <c:pt idx="115">
                  <c:v>48245</c:v>
                </c:pt>
                <c:pt idx="116">
                  <c:v>48274</c:v>
                </c:pt>
                <c:pt idx="117">
                  <c:v>48305</c:v>
                </c:pt>
                <c:pt idx="118">
                  <c:v>48335</c:v>
                </c:pt>
                <c:pt idx="119">
                  <c:v>48366</c:v>
                </c:pt>
                <c:pt idx="120">
                  <c:v>48396</c:v>
                </c:pt>
                <c:pt idx="121">
                  <c:v>48427</c:v>
                </c:pt>
                <c:pt idx="122">
                  <c:v>48458</c:v>
                </c:pt>
                <c:pt idx="123">
                  <c:v>48488</c:v>
                </c:pt>
                <c:pt idx="124">
                  <c:v>48519</c:v>
                </c:pt>
                <c:pt idx="125">
                  <c:v>48549</c:v>
                </c:pt>
                <c:pt idx="126">
                  <c:v>48580</c:v>
                </c:pt>
                <c:pt idx="127">
                  <c:v>48611</c:v>
                </c:pt>
                <c:pt idx="128">
                  <c:v>48639</c:v>
                </c:pt>
                <c:pt idx="129">
                  <c:v>48670</c:v>
                </c:pt>
                <c:pt idx="130">
                  <c:v>48700</c:v>
                </c:pt>
                <c:pt idx="131">
                  <c:v>48731</c:v>
                </c:pt>
                <c:pt idx="132">
                  <c:v>48761</c:v>
                </c:pt>
                <c:pt idx="133">
                  <c:v>48792</c:v>
                </c:pt>
                <c:pt idx="134">
                  <c:v>48823</c:v>
                </c:pt>
                <c:pt idx="135">
                  <c:v>48853</c:v>
                </c:pt>
                <c:pt idx="136">
                  <c:v>48884</c:v>
                </c:pt>
                <c:pt idx="137">
                  <c:v>48914</c:v>
                </c:pt>
                <c:pt idx="138">
                  <c:v>48945</c:v>
                </c:pt>
                <c:pt idx="139">
                  <c:v>48976</c:v>
                </c:pt>
                <c:pt idx="140">
                  <c:v>49004</c:v>
                </c:pt>
                <c:pt idx="141">
                  <c:v>49035</c:v>
                </c:pt>
                <c:pt idx="142">
                  <c:v>49065</c:v>
                </c:pt>
                <c:pt idx="143">
                  <c:v>49096</c:v>
                </c:pt>
                <c:pt idx="144">
                  <c:v>49126</c:v>
                </c:pt>
                <c:pt idx="145">
                  <c:v>49157</c:v>
                </c:pt>
                <c:pt idx="146">
                  <c:v>49188</c:v>
                </c:pt>
                <c:pt idx="147">
                  <c:v>49218</c:v>
                </c:pt>
                <c:pt idx="148">
                  <c:v>49249</c:v>
                </c:pt>
                <c:pt idx="149">
                  <c:v>49279</c:v>
                </c:pt>
                <c:pt idx="150">
                  <c:v>49310</c:v>
                </c:pt>
                <c:pt idx="151">
                  <c:v>49341</c:v>
                </c:pt>
                <c:pt idx="152">
                  <c:v>49369</c:v>
                </c:pt>
                <c:pt idx="153">
                  <c:v>49400</c:v>
                </c:pt>
                <c:pt idx="154">
                  <c:v>49430</c:v>
                </c:pt>
                <c:pt idx="155">
                  <c:v>49461</c:v>
                </c:pt>
                <c:pt idx="156">
                  <c:v>49491</c:v>
                </c:pt>
                <c:pt idx="157">
                  <c:v>49522</c:v>
                </c:pt>
                <c:pt idx="158">
                  <c:v>49553</c:v>
                </c:pt>
                <c:pt idx="159">
                  <c:v>49583</c:v>
                </c:pt>
                <c:pt idx="160">
                  <c:v>49614</c:v>
                </c:pt>
                <c:pt idx="161">
                  <c:v>49644</c:v>
                </c:pt>
                <c:pt idx="162">
                  <c:v>49675</c:v>
                </c:pt>
                <c:pt idx="163">
                  <c:v>49706</c:v>
                </c:pt>
                <c:pt idx="164">
                  <c:v>49735</c:v>
                </c:pt>
                <c:pt idx="165">
                  <c:v>49766</c:v>
                </c:pt>
                <c:pt idx="166">
                  <c:v>49796</c:v>
                </c:pt>
                <c:pt idx="167">
                  <c:v>49827</c:v>
                </c:pt>
                <c:pt idx="168">
                  <c:v>49857</c:v>
                </c:pt>
                <c:pt idx="169">
                  <c:v>49888</c:v>
                </c:pt>
                <c:pt idx="170">
                  <c:v>49919</c:v>
                </c:pt>
                <c:pt idx="171">
                  <c:v>49949</c:v>
                </c:pt>
                <c:pt idx="172">
                  <c:v>49980</c:v>
                </c:pt>
                <c:pt idx="173">
                  <c:v>50010</c:v>
                </c:pt>
                <c:pt idx="174">
                  <c:v>50041</c:v>
                </c:pt>
                <c:pt idx="175">
                  <c:v>50072</c:v>
                </c:pt>
                <c:pt idx="176">
                  <c:v>50100</c:v>
                </c:pt>
                <c:pt idx="177">
                  <c:v>50131</c:v>
                </c:pt>
                <c:pt idx="178">
                  <c:v>50161</c:v>
                </c:pt>
                <c:pt idx="179">
                  <c:v>50192</c:v>
                </c:pt>
                <c:pt idx="180">
                  <c:v>50222</c:v>
                </c:pt>
                <c:pt idx="181">
                  <c:v>50253</c:v>
                </c:pt>
                <c:pt idx="182">
                  <c:v>50284</c:v>
                </c:pt>
                <c:pt idx="183">
                  <c:v>50314</c:v>
                </c:pt>
                <c:pt idx="184">
                  <c:v>50345</c:v>
                </c:pt>
                <c:pt idx="185">
                  <c:v>50375</c:v>
                </c:pt>
                <c:pt idx="186">
                  <c:v>50406</c:v>
                </c:pt>
                <c:pt idx="187">
                  <c:v>50437</c:v>
                </c:pt>
                <c:pt idx="188">
                  <c:v>50465</c:v>
                </c:pt>
                <c:pt idx="189">
                  <c:v>50496</c:v>
                </c:pt>
                <c:pt idx="190">
                  <c:v>50526</c:v>
                </c:pt>
                <c:pt idx="191">
                  <c:v>50557</c:v>
                </c:pt>
                <c:pt idx="192">
                  <c:v>50587</c:v>
                </c:pt>
                <c:pt idx="193">
                  <c:v>50618</c:v>
                </c:pt>
                <c:pt idx="194">
                  <c:v>50649</c:v>
                </c:pt>
                <c:pt idx="195">
                  <c:v>50679</c:v>
                </c:pt>
                <c:pt idx="196">
                  <c:v>50710</c:v>
                </c:pt>
                <c:pt idx="197">
                  <c:v>50740</c:v>
                </c:pt>
                <c:pt idx="198">
                  <c:v>50771</c:v>
                </c:pt>
                <c:pt idx="199">
                  <c:v>50802</c:v>
                </c:pt>
                <c:pt idx="200">
                  <c:v>50830</c:v>
                </c:pt>
                <c:pt idx="201">
                  <c:v>50861</c:v>
                </c:pt>
                <c:pt idx="202">
                  <c:v>50891</c:v>
                </c:pt>
                <c:pt idx="203">
                  <c:v>50922</c:v>
                </c:pt>
                <c:pt idx="204">
                  <c:v>50952</c:v>
                </c:pt>
                <c:pt idx="205">
                  <c:v>50983</c:v>
                </c:pt>
                <c:pt idx="206">
                  <c:v>51014</c:v>
                </c:pt>
                <c:pt idx="207">
                  <c:v>51044</c:v>
                </c:pt>
                <c:pt idx="208">
                  <c:v>51075</c:v>
                </c:pt>
                <c:pt idx="209">
                  <c:v>51105</c:v>
                </c:pt>
                <c:pt idx="210">
                  <c:v>51136</c:v>
                </c:pt>
                <c:pt idx="211">
                  <c:v>51167</c:v>
                </c:pt>
                <c:pt idx="212">
                  <c:v>51196</c:v>
                </c:pt>
                <c:pt idx="213">
                  <c:v>51227</c:v>
                </c:pt>
                <c:pt idx="214">
                  <c:v>51257</c:v>
                </c:pt>
                <c:pt idx="215">
                  <c:v>51288</c:v>
                </c:pt>
                <c:pt idx="216">
                  <c:v>51318</c:v>
                </c:pt>
                <c:pt idx="217">
                  <c:v>51349</c:v>
                </c:pt>
                <c:pt idx="218">
                  <c:v>51380</c:v>
                </c:pt>
                <c:pt idx="219">
                  <c:v>51410</c:v>
                </c:pt>
                <c:pt idx="220">
                  <c:v>51441</c:v>
                </c:pt>
                <c:pt idx="221">
                  <c:v>51471</c:v>
                </c:pt>
              </c:numCache>
            </c:numRef>
          </c:cat>
          <c:val>
            <c:numRef>
              <c:f>ENERGY_PRICING!$E$20:$IJ$20</c:f>
              <c:numCache>
                <c:formatCode>"$"#,##0.00</c:formatCode>
                <c:ptCount val="222"/>
                <c:pt idx="0">
                  <c:v>88.85</c:v>
                </c:pt>
                <c:pt idx="1">
                  <c:v>63.5</c:v>
                </c:pt>
                <c:pt idx="2">
                  <c:v>78.59615384615384</c:v>
                </c:pt>
                <c:pt idx="3">
                  <c:v>77.67307692307692</c:v>
                </c:pt>
                <c:pt idx="4">
                  <c:v>129.20454545454547</c:v>
                </c:pt>
                <c:pt idx="5">
                  <c:v>233.76136363636363</c:v>
                </c:pt>
                <c:pt idx="6">
                  <c:v>276.5227272727272</c:v>
                </c:pt>
                <c:pt idx="7">
                  <c:v>276.52272727272731</c:v>
                </c:pt>
                <c:pt idx="8">
                  <c:v>145.63636363636363</c:v>
                </c:pt>
                <c:pt idx="9">
                  <c:v>69.49545454545455</c:v>
                </c:pt>
                <c:pt idx="10">
                  <c:v>50.304545454545448</c:v>
                </c:pt>
                <c:pt idx="11">
                  <c:v>50.645454545454534</c:v>
                </c:pt>
                <c:pt idx="12">
                  <c:v>55.995454545454542</c:v>
                </c:pt>
                <c:pt idx="13">
                  <c:v>55.995454545454542</c:v>
                </c:pt>
                <c:pt idx="14">
                  <c:v>46.670454545454547</c:v>
                </c:pt>
                <c:pt idx="15">
                  <c:v>46.670454545454547</c:v>
                </c:pt>
                <c:pt idx="16">
                  <c:v>97.192307692307693</c:v>
                </c:pt>
                <c:pt idx="17">
                  <c:v>159.09615384615384</c:v>
                </c:pt>
                <c:pt idx="18">
                  <c:v>191</c:v>
                </c:pt>
                <c:pt idx="19">
                  <c:v>166.22934219999999</c:v>
                </c:pt>
                <c:pt idx="20">
                  <c:v>97</c:v>
                </c:pt>
                <c:pt idx="21">
                  <c:v>58.75</c:v>
                </c:pt>
                <c:pt idx="22">
                  <c:v>39.9</c:v>
                </c:pt>
                <c:pt idx="23">
                  <c:v>39.9</c:v>
                </c:pt>
                <c:pt idx="24">
                  <c:v>51.9</c:v>
                </c:pt>
                <c:pt idx="25">
                  <c:v>51.9</c:v>
                </c:pt>
                <c:pt idx="26">
                  <c:v>40.9</c:v>
                </c:pt>
                <c:pt idx="27">
                  <c:v>40.9</c:v>
                </c:pt>
                <c:pt idx="28">
                  <c:v>65.5</c:v>
                </c:pt>
                <c:pt idx="29">
                  <c:v>103</c:v>
                </c:pt>
                <c:pt idx="30">
                  <c:v>187.0389838532866</c:v>
                </c:pt>
                <c:pt idx="31">
                  <c:v>162.70440149999999</c:v>
                </c:pt>
                <c:pt idx="32">
                  <c:v>92.779862287694954</c:v>
                </c:pt>
                <c:pt idx="33">
                  <c:v>52.139676160100493</c:v>
                </c:pt>
                <c:pt idx="34">
                  <c:v>35.011114660074313</c:v>
                </c:pt>
                <c:pt idx="35">
                  <c:v>34.758637013411487</c:v>
                </c:pt>
                <c:pt idx="36">
                  <c:v>45.243771133434528</c:v>
                </c:pt>
                <c:pt idx="37">
                  <c:v>45.243771133434528</c:v>
                </c:pt>
                <c:pt idx="38">
                  <c:v>36.355402360069085</c:v>
                </c:pt>
                <c:pt idx="39">
                  <c:v>36.355402360069085</c:v>
                </c:pt>
                <c:pt idx="40">
                  <c:v>62.980901206890522</c:v>
                </c:pt>
                <c:pt idx="41">
                  <c:v>99.45123663879157</c:v>
                </c:pt>
                <c:pt idx="42">
                  <c:v>185.83315305522689</c:v>
                </c:pt>
                <c:pt idx="43">
                  <c:v>161.63132279999999</c:v>
                </c:pt>
                <c:pt idx="44">
                  <c:v>91.495148507930878</c:v>
                </c:pt>
                <c:pt idx="45">
                  <c:v>50.127330899172158</c:v>
                </c:pt>
                <c:pt idx="46">
                  <c:v>33.522817644179405</c:v>
                </c:pt>
                <c:pt idx="47">
                  <c:v>33.193479588245012</c:v>
                </c:pt>
                <c:pt idx="48">
                  <c:v>43.217451252638632</c:v>
                </c:pt>
                <c:pt idx="49">
                  <c:v>43.217451252638632</c:v>
                </c:pt>
                <c:pt idx="50">
                  <c:v>34.971914993180853</c:v>
                </c:pt>
                <c:pt idx="51">
                  <c:v>34.971914993180853</c:v>
                </c:pt>
                <c:pt idx="52">
                  <c:v>62.214025537724964</c:v>
                </c:pt>
                <c:pt idx="53">
                  <c:v>98.370905734429655</c:v>
                </c:pt>
                <c:pt idx="54">
                  <c:v>185.33675038562853</c:v>
                </c:pt>
                <c:pt idx="55">
                  <c:v>161.18956999999997</c:v>
                </c:pt>
                <c:pt idx="56">
                  <c:v>90.966272192140281</c:v>
                </c:pt>
                <c:pt idx="57">
                  <c:v>49.298911554363784</c:v>
                </c:pt>
                <c:pt idx="58">
                  <c:v>32.910132503748208</c:v>
                </c:pt>
                <c:pt idx="59">
                  <c:v>32.549153431171831</c:v>
                </c:pt>
                <c:pt idx="60">
                  <c:v>42.383278995713539</c:v>
                </c:pt>
                <c:pt idx="61">
                  <c:v>42.383278995713539</c:v>
                </c:pt>
                <c:pt idx="62">
                  <c:v>34.402376693625101</c:v>
                </c:pt>
                <c:pt idx="63">
                  <c:v>34.402376693625101</c:v>
                </c:pt>
                <c:pt idx="64">
                  <c:v>61.898326908998314</c:v>
                </c:pt>
                <c:pt idx="65">
                  <c:v>97.926167429654413</c:v>
                </c:pt>
                <c:pt idx="66">
                  <c:v>187.19695430682987</c:v>
                </c:pt>
                <c:pt idx="67">
                  <c:v>162.84498070000001</c:v>
                </c:pt>
                <c:pt idx="68">
                  <c:v>92.948166844842746</c:v>
                </c:pt>
                <c:pt idx="69">
                  <c:v>52.403304435365939</c:v>
                </c:pt>
                <c:pt idx="70">
                  <c:v>35.206089738656061</c:v>
                </c:pt>
                <c:pt idx="71">
                  <c:v>34.963681227506846</c:v>
                </c:pt>
                <c:pt idx="72">
                  <c:v>45.509230160611544</c:v>
                </c:pt>
                <c:pt idx="73">
                  <c:v>45.509230160611544</c:v>
                </c:pt>
                <c:pt idx="74">
                  <c:v>36.536646799314084</c:v>
                </c:pt>
                <c:pt idx="75">
                  <c:v>36.536646799314084</c:v>
                </c:pt>
                <c:pt idx="76">
                  <c:v>63.08136612905399</c:v>
                </c:pt>
                <c:pt idx="77">
                  <c:v>99.592765917371509</c:v>
                </c:pt>
                <c:pt idx="78">
                  <c:v>188.75964646928753</c:v>
                </c:pt>
                <c:pt idx="79">
                  <c:v>164.23563324999998</c:v>
                </c:pt>
                <c:pt idx="80">
                  <c:v>94.613087128740887</c:v>
                </c:pt>
                <c:pt idx="81">
                  <c:v>55.011196166504021</c:v>
                </c:pt>
                <c:pt idx="82">
                  <c:v>37.13484299814359</c:v>
                </c:pt>
                <c:pt idx="83">
                  <c:v>36.992041462836454</c:v>
                </c:pt>
                <c:pt idx="84">
                  <c:v>48.135232250993631</c:v>
                </c:pt>
                <c:pt idx="85">
                  <c:v>48.135232250993631</c:v>
                </c:pt>
                <c:pt idx="86">
                  <c:v>38.32957236447151</c:v>
                </c:pt>
                <c:pt idx="87">
                  <c:v>38.32957236447151</c:v>
                </c:pt>
                <c:pt idx="88">
                  <c:v>64.075195943081667</c:v>
                </c:pt>
                <c:pt idx="89">
                  <c:v>100.99281693599175</c:v>
                </c:pt>
                <c:pt idx="90">
                  <c:v>191.15452813214108</c:v>
                </c:pt>
                <c:pt idx="91">
                  <c:v>166.36685805000002</c:v>
                </c:pt>
                <c:pt idx="92">
                  <c:v>97.164637046128092</c:v>
                </c:pt>
                <c:pt idx="93">
                  <c:v>59.007883572798562</c:v>
                </c:pt>
                <c:pt idx="94">
                  <c:v>40.090726392382265</c:v>
                </c:pt>
                <c:pt idx="95">
                  <c:v>40.100576112176654</c:v>
                </c:pt>
                <c:pt idx="96">
                  <c:v>52.159674430942992</c:v>
                </c:pt>
                <c:pt idx="97">
                  <c:v>52.159674430942992</c:v>
                </c:pt>
                <c:pt idx="98">
                  <c:v>41.077294956299006</c:v>
                </c:pt>
                <c:pt idx="99">
                  <c:v>41.077294956299006</c:v>
                </c:pt>
                <c:pt idx="100">
                  <c:v>65.598275699153859</c:v>
                </c:pt>
                <c:pt idx="101">
                  <c:v>103.13844522549427</c:v>
                </c:pt>
                <c:pt idx="102">
                  <c:v>193.91864580674832</c:v>
                </c:pt>
                <c:pt idx="103">
                  <c:v>168.82666900000001</c:v>
                </c:pt>
                <c:pt idx="104">
                  <c:v>100.10957763909634</c:v>
                </c:pt>
                <c:pt idx="105">
                  <c:v>63.620768823444308</c:v>
                </c:pt>
                <c:pt idx="106">
                  <c:v>43.502339442339014</c:v>
                </c:pt>
                <c:pt idx="107">
                  <c:v>43.688375751567797</c:v>
                </c:pt>
                <c:pt idx="108">
                  <c:v>56.80459360694045</c:v>
                </c:pt>
                <c:pt idx="109">
                  <c:v>56.80459360694045</c:v>
                </c:pt>
                <c:pt idx="110">
                  <c:v>44.248653566117959</c:v>
                </c:pt>
                <c:pt idx="111">
                  <c:v>44.248653566117959</c:v>
                </c:pt>
                <c:pt idx="112">
                  <c:v>67.356179540039037</c:v>
                </c:pt>
                <c:pt idx="113">
                  <c:v>105.6148803538524</c:v>
                </c:pt>
                <c:pt idx="114">
                  <c:v>195.24598722973778</c:v>
                </c:pt>
                <c:pt idx="115">
                  <c:v>170.00788099999997</c:v>
                </c:pt>
                <c:pt idx="116">
                  <c:v>101.52375102006334</c:v>
                </c:pt>
                <c:pt idx="117">
                  <c:v>65.835896539940464</c:v>
                </c:pt>
                <c:pt idx="118">
                  <c:v>45.140610982664299</c:v>
                </c:pt>
                <c:pt idx="119">
                  <c:v>45.411252864398136</c:v>
                </c:pt>
                <c:pt idx="120">
                  <c:v>59.035104154801168</c:v>
                </c:pt>
                <c:pt idx="121">
                  <c:v>59.035104154801168</c:v>
                </c:pt>
                <c:pt idx="122">
                  <c:v>45.771553871209065</c:v>
                </c:pt>
                <c:pt idx="123">
                  <c:v>45.771553871209065</c:v>
                </c:pt>
                <c:pt idx="124">
                  <c:v>68.200332669652354</c:v>
                </c:pt>
                <c:pt idx="125">
                  <c:v>106.80407535716684</c:v>
                </c:pt>
                <c:pt idx="126">
                  <c:v>197.33522174403865</c:v>
                </c:pt>
                <c:pt idx="127">
                  <c:v>171.86710789999998</c:v>
                </c:pt>
                <c:pt idx="128">
                  <c:v>103.74965897829426</c:v>
                </c:pt>
                <c:pt idx="129">
                  <c:v>69.322506087968463</c:v>
                </c:pt>
                <c:pt idx="130">
                  <c:v>47.719249294226671</c:v>
                </c:pt>
                <c:pt idx="131">
                  <c:v>48.123060290642137</c:v>
                </c:pt>
                <c:pt idx="132">
                  <c:v>62.545926269134917</c:v>
                </c:pt>
                <c:pt idx="133">
                  <c:v>62.545926269134917</c:v>
                </c:pt>
                <c:pt idx="134">
                  <c:v>48.168597935478317</c:v>
                </c:pt>
                <c:pt idx="135">
                  <c:v>48.168597935478317</c:v>
                </c:pt>
                <c:pt idx="136">
                  <c:v>69.529029132519568</c:v>
                </c:pt>
                <c:pt idx="137">
                  <c:v>108.67586749905823</c:v>
                </c:pt>
                <c:pt idx="138">
                  <c:v>198.85282060298354</c:v>
                </c:pt>
                <c:pt idx="139">
                  <c:v>173.21763154999999</c:v>
                </c:pt>
                <c:pt idx="140">
                  <c:v>105.36653604709853</c:v>
                </c:pt>
                <c:pt idx="141">
                  <c:v>71.85514406396139</c:v>
                </c:pt>
                <c:pt idx="142">
                  <c:v>49.592346130638106</c:v>
                </c:pt>
                <c:pt idx="143">
                  <c:v>50.092889827525518</c:v>
                </c:pt>
                <c:pt idx="144">
                  <c:v>65.096152008849998</c:v>
                </c:pt>
                <c:pt idx="145">
                  <c:v>65.096152008849998</c:v>
                </c:pt>
                <c:pt idx="146">
                  <c:v>49.909786543973453</c:v>
                </c:pt>
                <c:pt idx="147">
                  <c:v>49.909786543973453</c:v>
                </c:pt>
                <c:pt idx="148">
                  <c:v>70.494180829051885</c:v>
                </c:pt>
                <c:pt idx="149">
                  <c:v>110.03551841391348</c:v>
                </c:pt>
                <c:pt idx="150">
                  <c:v>199.15358651765072</c:v>
                </c:pt>
                <c:pt idx="151">
                  <c:v>173.48528559999997</c:v>
                </c:pt>
                <c:pt idx="152">
                  <c:v>105.68697745204362</c:v>
                </c:pt>
                <c:pt idx="153">
                  <c:v>72.357075897186462</c:v>
                </c:pt>
                <c:pt idx="154">
                  <c:v>49.963566548960813</c:v>
                </c:pt>
                <c:pt idx="155">
                  <c:v>50.483281253367245</c:v>
                </c:pt>
                <c:pt idx="156">
                  <c:v>65.601569479805818</c:v>
                </c:pt>
                <c:pt idx="157">
                  <c:v>65.601569479805818</c:v>
                </c:pt>
                <c:pt idx="158">
                  <c:v>50.254864679315688</c:v>
                </c:pt>
                <c:pt idx="159">
                  <c:v>50.254864679315688</c:v>
                </c:pt>
                <c:pt idx="160">
                  <c:v>70.68545978995067</c:v>
                </c:pt>
                <c:pt idx="161">
                  <c:v>110.30498135441599</c:v>
                </c:pt>
                <c:pt idx="162">
                  <c:v>200.08652202898762</c:v>
                </c:pt>
                <c:pt idx="163">
                  <c:v>174.31551255000002</c:v>
                </c:pt>
                <c:pt idx="164">
                  <c:v>106.68094369421814</c:v>
                </c:pt>
                <c:pt idx="165">
                  <c:v>73.914001095988255</c:v>
                </c:pt>
                <c:pt idx="166">
                  <c:v>51.11504247724131</c:v>
                </c:pt>
                <c:pt idx="167">
                  <c:v>51.694223074657536</c:v>
                </c:pt>
                <c:pt idx="168">
                  <c:v>67.169306659154842</c:v>
                </c:pt>
                <c:pt idx="169">
                  <c:v>67.169306659154842</c:v>
                </c:pt>
                <c:pt idx="170">
                  <c:v>51.325250753491929</c:v>
                </c:pt>
                <c:pt idx="171">
                  <c:v>51.325250753491929</c:v>
                </c:pt>
                <c:pt idx="172">
                  <c:v>71.278781461362598</c:v>
                </c:pt>
                <c:pt idx="173">
                  <c:v>111.14081924004279</c:v>
                </c:pt>
                <c:pt idx="174">
                  <c:v>201.39904265339987</c:v>
                </c:pt>
                <c:pt idx="175">
                  <c:v>175.48353539999999</c:v>
                </c:pt>
                <c:pt idx="176">
                  <c:v>108.07932673031263</c:v>
                </c:pt>
                <c:pt idx="177">
                  <c:v>76.104395189966169</c:v>
                </c:pt>
                <c:pt idx="178">
                  <c:v>52.735021442579146</c:v>
                </c:pt>
                <c:pt idx="179">
                  <c:v>53.397862925529246</c:v>
                </c:pt>
                <c:pt idx="180">
                  <c:v>69.374911823229837</c:v>
                </c:pt>
                <c:pt idx="181">
                  <c:v>69.374911823229837</c:v>
                </c:pt>
                <c:pt idx="182">
                  <c:v>52.831146693101736</c:v>
                </c:pt>
                <c:pt idx="183">
                  <c:v>52.831146693101736</c:v>
                </c:pt>
                <c:pt idx="184">
                  <c:v>72.113508965220831</c:v>
                </c:pt>
                <c:pt idx="185">
                  <c:v>112.31673595692098</c:v>
                </c:pt>
                <c:pt idx="186">
                  <c:v>203.21974289265782</c:v>
                </c:pt>
                <c:pt idx="187">
                  <c:v>177.10379144999999</c:v>
                </c:pt>
                <c:pt idx="188">
                  <c:v>110.01913345108822</c:v>
                </c:pt>
                <c:pt idx="189">
                  <c:v>79.142862530439857</c:v>
                </c:pt>
                <c:pt idx="190">
                  <c:v>54.982221246471134</c:v>
                </c:pt>
                <c:pt idx="191">
                  <c:v>55.761115301453223</c:v>
                </c:pt>
                <c:pt idx="192">
                  <c:v>72.434479631345681</c:v>
                </c:pt>
                <c:pt idx="193">
                  <c:v>72.434479631345681</c:v>
                </c:pt>
                <c:pt idx="194">
                  <c:v>54.920092989677393</c:v>
                </c:pt>
                <c:pt idx="195">
                  <c:v>54.920092989677393</c:v>
                </c:pt>
                <c:pt idx="196">
                  <c:v>73.271424915433371</c:v>
                </c:pt>
                <c:pt idx="197">
                  <c:v>113.94794220842365</c:v>
                </c:pt>
                <c:pt idx="198">
                  <c:v>204.93684143312336</c:v>
                </c:pt>
                <c:pt idx="199">
                  <c:v>178.63185149999998</c:v>
                </c:pt>
                <c:pt idx="200">
                  <c:v>111.84856106207518</c:v>
                </c:pt>
                <c:pt idx="201">
                  <c:v>82.008434645543247</c:v>
                </c:pt>
                <c:pt idx="202">
                  <c:v>57.101550623266355</c:v>
                </c:pt>
                <c:pt idx="203">
                  <c:v>57.989893613200302</c:v>
                </c:pt>
                <c:pt idx="204">
                  <c:v>75.319951552803985</c:v>
                </c:pt>
                <c:pt idx="205">
                  <c:v>75.319951552803985</c:v>
                </c:pt>
                <c:pt idx="206">
                  <c:v>56.890173818810986</c:v>
                </c:pt>
                <c:pt idx="207">
                  <c:v>56.890173818810986</c:v>
                </c:pt>
                <c:pt idx="208">
                  <c:v>74.363452996289809</c:v>
                </c:pt>
                <c:pt idx="209">
                  <c:v>115.48632937027472</c:v>
                </c:pt>
                <c:pt idx="210">
                  <c:v>206.68937042634903</c:v>
                </c:pt>
                <c:pt idx="211">
                  <c:v>180.1914414</c:v>
                </c:pt>
                <c:pt idx="212">
                  <c:v>113.71573691349306</c:v>
                </c:pt>
                <c:pt idx="213">
                  <c:v>84.93313471111783</c:v>
                </c:pt>
                <c:pt idx="214">
                  <c:v>59.264610046764226</c:v>
                </c:pt>
                <c:pt idx="215">
                  <c:v>60.264660330869425</c:v>
                </c:pt>
                <c:pt idx="216">
                  <c:v>78.264962035500588</c:v>
                </c:pt>
                <c:pt idx="217">
                  <c:v>78.264962035500588</c:v>
                </c:pt>
                <c:pt idx="218">
                  <c:v>58.900905113893508</c:v>
                </c:pt>
                <c:pt idx="219">
                  <c:v>58.900905113893508</c:v>
                </c:pt>
                <c:pt idx="220">
                  <c:v>75.478013883749767</c:v>
                </c:pt>
                <c:pt idx="221">
                  <c:v>117.05645947079833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19-4D2F-8635-C0A2F172C5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541192"/>
        <c:axId val="731537584"/>
      </c:lineChart>
      <c:dateAx>
        <c:axId val="731541192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537584"/>
        <c:crosses val="autoZero"/>
        <c:auto val="1"/>
        <c:lblOffset val="100"/>
        <c:baseTimeUnit val="months"/>
      </c:dateAx>
      <c:valAx>
        <c:axId val="731537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541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7903794472065851"/>
          <c:y val="0.10243000874890641"/>
          <c:w val="0.6474601858978154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Nominal Natural Gas Prices ($/MMBtu)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ENERGY_PRICING!$D$16</c:f>
              <c:strCache>
                <c:ptCount val="1"/>
                <c:pt idx="0">
                  <c:v>Henry Hub Natural Gas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ENERGY_PRICING!$E$4:$IJ$4</c15:sqref>
                  </c15:fullRef>
                </c:ext>
              </c:extLst>
              <c:f>ENERGY_PRICING!$Q$4:$IJ$4</c:f>
              <c:numCache>
                <c:formatCode>[$-409]mmm\-yy;@</c:formatCode>
                <c:ptCount val="222"/>
                <c:pt idx="0">
                  <c:v>44743</c:v>
                </c:pt>
                <c:pt idx="1">
                  <c:v>44774</c:v>
                </c:pt>
                <c:pt idx="2">
                  <c:v>44805</c:v>
                </c:pt>
                <c:pt idx="3">
                  <c:v>44835</c:v>
                </c:pt>
                <c:pt idx="4">
                  <c:v>44866</c:v>
                </c:pt>
                <c:pt idx="5">
                  <c:v>44896</c:v>
                </c:pt>
                <c:pt idx="6">
                  <c:v>44927</c:v>
                </c:pt>
                <c:pt idx="7">
                  <c:v>44958</c:v>
                </c:pt>
                <c:pt idx="8">
                  <c:v>44986</c:v>
                </c:pt>
                <c:pt idx="9">
                  <c:v>45017</c:v>
                </c:pt>
                <c:pt idx="10">
                  <c:v>45047</c:v>
                </c:pt>
                <c:pt idx="11">
                  <c:v>45078</c:v>
                </c:pt>
                <c:pt idx="12">
                  <c:v>45108</c:v>
                </c:pt>
                <c:pt idx="13">
                  <c:v>45139</c:v>
                </c:pt>
                <c:pt idx="14">
                  <c:v>45170</c:v>
                </c:pt>
                <c:pt idx="15">
                  <c:v>45200</c:v>
                </c:pt>
                <c:pt idx="16">
                  <c:v>45231</c:v>
                </c:pt>
                <c:pt idx="17">
                  <c:v>45261</c:v>
                </c:pt>
                <c:pt idx="18">
                  <c:v>45292</c:v>
                </c:pt>
                <c:pt idx="19">
                  <c:v>45323</c:v>
                </c:pt>
                <c:pt idx="20">
                  <c:v>45352</c:v>
                </c:pt>
                <c:pt idx="21">
                  <c:v>45383</c:v>
                </c:pt>
                <c:pt idx="22">
                  <c:v>45413</c:v>
                </c:pt>
                <c:pt idx="23">
                  <c:v>45444</c:v>
                </c:pt>
                <c:pt idx="24">
                  <c:v>45474</c:v>
                </c:pt>
                <c:pt idx="25">
                  <c:v>45505</c:v>
                </c:pt>
                <c:pt idx="26">
                  <c:v>45536</c:v>
                </c:pt>
                <c:pt idx="27">
                  <c:v>45566</c:v>
                </c:pt>
                <c:pt idx="28">
                  <c:v>45597</c:v>
                </c:pt>
                <c:pt idx="29">
                  <c:v>45627</c:v>
                </c:pt>
                <c:pt idx="30">
                  <c:v>45658</c:v>
                </c:pt>
                <c:pt idx="31">
                  <c:v>45689</c:v>
                </c:pt>
                <c:pt idx="32">
                  <c:v>45717</c:v>
                </c:pt>
                <c:pt idx="33">
                  <c:v>45748</c:v>
                </c:pt>
                <c:pt idx="34">
                  <c:v>45778</c:v>
                </c:pt>
                <c:pt idx="35">
                  <c:v>45809</c:v>
                </c:pt>
                <c:pt idx="36">
                  <c:v>45839</c:v>
                </c:pt>
                <c:pt idx="37">
                  <c:v>45870</c:v>
                </c:pt>
                <c:pt idx="38">
                  <c:v>45901</c:v>
                </c:pt>
                <c:pt idx="39">
                  <c:v>45931</c:v>
                </c:pt>
                <c:pt idx="40">
                  <c:v>45962</c:v>
                </c:pt>
                <c:pt idx="41">
                  <c:v>45992</c:v>
                </c:pt>
                <c:pt idx="42">
                  <c:v>46023</c:v>
                </c:pt>
                <c:pt idx="43">
                  <c:v>46054</c:v>
                </c:pt>
                <c:pt idx="44">
                  <c:v>46082</c:v>
                </c:pt>
                <c:pt idx="45">
                  <c:v>46113</c:v>
                </c:pt>
                <c:pt idx="46">
                  <c:v>46143</c:v>
                </c:pt>
                <c:pt idx="47">
                  <c:v>46174</c:v>
                </c:pt>
                <c:pt idx="48">
                  <c:v>46204</c:v>
                </c:pt>
                <c:pt idx="49">
                  <c:v>46235</c:v>
                </c:pt>
                <c:pt idx="50">
                  <c:v>46266</c:v>
                </c:pt>
                <c:pt idx="51">
                  <c:v>46296</c:v>
                </c:pt>
                <c:pt idx="52">
                  <c:v>46327</c:v>
                </c:pt>
                <c:pt idx="53">
                  <c:v>46357</c:v>
                </c:pt>
                <c:pt idx="54">
                  <c:v>46388</c:v>
                </c:pt>
                <c:pt idx="55">
                  <c:v>46419</c:v>
                </c:pt>
                <c:pt idx="56">
                  <c:v>46447</c:v>
                </c:pt>
                <c:pt idx="57">
                  <c:v>46478</c:v>
                </c:pt>
                <c:pt idx="58">
                  <c:v>46508</c:v>
                </c:pt>
                <c:pt idx="59">
                  <c:v>46539</c:v>
                </c:pt>
                <c:pt idx="60">
                  <c:v>46569</c:v>
                </c:pt>
                <c:pt idx="61">
                  <c:v>46600</c:v>
                </c:pt>
                <c:pt idx="62">
                  <c:v>46631</c:v>
                </c:pt>
                <c:pt idx="63">
                  <c:v>46661</c:v>
                </c:pt>
                <c:pt idx="64">
                  <c:v>46692</c:v>
                </c:pt>
                <c:pt idx="65">
                  <c:v>46722</c:v>
                </c:pt>
                <c:pt idx="66">
                  <c:v>46753</c:v>
                </c:pt>
                <c:pt idx="67">
                  <c:v>46784</c:v>
                </c:pt>
                <c:pt idx="68">
                  <c:v>46813</c:v>
                </c:pt>
                <c:pt idx="69">
                  <c:v>46844</c:v>
                </c:pt>
                <c:pt idx="70">
                  <c:v>46874</c:v>
                </c:pt>
                <c:pt idx="71">
                  <c:v>46905</c:v>
                </c:pt>
                <c:pt idx="72">
                  <c:v>46935</c:v>
                </c:pt>
                <c:pt idx="73">
                  <c:v>46966</c:v>
                </c:pt>
                <c:pt idx="74">
                  <c:v>46997</c:v>
                </c:pt>
                <c:pt idx="75">
                  <c:v>47027</c:v>
                </c:pt>
                <c:pt idx="76">
                  <c:v>47058</c:v>
                </c:pt>
                <c:pt idx="77">
                  <c:v>47088</c:v>
                </c:pt>
                <c:pt idx="78">
                  <c:v>47119</c:v>
                </c:pt>
                <c:pt idx="79">
                  <c:v>47150</c:v>
                </c:pt>
                <c:pt idx="80">
                  <c:v>47178</c:v>
                </c:pt>
                <c:pt idx="81">
                  <c:v>47209</c:v>
                </c:pt>
                <c:pt idx="82">
                  <c:v>47239</c:v>
                </c:pt>
                <c:pt idx="83">
                  <c:v>47270</c:v>
                </c:pt>
                <c:pt idx="84">
                  <c:v>47300</c:v>
                </c:pt>
                <c:pt idx="85">
                  <c:v>47331</c:v>
                </c:pt>
                <c:pt idx="86">
                  <c:v>47362</c:v>
                </c:pt>
                <c:pt idx="87">
                  <c:v>47392</c:v>
                </c:pt>
                <c:pt idx="88">
                  <c:v>47423</c:v>
                </c:pt>
                <c:pt idx="89">
                  <c:v>47453</c:v>
                </c:pt>
                <c:pt idx="90">
                  <c:v>47484</c:v>
                </c:pt>
                <c:pt idx="91">
                  <c:v>47515</c:v>
                </c:pt>
                <c:pt idx="92">
                  <c:v>47543</c:v>
                </c:pt>
                <c:pt idx="93">
                  <c:v>47574</c:v>
                </c:pt>
                <c:pt idx="94">
                  <c:v>47604</c:v>
                </c:pt>
                <c:pt idx="95">
                  <c:v>47635</c:v>
                </c:pt>
                <c:pt idx="96">
                  <c:v>47665</c:v>
                </c:pt>
                <c:pt idx="97">
                  <c:v>47696</c:v>
                </c:pt>
                <c:pt idx="98">
                  <c:v>47727</c:v>
                </c:pt>
                <c:pt idx="99">
                  <c:v>47757</c:v>
                </c:pt>
                <c:pt idx="100">
                  <c:v>47788</c:v>
                </c:pt>
                <c:pt idx="101">
                  <c:v>47818</c:v>
                </c:pt>
                <c:pt idx="102">
                  <c:v>47849</c:v>
                </c:pt>
                <c:pt idx="103">
                  <c:v>47880</c:v>
                </c:pt>
                <c:pt idx="104">
                  <c:v>47908</c:v>
                </c:pt>
                <c:pt idx="105">
                  <c:v>47939</c:v>
                </c:pt>
                <c:pt idx="106">
                  <c:v>47969</c:v>
                </c:pt>
                <c:pt idx="107">
                  <c:v>48000</c:v>
                </c:pt>
                <c:pt idx="108">
                  <c:v>48030</c:v>
                </c:pt>
                <c:pt idx="109">
                  <c:v>48061</c:v>
                </c:pt>
                <c:pt idx="110">
                  <c:v>48092</c:v>
                </c:pt>
                <c:pt idx="111">
                  <c:v>48122</c:v>
                </c:pt>
                <c:pt idx="112">
                  <c:v>48153</c:v>
                </c:pt>
                <c:pt idx="113">
                  <c:v>48183</c:v>
                </c:pt>
                <c:pt idx="114">
                  <c:v>48214</c:v>
                </c:pt>
                <c:pt idx="115">
                  <c:v>48245</c:v>
                </c:pt>
                <c:pt idx="116">
                  <c:v>48274</c:v>
                </c:pt>
                <c:pt idx="117">
                  <c:v>48305</c:v>
                </c:pt>
                <c:pt idx="118">
                  <c:v>48335</c:v>
                </c:pt>
                <c:pt idx="119">
                  <c:v>48366</c:v>
                </c:pt>
                <c:pt idx="120">
                  <c:v>48396</c:v>
                </c:pt>
                <c:pt idx="121">
                  <c:v>48427</c:v>
                </c:pt>
                <c:pt idx="122">
                  <c:v>48458</c:v>
                </c:pt>
                <c:pt idx="123">
                  <c:v>48488</c:v>
                </c:pt>
                <c:pt idx="124">
                  <c:v>48519</c:v>
                </c:pt>
                <c:pt idx="125">
                  <c:v>48549</c:v>
                </c:pt>
                <c:pt idx="126">
                  <c:v>48580</c:v>
                </c:pt>
                <c:pt idx="127">
                  <c:v>48611</c:v>
                </c:pt>
                <c:pt idx="128">
                  <c:v>48639</c:v>
                </c:pt>
                <c:pt idx="129">
                  <c:v>48670</c:v>
                </c:pt>
                <c:pt idx="130">
                  <c:v>48700</c:v>
                </c:pt>
                <c:pt idx="131">
                  <c:v>48731</c:v>
                </c:pt>
                <c:pt idx="132">
                  <c:v>48761</c:v>
                </c:pt>
                <c:pt idx="133">
                  <c:v>48792</c:v>
                </c:pt>
                <c:pt idx="134">
                  <c:v>48823</c:v>
                </c:pt>
                <c:pt idx="135">
                  <c:v>48853</c:v>
                </c:pt>
                <c:pt idx="136">
                  <c:v>48884</c:v>
                </c:pt>
                <c:pt idx="137">
                  <c:v>48914</c:v>
                </c:pt>
                <c:pt idx="138">
                  <c:v>48945</c:v>
                </c:pt>
                <c:pt idx="139">
                  <c:v>48976</c:v>
                </c:pt>
                <c:pt idx="140">
                  <c:v>49004</c:v>
                </c:pt>
                <c:pt idx="141">
                  <c:v>49035</c:v>
                </c:pt>
                <c:pt idx="142">
                  <c:v>49065</c:v>
                </c:pt>
                <c:pt idx="143">
                  <c:v>49096</c:v>
                </c:pt>
                <c:pt idx="144">
                  <c:v>49126</c:v>
                </c:pt>
                <c:pt idx="145">
                  <c:v>49157</c:v>
                </c:pt>
                <c:pt idx="146">
                  <c:v>49188</c:v>
                </c:pt>
                <c:pt idx="147">
                  <c:v>49218</c:v>
                </c:pt>
                <c:pt idx="148">
                  <c:v>49249</c:v>
                </c:pt>
                <c:pt idx="149">
                  <c:v>49279</c:v>
                </c:pt>
                <c:pt idx="150">
                  <c:v>49310</c:v>
                </c:pt>
                <c:pt idx="151">
                  <c:v>49341</c:v>
                </c:pt>
                <c:pt idx="152">
                  <c:v>49369</c:v>
                </c:pt>
                <c:pt idx="153">
                  <c:v>49400</c:v>
                </c:pt>
                <c:pt idx="154">
                  <c:v>49430</c:v>
                </c:pt>
                <c:pt idx="155">
                  <c:v>49461</c:v>
                </c:pt>
                <c:pt idx="156">
                  <c:v>49491</c:v>
                </c:pt>
                <c:pt idx="157">
                  <c:v>49522</c:v>
                </c:pt>
                <c:pt idx="158">
                  <c:v>49553</c:v>
                </c:pt>
                <c:pt idx="159">
                  <c:v>49583</c:v>
                </c:pt>
                <c:pt idx="160">
                  <c:v>49614</c:v>
                </c:pt>
                <c:pt idx="161">
                  <c:v>49644</c:v>
                </c:pt>
                <c:pt idx="162">
                  <c:v>49675</c:v>
                </c:pt>
                <c:pt idx="163">
                  <c:v>49706</c:v>
                </c:pt>
                <c:pt idx="164">
                  <c:v>49735</c:v>
                </c:pt>
                <c:pt idx="165">
                  <c:v>49766</c:v>
                </c:pt>
                <c:pt idx="166">
                  <c:v>49796</c:v>
                </c:pt>
                <c:pt idx="167">
                  <c:v>49827</c:v>
                </c:pt>
                <c:pt idx="168">
                  <c:v>49857</c:v>
                </c:pt>
                <c:pt idx="169">
                  <c:v>49888</c:v>
                </c:pt>
                <c:pt idx="170">
                  <c:v>49919</c:v>
                </c:pt>
                <c:pt idx="171">
                  <c:v>49949</c:v>
                </c:pt>
                <c:pt idx="172">
                  <c:v>49980</c:v>
                </c:pt>
                <c:pt idx="173">
                  <c:v>50010</c:v>
                </c:pt>
                <c:pt idx="174">
                  <c:v>50041</c:v>
                </c:pt>
                <c:pt idx="175">
                  <c:v>50072</c:v>
                </c:pt>
                <c:pt idx="176">
                  <c:v>50100</c:v>
                </c:pt>
                <c:pt idx="177">
                  <c:v>50131</c:v>
                </c:pt>
                <c:pt idx="178">
                  <c:v>50161</c:v>
                </c:pt>
                <c:pt idx="179">
                  <c:v>50192</c:v>
                </c:pt>
                <c:pt idx="180">
                  <c:v>50222</c:v>
                </c:pt>
                <c:pt idx="181">
                  <c:v>50253</c:v>
                </c:pt>
                <c:pt idx="182">
                  <c:v>50284</c:v>
                </c:pt>
                <c:pt idx="183">
                  <c:v>50314</c:v>
                </c:pt>
                <c:pt idx="184">
                  <c:v>50345</c:v>
                </c:pt>
                <c:pt idx="185">
                  <c:v>50375</c:v>
                </c:pt>
                <c:pt idx="186">
                  <c:v>50406</c:v>
                </c:pt>
                <c:pt idx="187">
                  <c:v>50437</c:v>
                </c:pt>
                <c:pt idx="188">
                  <c:v>50465</c:v>
                </c:pt>
                <c:pt idx="189">
                  <c:v>50496</c:v>
                </c:pt>
                <c:pt idx="190">
                  <c:v>50526</c:v>
                </c:pt>
                <c:pt idx="191">
                  <c:v>50557</c:v>
                </c:pt>
                <c:pt idx="192">
                  <c:v>50587</c:v>
                </c:pt>
                <c:pt idx="193">
                  <c:v>50618</c:v>
                </c:pt>
                <c:pt idx="194">
                  <c:v>50649</c:v>
                </c:pt>
                <c:pt idx="195">
                  <c:v>50679</c:v>
                </c:pt>
                <c:pt idx="196">
                  <c:v>50710</c:v>
                </c:pt>
                <c:pt idx="197">
                  <c:v>50740</c:v>
                </c:pt>
                <c:pt idx="198">
                  <c:v>50771</c:v>
                </c:pt>
                <c:pt idx="199">
                  <c:v>50802</c:v>
                </c:pt>
                <c:pt idx="200">
                  <c:v>50830</c:v>
                </c:pt>
                <c:pt idx="201">
                  <c:v>50861</c:v>
                </c:pt>
                <c:pt idx="202">
                  <c:v>50891</c:v>
                </c:pt>
                <c:pt idx="203">
                  <c:v>50922</c:v>
                </c:pt>
                <c:pt idx="204">
                  <c:v>50952</c:v>
                </c:pt>
                <c:pt idx="205">
                  <c:v>50983</c:v>
                </c:pt>
                <c:pt idx="206">
                  <c:v>51014</c:v>
                </c:pt>
                <c:pt idx="207">
                  <c:v>51044</c:v>
                </c:pt>
                <c:pt idx="208">
                  <c:v>51075</c:v>
                </c:pt>
                <c:pt idx="209">
                  <c:v>51105</c:v>
                </c:pt>
                <c:pt idx="210">
                  <c:v>51136</c:v>
                </c:pt>
                <c:pt idx="211">
                  <c:v>51167</c:v>
                </c:pt>
                <c:pt idx="212">
                  <c:v>51196</c:v>
                </c:pt>
                <c:pt idx="213">
                  <c:v>51227</c:v>
                </c:pt>
                <c:pt idx="214">
                  <c:v>51257</c:v>
                </c:pt>
                <c:pt idx="215">
                  <c:v>51288</c:v>
                </c:pt>
                <c:pt idx="216">
                  <c:v>51318</c:v>
                </c:pt>
                <c:pt idx="217">
                  <c:v>51349</c:v>
                </c:pt>
                <c:pt idx="218">
                  <c:v>51380</c:v>
                </c:pt>
                <c:pt idx="219">
                  <c:v>51410</c:v>
                </c:pt>
                <c:pt idx="220">
                  <c:v>51441</c:v>
                </c:pt>
                <c:pt idx="221">
                  <c:v>51471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ENERGY_PRICING!$E$16:$IJ$16</c15:sqref>
                  </c15:fullRef>
                </c:ext>
              </c:extLst>
              <c:f>ENERGY_PRICING!$Q$16:$IJ$16</c:f>
              <c:numCache>
                <c:formatCode>"$"#,##0.00</c:formatCode>
                <c:ptCount val="222"/>
                <c:pt idx="0">
                  <c:v>7.7549999999999999</c:v>
                </c:pt>
                <c:pt idx="1">
                  <c:v>6.4260000000000002</c:v>
                </c:pt>
                <c:pt idx="2">
                  <c:v>6.3179999999999996</c:v>
                </c:pt>
                <c:pt idx="3">
                  <c:v>6.2949999999999999</c:v>
                </c:pt>
                <c:pt idx="4">
                  <c:v>6.383</c:v>
                </c:pt>
                <c:pt idx="5">
                  <c:v>6.484</c:v>
                </c:pt>
                <c:pt idx="6">
                  <c:v>6.5540000000000003</c:v>
                </c:pt>
                <c:pt idx="7">
                  <c:v>6.3150000000000004</c:v>
                </c:pt>
                <c:pt idx="8">
                  <c:v>5.5419999999999998</c:v>
                </c:pt>
                <c:pt idx="9">
                  <c:v>4.5659999999999998</c:v>
                </c:pt>
                <c:pt idx="10">
                  <c:v>4.4640000000000004</c:v>
                </c:pt>
                <c:pt idx="11">
                  <c:v>4.5209999999999999</c:v>
                </c:pt>
                <c:pt idx="12">
                  <c:v>4.5819999999999999</c:v>
                </c:pt>
                <c:pt idx="13">
                  <c:v>4.6029999999999998</c:v>
                </c:pt>
                <c:pt idx="14">
                  <c:v>4.593</c:v>
                </c:pt>
                <c:pt idx="15">
                  <c:v>4.657</c:v>
                </c:pt>
                <c:pt idx="16">
                  <c:v>4.8220000000000001</c:v>
                </c:pt>
                <c:pt idx="17">
                  <c:v>5.0990000000000002</c:v>
                </c:pt>
                <c:pt idx="18">
                  <c:v>4.327852</c:v>
                </c:pt>
                <c:pt idx="19">
                  <c:v>4.327852</c:v>
                </c:pt>
                <c:pt idx="20">
                  <c:v>4.327852</c:v>
                </c:pt>
                <c:pt idx="21">
                  <c:v>4.327852</c:v>
                </c:pt>
                <c:pt idx="22">
                  <c:v>4.327852</c:v>
                </c:pt>
                <c:pt idx="23">
                  <c:v>4.327852</c:v>
                </c:pt>
                <c:pt idx="24">
                  <c:v>4.327852</c:v>
                </c:pt>
                <c:pt idx="25">
                  <c:v>4.327852</c:v>
                </c:pt>
                <c:pt idx="26">
                  <c:v>4.327852</c:v>
                </c:pt>
                <c:pt idx="27">
                  <c:v>4.327852</c:v>
                </c:pt>
                <c:pt idx="28">
                  <c:v>4.327852</c:v>
                </c:pt>
                <c:pt idx="29">
                  <c:v>4.327852</c:v>
                </c:pt>
                <c:pt idx="30">
                  <c:v>3.9699900000000001</c:v>
                </c:pt>
                <c:pt idx="31">
                  <c:v>3.9699900000000001</c:v>
                </c:pt>
                <c:pt idx="32">
                  <c:v>3.9699900000000001</c:v>
                </c:pt>
                <c:pt idx="33">
                  <c:v>3.9699900000000001</c:v>
                </c:pt>
                <c:pt idx="34">
                  <c:v>3.9699900000000001</c:v>
                </c:pt>
                <c:pt idx="35">
                  <c:v>3.9699900000000001</c:v>
                </c:pt>
                <c:pt idx="36">
                  <c:v>3.9699900000000001</c:v>
                </c:pt>
                <c:pt idx="37">
                  <c:v>3.9699900000000001</c:v>
                </c:pt>
                <c:pt idx="38">
                  <c:v>3.9699900000000001</c:v>
                </c:pt>
                <c:pt idx="39">
                  <c:v>3.9699900000000001</c:v>
                </c:pt>
                <c:pt idx="40">
                  <c:v>3.9699900000000001</c:v>
                </c:pt>
                <c:pt idx="41">
                  <c:v>3.9699900000000001</c:v>
                </c:pt>
                <c:pt idx="42">
                  <c:v>3.8610479999999998</c:v>
                </c:pt>
                <c:pt idx="43">
                  <c:v>3.8610479999999998</c:v>
                </c:pt>
                <c:pt idx="44">
                  <c:v>3.8610479999999998</c:v>
                </c:pt>
                <c:pt idx="45">
                  <c:v>3.8610479999999998</c:v>
                </c:pt>
                <c:pt idx="46">
                  <c:v>3.8610479999999998</c:v>
                </c:pt>
                <c:pt idx="47">
                  <c:v>3.8610479999999998</c:v>
                </c:pt>
                <c:pt idx="48">
                  <c:v>3.8610479999999998</c:v>
                </c:pt>
                <c:pt idx="49">
                  <c:v>3.8610479999999998</c:v>
                </c:pt>
                <c:pt idx="50">
                  <c:v>3.8610479999999998</c:v>
                </c:pt>
                <c:pt idx="51">
                  <c:v>3.8610479999999998</c:v>
                </c:pt>
                <c:pt idx="52">
                  <c:v>3.8610479999999998</c:v>
                </c:pt>
                <c:pt idx="53">
                  <c:v>3.8610479999999998</c:v>
                </c:pt>
                <c:pt idx="54">
                  <c:v>3.8161999999999998</c:v>
                </c:pt>
                <c:pt idx="55">
                  <c:v>3.8161999999999998</c:v>
                </c:pt>
                <c:pt idx="56">
                  <c:v>3.8161999999999998</c:v>
                </c:pt>
                <c:pt idx="57">
                  <c:v>3.8161999999999998</c:v>
                </c:pt>
                <c:pt idx="58">
                  <c:v>3.8161999999999998</c:v>
                </c:pt>
                <c:pt idx="59">
                  <c:v>3.8161999999999998</c:v>
                </c:pt>
                <c:pt idx="60">
                  <c:v>3.8161999999999998</c:v>
                </c:pt>
                <c:pt idx="61">
                  <c:v>3.8161999999999998</c:v>
                </c:pt>
                <c:pt idx="62">
                  <c:v>3.8161999999999998</c:v>
                </c:pt>
                <c:pt idx="63">
                  <c:v>3.8161999999999998</c:v>
                </c:pt>
                <c:pt idx="64">
                  <c:v>3.8161999999999998</c:v>
                </c:pt>
                <c:pt idx="65">
                  <c:v>3.8161999999999998</c:v>
                </c:pt>
                <c:pt idx="66">
                  <c:v>3.9842620000000002</c:v>
                </c:pt>
                <c:pt idx="67">
                  <c:v>3.9842620000000002</c:v>
                </c:pt>
                <c:pt idx="68">
                  <c:v>3.9842620000000002</c:v>
                </c:pt>
                <c:pt idx="69">
                  <c:v>3.9842620000000002</c:v>
                </c:pt>
                <c:pt idx="70">
                  <c:v>3.9842620000000002</c:v>
                </c:pt>
                <c:pt idx="71">
                  <c:v>3.9842620000000002</c:v>
                </c:pt>
                <c:pt idx="72">
                  <c:v>3.9842620000000002</c:v>
                </c:pt>
                <c:pt idx="73">
                  <c:v>3.9842620000000002</c:v>
                </c:pt>
                <c:pt idx="74">
                  <c:v>3.9842620000000002</c:v>
                </c:pt>
                <c:pt idx="75">
                  <c:v>3.9842620000000002</c:v>
                </c:pt>
                <c:pt idx="76">
                  <c:v>3.9842620000000002</c:v>
                </c:pt>
                <c:pt idx="77">
                  <c:v>3.9842620000000002</c:v>
                </c:pt>
                <c:pt idx="78">
                  <c:v>4.125445</c:v>
                </c:pt>
                <c:pt idx="79">
                  <c:v>4.125445</c:v>
                </c:pt>
                <c:pt idx="80">
                  <c:v>4.125445</c:v>
                </c:pt>
                <c:pt idx="81">
                  <c:v>4.125445</c:v>
                </c:pt>
                <c:pt idx="82">
                  <c:v>4.125445</c:v>
                </c:pt>
                <c:pt idx="83">
                  <c:v>4.125445</c:v>
                </c:pt>
                <c:pt idx="84">
                  <c:v>4.125445</c:v>
                </c:pt>
                <c:pt idx="85">
                  <c:v>4.125445</c:v>
                </c:pt>
                <c:pt idx="86">
                  <c:v>4.125445</c:v>
                </c:pt>
                <c:pt idx="87">
                  <c:v>4.125445</c:v>
                </c:pt>
                <c:pt idx="88">
                  <c:v>4.125445</c:v>
                </c:pt>
                <c:pt idx="89">
                  <c:v>4.125445</c:v>
                </c:pt>
                <c:pt idx="90">
                  <c:v>4.3418130000000001</c:v>
                </c:pt>
                <c:pt idx="91">
                  <c:v>4.3418130000000001</c:v>
                </c:pt>
                <c:pt idx="92">
                  <c:v>4.3418130000000001</c:v>
                </c:pt>
                <c:pt idx="93">
                  <c:v>4.3418130000000001</c:v>
                </c:pt>
                <c:pt idx="94">
                  <c:v>4.3418130000000001</c:v>
                </c:pt>
                <c:pt idx="95">
                  <c:v>4.3418130000000001</c:v>
                </c:pt>
                <c:pt idx="96">
                  <c:v>4.3418130000000001</c:v>
                </c:pt>
                <c:pt idx="97">
                  <c:v>4.3418130000000001</c:v>
                </c:pt>
                <c:pt idx="98">
                  <c:v>4.3418130000000001</c:v>
                </c:pt>
                <c:pt idx="99">
                  <c:v>4.3418130000000001</c:v>
                </c:pt>
                <c:pt idx="100">
                  <c:v>4.3418130000000001</c:v>
                </c:pt>
                <c:pt idx="101">
                  <c:v>4.3418130000000001</c:v>
                </c:pt>
                <c:pt idx="102">
                  <c:v>4.5915400000000002</c:v>
                </c:pt>
                <c:pt idx="103">
                  <c:v>4.5915400000000002</c:v>
                </c:pt>
                <c:pt idx="104">
                  <c:v>4.5915400000000002</c:v>
                </c:pt>
                <c:pt idx="105">
                  <c:v>4.5915400000000002</c:v>
                </c:pt>
                <c:pt idx="106">
                  <c:v>4.5915400000000002</c:v>
                </c:pt>
                <c:pt idx="107">
                  <c:v>4.5915400000000002</c:v>
                </c:pt>
                <c:pt idx="108">
                  <c:v>4.5915400000000002</c:v>
                </c:pt>
                <c:pt idx="109">
                  <c:v>4.5915400000000002</c:v>
                </c:pt>
                <c:pt idx="110">
                  <c:v>4.5915400000000002</c:v>
                </c:pt>
                <c:pt idx="111">
                  <c:v>4.5915400000000002</c:v>
                </c:pt>
                <c:pt idx="112">
                  <c:v>4.5915400000000002</c:v>
                </c:pt>
                <c:pt idx="113">
                  <c:v>4.5915400000000002</c:v>
                </c:pt>
                <c:pt idx="114">
                  <c:v>4.7114599999999998</c:v>
                </c:pt>
                <c:pt idx="115">
                  <c:v>4.7114599999999998</c:v>
                </c:pt>
                <c:pt idx="116">
                  <c:v>4.7114599999999998</c:v>
                </c:pt>
                <c:pt idx="117">
                  <c:v>4.7114599999999998</c:v>
                </c:pt>
                <c:pt idx="118">
                  <c:v>4.7114599999999998</c:v>
                </c:pt>
                <c:pt idx="119">
                  <c:v>4.7114599999999998</c:v>
                </c:pt>
                <c:pt idx="120">
                  <c:v>4.7114599999999998</c:v>
                </c:pt>
                <c:pt idx="121">
                  <c:v>4.7114599999999998</c:v>
                </c:pt>
                <c:pt idx="122">
                  <c:v>4.7114599999999998</c:v>
                </c:pt>
                <c:pt idx="123">
                  <c:v>4.7114599999999998</c:v>
                </c:pt>
                <c:pt idx="124">
                  <c:v>4.7114599999999998</c:v>
                </c:pt>
                <c:pt idx="125">
                  <c:v>4.7114599999999998</c:v>
                </c:pt>
                <c:pt idx="126">
                  <c:v>4.9002140000000001</c:v>
                </c:pt>
                <c:pt idx="127">
                  <c:v>4.9002140000000001</c:v>
                </c:pt>
                <c:pt idx="128">
                  <c:v>4.9002140000000001</c:v>
                </c:pt>
                <c:pt idx="129">
                  <c:v>4.9002140000000001</c:v>
                </c:pt>
                <c:pt idx="130">
                  <c:v>4.9002140000000001</c:v>
                </c:pt>
                <c:pt idx="131">
                  <c:v>4.9002140000000001</c:v>
                </c:pt>
                <c:pt idx="132">
                  <c:v>4.9002140000000001</c:v>
                </c:pt>
                <c:pt idx="133">
                  <c:v>4.9002140000000001</c:v>
                </c:pt>
                <c:pt idx="134">
                  <c:v>4.9002140000000001</c:v>
                </c:pt>
                <c:pt idx="135">
                  <c:v>4.9002140000000001</c:v>
                </c:pt>
                <c:pt idx="136">
                  <c:v>4.9002140000000001</c:v>
                </c:pt>
                <c:pt idx="137">
                  <c:v>4.9002140000000001</c:v>
                </c:pt>
                <c:pt idx="138">
                  <c:v>5.0373229999999998</c:v>
                </c:pt>
                <c:pt idx="139">
                  <c:v>5.0373229999999998</c:v>
                </c:pt>
                <c:pt idx="140">
                  <c:v>5.0373229999999998</c:v>
                </c:pt>
                <c:pt idx="141">
                  <c:v>5.0373229999999998</c:v>
                </c:pt>
                <c:pt idx="142">
                  <c:v>5.0373229999999998</c:v>
                </c:pt>
                <c:pt idx="143">
                  <c:v>5.0373229999999998</c:v>
                </c:pt>
                <c:pt idx="144">
                  <c:v>5.0373229999999998</c:v>
                </c:pt>
                <c:pt idx="145">
                  <c:v>5.0373229999999998</c:v>
                </c:pt>
                <c:pt idx="146">
                  <c:v>5.0373229999999998</c:v>
                </c:pt>
                <c:pt idx="147">
                  <c:v>5.0373229999999998</c:v>
                </c:pt>
                <c:pt idx="148">
                  <c:v>5.0373229999999998</c:v>
                </c:pt>
                <c:pt idx="149">
                  <c:v>5.0373229999999998</c:v>
                </c:pt>
                <c:pt idx="150">
                  <c:v>5.0644960000000001</c:v>
                </c:pt>
                <c:pt idx="151">
                  <c:v>5.0644960000000001</c:v>
                </c:pt>
                <c:pt idx="152">
                  <c:v>5.0644960000000001</c:v>
                </c:pt>
                <c:pt idx="153">
                  <c:v>5.0644960000000001</c:v>
                </c:pt>
                <c:pt idx="154">
                  <c:v>5.0644960000000001</c:v>
                </c:pt>
                <c:pt idx="155">
                  <c:v>5.0644960000000001</c:v>
                </c:pt>
                <c:pt idx="156">
                  <c:v>5.0644960000000001</c:v>
                </c:pt>
                <c:pt idx="157">
                  <c:v>5.0644960000000001</c:v>
                </c:pt>
                <c:pt idx="158">
                  <c:v>5.0644960000000001</c:v>
                </c:pt>
                <c:pt idx="159">
                  <c:v>5.0644960000000001</c:v>
                </c:pt>
                <c:pt idx="160">
                  <c:v>5.0644960000000001</c:v>
                </c:pt>
                <c:pt idx="161">
                  <c:v>5.0644960000000001</c:v>
                </c:pt>
                <c:pt idx="162">
                  <c:v>5.1487829999999999</c:v>
                </c:pt>
                <c:pt idx="163">
                  <c:v>5.1487829999999999</c:v>
                </c:pt>
                <c:pt idx="164">
                  <c:v>5.1487829999999999</c:v>
                </c:pt>
                <c:pt idx="165">
                  <c:v>5.1487829999999999</c:v>
                </c:pt>
                <c:pt idx="166">
                  <c:v>5.1487829999999999</c:v>
                </c:pt>
                <c:pt idx="167">
                  <c:v>5.1487829999999999</c:v>
                </c:pt>
                <c:pt idx="168">
                  <c:v>5.1487829999999999</c:v>
                </c:pt>
                <c:pt idx="169">
                  <c:v>5.1487829999999999</c:v>
                </c:pt>
                <c:pt idx="170">
                  <c:v>5.1487829999999999</c:v>
                </c:pt>
                <c:pt idx="171">
                  <c:v>5.1487829999999999</c:v>
                </c:pt>
                <c:pt idx="172">
                  <c:v>5.1487829999999999</c:v>
                </c:pt>
                <c:pt idx="173">
                  <c:v>5.1487829999999999</c:v>
                </c:pt>
                <c:pt idx="174">
                  <c:v>5.2673639999999997</c:v>
                </c:pt>
                <c:pt idx="175">
                  <c:v>5.2673639999999997</c:v>
                </c:pt>
                <c:pt idx="176">
                  <c:v>5.2673639999999997</c:v>
                </c:pt>
                <c:pt idx="177">
                  <c:v>5.2673639999999997</c:v>
                </c:pt>
                <c:pt idx="178">
                  <c:v>5.2673639999999997</c:v>
                </c:pt>
                <c:pt idx="179">
                  <c:v>5.2673639999999997</c:v>
                </c:pt>
                <c:pt idx="180">
                  <c:v>5.2673639999999997</c:v>
                </c:pt>
                <c:pt idx="181">
                  <c:v>5.2673639999999997</c:v>
                </c:pt>
                <c:pt idx="182">
                  <c:v>5.2673639999999997</c:v>
                </c:pt>
                <c:pt idx="183">
                  <c:v>5.2673639999999997</c:v>
                </c:pt>
                <c:pt idx="184">
                  <c:v>5.2673639999999997</c:v>
                </c:pt>
                <c:pt idx="185">
                  <c:v>5.2673639999999997</c:v>
                </c:pt>
                <c:pt idx="186">
                  <c:v>5.4318569999999999</c:v>
                </c:pt>
                <c:pt idx="187">
                  <c:v>5.4318569999999999</c:v>
                </c:pt>
                <c:pt idx="188">
                  <c:v>5.4318569999999999</c:v>
                </c:pt>
                <c:pt idx="189">
                  <c:v>5.4318569999999999</c:v>
                </c:pt>
                <c:pt idx="190">
                  <c:v>5.4318569999999999</c:v>
                </c:pt>
                <c:pt idx="191">
                  <c:v>5.4318569999999999</c:v>
                </c:pt>
                <c:pt idx="192">
                  <c:v>5.4318569999999999</c:v>
                </c:pt>
                <c:pt idx="193">
                  <c:v>5.4318569999999999</c:v>
                </c:pt>
                <c:pt idx="194">
                  <c:v>5.4318569999999999</c:v>
                </c:pt>
                <c:pt idx="195">
                  <c:v>5.4318569999999999</c:v>
                </c:pt>
                <c:pt idx="196">
                  <c:v>5.4318569999999999</c:v>
                </c:pt>
                <c:pt idx="197">
                  <c:v>5.4318569999999999</c:v>
                </c:pt>
                <c:pt idx="198">
                  <c:v>5.5869900000000001</c:v>
                </c:pt>
                <c:pt idx="199">
                  <c:v>5.5869900000000001</c:v>
                </c:pt>
                <c:pt idx="200">
                  <c:v>5.5869900000000001</c:v>
                </c:pt>
                <c:pt idx="201">
                  <c:v>5.5869900000000001</c:v>
                </c:pt>
                <c:pt idx="202">
                  <c:v>5.5869900000000001</c:v>
                </c:pt>
                <c:pt idx="203">
                  <c:v>5.5869900000000001</c:v>
                </c:pt>
                <c:pt idx="204">
                  <c:v>5.5869900000000001</c:v>
                </c:pt>
                <c:pt idx="205">
                  <c:v>5.5869900000000001</c:v>
                </c:pt>
                <c:pt idx="206">
                  <c:v>5.5869900000000001</c:v>
                </c:pt>
                <c:pt idx="207">
                  <c:v>5.5869900000000001</c:v>
                </c:pt>
                <c:pt idx="208">
                  <c:v>5.5869900000000001</c:v>
                </c:pt>
                <c:pt idx="209">
                  <c:v>5.5869900000000001</c:v>
                </c:pt>
                <c:pt idx="210">
                  <c:v>5.7453240000000001</c:v>
                </c:pt>
                <c:pt idx="211">
                  <c:v>5.7453240000000001</c:v>
                </c:pt>
                <c:pt idx="212">
                  <c:v>5.7453240000000001</c:v>
                </c:pt>
                <c:pt idx="213">
                  <c:v>5.7453240000000001</c:v>
                </c:pt>
                <c:pt idx="214">
                  <c:v>5.7453240000000001</c:v>
                </c:pt>
                <c:pt idx="215">
                  <c:v>5.7453240000000001</c:v>
                </c:pt>
                <c:pt idx="216">
                  <c:v>5.7453240000000001</c:v>
                </c:pt>
                <c:pt idx="217">
                  <c:v>5.7453240000000001</c:v>
                </c:pt>
                <c:pt idx="218">
                  <c:v>5.7453240000000001</c:v>
                </c:pt>
                <c:pt idx="219">
                  <c:v>5.7453240000000001</c:v>
                </c:pt>
                <c:pt idx="220">
                  <c:v>5.7453240000000001</c:v>
                </c:pt>
                <c:pt idx="221">
                  <c:v>5.7453240000000001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65-47EA-AB39-65381305FB3C}"/>
            </c:ext>
          </c:extLst>
        </c:ser>
        <c:ser>
          <c:idx val="1"/>
          <c:order val="1"/>
          <c:tx>
            <c:strRef>
              <c:f>ENERGY_PRICING!$D$17</c:f>
              <c:strCache>
                <c:ptCount val="1"/>
                <c:pt idx="0">
                  <c:v>Algonquin Basis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ENERGY_PRICING!$E$4:$IJ$4</c15:sqref>
                  </c15:fullRef>
                </c:ext>
              </c:extLst>
              <c:f>ENERGY_PRICING!$Q$4:$IJ$4</c:f>
              <c:numCache>
                <c:formatCode>[$-409]mmm\-yy;@</c:formatCode>
                <c:ptCount val="222"/>
                <c:pt idx="0">
                  <c:v>44743</c:v>
                </c:pt>
                <c:pt idx="1">
                  <c:v>44774</c:v>
                </c:pt>
                <c:pt idx="2">
                  <c:v>44805</c:v>
                </c:pt>
                <c:pt idx="3">
                  <c:v>44835</c:v>
                </c:pt>
                <c:pt idx="4">
                  <c:v>44866</c:v>
                </c:pt>
                <c:pt idx="5">
                  <c:v>44896</c:v>
                </c:pt>
                <c:pt idx="6">
                  <c:v>44927</c:v>
                </c:pt>
                <c:pt idx="7">
                  <c:v>44958</c:v>
                </c:pt>
                <c:pt idx="8">
                  <c:v>44986</c:v>
                </c:pt>
                <c:pt idx="9">
                  <c:v>45017</c:v>
                </c:pt>
                <c:pt idx="10">
                  <c:v>45047</c:v>
                </c:pt>
                <c:pt idx="11">
                  <c:v>45078</c:v>
                </c:pt>
                <c:pt idx="12">
                  <c:v>45108</c:v>
                </c:pt>
                <c:pt idx="13">
                  <c:v>45139</c:v>
                </c:pt>
                <c:pt idx="14">
                  <c:v>45170</c:v>
                </c:pt>
                <c:pt idx="15">
                  <c:v>45200</c:v>
                </c:pt>
                <c:pt idx="16">
                  <c:v>45231</c:v>
                </c:pt>
                <c:pt idx="17">
                  <c:v>45261</c:v>
                </c:pt>
                <c:pt idx="18">
                  <c:v>45292</c:v>
                </c:pt>
                <c:pt idx="19">
                  <c:v>45323</c:v>
                </c:pt>
                <c:pt idx="20">
                  <c:v>45352</c:v>
                </c:pt>
                <c:pt idx="21">
                  <c:v>45383</c:v>
                </c:pt>
                <c:pt idx="22">
                  <c:v>45413</c:v>
                </c:pt>
                <c:pt idx="23">
                  <c:v>45444</c:v>
                </c:pt>
                <c:pt idx="24">
                  <c:v>45474</c:v>
                </c:pt>
                <c:pt idx="25">
                  <c:v>45505</c:v>
                </c:pt>
                <c:pt idx="26">
                  <c:v>45536</c:v>
                </c:pt>
                <c:pt idx="27">
                  <c:v>45566</c:v>
                </c:pt>
                <c:pt idx="28">
                  <c:v>45597</c:v>
                </c:pt>
                <c:pt idx="29">
                  <c:v>45627</c:v>
                </c:pt>
                <c:pt idx="30">
                  <c:v>45658</c:v>
                </c:pt>
                <c:pt idx="31">
                  <c:v>45689</c:v>
                </c:pt>
                <c:pt idx="32">
                  <c:v>45717</c:v>
                </c:pt>
                <c:pt idx="33">
                  <c:v>45748</c:v>
                </c:pt>
                <c:pt idx="34">
                  <c:v>45778</c:v>
                </c:pt>
                <c:pt idx="35">
                  <c:v>45809</c:v>
                </c:pt>
                <c:pt idx="36">
                  <c:v>45839</c:v>
                </c:pt>
                <c:pt idx="37">
                  <c:v>45870</c:v>
                </c:pt>
                <c:pt idx="38">
                  <c:v>45901</c:v>
                </c:pt>
                <c:pt idx="39">
                  <c:v>45931</c:v>
                </c:pt>
                <c:pt idx="40">
                  <c:v>45962</c:v>
                </c:pt>
                <c:pt idx="41">
                  <c:v>45992</c:v>
                </c:pt>
                <c:pt idx="42">
                  <c:v>46023</c:v>
                </c:pt>
                <c:pt idx="43">
                  <c:v>46054</c:v>
                </c:pt>
                <c:pt idx="44">
                  <c:v>46082</c:v>
                </c:pt>
                <c:pt idx="45">
                  <c:v>46113</c:v>
                </c:pt>
                <c:pt idx="46">
                  <c:v>46143</c:v>
                </c:pt>
                <c:pt idx="47">
                  <c:v>46174</c:v>
                </c:pt>
                <c:pt idx="48">
                  <c:v>46204</c:v>
                </c:pt>
                <c:pt idx="49">
                  <c:v>46235</c:v>
                </c:pt>
                <c:pt idx="50">
                  <c:v>46266</c:v>
                </c:pt>
                <c:pt idx="51">
                  <c:v>46296</c:v>
                </c:pt>
                <c:pt idx="52">
                  <c:v>46327</c:v>
                </c:pt>
                <c:pt idx="53">
                  <c:v>46357</c:v>
                </c:pt>
                <c:pt idx="54">
                  <c:v>46388</c:v>
                </c:pt>
                <c:pt idx="55">
                  <c:v>46419</c:v>
                </c:pt>
                <c:pt idx="56">
                  <c:v>46447</c:v>
                </c:pt>
                <c:pt idx="57">
                  <c:v>46478</c:v>
                </c:pt>
                <c:pt idx="58">
                  <c:v>46508</c:v>
                </c:pt>
                <c:pt idx="59">
                  <c:v>46539</c:v>
                </c:pt>
                <c:pt idx="60">
                  <c:v>46569</c:v>
                </c:pt>
                <c:pt idx="61">
                  <c:v>46600</c:v>
                </c:pt>
                <c:pt idx="62">
                  <c:v>46631</c:v>
                </c:pt>
                <c:pt idx="63">
                  <c:v>46661</c:v>
                </c:pt>
                <c:pt idx="64">
                  <c:v>46692</c:v>
                </c:pt>
                <c:pt idx="65">
                  <c:v>46722</c:v>
                </c:pt>
                <c:pt idx="66">
                  <c:v>46753</c:v>
                </c:pt>
                <c:pt idx="67">
                  <c:v>46784</c:v>
                </c:pt>
                <c:pt idx="68">
                  <c:v>46813</c:v>
                </c:pt>
                <c:pt idx="69">
                  <c:v>46844</c:v>
                </c:pt>
                <c:pt idx="70">
                  <c:v>46874</c:v>
                </c:pt>
                <c:pt idx="71">
                  <c:v>46905</c:v>
                </c:pt>
                <c:pt idx="72">
                  <c:v>46935</c:v>
                </c:pt>
                <c:pt idx="73">
                  <c:v>46966</c:v>
                </c:pt>
                <c:pt idx="74">
                  <c:v>46997</c:v>
                </c:pt>
                <c:pt idx="75">
                  <c:v>47027</c:v>
                </c:pt>
                <c:pt idx="76">
                  <c:v>47058</c:v>
                </c:pt>
                <c:pt idx="77">
                  <c:v>47088</c:v>
                </c:pt>
                <c:pt idx="78">
                  <c:v>47119</c:v>
                </c:pt>
                <c:pt idx="79">
                  <c:v>47150</c:v>
                </c:pt>
                <c:pt idx="80">
                  <c:v>47178</c:v>
                </c:pt>
                <c:pt idx="81">
                  <c:v>47209</c:v>
                </c:pt>
                <c:pt idx="82">
                  <c:v>47239</c:v>
                </c:pt>
                <c:pt idx="83">
                  <c:v>47270</c:v>
                </c:pt>
                <c:pt idx="84">
                  <c:v>47300</c:v>
                </c:pt>
                <c:pt idx="85">
                  <c:v>47331</c:v>
                </c:pt>
                <c:pt idx="86">
                  <c:v>47362</c:v>
                </c:pt>
                <c:pt idx="87">
                  <c:v>47392</c:v>
                </c:pt>
                <c:pt idx="88">
                  <c:v>47423</c:v>
                </c:pt>
                <c:pt idx="89">
                  <c:v>47453</c:v>
                </c:pt>
                <c:pt idx="90">
                  <c:v>47484</c:v>
                </c:pt>
                <c:pt idx="91">
                  <c:v>47515</c:v>
                </c:pt>
                <c:pt idx="92">
                  <c:v>47543</c:v>
                </c:pt>
                <c:pt idx="93">
                  <c:v>47574</c:v>
                </c:pt>
                <c:pt idx="94">
                  <c:v>47604</c:v>
                </c:pt>
                <c:pt idx="95">
                  <c:v>47635</c:v>
                </c:pt>
                <c:pt idx="96">
                  <c:v>47665</c:v>
                </c:pt>
                <c:pt idx="97">
                  <c:v>47696</c:v>
                </c:pt>
                <c:pt idx="98">
                  <c:v>47727</c:v>
                </c:pt>
                <c:pt idx="99">
                  <c:v>47757</c:v>
                </c:pt>
                <c:pt idx="100">
                  <c:v>47788</c:v>
                </c:pt>
                <c:pt idx="101">
                  <c:v>47818</c:v>
                </c:pt>
                <c:pt idx="102">
                  <c:v>47849</c:v>
                </c:pt>
                <c:pt idx="103">
                  <c:v>47880</c:v>
                </c:pt>
                <c:pt idx="104">
                  <c:v>47908</c:v>
                </c:pt>
                <c:pt idx="105">
                  <c:v>47939</c:v>
                </c:pt>
                <c:pt idx="106">
                  <c:v>47969</c:v>
                </c:pt>
                <c:pt idx="107">
                  <c:v>48000</c:v>
                </c:pt>
                <c:pt idx="108">
                  <c:v>48030</c:v>
                </c:pt>
                <c:pt idx="109">
                  <c:v>48061</c:v>
                </c:pt>
                <c:pt idx="110">
                  <c:v>48092</c:v>
                </c:pt>
                <c:pt idx="111">
                  <c:v>48122</c:v>
                </c:pt>
                <c:pt idx="112">
                  <c:v>48153</c:v>
                </c:pt>
                <c:pt idx="113">
                  <c:v>48183</c:v>
                </c:pt>
                <c:pt idx="114">
                  <c:v>48214</c:v>
                </c:pt>
                <c:pt idx="115">
                  <c:v>48245</c:v>
                </c:pt>
                <c:pt idx="116">
                  <c:v>48274</c:v>
                </c:pt>
                <c:pt idx="117">
                  <c:v>48305</c:v>
                </c:pt>
                <c:pt idx="118">
                  <c:v>48335</c:v>
                </c:pt>
                <c:pt idx="119">
                  <c:v>48366</c:v>
                </c:pt>
                <c:pt idx="120">
                  <c:v>48396</c:v>
                </c:pt>
                <c:pt idx="121">
                  <c:v>48427</c:v>
                </c:pt>
                <c:pt idx="122">
                  <c:v>48458</c:v>
                </c:pt>
                <c:pt idx="123">
                  <c:v>48488</c:v>
                </c:pt>
                <c:pt idx="124">
                  <c:v>48519</c:v>
                </c:pt>
                <c:pt idx="125">
                  <c:v>48549</c:v>
                </c:pt>
                <c:pt idx="126">
                  <c:v>48580</c:v>
                </c:pt>
                <c:pt idx="127">
                  <c:v>48611</c:v>
                </c:pt>
                <c:pt idx="128">
                  <c:v>48639</c:v>
                </c:pt>
                <c:pt idx="129">
                  <c:v>48670</c:v>
                </c:pt>
                <c:pt idx="130">
                  <c:v>48700</c:v>
                </c:pt>
                <c:pt idx="131">
                  <c:v>48731</c:v>
                </c:pt>
                <c:pt idx="132">
                  <c:v>48761</c:v>
                </c:pt>
                <c:pt idx="133">
                  <c:v>48792</c:v>
                </c:pt>
                <c:pt idx="134">
                  <c:v>48823</c:v>
                </c:pt>
                <c:pt idx="135">
                  <c:v>48853</c:v>
                </c:pt>
                <c:pt idx="136">
                  <c:v>48884</c:v>
                </c:pt>
                <c:pt idx="137">
                  <c:v>48914</c:v>
                </c:pt>
                <c:pt idx="138">
                  <c:v>48945</c:v>
                </c:pt>
                <c:pt idx="139">
                  <c:v>48976</c:v>
                </c:pt>
                <c:pt idx="140">
                  <c:v>49004</c:v>
                </c:pt>
                <c:pt idx="141">
                  <c:v>49035</c:v>
                </c:pt>
                <c:pt idx="142">
                  <c:v>49065</c:v>
                </c:pt>
                <c:pt idx="143">
                  <c:v>49096</c:v>
                </c:pt>
                <c:pt idx="144">
                  <c:v>49126</c:v>
                </c:pt>
                <c:pt idx="145">
                  <c:v>49157</c:v>
                </c:pt>
                <c:pt idx="146">
                  <c:v>49188</c:v>
                </c:pt>
                <c:pt idx="147">
                  <c:v>49218</c:v>
                </c:pt>
                <c:pt idx="148">
                  <c:v>49249</c:v>
                </c:pt>
                <c:pt idx="149">
                  <c:v>49279</c:v>
                </c:pt>
                <c:pt idx="150">
                  <c:v>49310</c:v>
                </c:pt>
                <c:pt idx="151">
                  <c:v>49341</c:v>
                </c:pt>
                <c:pt idx="152">
                  <c:v>49369</c:v>
                </c:pt>
                <c:pt idx="153">
                  <c:v>49400</c:v>
                </c:pt>
                <c:pt idx="154">
                  <c:v>49430</c:v>
                </c:pt>
                <c:pt idx="155">
                  <c:v>49461</c:v>
                </c:pt>
                <c:pt idx="156">
                  <c:v>49491</c:v>
                </c:pt>
                <c:pt idx="157">
                  <c:v>49522</c:v>
                </c:pt>
                <c:pt idx="158">
                  <c:v>49553</c:v>
                </c:pt>
                <c:pt idx="159">
                  <c:v>49583</c:v>
                </c:pt>
                <c:pt idx="160">
                  <c:v>49614</c:v>
                </c:pt>
                <c:pt idx="161">
                  <c:v>49644</c:v>
                </c:pt>
                <c:pt idx="162">
                  <c:v>49675</c:v>
                </c:pt>
                <c:pt idx="163">
                  <c:v>49706</c:v>
                </c:pt>
                <c:pt idx="164">
                  <c:v>49735</c:v>
                </c:pt>
                <c:pt idx="165">
                  <c:v>49766</c:v>
                </c:pt>
                <c:pt idx="166">
                  <c:v>49796</c:v>
                </c:pt>
                <c:pt idx="167">
                  <c:v>49827</c:v>
                </c:pt>
                <c:pt idx="168">
                  <c:v>49857</c:v>
                </c:pt>
                <c:pt idx="169">
                  <c:v>49888</c:v>
                </c:pt>
                <c:pt idx="170">
                  <c:v>49919</c:v>
                </c:pt>
                <c:pt idx="171">
                  <c:v>49949</c:v>
                </c:pt>
                <c:pt idx="172">
                  <c:v>49980</c:v>
                </c:pt>
                <c:pt idx="173">
                  <c:v>50010</c:v>
                </c:pt>
                <c:pt idx="174">
                  <c:v>50041</c:v>
                </c:pt>
                <c:pt idx="175">
                  <c:v>50072</c:v>
                </c:pt>
                <c:pt idx="176">
                  <c:v>50100</c:v>
                </c:pt>
                <c:pt idx="177">
                  <c:v>50131</c:v>
                </c:pt>
                <c:pt idx="178">
                  <c:v>50161</c:v>
                </c:pt>
                <c:pt idx="179">
                  <c:v>50192</c:v>
                </c:pt>
                <c:pt idx="180">
                  <c:v>50222</c:v>
                </c:pt>
                <c:pt idx="181">
                  <c:v>50253</c:v>
                </c:pt>
                <c:pt idx="182">
                  <c:v>50284</c:v>
                </c:pt>
                <c:pt idx="183">
                  <c:v>50314</c:v>
                </c:pt>
                <c:pt idx="184">
                  <c:v>50345</c:v>
                </c:pt>
                <c:pt idx="185">
                  <c:v>50375</c:v>
                </c:pt>
                <c:pt idx="186">
                  <c:v>50406</c:v>
                </c:pt>
                <c:pt idx="187">
                  <c:v>50437</c:v>
                </c:pt>
                <c:pt idx="188">
                  <c:v>50465</c:v>
                </c:pt>
                <c:pt idx="189">
                  <c:v>50496</c:v>
                </c:pt>
                <c:pt idx="190">
                  <c:v>50526</c:v>
                </c:pt>
                <c:pt idx="191">
                  <c:v>50557</c:v>
                </c:pt>
                <c:pt idx="192">
                  <c:v>50587</c:v>
                </c:pt>
                <c:pt idx="193">
                  <c:v>50618</c:v>
                </c:pt>
                <c:pt idx="194">
                  <c:v>50649</c:v>
                </c:pt>
                <c:pt idx="195">
                  <c:v>50679</c:v>
                </c:pt>
                <c:pt idx="196">
                  <c:v>50710</c:v>
                </c:pt>
                <c:pt idx="197">
                  <c:v>50740</c:v>
                </c:pt>
                <c:pt idx="198">
                  <c:v>50771</c:v>
                </c:pt>
                <c:pt idx="199">
                  <c:v>50802</c:v>
                </c:pt>
                <c:pt idx="200">
                  <c:v>50830</c:v>
                </c:pt>
                <c:pt idx="201">
                  <c:v>50861</c:v>
                </c:pt>
                <c:pt idx="202">
                  <c:v>50891</c:v>
                </c:pt>
                <c:pt idx="203">
                  <c:v>50922</c:v>
                </c:pt>
                <c:pt idx="204">
                  <c:v>50952</c:v>
                </c:pt>
                <c:pt idx="205">
                  <c:v>50983</c:v>
                </c:pt>
                <c:pt idx="206">
                  <c:v>51014</c:v>
                </c:pt>
                <c:pt idx="207">
                  <c:v>51044</c:v>
                </c:pt>
                <c:pt idx="208">
                  <c:v>51075</c:v>
                </c:pt>
                <c:pt idx="209">
                  <c:v>51105</c:v>
                </c:pt>
                <c:pt idx="210">
                  <c:v>51136</c:v>
                </c:pt>
                <c:pt idx="211">
                  <c:v>51167</c:v>
                </c:pt>
                <c:pt idx="212">
                  <c:v>51196</c:v>
                </c:pt>
                <c:pt idx="213">
                  <c:v>51227</c:v>
                </c:pt>
                <c:pt idx="214">
                  <c:v>51257</c:v>
                </c:pt>
                <c:pt idx="215">
                  <c:v>51288</c:v>
                </c:pt>
                <c:pt idx="216">
                  <c:v>51318</c:v>
                </c:pt>
                <c:pt idx="217">
                  <c:v>51349</c:v>
                </c:pt>
                <c:pt idx="218">
                  <c:v>51380</c:v>
                </c:pt>
                <c:pt idx="219">
                  <c:v>51410</c:v>
                </c:pt>
                <c:pt idx="220">
                  <c:v>51441</c:v>
                </c:pt>
                <c:pt idx="221">
                  <c:v>51471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ENERGY_PRICING!$E$17:$IJ$17</c15:sqref>
                  </c15:fullRef>
                </c:ext>
              </c:extLst>
              <c:f>ENERGY_PRICING!$Q$17:$IJ$17</c:f>
              <c:numCache>
                <c:formatCode>"$"#,##0.00</c:formatCode>
                <c:ptCount val="222"/>
                <c:pt idx="0">
                  <c:v>0.01</c:v>
                </c:pt>
                <c:pt idx="1">
                  <c:v>-0.23</c:v>
                </c:pt>
                <c:pt idx="2">
                  <c:v>-0.53500000000000003</c:v>
                </c:pt>
                <c:pt idx="3">
                  <c:v>-0.5</c:v>
                </c:pt>
                <c:pt idx="4">
                  <c:v>8.35</c:v>
                </c:pt>
                <c:pt idx="5">
                  <c:v>24.65</c:v>
                </c:pt>
                <c:pt idx="6">
                  <c:v>31.2</c:v>
                </c:pt>
                <c:pt idx="7">
                  <c:v>31.2</c:v>
                </c:pt>
                <c:pt idx="8">
                  <c:v>11.15</c:v>
                </c:pt>
                <c:pt idx="9">
                  <c:v>-0.43</c:v>
                </c:pt>
                <c:pt idx="10">
                  <c:v>-0.43</c:v>
                </c:pt>
                <c:pt idx="11">
                  <c:v>-0.43</c:v>
                </c:pt>
                <c:pt idx="12">
                  <c:v>-0.43</c:v>
                </c:pt>
                <c:pt idx="13">
                  <c:v>-0.43</c:v>
                </c:pt>
                <c:pt idx="14">
                  <c:v>-0.43</c:v>
                </c:pt>
                <c:pt idx="15">
                  <c:v>-0.43</c:v>
                </c:pt>
                <c:pt idx="16">
                  <c:v>7.25</c:v>
                </c:pt>
                <c:pt idx="17">
                  <c:v>14.75</c:v>
                </c:pt>
                <c:pt idx="18">
                  <c:v>16</c:v>
                </c:pt>
                <c:pt idx="19">
                  <c:v>16</c:v>
                </c:pt>
                <c:pt idx="20">
                  <c:v>5</c:v>
                </c:pt>
                <c:pt idx="21">
                  <c:v>-0.43</c:v>
                </c:pt>
                <c:pt idx="22">
                  <c:v>-0.43</c:v>
                </c:pt>
                <c:pt idx="23">
                  <c:v>-0.43</c:v>
                </c:pt>
                <c:pt idx="24">
                  <c:v>-0.43</c:v>
                </c:pt>
                <c:pt idx="25">
                  <c:v>-0.43</c:v>
                </c:pt>
                <c:pt idx="26">
                  <c:v>-0.43</c:v>
                </c:pt>
                <c:pt idx="27">
                  <c:v>-0.43</c:v>
                </c:pt>
                <c:pt idx="28">
                  <c:v>7.25</c:v>
                </c:pt>
                <c:pt idx="29">
                  <c:v>8</c:v>
                </c:pt>
                <c:pt idx="30">
                  <c:v>16</c:v>
                </c:pt>
                <c:pt idx="31">
                  <c:v>16</c:v>
                </c:pt>
                <c:pt idx="32">
                  <c:v>5</c:v>
                </c:pt>
                <c:pt idx="33">
                  <c:v>-0.43</c:v>
                </c:pt>
                <c:pt idx="34">
                  <c:v>-0.43</c:v>
                </c:pt>
                <c:pt idx="35">
                  <c:v>-0.43</c:v>
                </c:pt>
                <c:pt idx="36">
                  <c:v>-0.43</c:v>
                </c:pt>
                <c:pt idx="37">
                  <c:v>-0.43</c:v>
                </c:pt>
                <c:pt idx="38">
                  <c:v>-0.43</c:v>
                </c:pt>
                <c:pt idx="39">
                  <c:v>-0.43</c:v>
                </c:pt>
                <c:pt idx="40">
                  <c:v>7.25</c:v>
                </c:pt>
                <c:pt idx="41">
                  <c:v>8</c:v>
                </c:pt>
                <c:pt idx="42">
                  <c:v>16</c:v>
                </c:pt>
                <c:pt idx="43">
                  <c:v>16</c:v>
                </c:pt>
                <c:pt idx="44">
                  <c:v>5</c:v>
                </c:pt>
                <c:pt idx="45">
                  <c:v>-0.43</c:v>
                </c:pt>
                <c:pt idx="46">
                  <c:v>-0.43</c:v>
                </c:pt>
                <c:pt idx="47">
                  <c:v>-0.43</c:v>
                </c:pt>
                <c:pt idx="48">
                  <c:v>-0.43</c:v>
                </c:pt>
                <c:pt idx="49">
                  <c:v>-0.43</c:v>
                </c:pt>
                <c:pt idx="50">
                  <c:v>-0.43</c:v>
                </c:pt>
                <c:pt idx="51">
                  <c:v>-0.43</c:v>
                </c:pt>
                <c:pt idx="52">
                  <c:v>7.25</c:v>
                </c:pt>
                <c:pt idx="53">
                  <c:v>8</c:v>
                </c:pt>
                <c:pt idx="54">
                  <c:v>16</c:v>
                </c:pt>
                <c:pt idx="55">
                  <c:v>16</c:v>
                </c:pt>
                <c:pt idx="56">
                  <c:v>5</c:v>
                </c:pt>
                <c:pt idx="57">
                  <c:v>-0.43</c:v>
                </c:pt>
                <c:pt idx="58">
                  <c:v>-0.43</c:v>
                </c:pt>
                <c:pt idx="59">
                  <c:v>-0.43</c:v>
                </c:pt>
                <c:pt idx="60">
                  <c:v>-0.43</c:v>
                </c:pt>
                <c:pt idx="61">
                  <c:v>-0.43</c:v>
                </c:pt>
                <c:pt idx="62">
                  <c:v>-0.43</c:v>
                </c:pt>
                <c:pt idx="63">
                  <c:v>-0.43</c:v>
                </c:pt>
                <c:pt idx="64">
                  <c:v>7.25</c:v>
                </c:pt>
                <c:pt idx="65">
                  <c:v>8</c:v>
                </c:pt>
                <c:pt idx="66">
                  <c:v>16</c:v>
                </c:pt>
                <c:pt idx="67">
                  <c:v>16</c:v>
                </c:pt>
                <c:pt idx="68">
                  <c:v>5</c:v>
                </c:pt>
                <c:pt idx="69">
                  <c:v>-0.43</c:v>
                </c:pt>
                <c:pt idx="70">
                  <c:v>-0.43</c:v>
                </c:pt>
                <c:pt idx="71">
                  <c:v>-0.43</c:v>
                </c:pt>
                <c:pt idx="72">
                  <c:v>-0.43</c:v>
                </c:pt>
                <c:pt idx="73">
                  <c:v>-0.43</c:v>
                </c:pt>
                <c:pt idx="74">
                  <c:v>-0.43</c:v>
                </c:pt>
                <c:pt idx="75">
                  <c:v>-0.43</c:v>
                </c:pt>
                <c:pt idx="76">
                  <c:v>7.25</c:v>
                </c:pt>
                <c:pt idx="77">
                  <c:v>8</c:v>
                </c:pt>
                <c:pt idx="78">
                  <c:v>16</c:v>
                </c:pt>
                <c:pt idx="79">
                  <c:v>16</c:v>
                </c:pt>
                <c:pt idx="80">
                  <c:v>5</c:v>
                </c:pt>
                <c:pt idx="81">
                  <c:v>-0.43</c:v>
                </c:pt>
                <c:pt idx="82">
                  <c:v>-0.43</c:v>
                </c:pt>
                <c:pt idx="83">
                  <c:v>-0.43</c:v>
                </c:pt>
                <c:pt idx="84">
                  <c:v>-0.43</c:v>
                </c:pt>
                <c:pt idx="85">
                  <c:v>-0.43</c:v>
                </c:pt>
                <c:pt idx="86">
                  <c:v>-0.43</c:v>
                </c:pt>
                <c:pt idx="87">
                  <c:v>-0.43</c:v>
                </c:pt>
                <c:pt idx="88">
                  <c:v>7.25</c:v>
                </c:pt>
                <c:pt idx="89">
                  <c:v>8</c:v>
                </c:pt>
                <c:pt idx="90">
                  <c:v>16</c:v>
                </c:pt>
                <c:pt idx="91">
                  <c:v>16</c:v>
                </c:pt>
                <c:pt idx="92">
                  <c:v>5</c:v>
                </c:pt>
                <c:pt idx="93">
                  <c:v>-0.43</c:v>
                </c:pt>
                <c:pt idx="94">
                  <c:v>-0.43</c:v>
                </c:pt>
                <c:pt idx="95">
                  <c:v>-0.43</c:v>
                </c:pt>
                <c:pt idx="96">
                  <c:v>-0.43</c:v>
                </c:pt>
                <c:pt idx="97">
                  <c:v>-0.43</c:v>
                </c:pt>
                <c:pt idx="98">
                  <c:v>-0.43</c:v>
                </c:pt>
                <c:pt idx="99">
                  <c:v>-0.43</c:v>
                </c:pt>
                <c:pt idx="100">
                  <c:v>7.25</c:v>
                </c:pt>
                <c:pt idx="101">
                  <c:v>8</c:v>
                </c:pt>
                <c:pt idx="102">
                  <c:v>16</c:v>
                </c:pt>
                <c:pt idx="103">
                  <c:v>16</c:v>
                </c:pt>
                <c:pt idx="104">
                  <c:v>5</c:v>
                </c:pt>
                <c:pt idx="105">
                  <c:v>-0.43</c:v>
                </c:pt>
                <c:pt idx="106">
                  <c:v>-0.43</c:v>
                </c:pt>
                <c:pt idx="107">
                  <c:v>-0.43</c:v>
                </c:pt>
                <c:pt idx="108">
                  <c:v>-0.43</c:v>
                </c:pt>
                <c:pt idx="109">
                  <c:v>-0.43</c:v>
                </c:pt>
                <c:pt idx="110">
                  <c:v>-0.43</c:v>
                </c:pt>
                <c:pt idx="111">
                  <c:v>-0.43</c:v>
                </c:pt>
                <c:pt idx="112">
                  <c:v>7.25</c:v>
                </c:pt>
                <c:pt idx="113">
                  <c:v>8</c:v>
                </c:pt>
                <c:pt idx="114">
                  <c:v>16</c:v>
                </c:pt>
                <c:pt idx="115">
                  <c:v>16</c:v>
                </c:pt>
                <c:pt idx="116">
                  <c:v>5</c:v>
                </c:pt>
                <c:pt idx="117">
                  <c:v>-0.43</c:v>
                </c:pt>
                <c:pt idx="118">
                  <c:v>-0.43</c:v>
                </c:pt>
                <c:pt idx="119">
                  <c:v>-0.43</c:v>
                </c:pt>
                <c:pt idx="120">
                  <c:v>-0.43</c:v>
                </c:pt>
                <c:pt idx="121">
                  <c:v>-0.43</c:v>
                </c:pt>
                <c:pt idx="122">
                  <c:v>-0.43</c:v>
                </c:pt>
                <c:pt idx="123">
                  <c:v>-0.43</c:v>
                </c:pt>
                <c:pt idx="124">
                  <c:v>7.25</c:v>
                </c:pt>
                <c:pt idx="125">
                  <c:v>8</c:v>
                </c:pt>
                <c:pt idx="126">
                  <c:v>16</c:v>
                </c:pt>
                <c:pt idx="127">
                  <c:v>16</c:v>
                </c:pt>
                <c:pt idx="128">
                  <c:v>5</c:v>
                </c:pt>
                <c:pt idx="129">
                  <c:v>-0.43</c:v>
                </c:pt>
                <c:pt idx="130">
                  <c:v>-0.43</c:v>
                </c:pt>
                <c:pt idx="131">
                  <c:v>-0.43</c:v>
                </c:pt>
                <c:pt idx="132">
                  <c:v>-0.43</c:v>
                </c:pt>
                <c:pt idx="133">
                  <c:v>-0.43</c:v>
                </c:pt>
                <c:pt idx="134">
                  <c:v>-0.43</c:v>
                </c:pt>
                <c:pt idx="135">
                  <c:v>-0.43</c:v>
                </c:pt>
                <c:pt idx="136">
                  <c:v>7.25</c:v>
                </c:pt>
                <c:pt idx="137">
                  <c:v>8</c:v>
                </c:pt>
                <c:pt idx="138">
                  <c:v>16</c:v>
                </c:pt>
                <c:pt idx="139">
                  <c:v>16</c:v>
                </c:pt>
                <c:pt idx="140">
                  <c:v>5</c:v>
                </c:pt>
                <c:pt idx="141">
                  <c:v>-0.43</c:v>
                </c:pt>
                <c:pt idx="142">
                  <c:v>-0.43</c:v>
                </c:pt>
                <c:pt idx="143">
                  <c:v>-0.43</c:v>
                </c:pt>
                <c:pt idx="144">
                  <c:v>-0.43</c:v>
                </c:pt>
                <c:pt idx="145">
                  <c:v>-0.43</c:v>
                </c:pt>
                <c:pt idx="146">
                  <c:v>-0.43</c:v>
                </c:pt>
                <c:pt idx="147">
                  <c:v>-0.43</c:v>
                </c:pt>
                <c:pt idx="148">
                  <c:v>7.25</c:v>
                </c:pt>
                <c:pt idx="149">
                  <c:v>8</c:v>
                </c:pt>
                <c:pt idx="150">
                  <c:v>16</c:v>
                </c:pt>
                <c:pt idx="151">
                  <c:v>16</c:v>
                </c:pt>
                <c:pt idx="152">
                  <c:v>5</c:v>
                </c:pt>
                <c:pt idx="153">
                  <c:v>-0.43</c:v>
                </c:pt>
                <c:pt idx="154">
                  <c:v>-0.43</c:v>
                </c:pt>
                <c:pt idx="155">
                  <c:v>-0.43</c:v>
                </c:pt>
                <c:pt idx="156">
                  <c:v>-0.43</c:v>
                </c:pt>
                <c:pt idx="157">
                  <c:v>-0.43</c:v>
                </c:pt>
                <c:pt idx="158">
                  <c:v>-0.43</c:v>
                </c:pt>
                <c:pt idx="159">
                  <c:v>-0.43</c:v>
                </c:pt>
                <c:pt idx="160">
                  <c:v>7.25</c:v>
                </c:pt>
                <c:pt idx="161">
                  <c:v>8</c:v>
                </c:pt>
                <c:pt idx="162">
                  <c:v>16</c:v>
                </c:pt>
                <c:pt idx="163">
                  <c:v>16</c:v>
                </c:pt>
                <c:pt idx="164">
                  <c:v>5</c:v>
                </c:pt>
                <c:pt idx="165">
                  <c:v>-0.43</c:v>
                </c:pt>
                <c:pt idx="166">
                  <c:v>-0.43</c:v>
                </c:pt>
                <c:pt idx="167">
                  <c:v>-0.43</c:v>
                </c:pt>
                <c:pt idx="168">
                  <c:v>-0.43</c:v>
                </c:pt>
                <c:pt idx="169">
                  <c:v>-0.43</c:v>
                </c:pt>
                <c:pt idx="170">
                  <c:v>-0.43</c:v>
                </c:pt>
                <c:pt idx="171">
                  <c:v>-0.43</c:v>
                </c:pt>
                <c:pt idx="172">
                  <c:v>7.25</c:v>
                </c:pt>
                <c:pt idx="173">
                  <c:v>8</c:v>
                </c:pt>
                <c:pt idx="174">
                  <c:v>16</c:v>
                </c:pt>
                <c:pt idx="175">
                  <c:v>16</c:v>
                </c:pt>
                <c:pt idx="176">
                  <c:v>5</c:v>
                </c:pt>
                <c:pt idx="177">
                  <c:v>-0.43</c:v>
                </c:pt>
                <c:pt idx="178">
                  <c:v>-0.43</c:v>
                </c:pt>
                <c:pt idx="179">
                  <c:v>-0.43</c:v>
                </c:pt>
                <c:pt idx="180">
                  <c:v>-0.43</c:v>
                </c:pt>
                <c:pt idx="181">
                  <c:v>-0.43</c:v>
                </c:pt>
                <c:pt idx="182">
                  <c:v>-0.43</c:v>
                </c:pt>
                <c:pt idx="183">
                  <c:v>-0.43</c:v>
                </c:pt>
                <c:pt idx="184">
                  <c:v>7.25</c:v>
                </c:pt>
                <c:pt idx="185">
                  <c:v>8</c:v>
                </c:pt>
                <c:pt idx="186">
                  <c:v>16</c:v>
                </c:pt>
                <c:pt idx="187">
                  <c:v>16</c:v>
                </c:pt>
                <c:pt idx="188">
                  <c:v>5</c:v>
                </c:pt>
                <c:pt idx="189">
                  <c:v>-0.43</c:v>
                </c:pt>
                <c:pt idx="190">
                  <c:v>-0.43</c:v>
                </c:pt>
                <c:pt idx="191">
                  <c:v>-0.43</c:v>
                </c:pt>
                <c:pt idx="192">
                  <c:v>-0.43</c:v>
                </c:pt>
                <c:pt idx="193">
                  <c:v>-0.43</c:v>
                </c:pt>
                <c:pt idx="194">
                  <c:v>-0.43</c:v>
                </c:pt>
                <c:pt idx="195">
                  <c:v>-0.43</c:v>
                </c:pt>
                <c:pt idx="196">
                  <c:v>7.25</c:v>
                </c:pt>
                <c:pt idx="197">
                  <c:v>8</c:v>
                </c:pt>
                <c:pt idx="198">
                  <c:v>16</c:v>
                </c:pt>
                <c:pt idx="199">
                  <c:v>16</c:v>
                </c:pt>
                <c:pt idx="200">
                  <c:v>5</c:v>
                </c:pt>
                <c:pt idx="201">
                  <c:v>-0.43</c:v>
                </c:pt>
                <c:pt idx="202">
                  <c:v>-0.43</c:v>
                </c:pt>
                <c:pt idx="203">
                  <c:v>-0.43</c:v>
                </c:pt>
                <c:pt idx="204">
                  <c:v>-0.43</c:v>
                </c:pt>
                <c:pt idx="205">
                  <c:v>-0.43</c:v>
                </c:pt>
                <c:pt idx="206">
                  <c:v>-0.43</c:v>
                </c:pt>
                <c:pt idx="207">
                  <c:v>-0.43</c:v>
                </c:pt>
                <c:pt idx="208">
                  <c:v>7.25</c:v>
                </c:pt>
                <c:pt idx="209">
                  <c:v>8</c:v>
                </c:pt>
                <c:pt idx="210">
                  <c:v>16</c:v>
                </c:pt>
                <c:pt idx="211">
                  <c:v>16</c:v>
                </c:pt>
                <c:pt idx="212">
                  <c:v>5</c:v>
                </c:pt>
                <c:pt idx="213">
                  <c:v>-0.43</c:v>
                </c:pt>
                <c:pt idx="214">
                  <c:v>-0.43</c:v>
                </c:pt>
                <c:pt idx="215">
                  <c:v>-0.43</c:v>
                </c:pt>
                <c:pt idx="216">
                  <c:v>-0.43</c:v>
                </c:pt>
                <c:pt idx="217">
                  <c:v>-0.43</c:v>
                </c:pt>
                <c:pt idx="218">
                  <c:v>-0.43</c:v>
                </c:pt>
                <c:pt idx="219">
                  <c:v>-0.43</c:v>
                </c:pt>
                <c:pt idx="220">
                  <c:v>7.25</c:v>
                </c:pt>
                <c:pt idx="221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65-47EA-AB39-65381305FB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535944"/>
        <c:axId val="731536272"/>
      </c:lineChart>
      <c:dateAx>
        <c:axId val="731535944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536272"/>
        <c:crosses val="autoZero"/>
        <c:auto val="1"/>
        <c:lblOffset val="100"/>
        <c:baseTimeUnit val="months"/>
      </c:dateAx>
      <c:valAx>
        <c:axId val="731536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535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7667608456651777"/>
          <c:y val="0.10705963837853598"/>
          <c:w val="0.44664763352325032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ENERGY_PRICING!$D$16</c:f>
              <c:strCache>
                <c:ptCount val="1"/>
                <c:pt idx="0">
                  <c:v>Henry Hub Natural Gas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ENERGY_PRICING!$E$4:$JH$4</c:f>
              <c:numCache>
                <c:formatCode>[$-409]mmm\-yy;@</c:formatCode>
                <c:ptCount val="246"/>
                <c:pt idx="0">
                  <c:v>44743</c:v>
                </c:pt>
                <c:pt idx="1">
                  <c:v>44774</c:v>
                </c:pt>
                <c:pt idx="2">
                  <c:v>44805</c:v>
                </c:pt>
                <c:pt idx="3">
                  <c:v>44835</c:v>
                </c:pt>
                <c:pt idx="4">
                  <c:v>44866</c:v>
                </c:pt>
                <c:pt idx="5">
                  <c:v>44896</c:v>
                </c:pt>
                <c:pt idx="6">
                  <c:v>44927</c:v>
                </c:pt>
                <c:pt idx="7">
                  <c:v>44958</c:v>
                </c:pt>
                <c:pt idx="8">
                  <c:v>44986</c:v>
                </c:pt>
                <c:pt idx="9">
                  <c:v>45017</c:v>
                </c:pt>
                <c:pt idx="10">
                  <c:v>45047</c:v>
                </c:pt>
                <c:pt idx="11">
                  <c:v>45078</c:v>
                </c:pt>
                <c:pt idx="12">
                  <c:v>45108</c:v>
                </c:pt>
                <c:pt idx="13">
                  <c:v>45139</c:v>
                </c:pt>
                <c:pt idx="14">
                  <c:v>45170</c:v>
                </c:pt>
                <c:pt idx="15">
                  <c:v>45200</c:v>
                </c:pt>
                <c:pt idx="16">
                  <c:v>45231</c:v>
                </c:pt>
                <c:pt idx="17">
                  <c:v>45261</c:v>
                </c:pt>
                <c:pt idx="18">
                  <c:v>45292</c:v>
                </c:pt>
                <c:pt idx="19">
                  <c:v>45323</c:v>
                </c:pt>
                <c:pt idx="20">
                  <c:v>45352</c:v>
                </c:pt>
                <c:pt idx="21">
                  <c:v>45383</c:v>
                </c:pt>
                <c:pt idx="22">
                  <c:v>45413</c:v>
                </c:pt>
                <c:pt idx="23">
                  <c:v>45444</c:v>
                </c:pt>
                <c:pt idx="24">
                  <c:v>45474</c:v>
                </c:pt>
                <c:pt idx="25">
                  <c:v>45505</c:v>
                </c:pt>
                <c:pt idx="26">
                  <c:v>45536</c:v>
                </c:pt>
                <c:pt idx="27">
                  <c:v>45566</c:v>
                </c:pt>
                <c:pt idx="28">
                  <c:v>45597</c:v>
                </c:pt>
                <c:pt idx="29">
                  <c:v>45627</c:v>
                </c:pt>
                <c:pt idx="30">
                  <c:v>45658</c:v>
                </c:pt>
                <c:pt idx="31">
                  <c:v>45689</c:v>
                </c:pt>
                <c:pt idx="32">
                  <c:v>45717</c:v>
                </c:pt>
                <c:pt idx="33">
                  <c:v>45748</c:v>
                </c:pt>
                <c:pt idx="34">
                  <c:v>45778</c:v>
                </c:pt>
                <c:pt idx="35">
                  <c:v>45809</c:v>
                </c:pt>
                <c:pt idx="36">
                  <c:v>45839</c:v>
                </c:pt>
                <c:pt idx="37">
                  <c:v>45870</c:v>
                </c:pt>
                <c:pt idx="38">
                  <c:v>45901</c:v>
                </c:pt>
                <c:pt idx="39">
                  <c:v>45931</c:v>
                </c:pt>
                <c:pt idx="40">
                  <c:v>45962</c:v>
                </c:pt>
                <c:pt idx="41">
                  <c:v>45992</c:v>
                </c:pt>
                <c:pt idx="42">
                  <c:v>46023</c:v>
                </c:pt>
                <c:pt idx="43">
                  <c:v>46054</c:v>
                </c:pt>
                <c:pt idx="44">
                  <c:v>46082</c:v>
                </c:pt>
                <c:pt idx="45">
                  <c:v>46113</c:v>
                </c:pt>
                <c:pt idx="46">
                  <c:v>46143</c:v>
                </c:pt>
                <c:pt idx="47">
                  <c:v>46174</c:v>
                </c:pt>
                <c:pt idx="48">
                  <c:v>46204</c:v>
                </c:pt>
                <c:pt idx="49">
                  <c:v>46235</c:v>
                </c:pt>
                <c:pt idx="50">
                  <c:v>46266</c:v>
                </c:pt>
                <c:pt idx="51">
                  <c:v>46296</c:v>
                </c:pt>
                <c:pt idx="52">
                  <c:v>46327</c:v>
                </c:pt>
                <c:pt idx="53">
                  <c:v>46357</c:v>
                </c:pt>
                <c:pt idx="54">
                  <c:v>46388</c:v>
                </c:pt>
                <c:pt idx="55">
                  <c:v>46419</c:v>
                </c:pt>
                <c:pt idx="56">
                  <c:v>46447</c:v>
                </c:pt>
                <c:pt idx="57">
                  <c:v>46478</c:v>
                </c:pt>
                <c:pt idx="58">
                  <c:v>46508</c:v>
                </c:pt>
                <c:pt idx="59">
                  <c:v>46539</c:v>
                </c:pt>
                <c:pt idx="60">
                  <c:v>46569</c:v>
                </c:pt>
                <c:pt idx="61">
                  <c:v>46600</c:v>
                </c:pt>
                <c:pt idx="62">
                  <c:v>46631</c:v>
                </c:pt>
                <c:pt idx="63">
                  <c:v>46661</c:v>
                </c:pt>
                <c:pt idx="64">
                  <c:v>46692</c:v>
                </c:pt>
                <c:pt idx="65">
                  <c:v>46722</c:v>
                </c:pt>
                <c:pt idx="66">
                  <c:v>46753</c:v>
                </c:pt>
                <c:pt idx="67">
                  <c:v>46784</c:v>
                </c:pt>
                <c:pt idx="68">
                  <c:v>46813</c:v>
                </c:pt>
                <c:pt idx="69">
                  <c:v>46844</c:v>
                </c:pt>
                <c:pt idx="70">
                  <c:v>46874</c:v>
                </c:pt>
                <c:pt idx="71">
                  <c:v>46905</c:v>
                </c:pt>
                <c:pt idx="72">
                  <c:v>46935</c:v>
                </c:pt>
                <c:pt idx="73">
                  <c:v>46966</c:v>
                </c:pt>
                <c:pt idx="74">
                  <c:v>46997</c:v>
                </c:pt>
                <c:pt idx="75">
                  <c:v>47027</c:v>
                </c:pt>
                <c:pt idx="76">
                  <c:v>47058</c:v>
                </c:pt>
                <c:pt idx="77">
                  <c:v>47088</c:v>
                </c:pt>
                <c:pt idx="78">
                  <c:v>47119</c:v>
                </c:pt>
                <c:pt idx="79">
                  <c:v>47150</c:v>
                </c:pt>
                <c:pt idx="80">
                  <c:v>47178</c:v>
                </c:pt>
                <c:pt idx="81">
                  <c:v>47209</c:v>
                </c:pt>
                <c:pt idx="82">
                  <c:v>47239</c:v>
                </c:pt>
                <c:pt idx="83">
                  <c:v>47270</c:v>
                </c:pt>
                <c:pt idx="84">
                  <c:v>47300</c:v>
                </c:pt>
                <c:pt idx="85">
                  <c:v>47331</c:v>
                </c:pt>
                <c:pt idx="86">
                  <c:v>47362</c:v>
                </c:pt>
                <c:pt idx="87">
                  <c:v>47392</c:v>
                </c:pt>
                <c:pt idx="88">
                  <c:v>47423</c:v>
                </c:pt>
                <c:pt idx="89">
                  <c:v>47453</c:v>
                </c:pt>
                <c:pt idx="90">
                  <c:v>47484</c:v>
                </c:pt>
                <c:pt idx="91">
                  <c:v>47515</c:v>
                </c:pt>
                <c:pt idx="92">
                  <c:v>47543</c:v>
                </c:pt>
                <c:pt idx="93">
                  <c:v>47574</c:v>
                </c:pt>
                <c:pt idx="94">
                  <c:v>47604</c:v>
                </c:pt>
                <c:pt idx="95">
                  <c:v>47635</c:v>
                </c:pt>
                <c:pt idx="96">
                  <c:v>47665</c:v>
                </c:pt>
                <c:pt idx="97">
                  <c:v>47696</c:v>
                </c:pt>
                <c:pt idx="98">
                  <c:v>47727</c:v>
                </c:pt>
                <c:pt idx="99">
                  <c:v>47757</c:v>
                </c:pt>
                <c:pt idx="100">
                  <c:v>47788</c:v>
                </c:pt>
                <c:pt idx="101">
                  <c:v>47818</c:v>
                </c:pt>
                <c:pt idx="102">
                  <c:v>47849</c:v>
                </c:pt>
                <c:pt idx="103">
                  <c:v>47880</c:v>
                </c:pt>
                <c:pt idx="104">
                  <c:v>47908</c:v>
                </c:pt>
                <c:pt idx="105">
                  <c:v>47939</c:v>
                </c:pt>
                <c:pt idx="106">
                  <c:v>47969</c:v>
                </c:pt>
                <c:pt idx="107">
                  <c:v>48000</c:v>
                </c:pt>
                <c:pt idx="108">
                  <c:v>48030</c:v>
                </c:pt>
                <c:pt idx="109">
                  <c:v>48061</c:v>
                </c:pt>
                <c:pt idx="110">
                  <c:v>48092</c:v>
                </c:pt>
                <c:pt idx="111">
                  <c:v>48122</c:v>
                </c:pt>
                <c:pt idx="112">
                  <c:v>48153</c:v>
                </c:pt>
                <c:pt idx="113">
                  <c:v>48183</c:v>
                </c:pt>
                <c:pt idx="114">
                  <c:v>48214</c:v>
                </c:pt>
                <c:pt idx="115">
                  <c:v>48245</c:v>
                </c:pt>
                <c:pt idx="116">
                  <c:v>48274</c:v>
                </c:pt>
                <c:pt idx="117">
                  <c:v>48305</c:v>
                </c:pt>
                <c:pt idx="118">
                  <c:v>48335</c:v>
                </c:pt>
                <c:pt idx="119">
                  <c:v>48366</c:v>
                </c:pt>
                <c:pt idx="120">
                  <c:v>48396</c:v>
                </c:pt>
                <c:pt idx="121">
                  <c:v>48427</c:v>
                </c:pt>
                <c:pt idx="122">
                  <c:v>48458</c:v>
                </c:pt>
                <c:pt idx="123">
                  <c:v>48488</c:v>
                </c:pt>
                <c:pt idx="124">
                  <c:v>48519</c:v>
                </c:pt>
                <c:pt idx="125">
                  <c:v>48549</c:v>
                </c:pt>
                <c:pt idx="126">
                  <c:v>48580</c:v>
                </c:pt>
                <c:pt idx="127">
                  <c:v>48611</c:v>
                </c:pt>
                <c:pt idx="128">
                  <c:v>48639</c:v>
                </c:pt>
                <c:pt idx="129">
                  <c:v>48670</c:v>
                </c:pt>
                <c:pt idx="130">
                  <c:v>48700</c:v>
                </c:pt>
                <c:pt idx="131">
                  <c:v>48731</c:v>
                </c:pt>
                <c:pt idx="132">
                  <c:v>48761</c:v>
                </c:pt>
                <c:pt idx="133">
                  <c:v>48792</c:v>
                </c:pt>
                <c:pt idx="134">
                  <c:v>48823</c:v>
                </c:pt>
                <c:pt idx="135">
                  <c:v>48853</c:v>
                </c:pt>
                <c:pt idx="136">
                  <c:v>48884</c:v>
                </c:pt>
                <c:pt idx="137">
                  <c:v>48914</c:v>
                </c:pt>
                <c:pt idx="138">
                  <c:v>48945</c:v>
                </c:pt>
                <c:pt idx="139">
                  <c:v>48976</c:v>
                </c:pt>
                <c:pt idx="140">
                  <c:v>49004</c:v>
                </c:pt>
                <c:pt idx="141">
                  <c:v>49035</c:v>
                </c:pt>
                <c:pt idx="142">
                  <c:v>49065</c:v>
                </c:pt>
                <c:pt idx="143">
                  <c:v>49096</c:v>
                </c:pt>
                <c:pt idx="144">
                  <c:v>49126</c:v>
                </c:pt>
                <c:pt idx="145">
                  <c:v>49157</c:v>
                </c:pt>
                <c:pt idx="146">
                  <c:v>49188</c:v>
                </c:pt>
                <c:pt idx="147">
                  <c:v>49218</c:v>
                </c:pt>
                <c:pt idx="148">
                  <c:v>49249</c:v>
                </c:pt>
                <c:pt idx="149">
                  <c:v>49279</c:v>
                </c:pt>
                <c:pt idx="150">
                  <c:v>49310</c:v>
                </c:pt>
                <c:pt idx="151">
                  <c:v>49341</c:v>
                </c:pt>
                <c:pt idx="152">
                  <c:v>49369</c:v>
                </c:pt>
                <c:pt idx="153">
                  <c:v>49400</c:v>
                </c:pt>
                <c:pt idx="154">
                  <c:v>49430</c:v>
                </c:pt>
                <c:pt idx="155">
                  <c:v>49461</c:v>
                </c:pt>
                <c:pt idx="156">
                  <c:v>49491</c:v>
                </c:pt>
                <c:pt idx="157">
                  <c:v>49522</c:v>
                </c:pt>
                <c:pt idx="158">
                  <c:v>49553</c:v>
                </c:pt>
                <c:pt idx="159">
                  <c:v>49583</c:v>
                </c:pt>
                <c:pt idx="160">
                  <c:v>49614</c:v>
                </c:pt>
                <c:pt idx="161">
                  <c:v>49644</c:v>
                </c:pt>
                <c:pt idx="162">
                  <c:v>49675</c:v>
                </c:pt>
                <c:pt idx="163">
                  <c:v>49706</c:v>
                </c:pt>
                <c:pt idx="164">
                  <c:v>49735</c:v>
                </c:pt>
                <c:pt idx="165">
                  <c:v>49766</c:v>
                </c:pt>
                <c:pt idx="166">
                  <c:v>49796</c:v>
                </c:pt>
                <c:pt idx="167">
                  <c:v>49827</c:v>
                </c:pt>
                <c:pt idx="168">
                  <c:v>49857</c:v>
                </c:pt>
                <c:pt idx="169">
                  <c:v>49888</c:v>
                </c:pt>
                <c:pt idx="170">
                  <c:v>49919</c:v>
                </c:pt>
                <c:pt idx="171">
                  <c:v>49949</c:v>
                </c:pt>
                <c:pt idx="172">
                  <c:v>49980</c:v>
                </c:pt>
                <c:pt idx="173">
                  <c:v>50010</c:v>
                </c:pt>
                <c:pt idx="174">
                  <c:v>50041</c:v>
                </c:pt>
                <c:pt idx="175">
                  <c:v>50072</c:v>
                </c:pt>
                <c:pt idx="176">
                  <c:v>50100</c:v>
                </c:pt>
                <c:pt idx="177">
                  <c:v>50131</c:v>
                </c:pt>
                <c:pt idx="178">
                  <c:v>50161</c:v>
                </c:pt>
                <c:pt idx="179">
                  <c:v>50192</c:v>
                </c:pt>
                <c:pt idx="180">
                  <c:v>50222</c:v>
                </c:pt>
                <c:pt idx="181">
                  <c:v>50253</c:v>
                </c:pt>
                <c:pt idx="182">
                  <c:v>50284</c:v>
                </c:pt>
                <c:pt idx="183">
                  <c:v>50314</c:v>
                </c:pt>
                <c:pt idx="184">
                  <c:v>50345</c:v>
                </c:pt>
                <c:pt idx="185">
                  <c:v>50375</c:v>
                </c:pt>
                <c:pt idx="186">
                  <c:v>50406</c:v>
                </c:pt>
                <c:pt idx="187">
                  <c:v>50437</c:v>
                </c:pt>
                <c:pt idx="188">
                  <c:v>50465</c:v>
                </c:pt>
                <c:pt idx="189">
                  <c:v>50496</c:v>
                </c:pt>
                <c:pt idx="190">
                  <c:v>50526</c:v>
                </c:pt>
                <c:pt idx="191">
                  <c:v>50557</c:v>
                </c:pt>
                <c:pt idx="192">
                  <c:v>50587</c:v>
                </c:pt>
                <c:pt idx="193">
                  <c:v>50618</c:v>
                </c:pt>
                <c:pt idx="194">
                  <c:v>50649</c:v>
                </c:pt>
                <c:pt idx="195">
                  <c:v>50679</c:v>
                </c:pt>
                <c:pt idx="196">
                  <c:v>50710</c:v>
                </c:pt>
                <c:pt idx="197">
                  <c:v>50740</c:v>
                </c:pt>
                <c:pt idx="198">
                  <c:v>50771</c:v>
                </c:pt>
                <c:pt idx="199">
                  <c:v>50802</c:v>
                </c:pt>
                <c:pt idx="200">
                  <c:v>50830</c:v>
                </c:pt>
                <c:pt idx="201">
                  <c:v>50861</c:v>
                </c:pt>
                <c:pt idx="202">
                  <c:v>50891</c:v>
                </c:pt>
                <c:pt idx="203">
                  <c:v>50922</c:v>
                </c:pt>
                <c:pt idx="204">
                  <c:v>50952</c:v>
                </c:pt>
                <c:pt idx="205">
                  <c:v>50983</c:v>
                </c:pt>
                <c:pt idx="206">
                  <c:v>51014</c:v>
                </c:pt>
                <c:pt idx="207">
                  <c:v>51044</c:v>
                </c:pt>
                <c:pt idx="208">
                  <c:v>51075</c:v>
                </c:pt>
                <c:pt idx="209">
                  <c:v>51105</c:v>
                </c:pt>
                <c:pt idx="210">
                  <c:v>51136</c:v>
                </c:pt>
                <c:pt idx="211">
                  <c:v>51167</c:v>
                </c:pt>
                <c:pt idx="212">
                  <c:v>51196</c:v>
                </c:pt>
                <c:pt idx="213">
                  <c:v>51227</c:v>
                </c:pt>
                <c:pt idx="214">
                  <c:v>51257</c:v>
                </c:pt>
                <c:pt idx="215">
                  <c:v>51288</c:v>
                </c:pt>
                <c:pt idx="216">
                  <c:v>51318</c:v>
                </c:pt>
                <c:pt idx="217">
                  <c:v>51349</c:v>
                </c:pt>
                <c:pt idx="218">
                  <c:v>51380</c:v>
                </c:pt>
                <c:pt idx="219">
                  <c:v>51410</c:v>
                </c:pt>
                <c:pt idx="220">
                  <c:v>51441</c:v>
                </c:pt>
                <c:pt idx="221">
                  <c:v>51471</c:v>
                </c:pt>
                <c:pt idx="222">
                  <c:v>51502</c:v>
                </c:pt>
                <c:pt idx="223">
                  <c:v>51533</c:v>
                </c:pt>
                <c:pt idx="224">
                  <c:v>51561</c:v>
                </c:pt>
                <c:pt idx="225">
                  <c:v>51592</c:v>
                </c:pt>
                <c:pt idx="226">
                  <c:v>51622</c:v>
                </c:pt>
                <c:pt idx="227">
                  <c:v>51653</c:v>
                </c:pt>
                <c:pt idx="228">
                  <c:v>51683</c:v>
                </c:pt>
                <c:pt idx="229">
                  <c:v>51714</c:v>
                </c:pt>
                <c:pt idx="230">
                  <c:v>51745</c:v>
                </c:pt>
                <c:pt idx="231">
                  <c:v>51775</c:v>
                </c:pt>
                <c:pt idx="232">
                  <c:v>51806</c:v>
                </c:pt>
                <c:pt idx="233">
                  <c:v>51836</c:v>
                </c:pt>
                <c:pt idx="234">
                  <c:v>51867</c:v>
                </c:pt>
                <c:pt idx="235">
                  <c:v>51898</c:v>
                </c:pt>
                <c:pt idx="236">
                  <c:v>51926</c:v>
                </c:pt>
                <c:pt idx="237">
                  <c:v>51957</c:v>
                </c:pt>
                <c:pt idx="238">
                  <c:v>51987</c:v>
                </c:pt>
                <c:pt idx="239">
                  <c:v>52018</c:v>
                </c:pt>
                <c:pt idx="240">
                  <c:v>52048</c:v>
                </c:pt>
                <c:pt idx="241">
                  <c:v>52079</c:v>
                </c:pt>
                <c:pt idx="242">
                  <c:v>52110</c:v>
                </c:pt>
                <c:pt idx="243">
                  <c:v>52140</c:v>
                </c:pt>
                <c:pt idx="244">
                  <c:v>52171</c:v>
                </c:pt>
                <c:pt idx="245">
                  <c:v>52201</c:v>
                </c:pt>
              </c:numCache>
            </c:numRef>
          </c:cat>
          <c:val>
            <c:numRef>
              <c:f>ENERGY_PRICING!$E$16:$JH$16</c:f>
              <c:numCache>
                <c:formatCode>"$"#,##0.00</c:formatCode>
                <c:ptCount val="246"/>
                <c:pt idx="0">
                  <c:v>7.7549999999999999</c:v>
                </c:pt>
                <c:pt idx="1">
                  <c:v>6.4260000000000002</c:v>
                </c:pt>
                <c:pt idx="2">
                  <c:v>6.3179999999999996</c:v>
                </c:pt>
                <c:pt idx="3">
                  <c:v>6.2949999999999999</c:v>
                </c:pt>
                <c:pt idx="4">
                  <c:v>6.383</c:v>
                </c:pt>
                <c:pt idx="5">
                  <c:v>6.484</c:v>
                </c:pt>
                <c:pt idx="6">
                  <c:v>6.5540000000000003</c:v>
                </c:pt>
                <c:pt idx="7">
                  <c:v>6.3150000000000004</c:v>
                </c:pt>
                <c:pt idx="8">
                  <c:v>5.5419999999999998</c:v>
                </c:pt>
                <c:pt idx="9">
                  <c:v>4.5659999999999998</c:v>
                </c:pt>
                <c:pt idx="10">
                  <c:v>4.4640000000000004</c:v>
                </c:pt>
                <c:pt idx="11">
                  <c:v>4.5209999999999999</c:v>
                </c:pt>
                <c:pt idx="12">
                  <c:v>4.5819999999999999</c:v>
                </c:pt>
                <c:pt idx="13">
                  <c:v>4.6029999999999998</c:v>
                </c:pt>
                <c:pt idx="14">
                  <c:v>4.593</c:v>
                </c:pt>
                <c:pt idx="15">
                  <c:v>4.657</c:v>
                </c:pt>
                <c:pt idx="16">
                  <c:v>4.8220000000000001</c:v>
                </c:pt>
                <c:pt idx="17">
                  <c:v>5.0990000000000002</c:v>
                </c:pt>
                <c:pt idx="18">
                  <c:v>4.327852</c:v>
                </c:pt>
                <c:pt idx="19">
                  <c:v>4.327852</c:v>
                </c:pt>
                <c:pt idx="20">
                  <c:v>4.327852</c:v>
                </c:pt>
                <c:pt idx="21">
                  <c:v>4.327852</c:v>
                </c:pt>
                <c:pt idx="22">
                  <c:v>4.327852</c:v>
                </c:pt>
                <c:pt idx="23">
                  <c:v>4.327852</c:v>
                </c:pt>
                <c:pt idx="24">
                  <c:v>4.327852</c:v>
                </c:pt>
                <c:pt idx="25">
                  <c:v>4.327852</c:v>
                </c:pt>
                <c:pt idx="26">
                  <c:v>4.327852</c:v>
                </c:pt>
                <c:pt idx="27">
                  <c:v>4.327852</c:v>
                </c:pt>
                <c:pt idx="28">
                  <c:v>4.327852</c:v>
                </c:pt>
                <c:pt idx="29">
                  <c:v>4.327852</c:v>
                </c:pt>
                <c:pt idx="30">
                  <c:v>3.9699900000000001</c:v>
                </c:pt>
                <c:pt idx="31">
                  <c:v>3.9699900000000001</c:v>
                </c:pt>
                <c:pt idx="32">
                  <c:v>3.9699900000000001</c:v>
                </c:pt>
                <c:pt idx="33">
                  <c:v>3.9699900000000001</c:v>
                </c:pt>
                <c:pt idx="34">
                  <c:v>3.9699900000000001</c:v>
                </c:pt>
                <c:pt idx="35">
                  <c:v>3.9699900000000001</c:v>
                </c:pt>
                <c:pt idx="36">
                  <c:v>3.9699900000000001</c:v>
                </c:pt>
                <c:pt idx="37">
                  <c:v>3.9699900000000001</c:v>
                </c:pt>
                <c:pt idx="38">
                  <c:v>3.9699900000000001</c:v>
                </c:pt>
                <c:pt idx="39">
                  <c:v>3.9699900000000001</c:v>
                </c:pt>
                <c:pt idx="40">
                  <c:v>3.9699900000000001</c:v>
                </c:pt>
                <c:pt idx="41">
                  <c:v>3.9699900000000001</c:v>
                </c:pt>
                <c:pt idx="42">
                  <c:v>3.8610479999999998</c:v>
                </c:pt>
                <c:pt idx="43">
                  <c:v>3.8610479999999998</c:v>
                </c:pt>
                <c:pt idx="44">
                  <c:v>3.8610479999999998</c:v>
                </c:pt>
                <c:pt idx="45">
                  <c:v>3.8610479999999998</c:v>
                </c:pt>
                <c:pt idx="46">
                  <c:v>3.8610479999999998</c:v>
                </c:pt>
                <c:pt idx="47">
                  <c:v>3.8610479999999998</c:v>
                </c:pt>
                <c:pt idx="48">
                  <c:v>3.8610479999999998</c:v>
                </c:pt>
                <c:pt idx="49">
                  <c:v>3.8610479999999998</c:v>
                </c:pt>
                <c:pt idx="50">
                  <c:v>3.8610479999999998</c:v>
                </c:pt>
                <c:pt idx="51">
                  <c:v>3.8610479999999998</c:v>
                </c:pt>
                <c:pt idx="52">
                  <c:v>3.8610479999999998</c:v>
                </c:pt>
                <c:pt idx="53">
                  <c:v>3.8610479999999998</c:v>
                </c:pt>
                <c:pt idx="54">
                  <c:v>3.8161999999999998</c:v>
                </c:pt>
                <c:pt idx="55">
                  <c:v>3.8161999999999998</c:v>
                </c:pt>
                <c:pt idx="56">
                  <c:v>3.8161999999999998</c:v>
                </c:pt>
                <c:pt idx="57">
                  <c:v>3.8161999999999998</c:v>
                </c:pt>
                <c:pt idx="58">
                  <c:v>3.8161999999999998</c:v>
                </c:pt>
                <c:pt idx="59">
                  <c:v>3.8161999999999998</c:v>
                </c:pt>
                <c:pt idx="60">
                  <c:v>3.8161999999999998</c:v>
                </c:pt>
                <c:pt idx="61">
                  <c:v>3.8161999999999998</c:v>
                </c:pt>
                <c:pt idx="62">
                  <c:v>3.8161999999999998</c:v>
                </c:pt>
                <c:pt idx="63">
                  <c:v>3.8161999999999998</c:v>
                </c:pt>
                <c:pt idx="64">
                  <c:v>3.8161999999999998</c:v>
                </c:pt>
                <c:pt idx="65">
                  <c:v>3.8161999999999998</c:v>
                </c:pt>
                <c:pt idx="66">
                  <c:v>3.9842620000000002</c:v>
                </c:pt>
                <c:pt idx="67">
                  <c:v>3.9842620000000002</c:v>
                </c:pt>
                <c:pt idx="68">
                  <c:v>3.9842620000000002</c:v>
                </c:pt>
                <c:pt idx="69">
                  <c:v>3.9842620000000002</c:v>
                </c:pt>
                <c:pt idx="70">
                  <c:v>3.9842620000000002</c:v>
                </c:pt>
                <c:pt idx="71">
                  <c:v>3.9842620000000002</c:v>
                </c:pt>
                <c:pt idx="72">
                  <c:v>3.9842620000000002</c:v>
                </c:pt>
                <c:pt idx="73">
                  <c:v>3.9842620000000002</c:v>
                </c:pt>
                <c:pt idx="74">
                  <c:v>3.9842620000000002</c:v>
                </c:pt>
                <c:pt idx="75">
                  <c:v>3.9842620000000002</c:v>
                </c:pt>
                <c:pt idx="76">
                  <c:v>3.9842620000000002</c:v>
                </c:pt>
                <c:pt idx="77">
                  <c:v>3.9842620000000002</c:v>
                </c:pt>
                <c:pt idx="78">
                  <c:v>4.125445</c:v>
                </c:pt>
                <c:pt idx="79">
                  <c:v>4.125445</c:v>
                </c:pt>
                <c:pt idx="80">
                  <c:v>4.125445</c:v>
                </c:pt>
                <c:pt idx="81">
                  <c:v>4.125445</c:v>
                </c:pt>
                <c:pt idx="82">
                  <c:v>4.125445</c:v>
                </c:pt>
                <c:pt idx="83">
                  <c:v>4.125445</c:v>
                </c:pt>
                <c:pt idx="84">
                  <c:v>4.125445</c:v>
                </c:pt>
                <c:pt idx="85">
                  <c:v>4.125445</c:v>
                </c:pt>
                <c:pt idx="86">
                  <c:v>4.125445</c:v>
                </c:pt>
                <c:pt idx="87">
                  <c:v>4.125445</c:v>
                </c:pt>
                <c:pt idx="88">
                  <c:v>4.125445</c:v>
                </c:pt>
                <c:pt idx="89">
                  <c:v>4.125445</c:v>
                </c:pt>
                <c:pt idx="90">
                  <c:v>4.3418130000000001</c:v>
                </c:pt>
                <c:pt idx="91">
                  <c:v>4.3418130000000001</c:v>
                </c:pt>
                <c:pt idx="92">
                  <c:v>4.3418130000000001</c:v>
                </c:pt>
                <c:pt idx="93">
                  <c:v>4.3418130000000001</c:v>
                </c:pt>
                <c:pt idx="94">
                  <c:v>4.3418130000000001</c:v>
                </c:pt>
                <c:pt idx="95">
                  <c:v>4.3418130000000001</c:v>
                </c:pt>
                <c:pt idx="96">
                  <c:v>4.3418130000000001</c:v>
                </c:pt>
                <c:pt idx="97">
                  <c:v>4.3418130000000001</c:v>
                </c:pt>
                <c:pt idx="98">
                  <c:v>4.3418130000000001</c:v>
                </c:pt>
                <c:pt idx="99">
                  <c:v>4.3418130000000001</c:v>
                </c:pt>
                <c:pt idx="100">
                  <c:v>4.3418130000000001</c:v>
                </c:pt>
                <c:pt idx="101">
                  <c:v>4.3418130000000001</c:v>
                </c:pt>
                <c:pt idx="102">
                  <c:v>4.5915400000000002</c:v>
                </c:pt>
                <c:pt idx="103">
                  <c:v>4.5915400000000002</c:v>
                </c:pt>
                <c:pt idx="104">
                  <c:v>4.5915400000000002</c:v>
                </c:pt>
                <c:pt idx="105">
                  <c:v>4.5915400000000002</c:v>
                </c:pt>
                <c:pt idx="106">
                  <c:v>4.5915400000000002</c:v>
                </c:pt>
                <c:pt idx="107">
                  <c:v>4.5915400000000002</c:v>
                </c:pt>
                <c:pt idx="108">
                  <c:v>4.5915400000000002</c:v>
                </c:pt>
                <c:pt idx="109">
                  <c:v>4.5915400000000002</c:v>
                </c:pt>
                <c:pt idx="110">
                  <c:v>4.5915400000000002</c:v>
                </c:pt>
                <c:pt idx="111">
                  <c:v>4.5915400000000002</c:v>
                </c:pt>
                <c:pt idx="112">
                  <c:v>4.5915400000000002</c:v>
                </c:pt>
                <c:pt idx="113">
                  <c:v>4.5915400000000002</c:v>
                </c:pt>
                <c:pt idx="114">
                  <c:v>4.7114599999999998</c:v>
                </c:pt>
                <c:pt idx="115">
                  <c:v>4.7114599999999998</c:v>
                </c:pt>
                <c:pt idx="116">
                  <c:v>4.7114599999999998</c:v>
                </c:pt>
                <c:pt idx="117">
                  <c:v>4.7114599999999998</c:v>
                </c:pt>
                <c:pt idx="118">
                  <c:v>4.7114599999999998</c:v>
                </c:pt>
                <c:pt idx="119">
                  <c:v>4.7114599999999998</c:v>
                </c:pt>
                <c:pt idx="120">
                  <c:v>4.7114599999999998</c:v>
                </c:pt>
                <c:pt idx="121">
                  <c:v>4.7114599999999998</c:v>
                </c:pt>
                <c:pt idx="122">
                  <c:v>4.7114599999999998</c:v>
                </c:pt>
                <c:pt idx="123">
                  <c:v>4.7114599999999998</c:v>
                </c:pt>
                <c:pt idx="124">
                  <c:v>4.7114599999999998</c:v>
                </c:pt>
                <c:pt idx="125">
                  <c:v>4.7114599999999998</c:v>
                </c:pt>
                <c:pt idx="126">
                  <c:v>4.9002140000000001</c:v>
                </c:pt>
                <c:pt idx="127">
                  <c:v>4.9002140000000001</c:v>
                </c:pt>
                <c:pt idx="128">
                  <c:v>4.9002140000000001</c:v>
                </c:pt>
                <c:pt idx="129">
                  <c:v>4.9002140000000001</c:v>
                </c:pt>
                <c:pt idx="130">
                  <c:v>4.9002140000000001</c:v>
                </c:pt>
                <c:pt idx="131">
                  <c:v>4.9002140000000001</c:v>
                </c:pt>
                <c:pt idx="132">
                  <c:v>4.9002140000000001</c:v>
                </c:pt>
                <c:pt idx="133">
                  <c:v>4.9002140000000001</c:v>
                </c:pt>
                <c:pt idx="134">
                  <c:v>4.9002140000000001</c:v>
                </c:pt>
                <c:pt idx="135">
                  <c:v>4.9002140000000001</c:v>
                </c:pt>
                <c:pt idx="136">
                  <c:v>4.9002140000000001</c:v>
                </c:pt>
                <c:pt idx="137">
                  <c:v>4.9002140000000001</c:v>
                </c:pt>
                <c:pt idx="138">
                  <c:v>5.0373229999999998</c:v>
                </c:pt>
                <c:pt idx="139">
                  <c:v>5.0373229999999998</c:v>
                </c:pt>
                <c:pt idx="140">
                  <c:v>5.0373229999999998</c:v>
                </c:pt>
                <c:pt idx="141">
                  <c:v>5.0373229999999998</c:v>
                </c:pt>
                <c:pt idx="142">
                  <c:v>5.0373229999999998</c:v>
                </c:pt>
                <c:pt idx="143">
                  <c:v>5.0373229999999998</c:v>
                </c:pt>
                <c:pt idx="144">
                  <c:v>5.0373229999999998</c:v>
                </c:pt>
                <c:pt idx="145">
                  <c:v>5.0373229999999998</c:v>
                </c:pt>
                <c:pt idx="146">
                  <c:v>5.0373229999999998</c:v>
                </c:pt>
                <c:pt idx="147">
                  <c:v>5.0373229999999998</c:v>
                </c:pt>
                <c:pt idx="148">
                  <c:v>5.0373229999999998</c:v>
                </c:pt>
                <c:pt idx="149">
                  <c:v>5.0373229999999998</c:v>
                </c:pt>
                <c:pt idx="150">
                  <c:v>5.0644960000000001</c:v>
                </c:pt>
                <c:pt idx="151">
                  <c:v>5.0644960000000001</c:v>
                </c:pt>
                <c:pt idx="152">
                  <c:v>5.0644960000000001</c:v>
                </c:pt>
                <c:pt idx="153">
                  <c:v>5.0644960000000001</c:v>
                </c:pt>
                <c:pt idx="154">
                  <c:v>5.0644960000000001</c:v>
                </c:pt>
                <c:pt idx="155">
                  <c:v>5.0644960000000001</c:v>
                </c:pt>
                <c:pt idx="156">
                  <c:v>5.0644960000000001</c:v>
                </c:pt>
                <c:pt idx="157">
                  <c:v>5.0644960000000001</c:v>
                </c:pt>
                <c:pt idx="158">
                  <c:v>5.0644960000000001</c:v>
                </c:pt>
                <c:pt idx="159">
                  <c:v>5.0644960000000001</c:v>
                </c:pt>
                <c:pt idx="160">
                  <c:v>5.0644960000000001</c:v>
                </c:pt>
                <c:pt idx="161">
                  <c:v>5.0644960000000001</c:v>
                </c:pt>
                <c:pt idx="162">
                  <c:v>5.1487829999999999</c:v>
                </c:pt>
                <c:pt idx="163">
                  <c:v>5.1487829999999999</c:v>
                </c:pt>
                <c:pt idx="164">
                  <c:v>5.1487829999999999</c:v>
                </c:pt>
                <c:pt idx="165">
                  <c:v>5.1487829999999999</c:v>
                </c:pt>
                <c:pt idx="166">
                  <c:v>5.1487829999999999</c:v>
                </c:pt>
                <c:pt idx="167">
                  <c:v>5.1487829999999999</c:v>
                </c:pt>
                <c:pt idx="168">
                  <c:v>5.1487829999999999</c:v>
                </c:pt>
                <c:pt idx="169">
                  <c:v>5.1487829999999999</c:v>
                </c:pt>
                <c:pt idx="170">
                  <c:v>5.1487829999999999</c:v>
                </c:pt>
                <c:pt idx="171">
                  <c:v>5.1487829999999999</c:v>
                </c:pt>
                <c:pt idx="172">
                  <c:v>5.1487829999999999</c:v>
                </c:pt>
                <c:pt idx="173">
                  <c:v>5.1487829999999999</c:v>
                </c:pt>
                <c:pt idx="174">
                  <c:v>5.2673639999999997</c:v>
                </c:pt>
                <c:pt idx="175">
                  <c:v>5.2673639999999997</c:v>
                </c:pt>
                <c:pt idx="176">
                  <c:v>5.2673639999999997</c:v>
                </c:pt>
                <c:pt idx="177">
                  <c:v>5.2673639999999997</c:v>
                </c:pt>
                <c:pt idx="178">
                  <c:v>5.2673639999999997</c:v>
                </c:pt>
                <c:pt idx="179">
                  <c:v>5.2673639999999997</c:v>
                </c:pt>
                <c:pt idx="180">
                  <c:v>5.2673639999999997</c:v>
                </c:pt>
                <c:pt idx="181">
                  <c:v>5.2673639999999997</c:v>
                </c:pt>
                <c:pt idx="182">
                  <c:v>5.2673639999999997</c:v>
                </c:pt>
                <c:pt idx="183">
                  <c:v>5.2673639999999997</c:v>
                </c:pt>
                <c:pt idx="184">
                  <c:v>5.2673639999999997</c:v>
                </c:pt>
                <c:pt idx="185">
                  <c:v>5.2673639999999997</c:v>
                </c:pt>
                <c:pt idx="186">
                  <c:v>5.4318569999999999</c:v>
                </c:pt>
                <c:pt idx="187">
                  <c:v>5.4318569999999999</c:v>
                </c:pt>
                <c:pt idx="188">
                  <c:v>5.4318569999999999</c:v>
                </c:pt>
                <c:pt idx="189">
                  <c:v>5.4318569999999999</c:v>
                </c:pt>
                <c:pt idx="190">
                  <c:v>5.4318569999999999</c:v>
                </c:pt>
                <c:pt idx="191">
                  <c:v>5.4318569999999999</c:v>
                </c:pt>
                <c:pt idx="192">
                  <c:v>5.4318569999999999</c:v>
                </c:pt>
                <c:pt idx="193">
                  <c:v>5.4318569999999999</c:v>
                </c:pt>
                <c:pt idx="194">
                  <c:v>5.4318569999999999</c:v>
                </c:pt>
                <c:pt idx="195">
                  <c:v>5.4318569999999999</c:v>
                </c:pt>
                <c:pt idx="196">
                  <c:v>5.4318569999999999</c:v>
                </c:pt>
                <c:pt idx="197">
                  <c:v>5.4318569999999999</c:v>
                </c:pt>
                <c:pt idx="198">
                  <c:v>5.5869900000000001</c:v>
                </c:pt>
                <c:pt idx="199">
                  <c:v>5.5869900000000001</c:v>
                </c:pt>
                <c:pt idx="200">
                  <c:v>5.5869900000000001</c:v>
                </c:pt>
                <c:pt idx="201">
                  <c:v>5.5869900000000001</c:v>
                </c:pt>
                <c:pt idx="202">
                  <c:v>5.5869900000000001</c:v>
                </c:pt>
                <c:pt idx="203">
                  <c:v>5.5869900000000001</c:v>
                </c:pt>
                <c:pt idx="204">
                  <c:v>5.5869900000000001</c:v>
                </c:pt>
                <c:pt idx="205">
                  <c:v>5.5869900000000001</c:v>
                </c:pt>
                <c:pt idx="206">
                  <c:v>5.5869900000000001</c:v>
                </c:pt>
                <c:pt idx="207">
                  <c:v>5.5869900000000001</c:v>
                </c:pt>
                <c:pt idx="208">
                  <c:v>5.5869900000000001</c:v>
                </c:pt>
                <c:pt idx="209">
                  <c:v>5.5869900000000001</c:v>
                </c:pt>
                <c:pt idx="210">
                  <c:v>5.7453240000000001</c:v>
                </c:pt>
                <c:pt idx="211">
                  <c:v>5.7453240000000001</c:v>
                </c:pt>
                <c:pt idx="212">
                  <c:v>5.7453240000000001</c:v>
                </c:pt>
                <c:pt idx="213">
                  <c:v>5.7453240000000001</c:v>
                </c:pt>
                <c:pt idx="214">
                  <c:v>5.7453240000000001</c:v>
                </c:pt>
                <c:pt idx="215">
                  <c:v>5.7453240000000001</c:v>
                </c:pt>
                <c:pt idx="216">
                  <c:v>5.7453240000000001</c:v>
                </c:pt>
                <c:pt idx="217">
                  <c:v>5.7453240000000001</c:v>
                </c:pt>
                <c:pt idx="218">
                  <c:v>5.7453240000000001</c:v>
                </c:pt>
                <c:pt idx="219">
                  <c:v>5.7453240000000001</c:v>
                </c:pt>
                <c:pt idx="220">
                  <c:v>5.7453240000000001</c:v>
                </c:pt>
                <c:pt idx="221">
                  <c:v>5.7453240000000001</c:v>
                </c:pt>
                <c:pt idx="222">
                  <c:v>5.8179470000000002</c:v>
                </c:pt>
                <c:pt idx="223">
                  <c:v>5.8179470000000002</c:v>
                </c:pt>
                <c:pt idx="224">
                  <c:v>5.8179470000000002</c:v>
                </c:pt>
                <c:pt idx="225">
                  <c:v>5.8179470000000002</c:v>
                </c:pt>
                <c:pt idx="226">
                  <c:v>5.8179470000000002</c:v>
                </c:pt>
                <c:pt idx="227">
                  <c:v>5.8179470000000002</c:v>
                </c:pt>
                <c:pt idx="228">
                  <c:v>5.8179470000000002</c:v>
                </c:pt>
                <c:pt idx="229">
                  <c:v>5.8179470000000002</c:v>
                </c:pt>
                <c:pt idx="230">
                  <c:v>5.8179470000000002</c:v>
                </c:pt>
                <c:pt idx="231">
                  <c:v>5.8179470000000002</c:v>
                </c:pt>
                <c:pt idx="232">
                  <c:v>5.8179470000000002</c:v>
                </c:pt>
                <c:pt idx="233">
                  <c:v>5.8179470000000002</c:v>
                </c:pt>
                <c:pt idx="234">
                  <c:v>5.9197540000000002</c:v>
                </c:pt>
                <c:pt idx="235">
                  <c:v>5.9197540000000002</c:v>
                </c:pt>
                <c:pt idx="236">
                  <c:v>5.9197540000000002</c:v>
                </c:pt>
                <c:pt idx="237">
                  <c:v>5.9197540000000002</c:v>
                </c:pt>
                <c:pt idx="238">
                  <c:v>5.9197540000000002</c:v>
                </c:pt>
                <c:pt idx="239">
                  <c:v>5.9197540000000002</c:v>
                </c:pt>
                <c:pt idx="240">
                  <c:v>5.9197540000000002</c:v>
                </c:pt>
                <c:pt idx="241">
                  <c:v>5.9197540000000002</c:v>
                </c:pt>
                <c:pt idx="242">
                  <c:v>5.9197540000000002</c:v>
                </c:pt>
                <c:pt idx="243">
                  <c:v>5.9197540000000002</c:v>
                </c:pt>
                <c:pt idx="244">
                  <c:v>5.9197540000000002</c:v>
                </c:pt>
                <c:pt idx="245">
                  <c:v>5.9197540000000002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D2-4E2B-89EC-CF0540809916}"/>
            </c:ext>
          </c:extLst>
        </c:ser>
        <c:ser>
          <c:idx val="1"/>
          <c:order val="1"/>
          <c:tx>
            <c:strRef>
              <c:f>ENERGY_PRICING!$D$18</c:f>
              <c:strCache>
                <c:ptCount val="1"/>
                <c:pt idx="0">
                  <c:v>Algonquin Citygate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ENERGY_PRICING!$E$4:$JH$4</c:f>
              <c:numCache>
                <c:formatCode>[$-409]mmm\-yy;@</c:formatCode>
                <c:ptCount val="246"/>
                <c:pt idx="0">
                  <c:v>44743</c:v>
                </c:pt>
                <c:pt idx="1">
                  <c:v>44774</c:v>
                </c:pt>
                <c:pt idx="2">
                  <c:v>44805</c:v>
                </c:pt>
                <c:pt idx="3">
                  <c:v>44835</c:v>
                </c:pt>
                <c:pt idx="4">
                  <c:v>44866</c:v>
                </c:pt>
                <c:pt idx="5">
                  <c:v>44896</c:v>
                </c:pt>
                <c:pt idx="6">
                  <c:v>44927</c:v>
                </c:pt>
                <c:pt idx="7">
                  <c:v>44958</c:v>
                </c:pt>
                <c:pt idx="8">
                  <c:v>44986</c:v>
                </c:pt>
                <c:pt idx="9">
                  <c:v>45017</c:v>
                </c:pt>
                <c:pt idx="10">
                  <c:v>45047</c:v>
                </c:pt>
                <c:pt idx="11">
                  <c:v>45078</c:v>
                </c:pt>
                <c:pt idx="12">
                  <c:v>45108</c:v>
                </c:pt>
                <c:pt idx="13">
                  <c:v>45139</c:v>
                </c:pt>
                <c:pt idx="14">
                  <c:v>45170</c:v>
                </c:pt>
                <c:pt idx="15">
                  <c:v>45200</c:v>
                </c:pt>
                <c:pt idx="16">
                  <c:v>45231</c:v>
                </c:pt>
                <c:pt idx="17">
                  <c:v>45261</c:v>
                </c:pt>
                <c:pt idx="18">
                  <c:v>45292</c:v>
                </c:pt>
                <c:pt idx="19">
                  <c:v>45323</c:v>
                </c:pt>
                <c:pt idx="20">
                  <c:v>45352</c:v>
                </c:pt>
                <c:pt idx="21">
                  <c:v>45383</c:v>
                </c:pt>
                <c:pt idx="22">
                  <c:v>45413</c:v>
                </c:pt>
                <c:pt idx="23">
                  <c:v>45444</c:v>
                </c:pt>
                <c:pt idx="24">
                  <c:v>45474</c:v>
                </c:pt>
                <c:pt idx="25">
                  <c:v>45505</c:v>
                </c:pt>
                <c:pt idx="26">
                  <c:v>45536</c:v>
                </c:pt>
                <c:pt idx="27">
                  <c:v>45566</c:v>
                </c:pt>
                <c:pt idx="28">
                  <c:v>45597</c:v>
                </c:pt>
                <c:pt idx="29">
                  <c:v>45627</c:v>
                </c:pt>
                <c:pt idx="30">
                  <c:v>45658</c:v>
                </c:pt>
                <c:pt idx="31">
                  <c:v>45689</c:v>
                </c:pt>
                <c:pt idx="32">
                  <c:v>45717</c:v>
                </c:pt>
                <c:pt idx="33">
                  <c:v>45748</c:v>
                </c:pt>
                <c:pt idx="34">
                  <c:v>45778</c:v>
                </c:pt>
                <c:pt idx="35">
                  <c:v>45809</c:v>
                </c:pt>
                <c:pt idx="36">
                  <c:v>45839</c:v>
                </c:pt>
                <c:pt idx="37">
                  <c:v>45870</c:v>
                </c:pt>
                <c:pt idx="38">
                  <c:v>45901</c:v>
                </c:pt>
                <c:pt idx="39">
                  <c:v>45931</c:v>
                </c:pt>
                <c:pt idx="40">
                  <c:v>45962</c:v>
                </c:pt>
                <c:pt idx="41">
                  <c:v>45992</c:v>
                </c:pt>
                <c:pt idx="42">
                  <c:v>46023</c:v>
                </c:pt>
                <c:pt idx="43">
                  <c:v>46054</c:v>
                </c:pt>
                <c:pt idx="44">
                  <c:v>46082</c:v>
                </c:pt>
                <c:pt idx="45">
                  <c:v>46113</c:v>
                </c:pt>
                <c:pt idx="46">
                  <c:v>46143</c:v>
                </c:pt>
                <c:pt idx="47">
                  <c:v>46174</c:v>
                </c:pt>
                <c:pt idx="48">
                  <c:v>46204</c:v>
                </c:pt>
                <c:pt idx="49">
                  <c:v>46235</c:v>
                </c:pt>
                <c:pt idx="50">
                  <c:v>46266</c:v>
                </c:pt>
                <c:pt idx="51">
                  <c:v>46296</c:v>
                </c:pt>
                <c:pt idx="52">
                  <c:v>46327</c:v>
                </c:pt>
                <c:pt idx="53">
                  <c:v>46357</c:v>
                </c:pt>
                <c:pt idx="54">
                  <c:v>46388</c:v>
                </c:pt>
                <c:pt idx="55">
                  <c:v>46419</c:v>
                </c:pt>
                <c:pt idx="56">
                  <c:v>46447</c:v>
                </c:pt>
                <c:pt idx="57">
                  <c:v>46478</c:v>
                </c:pt>
                <c:pt idx="58">
                  <c:v>46508</c:v>
                </c:pt>
                <c:pt idx="59">
                  <c:v>46539</c:v>
                </c:pt>
                <c:pt idx="60">
                  <c:v>46569</c:v>
                </c:pt>
                <c:pt idx="61">
                  <c:v>46600</c:v>
                </c:pt>
                <c:pt idx="62">
                  <c:v>46631</c:v>
                </c:pt>
                <c:pt idx="63">
                  <c:v>46661</c:v>
                </c:pt>
                <c:pt idx="64">
                  <c:v>46692</c:v>
                </c:pt>
                <c:pt idx="65">
                  <c:v>46722</c:v>
                </c:pt>
                <c:pt idx="66">
                  <c:v>46753</c:v>
                </c:pt>
                <c:pt idx="67">
                  <c:v>46784</c:v>
                </c:pt>
                <c:pt idx="68">
                  <c:v>46813</c:v>
                </c:pt>
                <c:pt idx="69">
                  <c:v>46844</c:v>
                </c:pt>
                <c:pt idx="70">
                  <c:v>46874</c:v>
                </c:pt>
                <c:pt idx="71">
                  <c:v>46905</c:v>
                </c:pt>
                <c:pt idx="72">
                  <c:v>46935</c:v>
                </c:pt>
                <c:pt idx="73">
                  <c:v>46966</c:v>
                </c:pt>
                <c:pt idx="74">
                  <c:v>46997</c:v>
                </c:pt>
                <c:pt idx="75">
                  <c:v>47027</c:v>
                </c:pt>
                <c:pt idx="76">
                  <c:v>47058</c:v>
                </c:pt>
                <c:pt idx="77">
                  <c:v>47088</c:v>
                </c:pt>
                <c:pt idx="78">
                  <c:v>47119</c:v>
                </c:pt>
                <c:pt idx="79">
                  <c:v>47150</c:v>
                </c:pt>
                <c:pt idx="80">
                  <c:v>47178</c:v>
                </c:pt>
                <c:pt idx="81">
                  <c:v>47209</c:v>
                </c:pt>
                <c:pt idx="82">
                  <c:v>47239</c:v>
                </c:pt>
                <c:pt idx="83">
                  <c:v>47270</c:v>
                </c:pt>
                <c:pt idx="84">
                  <c:v>47300</c:v>
                </c:pt>
                <c:pt idx="85">
                  <c:v>47331</c:v>
                </c:pt>
                <c:pt idx="86">
                  <c:v>47362</c:v>
                </c:pt>
                <c:pt idx="87">
                  <c:v>47392</c:v>
                </c:pt>
                <c:pt idx="88">
                  <c:v>47423</c:v>
                </c:pt>
                <c:pt idx="89">
                  <c:v>47453</c:v>
                </c:pt>
                <c:pt idx="90">
                  <c:v>47484</c:v>
                </c:pt>
                <c:pt idx="91">
                  <c:v>47515</c:v>
                </c:pt>
                <c:pt idx="92">
                  <c:v>47543</c:v>
                </c:pt>
                <c:pt idx="93">
                  <c:v>47574</c:v>
                </c:pt>
                <c:pt idx="94">
                  <c:v>47604</c:v>
                </c:pt>
                <c:pt idx="95">
                  <c:v>47635</c:v>
                </c:pt>
                <c:pt idx="96">
                  <c:v>47665</c:v>
                </c:pt>
                <c:pt idx="97">
                  <c:v>47696</c:v>
                </c:pt>
                <c:pt idx="98">
                  <c:v>47727</c:v>
                </c:pt>
                <c:pt idx="99">
                  <c:v>47757</c:v>
                </c:pt>
                <c:pt idx="100">
                  <c:v>47788</c:v>
                </c:pt>
                <c:pt idx="101">
                  <c:v>47818</c:v>
                </c:pt>
                <c:pt idx="102">
                  <c:v>47849</c:v>
                </c:pt>
                <c:pt idx="103">
                  <c:v>47880</c:v>
                </c:pt>
                <c:pt idx="104">
                  <c:v>47908</c:v>
                </c:pt>
                <c:pt idx="105">
                  <c:v>47939</c:v>
                </c:pt>
                <c:pt idx="106">
                  <c:v>47969</c:v>
                </c:pt>
                <c:pt idx="107">
                  <c:v>48000</c:v>
                </c:pt>
                <c:pt idx="108">
                  <c:v>48030</c:v>
                </c:pt>
                <c:pt idx="109">
                  <c:v>48061</c:v>
                </c:pt>
                <c:pt idx="110">
                  <c:v>48092</c:v>
                </c:pt>
                <c:pt idx="111">
                  <c:v>48122</c:v>
                </c:pt>
                <c:pt idx="112">
                  <c:v>48153</c:v>
                </c:pt>
                <c:pt idx="113">
                  <c:v>48183</c:v>
                </c:pt>
                <c:pt idx="114">
                  <c:v>48214</c:v>
                </c:pt>
                <c:pt idx="115">
                  <c:v>48245</c:v>
                </c:pt>
                <c:pt idx="116">
                  <c:v>48274</c:v>
                </c:pt>
                <c:pt idx="117">
                  <c:v>48305</c:v>
                </c:pt>
                <c:pt idx="118">
                  <c:v>48335</c:v>
                </c:pt>
                <c:pt idx="119">
                  <c:v>48366</c:v>
                </c:pt>
                <c:pt idx="120">
                  <c:v>48396</c:v>
                </c:pt>
                <c:pt idx="121">
                  <c:v>48427</c:v>
                </c:pt>
                <c:pt idx="122">
                  <c:v>48458</c:v>
                </c:pt>
                <c:pt idx="123">
                  <c:v>48488</c:v>
                </c:pt>
                <c:pt idx="124">
                  <c:v>48519</c:v>
                </c:pt>
                <c:pt idx="125">
                  <c:v>48549</c:v>
                </c:pt>
                <c:pt idx="126">
                  <c:v>48580</c:v>
                </c:pt>
                <c:pt idx="127">
                  <c:v>48611</c:v>
                </c:pt>
                <c:pt idx="128">
                  <c:v>48639</c:v>
                </c:pt>
                <c:pt idx="129">
                  <c:v>48670</c:v>
                </c:pt>
                <c:pt idx="130">
                  <c:v>48700</c:v>
                </c:pt>
                <c:pt idx="131">
                  <c:v>48731</c:v>
                </c:pt>
                <c:pt idx="132">
                  <c:v>48761</c:v>
                </c:pt>
                <c:pt idx="133">
                  <c:v>48792</c:v>
                </c:pt>
                <c:pt idx="134">
                  <c:v>48823</c:v>
                </c:pt>
                <c:pt idx="135">
                  <c:v>48853</c:v>
                </c:pt>
                <c:pt idx="136">
                  <c:v>48884</c:v>
                </c:pt>
                <c:pt idx="137">
                  <c:v>48914</c:v>
                </c:pt>
                <c:pt idx="138">
                  <c:v>48945</c:v>
                </c:pt>
                <c:pt idx="139">
                  <c:v>48976</c:v>
                </c:pt>
                <c:pt idx="140">
                  <c:v>49004</c:v>
                </c:pt>
                <c:pt idx="141">
                  <c:v>49035</c:v>
                </c:pt>
                <c:pt idx="142">
                  <c:v>49065</c:v>
                </c:pt>
                <c:pt idx="143">
                  <c:v>49096</c:v>
                </c:pt>
                <c:pt idx="144">
                  <c:v>49126</c:v>
                </c:pt>
                <c:pt idx="145">
                  <c:v>49157</c:v>
                </c:pt>
                <c:pt idx="146">
                  <c:v>49188</c:v>
                </c:pt>
                <c:pt idx="147">
                  <c:v>49218</c:v>
                </c:pt>
                <c:pt idx="148">
                  <c:v>49249</c:v>
                </c:pt>
                <c:pt idx="149">
                  <c:v>49279</c:v>
                </c:pt>
                <c:pt idx="150">
                  <c:v>49310</c:v>
                </c:pt>
                <c:pt idx="151">
                  <c:v>49341</c:v>
                </c:pt>
                <c:pt idx="152">
                  <c:v>49369</c:v>
                </c:pt>
                <c:pt idx="153">
                  <c:v>49400</c:v>
                </c:pt>
                <c:pt idx="154">
                  <c:v>49430</c:v>
                </c:pt>
                <c:pt idx="155">
                  <c:v>49461</c:v>
                </c:pt>
                <c:pt idx="156">
                  <c:v>49491</c:v>
                </c:pt>
                <c:pt idx="157">
                  <c:v>49522</c:v>
                </c:pt>
                <c:pt idx="158">
                  <c:v>49553</c:v>
                </c:pt>
                <c:pt idx="159">
                  <c:v>49583</c:v>
                </c:pt>
                <c:pt idx="160">
                  <c:v>49614</c:v>
                </c:pt>
                <c:pt idx="161">
                  <c:v>49644</c:v>
                </c:pt>
                <c:pt idx="162">
                  <c:v>49675</c:v>
                </c:pt>
                <c:pt idx="163">
                  <c:v>49706</c:v>
                </c:pt>
                <c:pt idx="164">
                  <c:v>49735</c:v>
                </c:pt>
                <c:pt idx="165">
                  <c:v>49766</c:v>
                </c:pt>
                <c:pt idx="166">
                  <c:v>49796</c:v>
                </c:pt>
                <c:pt idx="167">
                  <c:v>49827</c:v>
                </c:pt>
                <c:pt idx="168">
                  <c:v>49857</c:v>
                </c:pt>
                <c:pt idx="169">
                  <c:v>49888</c:v>
                </c:pt>
                <c:pt idx="170">
                  <c:v>49919</c:v>
                </c:pt>
                <c:pt idx="171">
                  <c:v>49949</c:v>
                </c:pt>
                <c:pt idx="172">
                  <c:v>49980</c:v>
                </c:pt>
                <c:pt idx="173">
                  <c:v>50010</c:v>
                </c:pt>
                <c:pt idx="174">
                  <c:v>50041</c:v>
                </c:pt>
                <c:pt idx="175">
                  <c:v>50072</c:v>
                </c:pt>
                <c:pt idx="176">
                  <c:v>50100</c:v>
                </c:pt>
                <c:pt idx="177">
                  <c:v>50131</c:v>
                </c:pt>
                <c:pt idx="178">
                  <c:v>50161</c:v>
                </c:pt>
                <c:pt idx="179">
                  <c:v>50192</c:v>
                </c:pt>
                <c:pt idx="180">
                  <c:v>50222</c:v>
                </c:pt>
                <c:pt idx="181">
                  <c:v>50253</c:v>
                </c:pt>
                <c:pt idx="182">
                  <c:v>50284</c:v>
                </c:pt>
                <c:pt idx="183">
                  <c:v>50314</c:v>
                </c:pt>
                <c:pt idx="184">
                  <c:v>50345</c:v>
                </c:pt>
                <c:pt idx="185">
                  <c:v>50375</c:v>
                </c:pt>
                <c:pt idx="186">
                  <c:v>50406</c:v>
                </c:pt>
                <c:pt idx="187">
                  <c:v>50437</c:v>
                </c:pt>
                <c:pt idx="188">
                  <c:v>50465</c:v>
                </c:pt>
                <c:pt idx="189">
                  <c:v>50496</c:v>
                </c:pt>
                <c:pt idx="190">
                  <c:v>50526</c:v>
                </c:pt>
                <c:pt idx="191">
                  <c:v>50557</c:v>
                </c:pt>
                <c:pt idx="192">
                  <c:v>50587</c:v>
                </c:pt>
                <c:pt idx="193">
                  <c:v>50618</c:v>
                </c:pt>
                <c:pt idx="194">
                  <c:v>50649</c:v>
                </c:pt>
                <c:pt idx="195">
                  <c:v>50679</c:v>
                </c:pt>
                <c:pt idx="196">
                  <c:v>50710</c:v>
                </c:pt>
                <c:pt idx="197">
                  <c:v>50740</c:v>
                </c:pt>
                <c:pt idx="198">
                  <c:v>50771</c:v>
                </c:pt>
                <c:pt idx="199">
                  <c:v>50802</c:v>
                </c:pt>
                <c:pt idx="200">
                  <c:v>50830</c:v>
                </c:pt>
                <c:pt idx="201">
                  <c:v>50861</c:v>
                </c:pt>
                <c:pt idx="202">
                  <c:v>50891</c:v>
                </c:pt>
                <c:pt idx="203">
                  <c:v>50922</c:v>
                </c:pt>
                <c:pt idx="204">
                  <c:v>50952</c:v>
                </c:pt>
                <c:pt idx="205">
                  <c:v>50983</c:v>
                </c:pt>
                <c:pt idx="206">
                  <c:v>51014</c:v>
                </c:pt>
                <c:pt idx="207">
                  <c:v>51044</c:v>
                </c:pt>
                <c:pt idx="208">
                  <c:v>51075</c:v>
                </c:pt>
                <c:pt idx="209">
                  <c:v>51105</c:v>
                </c:pt>
                <c:pt idx="210">
                  <c:v>51136</c:v>
                </c:pt>
                <c:pt idx="211">
                  <c:v>51167</c:v>
                </c:pt>
                <c:pt idx="212">
                  <c:v>51196</c:v>
                </c:pt>
                <c:pt idx="213">
                  <c:v>51227</c:v>
                </c:pt>
                <c:pt idx="214">
                  <c:v>51257</c:v>
                </c:pt>
                <c:pt idx="215">
                  <c:v>51288</c:v>
                </c:pt>
                <c:pt idx="216">
                  <c:v>51318</c:v>
                </c:pt>
                <c:pt idx="217">
                  <c:v>51349</c:v>
                </c:pt>
                <c:pt idx="218">
                  <c:v>51380</c:v>
                </c:pt>
                <c:pt idx="219">
                  <c:v>51410</c:v>
                </c:pt>
                <c:pt idx="220">
                  <c:v>51441</c:v>
                </c:pt>
                <c:pt idx="221">
                  <c:v>51471</c:v>
                </c:pt>
                <c:pt idx="222">
                  <c:v>51502</c:v>
                </c:pt>
                <c:pt idx="223">
                  <c:v>51533</c:v>
                </c:pt>
                <c:pt idx="224">
                  <c:v>51561</c:v>
                </c:pt>
                <c:pt idx="225">
                  <c:v>51592</c:v>
                </c:pt>
                <c:pt idx="226">
                  <c:v>51622</c:v>
                </c:pt>
                <c:pt idx="227">
                  <c:v>51653</c:v>
                </c:pt>
                <c:pt idx="228">
                  <c:v>51683</c:v>
                </c:pt>
                <c:pt idx="229">
                  <c:v>51714</c:v>
                </c:pt>
                <c:pt idx="230">
                  <c:v>51745</c:v>
                </c:pt>
                <c:pt idx="231">
                  <c:v>51775</c:v>
                </c:pt>
                <c:pt idx="232">
                  <c:v>51806</c:v>
                </c:pt>
                <c:pt idx="233">
                  <c:v>51836</c:v>
                </c:pt>
                <c:pt idx="234">
                  <c:v>51867</c:v>
                </c:pt>
                <c:pt idx="235">
                  <c:v>51898</c:v>
                </c:pt>
                <c:pt idx="236">
                  <c:v>51926</c:v>
                </c:pt>
                <c:pt idx="237">
                  <c:v>51957</c:v>
                </c:pt>
                <c:pt idx="238">
                  <c:v>51987</c:v>
                </c:pt>
                <c:pt idx="239">
                  <c:v>52018</c:v>
                </c:pt>
                <c:pt idx="240">
                  <c:v>52048</c:v>
                </c:pt>
                <c:pt idx="241">
                  <c:v>52079</c:v>
                </c:pt>
                <c:pt idx="242">
                  <c:v>52110</c:v>
                </c:pt>
                <c:pt idx="243">
                  <c:v>52140</c:v>
                </c:pt>
                <c:pt idx="244">
                  <c:v>52171</c:v>
                </c:pt>
                <c:pt idx="245">
                  <c:v>52201</c:v>
                </c:pt>
              </c:numCache>
            </c:numRef>
          </c:cat>
          <c:val>
            <c:numRef>
              <c:f>ENERGY_PRICING!$E$18:$JH$18</c:f>
              <c:numCache>
                <c:formatCode>"$"#,##0.00</c:formatCode>
                <c:ptCount val="246"/>
                <c:pt idx="0">
                  <c:v>7.7649999999999997</c:v>
                </c:pt>
                <c:pt idx="1">
                  <c:v>6.1959999999999997</c:v>
                </c:pt>
                <c:pt idx="2">
                  <c:v>5.7829999999999995</c:v>
                </c:pt>
                <c:pt idx="3">
                  <c:v>5.7949999999999999</c:v>
                </c:pt>
                <c:pt idx="4">
                  <c:v>14.733000000000001</c:v>
                </c:pt>
                <c:pt idx="5">
                  <c:v>31.134</c:v>
                </c:pt>
                <c:pt idx="6">
                  <c:v>37.753999999999998</c:v>
                </c:pt>
                <c:pt idx="7">
                  <c:v>37.515000000000001</c:v>
                </c:pt>
                <c:pt idx="8">
                  <c:v>16.692</c:v>
                </c:pt>
                <c:pt idx="9">
                  <c:v>4.1360000000000001</c:v>
                </c:pt>
                <c:pt idx="10">
                  <c:v>4.0340000000000007</c:v>
                </c:pt>
                <c:pt idx="11">
                  <c:v>4.0910000000000002</c:v>
                </c:pt>
                <c:pt idx="12">
                  <c:v>4.1520000000000001</c:v>
                </c:pt>
                <c:pt idx="13">
                  <c:v>4.173</c:v>
                </c:pt>
                <c:pt idx="14">
                  <c:v>4.1630000000000003</c:v>
                </c:pt>
                <c:pt idx="15">
                  <c:v>4.2270000000000003</c:v>
                </c:pt>
                <c:pt idx="16">
                  <c:v>12.071999999999999</c:v>
                </c:pt>
                <c:pt idx="17">
                  <c:v>19.849</c:v>
                </c:pt>
                <c:pt idx="18">
                  <c:v>20.327852</c:v>
                </c:pt>
                <c:pt idx="19">
                  <c:v>20.327852</c:v>
                </c:pt>
                <c:pt idx="20">
                  <c:v>9.327852</c:v>
                </c:pt>
                <c:pt idx="21">
                  <c:v>3.8978519999999999</c:v>
                </c:pt>
                <c:pt idx="22">
                  <c:v>3.8978519999999999</c:v>
                </c:pt>
                <c:pt idx="23">
                  <c:v>3.8978519999999999</c:v>
                </c:pt>
                <c:pt idx="24">
                  <c:v>3.8978519999999999</c:v>
                </c:pt>
                <c:pt idx="25">
                  <c:v>3.8978519999999999</c:v>
                </c:pt>
                <c:pt idx="26">
                  <c:v>3.8978519999999999</c:v>
                </c:pt>
                <c:pt idx="27">
                  <c:v>3.8978519999999999</c:v>
                </c:pt>
                <c:pt idx="28">
                  <c:v>11.577852</c:v>
                </c:pt>
                <c:pt idx="29">
                  <c:v>12.327852</c:v>
                </c:pt>
                <c:pt idx="30">
                  <c:v>19.969989999999999</c:v>
                </c:pt>
                <c:pt idx="31">
                  <c:v>19.969989999999999</c:v>
                </c:pt>
                <c:pt idx="32">
                  <c:v>8.9699899999999992</c:v>
                </c:pt>
                <c:pt idx="33">
                  <c:v>3.53999</c:v>
                </c:pt>
                <c:pt idx="34">
                  <c:v>3.53999</c:v>
                </c:pt>
                <c:pt idx="35">
                  <c:v>3.53999</c:v>
                </c:pt>
                <c:pt idx="36">
                  <c:v>3.53999</c:v>
                </c:pt>
                <c:pt idx="37">
                  <c:v>3.53999</c:v>
                </c:pt>
                <c:pt idx="38">
                  <c:v>3.53999</c:v>
                </c:pt>
                <c:pt idx="39">
                  <c:v>3.53999</c:v>
                </c:pt>
                <c:pt idx="40">
                  <c:v>11.219989999999999</c:v>
                </c:pt>
                <c:pt idx="41">
                  <c:v>11.969989999999999</c:v>
                </c:pt>
                <c:pt idx="42">
                  <c:v>19.861048</c:v>
                </c:pt>
                <c:pt idx="43">
                  <c:v>19.861048</c:v>
                </c:pt>
                <c:pt idx="44">
                  <c:v>8.8610480000000003</c:v>
                </c:pt>
                <c:pt idx="45">
                  <c:v>3.4310479999999997</c:v>
                </c:pt>
                <c:pt idx="46">
                  <c:v>3.4310479999999997</c:v>
                </c:pt>
                <c:pt idx="47">
                  <c:v>3.4310479999999997</c:v>
                </c:pt>
                <c:pt idx="48">
                  <c:v>3.4310479999999997</c:v>
                </c:pt>
                <c:pt idx="49">
                  <c:v>3.4310479999999997</c:v>
                </c:pt>
                <c:pt idx="50">
                  <c:v>3.4310479999999997</c:v>
                </c:pt>
                <c:pt idx="51">
                  <c:v>3.4310479999999997</c:v>
                </c:pt>
                <c:pt idx="52">
                  <c:v>11.111048</c:v>
                </c:pt>
                <c:pt idx="53">
                  <c:v>11.861048</c:v>
                </c:pt>
                <c:pt idx="54">
                  <c:v>19.816199999999998</c:v>
                </c:pt>
                <c:pt idx="55">
                  <c:v>19.816199999999998</c:v>
                </c:pt>
                <c:pt idx="56">
                  <c:v>8.8162000000000003</c:v>
                </c:pt>
                <c:pt idx="57">
                  <c:v>3.3861999999999997</c:v>
                </c:pt>
                <c:pt idx="58">
                  <c:v>3.3861999999999997</c:v>
                </c:pt>
                <c:pt idx="59">
                  <c:v>3.3861999999999997</c:v>
                </c:pt>
                <c:pt idx="60">
                  <c:v>3.3861999999999997</c:v>
                </c:pt>
                <c:pt idx="61">
                  <c:v>3.3861999999999997</c:v>
                </c:pt>
                <c:pt idx="62">
                  <c:v>3.3861999999999997</c:v>
                </c:pt>
                <c:pt idx="63">
                  <c:v>3.3861999999999997</c:v>
                </c:pt>
                <c:pt idx="64">
                  <c:v>11.0662</c:v>
                </c:pt>
                <c:pt idx="65">
                  <c:v>11.8162</c:v>
                </c:pt>
                <c:pt idx="66">
                  <c:v>19.984262000000001</c:v>
                </c:pt>
                <c:pt idx="67">
                  <c:v>19.984262000000001</c:v>
                </c:pt>
                <c:pt idx="68">
                  <c:v>8.9842620000000011</c:v>
                </c:pt>
                <c:pt idx="69">
                  <c:v>3.554262</c:v>
                </c:pt>
                <c:pt idx="70">
                  <c:v>3.554262</c:v>
                </c:pt>
                <c:pt idx="71">
                  <c:v>3.554262</c:v>
                </c:pt>
                <c:pt idx="72">
                  <c:v>3.554262</c:v>
                </c:pt>
                <c:pt idx="73">
                  <c:v>3.554262</c:v>
                </c:pt>
                <c:pt idx="74">
                  <c:v>3.554262</c:v>
                </c:pt>
                <c:pt idx="75">
                  <c:v>3.554262</c:v>
                </c:pt>
                <c:pt idx="76">
                  <c:v>11.234262000000001</c:v>
                </c:pt>
                <c:pt idx="77">
                  <c:v>11.984262000000001</c:v>
                </c:pt>
                <c:pt idx="78">
                  <c:v>20.125444999999999</c:v>
                </c:pt>
                <c:pt idx="79">
                  <c:v>20.125444999999999</c:v>
                </c:pt>
                <c:pt idx="80">
                  <c:v>9.1254449999999991</c:v>
                </c:pt>
                <c:pt idx="81">
                  <c:v>3.6954449999999999</c:v>
                </c:pt>
                <c:pt idx="82">
                  <c:v>3.6954449999999999</c:v>
                </c:pt>
                <c:pt idx="83">
                  <c:v>3.6954449999999999</c:v>
                </c:pt>
                <c:pt idx="84">
                  <c:v>3.6954449999999999</c:v>
                </c:pt>
                <c:pt idx="85">
                  <c:v>3.6954449999999999</c:v>
                </c:pt>
                <c:pt idx="86">
                  <c:v>3.6954449999999999</c:v>
                </c:pt>
                <c:pt idx="87">
                  <c:v>3.6954449999999999</c:v>
                </c:pt>
                <c:pt idx="88">
                  <c:v>11.375444999999999</c:v>
                </c:pt>
                <c:pt idx="89">
                  <c:v>12.125444999999999</c:v>
                </c:pt>
                <c:pt idx="90">
                  <c:v>20.341813000000002</c:v>
                </c:pt>
                <c:pt idx="91">
                  <c:v>20.341813000000002</c:v>
                </c:pt>
                <c:pt idx="92">
                  <c:v>9.3418130000000001</c:v>
                </c:pt>
                <c:pt idx="93">
                  <c:v>3.911813</c:v>
                </c:pt>
                <c:pt idx="94">
                  <c:v>3.911813</c:v>
                </c:pt>
                <c:pt idx="95">
                  <c:v>3.911813</c:v>
                </c:pt>
                <c:pt idx="96">
                  <c:v>3.911813</c:v>
                </c:pt>
                <c:pt idx="97">
                  <c:v>3.911813</c:v>
                </c:pt>
                <c:pt idx="98">
                  <c:v>3.911813</c:v>
                </c:pt>
                <c:pt idx="99">
                  <c:v>3.911813</c:v>
                </c:pt>
                <c:pt idx="100">
                  <c:v>11.591813</c:v>
                </c:pt>
                <c:pt idx="101">
                  <c:v>12.341813</c:v>
                </c:pt>
                <c:pt idx="102">
                  <c:v>20.591540000000002</c:v>
                </c:pt>
                <c:pt idx="103">
                  <c:v>20.591540000000002</c:v>
                </c:pt>
                <c:pt idx="104">
                  <c:v>9.5915400000000002</c:v>
                </c:pt>
                <c:pt idx="105">
                  <c:v>4.1615400000000005</c:v>
                </c:pt>
                <c:pt idx="106">
                  <c:v>4.1615400000000005</c:v>
                </c:pt>
                <c:pt idx="107">
                  <c:v>4.1615400000000005</c:v>
                </c:pt>
                <c:pt idx="108">
                  <c:v>4.1615400000000005</c:v>
                </c:pt>
                <c:pt idx="109">
                  <c:v>4.1615400000000005</c:v>
                </c:pt>
                <c:pt idx="110">
                  <c:v>4.1615400000000005</c:v>
                </c:pt>
                <c:pt idx="111">
                  <c:v>4.1615400000000005</c:v>
                </c:pt>
                <c:pt idx="112">
                  <c:v>11.84154</c:v>
                </c:pt>
                <c:pt idx="113">
                  <c:v>12.59154</c:v>
                </c:pt>
                <c:pt idx="114">
                  <c:v>20.711459999999999</c:v>
                </c:pt>
                <c:pt idx="115">
                  <c:v>20.711459999999999</c:v>
                </c:pt>
                <c:pt idx="116">
                  <c:v>9.7114599999999989</c:v>
                </c:pt>
                <c:pt idx="117">
                  <c:v>4.28146</c:v>
                </c:pt>
                <c:pt idx="118">
                  <c:v>4.28146</c:v>
                </c:pt>
                <c:pt idx="119">
                  <c:v>4.28146</c:v>
                </c:pt>
                <c:pt idx="120">
                  <c:v>4.28146</c:v>
                </c:pt>
                <c:pt idx="121">
                  <c:v>4.28146</c:v>
                </c:pt>
                <c:pt idx="122">
                  <c:v>4.28146</c:v>
                </c:pt>
                <c:pt idx="123">
                  <c:v>4.28146</c:v>
                </c:pt>
                <c:pt idx="124">
                  <c:v>11.961459999999999</c:v>
                </c:pt>
                <c:pt idx="125">
                  <c:v>12.711459999999999</c:v>
                </c:pt>
                <c:pt idx="126">
                  <c:v>20.900213999999998</c:v>
                </c:pt>
                <c:pt idx="127">
                  <c:v>20.900213999999998</c:v>
                </c:pt>
                <c:pt idx="128">
                  <c:v>9.9002140000000001</c:v>
                </c:pt>
                <c:pt idx="129">
                  <c:v>4.4702140000000004</c:v>
                </c:pt>
                <c:pt idx="130">
                  <c:v>4.4702140000000004</c:v>
                </c:pt>
                <c:pt idx="131">
                  <c:v>4.4702140000000004</c:v>
                </c:pt>
                <c:pt idx="132">
                  <c:v>4.4702140000000004</c:v>
                </c:pt>
                <c:pt idx="133">
                  <c:v>4.4702140000000004</c:v>
                </c:pt>
                <c:pt idx="134">
                  <c:v>4.4702140000000004</c:v>
                </c:pt>
                <c:pt idx="135">
                  <c:v>4.4702140000000004</c:v>
                </c:pt>
                <c:pt idx="136">
                  <c:v>12.150214</c:v>
                </c:pt>
                <c:pt idx="137">
                  <c:v>12.900214</c:v>
                </c:pt>
                <c:pt idx="138">
                  <c:v>21.037323000000001</c:v>
                </c:pt>
                <c:pt idx="139">
                  <c:v>21.037323000000001</c:v>
                </c:pt>
                <c:pt idx="140">
                  <c:v>10.037323000000001</c:v>
                </c:pt>
                <c:pt idx="141">
                  <c:v>4.6073230000000001</c:v>
                </c:pt>
                <c:pt idx="142">
                  <c:v>4.6073230000000001</c:v>
                </c:pt>
                <c:pt idx="143">
                  <c:v>4.6073230000000001</c:v>
                </c:pt>
                <c:pt idx="144">
                  <c:v>4.6073230000000001</c:v>
                </c:pt>
                <c:pt idx="145">
                  <c:v>4.6073230000000001</c:v>
                </c:pt>
                <c:pt idx="146">
                  <c:v>4.6073230000000001</c:v>
                </c:pt>
                <c:pt idx="147">
                  <c:v>4.6073230000000001</c:v>
                </c:pt>
                <c:pt idx="148">
                  <c:v>12.287323000000001</c:v>
                </c:pt>
                <c:pt idx="149">
                  <c:v>13.037323000000001</c:v>
                </c:pt>
                <c:pt idx="150">
                  <c:v>21.064495999999998</c:v>
                </c:pt>
                <c:pt idx="151">
                  <c:v>21.064495999999998</c:v>
                </c:pt>
                <c:pt idx="152">
                  <c:v>10.064496</c:v>
                </c:pt>
                <c:pt idx="153">
                  <c:v>4.6344960000000004</c:v>
                </c:pt>
                <c:pt idx="154">
                  <c:v>4.6344960000000004</c:v>
                </c:pt>
                <c:pt idx="155">
                  <c:v>4.6344960000000004</c:v>
                </c:pt>
                <c:pt idx="156">
                  <c:v>4.6344960000000004</c:v>
                </c:pt>
                <c:pt idx="157">
                  <c:v>4.6344960000000004</c:v>
                </c:pt>
                <c:pt idx="158">
                  <c:v>4.6344960000000004</c:v>
                </c:pt>
                <c:pt idx="159">
                  <c:v>4.6344960000000004</c:v>
                </c:pt>
                <c:pt idx="160">
                  <c:v>12.314496</c:v>
                </c:pt>
                <c:pt idx="161">
                  <c:v>13.064496</c:v>
                </c:pt>
                <c:pt idx="162">
                  <c:v>21.148783000000002</c:v>
                </c:pt>
                <c:pt idx="163">
                  <c:v>21.148783000000002</c:v>
                </c:pt>
                <c:pt idx="164">
                  <c:v>10.148783</c:v>
                </c:pt>
                <c:pt idx="165">
                  <c:v>4.7187830000000002</c:v>
                </c:pt>
                <c:pt idx="166">
                  <c:v>4.7187830000000002</c:v>
                </c:pt>
                <c:pt idx="167">
                  <c:v>4.7187830000000002</c:v>
                </c:pt>
                <c:pt idx="168">
                  <c:v>4.7187830000000002</c:v>
                </c:pt>
                <c:pt idx="169">
                  <c:v>4.7187830000000002</c:v>
                </c:pt>
                <c:pt idx="170">
                  <c:v>4.7187830000000002</c:v>
                </c:pt>
                <c:pt idx="171">
                  <c:v>4.7187830000000002</c:v>
                </c:pt>
                <c:pt idx="172">
                  <c:v>12.398783</c:v>
                </c:pt>
                <c:pt idx="173">
                  <c:v>13.148783</c:v>
                </c:pt>
                <c:pt idx="174">
                  <c:v>21.267364000000001</c:v>
                </c:pt>
                <c:pt idx="175">
                  <c:v>21.267364000000001</c:v>
                </c:pt>
                <c:pt idx="176">
                  <c:v>10.267364000000001</c:v>
                </c:pt>
                <c:pt idx="177">
                  <c:v>4.837364</c:v>
                </c:pt>
                <c:pt idx="178">
                  <c:v>4.837364</c:v>
                </c:pt>
                <c:pt idx="179">
                  <c:v>4.837364</c:v>
                </c:pt>
                <c:pt idx="180">
                  <c:v>4.837364</c:v>
                </c:pt>
                <c:pt idx="181">
                  <c:v>4.837364</c:v>
                </c:pt>
                <c:pt idx="182">
                  <c:v>4.837364</c:v>
                </c:pt>
                <c:pt idx="183">
                  <c:v>4.837364</c:v>
                </c:pt>
                <c:pt idx="184">
                  <c:v>12.517364000000001</c:v>
                </c:pt>
                <c:pt idx="185">
                  <c:v>13.267364000000001</c:v>
                </c:pt>
                <c:pt idx="186">
                  <c:v>21.431857000000001</c:v>
                </c:pt>
                <c:pt idx="187">
                  <c:v>21.431857000000001</c:v>
                </c:pt>
                <c:pt idx="188">
                  <c:v>10.431857000000001</c:v>
                </c:pt>
                <c:pt idx="189">
                  <c:v>5.0018570000000002</c:v>
                </c:pt>
                <c:pt idx="190">
                  <c:v>5.0018570000000002</c:v>
                </c:pt>
                <c:pt idx="191">
                  <c:v>5.0018570000000002</c:v>
                </c:pt>
                <c:pt idx="192">
                  <c:v>5.0018570000000002</c:v>
                </c:pt>
                <c:pt idx="193">
                  <c:v>5.0018570000000002</c:v>
                </c:pt>
                <c:pt idx="194">
                  <c:v>5.0018570000000002</c:v>
                </c:pt>
                <c:pt idx="195">
                  <c:v>5.0018570000000002</c:v>
                </c:pt>
                <c:pt idx="196">
                  <c:v>12.681857000000001</c:v>
                </c:pt>
                <c:pt idx="197">
                  <c:v>13.431857000000001</c:v>
                </c:pt>
                <c:pt idx="198">
                  <c:v>21.58699</c:v>
                </c:pt>
                <c:pt idx="199">
                  <c:v>21.58699</c:v>
                </c:pt>
                <c:pt idx="200">
                  <c:v>10.58699</c:v>
                </c:pt>
                <c:pt idx="201">
                  <c:v>5.1569900000000004</c:v>
                </c:pt>
                <c:pt idx="202">
                  <c:v>5.1569900000000004</c:v>
                </c:pt>
                <c:pt idx="203">
                  <c:v>5.1569900000000004</c:v>
                </c:pt>
                <c:pt idx="204">
                  <c:v>5.1569900000000004</c:v>
                </c:pt>
                <c:pt idx="205">
                  <c:v>5.1569900000000004</c:v>
                </c:pt>
                <c:pt idx="206">
                  <c:v>5.1569900000000004</c:v>
                </c:pt>
                <c:pt idx="207">
                  <c:v>5.1569900000000004</c:v>
                </c:pt>
                <c:pt idx="208">
                  <c:v>12.83699</c:v>
                </c:pt>
                <c:pt idx="209">
                  <c:v>13.58699</c:v>
                </c:pt>
                <c:pt idx="210">
                  <c:v>21.745324</c:v>
                </c:pt>
                <c:pt idx="211">
                  <c:v>21.745324</c:v>
                </c:pt>
                <c:pt idx="212">
                  <c:v>10.745324</c:v>
                </c:pt>
                <c:pt idx="213">
                  <c:v>5.3153240000000004</c:v>
                </c:pt>
                <c:pt idx="214">
                  <c:v>5.3153240000000004</c:v>
                </c:pt>
                <c:pt idx="215">
                  <c:v>5.3153240000000004</c:v>
                </c:pt>
                <c:pt idx="216">
                  <c:v>5.3153240000000004</c:v>
                </c:pt>
                <c:pt idx="217">
                  <c:v>5.3153240000000004</c:v>
                </c:pt>
                <c:pt idx="218">
                  <c:v>5.3153240000000004</c:v>
                </c:pt>
                <c:pt idx="219">
                  <c:v>5.3153240000000004</c:v>
                </c:pt>
                <c:pt idx="220">
                  <c:v>12.995324</c:v>
                </c:pt>
                <c:pt idx="221">
                  <c:v>13.745324</c:v>
                </c:pt>
                <c:pt idx="222">
                  <c:v>21.817947</c:v>
                </c:pt>
                <c:pt idx="223">
                  <c:v>21.817947</c:v>
                </c:pt>
                <c:pt idx="224">
                  <c:v>10.817947</c:v>
                </c:pt>
                <c:pt idx="225">
                  <c:v>5.3879470000000005</c:v>
                </c:pt>
                <c:pt idx="226">
                  <c:v>5.3879470000000005</c:v>
                </c:pt>
                <c:pt idx="227">
                  <c:v>5.3879470000000005</c:v>
                </c:pt>
                <c:pt idx="228">
                  <c:v>5.3879470000000005</c:v>
                </c:pt>
                <c:pt idx="229">
                  <c:v>5.3879470000000005</c:v>
                </c:pt>
                <c:pt idx="230">
                  <c:v>5.3879470000000005</c:v>
                </c:pt>
                <c:pt idx="231">
                  <c:v>5.3879470000000005</c:v>
                </c:pt>
                <c:pt idx="232">
                  <c:v>13.067947</c:v>
                </c:pt>
                <c:pt idx="233">
                  <c:v>13.817947</c:v>
                </c:pt>
                <c:pt idx="234">
                  <c:v>21.919754000000001</c:v>
                </c:pt>
                <c:pt idx="235">
                  <c:v>21.919754000000001</c:v>
                </c:pt>
                <c:pt idx="236">
                  <c:v>10.919754000000001</c:v>
                </c:pt>
                <c:pt idx="237">
                  <c:v>5.4897540000000005</c:v>
                </c:pt>
                <c:pt idx="238">
                  <c:v>5.4897540000000005</c:v>
                </c:pt>
                <c:pt idx="239">
                  <c:v>5.4897540000000005</c:v>
                </c:pt>
                <c:pt idx="240">
                  <c:v>5.4897540000000005</c:v>
                </c:pt>
                <c:pt idx="241">
                  <c:v>5.4897540000000005</c:v>
                </c:pt>
                <c:pt idx="242">
                  <c:v>5.4897540000000005</c:v>
                </c:pt>
                <c:pt idx="243">
                  <c:v>5.4897540000000005</c:v>
                </c:pt>
                <c:pt idx="244">
                  <c:v>13.169754000000001</c:v>
                </c:pt>
                <c:pt idx="245">
                  <c:v>13.919754000000001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81-4FA3-9C01-25CED9D0FA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535944"/>
        <c:axId val="731536272"/>
      </c:lineChart>
      <c:dateAx>
        <c:axId val="731535944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AvenirNext LT Pro Bold" panose="020B0804020202020204" pitchFamily="34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731536272"/>
        <c:crosses val="autoZero"/>
        <c:auto val="1"/>
        <c:lblOffset val="100"/>
        <c:baseTimeUnit val="months"/>
      </c:dateAx>
      <c:valAx>
        <c:axId val="731536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AvenirNext LT Pro Bold" panose="020B0804020202020204" pitchFamily="34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731535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7667607807638794"/>
          <c:y val="3.0314470409566901E-2"/>
          <c:w val="0.47897191091523483"/>
          <c:h val="3.86462878627830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/>
              </a:solidFill>
              <a:latin typeface="AvenirNext LT Pro Bold" panose="020B0804020202020204" pitchFamily="34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 b="1">
          <a:solidFill>
            <a:schemeClr val="tx1"/>
          </a:solidFill>
          <a:latin typeface="AvenirNext LT Pro Bold" panose="020B0804020202020204" pitchFamily="34" charset="0"/>
          <a:cs typeface="Times New Roman" panose="02020603050405020304" pitchFamily="18" charset="0"/>
        </a:defRPr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ENERGY_PRICING!$D$19</c:f>
              <c:strCache>
                <c:ptCount val="1"/>
                <c:pt idx="0">
                  <c:v>On_Peak_ISO-NE_HUB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ENERGY_PRICING!$E$4:$JH$4</c:f>
              <c:numCache>
                <c:formatCode>[$-409]mmm\-yy;@</c:formatCode>
                <c:ptCount val="246"/>
                <c:pt idx="0">
                  <c:v>44743</c:v>
                </c:pt>
                <c:pt idx="1">
                  <c:v>44774</c:v>
                </c:pt>
                <c:pt idx="2">
                  <c:v>44805</c:v>
                </c:pt>
                <c:pt idx="3">
                  <c:v>44835</c:v>
                </c:pt>
                <c:pt idx="4">
                  <c:v>44866</c:v>
                </c:pt>
                <c:pt idx="5">
                  <c:v>44896</c:v>
                </c:pt>
                <c:pt idx="6">
                  <c:v>44927</c:v>
                </c:pt>
                <c:pt idx="7">
                  <c:v>44958</c:v>
                </c:pt>
                <c:pt idx="8">
                  <c:v>44986</c:v>
                </c:pt>
                <c:pt idx="9">
                  <c:v>45017</c:v>
                </c:pt>
                <c:pt idx="10">
                  <c:v>45047</c:v>
                </c:pt>
                <c:pt idx="11">
                  <c:v>45078</c:v>
                </c:pt>
                <c:pt idx="12">
                  <c:v>45108</c:v>
                </c:pt>
                <c:pt idx="13">
                  <c:v>45139</c:v>
                </c:pt>
                <c:pt idx="14">
                  <c:v>45170</c:v>
                </c:pt>
                <c:pt idx="15">
                  <c:v>45200</c:v>
                </c:pt>
                <c:pt idx="16">
                  <c:v>45231</c:v>
                </c:pt>
                <c:pt idx="17">
                  <c:v>45261</c:v>
                </c:pt>
                <c:pt idx="18">
                  <c:v>45292</c:v>
                </c:pt>
                <c:pt idx="19">
                  <c:v>45323</c:v>
                </c:pt>
                <c:pt idx="20">
                  <c:v>45352</c:v>
                </c:pt>
                <c:pt idx="21">
                  <c:v>45383</c:v>
                </c:pt>
                <c:pt idx="22">
                  <c:v>45413</c:v>
                </c:pt>
                <c:pt idx="23">
                  <c:v>45444</c:v>
                </c:pt>
                <c:pt idx="24">
                  <c:v>45474</c:v>
                </c:pt>
                <c:pt idx="25">
                  <c:v>45505</c:v>
                </c:pt>
                <c:pt idx="26">
                  <c:v>45536</c:v>
                </c:pt>
                <c:pt idx="27">
                  <c:v>45566</c:v>
                </c:pt>
                <c:pt idx="28">
                  <c:v>45597</c:v>
                </c:pt>
                <c:pt idx="29">
                  <c:v>45627</c:v>
                </c:pt>
                <c:pt idx="30">
                  <c:v>45658</c:v>
                </c:pt>
                <c:pt idx="31">
                  <c:v>45689</c:v>
                </c:pt>
                <c:pt idx="32">
                  <c:v>45717</c:v>
                </c:pt>
                <c:pt idx="33">
                  <c:v>45748</c:v>
                </c:pt>
                <c:pt idx="34">
                  <c:v>45778</c:v>
                </c:pt>
                <c:pt idx="35">
                  <c:v>45809</c:v>
                </c:pt>
                <c:pt idx="36">
                  <c:v>45839</c:v>
                </c:pt>
                <c:pt idx="37">
                  <c:v>45870</c:v>
                </c:pt>
                <c:pt idx="38">
                  <c:v>45901</c:v>
                </c:pt>
                <c:pt idx="39">
                  <c:v>45931</c:v>
                </c:pt>
                <c:pt idx="40">
                  <c:v>45962</c:v>
                </c:pt>
                <c:pt idx="41">
                  <c:v>45992</c:v>
                </c:pt>
                <c:pt idx="42">
                  <c:v>46023</c:v>
                </c:pt>
                <c:pt idx="43">
                  <c:v>46054</c:v>
                </c:pt>
                <c:pt idx="44">
                  <c:v>46082</c:v>
                </c:pt>
                <c:pt idx="45">
                  <c:v>46113</c:v>
                </c:pt>
                <c:pt idx="46">
                  <c:v>46143</c:v>
                </c:pt>
                <c:pt idx="47">
                  <c:v>46174</c:v>
                </c:pt>
                <c:pt idx="48">
                  <c:v>46204</c:v>
                </c:pt>
                <c:pt idx="49">
                  <c:v>46235</c:v>
                </c:pt>
                <c:pt idx="50">
                  <c:v>46266</c:v>
                </c:pt>
                <c:pt idx="51">
                  <c:v>46296</c:v>
                </c:pt>
                <c:pt idx="52">
                  <c:v>46327</c:v>
                </c:pt>
                <c:pt idx="53">
                  <c:v>46357</c:v>
                </c:pt>
                <c:pt idx="54">
                  <c:v>46388</c:v>
                </c:pt>
                <c:pt idx="55">
                  <c:v>46419</c:v>
                </c:pt>
                <c:pt idx="56">
                  <c:v>46447</c:v>
                </c:pt>
                <c:pt idx="57">
                  <c:v>46478</c:v>
                </c:pt>
                <c:pt idx="58">
                  <c:v>46508</c:v>
                </c:pt>
                <c:pt idx="59">
                  <c:v>46539</c:v>
                </c:pt>
                <c:pt idx="60">
                  <c:v>46569</c:v>
                </c:pt>
                <c:pt idx="61">
                  <c:v>46600</c:v>
                </c:pt>
                <c:pt idx="62">
                  <c:v>46631</c:v>
                </c:pt>
                <c:pt idx="63">
                  <c:v>46661</c:v>
                </c:pt>
                <c:pt idx="64">
                  <c:v>46692</c:v>
                </c:pt>
                <c:pt idx="65">
                  <c:v>46722</c:v>
                </c:pt>
                <c:pt idx="66">
                  <c:v>46753</c:v>
                </c:pt>
                <c:pt idx="67">
                  <c:v>46784</c:v>
                </c:pt>
                <c:pt idx="68">
                  <c:v>46813</c:v>
                </c:pt>
                <c:pt idx="69">
                  <c:v>46844</c:v>
                </c:pt>
                <c:pt idx="70">
                  <c:v>46874</c:v>
                </c:pt>
                <c:pt idx="71">
                  <c:v>46905</c:v>
                </c:pt>
                <c:pt idx="72">
                  <c:v>46935</c:v>
                </c:pt>
                <c:pt idx="73">
                  <c:v>46966</c:v>
                </c:pt>
                <c:pt idx="74">
                  <c:v>46997</c:v>
                </c:pt>
                <c:pt idx="75">
                  <c:v>47027</c:v>
                </c:pt>
                <c:pt idx="76">
                  <c:v>47058</c:v>
                </c:pt>
                <c:pt idx="77">
                  <c:v>47088</c:v>
                </c:pt>
                <c:pt idx="78">
                  <c:v>47119</c:v>
                </c:pt>
                <c:pt idx="79">
                  <c:v>47150</c:v>
                </c:pt>
                <c:pt idx="80">
                  <c:v>47178</c:v>
                </c:pt>
                <c:pt idx="81">
                  <c:v>47209</c:v>
                </c:pt>
                <c:pt idx="82">
                  <c:v>47239</c:v>
                </c:pt>
                <c:pt idx="83">
                  <c:v>47270</c:v>
                </c:pt>
                <c:pt idx="84">
                  <c:v>47300</c:v>
                </c:pt>
                <c:pt idx="85">
                  <c:v>47331</c:v>
                </c:pt>
                <c:pt idx="86">
                  <c:v>47362</c:v>
                </c:pt>
                <c:pt idx="87">
                  <c:v>47392</c:v>
                </c:pt>
                <c:pt idx="88">
                  <c:v>47423</c:v>
                </c:pt>
                <c:pt idx="89">
                  <c:v>47453</c:v>
                </c:pt>
                <c:pt idx="90">
                  <c:v>47484</c:v>
                </c:pt>
                <c:pt idx="91">
                  <c:v>47515</c:v>
                </c:pt>
                <c:pt idx="92">
                  <c:v>47543</c:v>
                </c:pt>
                <c:pt idx="93">
                  <c:v>47574</c:v>
                </c:pt>
                <c:pt idx="94">
                  <c:v>47604</c:v>
                </c:pt>
                <c:pt idx="95">
                  <c:v>47635</c:v>
                </c:pt>
                <c:pt idx="96">
                  <c:v>47665</c:v>
                </c:pt>
                <c:pt idx="97">
                  <c:v>47696</c:v>
                </c:pt>
                <c:pt idx="98">
                  <c:v>47727</c:v>
                </c:pt>
                <c:pt idx="99">
                  <c:v>47757</c:v>
                </c:pt>
                <c:pt idx="100">
                  <c:v>47788</c:v>
                </c:pt>
                <c:pt idx="101">
                  <c:v>47818</c:v>
                </c:pt>
                <c:pt idx="102">
                  <c:v>47849</c:v>
                </c:pt>
                <c:pt idx="103">
                  <c:v>47880</c:v>
                </c:pt>
                <c:pt idx="104">
                  <c:v>47908</c:v>
                </c:pt>
                <c:pt idx="105">
                  <c:v>47939</c:v>
                </c:pt>
                <c:pt idx="106">
                  <c:v>47969</c:v>
                </c:pt>
                <c:pt idx="107">
                  <c:v>48000</c:v>
                </c:pt>
                <c:pt idx="108">
                  <c:v>48030</c:v>
                </c:pt>
                <c:pt idx="109">
                  <c:v>48061</c:v>
                </c:pt>
                <c:pt idx="110">
                  <c:v>48092</c:v>
                </c:pt>
                <c:pt idx="111">
                  <c:v>48122</c:v>
                </c:pt>
                <c:pt idx="112">
                  <c:v>48153</c:v>
                </c:pt>
                <c:pt idx="113">
                  <c:v>48183</c:v>
                </c:pt>
                <c:pt idx="114">
                  <c:v>48214</c:v>
                </c:pt>
                <c:pt idx="115">
                  <c:v>48245</c:v>
                </c:pt>
                <c:pt idx="116">
                  <c:v>48274</c:v>
                </c:pt>
                <c:pt idx="117">
                  <c:v>48305</c:v>
                </c:pt>
                <c:pt idx="118">
                  <c:v>48335</c:v>
                </c:pt>
                <c:pt idx="119">
                  <c:v>48366</c:v>
                </c:pt>
                <c:pt idx="120">
                  <c:v>48396</c:v>
                </c:pt>
                <c:pt idx="121">
                  <c:v>48427</c:v>
                </c:pt>
                <c:pt idx="122">
                  <c:v>48458</c:v>
                </c:pt>
                <c:pt idx="123">
                  <c:v>48488</c:v>
                </c:pt>
                <c:pt idx="124">
                  <c:v>48519</c:v>
                </c:pt>
                <c:pt idx="125">
                  <c:v>48549</c:v>
                </c:pt>
                <c:pt idx="126">
                  <c:v>48580</c:v>
                </c:pt>
                <c:pt idx="127">
                  <c:v>48611</c:v>
                </c:pt>
                <c:pt idx="128">
                  <c:v>48639</c:v>
                </c:pt>
                <c:pt idx="129">
                  <c:v>48670</c:v>
                </c:pt>
                <c:pt idx="130">
                  <c:v>48700</c:v>
                </c:pt>
                <c:pt idx="131">
                  <c:v>48731</c:v>
                </c:pt>
                <c:pt idx="132">
                  <c:v>48761</c:v>
                </c:pt>
                <c:pt idx="133">
                  <c:v>48792</c:v>
                </c:pt>
                <c:pt idx="134">
                  <c:v>48823</c:v>
                </c:pt>
                <c:pt idx="135">
                  <c:v>48853</c:v>
                </c:pt>
                <c:pt idx="136">
                  <c:v>48884</c:v>
                </c:pt>
                <c:pt idx="137">
                  <c:v>48914</c:v>
                </c:pt>
                <c:pt idx="138">
                  <c:v>48945</c:v>
                </c:pt>
                <c:pt idx="139">
                  <c:v>48976</c:v>
                </c:pt>
                <c:pt idx="140">
                  <c:v>49004</c:v>
                </c:pt>
                <c:pt idx="141">
                  <c:v>49035</c:v>
                </c:pt>
                <c:pt idx="142">
                  <c:v>49065</c:v>
                </c:pt>
                <c:pt idx="143">
                  <c:v>49096</c:v>
                </c:pt>
                <c:pt idx="144">
                  <c:v>49126</c:v>
                </c:pt>
                <c:pt idx="145">
                  <c:v>49157</c:v>
                </c:pt>
                <c:pt idx="146">
                  <c:v>49188</c:v>
                </c:pt>
                <c:pt idx="147">
                  <c:v>49218</c:v>
                </c:pt>
                <c:pt idx="148">
                  <c:v>49249</c:v>
                </c:pt>
                <c:pt idx="149">
                  <c:v>49279</c:v>
                </c:pt>
                <c:pt idx="150">
                  <c:v>49310</c:v>
                </c:pt>
                <c:pt idx="151">
                  <c:v>49341</c:v>
                </c:pt>
                <c:pt idx="152">
                  <c:v>49369</c:v>
                </c:pt>
                <c:pt idx="153">
                  <c:v>49400</c:v>
                </c:pt>
                <c:pt idx="154">
                  <c:v>49430</c:v>
                </c:pt>
                <c:pt idx="155">
                  <c:v>49461</c:v>
                </c:pt>
                <c:pt idx="156">
                  <c:v>49491</c:v>
                </c:pt>
                <c:pt idx="157">
                  <c:v>49522</c:v>
                </c:pt>
                <c:pt idx="158">
                  <c:v>49553</c:v>
                </c:pt>
                <c:pt idx="159">
                  <c:v>49583</c:v>
                </c:pt>
                <c:pt idx="160">
                  <c:v>49614</c:v>
                </c:pt>
                <c:pt idx="161">
                  <c:v>49644</c:v>
                </c:pt>
                <c:pt idx="162">
                  <c:v>49675</c:v>
                </c:pt>
                <c:pt idx="163">
                  <c:v>49706</c:v>
                </c:pt>
                <c:pt idx="164">
                  <c:v>49735</c:v>
                </c:pt>
                <c:pt idx="165">
                  <c:v>49766</c:v>
                </c:pt>
                <c:pt idx="166">
                  <c:v>49796</c:v>
                </c:pt>
                <c:pt idx="167">
                  <c:v>49827</c:v>
                </c:pt>
                <c:pt idx="168">
                  <c:v>49857</c:v>
                </c:pt>
                <c:pt idx="169">
                  <c:v>49888</c:v>
                </c:pt>
                <c:pt idx="170">
                  <c:v>49919</c:v>
                </c:pt>
                <c:pt idx="171">
                  <c:v>49949</c:v>
                </c:pt>
                <c:pt idx="172">
                  <c:v>49980</c:v>
                </c:pt>
                <c:pt idx="173">
                  <c:v>50010</c:v>
                </c:pt>
                <c:pt idx="174">
                  <c:v>50041</c:v>
                </c:pt>
                <c:pt idx="175">
                  <c:v>50072</c:v>
                </c:pt>
                <c:pt idx="176">
                  <c:v>50100</c:v>
                </c:pt>
                <c:pt idx="177">
                  <c:v>50131</c:v>
                </c:pt>
                <c:pt idx="178">
                  <c:v>50161</c:v>
                </c:pt>
                <c:pt idx="179">
                  <c:v>50192</c:v>
                </c:pt>
                <c:pt idx="180">
                  <c:v>50222</c:v>
                </c:pt>
                <c:pt idx="181">
                  <c:v>50253</c:v>
                </c:pt>
                <c:pt idx="182">
                  <c:v>50284</c:v>
                </c:pt>
                <c:pt idx="183">
                  <c:v>50314</c:v>
                </c:pt>
                <c:pt idx="184">
                  <c:v>50345</c:v>
                </c:pt>
                <c:pt idx="185">
                  <c:v>50375</c:v>
                </c:pt>
                <c:pt idx="186">
                  <c:v>50406</c:v>
                </c:pt>
                <c:pt idx="187">
                  <c:v>50437</c:v>
                </c:pt>
                <c:pt idx="188">
                  <c:v>50465</c:v>
                </c:pt>
                <c:pt idx="189">
                  <c:v>50496</c:v>
                </c:pt>
                <c:pt idx="190">
                  <c:v>50526</c:v>
                </c:pt>
                <c:pt idx="191">
                  <c:v>50557</c:v>
                </c:pt>
                <c:pt idx="192">
                  <c:v>50587</c:v>
                </c:pt>
                <c:pt idx="193">
                  <c:v>50618</c:v>
                </c:pt>
                <c:pt idx="194">
                  <c:v>50649</c:v>
                </c:pt>
                <c:pt idx="195">
                  <c:v>50679</c:v>
                </c:pt>
                <c:pt idx="196">
                  <c:v>50710</c:v>
                </c:pt>
                <c:pt idx="197">
                  <c:v>50740</c:v>
                </c:pt>
                <c:pt idx="198">
                  <c:v>50771</c:v>
                </c:pt>
                <c:pt idx="199">
                  <c:v>50802</c:v>
                </c:pt>
                <c:pt idx="200">
                  <c:v>50830</c:v>
                </c:pt>
                <c:pt idx="201">
                  <c:v>50861</c:v>
                </c:pt>
                <c:pt idx="202">
                  <c:v>50891</c:v>
                </c:pt>
                <c:pt idx="203">
                  <c:v>50922</c:v>
                </c:pt>
                <c:pt idx="204">
                  <c:v>50952</c:v>
                </c:pt>
                <c:pt idx="205">
                  <c:v>50983</c:v>
                </c:pt>
                <c:pt idx="206">
                  <c:v>51014</c:v>
                </c:pt>
                <c:pt idx="207">
                  <c:v>51044</c:v>
                </c:pt>
                <c:pt idx="208">
                  <c:v>51075</c:v>
                </c:pt>
                <c:pt idx="209">
                  <c:v>51105</c:v>
                </c:pt>
                <c:pt idx="210">
                  <c:v>51136</c:v>
                </c:pt>
                <c:pt idx="211">
                  <c:v>51167</c:v>
                </c:pt>
                <c:pt idx="212">
                  <c:v>51196</c:v>
                </c:pt>
                <c:pt idx="213">
                  <c:v>51227</c:v>
                </c:pt>
                <c:pt idx="214">
                  <c:v>51257</c:v>
                </c:pt>
                <c:pt idx="215">
                  <c:v>51288</c:v>
                </c:pt>
                <c:pt idx="216">
                  <c:v>51318</c:v>
                </c:pt>
                <c:pt idx="217">
                  <c:v>51349</c:v>
                </c:pt>
                <c:pt idx="218">
                  <c:v>51380</c:v>
                </c:pt>
                <c:pt idx="219">
                  <c:v>51410</c:v>
                </c:pt>
                <c:pt idx="220">
                  <c:v>51441</c:v>
                </c:pt>
                <c:pt idx="221">
                  <c:v>51471</c:v>
                </c:pt>
                <c:pt idx="222">
                  <c:v>51502</c:v>
                </c:pt>
                <c:pt idx="223">
                  <c:v>51533</c:v>
                </c:pt>
                <c:pt idx="224">
                  <c:v>51561</c:v>
                </c:pt>
                <c:pt idx="225">
                  <c:v>51592</c:v>
                </c:pt>
                <c:pt idx="226">
                  <c:v>51622</c:v>
                </c:pt>
                <c:pt idx="227">
                  <c:v>51653</c:v>
                </c:pt>
                <c:pt idx="228">
                  <c:v>51683</c:v>
                </c:pt>
                <c:pt idx="229">
                  <c:v>51714</c:v>
                </c:pt>
                <c:pt idx="230">
                  <c:v>51745</c:v>
                </c:pt>
                <c:pt idx="231">
                  <c:v>51775</c:v>
                </c:pt>
                <c:pt idx="232">
                  <c:v>51806</c:v>
                </c:pt>
                <c:pt idx="233">
                  <c:v>51836</c:v>
                </c:pt>
                <c:pt idx="234">
                  <c:v>51867</c:v>
                </c:pt>
                <c:pt idx="235">
                  <c:v>51898</c:v>
                </c:pt>
                <c:pt idx="236">
                  <c:v>51926</c:v>
                </c:pt>
                <c:pt idx="237">
                  <c:v>51957</c:v>
                </c:pt>
                <c:pt idx="238">
                  <c:v>51987</c:v>
                </c:pt>
                <c:pt idx="239">
                  <c:v>52018</c:v>
                </c:pt>
                <c:pt idx="240">
                  <c:v>52048</c:v>
                </c:pt>
                <c:pt idx="241">
                  <c:v>52079</c:v>
                </c:pt>
                <c:pt idx="242">
                  <c:v>52110</c:v>
                </c:pt>
                <c:pt idx="243">
                  <c:v>52140</c:v>
                </c:pt>
                <c:pt idx="244">
                  <c:v>52171</c:v>
                </c:pt>
                <c:pt idx="245">
                  <c:v>52201</c:v>
                </c:pt>
              </c:numCache>
            </c:numRef>
          </c:cat>
          <c:val>
            <c:numRef>
              <c:f>ENERGY_PRICING!$E$19:$JH$19</c:f>
              <c:numCache>
                <c:formatCode>"$"#,##0.00</c:formatCode>
                <c:ptCount val="246"/>
                <c:pt idx="0">
                  <c:v>135.25</c:v>
                </c:pt>
                <c:pt idx="1">
                  <c:v>93</c:v>
                </c:pt>
                <c:pt idx="2">
                  <c:v>98.930769230769229</c:v>
                </c:pt>
                <c:pt idx="3">
                  <c:v>90.307692307692307</c:v>
                </c:pt>
                <c:pt idx="4">
                  <c:v>152.55208333333334</c:v>
                </c:pt>
                <c:pt idx="5">
                  <c:v>254.4375</c:v>
                </c:pt>
                <c:pt idx="6">
                  <c:v>317.45833333333326</c:v>
                </c:pt>
                <c:pt idx="7">
                  <c:v>317.45833333333337</c:v>
                </c:pt>
                <c:pt idx="8">
                  <c:v>160.15625</c:v>
                </c:pt>
                <c:pt idx="9">
                  <c:v>84.302083333333329</c:v>
                </c:pt>
                <c:pt idx="10">
                  <c:v>62.197916666666664</c:v>
                </c:pt>
                <c:pt idx="11">
                  <c:v>66.15625</c:v>
                </c:pt>
                <c:pt idx="12">
                  <c:v>80.164583333333326</c:v>
                </c:pt>
                <c:pt idx="13">
                  <c:v>80.164583333333326</c:v>
                </c:pt>
                <c:pt idx="14">
                  <c:v>59.75</c:v>
                </c:pt>
                <c:pt idx="15">
                  <c:v>58.479166666666664</c:v>
                </c:pt>
                <c:pt idx="16">
                  <c:v>109.05769230769231</c:v>
                </c:pt>
                <c:pt idx="17">
                  <c:v>177.19230769230768</c:v>
                </c:pt>
                <c:pt idx="18">
                  <c:v>225</c:v>
                </c:pt>
                <c:pt idx="19">
                  <c:v>200.22934219999999</c:v>
                </c:pt>
                <c:pt idx="20">
                  <c:v>110</c:v>
                </c:pt>
                <c:pt idx="21">
                  <c:v>72</c:v>
                </c:pt>
                <c:pt idx="22">
                  <c:v>53.25</c:v>
                </c:pt>
                <c:pt idx="23">
                  <c:v>56</c:v>
                </c:pt>
                <c:pt idx="24">
                  <c:v>72.5</c:v>
                </c:pt>
                <c:pt idx="25">
                  <c:v>72.5</c:v>
                </c:pt>
                <c:pt idx="26">
                  <c:v>49.5</c:v>
                </c:pt>
                <c:pt idx="27">
                  <c:v>49.5</c:v>
                </c:pt>
                <c:pt idx="28">
                  <c:v>81.5</c:v>
                </c:pt>
                <c:pt idx="29">
                  <c:v>122.25</c:v>
                </c:pt>
                <c:pt idx="30">
                  <c:v>221.0389838532866</c:v>
                </c:pt>
                <c:pt idx="31">
                  <c:v>196.70440149999999</c:v>
                </c:pt>
                <c:pt idx="32">
                  <c:v>105.77986228769495</c:v>
                </c:pt>
                <c:pt idx="33">
                  <c:v>65.389676160100493</c:v>
                </c:pt>
                <c:pt idx="34">
                  <c:v>48.361114660074314</c:v>
                </c:pt>
                <c:pt idx="35">
                  <c:v>50.858637013411489</c:v>
                </c:pt>
                <c:pt idx="36">
                  <c:v>65.843771133434529</c:v>
                </c:pt>
                <c:pt idx="37">
                  <c:v>65.843771133434529</c:v>
                </c:pt>
                <c:pt idx="38">
                  <c:v>44.955402360069087</c:v>
                </c:pt>
                <c:pt idx="39">
                  <c:v>44.955402360069087</c:v>
                </c:pt>
                <c:pt idx="40">
                  <c:v>78.980901206890522</c:v>
                </c:pt>
                <c:pt idx="41">
                  <c:v>118.70123663879157</c:v>
                </c:pt>
                <c:pt idx="42">
                  <c:v>219.83315305522689</c:v>
                </c:pt>
                <c:pt idx="43">
                  <c:v>195.63132279999999</c:v>
                </c:pt>
                <c:pt idx="44">
                  <c:v>104.49514850793088</c:v>
                </c:pt>
                <c:pt idx="45">
                  <c:v>63.377330899172158</c:v>
                </c:pt>
                <c:pt idx="46">
                  <c:v>46.872817644179406</c:v>
                </c:pt>
                <c:pt idx="47">
                  <c:v>49.293479588245013</c:v>
                </c:pt>
                <c:pt idx="48">
                  <c:v>63.817451252638634</c:v>
                </c:pt>
                <c:pt idx="49">
                  <c:v>63.817451252638634</c:v>
                </c:pt>
                <c:pt idx="50">
                  <c:v>43.571914993180854</c:v>
                </c:pt>
                <c:pt idx="51">
                  <c:v>43.571914993180854</c:v>
                </c:pt>
                <c:pt idx="52">
                  <c:v>78.214025537724964</c:v>
                </c:pt>
                <c:pt idx="53">
                  <c:v>117.62090573442966</c:v>
                </c:pt>
                <c:pt idx="54">
                  <c:v>219.33675038562853</c:v>
                </c:pt>
                <c:pt idx="55">
                  <c:v>195.18956999999997</c:v>
                </c:pt>
                <c:pt idx="56">
                  <c:v>103.96627219214028</c:v>
                </c:pt>
                <c:pt idx="57">
                  <c:v>62.548911554363784</c:v>
                </c:pt>
                <c:pt idx="58">
                  <c:v>46.26013250374821</c:v>
                </c:pt>
                <c:pt idx="59">
                  <c:v>48.649153431171833</c:v>
                </c:pt>
                <c:pt idx="60">
                  <c:v>62.98327899571354</c:v>
                </c:pt>
                <c:pt idx="61">
                  <c:v>62.98327899571354</c:v>
                </c:pt>
                <c:pt idx="62">
                  <c:v>43.002376693625102</c:v>
                </c:pt>
                <c:pt idx="63">
                  <c:v>43.002376693625102</c:v>
                </c:pt>
                <c:pt idx="64">
                  <c:v>77.898326908998314</c:v>
                </c:pt>
                <c:pt idx="65">
                  <c:v>117.17616742965441</c:v>
                </c:pt>
                <c:pt idx="66">
                  <c:v>221.19695430682987</c:v>
                </c:pt>
                <c:pt idx="67">
                  <c:v>196.84498070000001</c:v>
                </c:pt>
                <c:pt idx="68">
                  <c:v>105.94816684484275</c:v>
                </c:pt>
                <c:pt idx="69">
                  <c:v>65.653304435365939</c:v>
                </c:pt>
                <c:pt idx="70">
                  <c:v>48.556089738656063</c:v>
                </c:pt>
                <c:pt idx="71">
                  <c:v>51.063681227506848</c:v>
                </c:pt>
                <c:pt idx="72">
                  <c:v>66.109230160611546</c:v>
                </c:pt>
                <c:pt idx="73">
                  <c:v>66.109230160611546</c:v>
                </c:pt>
                <c:pt idx="74">
                  <c:v>45.136646799314086</c:v>
                </c:pt>
                <c:pt idx="75">
                  <c:v>45.136646799314086</c:v>
                </c:pt>
                <c:pt idx="76">
                  <c:v>79.08136612905399</c:v>
                </c:pt>
                <c:pt idx="77">
                  <c:v>118.84276591737151</c:v>
                </c:pt>
                <c:pt idx="78">
                  <c:v>222.75964646928753</c:v>
                </c:pt>
                <c:pt idx="79">
                  <c:v>198.23563324999998</c:v>
                </c:pt>
                <c:pt idx="80">
                  <c:v>107.61308712874089</c:v>
                </c:pt>
                <c:pt idx="81">
                  <c:v>68.261196166504021</c:v>
                </c:pt>
                <c:pt idx="82">
                  <c:v>50.484842998143591</c:v>
                </c:pt>
                <c:pt idx="83">
                  <c:v>53.092041462836455</c:v>
                </c:pt>
                <c:pt idx="84">
                  <c:v>68.735232250993633</c:v>
                </c:pt>
                <c:pt idx="85">
                  <c:v>68.735232250993633</c:v>
                </c:pt>
                <c:pt idx="86">
                  <c:v>46.929572364471511</c:v>
                </c:pt>
                <c:pt idx="87">
                  <c:v>46.929572364471511</c:v>
                </c:pt>
                <c:pt idx="88">
                  <c:v>80.075195943081667</c:v>
                </c:pt>
                <c:pt idx="89">
                  <c:v>120.24281693599175</c:v>
                </c:pt>
                <c:pt idx="90">
                  <c:v>225.15452813214108</c:v>
                </c:pt>
                <c:pt idx="91">
                  <c:v>200.36685805000002</c:v>
                </c:pt>
                <c:pt idx="92">
                  <c:v>110.16463704612809</c:v>
                </c:pt>
                <c:pt idx="93">
                  <c:v>72.257883572798562</c:v>
                </c:pt>
                <c:pt idx="94">
                  <c:v>53.440726392382267</c:v>
                </c:pt>
                <c:pt idx="95">
                  <c:v>56.200576112176655</c:v>
                </c:pt>
                <c:pt idx="96">
                  <c:v>72.759674430942994</c:v>
                </c:pt>
                <c:pt idx="97">
                  <c:v>72.759674430942994</c:v>
                </c:pt>
                <c:pt idx="98">
                  <c:v>49.677294956299008</c:v>
                </c:pt>
                <c:pt idx="99">
                  <c:v>49.677294956299008</c:v>
                </c:pt>
                <c:pt idx="100">
                  <c:v>81.598275699153859</c:v>
                </c:pt>
                <c:pt idx="101">
                  <c:v>122.38844522549427</c:v>
                </c:pt>
                <c:pt idx="102">
                  <c:v>227.91864580674832</c:v>
                </c:pt>
                <c:pt idx="103">
                  <c:v>202.82666900000001</c:v>
                </c:pt>
                <c:pt idx="104">
                  <c:v>113.10957763909634</c:v>
                </c:pt>
                <c:pt idx="105">
                  <c:v>76.870768823444308</c:v>
                </c:pt>
                <c:pt idx="106">
                  <c:v>56.852339442339016</c:v>
                </c:pt>
                <c:pt idx="107">
                  <c:v>59.788375751567798</c:v>
                </c:pt>
                <c:pt idx="108">
                  <c:v>77.404593606940452</c:v>
                </c:pt>
                <c:pt idx="109">
                  <c:v>77.404593606940452</c:v>
                </c:pt>
                <c:pt idx="110">
                  <c:v>52.84865356611796</c:v>
                </c:pt>
                <c:pt idx="111">
                  <c:v>52.84865356611796</c:v>
                </c:pt>
                <c:pt idx="112">
                  <c:v>83.356179540039037</c:v>
                </c:pt>
                <c:pt idx="113">
                  <c:v>124.8648803538524</c:v>
                </c:pt>
                <c:pt idx="114">
                  <c:v>229.24598722973778</c:v>
                </c:pt>
                <c:pt idx="115">
                  <c:v>204.00788099999997</c:v>
                </c:pt>
                <c:pt idx="116">
                  <c:v>114.52375102006334</c:v>
                </c:pt>
                <c:pt idx="117">
                  <c:v>79.085896539940464</c:v>
                </c:pt>
                <c:pt idx="118">
                  <c:v>58.4906109826643</c:v>
                </c:pt>
                <c:pt idx="119">
                  <c:v>61.511252864398138</c:v>
                </c:pt>
                <c:pt idx="120">
                  <c:v>79.635104154801169</c:v>
                </c:pt>
                <c:pt idx="121">
                  <c:v>79.635104154801169</c:v>
                </c:pt>
                <c:pt idx="122">
                  <c:v>54.371553871209066</c:v>
                </c:pt>
                <c:pt idx="123">
                  <c:v>54.371553871209066</c:v>
                </c:pt>
                <c:pt idx="124">
                  <c:v>84.200332669652354</c:v>
                </c:pt>
                <c:pt idx="125">
                  <c:v>126.05407535716684</c:v>
                </c:pt>
                <c:pt idx="126">
                  <c:v>231.33522174403865</c:v>
                </c:pt>
                <c:pt idx="127">
                  <c:v>205.86710789999998</c:v>
                </c:pt>
                <c:pt idx="128">
                  <c:v>116.74965897829426</c:v>
                </c:pt>
                <c:pt idx="129">
                  <c:v>82.572506087968463</c:v>
                </c:pt>
                <c:pt idx="130">
                  <c:v>61.069249294226672</c:v>
                </c:pt>
                <c:pt idx="131">
                  <c:v>64.223060290642138</c:v>
                </c:pt>
                <c:pt idx="132">
                  <c:v>83.145926269134918</c:v>
                </c:pt>
                <c:pt idx="133">
                  <c:v>83.145926269134918</c:v>
                </c:pt>
                <c:pt idx="134">
                  <c:v>56.768597935478319</c:v>
                </c:pt>
                <c:pt idx="135">
                  <c:v>56.768597935478319</c:v>
                </c:pt>
                <c:pt idx="136">
                  <c:v>85.529029132519568</c:v>
                </c:pt>
                <c:pt idx="137">
                  <c:v>127.92586749905823</c:v>
                </c:pt>
                <c:pt idx="138">
                  <c:v>232.85282060298354</c:v>
                </c:pt>
                <c:pt idx="139">
                  <c:v>207.21763154999999</c:v>
                </c:pt>
                <c:pt idx="140">
                  <c:v>118.36653604709853</c:v>
                </c:pt>
                <c:pt idx="141">
                  <c:v>85.10514406396139</c:v>
                </c:pt>
                <c:pt idx="142">
                  <c:v>62.942346130638107</c:v>
                </c:pt>
                <c:pt idx="143">
                  <c:v>66.192889827525519</c:v>
                </c:pt>
                <c:pt idx="144">
                  <c:v>85.696152008850007</c:v>
                </c:pt>
                <c:pt idx="145">
                  <c:v>85.696152008850007</c:v>
                </c:pt>
                <c:pt idx="146">
                  <c:v>58.509786543973455</c:v>
                </c:pt>
                <c:pt idx="147">
                  <c:v>58.509786543973455</c:v>
                </c:pt>
                <c:pt idx="148">
                  <c:v>86.494180829051885</c:v>
                </c:pt>
                <c:pt idx="149">
                  <c:v>129.28551841391348</c:v>
                </c:pt>
                <c:pt idx="150">
                  <c:v>233.15358651765072</c:v>
                </c:pt>
                <c:pt idx="151">
                  <c:v>207.48528559999997</c:v>
                </c:pt>
                <c:pt idx="152">
                  <c:v>118.68697745204362</c:v>
                </c:pt>
                <c:pt idx="153">
                  <c:v>85.607075897186462</c:v>
                </c:pt>
                <c:pt idx="154">
                  <c:v>63.313566548960814</c:v>
                </c:pt>
                <c:pt idx="155">
                  <c:v>66.583281253367247</c:v>
                </c:pt>
                <c:pt idx="156">
                  <c:v>86.201569479805812</c:v>
                </c:pt>
                <c:pt idx="157">
                  <c:v>86.201569479805812</c:v>
                </c:pt>
                <c:pt idx="158">
                  <c:v>58.854864679315689</c:v>
                </c:pt>
                <c:pt idx="159">
                  <c:v>58.854864679315689</c:v>
                </c:pt>
                <c:pt idx="160">
                  <c:v>86.68545978995067</c:v>
                </c:pt>
                <c:pt idx="161">
                  <c:v>129.55498135441599</c:v>
                </c:pt>
                <c:pt idx="162">
                  <c:v>234.08652202898762</c:v>
                </c:pt>
                <c:pt idx="163">
                  <c:v>208.31551255000002</c:v>
                </c:pt>
                <c:pt idx="164">
                  <c:v>119.68094369421814</c:v>
                </c:pt>
                <c:pt idx="165">
                  <c:v>87.164001095988255</c:v>
                </c:pt>
                <c:pt idx="166">
                  <c:v>64.465042477241312</c:v>
                </c:pt>
                <c:pt idx="167">
                  <c:v>67.794223074657538</c:v>
                </c:pt>
                <c:pt idx="168">
                  <c:v>87.76930665915485</c:v>
                </c:pt>
                <c:pt idx="169">
                  <c:v>87.76930665915485</c:v>
                </c:pt>
                <c:pt idx="170">
                  <c:v>59.92525075349193</c:v>
                </c:pt>
                <c:pt idx="171">
                  <c:v>59.92525075349193</c:v>
                </c:pt>
                <c:pt idx="172">
                  <c:v>87.278781461362598</c:v>
                </c:pt>
                <c:pt idx="173">
                  <c:v>130.39081924004279</c:v>
                </c:pt>
                <c:pt idx="174">
                  <c:v>235.39904265339987</c:v>
                </c:pt>
                <c:pt idx="175">
                  <c:v>209.48353539999999</c:v>
                </c:pt>
                <c:pt idx="176">
                  <c:v>121.07932673031263</c:v>
                </c:pt>
                <c:pt idx="177">
                  <c:v>89.354395189966169</c:v>
                </c:pt>
                <c:pt idx="178">
                  <c:v>66.085021442579148</c:v>
                </c:pt>
                <c:pt idx="179">
                  <c:v>69.497862925529247</c:v>
                </c:pt>
                <c:pt idx="180">
                  <c:v>89.974911823229831</c:v>
                </c:pt>
                <c:pt idx="181">
                  <c:v>89.974911823229831</c:v>
                </c:pt>
                <c:pt idx="182">
                  <c:v>61.431146693101738</c:v>
                </c:pt>
                <c:pt idx="183">
                  <c:v>61.431146693101738</c:v>
                </c:pt>
                <c:pt idx="184">
                  <c:v>88.113508965220831</c:v>
                </c:pt>
                <c:pt idx="185">
                  <c:v>131.56673595692098</c:v>
                </c:pt>
                <c:pt idx="186">
                  <c:v>237.21974289265782</c:v>
                </c:pt>
                <c:pt idx="187">
                  <c:v>211.10379144999999</c:v>
                </c:pt>
                <c:pt idx="188">
                  <c:v>123.01913345108822</c:v>
                </c:pt>
                <c:pt idx="189">
                  <c:v>92.392862530439857</c:v>
                </c:pt>
                <c:pt idx="190">
                  <c:v>68.332221246471136</c:v>
                </c:pt>
                <c:pt idx="191">
                  <c:v>71.861115301453225</c:v>
                </c:pt>
                <c:pt idx="192">
                  <c:v>93.03447963134569</c:v>
                </c:pt>
                <c:pt idx="193">
                  <c:v>93.03447963134569</c:v>
                </c:pt>
                <c:pt idx="194">
                  <c:v>63.520092989677394</c:v>
                </c:pt>
                <c:pt idx="195">
                  <c:v>63.520092989677394</c:v>
                </c:pt>
                <c:pt idx="196">
                  <c:v>89.271424915433371</c:v>
                </c:pt>
                <c:pt idx="197">
                  <c:v>133.19794220842365</c:v>
                </c:pt>
                <c:pt idx="198">
                  <c:v>238.93684143312336</c:v>
                </c:pt>
                <c:pt idx="199">
                  <c:v>212.63185149999998</c:v>
                </c:pt>
                <c:pt idx="200">
                  <c:v>124.84856106207518</c:v>
                </c:pt>
                <c:pt idx="201">
                  <c:v>95.258434645543247</c:v>
                </c:pt>
                <c:pt idx="202">
                  <c:v>70.451550623266357</c:v>
                </c:pt>
                <c:pt idx="203">
                  <c:v>74.089893613200303</c:v>
                </c:pt>
                <c:pt idx="204">
                  <c:v>95.91995155280398</c:v>
                </c:pt>
                <c:pt idx="205">
                  <c:v>95.91995155280398</c:v>
                </c:pt>
                <c:pt idx="206">
                  <c:v>65.490173818810987</c:v>
                </c:pt>
                <c:pt idx="207">
                  <c:v>65.490173818810987</c:v>
                </c:pt>
                <c:pt idx="208">
                  <c:v>90.363452996289809</c:v>
                </c:pt>
                <c:pt idx="209">
                  <c:v>134.73632937027472</c:v>
                </c:pt>
                <c:pt idx="210">
                  <c:v>240.68937042634903</c:v>
                </c:pt>
                <c:pt idx="211">
                  <c:v>214.1914414</c:v>
                </c:pt>
                <c:pt idx="212">
                  <c:v>126.71573691349306</c:v>
                </c:pt>
                <c:pt idx="213">
                  <c:v>98.18313471111783</c:v>
                </c:pt>
                <c:pt idx="214">
                  <c:v>72.614610046764227</c:v>
                </c:pt>
                <c:pt idx="215">
                  <c:v>76.364660330869427</c:v>
                </c:pt>
                <c:pt idx="216">
                  <c:v>98.864962035500596</c:v>
                </c:pt>
                <c:pt idx="217">
                  <c:v>98.864962035500596</c:v>
                </c:pt>
                <c:pt idx="218">
                  <c:v>67.500905113893509</c:v>
                </c:pt>
                <c:pt idx="219">
                  <c:v>67.500905113893509</c:v>
                </c:pt>
                <c:pt idx="220">
                  <c:v>91.478013883749767</c:v>
                </c:pt>
                <c:pt idx="221">
                  <c:v>136.30645947079833</c:v>
                </c:pt>
                <c:pt idx="222">
                  <c:v>241.4932022822677</c:v>
                </c:pt>
                <c:pt idx="223">
                  <c:v>214.90677794999999</c:v>
                </c:pt>
                <c:pt idx="224">
                  <c:v>127.57215380346945</c:v>
                </c:pt>
                <c:pt idx="225">
                  <c:v>99.524605859842822</c:v>
                </c:pt>
                <c:pt idx="226">
                  <c:v>73.606739750508751</c:v>
                </c:pt>
                <c:pt idx="227">
                  <c:v>77.408026779877744</c:v>
                </c:pt>
                <c:pt idx="228">
                  <c:v>100.21574895609173</c:v>
                </c:pt>
                <c:pt idx="229">
                  <c:v>100.21574895609173</c:v>
                </c:pt>
                <c:pt idx="230">
                  <c:v>68.423166528641943</c:v>
                </c:pt>
                <c:pt idx="231">
                  <c:v>68.423166528641943</c:v>
                </c:pt>
                <c:pt idx="232">
                  <c:v>91.989229133348744</c:v>
                </c:pt>
                <c:pt idx="233">
                  <c:v>137.02663049085925</c:v>
                </c:pt>
                <c:pt idx="234">
                  <c:v>242.62005892211337</c:v>
                </c:pt>
                <c:pt idx="235">
                  <c:v>215.90957689999999</c:v>
                </c:pt>
                <c:pt idx="236">
                  <c:v>128.77272709729959</c:v>
                </c:pt>
                <c:pt idx="237">
                  <c:v>101.40515545485053</c:v>
                </c:pt>
                <c:pt idx="238">
                  <c:v>74.997562888483202</c:v>
                </c:pt>
                <c:pt idx="239">
                  <c:v>78.870676464883744</c:v>
                </c:pt>
                <c:pt idx="240">
                  <c:v>102.10935792328701</c:v>
                </c:pt>
                <c:pt idx="241">
                  <c:v>102.10935792328701</c:v>
                </c:pt>
                <c:pt idx="242">
                  <c:v>69.716044375209734</c:v>
                </c:pt>
                <c:pt idx="243">
                  <c:v>69.716044375209734</c:v>
                </c:pt>
                <c:pt idx="244">
                  <c:v>92.705879380734871</c:v>
                </c:pt>
                <c:pt idx="245">
                  <c:v>138.03620667250061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C1-4A17-A450-EA215AAD18DC}"/>
            </c:ext>
          </c:extLst>
        </c:ser>
        <c:ser>
          <c:idx val="1"/>
          <c:order val="1"/>
          <c:tx>
            <c:strRef>
              <c:f>ENERGY_PRICING!$D$20</c:f>
              <c:strCache>
                <c:ptCount val="1"/>
                <c:pt idx="0">
                  <c:v>Off_Peak_ISO-NE_HUB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ENERGY_PRICING!$E$4:$JH$4</c:f>
              <c:numCache>
                <c:formatCode>[$-409]mmm\-yy;@</c:formatCode>
                <c:ptCount val="246"/>
                <c:pt idx="0">
                  <c:v>44743</c:v>
                </c:pt>
                <c:pt idx="1">
                  <c:v>44774</c:v>
                </c:pt>
                <c:pt idx="2">
                  <c:v>44805</c:v>
                </c:pt>
                <c:pt idx="3">
                  <c:v>44835</c:v>
                </c:pt>
                <c:pt idx="4">
                  <c:v>44866</c:v>
                </c:pt>
                <c:pt idx="5">
                  <c:v>44896</c:v>
                </c:pt>
                <c:pt idx="6">
                  <c:v>44927</c:v>
                </c:pt>
                <c:pt idx="7">
                  <c:v>44958</c:v>
                </c:pt>
                <c:pt idx="8">
                  <c:v>44986</c:v>
                </c:pt>
                <c:pt idx="9">
                  <c:v>45017</c:v>
                </c:pt>
                <c:pt idx="10">
                  <c:v>45047</c:v>
                </c:pt>
                <c:pt idx="11">
                  <c:v>45078</c:v>
                </c:pt>
                <c:pt idx="12">
                  <c:v>45108</c:v>
                </c:pt>
                <c:pt idx="13">
                  <c:v>45139</c:v>
                </c:pt>
                <c:pt idx="14">
                  <c:v>45170</c:v>
                </c:pt>
                <c:pt idx="15">
                  <c:v>45200</c:v>
                </c:pt>
                <c:pt idx="16">
                  <c:v>45231</c:v>
                </c:pt>
                <c:pt idx="17">
                  <c:v>45261</c:v>
                </c:pt>
                <c:pt idx="18">
                  <c:v>45292</c:v>
                </c:pt>
                <c:pt idx="19">
                  <c:v>45323</c:v>
                </c:pt>
                <c:pt idx="20">
                  <c:v>45352</c:v>
                </c:pt>
                <c:pt idx="21">
                  <c:v>45383</c:v>
                </c:pt>
                <c:pt idx="22">
                  <c:v>45413</c:v>
                </c:pt>
                <c:pt idx="23">
                  <c:v>45444</c:v>
                </c:pt>
                <c:pt idx="24">
                  <c:v>45474</c:v>
                </c:pt>
                <c:pt idx="25">
                  <c:v>45505</c:v>
                </c:pt>
                <c:pt idx="26">
                  <c:v>45536</c:v>
                </c:pt>
                <c:pt idx="27">
                  <c:v>45566</c:v>
                </c:pt>
                <c:pt idx="28">
                  <c:v>45597</c:v>
                </c:pt>
                <c:pt idx="29">
                  <c:v>45627</c:v>
                </c:pt>
                <c:pt idx="30">
                  <c:v>45658</c:v>
                </c:pt>
                <c:pt idx="31">
                  <c:v>45689</c:v>
                </c:pt>
                <c:pt idx="32">
                  <c:v>45717</c:v>
                </c:pt>
                <c:pt idx="33">
                  <c:v>45748</c:v>
                </c:pt>
                <c:pt idx="34">
                  <c:v>45778</c:v>
                </c:pt>
                <c:pt idx="35">
                  <c:v>45809</c:v>
                </c:pt>
                <c:pt idx="36">
                  <c:v>45839</c:v>
                </c:pt>
                <c:pt idx="37">
                  <c:v>45870</c:v>
                </c:pt>
                <c:pt idx="38">
                  <c:v>45901</c:v>
                </c:pt>
                <c:pt idx="39">
                  <c:v>45931</c:v>
                </c:pt>
                <c:pt idx="40">
                  <c:v>45962</c:v>
                </c:pt>
                <c:pt idx="41">
                  <c:v>45992</c:v>
                </c:pt>
                <c:pt idx="42">
                  <c:v>46023</c:v>
                </c:pt>
                <c:pt idx="43">
                  <c:v>46054</c:v>
                </c:pt>
                <c:pt idx="44">
                  <c:v>46082</c:v>
                </c:pt>
                <c:pt idx="45">
                  <c:v>46113</c:v>
                </c:pt>
                <c:pt idx="46">
                  <c:v>46143</c:v>
                </c:pt>
                <c:pt idx="47">
                  <c:v>46174</c:v>
                </c:pt>
                <c:pt idx="48">
                  <c:v>46204</c:v>
                </c:pt>
                <c:pt idx="49">
                  <c:v>46235</c:v>
                </c:pt>
                <c:pt idx="50">
                  <c:v>46266</c:v>
                </c:pt>
                <c:pt idx="51">
                  <c:v>46296</c:v>
                </c:pt>
                <c:pt idx="52">
                  <c:v>46327</c:v>
                </c:pt>
                <c:pt idx="53">
                  <c:v>46357</c:v>
                </c:pt>
                <c:pt idx="54">
                  <c:v>46388</c:v>
                </c:pt>
                <c:pt idx="55">
                  <c:v>46419</c:v>
                </c:pt>
                <c:pt idx="56">
                  <c:v>46447</c:v>
                </c:pt>
                <c:pt idx="57">
                  <c:v>46478</c:v>
                </c:pt>
                <c:pt idx="58">
                  <c:v>46508</c:v>
                </c:pt>
                <c:pt idx="59">
                  <c:v>46539</c:v>
                </c:pt>
                <c:pt idx="60">
                  <c:v>46569</c:v>
                </c:pt>
                <c:pt idx="61">
                  <c:v>46600</c:v>
                </c:pt>
                <c:pt idx="62">
                  <c:v>46631</c:v>
                </c:pt>
                <c:pt idx="63">
                  <c:v>46661</c:v>
                </c:pt>
                <c:pt idx="64">
                  <c:v>46692</c:v>
                </c:pt>
                <c:pt idx="65">
                  <c:v>46722</c:v>
                </c:pt>
                <c:pt idx="66">
                  <c:v>46753</c:v>
                </c:pt>
                <c:pt idx="67">
                  <c:v>46784</c:v>
                </c:pt>
                <c:pt idx="68">
                  <c:v>46813</c:v>
                </c:pt>
                <c:pt idx="69">
                  <c:v>46844</c:v>
                </c:pt>
                <c:pt idx="70">
                  <c:v>46874</c:v>
                </c:pt>
                <c:pt idx="71">
                  <c:v>46905</c:v>
                </c:pt>
                <c:pt idx="72">
                  <c:v>46935</c:v>
                </c:pt>
                <c:pt idx="73">
                  <c:v>46966</c:v>
                </c:pt>
                <c:pt idx="74">
                  <c:v>46997</c:v>
                </c:pt>
                <c:pt idx="75">
                  <c:v>47027</c:v>
                </c:pt>
                <c:pt idx="76">
                  <c:v>47058</c:v>
                </c:pt>
                <c:pt idx="77">
                  <c:v>47088</c:v>
                </c:pt>
                <c:pt idx="78">
                  <c:v>47119</c:v>
                </c:pt>
                <c:pt idx="79">
                  <c:v>47150</c:v>
                </c:pt>
                <c:pt idx="80">
                  <c:v>47178</c:v>
                </c:pt>
                <c:pt idx="81">
                  <c:v>47209</c:v>
                </c:pt>
                <c:pt idx="82">
                  <c:v>47239</c:v>
                </c:pt>
                <c:pt idx="83">
                  <c:v>47270</c:v>
                </c:pt>
                <c:pt idx="84">
                  <c:v>47300</c:v>
                </c:pt>
                <c:pt idx="85">
                  <c:v>47331</c:v>
                </c:pt>
                <c:pt idx="86">
                  <c:v>47362</c:v>
                </c:pt>
                <c:pt idx="87">
                  <c:v>47392</c:v>
                </c:pt>
                <c:pt idx="88">
                  <c:v>47423</c:v>
                </c:pt>
                <c:pt idx="89">
                  <c:v>47453</c:v>
                </c:pt>
                <c:pt idx="90">
                  <c:v>47484</c:v>
                </c:pt>
                <c:pt idx="91">
                  <c:v>47515</c:v>
                </c:pt>
                <c:pt idx="92">
                  <c:v>47543</c:v>
                </c:pt>
                <c:pt idx="93">
                  <c:v>47574</c:v>
                </c:pt>
                <c:pt idx="94">
                  <c:v>47604</c:v>
                </c:pt>
                <c:pt idx="95">
                  <c:v>47635</c:v>
                </c:pt>
                <c:pt idx="96">
                  <c:v>47665</c:v>
                </c:pt>
                <c:pt idx="97">
                  <c:v>47696</c:v>
                </c:pt>
                <c:pt idx="98">
                  <c:v>47727</c:v>
                </c:pt>
                <c:pt idx="99">
                  <c:v>47757</c:v>
                </c:pt>
                <c:pt idx="100">
                  <c:v>47788</c:v>
                </c:pt>
                <c:pt idx="101">
                  <c:v>47818</c:v>
                </c:pt>
                <c:pt idx="102">
                  <c:v>47849</c:v>
                </c:pt>
                <c:pt idx="103">
                  <c:v>47880</c:v>
                </c:pt>
                <c:pt idx="104">
                  <c:v>47908</c:v>
                </c:pt>
                <c:pt idx="105">
                  <c:v>47939</c:v>
                </c:pt>
                <c:pt idx="106">
                  <c:v>47969</c:v>
                </c:pt>
                <c:pt idx="107">
                  <c:v>48000</c:v>
                </c:pt>
                <c:pt idx="108">
                  <c:v>48030</c:v>
                </c:pt>
                <c:pt idx="109">
                  <c:v>48061</c:v>
                </c:pt>
                <c:pt idx="110">
                  <c:v>48092</c:v>
                </c:pt>
                <c:pt idx="111">
                  <c:v>48122</c:v>
                </c:pt>
                <c:pt idx="112">
                  <c:v>48153</c:v>
                </c:pt>
                <c:pt idx="113">
                  <c:v>48183</c:v>
                </c:pt>
                <c:pt idx="114">
                  <c:v>48214</c:v>
                </c:pt>
                <c:pt idx="115">
                  <c:v>48245</c:v>
                </c:pt>
                <c:pt idx="116">
                  <c:v>48274</c:v>
                </c:pt>
                <c:pt idx="117">
                  <c:v>48305</c:v>
                </c:pt>
                <c:pt idx="118">
                  <c:v>48335</c:v>
                </c:pt>
                <c:pt idx="119">
                  <c:v>48366</c:v>
                </c:pt>
                <c:pt idx="120">
                  <c:v>48396</c:v>
                </c:pt>
                <c:pt idx="121">
                  <c:v>48427</c:v>
                </c:pt>
                <c:pt idx="122">
                  <c:v>48458</c:v>
                </c:pt>
                <c:pt idx="123">
                  <c:v>48488</c:v>
                </c:pt>
                <c:pt idx="124">
                  <c:v>48519</c:v>
                </c:pt>
                <c:pt idx="125">
                  <c:v>48549</c:v>
                </c:pt>
                <c:pt idx="126">
                  <c:v>48580</c:v>
                </c:pt>
                <c:pt idx="127">
                  <c:v>48611</c:v>
                </c:pt>
                <c:pt idx="128">
                  <c:v>48639</c:v>
                </c:pt>
                <c:pt idx="129">
                  <c:v>48670</c:v>
                </c:pt>
                <c:pt idx="130">
                  <c:v>48700</c:v>
                </c:pt>
                <c:pt idx="131">
                  <c:v>48731</c:v>
                </c:pt>
                <c:pt idx="132">
                  <c:v>48761</c:v>
                </c:pt>
                <c:pt idx="133">
                  <c:v>48792</c:v>
                </c:pt>
                <c:pt idx="134">
                  <c:v>48823</c:v>
                </c:pt>
                <c:pt idx="135">
                  <c:v>48853</c:v>
                </c:pt>
                <c:pt idx="136">
                  <c:v>48884</c:v>
                </c:pt>
                <c:pt idx="137">
                  <c:v>48914</c:v>
                </c:pt>
                <c:pt idx="138">
                  <c:v>48945</c:v>
                </c:pt>
                <c:pt idx="139">
                  <c:v>48976</c:v>
                </c:pt>
                <c:pt idx="140">
                  <c:v>49004</c:v>
                </c:pt>
                <c:pt idx="141">
                  <c:v>49035</c:v>
                </c:pt>
                <c:pt idx="142">
                  <c:v>49065</c:v>
                </c:pt>
                <c:pt idx="143">
                  <c:v>49096</c:v>
                </c:pt>
                <c:pt idx="144">
                  <c:v>49126</c:v>
                </c:pt>
                <c:pt idx="145">
                  <c:v>49157</c:v>
                </c:pt>
                <c:pt idx="146">
                  <c:v>49188</c:v>
                </c:pt>
                <c:pt idx="147">
                  <c:v>49218</c:v>
                </c:pt>
                <c:pt idx="148">
                  <c:v>49249</c:v>
                </c:pt>
                <c:pt idx="149">
                  <c:v>49279</c:v>
                </c:pt>
                <c:pt idx="150">
                  <c:v>49310</c:v>
                </c:pt>
                <c:pt idx="151">
                  <c:v>49341</c:v>
                </c:pt>
                <c:pt idx="152">
                  <c:v>49369</c:v>
                </c:pt>
                <c:pt idx="153">
                  <c:v>49400</c:v>
                </c:pt>
                <c:pt idx="154">
                  <c:v>49430</c:v>
                </c:pt>
                <c:pt idx="155">
                  <c:v>49461</c:v>
                </c:pt>
                <c:pt idx="156">
                  <c:v>49491</c:v>
                </c:pt>
                <c:pt idx="157">
                  <c:v>49522</c:v>
                </c:pt>
                <c:pt idx="158">
                  <c:v>49553</c:v>
                </c:pt>
                <c:pt idx="159">
                  <c:v>49583</c:v>
                </c:pt>
                <c:pt idx="160">
                  <c:v>49614</c:v>
                </c:pt>
                <c:pt idx="161">
                  <c:v>49644</c:v>
                </c:pt>
                <c:pt idx="162">
                  <c:v>49675</c:v>
                </c:pt>
                <c:pt idx="163">
                  <c:v>49706</c:v>
                </c:pt>
                <c:pt idx="164">
                  <c:v>49735</c:v>
                </c:pt>
                <c:pt idx="165">
                  <c:v>49766</c:v>
                </c:pt>
                <c:pt idx="166">
                  <c:v>49796</c:v>
                </c:pt>
                <c:pt idx="167">
                  <c:v>49827</c:v>
                </c:pt>
                <c:pt idx="168">
                  <c:v>49857</c:v>
                </c:pt>
                <c:pt idx="169">
                  <c:v>49888</c:v>
                </c:pt>
                <c:pt idx="170">
                  <c:v>49919</c:v>
                </c:pt>
                <c:pt idx="171">
                  <c:v>49949</c:v>
                </c:pt>
                <c:pt idx="172">
                  <c:v>49980</c:v>
                </c:pt>
                <c:pt idx="173">
                  <c:v>50010</c:v>
                </c:pt>
                <c:pt idx="174">
                  <c:v>50041</c:v>
                </c:pt>
                <c:pt idx="175">
                  <c:v>50072</c:v>
                </c:pt>
                <c:pt idx="176">
                  <c:v>50100</c:v>
                </c:pt>
                <c:pt idx="177">
                  <c:v>50131</c:v>
                </c:pt>
                <c:pt idx="178">
                  <c:v>50161</c:v>
                </c:pt>
                <c:pt idx="179">
                  <c:v>50192</c:v>
                </c:pt>
                <c:pt idx="180">
                  <c:v>50222</c:v>
                </c:pt>
                <c:pt idx="181">
                  <c:v>50253</c:v>
                </c:pt>
                <c:pt idx="182">
                  <c:v>50284</c:v>
                </c:pt>
                <c:pt idx="183">
                  <c:v>50314</c:v>
                </c:pt>
                <c:pt idx="184">
                  <c:v>50345</c:v>
                </c:pt>
                <c:pt idx="185">
                  <c:v>50375</c:v>
                </c:pt>
                <c:pt idx="186">
                  <c:v>50406</c:v>
                </c:pt>
                <c:pt idx="187">
                  <c:v>50437</c:v>
                </c:pt>
                <c:pt idx="188">
                  <c:v>50465</c:v>
                </c:pt>
                <c:pt idx="189">
                  <c:v>50496</c:v>
                </c:pt>
                <c:pt idx="190">
                  <c:v>50526</c:v>
                </c:pt>
                <c:pt idx="191">
                  <c:v>50557</c:v>
                </c:pt>
                <c:pt idx="192">
                  <c:v>50587</c:v>
                </c:pt>
                <c:pt idx="193">
                  <c:v>50618</c:v>
                </c:pt>
                <c:pt idx="194">
                  <c:v>50649</c:v>
                </c:pt>
                <c:pt idx="195">
                  <c:v>50679</c:v>
                </c:pt>
                <c:pt idx="196">
                  <c:v>50710</c:v>
                </c:pt>
                <c:pt idx="197">
                  <c:v>50740</c:v>
                </c:pt>
                <c:pt idx="198">
                  <c:v>50771</c:v>
                </c:pt>
                <c:pt idx="199">
                  <c:v>50802</c:v>
                </c:pt>
                <c:pt idx="200">
                  <c:v>50830</c:v>
                </c:pt>
                <c:pt idx="201">
                  <c:v>50861</c:v>
                </c:pt>
                <c:pt idx="202">
                  <c:v>50891</c:v>
                </c:pt>
                <c:pt idx="203">
                  <c:v>50922</c:v>
                </c:pt>
                <c:pt idx="204">
                  <c:v>50952</c:v>
                </c:pt>
                <c:pt idx="205">
                  <c:v>50983</c:v>
                </c:pt>
                <c:pt idx="206">
                  <c:v>51014</c:v>
                </c:pt>
                <c:pt idx="207">
                  <c:v>51044</c:v>
                </c:pt>
                <c:pt idx="208">
                  <c:v>51075</c:v>
                </c:pt>
                <c:pt idx="209">
                  <c:v>51105</c:v>
                </c:pt>
                <c:pt idx="210">
                  <c:v>51136</c:v>
                </c:pt>
                <c:pt idx="211">
                  <c:v>51167</c:v>
                </c:pt>
                <c:pt idx="212">
                  <c:v>51196</c:v>
                </c:pt>
                <c:pt idx="213">
                  <c:v>51227</c:v>
                </c:pt>
                <c:pt idx="214">
                  <c:v>51257</c:v>
                </c:pt>
                <c:pt idx="215">
                  <c:v>51288</c:v>
                </c:pt>
                <c:pt idx="216">
                  <c:v>51318</c:v>
                </c:pt>
                <c:pt idx="217">
                  <c:v>51349</c:v>
                </c:pt>
                <c:pt idx="218">
                  <c:v>51380</c:v>
                </c:pt>
                <c:pt idx="219">
                  <c:v>51410</c:v>
                </c:pt>
                <c:pt idx="220">
                  <c:v>51441</c:v>
                </c:pt>
                <c:pt idx="221">
                  <c:v>51471</c:v>
                </c:pt>
                <c:pt idx="222">
                  <c:v>51502</c:v>
                </c:pt>
                <c:pt idx="223">
                  <c:v>51533</c:v>
                </c:pt>
                <c:pt idx="224">
                  <c:v>51561</c:v>
                </c:pt>
                <c:pt idx="225">
                  <c:v>51592</c:v>
                </c:pt>
                <c:pt idx="226">
                  <c:v>51622</c:v>
                </c:pt>
                <c:pt idx="227">
                  <c:v>51653</c:v>
                </c:pt>
                <c:pt idx="228">
                  <c:v>51683</c:v>
                </c:pt>
                <c:pt idx="229">
                  <c:v>51714</c:v>
                </c:pt>
                <c:pt idx="230">
                  <c:v>51745</c:v>
                </c:pt>
                <c:pt idx="231">
                  <c:v>51775</c:v>
                </c:pt>
                <c:pt idx="232">
                  <c:v>51806</c:v>
                </c:pt>
                <c:pt idx="233">
                  <c:v>51836</c:v>
                </c:pt>
                <c:pt idx="234">
                  <c:v>51867</c:v>
                </c:pt>
                <c:pt idx="235">
                  <c:v>51898</c:v>
                </c:pt>
                <c:pt idx="236">
                  <c:v>51926</c:v>
                </c:pt>
                <c:pt idx="237">
                  <c:v>51957</c:v>
                </c:pt>
                <c:pt idx="238">
                  <c:v>51987</c:v>
                </c:pt>
                <c:pt idx="239">
                  <c:v>52018</c:v>
                </c:pt>
                <c:pt idx="240">
                  <c:v>52048</c:v>
                </c:pt>
                <c:pt idx="241">
                  <c:v>52079</c:v>
                </c:pt>
                <c:pt idx="242">
                  <c:v>52110</c:v>
                </c:pt>
                <c:pt idx="243">
                  <c:v>52140</c:v>
                </c:pt>
                <c:pt idx="244">
                  <c:v>52171</c:v>
                </c:pt>
                <c:pt idx="245">
                  <c:v>52201</c:v>
                </c:pt>
              </c:numCache>
            </c:numRef>
          </c:cat>
          <c:val>
            <c:numRef>
              <c:f>ENERGY_PRICING!$E$20:$JH$20</c:f>
              <c:numCache>
                <c:formatCode>"$"#,##0.00</c:formatCode>
                <c:ptCount val="246"/>
                <c:pt idx="0">
                  <c:v>88.85</c:v>
                </c:pt>
                <c:pt idx="1">
                  <c:v>63.5</c:v>
                </c:pt>
                <c:pt idx="2">
                  <c:v>78.59615384615384</c:v>
                </c:pt>
                <c:pt idx="3">
                  <c:v>77.67307692307692</c:v>
                </c:pt>
                <c:pt idx="4">
                  <c:v>129.20454545454547</c:v>
                </c:pt>
                <c:pt idx="5">
                  <c:v>233.76136363636363</c:v>
                </c:pt>
                <c:pt idx="6">
                  <c:v>276.5227272727272</c:v>
                </c:pt>
                <c:pt idx="7">
                  <c:v>276.52272727272731</c:v>
                </c:pt>
                <c:pt idx="8">
                  <c:v>145.63636363636363</c:v>
                </c:pt>
                <c:pt idx="9">
                  <c:v>69.49545454545455</c:v>
                </c:pt>
                <c:pt idx="10">
                  <c:v>50.304545454545448</c:v>
                </c:pt>
                <c:pt idx="11">
                  <c:v>50.645454545454534</c:v>
                </c:pt>
                <c:pt idx="12">
                  <c:v>55.995454545454542</c:v>
                </c:pt>
                <c:pt idx="13">
                  <c:v>55.995454545454542</c:v>
                </c:pt>
                <c:pt idx="14">
                  <c:v>46.670454545454547</c:v>
                </c:pt>
                <c:pt idx="15">
                  <c:v>46.670454545454547</c:v>
                </c:pt>
                <c:pt idx="16">
                  <c:v>97.192307692307693</c:v>
                </c:pt>
                <c:pt idx="17">
                  <c:v>159.09615384615384</c:v>
                </c:pt>
                <c:pt idx="18">
                  <c:v>191</c:v>
                </c:pt>
                <c:pt idx="19">
                  <c:v>166.22934219999999</c:v>
                </c:pt>
                <c:pt idx="20">
                  <c:v>97</c:v>
                </c:pt>
                <c:pt idx="21">
                  <c:v>58.75</c:v>
                </c:pt>
                <c:pt idx="22">
                  <c:v>39.9</c:v>
                </c:pt>
                <c:pt idx="23">
                  <c:v>39.9</c:v>
                </c:pt>
                <c:pt idx="24">
                  <c:v>51.9</c:v>
                </c:pt>
                <c:pt idx="25">
                  <c:v>51.9</c:v>
                </c:pt>
                <c:pt idx="26">
                  <c:v>40.9</c:v>
                </c:pt>
                <c:pt idx="27">
                  <c:v>40.9</c:v>
                </c:pt>
                <c:pt idx="28">
                  <c:v>65.5</c:v>
                </c:pt>
                <c:pt idx="29">
                  <c:v>103</c:v>
                </c:pt>
                <c:pt idx="30">
                  <c:v>187.0389838532866</c:v>
                </c:pt>
                <c:pt idx="31">
                  <c:v>162.70440149999999</c:v>
                </c:pt>
                <c:pt idx="32">
                  <c:v>92.779862287694954</c:v>
                </c:pt>
                <c:pt idx="33">
                  <c:v>52.139676160100493</c:v>
                </c:pt>
                <c:pt idx="34">
                  <c:v>35.011114660074313</c:v>
                </c:pt>
                <c:pt idx="35">
                  <c:v>34.758637013411487</c:v>
                </c:pt>
                <c:pt idx="36">
                  <c:v>45.243771133434528</c:v>
                </c:pt>
                <c:pt idx="37">
                  <c:v>45.243771133434528</c:v>
                </c:pt>
                <c:pt idx="38">
                  <c:v>36.355402360069085</c:v>
                </c:pt>
                <c:pt idx="39">
                  <c:v>36.355402360069085</c:v>
                </c:pt>
                <c:pt idx="40">
                  <c:v>62.980901206890522</c:v>
                </c:pt>
                <c:pt idx="41">
                  <c:v>99.45123663879157</c:v>
                </c:pt>
                <c:pt idx="42">
                  <c:v>185.83315305522689</c:v>
                </c:pt>
                <c:pt idx="43">
                  <c:v>161.63132279999999</c:v>
                </c:pt>
                <c:pt idx="44">
                  <c:v>91.495148507930878</c:v>
                </c:pt>
                <c:pt idx="45">
                  <c:v>50.127330899172158</c:v>
                </c:pt>
                <c:pt idx="46">
                  <c:v>33.522817644179405</c:v>
                </c:pt>
                <c:pt idx="47">
                  <c:v>33.193479588245012</c:v>
                </c:pt>
                <c:pt idx="48">
                  <c:v>43.217451252638632</c:v>
                </c:pt>
                <c:pt idx="49">
                  <c:v>43.217451252638632</c:v>
                </c:pt>
                <c:pt idx="50">
                  <c:v>34.971914993180853</c:v>
                </c:pt>
                <c:pt idx="51">
                  <c:v>34.971914993180853</c:v>
                </c:pt>
                <c:pt idx="52">
                  <c:v>62.214025537724964</c:v>
                </c:pt>
                <c:pt idx="53">
                  <c:v>98.370905734429655</c:v>
                </c:pt>
                <c:pt idx="54">
                  <c:v>185.33675038562853</c:v>
                </c:pt>
                <c:pt idx="55">
                  <c:v>161.18956999999997</c:v>
                </c:pt>
                <c:pt idx="56">
                  <c:v>90.966272192140281</c:v>
                </c:pt>
                <c:pt idx="57">
                  <c:v>49.298911554363784</c:v>
                </c:pt>
                <c:pt idx="58">
                  <c:v>32.910132503748208</c:v>
                </c:pt>
                <c:pt idx="59">
                  <c:v>32.549153431171831</c:v>
                </c:pt>
                <c:pt idx="60">
                  <c:v>42.383278995713539</c:v>
                </c:pt>
                <c:pt idx="61">
                  <c:v>42.383278995713539</c:v>
                </c:pt>
                <c:pt idx="62">
                  <c:v>34.402376693625101</c:v>
                </c:pt>
                <c:pt idx="63">
                  <c:v>34.402376693625101</c:v>
                </c:pt>
                <c:pt idx="64">
                  <c:v>61.898326908998314</c:v>
                </c:pt>
                <c:pt idx="65">
                  <c:v>97.926167429654413</c:v>
                </c:pt>
                <c:pt idx="66">
                  <c:v>187.19695430682987</c:v>
                </c:pt>
                <c:pt idx="67">
                  <c:v>162.84498070000001</c:v>
                </c:pt>
                <c:pt idx="68">
                  <c:v>92.948166844842746</c:v>
                </c:pt>
                <c:pt idx="69">
                  <c:v>52.403304435365939</c:v>
                </c:pt>
                <c:pt idx="70">
                  <c:v>35.206089738656061</c:v>
                </c:pt>
                <c:pt idx="71">
                  <c:v>34.963681227506846</c:v>
                </c:pt>
                <c:pt idx="72">
                  <c:v>45.509230160611544</c:v>
                </c:pt>
                <c:pt idx="73">
                  <c:v>45.509230160611544</c:v>
                </c:pt>
                <c:pt idx="74">
                  <c:v>36.536646799314084</c:v>
                </c:pt>
                <c:pt idx="75">
                  <c:v>36.536646799314084</c:v>
                </c:pt>
                <c:pt idx="76">
                  <c:v>63.08136612905399</c:v>
                </c:pt>
                <c:pt idx="77">
                  <c:v>99.592765917371509</c:v>
                </c:pt>
                <c:pt idx="78">
                  <c:v>188.75964646928753</c:v>
                </c:pt>
                <c:pt idx="79">
                  <c:v>164.23563324999998</c:v>
                </c:pt>
                <c:pt idx="80">
                  <c:v>94.613087128740887</c:v>
                </c:pt>
                <c:pt idx="81">
                  <c:v>55.011196166504021</c:v>
                </c:pt>
                <c:pt idx="82">
                  <c:v>37.13484299814359</c:v>
                </c:pt>
                <c:pt idx="83">
                  <c:v>36.992041462836454</c:v>
                </c:pt>
                <c:pt idx="84">
                  <c:v>48.135232250993631</c:v>
                </c:pt>
                <c:pt idx="85">
                  <c:v>48.135232250993631</c:v>
                </c:pt>
                <c:pt idx="86">
                  <c:v>38.32957236447151</c:v>
                </c:pt>
                <c:pt idx="87">
                  <c:v>38.32957236447151</c:v>
                </c:pt>
                <c:pt idx="88">
                  <c:v>64.075195943081667</c:v>
                </c:pt>
                <c:pt idx="89">
                  <c:v>100.99281693599175</c:v>
                </c:pt>
                <c:pt idx="90">
                  <c:v>191.15452813214108</c:v>
                </c:pt>
                <c:pt idx="91">
                  <c:v>166.36685805000002</c:v>
                </c:pt>
                <c:pt idx="92">
                  <c:v>97.164637046128092</c:v>
                </c:pt>
                <c:pt idx="93">
                  <c:v>59.007883572798562</c:v>
                </c:pt>
                <c:pt idx="94">
                  <c:v>40.090726392382265</c:v>
                </c:pt>
                <c:pt idx="95">
                  <c:v>40.100576112176654</c:v>
                </c:pt>
                <c:pt idx="96">
                  <c:v>52.159674430942992</c:v>
                </c:pt>
                <c:pt idx="97">
                  <c:v>52.159674430942992</c:v>
                </c:pt>
                <c:pt idx="98">
                  <c:v>41.077294956299006</c:v>
                </c:pt>
                <c:pt idx="99">
                  <c:v>41.077294956299006</c:v>
                </c:pt>
                <c:pt idx="100">
                  <c:v>65.598275699153859</c:v>
                </c:pt>
                <c:pt idx="101">
                  <c:v>103.13844522549427</c:v>
                </c:pt>
                <c:pt idx="102">
                  <c:v>193.91864580674832</c:v>
                </c:pt>
                <c:pt idx="103">
                  <c:v>168.82666900000001</c:v>
                </c:pt>
                <c:pt idx="104">
                  <c:v>100.10957763909634</c:v>
                </c:pt>
                <c:pt idx="105">
                  <c:v>63.620768823444308</c:v>
                </c:pt>
                <c:pt idx="106">
                  <c:v>43.502339442339014</c:v>
                </c:pt>
                <c:pt idx="107">
                  <c:v>43.688375751567797</c:v>
                </c:pt>
                <c:pt idx="108">
                  <c:v>56.80459360694045</c:v>
                </c:pt>
                <c:pt idx="109">
                  <c:v>56.80459360694045</c:v>
                </c:pt>
                <c:pt idx="110">
                  <c:v>44.248653566117959</c:v>
                </c:pt>
                <c:pt idx="111">
                  <c:v>44.248653566117959</c:v>
                </c:pt>
                <c:pt idx="112">
                  <c:v>67.356179540039037</c:v>
                </c:pt>
                <c:pt idx="113">
                  <c:v>105.6148803538524</c:v>
                </c:pt>
                <c:pt idx="114">
                  <c:v>195.24598722973778</c:v>
                </c:pt>
                <c:pt idx="115">
                  <c:v>170.00788099999997</c:v>
                </c:pt>
                <c:pt idx="116">
                  <c:v>101.52375102006334</c:v>
                </c:pt>
                <c:pt idx="117">
                  <c:v>65.835896539940464</c:v>
                </c:pt>
                <c:pt idx="118">
                  <c:v>45.140610982664299</c:v>
                </c:pt>
                <c:pt idx="119">
                  <c:v>45.411252864398136</c:v>
                </c:pt>
                <c:pt idx="120">
                  <c:v>59.035104154801168</c:v>
                </c:pt>
                <c:pt idx="121">
                  <c:v>59.035104154801168</c:v>
                </c:pt>
                <c:pt idx="122">
                  <c:v>45.771553871209065</c:v>
                </c:pt>
                <c:pt idx="123">
                  <c:v>45.771553871209065</c:v>
                </c:pt>
                <c:pt idx="124">
                  <c:v>68.200332669652354</c:v>
                </c:pt>
                <c:pt idx="125">
                  <c:v>106.80407535716684</c:v>
                </c:pt>
                <c:pt idx="126">
                  <c:v>197.33522174403865</c:v>
                </c:pt>
                <c:pt idx="127">
                  <c:v>171.86710789999998</c:v>
                </c:pt>
                <c:pt idx="128">
                  <c:v>103.74965897829426</c:v>
                </c:pt>
                <c:pt idx="129">
                  <c:v>69.322506087968463</c:v>
                </c:pt>
                <c:pt idx="130">
                  <c:v>47.719249294226671</c:v>
                </c:pt>
                <c:pt idx="131">
                  <c:v>48.123060290642137</c:v>
                </c:pt>
                <c:pt idx="132">
                  <c:v>62.545926269134917</c:v>
                </c:pt>
                <c:pt idx="133">
                  <c:v>62.545926269134917</c:v>
                </c:pt>
                <c:pt idx="134">
                  <c:v>48.168597935478317</c:v>
                </c:pt>
                <c:pt idx="135">
                  <c:v>48.168597935478317</c:v>
                </c:pt>
                <c:pt idx="136">
                  <c:v>69.529029132519568</c:v>
                </c:pt>
                <c:pt idx="137">
                  <c:v>108.67586749905823</c:v>
                </c:pt>
                <c:pt idx="138">
                  <c:v>198.85282060298354</c:v>
                </c:pt>
                <c:pt idx="139">
                  <c:v>173.21763154999999</c:v>
                </c:pt>
                <c:pt idx="140">
                  <c:v>105.36653604709853</c:v>
                </c:pt>
                <c:pt idx="141">
                  <c:v>71.85514406396139</c:v>
                </c:pt>
                <c:pt idx="142">
                  <c:v>49.592346130638106</c:v>
                </c:pt>
                <c:pt idx="143">
                  <c:v>50.092889827525518</c:v>
                </c:pt>
                <c:pt idx="144">
                  <c:v>65.096152008849998</c:v>
                </c:pt>
                <c:pt idx="145">
                  <c:v>65.096152008849998</c:v>
                </c:pt>
                <c:pt idx="146">
                  <c:v>49.909786543973453</c:v>
                </c:pt>
                <c:pt idx="147">
                  <c:v>49.909786543973453</c:v>
                </c:pt>
                <c:pt idx="148">
                  <c:v>70.494180829051885</c:v>
                </c:pt>
                <c:pt idx="149">
                  <c:v>110.03551841391348</c:v>
                </c:pt>
                <c:pt idx="150">
                  <c:v>199.15358651765072</c:v>
                </c:pt>
                <c:pt idx="151">
                  <c:v>173.48528559999997</c:v>
                </c:pt>
                <c:pt idx="152">
                  <c:v>105.68697745204362</c:v>
                </c:pt>
                <c:pt idx="153">
                  <c:v>72.357075897186462</c:v>
                </c:pt>
                <c:pt idx="154">
                  <c:v>49.963566548960813</c:v>
                </c:pt>
                <c:pt idx="155">
                  <c:v>50.483281253367245</c:v>
                </c:pt>
                <c:pt idx="156">
                  <c:v>65.601569479805818</c:v>
                </c:pt>
                <c:pt idx="157">
                  <c:v>65.601569479805818</c:v>
                </c:pt>
                <c:pt idx="158">
                  <c:v>50.254864679315688</c:v>
                </c:pt>
                <c:pt idx="159">
                  <c:v>50.254864679315688</c:v>
                </c:pt>
                <c:pt idx="160">
                  <c:v>70.68545978995067</c:v>
                </c:pt>
                <c:pt idx="161">
                  <c:v>110.30498135441599</c:v>
                </c:pt>
                <c:pt idx="162">
                  <c:v>200.08652202898762</c:v>
                </c:pt>
                <c:pt idx="163">
                  <c:v>174.31551255000002</c:v>
                </c:pt>
                <c:pt idx="164">
                  <c:v>106.68094369421814</c:v>
                </c:pt>
                <c:pt idx="165">
                  <c:v>73.914001095988255</c:v>
                </c:pt>
                <c:pt idx="166">
                  <c:v>51.11504247724131</c:v>
                </c:pt>
                <c:pt idx="167">
                  <c:v>51.694223074657536</c:v>
                </c:pt>
                <c:pt idx="168">
                  <c:v>67.169306659154842</c:v>
                </c:pt>
                <c:pt idx="169">
                  <c:v>67.169306659154842</c:v>
                </c:pt>
                <c:pt idx="170">
                  <c:v>51.325250753491929</c:v>
                </c:pt>
                <c:pt idx="171">
                  <c:v>51.325250753491929</c:v>
                </c:pt>
                <c:pt idx="172">
                  <c:v>71.278781461362598</c:v>
                </c:pt>
                <c:pt idx="173">
                  <c:v>111.14081924004279</c:v>
                </c:pt>
                <c:pt idx="174">
                  <c:v>201.39904265339987</c:v>
                </c:pt>
                <c:pt idx="175">
                  <c:v>175.48353539999999</c:v>
                </c:pt>
                <c:pt idx="176">
                  <c:v>108.07932673031263</c:v>
                </c:pt>
                <c:pt idx="177">
                  <c:v>76.104395189966169</c:v>
                </c:pt>
                <c:pt idx="178">
                  <c:v>52.735021442579146</c:v>
                </c:pt>
                <c:pt idx="179">
                  <c:v>53.397862925529246</c:v>
                </c:pt>
                <c:pt idx="180">
                  <c:v>69.374911823229837</c:v>
                </c:pt>
                <c:pt idx="181">
                  <c:v>69.374911823229837</c:v>
                </c:pt>
                <c:pt idx="182">
                  <c:v>52.831146693101736</c:v>
                </c:pt>
                <c:pt idx="183">
                  <c:v>52.831146693101736</c:v>
                </c:pt>
                <c:pt idx="184">
                  <c:v>72.113508965220831</c:v>
                </c:pt>
                <c:pt idx="185">
                  <c:v>112.31673595692098</c:v>
                </c:pt>
                <c:pt idx="186">
                  <c:v>203.21974289265782</c:v>
                </c:pt>
                <c:pt idx="187">
                  <c:v>177.10379144999999</c:v>
                </c:pt>
                <c:pt idx="188">
                  <c:v>110.01913345108822</c:v>
                </c:pt>
                <c:pt idx="189">
                  <c:v>79.142862530439857</c:v>
                </c:pt>
                <c:pt idx="190">
                  <c:v>54.982221246471134</c:v>
                </c:pt>
                <c:pt idx="191">
                  <c:v>55.761115301453223</c:v>
                </c:pt>
                <c:pt idx="192">
                  <c:v>72.434479631345681</c:v>
                </c:pt>
                <c:pt idx="193">
                  <c:v>72.434479631345681</c:v>
                </c:pt>
                <c:pt idx="194">
                  <c:v>54.920092989677393</c:v>
                </c:pt>
                <c:pt idx="195">
                  <c:v>54.920092989677393</c:v>
                </c:pt>
                <c:pt idx="196">
                  <c:v>73.271424915433371</c:v>
                </c:pt>
                <c:pt idx="197">
                  <c:v>113.94794220842365</c:v>
                </c:pt>
                <c:pt idx="198">
                  <c:v>204.93684143312336</c:v>
                </c:pt>
                <c:pt idx="199">
                  <c:v>178.63185149999998</c:v>
                </c:pt>
                <c:pt idx="200">
                  <c:v>111.84856106207518</c:v>
                </c:pt>
                <c:pt idx="201">
                  <c:v>82.008434645543247</c:v>
                </c:pt>
                <c:pt idx="202">
                  <c:v>57.101550623266355</c:v>
                </c:pt>
                <c:pt idx="203">
                  <c:v>57.989893613200302</c:v>
                </c:pt>
                <c:pt idx="204">
                  <c:v>75.319951552803985</c:v>
                </c:pt>
                <c:pt idx="205">
                  <c:v>75.319951552803985</c:v>
                </c:pt>
                <c:pt idx="206">
                  <c:v>56.890173818810986</c:v>
                </c:pt>
                <c:pt idx="207">
                  <c:v>56.890173818810986</c:v>
                </c:pt>
                <c:pt idx="208">
                  <c:v>74.363452996289809</c:v>
                </c:pt>
                <c:pt idx="209">
                  <c:v>115.48632937027472</c:v>
                </c:pt>
                <c:pt idx="210">
                  <c:v>206.68937042634903</c:v>
                </c:pt>
                <c:pt idx="211">
                  <c:v>180.1914414</c:v>
                </c:pt>
                <c:pt idx="212">
                  <c:v>113.71573691349306</c:v>
                </c:pt>
                <c:pt idx="213">
                  <c:v>84.93313471111783</c:v>
                </c:pt>
                <c:pt idx="214">
                  <c:v>59.264610046764226</c:v>
                </c:pt>
                <c:pt idx="215">
                  <c:v>60.264660330869425</c:v>
                </c:pt>
                <c:pt idx="216">
                  <c:v>78.264962035500588</c:v>
                </c:pt>
                <c:pt idx="217">
                  <c:v>78.264962035500588</c:v>
                </c:pt>
                <c:pt idx="218">
                  <c:v>58.900905113893508</c:v>
                </c:pt>
                <c:pt idx="219">
                  <c:v>58.900905113893508</c:v>
                </c:pt>
                <c:pt idx="220">
                  <c:v>75.478013883749767</c:v>
                </c:pt>
                <c:pt idx="221">
                  <c:v>117.05645947079833</c:v>
                </c:pt>
                <c:pt idx="222">
                  <c:v>207.4932022822677</c:v>
                </c:pt>
                <c:pt idx="223">
                  <c:v>180.90677794999999</c:v>
                </c:pt>
                <c:pt idx="224">
                  <c:v>114.57215380346945</c:v>
                </c:pt>
                <c:pt idx="225">
                  <c:v>86.274605859842822</c:v>
                </c:pt>
                <c:pt idx="226">
                  <c:v>60.25673975050875</c:v>
                </c:pt>
                <c:pt idx="227">
                  <c:v>61.308026779877743</c:v>
                </c:pt>
                <c:pt idx="228">
                  <c:v>79.615748956091721</c:v>
                </c:pt>
                <c:pt idx="229">
                  <c:v>79.615748956091721</c:v>
                </c:pt>
                <c:pt idx="230">
                  <c:v>59.823166528641941</c:v>
                </c:pt>
                <c:pt idx="231">
                  <c:v>59.823166528641941</c:v>
                </c:pt>
                <c:pt idx="232">
                  <c:v>75.989229133348744</c:v>
                </c:pt>
                <c:pt idx="233">
                  <c:v>117.77663049085925</c:v>
                </c:pt>
                <c:pt idx="234">
                  <c:v>208.62005892211337</c:v>
                </c:pt>
                <c:pt idx="235">
                  <c:v>181.90957689999999</c:v>
                </c:pt>
                <c:pt idx="236">
                  <c:v>115.77272709729959</c:v>
                </c:pt>
                <c:pt idx="237">
                  <c:v>88.155155454850529</c:v>
                </c:pt>
                <c:pt idx="238">
                  <c:v>61.647562888483201</c:v>
                </c:pt>
                <c:pt idx="239">
                  <c:v>62.770676464883742</c:v>
                </c:pt>
                <c:pt idx="240">
                  <c:v>81.509357923287013</c:v>
                </c:pt>
                <c:pt idx="241">
                  <c:v>81.509357923287013</c:v>
                </c:pt>
                <c:pt idx="242">
                  <c:v>61.116044375209732</c:v>
                </c:pt>
                <c:pt idx="243">
                  <c:v>61.116044375209732</c:v>
                </c:pt>
                <c:pt idx="244">
                  <c:v>76.705879380734871</c:v>
                </c:pt>
                <c:pt idx="245">
                  <c:v>118.78620667250061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C1-4A17-A450-EA215AAD18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541192"/>
        <c:axId val="731537584"/>
      </c:lineChart>
      <c:dateAx>
        <c:axId val="731541192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/>
                </a:solidFill>
                <a:latin typeface="AvenirNext LT Pro Bold" panose="020B0804020202020204" pitchFamily="34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731537584"/>
        <c:crosses val="autoZero"/>
        <c:auto val="1"/>
        <c:lblOffset val="100"/>
        <c:baseTimeUnit val="months"/>
      </c:dateAx>
      <c:valAx>
        <c:axId val="731537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/>
                </a:solidFill>
                <a:latin typeface="AvenirNext LT Pro Bold" panose="020B0804020202020204" pitchFamily="34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731541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086034910562018"/>
          <c:y val="3.9325419227619333E-2"/>
          <c:w val="0.6474601858978154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/>
              </a:solidFill>
              <a:latin typeface="AvenirNext LT Pro Bold" panose="020B0804020202020204" pitchFamily="34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 b="1">
          <a:solidFill>
            <a:schemeClr val="tx1"/>
          </a:solidFill>
          <a:latin typeface="AvenirNext LT Pro Bold" panose="020B0804020202020204" pitchFamily="34" charset="0"/>
          <a:cs typeface="Times New Roman" panose="02020603050405020304" pitchFamily="18" charset="0"/>
        </a:defRPr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2ADFB75-B33B-488B-8E53-BE6DE94DD104}">
  <sheetPr codeName="Chart8">
    <tabColor rgb="FF00B050"/>
  </sheetPr>
  <sheetViews>
    <sheetView zoomScale="114" workbookViewId="0" zoomToFit="1"/>
  </sheetViews>
  <pageMargins left="0.7" right="0.7" top="0.75" bottom="0.75" header="0.3" footer="0.3"/>
  <pageSetup orientation="landscape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60B4CA7-22D5-4EA0-ABF4-DEB9707B2AE6}">
  <sheetPr codeName="Chart9">
    <tabColor rgb="FF00B050"/>
  </sheetPr>
  <sheetViews>
    <sheetView zoomScale="114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9524</xdr:colOff>
      <xdr:row>4</xdr:row>
      <xdr:rowOff>14286</xdr:rowOff>
    </xdr:from>
    <xdr:to>
      <xdr:col>23</xdr:col>
      <xdr:colOff>38099</xdr:colOff>
      <xdr:row>30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3F84AD8-3C3E-4BE5-90F3-4F660AD739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352425</xdr:colOff>
      <xdr:row>5</xdr:row>
      <xdr:rowOff>38100</xdr:rowOff>
    </xdr:from>
    <xdr:to>
      <xdr:col>18</xdr:col>
      <xdr:colOff>438151</xdr:colOff>
      <xdr:row>26</xdr:row>
      <xdr:rowOff>19050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A5557D83-51A0-4658-B1ED-3537E6C913BA}"/>
            </a:ext>
          </a:extLst>
        </xdr:cNvPr>
        <xdr:cNvSpPr/>
      </xdr:nvSpPr>
      <xdr:spPr>
        <a:xfrm>
          <a:off x="9601200" y="1419225"/>
          <a:ext cx="2524126" cy="3981450"/>
        </a:xfrm>
        <a:prstGeom prst="roundRect">
          <a:avLst/>
        </a:prstGeom>
        <a:solidFill>
          <a:schemeClr val="accent1">
            <a:alpha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chemeClr val="tx1"/>
              </a:solidFill>
            </a:rPr>
            <a:t>Purchase Window</a:t>
          </a:r>
        </a:p>
        <a:p>
          <a:pPr algn="ctr"/>
          <a:endParaRPr lang="en-US" sz="1400" b="1">
            <a:solidFill>
              <a:schemeClr val="tx1"/>
            </a:solidFill>
          </a:endParaRPr>
        </a:p>
        <a:p>
          <a:pPr algn="ctr"/>
          <a:r>
            <a:rPr lang="en-US" sz="1400" b="1">
              <a:solidFill>
                <a:schemeClr val="tx1"/>
              </a:solidFill>
            </a:rPr>
            <a:t>Average 7x24 = $70/MWH</a:t>
          </a:r>
        </a:p>
        <a:p>
          <a:pPr algn="ctr"/>
          <a:endParaRPr lang="en-US" sz="14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19049</xdr:colOff>
      <xdr:row>4</xdr:row>
      <xdr:rowOff>4761</xdr:rowOff>
    </xdr:from>
    <xdr:to>
      <xdr:col>28</xdr:col>
      <xdr:colOff>47624</xdr:colOff>
      <xdr:row>30</xdr:row>
      <xdr:rowOff>104774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792AF8-50FD-44D6-BA3D-195AA34C5E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342901</xdr:colOff>
      <xdr:row>6</xdr:row>
      <xdr:rowOff>19050</xdr:rowOff>
    </xdr:from>
    <xdr:to>
      <xdr:col>21</xdr:col>
      <xdr:colOff>228601</xdr:colOff>
      <xdr:row>27</xdr:row>
      <xdr:rowOff>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96A0244F-A674-4D5B-B424-53B56BB6C2D2}"/>
            </a:ext>
          </a:extLst>
        </xdr:cNvPr>
        <xdr:cNvSpPr/>
      </xdr:nvSpPr>
      <xdr:spPr>
        <a:xfrm>
          <a:off x="9763126" y="1590675"/>
          <a:ext cx="1714500" cy="3981450"/>
        </a:xfrm>
        <a:prstGeom prst="roundRect">
          <a:avLst/>
        </a:prstGeom>
        <a:solidFill>
          <a:schemeClr val="accent1">
            <a:alpha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chemeClr val="tx1"/>
              </a:solidFill>
            </a:rPr>
            <a:t>Purchase Window</a:t>
          </a:r>
        </a:p>
        <a:p>
          <a:pPr algn="ctr"/>
          <a:endParaRPr lang="en-US" sz="1400" b="1">
            <a:solidFill>
              <a:schemeClr val="tx1"/>
            </a:solidFill>
          </a:endParaRPr>
        </a:p>
        <a:p>
          <a:pPr algn="ctr"/>
          <a:endParaRPr lang="en-US" sz="1400" b="1">
            <a:solidFill>
              <a:schemeClr val="tx1"/>
            </a:solidFill>
          </a:endParaRPr>
        </a:p>
        <a:p>
          <a:pPr algn="ctr"/>
          <a:endParaRPr lang="en-US" sz="1400" b="1">
            <a:solidFill>
              <a:schemeClr val="tx1"/>
            </a:solidFill>
          </a:endParaRPr>
        </a:p>
        <a:p>
          <a:pPr algn="ctr"/>
          <a:endParaRPr lang="en-US" sz="1400" b="1">
            <a:solidFill>
              <a:schemeClr val="tx1"/>
            </a:solidFill>
          </a:endParaRPr>
        </a:p>
        <a:p>
          <a:pPr algn="ctr"/>
          <a:endParaRPr lang="en-US" sz="1400" b="1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352425</xdr:colOff>
      <xdr:row>9</xdr:row>
      <xdr:rowOff>66675</xdr:rowOff>
    </xdr:from>
    <xdr:to>
      <xdr:col>33</xdr:col>
      <xdr:colOff>0</xdr:colOff>
      <xdr:row>23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6F4667D-8D25-4743-8CB2-1CC3CD7AA9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9</xdr:row>
      <xdr:rowOff>66675</xdr:rowOff>
    </xdr:from>
    <xdr:to>
      <xdr:col>16</xdr:col>
      <xdr:colOff>266700</xdr:colOff>
      <xdr:row>23</xdr:row>
      <xdr:rowOff>142875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D6099D5-65DC-4325-B296-5B6B5F1558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4408" cy="627480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0D38E3-0AB3-4B5B-8C15-514D8D2870F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64408" cy="627480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BF45BAB-76F2-4641-858C-5EEC6551B72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ppsant\iso_markets\BUDGET\2019%20BUDGET\CapEgyCalc4%20-%20Budget%202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ppsant\iso_markets\BUDGET\2020%20BUDGET\ENERGY_MODE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ppsant\iso_markets\iso_markets\2009%20BUDGET\Short%20Term%20Budget%20Model\STBudgetResults_Backup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ppsant\iso_markets\BUDGET\2020%20BUDGET\Inputs\Contracts_Model\CONTRACT_MODEL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cretary22369553\AppData\Local\Temp\85\Temp1_Exhibit%20WEC-SPE-17-9%20Native.zip\0._RESULTS_MOD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okups"/>
      <sheetName val="Assumptions"/>
      <sheetName val="TOC"/>
      <sheetName val="Initial"/>
      <sheetName val="UAP"/>
      <sheetName val="ResDef1"/>
      <sheetName val="ResDef2"/>
      <sheetName val="OnOffHr2"/>
      <sheetName val="Price Fcsts Pre Sensit"/>
      <sheetName val="Self_Supply"/>
      <sheetName val="Monthly Reconfig"/>
      <sheetName val="Ann Reconfig Credits"/>
      <sheetName val="Trans Load Reduc"/>
      <sheetName val="Cap Load Reduc"/>
      <sheetName val="NonEgy"/>
      <sheetName val="OnOffHr"/>
      <sheetName val="Load"/>
      <sheetName val="Basis Variance"/>
      <sheetName val="Inflation"/>
      <sheetName val="Sensit Input Table"/>
      <sheetName val="Old Budgets"/>
      <sheetName val="CapEgyCalc4 - Budget 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44">
          <cell r="R44">
            <v>2.060668849871039E-2</v>
          </cell>
        </row>
        <row r="45">
          <cell r="R45">
            <v>2.060668849871039E-2</v>
          </cell>
        </row>
      </sheetData>
      <sheetData sheetId="19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LOAD_FORECAST"/>
      <sheetName val="ON-PEAK_%"/>
      <sheetName val="SUPPLY_SHAPES"/>
      <sheetName val="C-SQL"/>
      <sheetName val="All_Contracts"/>
      <sheetName val="All_Contracts_Pivot"/>
      <sheetName val="G-SQL"/>
      <sheetName val="All_Generation"/>
      <sheetName val="All_Gen_Pivot"/>
      <sheetName val="LOOKUPS"/>
      <sheetName val="Contract_Budget"/>
      <sheetName val="Generation_Budget"/>
      <sheetName val="Load_Zone_Budget"/>
      <sheetName val="SUMMARY"/>
      <sheetName val="One_Year_Detail"/>
      <sheetName val="Gap_Chart_Table"/>
      <sheetName val="Gap_Chart"/>
      <sheetName val="LOAD_SHAP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B3" t="str">
            <v>Purchase</v>
          </cell>
          <cell r="F3" t="str">
            <v>Ashland</v>
          </cell>
          <cell r="N3" t="str">
            <v>EDF Contracts</v>
          </cell>
        </row>
        <row r="4">
          <cell r="B4" t="str">
            <v>Sale</v>
          </cell>
          <cell r="F4" t="str">
            <v>Barton</v>
          </cell>
          <cell r="N4" t="str">
            <v>Planned Purchase 14</v>
          </cell>
        </row>
        <row r="5">
          <cell r="N5" t="str">
            <v>2019 Planned Purchase Product 1</v>
          </cell>
        </row>
        <row r="6">
          <cell r="N6" t="str">
            <v>2019 Planned Purchase Product 2</v>
          </cell>
        </row>
        <row r="7">
          <cell r="N7" t="str">
            <v>2019 Planned Purchase Product 2.1</v>
          </cell>
        </row>
        <row r="8">
          <cell r="N8" t="str">
            <v>2019 Planned Purchase Product 3</v>
          </cell>
        </row>
        <row r="9">
          <cell r="N9" t="str">
            <v>2019 Planned Purchase Product 4</v>
          </cell>
        </row>
        <row r="10">
          <cell r="N10" t="str">
            <v>2019 Planned Purchase Product 5</v>
          </cell>
        </row>
        <row r="11">
          <cell r="N11" t="str">
            <v>Stonyvale Farm</v>
          </cell>
        </row>
        <row r="12">
          <cell r="N12" t="str">
            <v>NULL</v>
          </cell>
        </row>
        <row r="13">
          <cell r="N13" t="str">
            <v>Winter Purchase 2018-19</v>
          </cell>
        </row>
        <row r="14">
          <cell r="N14" t="str">
            <v>HQUS Contract</v>
          </cell>
        </row>
        <row r="15">
          <cell r="N15" t="str">
            <v>HQ VJO Contract</v>
          </cell>
        </row>
        <row r="16">
          <cell r="N16" t="str">
            <v>Seabrook PPA</v>
          </cell>
        </row>
        <row r="17">
          <cell r="N17" t="str">
            <v>Seabrook 2018-22 Purchase</v>
          </cell>
        </row>
        <row r="18">
          <cell r="N18" t="str">
            <v>NYPA Niagara Contract</v>
          </cell>
        </row>
      </sheetData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cutive Summary"/>
      <sheetName val="Annual Summary"/>
      <sheetName val="Monthly Summary"/>
      <sheetName val="Contents"/>
      <sheetName val="Price Forecasts"/>
      <sheetName val="Load Forecast"/>
      <sheetName val="Resource Entitlements"/>
      <sheetName val="Energy Availability"/>
      <sheetName val="Energy Availability Adjustments"/>
      <sheetName val="Energy Rates"/>
      <sheetName val="Energy Rate Adjustments"/>
      <sheetName val="Capacity Rates"/>
      <sheetName val="Capacity Rate Adjustments"/>
      <sheetName val="Energy Entitlement"/>
      <sheetName val="OnOffPk Energy"/>
      <sheetName val="Capacity Entitlement"/>
      <sheetName val="Forward Reserve Entitlement"/>
      <sheetName val="Black Start Entitlement"/>
      <sheetName val="Renewable Credit Entitlement"/>
      <sheetName val="Energy Charges"/>
      <sheetName val="Energy Credits"/>
      <sheetName val="Energy Credits Summary"/>
      <sheetName val="Capacity Charges"/>
      <sheetName val="Capacity Credits"/>
      <sheetName val="Forward Reserve Credits"/>
      <sheetName val="Black Start Credits"/>
      <sheetName val="Renewable Credits"/>
      <sheetName val="Non-Energy-Ancilliary"/>
      <sheetName val="Non-Energy-Transmission"/>
      <sheetName val="Non-Energy-Admin"/>
      <sheetName val="Non-Energy-Other"/>
      <sheetName val="Power Costs"/>
      <sheetName val="Basis Variance"/>
      <sheetName val="Energy by Category"/>
      <sheetName val="Energy by Supplier"/>
      <sheetName val="Probabilistic Results"/>
      <sheetName val="Budg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">
          <cell r="A1" t="str">
            <v>Swanton Village Electric Dept</v>
          </cell>
        </row>
      </sheetData>
      <sheetData sheetId="32"/>
      <sheetData sheetId="33"/>
      <sheetData sheetId="34"/>
      <sheetData sheetId="35"/>
      <sheetData sheetId="3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s"/>
      <sheetName val="Contract_Budget"/>
      <sheetName val="CONTRACT_MODEL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nSit_Dashboard"/>
      <sheetName val="Exec Summary"/>
      <sheetName val="Actuals &amp; Budgets"/>
      <sheetName val="YOY_Budget_Variances"/>
      <sheetName val="Gap &amp; Coverage Charts"/>
      <sheetName val="Power Bill Summary"/>
      <sheetName val="Load Summary"/>
      <sheetName val="Transmission Summary"/>
      <sheetName val="Misc Summary"/>
      <sheetName val="Resources Detail"/>
      <sheetName val="RES_Summary"/>
      <sheetName val="Output_Table"/>
      <sheetName val="Lookups"/>
      <sheetName val="Budget"/>
      <sheetName val="READ_ME"/>
    </sheetNames>
    <sheetDataSet>
      <sheetData sheetId="0">
        <row r="6">
          <cell r="F6">
            <v>1</v>
          </cell>
        </row>
        <row r="7">
          <cell r="F7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EE5C6B7E-7FFD-4A24-A11B-D7741C2DC651}" autoFormatId="16" applyNumberFormats="0" applyBorderFormats="0" applyFontFormats="0" applyPatternFormats="0" applyAlignmentFormats="0" applyWidthHeightFormats="0">
  <queryTableRefresh nextId="7">
    <queryTableFields count="6">
      <queryTableField id="1" name="Year" tableColumnId="1"/>
      <queryTableField id="2" name="Month" tableColumnId="2"/>
      <queryTableField id="3" name="Hours" tableColumnId="3"/>
      <queryTableField id="4" name="Location ID" tableColumnId="4"/>
      <queryTableField id="5" name="Avg DA LMP" tableColumnId="5"/>
      <queryTableField id="6" name="Avg RT LMP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E5686E-085B-4AD6-BDCC-382419032F46}" name="Ave_LMP_History" displayName="Ave_LMP_History" ref="A1:F1880" tableType="queryTable" totalsRowShown="0" headerRowDxfId="8" dataDxfId="7">
  <autoFilter ref="A1:F1880" xr:uid="{3593B4B0-486F-4230-B287-B1D4695CD27F}"/>
  <tableColumns count="6">
    <tableColumn id="1" xr3:uid="{BC4017C0-EDF6-427D-A665-C624A6786AF7}" uniqueName="1" name="Year" queryTableFieldId="1" dataDxfId="6"/>
    <tableColumn id="2" xr3:uid="{54C8858F-98FE-4C0E-B32B-8BCC340BBE52}" uniqueName="2" name="Month" queryTableFieldId="2" dataDxfId="5"/>
    <tableColumn id="3" xr3:uid="{750E2481-51F3-4CCA-BC67-7C8689717C4C}" uniqueName="3" name="Hours" queryTableFieldId="3" dataDxfId="4"/>
    <tableColumn id="4" xr3:uid="{7AB81647-B185-4575-AE5E-F5D036C913BB}" uniqueName="4" name="Location ID" queryTableFieldId="4" dataDxfId="3"/>
    <tableColumn id="5" xr3:uid="{B14DBA19-2500-45E3-A8F6-395CEDE33945}" uniqueName="5" name="Avg DA LMP" queryTableFieldId="5" dataDxfId="2"/>
    <tableColumn id="6" xr3:uid="{EFD418ED-3352-4017-9490-FECAF93BF10F}" uniqueName="6" name="Avg RT LMP" queryTableFieldId="6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D60B2-B7DB-463E-9CD2-76482C6141C4}">
  <sheetPr codeName="Sheet2"/>
  <dimension ref="B2:C10"/>
  <sheetViews>
    <sheetView workbookViewId="0"/>
  </sheetViews>
  <sheetFormatPr defaultRowHeight="15" x14ac:dyDescent="0.25"/>
  <cols>
    <col min="1" max="1" width="4.42578125" customWidth="1"/>
    <col min="2" max="2" width="15.5703125" style="1" bestFit="1" customWidth="1"/>
    <col min="3" max="3" width="202.5703125" bestFit="1" customWidth="1"/>
  </cols>
  <sheetData>
    <row r="2" spans="2:3" x14ac:dyDescent="0.25">
      <c r="B2" s="10" t="s">
        <v>92</v>
      </c>
      <c r="C2" s="28" t="s">
        <v>91</v>
      </c>
    </row>
    <row r="3" spans="2:3" x14ac:dyDescent="0.25">
      <c r="B3" s="39">
        <v>44720</v>
      </c>
      <c r="C3" s="113" t="s">
        <v>408</v>
      </c>
    </row>
    <row r="4" spans="2:3" x14ac:dyDescent="0.25">
      <c r="B4" s="39"/>
      <c r="C4" s="29"/>
    </row>
    <row r="5" spans="2:3" x14ac:dyDescent="0.25">
      <c r="B5" s="39"/>
      <c r="C5" s="29"/>
    </row>
    <row r="7" spans="2:3" x14ac:dyDescent="0.25">
      <c r="B7" s="10" t="s">
        <v>93</v>
      </c>
      <c r="C7" s="28" t="s">
        <v>97</v>
      </c>
    </row>
    <row r="8" spans="2:3" x14ac:dyDescent="0.25">
      <c r="B8" s="9" t="s">
        <v>94</v>
      </c>
      <c r="C8" s="113" t="s">
        <v>409</v>
      </c>
    </row>
    <row r="9" spans="2:3" x14ac:dyDescent="0.25">
      <c r="B9" s="9" t="s">
        <v>95</v>
      </c>
      <c r="C9" s="113" t="s">
        <v>410</v>
      </c>
    </row>
    <row r="10" spans="2:3" x14ac:dyDescent="0.25">
      <c r="B10" s="9" t="s">
        <v>96</v>
      </c>
      <c r="C10" s="113" t="s">
        <v>411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16AA2-0D1F-4EB7-8E1C-B027E01D4EAF}">
  <sheetPr codeName="Sheet1">
    <tabColor rgb="FF00B050"/>
  </sheetPr>
  <dimension ref="A1:U407"/>
  <sheetViews>
    <sheetView workbookViewId="0">
      <pane xSplit="12" ySplit="1" topLeftCell="M392" activePane="bottomRight" state="frozen"/>
      <selection activeCell="M2" sqref="M2"/>
      <selection pane="topRight" activeCell="M2" sqref="M2"/>
      <selection pane="bottomLeft" activeCell="M2" sqref="M2"/>
      <selection pane="bottomRight" activeCell="A410" sqref="A410:XFD1048576"/>
    </sheetView>
  </sheetViews>
  <sheetFormatPr defaultRowHeight="15" x14ac:dyDescent="0.25"/>
  <cols>
    <col min="1" max="1" width="10.7109375" bestFit="1" customWidth="1"/>
    <col min="2" max="2" width="10.7109375" customWidth="1"/>
    <col min="3" max="3" width="5" bestFit="1" customWidth="1"/>
    <col min="4" max="4" width="6.85546875" bestFit="1" customWidth="1"/>
    <col min="5" max="5" width="10.7109375" bestFit="1" customWidth="1"/>
    <col min="6" max="6" width="10.140625" bestFit="1" customWidth="1"/>
    <col min="7" max="7" width="14.85546875" bestFit="1" customWidth="1"/>
    <col min="8" max="8" width="13.140625" bestFit="1" customWidth="1"/>
    <col min="20" max="21" width="10.5703125" bestFit="1" customWidth="1"/>
  </cols>
  <sheetData>
    <row r="1" spans="1:21" x14ac:dyDescent="0.25">
      <c r="A1" s="31" t="s">
        <v>68</v>
      </c>
      <c r="B1" s="31" t="s">
        <v>69</v>
      </c>
      <c r="C1" s="31" t="s">
        <v>1</v>
      </c>
      <c r="D1" s="31" t="s">
        <v>0</v>
      </c>
      <c r="E1" s="31" t="s">
        <v>70</v>
      </c>
      <c r="F1" s="31" t="s">
        <v>71</v>
      </c>
      <c r="G1" s="31" t="s">
        <v>72</v>
      </c>
      <c r="H1" s="31" t="s">
        <v>73</v>
      </c>
      <c r="I1" s="31" t="s">
        <v>74</v>
      </c>
      <c r="J1" s="31" t="s">
        <v>75</v>
      </c>
      <c r="K1" s="31" t="s">
        <v>76</v>
      </c>
      <c r="L1" s="31" t="s">
        <v>77</v>
      </c>
      <c r="M1" s="31" t="s">
        <v>78</v>
      </c>
      <c r="N1" s="31" t="s">
        <v>79</v>
      </c>
      <c r="O1" s="31" t="s">
        <v>80</v>
      </c>
      <c r="P1" s="31" t="s">
        <v>81</v>
      </c>
      <c r="Q1" s="31" t="s">
        <v>82</v>
      </c>
      <c r="R1" s="31" t="s">
        <v>83</v>
      </c>
      <c r="S1" s="31" t="s">
        <v>84</v>
      </c>
      <c r="T1" s="31" t="s">
        <v>85</v>
      </c>
      <c r="U1" s="31" t="s">
        <v>86</v>
      </c>
    </row>
    <row r="2" spans="1:21" x14ac:dyDescent="0.25">
      <c r="A2" s="32">
        <v>43466</v>
      </c>
      <c r="B2" s="33">
        <f>A2</f>
        <v>43466</v>
      </c>
      <c r="C2" s="34">
        <f>YEAR(A2)</f>
        <v>2019</v>
      </c>
      <c r="D2" s="34">
        <f>MONTH(A2)</f>
        <v>1</v>
      </c>
      <c r="E2" s="34">
        <f t="shared" ref="E2:E65" si="0">EOMONTH(A2,0)-A2+1</f>
        <v>31</v>
      </c>
      <c r="F2" s="34">
        <f>NETWORKDAYS(A2,EOMONTH(A2,0))</f>
        <v>23</v>
      </c>
      <c r="G2" s="34">
        <f>+E2-F2</f>
        <v>8</v>
      </c>
      <c r="H2" s="34">
        <v>1</v>
      </c>
      <c r="I2" s="34">
        <v>0</v>
      </c>
      <c r="J2" s="34">
        <f>16*(F2-H2)</f>
        <v>352</v>
      </c>
      <c r="K2" s="34">
        <f>+S2-J2</f>
        <v>392</v>
      </c>
      <c r="L2" s="34">
        <f>+G2*8</f>
        <v>64</v>
      </c>
      <c r="M2" s="34">
        <f>16*G2</f>
        <v>128</v>
      </c>
      <c r="N2" s="34">
        <f>+G2*24</f>
        <v>192</v>
      </c>
      <c r="O2" s="34">
        <f>+F2*8</f>
        <v>184</v>
      </c>
      <c r="P2" s="34">
        <f>16*F2</f>
        <v>368</v>
      </c>
      <c r="Q2" s="34">
        <f>8*E2</f>
        <v>248</v>
      </c>
      <c r="R2" s="34">
        <f>16*E2</f>
        <v>496</v>
      </c>
      <c r="S2" s="34">
        <f>E2*24+I2</f>
        <v>744</v>
      </c>
      <c r="T2" s="35">
        <f>+J2/SUM(J2:K2)</f>
        <v>0.4731182795698925</v>
      </c>
      <c r="U2" s="35">
        <f>K2/SUM(J2:K2)</f>
        <v>0.5268817204301075</v>
      </c>
    </row>
    <row r="3" spans="1:21" x14ac:dyDescent="0.25">
      <c r="A3" s="36">
        <f>+EOMONTH(A2,0)+1</f>
        <v>43497</v>
      </c>
      <c r="B3" s="33">
        <f t="shared" ref="B3:B66" si="1">A3</f>
        <v>43497</v>
      </c>
      <c r="C3" s="34">
        <f t="shared" ref="C3:C66" si="2">YEAR(A3)</f>
        <v>2019</v>
      </c>
      <c r="D3" s="34">
        <f t="shared" ref="D3:D66" si="3">MONTH(A3)</f>
        <v>2</v>
      </c>
      <c r="E3" s="34">
        <f t="shared" si="0"/>
        <v>28</v>
      </c>
      <c r="F3" s="34">
        <f t="shared" ref="F3:F66" si="4">NETWORKDAYS(A3,EOMONTH(A3,0))</f>
        <v>20</v>
      </c>
      <c r="G3" s="34">
        <f t="shared" ref="G3:G66" si="5">+E3-F3</f>
        <v>8</v>
      </c>
      <c r="H3" s="34">
        <v>0</v>
      </c>
      <c r="I3" s="34">
        <v>0</v>
      </c>
      <c r="J3" s="34">
        <f t="shared" ref="J3:J66" si="6">16*(F3-H3)</f>
        <v>320</v>
      </c>
      <c r="K3" s="34">
        <f t="shared" ref="K3:K66" si="7">+S3-J3</f>
        <v>352</v>
      </c>
      <c r="L3" s="34">
        <f t="shared" ref="L3:L66" si="8">+G3*8</f>
        <v>64</v>
      </c>
      <c r="M3" s="34">
        <f t="shared" ref="M3:M66" si="9">16*G3</f>
        <v>128</v>
      </c>
      <c r="N3" s="34">
        <f t="shared" ref="N3:N66" si="10">+G3*24</f>
        <v>192</v>
      </c>
      <c r="O3" s="34">
        <f t="shared" ref="O3:O66" si="11">+F3*8</f>
        <v>160</v>
      </c>
      <c r="P3" s="34">
        <f t="shared" ref="P3:P66" si="12">16*F3</f>
        <v>320</v>
      </c>
      <c r="Q3" s="34">
        <f t="shared" ref="Q3:Q66" si="13">8*E3</f>
        <v>224</v>
      </c>
      <c r="R3" s="34">
        <f t="shared" ref="R3:R66" si="14">16*E3</f>
        <v>448</v>
      </c>
      <c r="S3" s="34">
        <f t="shared" ref="S3:S66" si="15">E3*24+I3</f>
        <v>672</v>
      </c>
      <c r="T3" s="35">
        <f t="shared" ref="T3:T66" si="16">+J3/SUM(J3:K3)</f>
        <v>0.47619047619047616</v>
      </c>
      <c r="U3" s="35">
        <f t="shared" ref="U3:U66" si="17">K3/SUM(J3:K3)</f>
        <v>0.52380952380952384</v>
      </c>
    </row>
    <row r="4" spans="1:21" x14ac:dyDescent="0.25">
      <c r="A4" s="36">
        <f t="shared" ref="A4:A67" si="18">+EOMONTH(A3,0)+1</f>
        <v>43525</v>
      </c>
      <c r="B4" s="33">
        <f t="shared" si="1"/>
        <v>43525</v>
      </c>
      <c r="C4" s="34">
        <f t="shared" si="2"/>
        <v>2019</v>
      </c>
      <c r="D4" s="34">
        <f t="shared" si="3"/>
        <v>3</v>
      </c>
      <c r="E4" s="34">
        <f t="shared" si="0"/>
        <v>31</v>
      </c>
      <c r="F4" s="34">
        <f t="shared" si="4"/>
        <v>21</v>
      </c>
      <c r="G4" s="34">
        <f t="shared" si="5"/>
        <v>10</v>
      </c>
      <c r="H4" s="34">
        <v>0</v>
      </c>
      <c r="I4" s="37">
        <v>-1</v>
      </c>
      <c r="J4" s="34">
        <f t="shared" si="6"/>
        <v>336</v>
      </c>
      <c r="K4" s="34">
        <f t="shared" si="7"/>
        <v>407</v>
      </c>
      <c r="L4" s="34">
        <f t="shared" si="8"/>
        <v>80</v>
      </c>
      <c r="M4" s="34">
        <f t="shared" si="9"/>
        <v>160</v>
      </c>
      <c r="N4" s="34">
        <f t="shared" si="10"/>
        <v>240</v>
      </c>
      <c r="O4" s="34">
        <f t="shared" si="11"/>
        <v>168</v>
      </c>
      <c r="P4" s="34">
        <f t="shared" si="12"/>
        <v>336</v>
      </c>
      <c r="Q4" s="34">
        <f t="shared" si="13"/>
        <v>248</v>
      </c>
      <c r="R4" s="34">
        <f t="shared" si="14"/>
        <v>496</v>
      </c>
      <c r="S4" s="34">
        <f t="shared" si="15"/>
        <v>743</v>
      </c>
      <c r="T4" s="35">
        <f t="shared" si="16"/>
        <v>0.45222072678331088</v>
      </c>
      <c r="U4" s="35">
        <f t="shared" si="17"/>
        <v>0.54777927321668907</v>
      </c>
    </row>
    <row r="5" spans="1:21" x14ac:dyDescent="0.25">
      <c r="A5" s="36">
        <f t="shared" si="18"/>
        <v>43556</v>
      </c>
      <c r="B5" s="33">
        <f t="shared" si="1"/>
        <v>43556</v>
      </c>
      <c r="C5" s="34">
        <f t="shared" si="2"/>
        <v>2019</v>
      </c>
      <c r="D5" s="34">
        <f t="shared" si="3"/>
        <v>4</v>
      </c>
      <c r="E5" s="34">
        <f t="shared" si="0"/>
        <v>30</v>
      </c>
      <c r="F5" s="34">
        <f t="shared" si="4"/>
        <v>22</v>
      </c>
      <c r="G5" s="34">
        <f t="shared" si="5"/>
        <v>8</v>
      </c>
      <c r="H5" s="34">
        <v>0</v>
      </c>
      <c r="I5" s="34">
        <v>0</v>
      </c>
      <c r="J5" s="34">
        <f t="shared" si="6"/>
        <v>352</v>
      </c>
      <c r="K5" s="34">
        <f t="shared" si="7"/>
        <v>368</v>
      </c>
      <c r="L5" s="34">
        <f t="shared" si="8"/>
        <v>64</v>
      </c>
      <c r="M5" s="34">
        <f t="shared" si="9"/>
        <v>128</v>
      </c>
      <c r="N5" s="34">
        <f t="shared" si="10"/>
        <v>192</v>
      </c>
      <c r="O5" s="34">
        <f t="shared" si="11"/>
        <v>176</v>
      </c>
      <c r="P5" s="34">
        <f t="shared" si="12"/>
        <v>352</v>
      </c>
      <c r="Q5" s="34">
        <f t="shared" si="13"/>
        <v>240</v>
      </c>
      <c r="R5" s="34">
        <f t="shared" si="14"/>
        <v>480</v>
      </c>
      <c r="S5" s="34">
        <f t="shared" si="15"/>
        <v>720</v>
      </c>
      <c r="T5" s="35">
        <f t="shared" si="16"/>
        <v>0.48888888888888887</v>
      </c>
      <c r="U5" s="35">
        <f t="shared" si="17"/>
        <v>0.51111111111111107</v>
      </c>
    </row>
    <row r="6" spans="1:21" x14ac:dyDescent="0.25">
      <c r="A6" s="36">
        <f t="shared" si="18"/>
        <v>43586</v>
      </c>
      <c r="B6" s="33">
        <f t="shared" si="1"/>
        <v>43586</v>
      </c>
      <c r="C6" s="34">
        <f t="shared" si="2"/>
        <v>2019</v>
      </c>
      <c r="D6" s="34">
        <f t="shared" si="3"/>
        <v>5</v>
      </c>
      <c r="E6" s="34">
        <f t="shared" si="0"/>
        <v>31</v>
      </c>
      <c r="F6" s="34">
        <f t="shared" si="4"/>
        <v>23</v>
      </c>
      <c r="G6" s="34">
        <f t="shared" si="5"/>
        <v>8</v>
      </c>
      <c r="H6" s="34">
        <v>1</v>
      </c>
      <c r="I6" s="34">
        <v>0</v>
      </c>
      <c r="J6" s="34">
        <f t="shared" si="6"/>
        <v>352</v>
      </c>
      <c r="K6" s="34">
        <f t="shared" si="7"/>
        <v>392</v>
      </c>
      <c r="L6" s="34">
        <f t="shared" si="8"/>
        <v>64</v>
      </c>
      <c r="M6" s="34">
        <f t="shared" si="9"/>
        <v>128</v>
      </c>
      <c r="N6" s="34">
        <f t="shared" si="10"/>
        <v>192</v>
      </c>
      <c r="O6" s="34">
        <f t="shared" si="11"/>
        <v>184</v>
      </c>
      <c r="P6" s="34">
        <f t="shared" si="12"/>
        <v>368</v>
      </c>
      <c r="Q6" s="34">
        <f t="shared" si="13"/>
        <v>248</v>
      </c>
      <c r="R6" s="34">
        <f t="shared" si="14"/>
        <v>496</v>
      </c>
      <c r="S6" s="34">
        <f t="shared" si="15"/>
        <v>744</v>
      </c>
      <c r="T6" s="35">
        <f t="shared" si="16"/>
        <v>0.4731182795698925</v>
      </c>
      <c r="U6" s="35">
        <f t="shared" si="17"/>
        <v>0.5268817204301075</v>
      </c>
    </row>
    <row r="7" spans="1:21" x14ac:dyDescent="0.25">
      <c r="A7" s="36">
        <f t="shared" si="18"/>
        <v>43617</v>
      </c>
      <c r="B7" s="33">
        <f t="shared" si="1"/>
        <v>43617</v>
      </c>
      <c r="C7" s="34">
        <f t="shared" si="2"/>
        <v>2019</v>
      </c>
      <c r="D7" s="34">
        <f t="shared" si="3"/>
        <v>6</v>
      </c>
      <c r="E7" s="34">
        <f t="shared" si="0"/>
        <v>30</v>
      </c>
      <c r="F7" s="34">
        <f t="shared" si="4"/>
        <v>20</v>
      </c>
      <c r="G7" s="34">
        <f t="shared" si="5"/>
        <v>10</v>
      </c>
      <c r="H7" s="34">
        <v>0</v>
      </c>
      <c r="I7" s="34">
        <v>0</v>
      </c>
      <c r="J7" s="34">
        <f t="shared" si="6"/>
        <v>320</v>
      </c>
      <c r="K7" s="34">
        <f t="shared" si="7"/>
        <v>400</v>
      </c>
      <c r="L7" s="34">
        <f t="shared" si="8"/>
        <v>80</v>
      </c>
      <c r="M7" s="34">
        <f t="shared" si="9"/>
        <v>160</v>
      </c>
      <c r="N7" s="34">
        <f t="shared" si="10"/>
        <v>240</v>
      </c>
      <c r="O7" s="34">
        <f t="shared" si="11"/>
        <v>160</v>
      </c>
      <c r="P7" s="34">
        <f t="shared" si="12"/>
        <v>320</v>
      </c>
      <c r="Q7" s="34">
        <f t="shared" si="13"/>
        <v>240</v>
      </c>
      <c r="R7" s="34">
        <f t="shared" si="14"/>
        <v>480</v>
      </c>
      <c r="S7" s="34">
        <f t="shared" si="15"/>
        <v>720</v>
      </c>
      <c r="T7" s="35">
        <f t="shared" si="16"/>
        <v>0.44444444444444442</v>
      </c>
      <c r="U7" s="35">
        <f t="shared" si="17"/>
        <v>0.55555555555555558</v>
      </c>
    </row>
    <row r="8" spans="1:21" x14ac:dyDescent="0.25">
      <c r="A8" s="36">
        <f t="shared" si="18"/>
        <v>43647</v>
      </c>
      <c r="B8" s="33">
        <f t="shared" si="1"/>
        <v>43647</v>
      </c>
      <c r="C8" s="34">
        <f t="shared" si="2"/>
        <v>2019</v>
      </c>
      <c r="D8" s="34">
        <f t="shared" si="3"/>
        <v>7</v>
      </c>
      <c r="E8" s="34">
        <f t="shared" si="0"/>
        <v>31</v>
      </c>
      <c r="F8" s="34">
        <f t="shared" si="4"/>
        <v>23</v>
      </c>
      <c r="G8" s="34">
        <f t="shared" si="5"/>
        <v>8</v>
      </c>
      <c r="H8" s="34">
        <v>1</v>
      </c>
      <c r="I8" s="34">
        <v>0</v>
      </c>
      <c r="J8" s="34">
        <f t="shared" si="6"/>
        <v>352</v>
      </c>
      <c r="K8" s="34">
        <f t="shared" si="7"/>
        <v>392</v>
      </c>
      <c r="L8" s="34">
        <f t="shared" si="8"/>
        <v>64</v>
      </c>
      <c r="M8" s="34">
        <f t="shared" si="9"/>
        <v>128</v>
      </c>
      <c r="N8" s="34">
        <f t="shared" si="10"/>
        <v>192</v>
      </c>
      <c r="O8" s="34">
        <f t="shared" si="11"/>
        <v>184</v>
      </c>
      <c r="P8" s="34">
        <f t="shared" si="12"/>
        <v>368</v>
      </c>
      <c r="Q8" s="34">
        <f t="shared" si="13"/>
        <v>248</v>
      </c>
      <c r="R8" s="34">
        <f t="shared" si="14"/>
        <v>496</v>
      </c>
      <c r="S8" s="34">
        <f t="shared" si="15"/>
        <v>744</v>
      </c>
      <c r="T8" s="35">
        <f t="shared" si="16"/>
        <v>0.4731182795698925</v>
      </c>
      <c r="U8" s="35">
        <f t="shared" si="17"/>
        <v>0.5268817204301075</v>
      </c>
    </row>
    <row r="9" spans="1:21" x14ac:dyDescent="0.25">
      <c r="A9" s="36">
        <f t="shared" si="18"/>
        <v>43678</v>
      </c>
      <c r="B9" s="33">
        <f t="shared" si="1"/>
        <v>43678</v>
      </c>
      <c r="C9" s="34">
        <f t="shared" si="2"/>
        <v>2019</v>
      </c>
      <c r="D9" s="34">
        <f t="shared" si="3"/>
        <v>8</v>
      </c>
      <c r="E9" s="34">
        <f t="shared" si="0"/>
        <v>31</v>
      </c>
      <c r="F9" s="34">
        <f t="shared" si="4"/>
        <v>22</v>
      </c>
      <c r="G9" s="34">
        <f t="shared" si="5"/>
        <v>9</v>
      </c>
      <c r="H9" s="34">
        <v>0</v>
      </c>
      <c r="I9" s="34">
        <v>0</v>
      </c>
      <c r="J9" s="34">
        <f t="shared" si="6"/>
        <v>352</v>
      </c>
      <c r="K9" s="34">
        <f t="shared" si="7"/>
        <v>392</v>
      </c>
      <c r="L9" s="34">
        <f t="shared" si="8"/>
        <v>72</v>
      </c>
      <c r="M9" s="34">
        <f t="shared" si="9"/>
        <v>144</v>
      </c>
      <c r="N9" s="34">
        <f t="shared" si="10"/>
        <v>216</v>
      </c>
      <c r="O9" s="34">
        <f t="shared" si="11"/>
        <v>176</v>
      </c>
      <c r="P9" s="34">
        <f t="shared" si="12"/>
        <v>352</v>
      </c>
      <c r="Q9" s="34">
        <f t="shared" si="13"/>
        <v>248</v>
      </c>
      <c r="R9" s="34">
        <f t="shared" si="14"/>
        <v>496</v>
      </c>
      <c r="S9" s="34">
        <f t="shared" si="15"/>
        <v>744</v>
      </c>
      <c r="T9" s="35">
        <f t="shared" si="16"/>
        <v>0.4731182795698925</v>
      </c>
      <c r="U9" s="35">
        <f t="shared" si="17"/>
        <v>0.5268817204301075</v>
      </c>
    </row>
    <row r="10" spans="1:21" x14ac:dyDescent="0.25">
      <c r="A10" s="36">
        <f t="shared" si="18"/>
        <v>43709</v>
      </c>
      <c r="B10" s="33">
        <f t="shared" si="1"/>
        <v>43709</v>
      </c>
      <c r="C10" s="34">
        <f t="shared" si="2"/>
        <v>2019</v>
      </c>
      <c r="D10" s="34">
        <f t="shared" si="3"/>
        <v>9</v>
      </c>
      <c r="E10" s="34">
        <f t="shared" si="0"/>
        <v>30</v>
      </c>
      <c r="F10" s="34">
        <f t="shared" si="4"/>
        <v>21</v>
      </c>
      <c r="G10" s="34">
        <f t="shared" si="5"/>
        <v>9</v>
      </c>
      <c r="H10" s="34">
        <v>1</v>
      </c>
      <c r="I10" s="34">
        <v>0</v>
      </c>
      <c r="J10" s="34">
        <f t="shared" si="6"/>
        <v>320</v>
      </c>
      <c r="K10" s="34">
        <f t="shared" si="7"/>
        <v>400</v>
      </c>
      <c r="L10" s="34">
        <f t="shared" si="8"/>
        <v>72</v>
      </c>
      <c r="M10" s="34">
        <f t="shared" si="9"/>
        <v>144</v>
      </c>
      <c r="N10" s="34">
        <f t="shared" si="10"/>
        <v>216</v>
      </c>
      <c r="O10" s="34">
        <f t="shared" si="11"/>
        <v>168</v>
      </c>
      <c r="P10" s="34">
        <f t="shared" si="12"/>
        <v>336</v>
      </c>
      <c r="Q10" s="34">
        <f t="shared" si="13"/>
        <v>240</v>
      </c>
      <c r="R10" s="34">
        <f t="shared" si="14"/>
        <v>480</v>
      </c>
      <c r="S10" s="34">
        <f t="shared" si="15"/>
        <v>720</v>
      </c>
      <c r="T10" s="35">
        <f t="shared" si="16"/>
        <v>0.44444444444444442</v>
      </c>
      <c r="U10" s="35">
        <f t="shared" si="17"/>
        <v>0.55555555555555558</v>
      </c>
    </row>
    <row r="11" spans="1:21" x14ac:dyDescent="0.25">
      <c r="A11" s="36">
        <f t="shared" si="18"/>
        <v>43739</v>
      </c>
      <c r="B11" s="33">
        <f t="shared" si="1"/>
        <v>43739</v>
      </c>
      <c r="C11" s="34">
        <f t="shared" si="2"/>
        <v>2019</v>
      </c>
      <c r="D11" s="34">
        <f t="shared" si="3"/>
        <v>10</v>
      </c>
      <c r="E11" s="34">
        <f t="shared" si="0"/>
        <v>31</v>
      </c>
      <c r="F11" s="34">
        <f t="shared" si="4"/>
        <v>23</v>
      </c>
      <c r="G11" s="34">
        <f t="shared" si="5"/>
        <v>8</v>
      </c>
      <c r="H11" s="34">
        <v>0</v>
      </c>
      <c r="I11" s="34">
        <v>0</v>
      </c>
      <c r="J11" s="34">
        <f t="shared" si="6"/>
        <v>368</v>
      </c>
      <c r="K11" s="34">
        <f t="shared" si="7"/>
        <v>376</v>
      </c>
      <c r="L11" s="34">
        <f t="shared" si="8"/>
        <v>64</v>
      </c>
      <c r="M11" s="34">
        <f t="shared" si="9"/>
        <v>128</v>
      </c>
      <c r="N11" s="34">
        <f t="shared" si="10"/>
        <v>192</v>
      </c>
      <c r="O11" s="34">
        <f t="shared" si="11"/>
        <v>184</v>
      </c>
      <c r="P11" s="34">
        <f t="shared" si="12"/>
        <v>368</v>
      </c>
      <c r="Q11" s="34">
        <f t="shared" si="13"/>
        <v>248</v>
      </c>
      <c r="R11" s="34">
        <f t="shared" si="14"/>
        <v>496</v>
      </c>
      <c r="S11" s="34">
        <f t="shared" si="15"/>
        <v>744</v>
      </c>
      <c r="T11" s="35">
        <f t="shared" si="16"/>
        <v>0.4946236559139785</v>
      </c>
      <c r="U11" s="35">
        <f t="shared" si="17"/>
        <v>0.5053763440860215</v>
      </c>
    </row>
    <row r="12" spans="1:21" x14ac:dyDescent="0.25">
      <c r="A12" s="36">
        <f t="shared" si="18"/>
        <v>43770</v>
      </c>
      <c r="B12" s="33">
        <f t="shared" si="1"/>
        <v>43770</v>
      </c>
      <c r="C12" s="34">
        <f t="shared" si="2"/>
        <v>2019</v>
      </c>
      <c r="D12" s="34">
        <f t="shared" si="3"/>
        <v>11</v>
      </c>
      <c r="E12" s="34">
        <f t="shared" si="0"/>
        <v>30</v>
      </c>
      <c r="F12" s="34">
        <f t="shared" si="4"/>
        <v>21</v>
      </c>
      <c r="G12" s="34">
        <f t="shared" si="5"/>
        <v>9</v>
      </c>
      <c r="H12" s="34">
        <v>1</v>
      </c>
      <c r="I12" s="37">
        <v>1</v>
      </c>
      <c r="J12" s="34">
        <f t="shared" si="6"/>
        <v>320</v>
      </c>
      <c r="K12" s="34">
        <f t="shared" si="7"/>
        <v>401</v>
      </c>
      <c r="L12" s="34">
        <f t="shared" si="8"/>
        <v>72</v>
      </c>
      <c r="M12" s="34">
        <f t="shared" si="9"/>
        <v>144</v>
      </c>
      <c r="N12" s="34">
        <f t="shared" si="10"/>
        <v>216</v>
      </c>
      <c r="O12" s="34">
        <f t="shared" si="11"/>
        <v>168</v>
      </c>
      <c r="P12" s="34">
        <f t="shared" si="12"/>
        <v>336</v>
      </c>
      <c r="Q12" s="34">
        <f t="shared" si="13"/>
        <v>240</v>
      </c>
      <c r="R12" s="34">
        <f t="shared" si="14"/>
        <v>480</v>
      </c>
      <c r="S12" s="34">
        <f t="shared" si="15"/>
        <v>721</v>
      </c>
      <c r="T12" s="35">
        <f t="shared" si="16"/>
        <v>0.44382801664355065</v>
      </c>
      <c r="U12" s="35">
        <f t="shared" si="17"/>
        <v>0.55617198335644935</v>
      </c>
    </row>
    <row r="13" spans="1:21" x14ac:dyDescent="0.25">
      <c r="A13" s="36">
        <f t="shared" si="18"/>
        <v>43800</v>
      </c>
      <c r="B13" s="33">
        <f t="shared" si="1"/>
        <v>43800</v>
      </c>
      <c r="C13" s="34">
        <f t="shared" si="2"/>
        <v>2019</v>
      </c>
      <c r="D13" s="34">
        <f t="shared" si="3"/>
        <v>12</v>
      </c>
      <c r="E13" s="34">
        <f t="shared" si="0"/>
        <v>31</v>
      </c>
      <c r="F13" s="34">
        <f t="shared" si="4"/>
        <v>22</v>
      </c>
      <c r="G13" s="34">
        <f t="shared" si="5"/>
        <v>9</v>
      </c>
      <c r="H13" s="34">
        <v>1</v>
      </c>
      <c r="I13" s="34">
        <v>0</v>
      </c>
      <c r="J13" s="34">
        <f t="shared" si="6"/>
        <v>336</v>
      </c>
      <c r="K13" s="34">
        <f t="shared" si="7"/>
        <v>408</v>
      </c>
      <c r="L13" s="34">
        <f t="shared" si="8"/>
        <v>72</v>
      </c>
      <c r="M13" s="34">
        <f t="shared" si="9"/>
        <v>144</v>
      </c>
      <c r="N13" s="34">
        <f t="shared" si="10"/>
        <v>216</v>
      </c>
      <c r="O13" s="34">
        <f t="shared" si="11"/>
        <v>176</v>
      </c>
      <c r="P13" s="34">
        <f t="shared" si="12"/>
        <v>352</v>
      </c>
      <c r="Q13" s="34">
        <f t="shared" si="13"/>
        <v>248</v>
      </c>
      <c r="R13" s="34">
        <f t="shared" si="14"/>
        <v>496</v>
      </c>
      <c r="S13" s="34">
        <f t="shared" si="15"/>
        <v>744</v>
      </c>
      <c r="T13" s="35">
        <f t="shared" si="16"/>
        <v>0.45161290322580644</v>
      </c>
      <c r="U13" s="35">
        <f t="shared" si="17"/>
        <v>0.54838709677419351</v>
      </c>
    </row>
    <row r="14" spans="1:21" x14ac:dyDescent="0.25">
      <c r="A14" s="36">
        <f t="shared" si="18"/>
        <v>43831</v>
      </c>
      <c r="B14" s="33">
        <f t="shared" si="1"/>
        <v>43831</v>
      </c>
      <c r="C14" s="34">
        <f t="shared" si="2"/>
        <v>2020</v>
      </c>
      <c r="D14" s="34">
        <f t="shared" si="3"/>
        <v>1</v>
      </c>
      <c r="E14" s="34">
        <f t="shared" si="0"/>
        <v>31</v>
      </c>
      <c r="F14" s="34">
        <f t="shared" si="4"/>
        <v>23</v>
      </c>
      <c r="G14" s="34">
        <f t="shared" si="5"/>
        <v>8</v>
      </c>
      <c r="H14" s="34">
        <v>1</v>
      </c>
      <c r="I14" s="34">
        <f>+I2</f>
        <v>0</v>
      </c>
      <c r="J14" s="34">
        <f t="shared" si="6"/>
        <v>352</v>
      </c>
      <c r="K14" s="34">
        <f t="shared" si="7"/>
        <v>392</v>
      </c>
      <c r="L14" s="34">
        <f t="shared" si="8"/>
        <v>64</v>
      </c>
      <c r="M14" s="34">
        <f t="shared" si="9"/>
        <v>128</v>
      </c>
      <c r="N14" s="34">
        <f t="shared" si="10"/>
        <v>192</v>
      </c>
      <c r="O14" s="34">
        <f t="shared" si="11"/>
        <v>184</v>
      </c>
      <c r="P14" s="34">
        <f t="shared" si="12"/>
        <v>368</v>
      </c>
      <c r="Q14" s="34">
        <f t="shared" si="13"/>
        <v>248</v>
      </c>
      <c r="R14" s="34">
        <f t="shared" si="14"/>
        <v>496</v>
      </c>
      <c r="S14" s="34">
        <f t="shared" si="15"/>
        <v>744</v>
      </c>
      <c r="T14" s="35">
        <f t="shared" si="16"/>
        <v>0.4731182795698925</v>
      </c>
      <c r="U14" s="35">
        <f t="shared" si="17"/>
        <v>0.5268817204301075</v>
      </c>
    </row>
    <row r="15" spans="1:21" x14ac:dyDescent="0.25">
      <c r="A15" s="36">
        <f t="shared" si="18"/>
        <v>43862</v>
      </c>
      <c r="B15" s="33">
        <f t="shared" si="1"/>
        <v>43862</v>
      </c>
      <c r="C15" s="34">
        <f t="shared" si="2"/>
        <v>2020</v>
      </c>
      <c r="D15" s="34">
        <f t="shared" si="3"/>
        <v>2</v>
      </c>
      <c r="E15" s="34">
        <f t="shared" si="0"/>
        <v>29</v>
      </c>
      <c r="F15" s="34">
        <f t="shared" si="4"/>
        <v>20</v>
      </c>
      <c r="G15" s="34">
        <f t="shared" si="5"/>
        <v>9</v>
      </c>
      <c r="H15" s="34">
        <v>0</v>
      </c>
      <c r="I15" s="34">
        <f t="shared" ref="I15:I78" si="19">+I3</f>
        <v>0</v>
      </c>
      <c r="J15" s="34">
        <f t="shared" si="6"/>
        <v>320</v>
      </c>
      <c r="K15" s="34">
        <f t="shared" si="7"/>
        <v>376</v>
      </c>
      <c r="L15" s="34">
        <f t="shared" si="8"/>
        <v>72</v>
      </c>
      <c r="M15" s="34">
        <f t="shared" si="9"/>
        <v>144</v>
      </c>
      <c r="N15" s="34">
        <f t="shared" si="10"/>
        <v>216</v>
      </c>
      <c r="O15" s="34">
        <f t="shared" si="11"/>
        <v>160</v>
      </c>
      <c r="P15" s="34">
        <f t="shared" si="12"/>
        <v>320</v>
      </c>
      <c r="Q15" s="34">
        <f t="shared" si="13"/>
        <v>232</v>
      </c>
      <c r="R15" s="34">
        <f t="shared" si="14"/>
        <v>464</v>
      </c>
      <c r="S15" s="34">
        <f t="shared" si="15"/>
        <v>696</v>
      </c>
      <c r="T15" s="35">
        <f t="shared" si="16"/>
        <v>0.45977011494252873</v>
      </c>
      <c r="U15" s="35">
        <f t="shared" si="17"/>
        <v>0.54022988505747127</v>
      </c>
    </row>
    <row r="16" spans="1:21" x14ac:dyDescent="0.25">
      <c r="A16" s="36">
        <f t="shared" si="18"/>
        <v>43891</v>
      </c>
      <c r="B16" s="33">
        <f t="shared" si="1"/>
        <v>43891</v>
      </c>
      <c r="C16" s="34">
        <f t="shared" si="2"/>
        <v>2020</v>
      </c>
      <c r="D16" s="34">
        <f t="shared" si="3"/>
        <v>3</v>
      </c>
      <c r="E16" s="34">
        <f t="shared" si="0"/>
        <v>31</v>
      </c>
      <c r="F16" s="34">
        <f t="shared" si="4"/>
        <v>22</v>
      </c>
      <c r="G16" s="34">
        <f t="shared" si="5"/>
        <v>9</v>
      </c>
      <c r="H16" s="34">
        <v>0</v>
      </c>
      <c r="I16" s="34">
        <f t="shared" si="19"/>
        <v>-1</v>
      </c>
      <c r="J16" s="34">
        <f t="shared" si="6"/>
        <v>352</v>
      </c>
      <c r="K16" s="34">
        <f t="shared" si="7"/>
        <v>391</v>
      </c>
      <c r="L16" s="34">
        <f t="shared" si="8"/>
        <v>72</v>
      </c>
      <c r="M16" s="34">
        <f t="shared" si="9"/>
        <v>144</v>
      </c>
      <c r="N16" s="34">
        <f t="shared" si="10"/>
        <v>216</v>
      </c>
      <c r="O16" s="34">
        <f t="shared" si="11"/>
        <v>176</v>
      </c>
      <c r="P16" s="34">
        <f t="shared" si="12"/>
        <v>352</v>
      </c>
      <c r="Q16" s="34">
        <f t="shared" si="13"/>
        <v>248</v>
      </c>
      <c r="R16" s="34">
        <f t="shared" si="14"/>
        <v>496</v>
      </c>
      <c r="S16" s="34">
        <f t="shared" si="15"/>
        <v>743</v>
      </c>
      <c r="T16" s="35">
        <f t="shared" si="16"/>
        <v>0.47375504710632571</v>
      </c>
      <c r="U16" s="35">
        <f t="shared" si="17"/>
        <v>0.52624495289367434</v>
      </c>
    </row>
    <row r="17" spans="1:21" x14ac:dyDescent="0.25">
      <c r="A17" s="36">
        <f t="shared" si="18"/>
        <v>43922</v>
      </c>
      <c r="B17" s="33">
        <f t="shared" si="1"/>
        <v>43922</v>
      </c>
      <c r="C17" s="34">
        <f t="shared" si="2"/>
        <v>2020</v>
      </c>
      <c r="D17" s="34">
        <f t="shared" si="3"/>
        <v>4</v>
      </c>
      <c r="E17" s="34">
        <f t="shared" si="0"/>
        <v>30</v>
      </c>
      <c r="F17" s="34">
        <f t="shared" si="4"/>
        <v>22</v>
      </c>
      <c r="G17" s="34">
        <f t="shared" si="5"/>
        <v>8</v>
      </c>
      <c r="H17" s="34">
        <v>0</v>
      </c>
      <c r="I17" s="34">
        <f t="shared" si="19"/>
        <v>0</v>
      </c>
      <c r="J17" s="34">
        <f t="shared" si="6"/>
        <v>352</v>
      </c>
      <c r="K17" s="34">
        <f t="shared" si="7"/>
        <v>368</v>
      </c>
      <c r="L17" s="34">
        <f t="shared" si="8"/>
        <v>64</v>
      </c>
      <c r="M17" s="34">
        <f t="shared" si="9"/>
        <v>128</v>
      </c>
      <c r="N17" s="34">
        <f t="shared" si="10"/>
        <v>192</v>
      </c>
      <c r="O17" s="34">
        <f t="shared" si="11"/>
        <v>176</v>
      </c>
      <c r="P17" s="34">
        <f t="shared" si="12"/>
        <v>352</v>
      </c>
      <c r="Q17" s="34">
        <f t="shared" si="13"/>
        <v>240</v>
      </c>
      <c r="R17" s="34">
        <f t="shared" si="14"/>
        <v>480</v>
      </c>
      <c r="S17" s="34">
        <f t="shared" si="15"/>
        <v>720</v>
      </c>
      <c r="T17" s="35">
        <f t="shared" si="16"/>
        <v>0.48888888888888887</v>
      </c>
      <c r="U17" s="35">
        <f t="shared" si="17"/>
        <v>0.51111111111111107</v>
      </c>
    </row>
    <row r="18" spans="1:21" x14ac:dyDescent="0.25">
      <c r="A18" s="36">
        <f t="shared" si="18"/>
        <v>43952</v>
      </c>
      <c r="B18" s="33">
        <f t="shared" si="1"/>
        <v>43952</v>
      </c>
      <c r="C18" s="34">
        <f t="shared" si="2"/>
        <v>2020</v>
      </c>
      <c r="D18" s="34">
        <f t="shared" si="3"/>
        <v>5</v>
      </c>
      <c r="E18" s="34">
        <f t="shared" si="0"/>
        <v>31</v>
      </c>
      <c r="F18" s="34">
        <f t="shared" si="4"/>
        <v>21</v>
      </c>
      <c r="G18" s="34">
        <f t="shared" si="5"/>
        <v>10</v>
      </c>
      <c r="H18" s="34">
        <v>1</v>
      </c>
      <c r="I18" s="34">
        <f t="shared" si="19"/>
        <v>0</v>
      </c>
      <c r="J18" s="34">
        <f t="shared" si="6"/>
        <v>320</v>
      </c>
      <c r="K18" s="34">
        <f t="shared" si="7"/>
        <v>424</v>
      </c>
      <c r="L18" s="34">
        <f t="shared" si="8"/>
        <v>80</v>
      </c>
      <c r="M18" s="34">
        <f t="shared" si="9"/>
        <v>160</v>
      </c>
      <c r="N18" s="34">
        <f t="shared" si="10"/>
        <v>240</v>
      </c>
      <c r="O18" s="34">
        <f t="shared" si="11"/>
        <v>168</v>
      </c>
      <c r="P18" s="34">
        <f t="shared" si="12"/>
        <v>336</v>
      </c>
      <c r="Q18" s="34">
        <f t="shared" si="13"/>
        <v>248</v>
      </c>
      <c r="R18" s="34">
        <f t="shared" si="14"/>
        <v>496</v>
      </c>
      <c r="S18" s="34">
        <f t="shared" si="15"/>
        <v>744</v>
      </c>
      <c r="T18" s="35">
        <f t="shared" si="16"/>
        <v>0.43010752688172044</v>
      </c>
      <c r="U18" s="35">
        <f t="shared" si="17"/>
        <v>0.56989247311827962</v>
      </c>
    </row>
    <row r="19" spans="1:21" x14ac:dyDescent="0.25">
      <c r="A19" s="36">
        <f t="shared" si="18"/>
        <v>43983</v>
      </c>
      <c r="B19" s="33">
        <f t="shared" si="1"/>
        <v>43983</v>
      </c>
      <c r="C19" s="34">
        <f t="shared" si="2"/>
        <v>2020</v>
      </c>
      <c r="D19" s="34">
        <f t="shared" si="3"/>
        <v>6</v>
      </c>
      <c r="E19" s="34">
        <f t="shared" si="0"/>
        <v>30</v>
      </c>
      <c r="F19" s="34">
        <f t="shared" si="4"/>
        <v>22</v>
      </c>
      <c r="G19" s="34">
        <f t="shared" si="5"/>
        <v>8</v>
      </c>
      <c r="H19" s="34">
        <v>0</v>
      </c>
      <c r="I19" s="34">
        <f t="shared" si="19"/>
        <v>0</v>
      </c>
      <c r="J19" s="34">
        <f t="shared" si="6"/>
        <v>352</v>
      </c>
      <c r="K19" s="34">
        <f t="shared" si="7"/>
        <v>368</v>
      </c>
      <c r="L19" s="34">
        <f t="shared" si="8"/>
        <v>64</v>
      </c>
      <c r="M19" s="34">
        <f t="shared" si="9"/>
        <v>128</v>
      </c>
      <c r="N19" s="34">
        <f t="shared" si="10"/>
        <v>192</v>
      </c>
      <c r="O19" s="34">
        <f t="shared" si="11"/>
        <v>176</v>
      </c>
      <c r="P19" s="34">
        <f t="shared" si="12"/>
        <v>352</v>
      </c>
      <c r="Q19" s="34">
        <f t="shared" si="13"/>
        <v>240</v>
      </c>
      <c r="R19" s="34">
        <f t="shared" si="14"/>
        <v>480</v>
      </c>
      <c r="S19" s="34">
        <f t="shared" si="15"/>
        <v>720</v>
      </c>
      <c r="T19" s="35">
        <f t="shared" si="16"/>
        <v>0.48888888888888887</v>
      </c>
      <c r="U19" s="35">
        <f t="shared" si="17"/>
        <v>0.51111111111111107</v>
      </c>
    </row>
    <row r="20" spans="1:21" x14ac:dyDescent="0.25">
      <c r="A20" s="36">
        <f t="shared" si="18"/>
        <v>44013</v>
      </c>
      <c r="B20" s="33">
        <f t="shared" si="1"/>
        <v>44013</v>
      </c>
      <c r="C20" s="34">
        <f t="shared" si="2"/>
        <v>2020</v>
      </c>
      <c r="D20" s="34">
        <f t="shared" si="3"/>
        <v>7</v>
      </c>
      <c r="E20" s="34">
        <f t="shared" si="0"/>
        <v>31</v>
      </c>
      <c r="F20" s="34">
        <f t="shared" si="4"/>
        <v>23</v>
      </c>
      <c r="G20" s="34">
        <f t="shared" si="5"/>
        <v>8</v>
      </c>
      <c r="H20" s="34">
        <v>1</v>
      </c>
      <c r="I20" s="34">
        <f t="shared" si="19"/>
        <v>0</v>
      </c>
      <c r="J20" s="34">
        <f t="shared" si="6"/>
        <v>352</v>
      </c>
      <c r="K20" s="34">
        <f t="shared" si="7"/>
        <v>392</v>
      </c>
      <c r="L20" s="34">
        <f t="shared" si="8"/>
        <v>64</v>
      </c>
      <c r="M20" s="34">
        <f t="shared" si="9"/>
        <v>128</v>
      </c>
      <c r="N20" s="34">
        <f t="shared" si="10"/>
        <v>192</v>
      </c>
      <c r="O20" s="34">
        <f t="shared" si="11"/>
        <v>184</v>
      </c>
      <c r="P20" s="34">
        <f t="shared" si="12"/>
        <v>368</v>
      </c>
      <c r="Q20" s="34">
        <f t="shared" si="13"/>
        <v>248</v>
      </c>
      <c r="R20" s="34">
        <f t="shared" si="14"/>
        <v>496</v>
      </c>
      <c r="S20" s="34">
        <f t="shared" si="15"/>
        <v>744</v>
      </c>
      <c r="T20" s="35">
        <f t="shared" si="16"/>
        <v>0.4731182795698925</v>
      </c>
      <c r="U20" s="35">
        <f t="shared" si="17"/>
        <v>0.5268817204301075</v>
      </c>
    </row>
    <row r="21" spans="1:21" x14ac:dyDescent="0.25">
      <c r="A21" s="36">
        <f t="shared" si="18"/>
        <v>44044</v>
      </c>
      <c r="B21" s="33">
        <f t="shared" si="1"/>
        <v>44044</v>
      </c>
      <c r="C21" s="34">
        <f t="shared" si="2"/>
        <v>2020</v>
      </c>
      <c r="D21" s="34">
        <f t="shared" si="3"/>
        <v>8</v>
      </c>
      <c r="E21" s="34">
        <f t="shared" si="0"/>
        <v>31</v>
      </c>
      <c r="F21" s="34">
        <f t="shared" si="4"/>
        <v>21</v>
      </c>
      <c r="G21" s="34">
        <f t="shared" si="5"/>
        <v>10</v>
      </c>
      <c r="H21" s="34">
        <v>0</v>
      </c>
      <c r="I21" s="34">
        <f t="shared" si="19"/>
        <v>0</v>
      </c>
      <c r="J21" s="34">
        <f t="shared" si="6"/>
        <v>336</v>
      </c>
      <c r="K21" s="34">
        <f t="shared" si="7"/>
        <v>408</v>
      </c>
      <c r="L21" s="34">
        <f t="shared" si="8"/>
        <v>80</v>
      </c>
      <c r="M21" s="34">
        <f t="shared" si="9"/>
        <v>160</v>
      </c>
      <c r="N21" s="34">
        <f t="shared" si="10"/>
        <v>240</v>
      </c>
      <c r="O21" s="34">
        <f t="shared" si="11"/>
        <v>168</v>
      </c>
      <c r="P21" s="34">
        <f t="shared" si="12"/>
        <v>336</v>
      </c>
      <c r="Q21" s="34">
        <f t="shared" si="13"/>
        <v>248</v>
      </c>
      <c r="R21" s="34">
        <f t="shared" si="14"/>
        <v>496</v>
      </c>
      <c r="S21" s="34">
        <f t="shared" si="15"/>
        <v>744</v>
      </c>
      <c r="T21" s="35">
        <f t="shared" si="16"/>
        <v>0.45161290322580644</v>
      </c>
      <c r="U21" s="35">
        <f t="shared" si="17"/>
        <v>0.54838709677419351</v>
      </c>
    </row>
    <row r="22" spans="1:21" x14ac:dyDescent="0.25">
      <c r="A22" s="36">
        <f t="shared" si="18"/>
        <v>44075</v>
      </c>
      <c r="B22" s="33">
        <f t="shared" si="1"/>
        <v>44075</v>
      </c>
      <c r="C22" s="34">
        <f t="shared" si="2"/>
        <v>2020</v>
      </c>
      <c r="D22" s="34">
        <f t="shared" si="3"/>
        <v>9</v>
      </c>
      <c r="E22" s="34">
        <f t="shared" si="0"/>
        <v>30</v>
      </c>
      <c r="F22" s="34">
        <f t="shared" si="4"/>
        <v>22</v>
      </c>
      <c r="G22" s="34">
        <f t="shared" si="5"/>
        <v>8</v>
      </c>
      <c r="H22" s="34">
        <v>1</v>
      </c>
      <c r="I22" s="34">
        <f t="shared" si="19"/>
        <v>0</v>
      </c>
      <c r="J22" s="34">
        <f t="shared" si="6"/>
        <v>336</v>
      </c>
      <c r="K22" s="34">
        <f t="shared" si="7"/>
        <v>384</v>
      </c>
      <c r="L22" s="34">
        <f t="shared" si="8"/>
        <v>64</v>
      </c>
      <c r="M22" s="34">
        <f t="shared" si="9"/>
        <v>128</v>
      </c>
      <c r="N22" s="34">
        <f t="shared" si="10"/>
        <v>192</v>
      </c>
      <c r="O22" s="34">
        <f t="shared" si="11"/>
        <v>176</v>
      </c>
      <c r="P22" s="34">
        <f t="shared" si="12"/>
        <v>352</v>
      </c>
      <c r="Q22" s="34">
        <f t="shared" si="13"/>
        <v>240</v>
      </c>
      <c r="R22" s="34">
        <f t="shared" si="14"/>
        <v>480</v>
      </c>
      <c r="S22" s="34">
        <f t="shared" si="15"/>
        <v>720</v>
      </c>
      <c r="T22" s="35">
        <f t="shared" si="16"/>
        <v>0.46666666666666667</v>
      </c>
      <c r="U22" s="35">
        <f t="shared" si="17"/>
        <v>0.53333333333333333</v>
      </c>
    </row>
    <row r="23" spans="1:21" x14ac:dyDescent="0.25">
      <c r="A23" s="36">
        <f t="shared" si="18"/>
        <v>44105</v>
      </c>
      <c r="B23" s="33">
        <f t="shared" si="1"/>
        <v>44105</v>
      </c>
      <c r="C23" s="34">
        <f t="shared" si="2"/>
        <v>2020</v>
      </c>
      <c r="D23" s="34">
        <f t="shared" si="3"/>
        <v>10</v>
      </c>
      <c r="E23" s="34">
        <f t="shared" si="0"/>
        <v>31</v>
      </c>
      <c r="F23" s="34">
        <f t="shared" si="4"/>
        <v>22</v>
      </c>
      <c r="G23" s="34">
        <f t="shared" si="5"/>
        <v>9</v>
      </c>
      <c r="H23" s="34">
        <v>0</v>
      </c>
      <c r="I23" s="34">
        <f t="shared" si="19"/>
        <v>0</v>
      </c>
      <c r="J23" s="34">
        <f t="shared" si="6"/>
        <v>352</v>
      </c>
      <c r="K23" s="34">
        <f t="shared" si="7"/>
        <v>392</v>
      </c>
      <c r="L23" s="34">
        <f t="shared" si="8"/>
        <v>72</v>
      </c>
      <c r="M23" s="34">
        <f t="shared" si="9"/>
        <v>144</v>
      </c>
      <c r="N23" s="34">
        <f t="shared" si="10"/>
        <v>216</v>
      </c>
      <c r="O23" s="34">
        <f t="shared" si="11"/>
        <v>176</v>
      </c>
      <c r="P23" s="34">
        <f t="shared" si="12"/>
        <v>352</v>
      </c>
      <c r="Q23" s="34">
        <f t="shared" si="13"/>
        <v>248</v>
      </c>
      <c r="R23" s="34">
        <f t="shared" si="14"/>
        <v>496</v>
      </c>
      <c r="S23" s="34">
        <f t="shared" si="15"/>
        <v>744</v>
      </c>
      <c r="T23" s="35">
        <f t="shared" si="16"/>
        <v>0.4731182795698925</v>
      </c>
      <c r="U23" s="35">
        <f t="shared" si="17"/>
        <v>0.5268817204301075</v>
      </c>
    </row>
    <row r="24" spans="1:21" x14ac:dyDescent="0.25">
      <c r="A24" s="36">
        <f t="shared" si="18"/>
        <v>44136</v>
      </c>
      <c r="B24" s="33">
        <f t="shared" si="1"/>
        <v>44136</v>
      </c>
      <c r="C24" s="34">
        <f t="shared" si="2"/>
        <v>2020</v>
      </c>
      <c r="D24" s="34">
        <f t="shared" si="3"/>
        <v>11</v>
      </c>
      <c r="E24" s="34">
        <f t="shared" si="0"/>
        <v>30</v>
      </c>
      <c r="F24" s="34">
        <f t="shared" si="4"/>
        <v>21</v>
      </c>
      <c r="G24" s="34">
        <f t="shared" si="5"/>
        <v>9</v>
      </c>
      <c r="H24" s="34">
        <v>1</v>
      </c>
      <c r="I24" s="34">
        <f t="shared" si="19"/>
        <v>1</v>
      </c>
      <c r="J24" s="34">
        <f t="shared" si="6"/>
        <v>320</v>
      </c>
      <c r="K24" s="34">
        <f t="shared" si="7"/>
        <v>401</v>
      </c>
      <c r="L24" s="34">
        <f t="shared" si="8"/>
        <v>72</v>
      </c>
      <c r="M24" s="34">
        <f t="shared" si="9"/>
        <v>144</v>
      </c>
      <c r="N24" s="34">
        <f t="shared" si="10"/>
        <v>216</v>
      </c>
      <c r="O24" s="34">
        <f t="shared" si="11"/>
        <v>168</v>
      </c>
      <c r="P24" s="34">
        <f t="shared" si="12"/>
        <v>336</v>
      </c>
      <c r="Q24" s="34">
        <f t="shared" si="13"/>
        <v>240</v>
      </c>
      <c r="R24" s="34">
        <f t="shared" si="14"/>
        <v>480</v>
      </c>
      <c r="S24" s="34">
        <f t="shared" si="15"/>
        <v>721</v>
      </c>
      <c r="T24" s="35">
        <f t="shared" si="16"/>
        <v>0.44382801664355065</v>
      </c>
      <c r="U24" s="35">
        <f t="shared" si="17"/>
        <v>0.55617198335644935</v>
      </c>
    </row>
    <row r="25" spans="1:21" x14ac:dyDescent="0.25">
      <c r="A25" s="36">
        <f t="shared" si="18"/>
        <v>44166</v>
      </c>
      <c r="B25" s="33">
        <f t="shared" si="1"/>
        <v>44166</v>
      </c>
      <c r="C25" s="34">
        <f t="shared" si="2"/>
        <v>2020</v>
      </c>
      <c r="D25" s="34">
        <f t="shared" si="3"/>
        <v>12</v>
      </c>
      <c r="E25" s="34">
        <f t="shared" si="0"/>
        <v>31</v>
      </c>
      <c r="F25" s="34">
        <f t="shared" si="4"/>
        <v>23</v>
      </c>
      <c r="G25" s="34">
        <f t="shared" si="5"/>
        <v>8</v>
      </c>
      <c r="H25" s="34">
        <v>1</v>
      </c>
      <c r="I25" s="34">
        <f t="shared" si="19"/>
        <v>0</v>
      </c>
      <c r="J25" s="34">
        <f t="shared" si="6"/>
        <v>352</v>
      </c>
      <c r="K25" s="34">
        <f t="shared" si="7"/>
        <v>392</v>
      </c>
      <c r="L25" s="34">
        <f t="shared" si="8"/>
        <v>64</v>
      </c>
      <c r="M25" s="34">
        <f t="shared" si="9"/>
        <v>128</v>
      </c>
      <c r="N25" s="34">
        <f t="shared" si="10"/>
        <v>192</v>
      </c>
      <c r="O25" s="34">
        <f t="shared" si="11"/>
        <v>184</v>
      </c>
      <c r="P25" s="34">
        <f t="shared" si="12"/>
        <v>368</v>
      </c>
      <c r="Q25" s="34">
        <f t="shared" si="13"/>
        <v>248</v>
      </c>
      <c r="R25" s="34">
        <f t="shared" si="14"/>
        <v>496</v>
      </c>
      <c r="S25" s="34">
        <f t="shared" si="15"/>
        <v>744</v>
      </c>
      <c r="T25" s="35">
        <f t="shared" si="16"/>
        <v>0.4731182795698925</v>
      </c>
      <c r="U25" s="35">
        <f t="shared" si="17"/>
        <v>0.5268817204301075</v>
      </c>
    </row>
    <row r="26" spans="1:21" x14ac:dyDescent="0.25">
      <c r="A26" s="36">
        <f t="shared" si="18"/>
        <v>44197</v>
      </c>
      <c r="B26" s="33">
        <f t="shared" si="1"/>
        <v>44197</v>
      </c>
      <c r="C26" s="34">
        <f t="shared" si="2"/>
        <v>2021</v>
      </c>
      <c r="D26" s="34">
        <f t="shared" si="3"/>
        <v>1</v>
      </c>
      <c r="E26" s="34">
        <f t="shared" si="0"/>
        <v>31</v>
      </c>
      <c r="F26" s="34">
        <f t="shared" si="4"/>
        <v>21</v>
      </c>
      <c r="G26" s="34">
        <f t="shared" si="5"/>
        <v>10</v>
      </c>
      <c r="H26" s="34">
        <v>1</v>
      </c>
      <c r="I26" s="34">
        <f t="shared" si="19"/>
        <v>0</v>
      </c>
      <c r="J26" s="34">
        <f t="shared" si="6"/>
        <v>320</v>
      </c>
      <c r="K26" s="34">
        <f t="shared" si="7"/>
        <v>424</v>
      </c>
      <c r="L26" s="34">
        <f t="shared" si="8"/>
        <v>80</v>
      </c>
      <c r="M26" s="34">
        <f t="shared" si="9"/>
        <v>160</v>
      </c>
      <c r="N26" s="34">
        <f t="shared" si="10"/>
        <v>240</v>
      </c>
      <c r="O26" s="34">
        <f t="shared" si="11"/>
        <v>168</v>
      </c>
      <c r="P26" s="34">
        <f t="shared" si="12"/>
        <v>336</v>
      </c>
      <c r="Q26" s="34">
        <f t="shared" si="13"/>
        <v>248</v>
      </c>
      <c r="R26" s="34">
        <f t="shared" si="14"/>
        <v>496</v>
      </c>
      <c r="S26" s="34">
        <f t="shared" si="15"/>
        <v>744</v>
      </c>
      <c r="T26" s="35">
        <f t="shared" si="16"/>
        <v>0.43010752688172044</v>
      </c>
      <c r="U26" s="35">
        <f t="shared" si="17"/>
        <v>0.56989247311827962</v>
      </c>
    </row>
    <row r="27" spans="1:21" x14ac:dyDescent="0.25">
      <c r="A27" s="36">
        <f t="shared" si="18"/>
        <v>44228</v>
      </c>
      <c r="B27" s="33">
        <f t="shared" si="1"/>
        <v>44228</v>
      </c>
      <c r="C27" s="34">
        <f t="shared" si="2"/>
        <v>2021</v>
      </c>
      <c r="D27" s="34">
        <f t="shared" si="3"/>
        <v>2</v>
      </c>
      <c r="E27" s="34">
        <f t="shared" si="0"/>
        <v>28</v>
      </c>
      <c r="F27" s="34">
        <f t="shared" si="4"/>
        <v>20</v>
      </c>
      <c r="G27" s="34">
        <f t="shared" si="5"/>
        <v>8</v>
      </c>
      <c r="H27" s="34">
        <v>0</v>
      </c>
      <c r="I27" s="34">
        <f t="shared" si="19"/>
        <v>0</v>
      </c>
      <c r="J27" s="34">
        <f t="shared" si="6"/>
        <v>320</v>
      </c>
      <c r="K27" s="34">
        <f t="shared" si="7"/>
        <v>352</v>
      </c>
      <c r="L27" s="34">
        <f t="shared" si="8"/>
        <v>64</v>
      </c>
      <c r="M27" s="34">
        <f t="shared" si="9"/>
        <v>128</v>
      </c>
      <c r="N27" s="34">
        <f t="shared" si="10"/>
        <v>192</v>
      </c>
      <c r="O27" s="34">
        <f t="shared" si="11"/>
        <v>160</v>
      </c>
      <c r="P27" s="34">
        <f t="shared" si="12"/>
        <v>320</v>
      </c>
      <c r="Q27" s="34">
        <f t="shared" si="13"/>
        <v>224</v>
      </c>
      <c r="R27" s="34">
        <f t="shared" si="14"/>
        <v>448</v>
      </c>
      <c r="S27" s="34">
        <f t="shared" si="15"/>
        <v>672</v>
      </c>
      <c r="T27" s="35">
        <f t="shared" si="16"/>
        <v>0.47619047619047616</v>
      </c>
      <c r="U27" s="35">
        <f t="shared" si="17"/>
        <v>0.52380952380952384</v>
      </c>
    </row>
    <row r="28" spans="1:21" x14ac:dyDescent="0.25">
      <c r="A28" s="36">
        <f t="shared" si="18"/>
        <v>44256</v>
      </c>
      <c r="B28" s="33">
        <f t="shared" si="1"/>
        <v>44256</v>
      </c>
      <c r="C28" s="34">
        <f t="shared" si="2"/>
        <v>2021</v>
      </c>
      <c r="D28" s="34">
        <f t="shared" si="3"/>
        <v>3</v>
      </c>
      <c r="E28" s="34">
        <f t="shared" si="0"/>
        <v>31</v>
      </c>
      <c r="F28" s="34">
        <f t="shared" si="4"/>
        <v>23</v>
      </c>
      <c r="G28" s="34">
        <f t="shared" si="5"/>
        <v>8</v>
      </c>
      <c r="H28" s="34">
        <v>0</v>
      </c>
      <c r="I28" s="34">
        <f t="shared" si="19"/>
        <v>-1</v>
      </c>
      <c r="J28" s="34">
        <f t="shared" si="6"/>
        <v>368</v>
      </c>
      <c r="K28" s="34">
        <f t="shared" si="7"/>
        <v>375</v>
      </c>
      <c r="L28" s="34">
        <f t="shared" si="8"/>
        <v>64</v>
      </c>
      <c r="M28" s="34">
        <f t="shared" si="9"/>
        <v>128</v>
      </c>
      <c r="N28" s="34">
        <f t="shared" si="10"/>
        <v>192</v>
      </c>
      <c r="O28" s="34">
        <f t="shared" si="11"/>
        <v>184</v>
      </c>
      <c r="P28" s="34">
        <f t="shared" si="12"/>
        <v>368</v>
      </c>
      <c r="Q28" s="34">
        <f t="shared" si="13"/>
        <v>248</v>
      </c>
      <c r="R28" s="34">
        <f t="shared" si="14"/>
        <v>496</v>
      </c>
      <c r="S28" s="34">
        <f t="shared" si="15"/>
        <v>743</v>
      </c>
      <c r="T28" s="35">
        <f t="shared" si="16"/>
        <v>0.49528936742934049</v>
      </c>
      <c r="U28" s="35">
        <f t="shared" si="17"/>
        <v>0.50471063257065951</v>
      </c>
    </row>
    <row r="29" spans="1:21" x14ac:dyDescent="0.25">
      <c r="A29" s="36">
        <f t="shared" si="18"/>
        <v>44287</v>
      </c>
      <c r="B29" s="33">
        <f t="shared" si="1"/>
        <v>44287</v>
      </c>
      <c r="C29" s="34">
        <f t="shared" si="2"/>
        <v>2021</v>
      </c>
      <c r="D29" s="34">
        <f t="shared" si="3"/>
        <v>4</v>
      </c>
      <c r="E29" s="34">
        <f t="shared" si="0"/>
        <v>30</v>
      </c>
      <c r="F29" s="34">
        <f t="shared" si="4"/>
        <v>22</v>
      </c>
      <c r="G29" s="34">
        <f t="shared" si="5"/>
        <v>8</v>
      </c>
      <c r="H29" s="34">
        <v>0</v>
      </c>
      <c r="I29" s="34">
        <f t="shared" si="19"/>
        <v>0</v>
      </c>
      <c r="J29" s="34">
        <f t="shared" si="6"/>
        <v>352</v>
      </c>
      <c r="K29" s="34">
        <f t="shared" si="7"/>
        <v>368</v>
      </c>
      <c r="L29" s="34">
        <f t="shared" si="8"/>
        <v>64</v>
      </c>
      <c r="M29" s="34">
        <f t="shared" si="9"/>
        <v>128</v>
      </c>
      <c r="N29" s="34">
        <f t="shared" si="10"/>
        <v>192</v>
      </c>
      <c r="O29" s="34">
        <f t="shared" si="11"/>
        <v>176</v>
      </c>
      <c r="P29" s="34">
        <f t="shared" si="12"/>
        <v>352</v>
      </c>
      <c r="Q29" s="34">
        <f t="shared" si="13"/>
        <v>240</v>
      </c>
      <c r="R29" s="34">
        <f t="shared" si="14"/>
        <v>480</v>
      </c>
      <c r="S29" s="34">
        <f t="shared" si="15"/>
        <v>720</v>
      </c>
      <c r="T29" s="35">
        <f t="shared" si="16"/>
        <v>0.48888888888888887</v>
      </c>
      <c r="U29" s="35">
        <f t="shared" si="17"/>
        <v>0.51111111111111107</v>
      </c>
    </row>
    <row r="30" spans="1:21" x14ac:dyDescent="0.25">
      <c r="A30" s="36">
        <f t="shared" si="18"/>
        <v>44317</v>
      </c>
      <c r="B30" s="33">
        <f t="shared" si="1"/>
        <v>44317</v>
      </c>
      <c r="C30" s="34">
        <f t="shared" si="2"/>
        <v>2021</v>
      </c>
      <c r="D30" s="34">
        <f t="shared" si="3"/>
        <v>5</v>
      </c>
      <c r="E30" s="34">
        <f t="shared" si="0"/>
        <v>31</v>
      </c>
      <c r="F30" s="34">
        <f t="shared" si="4"/>
        <v>21</v>
      </c>
      <c r="G30" s="34">
        <f t="shared" si="5"/>
        <v>10</v>
      </c>
      <c r="H30" s="34">
        <v>1</v>
      </c>
      <c r="I30" s="34">
        <f t="shared" si="19"/>
        <v>0</v>
      </c>
      <c r="J30" s="34">
        <f t="shared" si="6"/>
        <v>320</v>
      </c>
      <c r="K30" s="34">
        <f t="shared" si="7"/>
        <v>424</v>
      </c>
      <c r="L30" s="34">
        <f t="shared" si="8"/>
        <v>80</v>
      </c>
      <c r="M30" s="34">
        <f t="shared" si="9"/>
        <v>160</v>
      </c>
      <c r="N30" s="34">
        <f t="shared" si="10"/>
        <v>240</v>
      </c>
      <c r="O30" s="34">
        <f t="shared" si="11"/>
        <v>168</v>
      </c>
      <c r="P30" s="34">
        <f t="shared" si="12"/>
        <v>336</v>
      </c>
      <c r="Q30" s="34">
        <f t="shared" si="13"/>
        <v>248</v>
      </c>
      <c r="R30" s="34">
        <f t="shared" si="14"/>
        <v>496</v>
      </c>
      <c r="S30" s="34">
        <f t="shared" si="15"/>
        <v>744</v>
      </c>
      <c r="T30" s="35">
        <f t="shared" si="16"/>
        <v>0.43010752688172044</v>
      </c>
      <c r="U30" s="35">
        <f t="shared" si="17"/>
        <v>0.56989247311827962</v>
      </c>
    </row>
    <row r="31" spans="1:21" x14ac:dyDescent="0.25">
      <c r="A31" s="36">
        <f t="shared" si="18"/>
        <v>44348</v>
      </c>
      <c r="B31" s="33">
        <f t="shared" si="1"/>
        <v>44348</v>
      </c>
      <c r="C31" s="34">
        <f t="shared" si="2"/>
        <v>2021</v>
      </c>
      <c r="D31" s="34">
        <f t="shared" si="3"/>
        <v>6</v>
      </c>
      <c r="E31" s="34">
        <f t="shared" si="0"/>
        <v>30</v>
      </c>
      <c r="F31" s="34">
        <f t="shared" si="4"/>
        <v>22</v>
      </c>
      <c r="G31" s="34">
        <f t="shared" si="5"/>
        <v>8</v>
      </c>
      <c r="H31" s="34">
        <v>0</v>
      </c>
      <c r="I31" s="34">
        <f t="shared" si="19"/>
        <v>0</v>
      </c>
      <c r="J31" s="34">
        <f t="shared" si="6"/>
        <v>352</v>
      </c>
      <c r="K31" s="34">
        <f t="shared" si="7"/>
        <v>368</v>
      </c>
      <c r="L31" s="34">
        <f t="shared" si="8"/>
        <v>64</v>
      </c>
      <c r="M31" s="34">
        <f t="shared" si="9"/>
        <v>128</v>
      </c>
      <c r="N31" s="34">
        <f t="shared" si="10"/>
        <v>192</v>
      </c>
      <c r="O31" s="34">
        <f t="shared" si="11"/>
        <v>176</v>
      </c>
      <c r="P31" s="34">
        <f t="shared" si="12"/>
        <v>352</v>
      </c>
      <c r="Q31" s="34">
        <f t="shared" si="13"/>
        <v>240</v>
      </c>
      <c r="R31" s="34">
        <f t="shared" si="14"/>
        <v>480</v>
      </c>
      <c r="S31" s="34">
        <f t="shared" si="15"/>
        <v>720</v>
      </c>
      <c r="T31" s="35">
        <f t="shared" si="16"/>
        <v>0.48888888888888887</v>
      </c>
      <c r="U31" s="35">
        <f t="shared" si="17"/>
        <v>0.51111111111111107</v>
      </c>
    </row>
    <row r="32" spans="1:21" x14ac:dyDescent="0.25">
      <c r="A32" s="36">
        <f t="shared" si="18"/>
        <v>44378</v>
      </c>
      <c r="B32" s="33">
        <f t="shared" si="1"/>
        <v>44378</v>
      </c>
      <c r="C32" s="34">
        <f t="shared" si="2"/>
        <v>2021</v>
      </c>
      <c r="D32" s="34">
        <f t="shared" si="3"/>
        <v>7</v>
      </c>
      <c r="E32" s="34">
        <f t="shared" si="0"/>
        <v>31</v>
      </c>
      <c r="F32" s="34">
        <f t="shared" si="4"/>
        <v>22</v>
      </c>
      <c r="G32" s="34">
        <f t="shared" si="5"/>
        <v>9</v>
      </c>
      <c r="H32" s="34">
        <v>1</v>
      </c>
      <c r="I32" s="34">
        <f t="shared" si="19"/>
        <v>0</v>
      </c>
      <c r="J32" s="34">
        <f t="shared" si="6"/>
        <v>336</v>
      </c>
      <c r="K32" s="34">
        <f t="shared" si="7"/>
        <v>408</v>
      </c>
      <c r="L32" s="34">
        <f t="shared" si="8"/>
        <v>72</v>
      </c>
      <c r="M32" s="34">
        <f t="shared" si="9"/>
        <v>144</v>
      </c>
      <c r="N32" s="34">
        <f t="shared" si="10"/>
        <v>216</v>
      </c>
      <c r="O32" s="34">
        <f t="shared" si="11"/>
        <v>176</v>
      </c>
      <c r="P32" s="34">
        <f t="shared" si="12"/>
        <v>352</v>
      </c>
      <c r="Q32" s="34">
        <f t="shared" si="13"/>
        <v>248</v>
      </c>
      <c r="R32" s="34">
        <f t="shared" si="14"/>
        <v>496</v>
      </c>
      <c r="S32" s="34">
        <f t="shared" si="15"/>
        <v>744</v>
      </c>
      <c r="T32" s="35">
        <f t="shared" si="16"/>
        <v>0.45161290322580644</v>
      </c>
      <c r="U32" s="35">
        <f t="shared" si="17"/>
        <v>0.54838709677419351</v>
      </c>
    </row>
    <row r="33" spans="1:21" x14ac:dyDescent="0.25">
      <c r="A33" s="36">
        <f t="shared" si="18"/>
        <v>44409</v>
      </c>
      <c r="B33" s="33">
        <f t="shared" si="1"/>
        <v>44409</v>
      </c>
      <c r="C33" s="34">
        <f t="shared" si="2"/>
        <v>2021</v>
      </c>
      <c r="D33" s="34">
        <f t="shared" si="3"/>
        <v>8</v>
      </c>
      <c r="E33" s="34">
        <f t="shared" si="0"/>
        <v>31</v>
      </c>
      <c r="F33" s="34">
        <f t="shared" si="4"/>
        <v>22</v>
      </c>
      <c r="G33" s="34">
        <f t="shared" si="5"/>
        <v>9</v>
      </c>
      <c r="H33" s="34">
        <v>0</v>
      </c>
      <c r="I33" s="34">
        <f t="shared" si="19"/>
        <v>0</v>
      </c>
      <c r="J33" s="34">
        <f t="shared" si="6"/>
        <v>352</v>
      </c>
      <c r="K33" s="34">
        <f t="shared" si="7"/>
        <v>392</v>
      </c>
      <c r="L33" s="34">
        <f t="shared" si="8"/>
        <v>72</v>
      </c>
      <c r="M33" s="34">
        <f t="shared" si="9"/>
        <v>144</v>
      </c>
      <c r="N33" s="34">
        <f t="shared" si="10"/>
        <v>216</v>
      </c>
      <c r="O33" s="34">
        <f t="shared" si="11"/>
        <v>176</v>
      </c>
      <c r="P33" s="34">
        <f t="shared" si="12"/>
        <v>352</v>
      </c>
      <c r="Q33" s="34">
        <f t="shared" si="13"/>
        <v>248</v>
      </c>
      <c r="R33" s="34">
        <f t="shared" si="14"/>
        <v>496</v>
      </c>
      <c r="S33" s="34">
        <f t="shared" si="15"/>
        <v>744</v>
      </c>
      <c r="T33" s="35">
        <f t="shared" si="16"/>
        <v>0.4731182795698925</v>
      </c>
      <c r="U33" s="35">
        <f t="shared" si="17"/>
        <v>0.5268817204301075</v>
      </c>
    </row>
    <row r="34" spans="1:21" x14ac:dyDescent="0.25">
      <c r="A34" s="36">
        <f t="shared" si="18"/>
        <v>44440</v>
      </c>
      <c r="B34" s="33">
        <f t="shared" si="1"/>
        <v>44440</v>
      </c>
      <c r="C34" s="34">
        <f t="shared" si="2"/>
        <v>2021</v>
      </c>
      <c r="D34" s="34">
        <f t="shared" si="3"/>
        <v>9</v>
      </c>
      <c r="E34" s="34">
        <f t="shared" si="0"/>
        <v>30</v>
      </c>
      <c r="F34" s="34">
        <f t="shared" si="4"/>
        <v>22</v>
      </c>
      <c r="G34" s="34">
        <f t="shared" si="5"/>
        <v>8</v>
      </c>
      <c r="H34" s="34">
        <v>1</v>
      </c>
      <c r="I34" s="34">
        <f t="shared" si="19"/>
        <v>0</v>
      </c>
      <c r="J34" s="34">
        <f t="shared" si="6"/>
        <v>336</v>
      </c>
      <c r="K34" s="34">
        <f t="shared" si="7"/>
        <v>384</v>
      </c>
      <c r="L34" s="34">
        <f t="shared" si="8"/>
        <v>64</v>
      </c>
      <c r="M34" s="34">
        <f t="shared" si="9"/>
        <v>128</v>
      </c>
      <c r="N34" s="34">
        <f t="shared" si="10"/>
        <v>192</v>
      </c>
      <c r="O34" s="34">
        <f t="shared" si="11"/>
        <v>176</v>
      </c>
      <c r="P34" s="34">
        <f t="shared" si="12"/>
        <v>352</v>
      </c>
      <c r="Q34" s="34">
        <f t="shared" si="13"/>
        <v>240</v>
      </c>
      <c r="R34" s="34">
        <f t="shared" si="14"/>
        <v>480</v>
      </c>
      <c r="S34" s="34">
        <f t="shared" si="15"/>
        <v>720</v>
      </c>
      <c r="T34" s="35">
        <f t="shared" si="16"/>
        <v>0.46666666666666667</v>
      </c>
      <c r="U34" s="35">
        <f t="shared" si="17"/>
        <v>0.53333333333333333</v>
      </c>
    </row>
    <row r="35" spans="1:21" x14ac:dyDescent="0.25">
      <c r="A35" s="36">
        <f t="shared" si="18"/>
        <v>44470</v>
      </c>
      <c r="B35" s="33">
        <f t="shared" si="1"/>
        <v>44470</v>
      </c>
      <c r="C35" s="34">
        <f t="shared" si="2"/>
        <v>2021</v>
      </c>
      <c r="D35" s="34">
        <f t="shared" si="3"/>
        <v>10</v>
      </c>
      <c r="E35" s="34">
        <f t="shared" si="0"/>
        <v>31</v>
      </c>
      <c r="F35" s="34">
        <f t="shared" si="4"/>
        <v>21</v>
      </c>
      <c r="G35" s="34">
        <f t="shared" si="5"/>
        <v>10</v>
      </c>
      <c r="H35" s="34">
        <v>0</v>
      </c>
      <c r="I35" s="34">
        <f t="shared" si="19"/>
        <v>0</v>
      </c>
      <c r="J35" s="34">
        <f t="shared" si="6"/>
        <v>336</v>
      </c>
      <c r="K35" s="34">
        <f t="shared" si="7"/>
        <v>408</v>
      </c>
      <c r="L35" s="34">
        <f t="shared" si="8"/>
        <v>80</v>
      </c>
      <c r="M35" s="34">
        <f t="shared" si="9"/>
        <v>160</v>
      </c>
      <c r="N35" s="34">
        <f t="shared" si="10"/>
        <v>240</v>
      </c>
      <c r="O35" s="34">
        <f t="shared" si="11"/>
        <v>168</v>
      </c>
      <c r="P35" s="34">
        <f t="shared" si="12"/>
        <v>336</v>
      </c>
      <c r="Q35" s="34">
        <f t="shared" si="13"/>
        <v>248</v>
      </c>
      <c r="R35" s="34">
        <f t="shared" si="14"/>
        <v>496</v>
      </c>
      <c r="S35" s="34">
        <f t="shared" si="15"/>
        <v>744</v>
      </c>
      <c r="T35" s="35">
        <f t="shared" si="16"/>
        <v>0.45161290322580644</v>
      </c>
      <c r="U35" s="35">
        <f t="shared" si="17"/>
        <v>0.54838709677419351</v>
      </c>
    </row>
    <row r="36" spans="1:21" x14ac:dyDescent="0.25">
      <c r="A36" s="36">
        <f t="shared" si="18"/>
        <v>44501</v>
      </c>
      <c r="B36" s="33">
        <f t="shared" si="1"/>
        <v>44501</v>
      </c>
      <c r="C36" s="34">
        <f t="shared" si="2"/>
        <v>2021</v>
      </c>
      <c r="D36" s="34">
        <f t="shared" si="3"/>
        <v>11</v>
      </c>
      <c r="E36" s="34">
        <f t="shared" si="0"/>
        <v>30</v>
      </c>
      <c r="F36" s="34">
        <f t="shared" si="4"/>
        <v>22</v>
      </c>
      <c r="G36" s="34">
        <f t="shared" si="5"/>
        <v>8</v>
      </c>
      <c r="H36" s="34">
        <v>1</v>
      </c>
      <c r="I36" s="34">
        <f t="shared" si="19"/>
        <v>1</v>
      </c>
      <c r="J36" s="34">
        <f t="shared" si="6"/>
        <v>336</v>
      </c>
      <c r="K36" s="34">
        <f t="shared" si="7"/>
        <v>385</v>
      </c>
      <c r="L36" s="34">
        <f t="shared" si="8"/>
        <v>64</v>
      </c>
      <c r="M36" s="34">
        <f t="shared" si="9"/>
        <v>128</v>
      </c>
      <c r="N36" s="34">
        <f t="shared" si="10"/>
        <v>192</v>
      </c>
      <c r="O36" s="34">
        <f t="shared" si="11"/>
        <v>176</v>
      </c>
      <c r="P36" s="34">
        <f t="shared" si="12"/>
        <v>352</v>
      </c>
      <c r="Q36" s="34">
        <f t="shared" si="13"/>
        <v>240</v>
      </c>
      <c r="R36" s="34">
        <f t="shared" si="14"/>
        <v>480</v>
      </c>
      <c r="S36" s="34">
        <f t="shared" si="15"/>
        <v>721</v>
      </c>
      <c r="T36" s="35">
        <f t="shared" si="16"/>
        <v>0.46601941747572817</v>
      </c>
      <c r="U36" s="35">
        <f t="shared" si="17"/>
        <v>0.53398058252427183</v>
      </c>
    </row>
    <row r="37" spans="1:21" x14ac:dyDescent="0.25">
      <c r="A37" s="36">
        <f t="shared" si="18"/>
        <v>44531</v>
      </c>
      <c r="B37" s="33">
        <f t="shared" si="1"/>
        <v>44531</v>
      </c>
      <c r="C37" s="34">
        <f t="shared" si="2"/>
        <v>2021</v>
      </c>
      <c r="D37" s="34">
        <f t="shared" si="3"/>
        <v>12</v>
      </c>
      <c r="E37" s="34">
        <f t="shared" si="0"/>
        <v>31</v>
      </c>
      <c r="F37" s="34">
        <f t="shared" si="4"/>
        <v>23</v>
      </c>
      <c r="G37" s="34">
        <f t="shared" si="5"/>
        <v>8</v>
      </c>
      <c r="H37" s="34">
        <v>1</v>
      </c>
      <c r="I37" s="34">
        <f t="shared" si="19"/>
        <v>0</v>
      </c>
      <c r="J37" s="34">
        <f t="shared" si="6"/>
        <v>352</v>
      </c>
      <c r="K37" s="34">
        <f t="shared" si="7"/>
        <v>392</v>
      </c>
      <c r="L37" s="34">
        <f t="shared" si="8"/>
        <v>64</v>
      </c>
      <c r="M37" s="34">
        <f t="shared" si="9"/>
        <v>128</v>
      </c>
      <c r="N37" s="34">
        <f t="shared" si="10"/>
        <v>192</v>
      </c>
      <c r="O37" s="34">
        <f t="shared" si="11"/>
        <v>184</v>
      </c>
      <c r="P37" s="34">
        <f t="shared" si="12"/>
        <v>368</v>
      </c>
      <c r="Q37" s="34">
        <f t="shared" si="13"/>
        <v>248</v>
      </c>
      <c r="R37" s="34">
        <f t="shared" si="14"/>
        <v>496</v>
      </c>
      <c r="S37" s="34">
        <f t="shared" si="15"/>
        <v>744</v>
      </c>
      <c r="T37" s="35">
        <f t="shared" si="16"/>
        <v>0.4731182795698925</v>
      </c>
      <c r="U37" s="35">
        <f t="shared" si="17"/>
        <v>0.5268817204301075</v>
      </c>
    </row>
    <row r="38" spans="1:21" x14ac:dyDescent="0.25">
      <c r="A38" s="36">
        <f t="shared" si="18"/>
        <v>44562</v>
      </c>
      <c r="B38" s="33">
        <f t="shared" si="1"/>
        <v>44562</v>
      </c>
      <c r="C38" s="34">
        <f t="shared" si="2"/>
        <v>2022</v>
      </c>
      <c r="D38" s="34">
        <f t="shared" si="3"/>
        <v>1</v>
      </c>
      <c r="E38" s="34">
        <f t="shared" si="0"/>
        <v>31</v>
      </c>
      <c r="F38" s="34">
        <f t="shared" si="4"/>
        <v>21</v>
      </c>
      <c r="G38" s="34">
        <f t="shared" si="5"/>
        <v>10</v>
      </c>
      <c r="H38" s="34">
        <v>1</v>
      </c>
      <c r="I38" s="34">
        <f t="shared" si="19"/>
        <v>0</v>
      </c>
      <c r="J38" s="34">
        <f t="shared" si="6"/>
        <v>320</v>
      </c>
      <c r="K38" s="34">
        <f t="shared" si="7"/>
        <v>424</v>
      </c>
      <c r="L38" s="34">
        <f t="shared" si="8"/>
        <v>80</v>
      </c>
      <c r="M38" s="34">
        <f t="shared" si="9"/>
        <v>160</v>
      </c>
      <c r="N38" s="34">
        <f t="shared" si="10"/>
        <v>240</v>
      </c>
      <c r="O38" s="34">
        <f t="shared" si="11"/>
        <v>168</v>
      </c>
      <c r="P38" s="34">
        <f t="shared" si="12"/>
        <v>336</v>
      </c>
      <c r="Q38" s="34">
        <f t="shared" si="13"/>
        <v>248</v>
      </c>
      <c r="R38" s="34">
        <f t="shared" si="14"/>
        <v>496</v>
      </c>
      <c r="S38" s="34">
        <f t="shared" si="15"/>
        <v>744</v>
      </c>
      <c r="T38" s="35">
        <f t="shared" si="16"/>
        <v>0.43010752688172044</v>
      </c>
      <c r="U38" s="35">
        <f t="shared" si="17"/>
        <v>0.56989247311827962</v>
      </c>
    </row>
    <row r="39" spans="1:21" x14ac:dyDescent="0.25">
      <c r="A39" s="36">
        <f t="shared" si="18"/>
        <v>44593</v>
      </c>
      <c r="B39" s="33">
        <f t="shared" si="1"/>
        <v>44593</v>
      </c>
      <c r="C39" s="34">
        <f t="shared" si="2"/>
        <v>2022</v>
      </c>
      <c r="D39" s="34">
        <f t="shared" si="3"/>
        <v>2</v>
      </c>
      <c r="E39" s="34">
        <f t="shared" si="0"/>
        <v>28</v>
      </c>
      <c r="F39" s="34">
        <f t="shared" si="4"/>
        <v>20</v>
      </c>
      <c r="G39" s="34">
        <f t="shared" si="5"/>
        <v>8</v>
      </c>
      <c r="H39" s="34">
        <v>0</v>
      </c>
      <c r="I39" s="34">
        <f t="shared" si="19"/>
        <v>0</v>
      </c>
      <c r="J39" s="34">
        <f t="shared" si="6"/>
        <v>320</v>
      </c>
      <c r="K39" s="34">
        <f t="shared" si="7"/>
        <v>352</v>
      </c>
      <c r="L39" s="34">
        <f t="shared" si="8"/>
        <v>64</v>
      </c>
      <c r="M39" s="34">
        <f t="shared" si="9"/>
        <v>128</v>
      </c>
      <c r="N39" s="34">
        <f t="shared" si="10"/>
        <v>192</v>
      </c>
      <c r="O39" s="34">
        <f t="shared" si="11"/>
        <v>160</v>
      </c>
      <c r="P39" s="34">
        <f t="shared" si="12"/>
        <v>320</v>
      </c>
      <c r="Q39" s="34">
        <f t="shared" si="13"/>
        <v>224</v>
      </c>
      <c r="R39" s="34">
        <f t="shared" si="14"/>
        <v>448</v>
      </c>
      <c r="S39" s="34">
        <f t="shared" si="15"/>
        <v>672</v>
      </c>
      <c r="T39" s="35">
        <f t="shared" si="16"/>
        <v>0.47619047619047616</v>
      </c>
      <c r="U39" s="35">
        <f t="shared" si="17"/>
        <v>0.52380952380952384</v>
      </c>
    </row>
    <row r="40" spans="1:21" x14ac:dyDescent="0.25">
      <c r="A40" s="36">
        <f t="shared" si="18"/>
        <v>44621</v>
      </c>
      <c r="B40" s="33">
        <f t="shared" si="1"/>
        <v>44621</v>
      </c>
      <c r="C40" s="34">
        <f t="shared" si="2"/>
        <v>2022</v>
      </c>
      <c r="D40" s="34">
        <f t="shared" si="3"/>
        <v>3</v>
      </c>
      <c r="E40" s="34">
        <f t="shared" si="0"/>
        <v>31</v>
      </c>
      <c r="F40" s="34">
        <f t="shared" si="4"/>
        <v>23</v>
      </c>
      <c r="G40" s="34">
        <f t="shared" si="5"/>
        <v>8</v>
      </c>
      <c r="H40" s="34">
        <v>0</v>
      </c>
      <c r="I40" s="34">
        <f t="shared" si="19"/>
        <v>-1</v>
      </c>
      <c r="J40" s="34">
        <f t="shared" si="6"/>
        <v>368</v>
      </c>
      <c r="K40" s="34">
        <f t="shared" si="7"/>
        <v>375</v>
      </c>
      <c r="L40" s="34">
        <f t="shared" si="8"/>
        <v>64</v>
      </c>
      <c r="M40" s="34">
        <f t="shared" si="9"/>
        <v>128</v>
      </c>
      <c r="N40" s="34">
        <f t="shared" si="10"/>
        <v>192</v>
      </c>
      <c r="O40" s="34">
        <f t="shared" si="11"/>
        <v>184</v>
      </c>
      <c r="P40" s="34">
        <f t="shared" si="12"/>
        <v>368</v>
      </c>
      <c r="Q40" s="34">
        <f t="shared" si="13"/>
        <v>248</v>
      </c>
      <c r="R40" s="34">
        <f t="shared" si="14"/>
        <v>496</v>
      </c>
      <c r="S40" s="34">
        <f t="shared" si="15"/>
        <v>743</v>
      </c>
      <c r="T40" s="35">
        <f t="shared" si="16"/>
        <v>0.49528936742934049</v>
      </c>
      <c r="U40" s="35">
        <f t="shared" si="17"/>
        <v>0.50471063257065951</v>
      </c>
    </row>
    <row r="41" spans="1:21" x14ac:dyDescent="0.25">
      <c r="A41" s="36">
        <f t="shared" si="18"/>
        <v>44652</v>
      </c>
      <c r="B41" s="33">
        <f t="shared" si="1"/>
        <v>44652</v>
      </c>
      <c r="C41" s="34">
        <f t="shared" si="2"/>
        <v>2022</v>
      </c>
      <c r="D41" s="34">
        <f t="shared" si="3"/>
        <v>4</v>
      </c>
      <c r="E41" s="34">
        <f t="shared" si="0"/>
        <v>30</v>
      </c>
      <c r="F41" s="34">
        <f t="shared" si="4"/>
        <v>21</v>
      </c>
      <c r="G41" s="34">
        <f t="shared" si="5"/>
        <v>9</v>
      </c>
      <c r="H41" s="34">
        <v>0</v>
      </c>
      <c r="I41" s="34">
        <f t="shared" si="19"/>
        <v>0</v>
      </c>
      <c r="J41" s="34">
        <f t="shared" si="6"/>
        <v>336</v>
      </c>
      <c r="K41" s="34">
        <f t="shared" si="7"/>
        <v>384</v>
      </c>
      <c r="L41" s="34">
        <f t="shared" si="8"/>
        <v>72</v>
      </c>
      <c r="M41" s="34">
        <f t="shared" si="9"/>
        <v>144</v>
      </c>
      <c r="N41" s="34">
        <f t="shared" si="10"/>
        <v>216</v>
      </c>
      <c r="O41" s="34">
        <f t="shared" si="11"/>
        <v>168</v>
      </c>
      <c r="P41" s="34">
        <f t="shared" si="12"/>
        <v>336</v>
      </c>
      <c r="Q41" s="34">
        <f t="shared" si="13"/>
        <v>240</v>
      </c>
      <c r="R41" s="34">
        <f t="shared" si="14"/>
        <v>480</v>
      </c>
      <c r="S41" s="34">
        <f t="shared" si="15"/>
        <v>720</v>
      </c>
      <c r="T41" s="35">
        <f t="shared" si="16"/>
        <v>0.46666666666666667</v>
      </c>
      <c r="U41" s="35">
        <f t="shared" si="17"/>
        <v>0.53333333333333333</v>
      </c>
    </row>
    <row r="42" spans="1:21" x14ac:dyDescent="0.25">
      <c r="A42" s="36">
        <f t="shared" si="18"/>
        <v>44682</v>
      </c>
      <c r="B42" s="33">
        <f t="shared" si="1"/>
        <v>44682</v>
      </c>
      <c r="C42" s="34">
        <f t="shared" si="2"/>
        <v>2022</v>
      </c>
      <c r="D42" s="34">
        <f t="shared" si="3"/>
        <v>5</v>
      </c>
      <c r="E42" s="34">
        <f t="shared" si="0"/>
        <v>31</v>
      </c>
      <c r="F42" s="34">
        <f t="shared" si="4"/>
        <v>22</v>
      </c>
      <c r="G42" s="34">
        <f t="shared" si="5"/>
        <v>9</v>
      </c>
      <c r="H42" s="34">
        <v>1</v>
      </c>
      <c r="I42" s="34">
        <f t="shared" si="19"/>
        <v>0</v>
      </c>
      <c r="J42" s="34">
        <f t="shared" si="6"/>
        <v>336</v>
      </c>
      <c r="K42" s="34">
        <f t="shared" si="7"/>
        <v>408</v>
      </c>
      <c r="L42" s="34">
        <f t="shared" si="8"/>
        <v>72</v>
      </c>
      <c r="M42" s="34">
        <f t="shared" si="9"/>
        <v>144</v>
      </c>
      <c r="N42" s="34">
        <f t="shared" si="10"/>
        <v>216</v>
      </c>
      <c r="O42" s="34">
        <f t="shared" si="11"/>
        <v>176</v>
      </c>
      <c r="P42" s="34">
        <f t="shared" si="12"/>
        <v>352</v>
      </c>
      <c r="Q42" s="34">
        <f t="shared" si="13"/>
        <v>248</v>
      </c>
      <c r="R42" s="34">
        <f t="shared" si="14"/>
        <v>496</v>
      </c>
      <c r="S42" s="34">
        <f t="shared" si="15"/>
        <v>744</v>
      </c>
      <c r="T42" s="35">
        <f t="shared" si="16"/>
        <v>0.45161290322580644</v>
      </c>
      <c r="U42" s="35">
        <f t="shared" si="17"/>
        <v>0.54838709677419351</v>
      </c>
    </row>
    <row r="43" spans="1:21" x14ac:dyDescent="0.25">
      <c r="A43" s="36">
        <f t="shared" si="18"/>
        <v>44713</v>
      </c>
      <c r="B43" s="33">
        <f t="shared" si="1"/>
        <v>44713</v>
      </c>
      <c r="C43" s="34">
        <f t="shared" si="2"/>
        <v>2022</v>
      </c>
      <c r="D43" s="34">
        <f t="shared" si="3"/>
        <v>6</v>
      </c>
      <c r="E43" s="34">
        <f t="shared" si="0"/>
        <v>30</v>
      </c>
      <c r="F43" s="34">
        <f t="shared" si="4"/>
        <v>22</v>
      </c>
      <c r="G43" s="34">
        <f t="shared" si="5"/>
        <v>8</v>
      </c>
      <c r="H43" s="34">
        <v>0</v>
      </c>
      <c r="I43" s="34">
        <f t="shared" si="19"/>
        <v>0</v>
      </c>
      <c r="J43" s="34">
        <f t="shared" si="6"/>
        <v>352</v>
      </c>
      <c r="K43" s="34">
        <f t="shared" si="7"/>
        <v>368</v>
      </c>
      <c r="L43" s="34">
        <f t="shared" si="8"/>
        <v>64</v>
      </c>
      <c r="M43" s="34">
        <f t="shared" si="9"/>
        <v>128</v>
      </c>
      <c r="N43" s="34">
        <f t="shared" si="10"/>
        <v>192</v>
      </c>
      <c r="O43" s="34">
        <f t="shared" si="11"/>
        <v>176</v>
      </c>
      <c r="P43" s="34">
        <f t="shared" si="12"/>
        <v>352</v>
      </c>
      <c r="Q43" s="34">
        <f t="shared" si="13"/>
        <v>240</v>
      </c>
      <c r="R43" s="34">
        <f t="shared" si="14"/>
        <v>480</v>
      </c>
      <c r="S43" s="34">
        <f t="shared" si="15"/>
        <v>720</v>
      </c>
      <c r="T43" s="35">
        <f t="shared" si="16"/>
        <v>0.48888888888888887</v>
      </c>
      <c r="U43" s="35">
        <f t="shared" si="17"/>
        <v>0.51111111111111107</v>
      </c>
    </row>
    <row r="44" spans="1:21" x14ac:dyDescent="0.25">
      <c r="A44" s="36">
        <f t="shared" si="18"/>
        <v>44743</v>
      </c>
      <c r="B44" s="33">
        <f t="shared" si="1"/>
        <v>44743</v>
      </c>
      <c r="C44" s="34">
        <f t="shared" si="2"/>
        <v>2022</v>
      </c>
      <c r="D44" s="34">
        <f t="shared" si="3"/>
        <v>7</v>
      </c>
      <c r="E44" s="34">
        <f t="shared" si="0"/>
        <v>31</v>
      </c>
      <c r="F44" s="34">
        <f t="shared" si="4"/>
        <v>21</v>
      </c>
      <c r="G44" s="34">
        <f t="shared" si="5"/>
        <v>10</v>
      </c>
      <c r="H44" s="34">
        <v>1</v>
      </c>
      <c r="I44" s="34">
        <f t="shared" si="19"/>
        <v>0</v>
      </c>
      <c r="J44" s="34">
        <f t="shared" si="6"/>
        <v>320</v>
      </c>
      <c r="K44" s="34">
        <f t="shared" si="7"/>
        <v>424</v>
      </c>
      <c r="L44" s="34">
        <f t="shared" si="8"/>
        <v>80</v>
      </c>
      <c r="M44" s="34">
        <f t="shared" si="9"/>
        <v>160</v>
      </c>
      <c r="N44" s="34">
        <f t="shared" si="10"/>
        <v>240</v>
      </c>
      <c r="O44" s="34">
        <f t="shared" si="11"/>
        <v>168</v>
      </c>
      <c r="P44" s="34">
        <f t="shared" si="12"/>
        <v>336</v>
      </c>
      <c r="Q44" s="34">
        <f t="shared" si="13"/>
        <v>248</v>
      </c>
      <c r="R44" s="34">
        <f t="shared" si="14"/>
        <v>496</v>
      </c>
      <c r="S44" s="34">
        <f t="shared" si="15"/>
        <v>744</v>
      </c>
      <c r="T44" s="35">
        <f t="shared" si="16"/>
        <v>0.43010752688172044</v>
      </c>
      <c r="U44" s="35">
        <f t="shared" si="17"/>
        <v>0.56989247311827962</v>
      </c>
    </row>
    <row r="45" spans="1:21" x14ac:dyDescent="0.25">
      <c r="A45" s="36">
        <f t="shared" si="18"/>
        <v>44774</v>
      </c>
      <c r="B45" s="33">
        <f t="shared" si="1"/>
        <v>44774</v>
      </c>
      <c r="C45" s="34">
        <f t="shared" si="2"/>
        <v>2022</v>
      </c>
      <c r="D45" s="34">
        <f t="shared" si="3"/>
        <v>8</v>
      </c>
      <c r="E45" s="34">
        <f t="shared" si="0"/>
        <v>31</v>
      </c>
      <c r="F45" s="34">
        <f t="shared" si="4"/>
        <v>23</v>
      </c>
      <c r="G45" s="34">
        <f t="shared" si="5"/>
        <v>8</v>
      </c>
      <c r="H45" s="34">
        <v>0</v>
      </c>
      <c r="I45" s="34">
        <f t="shared" si="19"/>
        <v>0</v>
      </c>
      <c r="J45" s="34">
        <f t="shared" si="6"/>
        <v>368</v>
      </c>
      <c r="K45" s="34">
        <f t="shared" si="7"/>
        <v>376</v>
      </c>
      <c r="L45" s="34">
        <f t="shared" si="8"/>
        <v>64</v>
      </c>
      <c r="M45" s="34">
        <f t="shared" si="9"/>
        <v>128</v>
      </c>
      <c r="N45" s="34">
        <f t="shared" si="10"/>
        <v>192</v>
      </c>
      <c r="O45" s="34">
        <f t="shared" si="11"/>
        <v>184</v>
      </c>
      <c r="P45" s="34">
        <f t="shared" si="12"/>
        <v>368</v>
      </c>
      <c r="Q45" s="34">
        <f t="shared" si="13"/>
        <v>248</v>
      </c>
      <c r="R45" s="34">
        <f t="shared" si="14"/>
        <v>496</v>
      </c>
      <c r="S45" s="34">
        <f t="shared" si="15"/>
        <v>744</v>
      </c>
      <c r="T45" s="35">
        <f t="shared" si="16"/>
        <v>0.4946236559139785</v>
      </c>
      <c r="U45" s="35">
        <f t="shared" si="17"/>
        <v>0.5053763440860215</v>
      </c>
    </row>
    <row r="46" spans="1:21" x14ac:dyDescent="0.25">
      <c r="A46" s="36">
        <f t="shared" si="18"/>
        <v>44805</v>
      </c>
      <c r="B46" s="33">
        <f t="shared" si="1"/>
        <v>44805</v>
      </c>
      <c r="C46" s="34">
        <f t="shared" si="2"/>
        <v>2022</v>
      </c>
      <c r="D46" s="34">
        <f t="shared" si="3"/>
        <v>9</v>
      </c>
      <c r="E46" s="34">
        <f t="shared" si="0"/>
        <v>30</v>
      </c>
      <c r="F46" s="34">
        <f t="shared" si="4"/>
        <v>22</v>
      </c>
      <c r="G46" s="34">
        <f t="shared" si="5"/>
        <v>8</v>
      </c>
      <c r="H46" s="34">
        <v>1</v>
      </c>
      <c r="I46" s="34">
        <f t="shared" si="19"/>
        <v>0</v>
      </c>
      <c r="J46" s="34">
        <f t="shared" si="6"/>
        <v>336</v>
      </c>
      <c r="K46" s="34">
        <f t="shared" si="7"/>
        <v>384</v>
      </c>
      <c r="L46" s="34">
        <f t="shared" si="8"/>
        <v>64</v>
      </c>
      <c r="M46" s="34">
        <f t="shared" si="9"/>
        <v>128</v>
      </c>
      <c r="N46" s="34">
        <f t="shared" si="10"/>
        <v>192</v>
      </c>
      <c r="O46" s="34">
        <f t="shared" si="11"/>
        <v>176</v>
      </c>
      <c r="P46" s="34">
        <f t="shared" si="12"/>
        <v>352</v>
      </c>
      <c r="Q46" s="34">
        <f t="shared" si="13"/>
        <v>240</v>
      </c>
      <c r="R46" s="34">
        <f t="shared" si="14"/>
        <v>480</v>
      </c>
      <c r="S46" s="34">
        <f t="shared" si="15"/>
        <v>720</v>
      </c>
      <c r="T46" s="35">
        <f t="shared" si="16"/>
        <v>0.46666666666666667</v>
      </c>
      <c r="U46" s="35">
        <f t="shared" si="17"/>
        <v>0.53333333333333333</v>
      </c>
    </row>
    <row r="47" spans="1:21" x14ac:dyDescent="0.25">
      <c r="A47" s="36">
        <f t="shared" si="18"/>
        <v>44835</v>
      </c>
      <c r="B47" s="33">
        <f t="shared" si="1"/>
        <v>44835</v>
      </c>
      <c r="C47" s="34">
        <f t="shared" si="2"/>
        <v>2022</v>
      </c>
      <c r="D47" s="34">
        <f t="shared" si="3"/>
        <v>10</v>
      </c>
      <c r="E47" s="34">
        <f t="shared" si="0"/>
        <v>31</v>
      </c>
      <c r="F47" s="34">
        <f t="shared" si="4"/>
        <v>21</v>
      </c>
      <c r="G47" s="34">
        <f t="shared" si="5"/>
        <v>10</v>
      </c>
      <c r="H47" s="34">
        <v>0</v>
      </c>
      <c r="I47" s="34">
        <f t="shared" si="19"/>
        <v>0</v>
      </c>
      <c r="J47" s="34">
        <f t="shared" si="6"/>
        <v>336</v>
      </c>
      <c r="K47" s="34">
        <f t="shared" si="7"/>
        <v>408</v>
      </c>
      <c r="L47" s="34">
        <f t="shared" si="8"/>
        <v>80</v>
      </c>
      <c r="M47" s="34">
        <f t="shared" si="9"/>
        <v>160</v>
      </c>
      <c r="N47" s="34">
        <f t="shared" si="10"/>
        <v>240</v>
      </c>
      <c r="O47" s="34">
        <f t="shared" si="11"/>
        <v>168</v>
      </c>
      <c r="P47" s="34">
        <f t="shared" si="12"/>
        <v>336</v>
      </c>
      <c r="Q47" s="34">
        <f t="shared" si="13"/>
        <v>248</v>
      </c>
      <c r="R47" s="34">
        <f t="shared" si="14"/>
        <v>496</v>
      </c>
      <c r="S47" s="34">
        <f t="shared" si="15"/>
        <v>744</v>
      </c>
      <c r="T47" s="35">
        <f t="shared" si="16"/>
        <v>0.45161290322580644</v>
      </c>
      <c r="U47" s="35">
        <f t="shared" si="17"/>
        <v>0.54838709677419351</v>
      </c>
    </row>
    <row r="48" spans="1:21" x14ac:dyDescent="0.25">
      <c r="A48" s="36">
        <f t="shared" si="18"/>
        <v>44866</v>
      </c>
      <c r="B48" s="33">
        <f t="shared" si="1"/>
        <v>44866</v>
      </c>
      <c r="C48" s="34">
        <f t="shared" si="2"/>
        <v>2022</v>
      </c>
      <c r="D48" s="34">
        <f t="shared" si="3"/>
        <v>11</v>
      </c>
      <c r="E48" s="34">
        <f t="shared" si="0"/>
        <v>30</v>
      </c>
      <c r="F48" s="34">
        <f t="shared" si="4"/>
        <v>22</v>
      </c>
      <c r="G48" s="34">
        <f t="shared" si="5"/>
        <v>8</v>
      </c>
      <c r="H48" s="34">
        <v>1</v>
      </c>
      <c r="I48" s="34">
        <f t="shared" si="19"/>
        <v>1</v>
      </c>
      <c r="J48" s="34">
        <f t="shared" si="6"/>
        <v>336</v>
      </c>
      <c r="K48" s="34">
        <f t="shared" si="7"/>
        <v>385</v>
      </c>
      <c r="L48" s="34">
        <f t="shared" si="8"/>
        <v>64</v>
      </c>
      <c r="M48" s="34">
        <f t="shared" si="9"/>
        <v>128</v>
      </c>
      <c r="N48" s="34">
        <f t="shared" si="10"/>
        <v>192</v>
      </c>
      <c r="O48" s="34">
        <f t="shared" si="11"/>
        <v>176</v>
      </c>
      <c r="P48" s="34">
        <f t="shared" si="12"/>
        <v>352</v>
      </c>
      <c r="Q48" s="34">
        <f t="shared" si="13"/>
        <v>240</v>
      </c>
      <c r="R48" s="34">
        <f t="shared" si="14"/>
        <v>480</v>
      </c>
      <c r="S48" s="34">
        <f t="shared" si="15"/>
        <v>721</v>
      </c>
      <c r="T48" s="35">
        <f t="shared" si="16"/>
        <v>0.46601941747572817</v>
      </c>
      <c r="U48" s="35">
        <f t="shared" si="17"/>
        <v>0.53398058252427183</v>
      </c>
    </row>
    <row r="49" spans="1:21" x14ac:dyDescent="0.25">
      <c r="A49" s="36">
        <f t="shared" si="18"/>
        <v>44896</v>
      </c>
      <c r="B49" s="33">
        <f t="shared" si="1"/>
        <v>44896</v>
      </c>
      <c r="C49" s="34">
        <f t="shared" si="2"/>
        <v>2022</v>
      </c>
      <c r="D49" s="34">
        <f t="shared" si="3"/>
        <v>12</v>
      </c>
      <c r="E49" s="34">
        <f t="shared" si="0"/>
        <v>31</v>
      </c>
      <c r="F49" s="34">
        <f t="shared" si="4"/>
        <v>22</v>
      </c>
      <c r="G49" s="34">
        <f t="shared" si="5"/>
        <v>9</v>
      </c>
      <c r="H49" s="34">
        <v>1</v>
      </c>
      <c r="I49" s="34">
        <f t="shared" si="19"/>
        <v>0</v>
      </c>
      <c r="J49" s="34">
        <f t="shared" si="6"/>
        <v>336</v>
      </c>
      <c r="K49" s="34">
        <f t="shared" si="7"/>
        <v>408</v>
      </c>
      <c r="L49" s="34">
        <f t="shared" si="8"/>
        <v>72</v>
      </c>
      <c r="M49" s="34">
        <f t="shared" si="9"/>
        <v>144</v>
      </c>
      <c r="N49" s="34">
        <f t="shared" si="10"/>
        <v>216</v>
      </c>
      <c r="O49" s="34">
        <f t="shared" si="11"/>
        <v>176</v>
      </c>
      <c r="P49" s="34">
        <f t="shared" si="12"/>
        <v>352</v>
      </c>
      <c r="Q49" s="34">
        <f t="shared" si="13"/>
        <v>248</v>
      </c>
      <c r="R49" s="34">
        <f t="shared" si="14"/>
        <v>496</v>
      </c>
      <c r="S49" s="34">
        <f t="shared" si="15"/>
        <v>744</v>
      </c>
      <c r="T49" s="35">
        <f t="shared" si="16"/>
        <v>0.45161290322580644</v>
      </c>
      <c r="U49" s="35">
        <f t="shared" si="17"/>
        <v>0.54838709677419351</v>
      </c>
    </row>
    <row r="50" spans="1:21" x14ac:dyDescent="0.25">
      <c r="A50" s="36">
        <f t="shared" si="18"/>
        <v>44927</v>
      </c>
      <c r="B50" s="33">
        <f t="shared" si="1"/>
        <v>44927</v>
      </c>
      <c r="C50" s="34">
        <f t="shared" si="2"/>
        <v>2023</v>
      </c>
      <c r="D50" s="34">
        <f t="shared" si="3"/>
        <v>1</v>
      </c>
      <c r="E50" s="34">
        <f t="shared" si="0"/>
        <v>31</v>
      </c>
      <c r="F50" s="34">
        <f t="shared" si="4"/>
        <v>22</v>
      </c>
      <c r="G50" s="34">
        <f t="shared" si="5"/>
        <v>9</v>
      </c>
      <c r="H50" s="34">
        <v>1</v>
      </c>
      <c r="I50" s="34">
        <f t="shared" si="19"/>
        <v>0</v>
      </c>
      <c r="J50" s="34">
        <f t="shared" si="6"/>
        <v>336</v>
      </c>
      <c r="K50" s="34">
        <f t="shared" si="7"/>
        <v>408</v>
      </c>
      <c r="L50" s="34">
        <f t="shared" si="8"/>
        <v>72</v>
      </c>
      <c r="M50" s="34">
        <f t="shared" si="9"/>
        <v>144</v>
      </c>
      <c r="N50" s="34">
        <f t="shared" si="10"/>
        <v>216</v>
      </c>
      <c r="O50" s="34">
        <f t="shared" si="11"/>
        <v>176</v>
      </c>
      <c r="P50" s="34">
        <f t="shared" si="12"/>
        <v>352</v>
      </c>
      <c r="Q50" s="34">
        <f t="shared" si="13"/>
        <v>248</v>
      </c>
      <c r="R50" s="34">
        <f t="shared" si="14"/>
        <v>496</v>
      </c>
      <c r="S50" s="34">
        <f t="shared" si="15"/>
        <v>744</v>
      </c>
      <c r="T50" s="35">
        <f t="shared" si="16"/>
        <v>0.45161290322580644</v>
      </c>
      <c r="U50" s="35">
        <f t="shared" si="17"/>
        <v>0.54838709677419351</v>
      </c>
    </row>
    <row r="51" spans="1:21" x14ac:dyDescent="0.25">
      <c r="A51" s="36">
        <f t="shared" si="18"/>
        <v>44958</v>
      </c>
      <c r="B51" s="33">
        <f t="shared" si="1"/>
        <v>44958</v>
      </c>
      <c r="C51" s="34">
        <f t="shared" si="2"/>
        <v>2023</v>
      </c>
      <c r="D51" s="34">
        <f t="shared" si="3"/>
        <v>2</v>
      </c>
      <c r="E51" s="34">
        <f t="shared" si="0"/>
        <v>28</v>
      </c>
      <c r="F51" s="34">
        <f t="shared" si="4"/>
        <v>20</v>
      </c>
      <c r="G51" s="34">
        <f t="shared" si="5"/>
        <v>8</v>
      </c>
      <c r="H51" s="34">
        <v>0</v>
      </c>
      <c r="I51" s="34">
        <f t="shared" si="19"/>
        <v>0</v>
      </c>
      <c r="J51" s="34">
        <f t="shared" si="6"/>
        <v>320</v>
      </c>
      <c r="K51" s="34">
        <f t="shared" si="7"/>
        <v>352</v>
      </c>
      <c r="L51" s="34">
        <f t="shared" si="8"/>
        <v>64</v>
      </c>
      <c r="M51" s="34">
        <f t="shared" si="9"/>
        <v>128</v>
      </c>
      <c r="N51" s="34">
        <f t="shared" si="10"/>
        <v>192</v>
      </c>
      <c r="O51" s="34">
        <f t="shared" si="11"/>
        <v>160</v>
      </c>
      <c r="P51" s="34">
        <f t="shared" si="12"/>
        <v>320</v>
      </c>
      <c r="Q51" s="34">
        <f t="shared" si="13"/>
        <v>224</v>
      </c>
      <c r="R51" s="34">
        <f t="shared" si="14"/>
        <v>448</v>
      </c>
      <c r="S51" s="34">
        <f t="shared" si="15"/>
        <v>672</v>
      </c>
      <c r="T51" s="35">
        <f t="shared" si="16"/>
        <v>0.47619047619047616</v>
      </c>
      <c r="U51" s="35">
        <f t="shared" si="17"/>
        <v>0.52380952380952384</v>
      </c>
    </row>
    <row r="52" spans="1:21" x14ac:dyDescent="0.25">
      <c r="A52" s="36">
        <f t="shared" si="18"/>
        <v>44986</v>
      </c>
      <c r="B52" s="33">
        <f t="shared" si="1"/>
        <v>44986</v>
      </c>
      <c r="C52" s="34">
        <f t="shared" si="2"/>
        <v>2023</v>
      </c>
      <c r="D52" s="34">
        <f t="shared" si="3"/>
        <v>3</v>
      </c>
      <c r="E52" s="34">
        <f t="shared" si="0"/>
        <v>31</v>
      </c>
      <c r="F52" s="34">
        <f t="shared" si="4"/>
        <v>23</v>
      </c>
      <c r="G52" s="34">
        <f t="shared" si="5"/>
        <v>8</v>
      </c>
      <c r="H52" s="34">
        <v>0</v>
      </c>
      <c r="I52" s="34">
        <f t="shared" si="19"/>
        <v>-1</v>
      </c>
      <c r="J52" s="34">
        <f t="shared" si="6"/>
        <v>368</v>
      </c>
      <c r="K52" s="34">
        <f t="shared" si="7"/>
        <v>375</v>
      </c>
      <c r="L52" s="34">
        <f t="shared" si="8"/>
        <v>64</v>
      </c>
      <c r="M52" s="34">
        <f t="shared" si="9"/>
        <v>128</v>
      </c>
      <c r="N52" s="34">
        <f t="shared" si="10"/>
        <v>192</v>
      </c>
      <c r="O52" s="34">
        <f t="shared" si="11"/>
        <v>184</v>
      </c>
      <c r="P52" s="34">
        <f t="shared" si="12"/>
        <v>368</v>
      </c>
      <c r="Q52" s="34">
        <f t="shared" si="13"/>
        <v>248</v>
      </c>
      <c r="R52" s="34">
        <f t="shared" si="14"/>
        <v>496</v>
      </c>
      <c r="S52" s="34">
        <f t="shared" si="15"/>
        <v>743</v>
      </c>
      <c r="T52" s="35">
        <f t="shared" si="16"/>
        <v>0.49528936742934049</v>
      </c>
      <c r="U52" s="35">
        <f t="shared" si="17"/>
        <v>0.50471063257065951</v>
      </c>
    </row>
    <row r="53" spans="1:21" x14ac:dyDescent="0.25">
      <c r="A53" s="36">
        <f t="shared" si="18"/>
        <v>45017</v>
      </c>
      <c r="B53" s="33">
        <f t="shared" si="1"/>
        <v>45017</v>
      </c>
      <c r="C53" s="34">
        <f t="shared" si="2"/>
        <v>2023</v>
      </c>
      <c r="D53" s="34">
        <f t="shared" si="3"/>
        <v>4</v>
      </c>
      <c r="E53" s="34">
        <f t="shared" si="0"/>
        <v>30</v>
      </c>
      <c r="F53" s="34">
        <f t="shared" si="4"/>
        <v>20</v>
      </c>
      <c r="G53" s="34">
        <f t="shared" si="5"/>
        <v>10</v>
      </c>
      <c r="H53" s="34">
        <v>0</v>
      </c>
      <c r="I53" s="34">
        <f t="shared" si="19"/>
        <v>0</v>
      </c>
      <c r="J53" s="34">
        <f t="shared" si="6"/>
        <v>320</v>
      </c>
      <c r="K53" s="34">
        <f t="shared" si="7"/>
        <v>400</v>
      </c>
      <c r="L53" s="34">
        <f t="shared" si="8"/>
        <v>80</v>
      </c>
      <c r="M53" s="34">
        <f t="shared" si="9"/>
        <v>160</v>
      </c>
      <c r="N53" s="34">
        <f t="shared" si="10"/>
        <v>240</v>
      </c>
      <c r="O53" s="34">
        <f t="shared" si="11"/>
        <v>160</v>
      </c>
      <c r="P53" s="34">
        <f t="shared" si="12"/>
        <v>320</v>
      </c>
      <c r="Q53" s="34">
        <f t="shared" si="13"/>
        <v>240</v>
      </c>
      <c r="R53" s="34">
        <f t="shared" si="14"/>
        <v>480</v>
      </c>
      <c r="S53" s="34">
        <f t="shared" si="15"/>
        <v>720</v>
      </c>
      <c r="T53" s="35">
        <f t="shared" si="16"/>
        <v>0.44444444444444442</v>
      </c>
      <c r="U53" s="35">
        <f t="shared" si="17"/>
        <v>0.55555555555555558</v>
      </c>
    </row>
    <row r="54" spans="1:21" x14ac:dyDescent="0.25">
      <c r="A54" s="36">
        <f t="shared" si="18"/>
        <v>45047</v>
      </c>
      <c r="B54" s="33">
        <f t="shared" si="1"/>
        <v>45047</v>
      </c>
      <c r="C54" s="34">
        <f t="shared" si="2"/>
        <v>2023</v>
      </c>
      <c r="D54" s="34">
        <f t="shared" si="3"/>
        <v>5</v>
      </c>
      <c r="E54" s="34">
        <f t="shared" si="0"/>
        <v>31</v>
      </c>
      <c r="F54" s="34">
        <f t="shared" si="4"/>
        <v>23</v>
      </c>
      <c r="G54" s="34">
        <f t="shared" si="5"/>
        <v>8</v>
      </c>
      <c r="H54" s="34">
        <v>1</v>
      </c>
      <c r="I54" s="34">
        <f t="shared" si="19"/>
        <v>0</v>
      </c>
      <c r="J54" s="34">
        <f t="shared" si="6"/>
        <v>352</v>
      </c>
      <c r="K54" s="34">
        <f t="shared" si="7"/>
        <v>392</v>
      </c>
      <c r="L54" s="34">
        <f t="shared" si="8"/>
        <v>64</v>
      </c>
      <c r="M54" s="34">
        <f t="shared" si="9"/>
        <v>128</v>
      </c>
      <c r="N54" s="34">
        <f t="shared" si="10"/>
        <v>192</v>
      </c>
      <c r="O54" s="34">
        <f t="shared" si="11"/>
        <v>184</v>
      </c>
      <c r="P54" s="34">
        <f t="shared" si="12"/>
        <v>368</v>
      </c>
      <c r="Q54" s="34">
        <f t="shared" si="13"/>
        <v>248</v>
      </c>
      <c r="R54" s="34">
        <f t="shared" si="14"/>
        <v>496</v>
      </c>
      <c r="S54" s="34">
        <f t="shared" si="15"/>
        <v>744</v>
      </c>
      <c r="T54" s="35">
        <f t="shared" si="16"/>
        <v>0.4731182795698925</v>
      </c>
      <c r="U54" s="35">
        <f t="shared" si="17"/>
        <v>0.5268817204301075</v>
      </c>
    </row>
    <row r="55" spans="1:21" x14ac:dyDescent="0.25">
      <c r="A55" s="36">
        <f t="shared" si="18"/>
        <v>45078</v>
      </c>
      <c r="B55" s="33">
        <f t="shared" si="1"/>
        <v>45078</v>
      </c>
      <c r="C55" s="34">
        <f t="shared" si="2"/>
        <v>2023</v>
      </c>
      <c r="D55" s="34">
        <f t="shared" si="3"/>
        <v>6</v>
      </c>
      <c r="E55" s="34">
        <f t="shared" si="0"/>
        <v>30</v>
      </c>
      <c r="F55" s="34">
        <f t="shared" si="4"/>
        <v>22</v>
      </c>
      <c r="G55" s="34">
        <f t="shared" si="5"/>
        <v>8</v>
      </c>
      <c r="H55" s="34">
        <v>0</v>
      </c>
      <c r="I55" s="34">
        <f t="shared" si="19"/>
        <v>0</v>
      </c>
      <c r="J55" s="34">
        <f t="shared" si="6"/>
        <v>352</v>
      </c>
      <c r="K55" s="34">
        <f t="shared" si="7"/>
        <v>368</v>
      </c>
      <c r="L55" s="34">
        <f t="shared" si="8"/>
        <v>64</v>
      </c>
      <c r="M55" s="34">
        <f t="shared" si="9"/>
        <v>128</v>
      </c>
      <c r="N55" s="34">
        <f t="shared" si="10"/>
        <v>192</v>
      </c>
      <c r="O55" s="34">
        <f t="shared" si="11"/>
        <v>176</v>
      </c>
      <c r="P55" s="34">
        <f t="shared" si="12"/>
        <v>352</v>
      </c>
      <c r="Q55" s="34">
        <f t="shared" si="13"/>
        <v>240</v>
      </c>
      <c r="R55" s="34">
        <f t="shared" si="14"/>
        <v>480</v>
      </c>
      <c r="S55" s="34">
        <f t="shared" si="15"/>
        <v>720</v>
      </c>
      <c r="T55" s="35">
        <f t="shared" si="16"/>
        <v>0.48888888888888887</v>
      </c>
      <c r="U55" s="35">
        <f t="shared" si="17"/>
        <v>0.51111111111111107</v>
      </c>
    </row>
    <row r="56" spans="1:21" x14ac:dyDescent="0.25">
      <c r="A56" s="36">
        <f t="shared" si="18"/>
        <v>45108</v>
      </c>
      <c r="B56" s="33">
        <f t="shared" si="1"/>
        <v>45108</v>
      </c>
      <c r="C56" s="34">
        <f t="shared" si="2"/>
        <v>2023</v>
      </c>
      <c r="D56" s="34">
        <f t="shared" si="3"/>
        <v>7</v>
      </c>
      <c r="E56" s="34">
        <f t="shared" si="0"/>
        <v>31</v>
      </c>
      <c r="F56" s="34">
        <f t="shared" si="4"/>
        <v>21</v>
      </c>
      <c r="G56" s="34">
        <f t="shared" si="5"/>
        <v>10</v>
      </c>
      <c r="H56" s="34">
        <v>1</v>
      </c>
      <c r="I56" s="34">
        <f t="shared" si="19"/>
        <v>0</v>
      </c>
      <c r="J56" s="34">
        <f t="shared" si="6"/>
        <v>320</v>
      </c>
      <c r="K56" s="34">
        <f t="shared" si="7"/>
        <v>424</v>
      </c>
      <c r="L56" s="34">
        <f t="shared" si="8"/>
        <v>80</v>
      </c>
      <c r="M56" s="34">
        <f t="shared" si="9"/>
        <v>160</v>
      </c>
      <c r="N56" s="34">
        <f t="shared" si="10"/>
        <v>240</v>
      </c>
      <c r="O56" s="34">
        <f t="shared" si="11"/>
        <v>168</v>
      </c>
      <c r="P56" s="34">
        <f t="shared" si="12"/>
        <v>336</v>
      </c>
      <c r="Q56" s="34">
        <f t="shared" si="13"/>
        <v>248</v>
      </c>
      <c r="R56" s="34">
        <f t="shared" si="14"/>
        <v>496</v>
      </c>
      <c r="S56" s="34">
        <f t="shared" si="15"/>
        <v>744</v>
      </c>
      <c r="T56" s="35">
        <f t="shared" si="16"/>
        <v>0.43010752688172044</v>
      </c>
      <c r="U56" s="35">
        <f t="shared" si="17"/>
        <v>0.56989247311827962</v>
      </c>
    </row>
    <row r="57" spans="1:21" x14ac:dyDescent="0.25">
      <c r="A57" s="36">
        <f t="shared" si="18"/>
        <v>45139</v>
      </c>
      <c r="B57" s="33">
        <f t="shared" si="1"/>
        <v>45139</v>
      </c>
      <c r="C57" s="34">
        <f t="shared" si="2"/>
        <v>2023</v>
      </c>
      <c r="D57" s="34">
        <f t="shared" si="3"/>
        <v>8</v>
      </c>
      <c r="E57" s="34">
        <f t="shared" si="0"/>
        <v>31</v>
      </c>
      <c r="F57" s="34">
        <f t="shared" si="4"/>
        <v>23</v>
      </c>
      <c r="G57" s="34">
        <f t="shared" si="5"/>
        <v>8</v>
      </c>
      <c r="H57" s="34">
        <v>0</v>
      </c>
      <c r="I57" s="34">
        <f t="shared" si="19"/>
        <v>0</v>
      </c>
      <c r="J57" s="34">
        <f t="shared" si="6"/>
        <v>368</v>
      </c>
      <c r="K57" s="34">
        <f t="shared" si="7"/>
        <v>376</v>
      </c>
      <c r="L57" s="34">
        <f t="shared" si="8"/>
        <v>64</v>
      </c>
      <c r="M57" s="34">
        <f t="shared" si="9"/>
        <v>128</v>
      </c>
      <c r="N57" s="34">
        <f t="shared" si="10"/>
        <v>192</v>
      </c>
      <c r="O57" s="34">
        <f t="shared" si="11"/>
        <v>184</v>
      </c>
      <c r="P57" s="34">
        <f t="shared" si="12"/>
        <v>368</v>
      </c>
      <c r="Q57" s="34">
        <f t="shared" si="13"/>
        <v>248</v>
      </c>
      <c r="R57" s="34">
        <f t="shared" si="14"/>
        <v>496</v>
      </c>
      <c r="S57" s="34">
        <f t="shared" si="15"/>
        <v>744</v>
      </c>
      <c r="T57" s="35">
        <f t="shared" si="16"/>
        <v>0.4946236559139785</v>
      </c>
      <c r="U57" s="35">
        <f t="shared" si="17"/>
        <v>0.5053763440860215</v>
      </c>
    </row>
    <row r="58" spans="1:21" x14ac:dyDescent="0.25">
      <c r="A58" s="36">
        <f t="shared" si="18"/>
        <v>45170</v>
      </c>
      <c r="B58" s="33">
        <f t="shared" si="1"/>
        <v>45170</v>
      </c>
      <c r="C58" s="34">
        <f t="shared" si="2"/>
        <v>2023</v>
      </c>
      <c r="D58" s="34">
        <f t="shared" si="3"/>
        <v>9</v>
      </c>
      <c r="E58" s="34">
        <f t="shared" si="0"/>
        <v>30</v>
      </c>
      <c r="F58" s="34">
        <f t="shared" si="4"/>
        <v>21</v>
      </c>
      <c r="G58" s="34">
        <f t="shared" si="5"/>
        <v>9</v>
      </c>
      <c r="H58" s="34">
        <v>1</v>
      </c>
      <c r="I58" s="34">
        <f t="shared" si="19"/>
        <v>0</v>
      </c>
      <c r="J58" s="34">
        <f t="shared" si="6"/>
        <v>320</v>
      </c>
      <c r="K58" s="34">
        <f t="shared" si="7"/>
        <v>400</v>
      </c>
      <c r="L58" s="34">
        <f t="shared" si="8"/>
        <v>72</v>
      </c>
      <c r="M58" s="34">
        <f t="shared" si="9"/>
        <v>144</v>
      </c>
      <c r="N58" s="34">
        <f t="shared" si="10"/>
        <v>216</v>
      </c>
      <c r="O58" s="34">
        <f t="shared" si="11"/>
        <v>168</v>
      </c>
      <c r="P58" s="34">
        <f t="shared" si="12"/>
        <v>336</v>
      </c>
      <c r="Q58" s="34">
        <f t="shared" si="13"/>
        <v>240</v>
      </c>
      <c r="R58" s="34">
        <f t="shared" si="14"/>
        <v>480</v>
      </c>
      <c r="S58" s="34">
        <f t="shared" si="15"/>
        <v>720</v>
      </c>
      <c r="T58" s="35">
        <f t="shared" si="16"/>
        <v>0.44444444444444442</v>
      </c>
      <c r="U58" s="35">
        <f t="shared" si="17"/>
        <v>0.55555555555555558</v>
      </c>
    </row>
    <row r="59" spans="1:21" x14ac:dyDescent="0.25">
      <c r="A59" s="36">
        <f t="shared" si="18"/>
        <v>45200</v>
      </c>
      <c r="B59" s="33">
        <f t="shared" si="1"/>
        <v>45200</v>
      </c>
      <c r="C59" s="34">
        <f t="shared" si="2"/>
        <v>2023</v>
      </c>
      <c r="D59" s="34">
        <f t="shared" si="3"/>
        <v>10</v>
      </c>
      <c r="E59" s="34">
        <f t="shared" si="0"/>
        <v>31</v>
      </c>
      <c r="F59" s="34">
        <f t="shared" si="4"/>
        <v>22</v>
      </c>
      <c r="G59" s="34">
        <f t="shared" si="5"/>
        <v>9</v>
      </c>
      <c r="H59" s="34">
        <v>0</v>
      </c>
      <c r="I59" s="34">
        <f t="shared" si="19"/>
        <v>0</v>
      </c>
      <c r="J59" s="34">
        <f t="shared" si="6"/>
        <v>352</v>
      </c>
      <c r="K59" s="34">
        <f t="shared" si="7"/>
        <v>392</v>
      </c>
      <c r="L59" s="34">
        <f t="shared" si="8"/>
        <v>72</v>
      </c>
      <c r="M59" s="34">
        <f t="shared" si="9"/>
        <v>144</v>
      </c>
      <c r="N59" s="34">
        <f t="shared" si="10"/>
        <v>216</v>
      </c>
      <c r="O59" s="34">
        <f t="shared" si="11"/>
        <v>176</v>
      </c>
      <c r="P59" s="34">
        <f t="shared" si="12"/>
        <v>352</v>
      </c>
      <c r="Q59" s="34">
        <f t="shared" si="13"/>
        <v>248</v>
      </c>
      <c r="R59" s="34">
        <f t="shared" si="14"/>
        <v>496</v>
      </c>
      <c r="S59" s="34">
        <f t="shared" si="15"/>
        <v>744</v>
      </c>
      <c r="T59" s="35">
        <f t="shared" si="16"/>
        <v>0.4731182795698925</v>
      </c>
      <c r="U59" s="35">
        <f t="shared" si="17"/>
        <v>0.5268817204301075</v>
      </c>
    </row>
    <row r="60" spans="1:21" x14ac:dyDescent="0.25">
      <c r="A60" s="36">
        <f t="shared" si="18"/>
        <v>45231</v>
      </c>
      <c r="B60" s="33">
        <f t="shared" si="1"/>
        <v>45231</v>
      </c>
      <c r="C60" s="34">
        <f t="shared" si="2"/>
        <v>2023</v>
      </c>
      <c r="D60" s="34">
        <f t="shared" si="3"/>
        <v>11</v>
      </c>
      <c r="E60" s="34">
        <f t="shared" si="0"/>
        <v>30</v>
      </c>
      <c r="F60" s="34">
        <f t="shared" si="4"/>
        <v>22</v>
      </c>
      <c r="G60" s="34">
        <f t="shared" si="5"/>
        <v>8</v>
      </c>
      <c r="H60" s="34">
        <v>1</v>
      </c>
      <c r="I60" s="34">
        <f t="shared" si="19"/>
        <v>1</v>
      </c>
      <c r="J60" s="34">
        <f t="shared" si="6"/>
        <v>336</v>
      </c>
      <c r="K60" s="34">
        <f t="shared" si="7"/>
        <v>385</v>
      </c>
      <c r="L60" s="34">
        <f t="shared" si="8"/>
        <v>64</v>
      </c>
      <c r="M60" s="34">
        <f t="shared" si="9"/>
        <v>128</v>
      </c>
      <c r="N60" s="34">
        <f t="shared" si="10"/>
        <v>192</v>
      </c>
      <c r="O60" s="34">
        <f t="shared" si="11"/>
        <v>176</v>
      </c>
      <c r="P60" s="34">
        <f t="shared" si="12"/>
        <v>352</v>
      </c>
      <c r="Q60" s="34">
        <f t="shared" si="13"/>
        <v>240</v>
      </c>
      <c r="R60" s="34">
        <f t="shared" si="14"/>
        <v>480</v>
      </c>
      <c r="S60" s="34">
        <f t="shared" si="15"/>
        <v>721</v>
      </c>
      <c r="T60" s="35">
        <f t="shared" si="16"/>
        <v>0.46601941747572817</v>
      </c>
      <c r="U60" s="35">
        <f t="shared" si="17"/>
        <v>0.53398058252427183</v>
      </c>
    </row>
    <row r="61" spans="1:21" x14ac:dyDescent="0.25">
      <c r="A61" s="36">
        <f t="shared" si="18"/>
        <v>45261</v>
      </c>
      <c r="B61" s="33">
        <f t="shared" si="1"/>
        <v>45261</v>
      </c>
      <c r="C61" s="34">
        <f t="shared" si="2"/>
        <v>2023</v>
      </c>
      <c r="D61" s="34">
        <f t="shared" si="3"/>
        <v>12</v>
      </c>
      <c r="E61" s="34">
        <f t="shared" si="0"/>
        <v>31</v>
      </c>
      <c r="F61" s="34">
        <f t="shared" si="4"/>
        <v>21</v>
      </c>
      <c r="G61" s="34">
        <f t="shared" si="5"/>
        <v>10</v>
      </c>
      <c r="H61" s="34">
        <v>1</v>
      </c>
      <c r="I61" s="34">
        <f t="shared" si="19"/>
        <v>0</v>
      </c>
      <c r="J61" s="34">
        <f t="shared" si="6"/>
        <v>320</v>
      </c>
      <c r="K61" s="34">
        <f t="shared" si="7"/>
        <v>424</v>
      </c>
      <c r="L61" s="34">
        <f t="shared" si="8"/>
        <v>80</v>
      </c>
      <c r="M61" s="34">
        <f t="shared" si="9"/>
        <v>160</v>
      </c>
      <c r="N61" s="34">
        <f t="shared" si="10"/>
        <v>240</v>
      </c>
      <c r="O61" s="34">
        <f t="shared" si="11"/>
        <v>168</v>
      </c>
      <c r="P61" s="34">
        <f t="shared" si="12"/>
        <v>336</v>
      </c>
      <c r="Q61" s="34">
        <f t="shared" si="13"/>
        <v>248</v>
      </c>
      <c r="R61" s="34">
        <f t="shared" si="14"/>
        <v>496</v>
      </c>
      <c r="S61" s="34">
        <f t="shared" si="15"/>
        <v>744</v>
      </c>
      <c r="T61" s="35">
        <f t="shared" si="16"/>
        <v>0.43010752688172044</v>
      </c>
      <c r="U61" s="35">
        <f t="shared" si="17"/>
        <v>0.56989247311827962</v>
      </c>
    </row>
    <row r="62" spans="1:21" x14ac:dyDescent="0.25">
      <c r="A62" s="36">
        <f t="shared" si="18"/>
        <v>45292</v>
      </c>
      <c r="B62" s="33">
        <f t="shared" si="1"/>
        <v>45292</v>
      </c>
      <c r="C62" s="34">
        <f t="shared" si="2"/>
        <v>2024</v>
      </c>
      <c r="D62" s="34">
        <f t="shared" si="3"/>
        <v>1</v>
      </c>
      <c r="E62" s="34">
        <f t="shared" si="0"/>
        <v>31</v>
      </c>
      <c r="F62" s="34">
        <f t="shared" si="4"/>
        <v>23</v>
      </c>
      <c r="G62" s="34">
        <f t="shared" si="5"/>
        <v>8</v>
      </c>
      <c r="H62" s="34">
        <v>1</v>
      </c>
      <c r="I62" s="34">
        <f t="shared" si="19"/>
        <v>0</v>
      </c>
      <c r="J62" s="34">
        <f t="shared" si="6"/>
        <v>352</v>
      </c>
      <c r="K62" s="34">
        <f t="shared" si="7"/>
        <v>392</v>
      </c>
      <c r="L62" s="34">
        <f t="shared" si="8"/>
        <v>64</v>
      </c>
      <c r="M62" s="34">
        <f t="shared" si="9"/>
        <v>128</v>
      </c>
      <c r="N62" s="34">
        <f t="shared" si="10"/>
        <v>192</v>
      </c>
      <c r="O62" s="34">
        <f t="shared" si="11"/>
        <v>184</v>
      </c>
      <c r="P62" s="34">
        <f t="shared" si="12"/>
        <v>368</v>
      </c>
      <c r="Q62" s="34">
        <f t="shared" si="13"/>
        <v>248</v>
      </c>
      <c r="R62" s="34">
        <f t="shared" si="14"/>
        <v>496</v>
      </c>
      <c r="S62" s="34">
        <f t="shared" si="15"/>
        <v>744</v>
      </c>
      <c r="T62" s="35">
        <f t="shared" si="16"/>
        <v>0.4731182795698925</v>
      </c>
      <c r="U62" s="35">
        <f t="shared" si="17"/>
        <v>0.5268817204301075</v>
      </c>
    </row>
    <row r="63" spans="1:21" x14ac:dyDescent="0.25">
      <c r="A63" s="36">
        <f t="shared" si="18"/>
        <v>45323</v>
      </c>
      <c r="B63" s="33">
        <f t="shared" si="1"/>
        <v>45323</v>
      </c>
      <c r="C63" s="34">
        <f t="shared" si="2"/>
        <v>2024</v>
      </c>
      <c r="D63" s="34">
        <f t="shared" si="3"/>
        <v>2</v>
      </c>
      <c r="E63" s="34">
        <f t="shared" si="0"/>
        <v>29</v>
      </c>
      <c r="F63" s="34">
        <f t="shared" si="4"/>
        <v>21</v>
      </c>
      <c r="G63" s="34">
        <f t="shared" si="5"/>
        <v>8</v>
      </c>
      <c r="H63" s="34">
        <v>0</v>
      </c>
      <c r="I63" s="34">
        <f t="shared" si="19"/>
        <v>0</v>
      </c>
      <c r="J63" s="34">
        <f t="shared" si="6"/>
        <v>336</v>
      </c>
      <c r="K63" s="34">
        <f t="shared" si="7"/>
        <v>360</v>
      </c>
      <c r="L63" s="34">
        <f t="shared" si="8"/>
        <v>64</v>
      </c>
      <c r="M63" s="34">
        <f t="shared" si="9"/>
        <v>128</v>
      </c>
      <c r="N63" s="34">
        <f t="shared" si="10"/>
        <v>192</v>
      </c>
      <c r="O63" s="34">
        <f t="shared" si="11"/>
        <v>168</v>
      </c>
      <c r="P63" s="34">
        <f t="shared" si="12"/>
        <v>336</v>
      </c>
      <c r="Q63" s="34">
        <f t="shared" si="13"/>
        <v>232</v>
      </c>
      <c r="R63" s="34">
        <f t="shared" si="14"/>
        <v>464</v>
      </c>
      <c r="S63" s="34">
        <f t="shared" si="15"/>
        <v>696</v>
      </c>
      <c r="T63" s="35">
        <f t="shared" si="16"/>
        <v>0.48275862068965519</v>
      </c>
      <c r="U63" s="35">
        <f t="shared" si="17"/>
        <v>0.51724137931034486</v>
      </c>
    </row>
    <row r="64" spans="1:21" x14ac:dyDescent="0.25">
      <c r="A64" s="36">
        <f t="shared" si="18"/>
        <v>45352</v>
      </c>
      <c r="B64" s="33">
        <f t="shared" si="1"/>
        <v>45352</v>
      </c>
      <c r="C64" s="34">
        <f t="shared" si="2"/>
        <v>2024</v>
      </c>
      <c r="D64" s="34">
        <f t="shared" si="3"/>
        <v>3</v>
      </c>
      <c r="E64" s="34">
        <f t="shared" si="0"/>
        <v>31</v>
      </c>
      <c r="F64" s="34">
        <f t="shared" si="4"/>
        <v>21</v>
      </c>
      <c r="G64" s="34">
        <f t="shared" si="5"/>
        <v>10</v>
      </c>
      <c r="H64" s="34">
        <v>0</v>
      </c>
      <c r="I64" s="34">
        <f t="shared" si="19"/>
        <v>-1</v>
      </c>
      <c r="J64" s="34">
        <f t="shared" si="6"/>
        <v>336</v>
      </c>
      <c r="K64" s="34">
        <f t="shared" si="7"/>
        <v>407</v>
      </c>
      <c r="L64" s="34">
        <f t="shared" si="8"/>
        <v>80</v>
      </c>
      <c r="M64" s="34">
        <f t="shared" si="9"/>
        <v>160</v>
      </c>
      <c r="N64" s="34">
        <f t="shared" si="10"/>
        <v>240</v>
      </c>
      <c r="O64" s="34">
        <f t="shared" si="11"/>
        <v>168</v>
      </c>
      <c r="P64" s="34">
        <f t="shared" si="12"/>
        <v>336</v>
      </c>
      <c r="Q64" s="34">
        <f t="shared" si="13"/>
        <v>248</v>
      </c>
      <c r="R64" s="34">
        <f t="shared" si="14"/>
        <v>496</v>
      </c>
      <c r="S64" s="34">
        <f t="shared" si="15"/>
        <v>743</v>
      </c>
      <c r="T64" s="35">
        <f t="shared" si="16"/>
        <v>0.45222072678331088</v>
      </c>
      <c r="U64" s="35">
        <f t="shared" si="17"/>
        <v>0.54777927321668907</v>
      </c>
    </row>
    <row r="65" spans="1:21" x14ac:dyDescent="0.25">
      <c r="A65" s="36">
        <f t="shared" si="18"/>
        <v>45383</v>
      </c>
      <c r="B65" s="33">
        <f t="shared" si="1"/>
        <v>45383</v>
      </c>
      <c r="C65" s="34">
        <f t="shared" si="2"/>
        <v>2024</v>
      </c>
      <c r="D65" s="34">
        <f t="shared" si="3"/>
        <v>4</v>
      </c>
      <c r="E65" s="34">
        <f t="shared" si="0"/>
        <v>30</v>
      </c>
      <c r="F65" s="34">
        <f t="shared" si="4"/>
        <v>22</v>
      </c>
      <c r="G65" s="34">
        <f t="shared" si="5"/>
        <v>8</v>
      </c>
      <c r="H65" s="34">
        <v>0</v>
      </c>
      <c r="I65" s="34">
        <f t="shared" si="19"/>
        <v>0</v>
      </c>
      <c r="J65" s="34">
        <f t="shared" si="6"/>
        <v>352</v>
      </c>
      <c r="K65" s="34">
        <f t="shared" si="7"/>
        <v>368</v>
      </c>
      <c r="L65" s="34">
        <f t="shared" si="8"/>
        <v>64</v>
      </c>
      <c r="M65" s="34">
        <f t="shared" si="9"/>
        <v>128</v>
      </c>
      <c r="N65" s="34">
        <f t="shared" si="10"/>
        <v>192</v>
      </c>
      <c r="O65" s="34">
        <f t="shared" si="11"/>
        <v>176</v>
      </c>
      <c r="P65" s="34">
        <f t="shared" si="12"/>
        <v>352</v>
      </c>
      <c r="Q65" s="34">
        <f t="shared" si="13"/>
        <v>240</v>
      </c>
      <c r="R65" s="34">
        <f t="shared" si="14"/>
        <v>480</v>
      </c>
      <c r="S65" s="34">
        <f t="shared" si="15"/>
        <v>720</v>
      </c>
      <c r="T65" s="35">
        <f t="shared" si="16"/>
        <v>0.48888888888888887</v>
      </c>
      <c r="U65" s="35">
        <f t="shared" si="17"/>
        <v>0.51111111111111107</v>
      </c>
    </row>
    <row r="66" spans="1:21" x14ac:dyDescent="0.25">
      <c r="A66" s="36">
        <f t="shared" si="18"/>
        <v>45413</v>
      </c>
      <c r="B66" s="33">
        <f t="shared" si="1"/>
        <v>45413</v>
      </c>
      <c r="C66" s="34">
        <f t="shared" si="2"/>
        <v>2024</v>
      </c>
      <c r="D66" s="34">
        <f t="shared" si="3"/>
        <v>5</v>
      </c>
      <c r="E66" s="34">
        <f t="shared" ref="E66:E129" si="20">EOMONTH(A66,0)-A66+1</f>
        <v>31</v>
      </c>
      <c r="F66" s="34">
        <f t="shared" si="4"/>
        <v>23</v>
      </c>
      <c r="G66" s="34">
        <f t="shared" si="5"/>
        <v>8</v>
      </c>
      <c r="H66" s="34">
        <v>1</v>
      </c>
      <c r="I66" s="34">
        <f t="shared" si="19"/>
        <v>0</v>
      </c>
      <c r="J66" s="34">
        <f t="shared" si="6"/>
        <v>352</v>
      </c>
      <c r="K66" s="34">
        <f t="shared" si="7"/>
        <v>392</v>
      </c>
      <c r="L66" s="34">
        <f t="shared" si="8"/>
        <v>64</v>
      </c>
      <c r="M66" s="34">
        <f t="shared" si="9"/>
        <v>128</v>
      </c>
      <c r="N66" s="34">
        <f t="shared" si="10"/>
        <v>192</v>
      </c>
      <c r="O66" s="34">
        <f t="shared" si="11"/>
        <v>184</v>
      </c>
      <c r="P66" s="34">
        <f t="shared" si="12"/>
        <v>368</v>
      </c>
      <c r="Q66" s="34">
        <f t="shared" si="13"/>
        <v>248</v>
      </c>
      <c r="R66" s="34">
        <f t="shared" si="14"/>
        <v>496</v>
      </c>
      <c r="S66" s="34">
        <f t="shared" si="15"/>
        <v>744</v>
      </c>
      <c r="T66" s="35">
        <f t="shared" si="16"/>
        <v>0.4731182795698925</v>
      </c>
      <c r="U66" s="35">
        <f t="shared" si="17"/>
        <v>0.5268817204301075</v>
      </c>
    </row>
    <row r="67" spans="1:21" x14ac:dyDescent="0.25">
      <c r="A67" s="36">
        <f t="shared" si="18"/>
        <v>45444</v>
      </c>
      <c r="B67" s="33">
        <f t="shared" ref="B67:B130" si="21">A67</f>
        <v>45444</v>
      </c>
      <c r="C67" s="34">
        <f t="shared" ref="C67:C130" si="22">YEAR(A67)</f>
        <v>2024</v>
      </c>
      <c r="D67" s="34">
        <f t="shared" ref="D67:D130" si="23">MONTH(A67)</f>
        <v>6</v>
      </c>
      <c r="E67" s="34">
        <f t="shared" si="20"/>
        <v>30</v>
      </c>
      <c r="F67" s="34">
        <f t="shared" ref="F67:F130" si="24">NETWORKDAYS(A67,EOMONTH(A67,0))</f>
        <v>20</v>
      </c>
      <c r="G67" s="34">
        <f t="shared" ref="G67:G130" si="25">+E67-F67</f>
        <v>10</v>
      </c>
      <c r="H67" s="34">
        <v>0</v>
      </c>
      <c r="I67" s="34">
        <f t="shared" si="19"/>
        <v>0</v>
      </c>
      <c r="J67" s="34">
        <f t="shared" ref="J67:J130" si="26">16*(F67-H67)</f>
        <v>320</v>
      </c>
      <c r="K67" s="34">
        <f t="shared" ref="K67:K130" si="27">+S67-J67</f>
        <v>400</v>
      </c>
      <c r="L67" s="34">
        <f t="shared" ref="L67:L130" si="28">+G67*8</f>
        <v>80</v>
      </c>
      <c r="M67" s="34">
        <f t="shared" ref="M67:M130" si="29">16*G67</f>
        <v>160</v>
      </c>
      <c r="N67" s="34">
        <f t="shared" ref="N67:N130" si="30">+G67*24</f>
        <v>240</v>
      </c>
      <c r="O67" s="34">
        <f t="shared" ref="O67:O130" si="31">+F67*8</f>
        <v>160</v>
      </c>
      <c r="P67" s="34">
        <f t="shared" ref="P67:P130" si="32">16*F67</f>
        <v>320</v>
      </c>
      <c r="Q67" s="34">
        <f t="shared" ref="Q67:Q130" si="33">8*E67</f>
        <v>240</v>
      </c>
      <c r="R67" s="34">
        <f t="shared" ref="R67:R130" si="34">16*E67</f>
        <v>480</v>
      </c>
      <c r="S67" s="34">
        <f t="shared" ref="S67:S130" si="35">E67*24+I67</f>
        <v>720</v>
      </c>
      <c r="T67" s="35">
        <f t="shared" ref="T67:T130" si="36">+J67/SUM(J67:K67)</f>
        <v>0.44444444444444442</v>
      </c>
      <c r="U67" s="35">
        <f t="shared" ref="U67:U130" si="37">K67/SUM(J67:K67)</f>
        <v>0.55555555555555558</v>
      </c>
    </row>
    <row r="68" spans="1:21" x14ac:dyDescent="0.25">
      <c r="A68" s="36">
        <f t="shared" ref="A68:A131" si="38">+EOMONTH(A67,0)+1</f>
        <v>45474</v>
      </c>
      <c r="B68" s="33">
        <f t="shared" si="21"/>
        <v>45474</v>
      </c>
      <c r="C68" s="34">
        <f t="shared" si="22"/>
        <v>2024</v>
      </c>
      <c r="D68" s="34">
        <f t="shared" si="23"/>
        <v>7</v>
      </c>
      <c r="E68" s="34">
        <f t="shared" si="20"/>
        <v>31</v>
      </c>
      <c r="F68" s="34">
        <f t="shared" si="24"/>
        <v>23</v>
      </c>
      <c r="G68" s="34">
        <f t="shared" si="25"/>
        <v>8</v>
      </c>
      <c r="H68" s="34">
        <v>1</v>
      </c>
      <c r="I68" s="34">
        <f t="shared" si="19"/>
        <v>0</v>
      </c>
      <c r="J68" s="34">
        <f t="shared" si="26"/>
        <v>352</v>
      </c>
      <c r="K68" s="34">
        <f t="shared" si="27"/>
        <v>392</v>
      </c>
      <c r="L68" s="34">
        <f t="shared" si="28"/>
        <v>64</v>
      </c>
      <c r="M68" s="34">
        <f t="shared" si="29"/>
        <v>128</v>
      </c>
      <c r="N68" s="34">
        <f t="shared" si="30"/>
        <v>192</v>
      </c>
      <c r="O68" s="34">
        <f t="shared" si="31"/>
        <v>184</v>
      </c>
      <c r="P68" s="34">
        <f t="shared" si="32"/>
        <v>368</v>
      </c>
      <c r="Q68" s="34">
        <f t="shared" si="33"/>
        <v>248</v>
      </c>
      <c r="R68" s="34">
        <f t="shared" si="34"/>
        <v>496</v>
      </c>
      <c r="S68" s="34">
        <f t="shared" si="35"/>
        <v>744</v>
      </c>
      <c r="T68" s="35">
        <f t="shared" si="36"/>
        <v>0.4731182795698925</v>
      </c>
      <c r="U68" s="35">
        <f t="shared" si="37"/>
        <v>0.5268817204301075</v>
      </c>
    </row>
    <row r="69" spans="1:21" x14ac:dyDescent="0.25">
      <c r="A69" s="36">
        <f t="shared" si="38"/>
        <v>45505</v>
      </c>
      <c r="B69" s="33">
        <f t="shared" si="21"/>
        <v>45505</v>
      </c>
      <c r="C69" s="34">
        <f t="shared" si="22"/>
        <v>2024</v>
      </c>
      <c r="D69" s="34">
        <f t="shared" si="23"/>
        <v>8</v>
      </c>
      <c r="E69" s="34">
        <f t="shared" si="20"/>
        <v>31</v>
      </c>
      <c r="F69" s="34">
        <f t="shared" si="24"/>
        <v>22</v>
      </c>
      <c r="G69" s="34">
        <f t="shared" si="25"/>
        <v>9</v>
      </c>
      <c r="H69" s="34">
        <v>0</v>
      </c>
      <c r="I69" s="34">
        <f t="shared" si="19"/>
        <v>0</v>
      </c>
      <c r="J69" s="34">
        <f t="shared" si="26"/>
        <v>352</v>
      </c>
      <c r="K69" s="34">
        <f t="shared" si="27"/>
        <v>392</v>
      </c>
      <c r="L69" s="34">
        <f t="shared" si="28"/>
        <v>72</v>
      </c>
      <c r="M69" s="34">
        <f t="shared" si="29"/>
        <v>144</v>
      </c>
      <c r="N69" s="34">
        <f t="shared" si="30"/>
        <v>216</v>
      </c>
      <c r="O69" s="34">
        <f t="shared" si="31"/>
        <v>176</v>
      </c>
      <c r="P69" s="34">
        <f t="shared" si="32"/>
        <v>352</v>
      </c>
      <c r="Q69" s="34">
        <f t="shared" si="33"/>
        <v>248</v>
      </c>
      <c r="R69" s="34">
        <f t="shared" si="34"/>
        <v>496</v>
      </c>
      <c r="S69" s="34">
        <f t="shared" si="35"/>
        <v>744</v>
      </c>
      <c r="T69" s="35">
        <f t="shared" si="36"/>
        <v>0.4731182795698925</v>
      </c>
      <c r="U69" s="35">
        <f t="shared" si="37"/>
        <v>0.5268817204301075</v>
      </c>
    </row>
    <row r="70" spans="1:21" x14ac:dyDescent="0.25">
      <c r="A70" s="36">
        <f t="shared" si="38"/>
        <v>45536</v>
      </c>
      <c r="B70" s="33">
        <f t="shared" si="21"/>
        <v>45536</v>
      </c>
      <c r="C70" s="34">
        <f t="shared" si="22"/>
        <v>2024</v>
      </c>
      <c r="D70" s="34">
        <f t="shared" si="23"/>
        <v>9</v>
      </c>
      <c r="E70" s="34">
        <f t="shared" si="20"/>
        <v>30</v>
      </c>
      <c r="F70" s="34">
        <f t="shared" si="24"/>
        <v>21</v>
      </c>
      <c r="G70" s="34">
        <f t="shared" si="25"/>
        <v>9</v>
      </c>
      <c r="H70" s="34">
        <v>1</v>
      </c>
      <c r="I70" s="34">
        <f t="shared" si="19"/>
        <v>0</v>
      </c>
      <c r="J70" s="34">
        <f t="shared" si="26"/>
        <v>320</v>
      </c>
      <c r="K70" s="34">
        <f t="shared" si="27"/>
        <v>400</v>
      </c>
      <c r="L70" s="34">
        <f t="shared" si="28"/>
        <v>72</v>
      </c>
      <c r="M70" s="34">
        <f t="shared" si="29"/>
        <v>144</v>
      </c>
      <c r="N70" s="34">
        <f t="shared" si="30"/>
        <v>216</v>
      </c>
      <c r="O70" s="34">
        <f t="shared" si="31"/>
        <v>168</v>
      </c>
      <c r="P70" s="34">
        <f t="shared" si="32"/>
        <v>336</v>
      </c>
      <c r="Q70" s="34">
        <f t="shared" si="33"/>
        <v>240</v>
      </c>
      <c r="R70" s="34">
        <f t="shared" si="34"/>
        <v>480</v>
      </c>
      <c r="S70" s="34">
        <f t="shared" si="35"/>
        <v>720</v>
      </c>
      <c r="T70" s="35">
        <f t="shared" si="36"/>
        <v>0.44444444444444442</v>
      </c>
      <c r="U70" s="35">
        <f t="shared" si="37"/>
        <v>0.55555555555555558</v>
      </c>
    </row>
    <row r="71" spans="1:21" x14ac:dyDescent="0.25">
      <c r="A71" s="36">
        <f t="shared" si="38"/>
        <v>45566</v>
      </c>
      <c r="B71" s="33">
        <f t="shared" si="21"/>
        <v>45566</v>
      </c>
      <c r="C71" s="34">
        <f t="shared" si="22"/>
        <v>2024</v>
      </c>
      <c r="D71" s="34">
        <f t="shared" si="23"/>
        <v>10</v>
      </c>
      <c r="E71" s="34">
        <f t="shared" si="20"/>
        <v>31</v>
      </c>
      <c r="F71" s="34">
        <f t="shared" si="24"/>
        <v>23</v>
      </c>
      <c r="G71" s="34">
        <f t="shared" si="25"/>
        <v>8</v>
      </c>
      <c r="H71" s="34">
        <v>0</v>
      </c>
      <c r="I71" s="34">
        <f t="shared" si="19"/>
        <v>0</v>
      </c>
      <c r="J71" s="34">
        <f t="shared" si="26"/>
        <v>368</v>
      </c>
      <c r="K71" s="34">
        <f t="shared" si="27"/>
        <v>376</v>
      </c>
      <c r="L71" s="34">
        <f t="shared" si="28"/>
        <v>64</v>
      </c>
      <c r="M71" s="34">
        <f t="shared" si="29"/>
        <v>128</v>
      </c>
      <c r="N71" s="34">
        <f t="shared" si="30"/>
        <v>192</v>
      </c>
      <c r="O71" s="34">
        <f t="shared" si="31"/>
        <v>184</v>
      </c>
      <c r="P71" s="34">
        <f t="shared" si="32"/>
        <v>368</v>
      </c>
      <c r="Q71" s="34">
        <f t="shared" si="33"/>
        <v>248</v>
      </c>
      <c r="R71" s="34">
        <f t="shared" si="34"/>
        <v>496</v>
      </c>
      <c r="S71" s="34">
        <f t="shared" si="35"/>
        <v>744</v>
      </c>
      <c r="T71" s="35">
        <f t="shared" si="36"/>
        <v>0.4946236559139785</v>
      </c>
      <c r="U71" s="35">
        <f t="shared" si="37"/>
        <v>0.5053763440860215</v>
      </c>
    </row>
    <row r="72" spans="1:21" x14ac:dyDescent="0.25">
      <c r="A72" s="36">
        <f t="shared" si="38"/>
        <v>45597</v>
      </c>
      <c r="B72" s="33">
        <f t="shared" si="21"/>
        <v>45597</v>
      </c>
      <c r="C72" s="34">
        <f t="shared" si="22"/>
        <v>2024</v>
      </c>
      <c r="D72" s="34">
        <f t="shared" si="23"/>
        <v>11</v>
      </c>
      <c r="E72" s="34">
        <f t="shared" si="20"/>
        <v>30</v>
      </c>
      <c r="F72" s="34">
        <f t="shared" si="24"/>
        <v>21</v>
      </c>
      <c r="G72" s="34">
        <f t="shared" si="25"/>
        <v>9</v>
      </c>
      <c r="H72" s="34">
        <v>1</v>
      </c>
      <c r="I72" s="34">
        <f t="shared" si="19"/>
        <v>1</v>
      </c>
      <c r="J72" s="34">
        <f t="shared" si="26"/>
        <v>320</v>
      </c>
      <c r="K72" s="34">
        <f t="shared" si="27"/>
        <v>401</v>
      </c>
      <c r="L72" s="34">
        <f t="shared" si="28"/>
        <v>72</v>
      </c>
      <c r="M72" s="34">
        <f t="shared" si="29"/>
        <v>144</v>
      </c>
      <c r="N72" s="34">
        <f t="shared" si="30"/>
        <v>216</v>
      </c>
      <c r="O72" s="34">
        <f t="shared" si="31"/>
        <v>168</v>
      </c>
      <c r="P72" s="34">
        <f t="shared" si="32"/>
        <v>336</v>
      </c>
      <c r="Q72" s="34">
        <f t="shared" si="33"/>
        <v>240</v>
      </c>
      <c r="R72" s="34">
        <f t="shared" si="34"/>
        <v>480</v>
      </c>
      <c r="S72" s="34">
        <f t="shared" si="35"/>
        <v>721</v>
      </c>
      <c r="T72" s="35">
        <f t="shared" si="36"/>
        <v>0.44382801664355065</v>
      </c>
      <c r="U72" s="35">
        <f t="shared" si="37"/>
        <v>0.55617198335644935</v>
      </c>
    </row>
    <row r="73" spans="1:21" x14ac:dyDescent="0.25">
      <c r="A73" s="36">
        <f t="shared" si="38"/>
        <v>45627</v>
      </c>
      <c r="B73" s="33">
        <f t="shared" si="21"/>
        <v>45627</v>
      </c>
      <c r="C73" s="34">
        <f t="shared" si="22"/>
        <v>2024</v>
      </c>
      <c r="D73" s="34">
        <f t="shared" si="23"/>
        <v>12</v>
      </c>
      <c r="E73" s="34">
        <f t="shared" si="20"/>
        <v>31</v>
      </c>
      <c r="F73" s="34">
        <f t="shared" si="24"/>
        <v>22</v>
      </c>
      <c r="G73" s="34">
        <f t="shared" si="25"/>
        <v>9</v>
      </c>
      <c r="H73" s="34">
        <v>1</v>
      </c>
      <c r="I73" s="34">
        <f t="shared" si="19"/>
        <v>0</v>
      </c>
      <c r="J73" s="34">
        <f t="shared" si="26"/>
        <v>336</v>
      </c>
      <c r="K73" s="34">
        <f t="shared" si="27"/>
        <v>408</v>
      </c>
      <c r="L73" s="34">
        <f t="shared" si="28"/>
        <v>72</v>
      </c>
      <c r="M73" s="34">
        <f t="shared" si="29"/>
        <v>144</v>
      </c>
      <c r="N73" s="34">
        <f t="shared" si="30"/>
        <v>216</v>
      </c>
      <c r="O73" s="34">
        <f t="shared" si="31"/>
        <v>176</v>
      </c>
      <c r="P73" s="34">
        <f t="shared" si="32"/>
        <v>352</v>
      </c>
      <c r="Q73" s="34">
        <f t="shared" si="33"/>
        <v>248</v>
      </c>
      <c r="R73" s="34">
        <f t="shared" si="34"/>
        <v>496</v>
      </c>
      <c r="S73" s="34">
        <f t="shared" si="35"/>
        <v>744</v>
      </c>
      <c r="T73" s="35">
        <f t="shared" si="36"/>
        <v>0.45161290322580644</v>
      </c>
      <c r="U73" s="35">
        <f t="shared" si="37"/>
        <v>0.54838709677419351</v>
      </c>
    </row>
    <row r="74" spans="1:21" x14ac:dyDescent="0.25">
      <c r="A74" s="36">
        <f t="shared" si="38"/>
        <v>45658</v>
      </c>
      <c r="B74" s="33">
        <f t="shared" si="21"/>
        <v>45658</v>
      </c>
      <c r="C74" s="34">
        <f t="shared" si="22"/>
        <v>2025</v>
      </c>
      <c r="D74" s="34">
        <f t="shared" si="23"/>
        <v>1</v>
      </c>
      <c r="E74" s="34">
        <f t="shared" si="20"/>
        <v>31</v>
      </c>
      <c r="F74" s="34">
        <f t="shared" si="24"/>
        <v>23</v>
      </c>
      <c r="G74" s="34">
        <f t="shared" si="25"/>
        <v>8</v>
      </c>
      <c r="H74" s="34">
        <v>1</v>
      </c>
      <c r="I74" s="34">
        <f t="shared" si="19"/>
        <v>0</v>
      </c>
      <c r="J74" s="34">
        <f t="shared" si="26"/>
        <v>352</v>
      </c>
      <c r="K74" s="34">
        <f t="shared" si="27"/>
        <v>392</v>
      </c>
      <c r="L74" s="34">
        <f t="shared" si="28"/>
        <v>64</v>
      </c>
      <c r="M74" s="34">
        <f t="shared" si="29"/>
        <v>128</v>
      </c>
      <c r="N74" s="34">
        <f t="shared" si="30"/>
        <v>192</v>
      </c>
      <c r="O74" s="34">
        <f t="shared" si="31"/>
        <v>184</v>
      </c>
      <c r="P74" s="34">
        <f t="shared" si="32"/>
        <v>368</v>
      </c>
      <c r="Q74" s="34">
        <f t="shared" si="33"/>
        <v>248</v>
      </c>
      <c r="R74" s="34">
        <f t="shared" si="34"/>
        <v>496</v>
      </c>
      <c r="S74" s="34">
        <f t="shared" si="35"/>
        <v>744</v>
      </c>
      <c r="T74" s="35">
        <f t="shared" si="36"/>
        <v>0.4731182795698925</v>
      </c>
      <c r="U74" s="35">
        <f t="shared" si="37"/>
        <v>0.5268817204301075</v>
      </c>
    </row>
    <row r="75" spans="1:21" x14ac:dyDescent="0.25">
      <c r="A75" s="36">
        <f t="shared" si="38"/>
        <v>45689</v>
      </c>
      <c r="B75" s="33">
        <f t="shared" si="21"/>
        <v>45689</v>
      </c>
      <c r="C75" s="34">
        <f t="shared" si="22"/>
        <v>2025</v>
      </c>
      <c r="D75" s="34">
        <f t="shared" si="23"/>
        <v>2</v>
      </c>
      <c r="E75" s="34">
        <f t="shared" si="20"/>
        <v>28</v>
      </c>
      <c r="F75" s="34">
        <f t="shared" si="24"/>
        <v>20</v>
      </c>
      <c r="G75" s="34">
        <f t="shared" si="25"/>
        <v>8</v>
      </c>
      <c r="H75" s="34">
        <v>0</v>
      </c>
      <c r="I75" s="34">
        <f t="shared" si="19"/>
        <v>0</v>
      </c>
      <c r="J75" s="34">
        <f t="shared" si="26"/>
        <v>320</v>
      </c>
      <c r="K75" s="34">
        <f t="shared" si="27"/>
        <v>352</v>
      </c>
      <c r="L75" s="34">
        <f t="shared" si="28"/>
        <v>64</v>
      </c>
      <c r="M75" s="34">
        <f t="shared" si="29"/>
        <v>128</v>
      </c>
      <c r="N75" s="34">
        <f t="shared" si="30"/>
        <v>192</v>
      </c>
      <c r="O75" s="34">
        <f t="shared" si="31"/>
        <v>160</v>
      </c>
      <c r="P75" s="34">
        <f t="shared" si="32"/>
        <v>320</v>
      </c>
      <c r="Q75" s="34">
        <f t="shared" si="33"/>
        <v>224</v>
      </c>
      <c r="R75" s="34">
        <f t="shared" si="34"/>
        <v>448</v>
      </c>
      <c r="S75" s="34">
        <f t="shared" si="35"/>
        <v>672</v>
      </c>
      <c r="T75" s="35">
        <f t="shared" si="36"/>
        <v>0.47619047619047616</v>
      </c>
      <c r="U75" s="35">
        <f t="shared" si="37"/>
        <v>0.52380952380952384</v>
      </c>
    </row>
    <row r="76" spans="1:21" x14ac:dyDescent="0.25">
      <c r="A76" s="36">
        <f t="shared" si="38"/>
        <v>45717</v>
      </c>
      <c r="B76" s="33">
        <f t="shared" si="21"/>
        <v>45717</v>
      </c>
      <c r="C76" s="34">
        <f t="shared" si="22"/>
        <v>2025</v>
      </c>
      <c r="D76" s="34">
        <f t="shared" si="23"/>
        <v>3</v>
      </c>
      <c r="E76" s="34">
        <f t="shared" si="20"/>
        <v>31</v>
      </c>
      <c r="F76" s="34">
        <f t="shared" si="24"/>
        <v>21</v>
      </c>
      <c r="G76" s="34">
        <f t="shared" si="25"/>
        <v>10</v>
      </c>
      <c r="H76" s="34">
        <v>0</v>
      </c>
      <c r="I76" s="34">
        <f t="shared" si="19"/>
        <v>-1</v>
      </c>
      <c r="J76" s="34">
        <f t="shared" si="26"/>
        <v>336</v>
      </c>
      <c r="K76" s="34">
        <f t="shared" si="27"/>
        <v>407</v>
      </c>
      <c r="L76" s="34">
        <f t="shared" si="28"/>
        <v>80</v>
      </c>
      <c r="M76" s="34">
        <f t="shared" si="29"/>
        <v>160</v>
      </c>
      <c r="N76" s="34">
        <f t="shared" si="30"/>
        <v>240</v>
      </c>
      <c r="O76" s="34">
        <f t="shared" si="31"/>
        <v>168</v>
      </c>
      <c r="P76" s="34">
        <f t="shared" si="32"/>
        <v>336</v>
      </c>
      <c r="Q76" s="34">
        <f t="shared" si="33"/>
        <v>248</v>
      </c>
      <c r="R76" s="34">
        <f t="shared" si="34"/>
        <v>496</v>
      </c>
      <c r="S76" s="34">
        <f t="shared" si="35"/>
        <v>743</v>
      </c>
      <c r="T76" s="35">
        <f t="shared" si="36"/>
        <v>0.45222072678331088</v>
      </c>
      <c r="U76" s="35">
        <f t="shared" si="37"/>
        <v>0.54777927321668907</v>
      </c>
    </row>
    <row r="77" spans="1:21" x14ac:dyDescent="0.25">
      <c r="A77" s="36">
        <f t="shared" si="38"/>
        <v>45748</v>
      </c>
      <c r="B77" s="33">
        <f t="shared" si="21"/>
        <v>45748</v>
      </c>
      <c r="C77" s="34">
        <f t="shared" si="22"/>
        <v>2025</v>
      </c>
      <c r="D77" s="34">
        <f t="shared" si="23"/>
        <v>4</v>
      </c>
      <c r="E77" s="34">
        <f t="shared" si="20"/>
        <v>30</v>
      </c>
      <c r="F77" s="34">
        <f t="shared" si="24"/>
        <v>22</v>
      </c>
      <c r="G77" s="34">
        <f t="shared" si="25"/>
        <v>8</v>
      </c>
      <c r="H77" s="34">
        <v>0</v>
      </c>
      <c r="I77" s="34">
        <f t="shared" si="19"/>
        <v>0</v>
      </c>
      <c r="J77" s="34">
        <f t="shared" si="26"/>
        <v>352</v>
      </c>
      <c r="K77" s="34">
        <f t="shared" si="27"/>
        <v>368</v>
      </c>
      <c r="L77" s="34">
        <f t="shared" si="28"/>
        <v>64</v>
      </c>
      <c r="M77" s="34">
        <f t="shared" si="29"/>
        <v>128</v>
      </c>
      <c r="N77" s="34">
        <f t="shared" si="30"/>
        <v>192</v>
      </c>
      <c r="O77" s="34">
        <f t="shared" si="31"/>
        <v>176</v>
      </c>
      <c r="P77" s="34">
        <f t="shared" si="32"/>
        <v>352</v>
      </c>
      <c r="Q77" s="34">
        <f t="shared" si="33"/>
        <v>240</v>
      </c>
      <c r="R77" s="34">
        <f t="shared" si="34"/>
        <v>480</v>
      </c>
      <c r="S77" s="34">
        <f t="shared" si="35"/>
        <v>720</v>
      </c>
      <c r="T77" s="35">
        <f t="shared" si="36"/>
        <v>0.48888888888888887</v>
      </c>
      <c r="U77" s="35">
        <f t="shared" si="37"/>
        <v>0.51111111111111107</v>
      </c>
    </row>
    <row r="78" spans="1:21" x14ac:dyDescent="0.25">
      <c r="A78" s="36">
        <f t="shared" si="38"/>
        <v>45778</v>
      </c>
      <c r="B78" s="33">
        <f t="shared" si="21"/>
        <v>45778</v>
      </c>
      <c r="C78" s="34">
        <f t="shared" si="22"/>
        <v>2025</v>
      </c>
      <c r="D78" s="34">
        <f t="shared" si="23"/>
        <v>5</v>
      </c>
      <c r="E78" s="34">
        <f t="shared" si="20"/>
        <v>31</v>
      </c>
      <c r="F78" s="34">
        <f t="shared" si="24"/>
        <v>22</v>
      </c>
      <c r="G78" s="34">
        <f t="shared" si="25"/>
        <v>9</v>
      </c>
      <c r="H78" s="34">
        <v>1</v>
      </c>
      <c r="I78" s="34">
        <f t="shared" si="19"/>
        <v>0</v>
      </c>
      <c r="J78" s="34">
        <f t="shared" si="26"/>
        <v>336</v>
      </c>
      <c r="K78" s="34">
        <f t="shared" si="27"/>
        <v>408</v>
      </c>
      <c r="L78" s="34">
        <f t="shared" si="28"/>
        <v>72</v>
      </c>
      <c r="M78" s="34">
        <f t="shared" si="29"/>
        <v>144</v>
      </c>
      <c r="N78" s="34">
        <f t="shared" si="30"/>
        <v>216</v>
      </c>
      <c r="O78" s="34">
        <f t="shared" si="31"/>
        <v>176</v>
      </c>
      <c r="P78" s="34">
        <f t="shared" si="32"/>
        <v>352</v>
      </c>
      <c r="Q78" s="34">
        <f t="shared" si="33"/>
        <v>248</v>
      </c>
      <c r="R78" s="34">
        <f t="shared" si="34"/>
        <v>496</v>
      </c>
      <c r="S78" s="34">
        <f t="shared" si="35"/>
        <v>744</v>
      </c>
      <c r="T78" s="35">
        <f t="shared" si="36"/>
        <v>0.45161290322580644</v>
      </c>
      <c r="U78" s="35">
        <f t="shared" si="37"/>
        <v>0.54838709677419351</v>
      </c>
    </row>
    <row r="79" spans="1:21" x14ac:dyDescent="0.25">
      <c r="A79" s="36">
        <f t="shared" si="38"/>
        <v>45809</v>
      </c>
      <c r="B79" s="33">
        <f t="shared" si="21"/>
        <v>45809</v>
      </c>
      <c r="C79" s="34">
        <f t="shared" si="22"/>
        <v>2025</v>
      </c>
      <c r="D79" s="34">
        <f t="shared" si="23"/>
        <v>6</v>
      </c>
      <c r="E79" s="34">
        <f t="shared" si="20"/>
        <v>30</v>
      </c>
      <c r="F79" s="34">
        <f t="shared" si="24"/>
        <v>21</v>
      </c>
      <c r="G79" s="34">
        <f t="shared" si="25"/>
        <v>9</v>
      </c>
      <c r="H79" s="34">
        <v>0</v>
      </c>
      <c r="I79" s="34">
        <f t="shared" ref="I79:I142" si="39">+I67</f>
        <v>0</v>
      </c>
      <c r="J79" s="34">
        <f t="shared" si="26"/>
        <v>336</v>
      </c>
      <c r="K79" s="34">
        <f t="shared" si="27"/>
        <v>384</v>
      </c>
      <c r="L79" s="34">
        <f t="shared" si="28"/>
        <v>72</v>
      </c>
      <c r="M79" s="34">
        <f t="shared" si="29"/>
        <v>144</v>
      </c>
      <c r="N79" s="34">
        <f t="shared" si="30"/>
        <v>216</v>
      </c>
      <c r="O79" s="34">
        <f t="shared" si="31"/>
        <v>168</v>
      </c>
      <c r="P79" s="34">
        <f t="shared" si="32"/>
        <v>336</v>
      </c>
      <c r="Q79" s="34">
        <f t="shared" si="33"/>
        <v>240</v>
      </c>
      <c r="R79" s="34">
        <f t="shared" si="34"/>
        <v>480</v>
      </c>
      <c r="S79" s="34">
        <f t="shared" si="35"/>
        <v>720</v>
      </c>
      <c r="T79" s="35">
        <f t="shared" si="36"/>
        <v>0.46666666666666667</v>
      </c>
      <c r="U79" s="35">
        <f t="shared" si="37"/>
        <v>0.53333333333333333</v>
      </c>
    </row>
    <row r="80" spans="1:21" x14ac:dyDescent="0.25">
      <c r="A80" s="36">
        <f t="shared" si="38"/>
        <v>45839</v>
      </c>
      <c r="B80" s="33">
        <f t="shared" si="21"/>
        <v>45839</v>
      </c>
      <c r="C80" s="34">
        <f t="shared" si="22"/>
        <v>2025</v>
      </c>
      <c r="D80" s="34">
        <f t="shared" si="23"/>
        <v>7</v>
      </c>
      <c r="E80" s="34">
        <f t="shared" si="20"/>
        <v>31</v>
      </c>
      <c r="F80" s="34">
        <f t="shared" si="24"/>
        <v>23</v>
      </c>
      <c r="G80" s="34">
        <f t="shared" si="25"/>
        <v>8</v>
      </c>
      <c r="H80" s="34">
        <v>1</v>
      </c>
      <c r="I80" s="34">
        <f t="shared" si="39"/>
        <v>0</v>
      </c>
      <c r="J80" s="34">
        <f t="shared" si="26"/>
        <v>352</v>
      </c>
      <c r="K80" s="34">
        <f t="shared" si="27"/>
        <v>392</v>
      </c>
      <c r="L80" s="34">
        <f t="shared" si="28"/>
        <v>64</v>
      </c>
      <c r="M80" s="34">
        <f t="shared" si="29"/>
        <v>128</v>
      </c>
      <c r="N80" s="34">
        <f t="shared" si="30"/>
        <v>192</v>
      </c>
      <c r="O80" s="34">
        <f t="shared" si="31"/>
        <v>184</v>
      </c>
      <c r="P80" s="34">
        <f t="shared" si="32"/>
        <v>368</v>
      </c>
      <c r="Q80" s="34">
        <f t="shared" si="33"/>
        <v>248</v>
      </c>
      <c r="R80" s="34">
        <f t="shared" si="34"/>
        <v>496</v>
      </c>
      <c r="S80" s="34">
        <f t="shared" si="35"/>
        <v>744</v>
      </c>
      <c r="T80" s="35">
        <f t="shared" si="36"/>
        <v>0.4731182795698925</v>
      </c>
      <c r="U80" s="35">
        <f t="shared" si="37"/>
        <v>0.5268817204301075</v>
      </c>
    </row>
    <row r="81" spans="1:21" x14ac:dyDescent="0.25">
      <c r="A81" s="36">
        <f t="shared" si="38"/>
        <v>45870</v>
      </c>
      <c r="B81" s="33">
        <f t="shared" si="21"/>
        <v>45870</v>
      </c>
      <c r="C81" s="34">
        <f t="shared" si="22"/>
        <v>2025</v>
      </c>
      <c r="D81" s="34">
        <f t="shared" si="23"/>
        <v>8</v>
      </c>
      <c r="E81" s="34">
        <f t="shared" si="20"/>
        <v>31</v>
      </c>
      <c r="F81" s="34">
        <f t="shared" si="24"/>
        <v>21</v>
      </c>
      <c r="G81" s="34">
        <f t="shared" si="25"/>
        <v>10</v>
      </c>
      <c r="H81" s="34">
        <v>0</v>
      </c>
      <c r="I81" s="34">
        <f t="shared" si="39"/>
        <v>0</v>
      </c>
      <c r="J81" s="34">
        <f t="shared" si="26"/>
        <v>336</v>
      </c>
      <c r="K81" s="34">
        <f t="shared" si="27"/>
        <v>408</v>
      </c>
      <c r="L81" s="34">
        <f t="shared" si="28"/>
        <v>80</v>
      </c>
      <c r="M81" s="34">
        <f t="shared" si="29"/>
        <v>160</v>
      </c>
      <c r="N81" s="34">
        <f t="shared" si="30"/>
        <v>240</v>
      </c>
      <c r="O81" s="34">
        <f t="shared" si="31"/>
        <v>168</v>
      </c>
      <c r="P81" s="34">
        <f t="shared" si="32"/>
        <v>336</v>
      </c>
      <c r="Q81" s="34">
        <f t="shared" si="33"/>
        <v>248</v>
      </c>
      <c r="R81" s="34">
        <f t="shared" si="34"/>
        <v>496</v>
      </c>
      <c r="S81" s="34">
        <f t="shared" si="35"/>
        <v>744</v>
      </c>
      <c r="T81" s="35">
        <f t="shared" si="36"/>
        <v>0.45161290322580644</v>
      </c>
      <c r="U81" s="35">
        <f t="shared" si="37"/>
        <v>0.54838709677419351</v>
      </c>
    </row>
    <row r="82" spans="1:21" x14ac:dyDescent="0.25">
      <c r="A82" s="36">
        <f t="shared" si="38"/>
        <v>45901</v>
      </c>
      <c r="B82" s="33">
        <f t="shared" si="21"/>
        <v>45901</v>
      </c>
      <c r="C82" s="34">
        <f t="shared" si="22"/>
        <v>2025</v>
      </c>
      <c r="D82" s="34">
        <f t="shared" si="23"/>
        <v>9</v>
      </c>
      <c r="E82" s="34">
        <f t="shared" si="20"/>
        <v>30</v>
      </c>
      <c r="F82" s="34">
        <f t="shared" si="24"/>
        <v>22</v>
      </c>
      <c r="G82" s="34">
        <f t="shared" si="25"/>
        <v>8</v>
      </c>
      <c r="H82" s="34">
        <v>1</v>
      </c>
      <c r="I82" s="34">
        <f t="shared" si="39"/>
        <v>0</v>
      </c>
      <c r="J82" s="34">
        <f t="shared" si="26"/>
        <v>336</v>
      </c>
      <c r="K82" s="34">
        <f t="shared" si="27"/>
        <v>384</v>
      </c>
      <c r="L82" s="34">
        <f t="shared" si="28"/>
        <v>64</v>
      </c>
      <c r="M82" s="34">
        <f t="shared" si="29"/>
        <v>128</v>
      </c>
      <c r="N82" s="34">
        <f t="shared" si="30"/>
        <v>192</v>
      </c>
      <c r="O82" s="34">
        <f t="shared" si="31"/>
        <v>176</v>
      </c>
      <c r="P82" s="34">
        <f t="shared" si="32"/>
        <v>352</v>
      </c>
      <c r="Q82" s="34">
        <f t="shared" si="33"/>
        <v>240</v>
      </c>
      <c r="R82" s="34">
        <f t="shared" si="34"/>
        <v>480</v>
      </c>
      <c r="S82" s="34">
        <f t="shared" si="35"/>
        <v>720</v>
      </c>
      <c r="T82" s="35">
        <f t="shared" si="36"/>
        <v>0.46666666666666667</v>
      </c>
      <c r="U82" s="35">
        <f t="shared" si="37"/>
        <v>0.53333333333333333</v>
      </c>
    </row>
    <row r="83" spans="1:21" x14ac:dyDescent="0.25">
      <c r="A83" s="36">
        <f t="shared" si="38"/>
        <v>45931</v>
      </c>
      <c r="B83" s="33">
        <f t="shared" si="21"/>
        <v>45931</v>
      </c>
      <c r="C83" s="34">
        <f t="shared" si="22"/>
        <v>2025</v>
      </c>
      <c r="D83" s="34">
        <f t="shared" si="23"/>
        <v>10</v>
      </c>
      <c r="E83" s="34">
        <f t="shared" si="20"/>
        <v>31</v>
      </c>
      <c r="F83" s="34">
        <f t="shared" si="24"/>
        <v>23</v>
      </c>
      <c r="G83" s="34">
        <f t="shared" si="25"/>
        <v>8</v>
      </c>
      <c r="H83" s="34">
        <v>0</v>
      </c>
      <c r="I83" s="34">
        <f t="shared" si="39"/>
        <v>0</v>
      </c>
      <c r="J83" s="34">
        <f t="shared" si="26"/>
        <v>368</v>
      </c>
      <c r="K83" s="34">
        <f t="shared" si="27"/>
        <v>376</v>
      </c>
      <c r="L83" s="34">
        <f t="shared" si="28"/>
        <v>64</v>
      </c>
      <c r="M83" s="34">
        <f t="shared" si="29"/>
        <v>128</v>
      </c>
      <c r="N83" s="34">
        <f t="shared" si="30"/>
        <v>192</v>
      </c>
      <c r="O83" s="34">
        <f t="shared" si="31"/>
        <v>184</v>
      </c>
      <c r="P83" s="34">
        <f t="shared" si="32"/>
        <v>368</v>
      </c>
      <c r="Q83" s="34">
        <f t="shared" si="33"/>
        <v>248</v>
      </c>
      <c r="R83" s="34">
        <f t="shared" si="34"/>
        <v>496</v>
      </c>
      <c r="S83" s="34">
        <f t="shared" si="35"/>
        <v>744</v>
      </c>
      <c r="T83" s="35">
        <f t="shared" si="36"/>
        <v>0.4946236559139785</v>
      </c>
      <c r="U83" s="35">
        <f t="shared" si="37"/>
        <v>0.5053763440860215</v>
      </c>
    </row>
    <row r="84" spans="1:21" x14ac:dyDescent="0.25">
      <c r="A84" s="36">
        <f t="shared" si="38"/>
        <v>45962</v>
      </c>
      <c r="B84" s="33">
        <f t="shared" si="21"/>
        <v>45962</v>
      </c>
      <c r="C84" s="34">
        <f t="shared" si="22"/>
        <v>2025</v>
      </c>
      <c r="D84" s="34">
        <f t="shared" si="23"/>
        <v>11</v>
      </c>
      <c r="E84" s="34">
        <f t="shared" si="20"/>
        <v>30</v>
      </c>
      <c r="F84" s="34">
        <f t="shared" si="24"/>
        <v>20</v>
      </c>
      <c r="G84" s="34">
        <f t="shared" si="25"/>
        <v>10</v>
      </c>
      <c r="H84" s="34">
        <v>1</v>
      </c>
      <c r="I84" s="34">
        <f t="shared" si="39"/>
        <v>1</v>
      </c>
      <c r="J84" s="34">
        <f t="shared" si="26"/>
        <v>304</v>
      </c>
      <c r="K84" s="34">
        <f t="shared" si="27"/>
        <v>417</v>
      </c>
      <c r="L84" s="34">
        <f t="shared" si="28"/>
        <v>80</v>
      </c>
      <c r="M84" s="34">
        <f t="shared" si="29"/>
        <v>160</v>
      </c>
      <c r="N84" s="34">
        <f t="shared" si="30"/>
        <v>240</v>
      </c>
      <c r="O84" s="34">
        <f t="shared" si="31"/>
        <v>160</v>
      </c>
      <c r="P84" s="34">
        <f t="shared" si="32"/>
        <v>320</v>
      </c>
      <c r="Q84" s="34">
        <f t="shared" si="33"/>
        <v>240</v>
      </c>
      <c r="R84" s="34">
        <f t="shared" si="34"/>
        <v>480</v>
      </c>
      <c r="S84" s="34">
        <f t="shared" si="35"/>
        <v>721</v>
      </c>
      <c r="T84" s="35">
        <f t="shared" si="36"/>
        <v>0.42163661581137307</v>
      </c>
      <c r="U84" s="35">
        <f t="shared" si="37"/>
        <v>0.57836338418862687</v>
      </c>
    </row>
    <row r="85" spans="1:21" x14ac:dyDescent="0.25">
      <c r="A85" s="36">
        <f t="shared" si="38"/>
        <v>45992</v>
      </c>
      <c r="B85" s="33">
        <f t="shared" si="21"/>
        <v>45992</v>
      </c>
      <c r="C85" s="34">
        <f t="shared" si="22"/>
        <v>2025</v>
      </c>
      <c r="D85" s="34">
        <f t="shared" si="23"/>
        <v>12</v>
      </c>
      <c r="E85" s="34">
        <f t="shared" si="20"/>
        <v>31</v>
      </c>
      <c r="F85" s="34">
        <f t="shared" si="24"/>
        <v>23</v>
      </c>
      <c r="G85" s="34">
        <f t="shared" si="25"/>
        <v>8</v>
      </c>
      <c r="H85" s="34">
        <v>1</v>
      </c>
      <c r="I85" s="34">
        <f t="shared" si="39"/>
        <v>0</v>
      </c>
      <c r="J85" s="34">
        <f t="shared" si="26"/>
        <v>352</v>
      </c>
      <c r="K85" s="34">
        <f t="shared" si="27"/>
        <v>392</v>
      </c>
      <c r="L85" s="34">
        <f t="shared" si="28"/>
        <v>64</v>
      </c>
      <c r="M85" s="34">
        <f t="shared" si="29"/>
        <v>128</v>
      </c>
      <c r="N85" s="34">
        <f t="shared" si="30"/>
        <v>192</v>
      </c>
      <c r="O85" s="34">
        <f t="shared" si="31"/>
        <v>184</v>
      </c>
      <c r="P85" s="34">
        <f t="shared" si="32"/>
        <v>368</v>
      </c>
      <c r="Q85" s="34">
        <f t="shared" si="33"/>
        <v>248</v>
      </c>
      <c r="R85" s="34">
        <f t="shared" si="34"/>
        <v>496</v>
      </c>
      <c r="S85" s="34">
        <f t="shared" si="35"/>
        <v>744</v>
      </c>
      <c r="T85" s="35">
        <f t="shared" si="36"/>
        <v>0.4731182795698925</v>
      </c>
      <c r="U85" s="35">
        <f t="shared" si="37"/>
        <v>0.5268817204301075</v>
      </c>
    </row>
    <row r="86" spans="1:21" x14ac:dyDescent="0.25">
      <c r="A86" s="36">
        <f t="shared" si="38"/>
        <v>46023</v>
      </c>
      <c r="B86" s="33">
        <f t="shared" si="21"/>
        <v>46023</v>
      </c>
      <c r="C86" s="34">
        <f t="shared" si="22"/>
        <v>2026</v>
      </c>
      <c r="D86" s="34">
        <f t="shared" si="23"/>
        <v>1</v>
      </c>
      <c r="E86" s="34">
        <f t="shared" si="20"/>
        <v>31</v>
      </c>
      <c r="F86" s="34">
        <f t="shared" si="24"/>
        <v>22</v>
      </c>
      <c r="G86" s="34">
        <f t="shared" si="25"/>
        <v>9</v>
      </c>
      <c r="H86" s="34">
        <v>1</v>
      </c>
      <c r="I86" s="34">
        <f t="shared" si="39"/>
        <v>0</v>
      </c>
      <c r="J86" s="34">
        <f t="shared" si="26"/>
        <v>336</v>
      </c>
      <c r="K86" s="34">
        <f t="shared" si="27"/>
        <v>408</v>
      </c>
      <c r="L86" s="34">
        <f t="shared" si="28"/>
        <v>72</v>
      </c>
      <c r="M86" s="34">
        <f t="shared" si="29"/>
        <v>144</v>
      </c>
      <c r="N86" s="34">
        <f t="shared" si="30"/>
        <v>216</v>
      </c>
      <c r="O86" s="34">
        <f t="shared" si="31"/>
        <v>176</v>
      </c>
      <c r="P86" s="34">
        <f t="shared" si="32"/>
        <v>352</v>
      </c>
      <c r="Q86" s="34">
        <f t="shared" si="33"/>
        <v>248</v>
      </c>
      <c r="R86" s="34">
        <f t="shared" si="34"/>
        <v>496</v>
      </c>
      <c r="S86" s="34">
        <f t="shared" si="35"/>
        <v>744</v>
      </c>
      <c r="T86" s="35">
        <f t="shared" si="36"/>
        <v>0.45161290322580644</v>
      </c>
      <c r="U86" s="35">
        <f t="shared" si="37"/>
        <v>0.54838709677419351</v>
      </c>
    </row>
    <row r="87" spans="1:21" x14ac:dyDescent="0.25">
      <c r="A87" s="36">
        <f t="shared" si="38"/>
        <v>46054</v>
      </c>
      <c r="B87" s="33">
        <f t="shared" si="21"/>
        <v>46054</v>
      </c>
      <c r="C87" s="34">
        <f t="shared" si="22"/>
        <v>2026</v>
      </c>
      <c r="D87" s="34">
        <f t="shared" si="23"/>
        <v>2</v>
      </c>
      <c r="E87" s="34">
        <f t="shared" si="20"/>
        <v>28</v>
      </c>
      <c r="F87" s="34">
        <f t="shared" si="24"/>
        <v>20</v>
      </c>
      <c r="G87" s="34">
        <f t="shared" si="25"/>
        <v>8</v>
      </c>
      <c r="H87" s="34">
        <v>0</v>
      </c>
      <c r="I87" s="34">
        <f t="shared" si="39"/>
        <v>0</v>
      </c>
      <c r="J87" s="34">
        <f t="shared" si="26"/>
        <v>320</v>
      </c>
      <c r="K87" s="34">
        <f t="shared" si="27"/>
        <v>352</v>
      </c>
      <c r="L87" s="34">
        <f t="shared" si="28"/>
        <v>64</v>
      </c>
      <c r="M87" s="34">
        <f t="shared" si="29"/>
        <v>128</v>
      </c>
      <c r="N87" s="34">
        <f t="shared" si="30"/>
        <v>192</v>
      </c>
      <c r="O87" s="34">
        <f t="shared" si="31"/>
        <v>160</v>
      </c>
      <c r="P87" s="34">
        <f t="shared" si="32"/>
        <v>320</v>
      </c>
      <c r="Q87" s="34">
        <f t="shared" si="33"/>
        <v>224</v>
      </c>
      <c r="R87" s="34">
        <f t="shared" si="34"/>
        <v>448</v>
      </c>
      <c r="S87" s="34">
        <f t="shared" si="35"/>
        <v>672</v>
      </c>
      <c r="T87" s="35">
        <f t="shared" si="36"/>
        <v>0.47619047619047616</v>
      </c>
      <c r="U87" s="35">
        <f t="shared" si="37"/>
        <v>0.52380952380952384</v>
      </c>
    </row>
    <row r="88" spans="1:21" x14ac:dyDescent="0.25">
      <c r="A88" s="36">
        <f t="shared" si="38"/>
        <v>46082</v>
      </c>
      <c r="B88" s="33">
        <f t="shared" si="21"/>
        <v>46082</v>
      </c>
      <c r="C88" s="34">
        <f t="shared" si="22"/>
        <v>2026</v>
      </c>
      <c r="D88" s="34">
        <f t="shared" si="23"/>
        <v>3</v>
      </c>
      <c r="E88" s="34">
        <f t="shared" si="20"/>
        <v>31</v>
      </c>
      <c r="F88" s="34">
        <f t="shared" si="24"/>
        <v>22</v>
      </c>
      <c r="G88" s="34">
        <f t="shared" si="25"/>
        <v>9</v>
      </c>
      <c r="H88" s="34">
        <v>0</v>
      </c>
      <c r="I88" s="34">
        <f t="shared" si="39"/>
        <v>-1</v>
      </c>
      <c r="J88" s="34">
        <f t="shared" si="26"/>
        <v>352</v>
      </c>
      <c r="K88" s="34">
        <f t="shared" si="27"/>
        <v>391</v>
      </c>
      <c r="L88" s="34">
        <f t="shared" si="28"/>
        <v>72</v>
      </c>
      <c r="M88" s="34">
        <f t="shared" si="29"/>
        <v>144</v>
      </c>
      <c r="N88" s="34">
        <f t="shared" si="30"/>
        <v>216</v>
      </c>
      <c r="O88" s="34">
        <f t="shared" si="31"/>
        <v>176</v>
      </c>
      <c r="P88" s="34">
        <f t="shared" si="32"/>
        <v>352</v>
      </c>
      <c r="Q88" s="34">
        <f t="shared" si="33"/>
        <v>248</v>
      </c>
      <c r="R88" s="34">
        <f t="shared" si="34"/>
        <v>496</v>
      </c>
      <c r="S88" s="34">
        <f t="shared" si="35"/>
        <v>743</v>
      </c>
      <c r="T88" s="35">
        <f t="shared" si="36"/>
        <v>0.47375504710632571</v>
      </c>
      <c r="U88" s="35">
        <f t="shared" si="37"/>
        <v>0.52624495289367434</v>
      </c>
    </row>
    <row r="89" spans="1:21" x14ac:dyDescent="0.25">
      <c r="A89" s="36">
        <f t="shared" si="38"/>
        <v>46113</v>
      </c>
      <c r="B89" s="33">
        <f t="shared" si="21"/>
        <v>46113</v>
      </c>
      <c r="C89" s="34">
        <f t="shared" si="22"/>
        <v>2026</v>
      </c>
      <c r="D89" s="34">
        <f t="shared" si="23"/>
        <v>4</v>
      </c>
      <c r="E89" s="34">
        <f t="shared" si="20"/>
        <v>30</v>
      </c>
      <c r="F89" s="34">
        <f t="shared" si="24"/>
        <v>22</v>
      </c>
      <c r="G89" s="34">
        <f t="shared" si="25"/>
        <v>8</v>
      </c>
      <c r="H89" s="34">
        <v>0</v>
      </c>
      <c r="I89" s="34">
        <f t="shared" si="39"/>
        <v>0</v>
      </c>
      <c r="J89" s="34">
        <f t="shared" si="26"/>
        <v>352</v>
      </c>
      <c r="K89" s="34">
        <f t="shared" si="27"/>
        <v>368</v>
      </c>
      <c r="L89" s="34">
        <f t="shared" si="28"/>
        <v>64</v>
      </c>
      <c r="M89" s="34">
        <f t="shared" si="29"/>
        <v>128</v>
      </c>
      <c r="N89" s="34">
        <f t="shared" si="30"/>
        <v>192</v>
      </c>
      <c r="O89" s="34">
        <f t="shared" si="31"/>
        <v>176</v>
      </c>
      <c r="P89" s="34">
        <f t="shared" si="32"/>
        <v>352</v>
      </c>
      <c r="Q89" s="34">
        <f t="shared" si="33"/>
        <v>240</v>
      </c>
      <c r="R89" s="34">
        <f t="shared" si="34"/>
        <v>480</v>
      </c>
      <c r="S89" s="34">
        <f t="shared" si="35"/>
        <v>720</v>
      </c>
      <c r="T89" s="35">
        <f t="shared" si="36"/>
        <v>0.48888888888888887</v>
      </c>
      <c r="U89" s="35">
        <f t="shared" si="37"/>
        <v>0.51111111111111107</v>
      </c>
    </row>
    <row r="90" spans="1:21" x14ac:dyDescent="0.25">
      <c r="A90" s="36">
        <f t="shared" si="38"/>
        <v>46143</v>
      </c>
      <c r="B90" s="33">
        <f t="shared" si="21"/>
        <v>46143</v>
      </c>
      <c r="C90" s="34">
        <f t="shared" si="22"/>
        <v>2026</v>
      </c>
      <c r="D90" s="34">
        <f t="shared" si="23"/>
        <v>5</v>
      </c>
      <c r="E90" s="34">
        <f t="shared" si="20"/>
        <v>31</v>
      </c>
      <c r="F90" s="34">
        <f t="shared" si="24"/>
        <v>21</v>
      </c>
      <c r="G90" s="34">
        <f t="shared" si="25"/>
        <v>10</v>
      </c>
      <c r="H90" s="34">
        <v>1</v>
      </c>
      <c r="I90" s="34">
        <f t="shared" si="39"/>
        <v>0</v>
      </c>
      <c r="J90" s="34">
        <f t="shared" si="26"/>
        <v>320</v>
      </c>
      <c r="K90" s="34">
        <f t="shared" si="27"/>
        <v>424</v>
      </c>
      <c r="L90" s="34">
        <f t="shared" si="28"/>
        <v>80</v>
      </c>
      <c r="M90" s="34">
        <f t="shared" si="29"/>
        <v>160</v>
      </c>
      <c r="N90" s="34">
        <f t="shared" si="30"/>
        <v>240</v>
      </c>
      <c r="O90" s="34">
        <f t="shared" si="31"/>
        <v>168</v>
      </c>
      <c r="P90" s="34">
        <f t="shared" si="32"/>
        <v>336</v>
      </c>
      <c r="Q90" s="34">
        <f t="shared" si="33"/>
        <v>248</v>
      </c>
      <c r="R90" s="34">
        <f t="shared" si="34"/>
        <v>496</v>
      </c>
      <c r="S90" s="34">
        <f t="shared" si="35"/>
        <v>744</v>
      </c>
      <c r="T90" s="35">
        <f t="shared" si="36"/>
        <v>0.43010752688172044</v>
      </c>
      <c r="U90" s="35">
        <f t="shared" si="37"/>
        <v>0.56989247311827962</v>
      </c>
    </row>
    <row r="91" spans="1:21" x14ac:dyDescent="0.25">
      <c r="A91" s="36">
        <f t="shared" si="38"/>
        <v>46174</v>
      </c>
      <c r="B91" s="33">
        <f t="shared" si="21"/>
        <v>46174</v>
      </c>
      <c r="C91" s="34">
        <f t="shared" si="22"/>
        <v>2026</v>
      </c>
      <c r="D91" s="34">
        <f t="shared" si="23"/>
        <v>6</v>
      </c>
      <c r="E91" s="34">
        <f t="shared" si="20"/>
        <v>30</v>
      </c>
      <c r="F91" s="34">
        <f t="shared" si="24"/>
        <v>22</v>
      </c>
      <c r="G91" s="34">
        <f t="shared" si="25"/>
        <v>8</v>
      </c>
      <c r="H91" s="34">
        <v>0</v>
      </c>
      <c r="I91" s="34">
        <f t="shared" si="39"/>
        <v>0</v>
      </c>
      <c r="J91" s="34">
        <f t="shared" si="26"/>
        <v>352</v>
      </c>
      <c r="K91" s="34">
        <f t="shared" si="27"/>
        <v>368</v>
      </c>
      <c r="L91" s="34">
        <f t="shared" si="28"/>
        <v>64</v>
      </c>
      <c r="M91" s="34">
        <f t="shared" si="29"/>
        <v>128</v>
      </c>
      <c r="N91" s="34">
        <f t="shared" si="30"/>
        <v>192</v>
      </c>
      <c r="O91" s="34">
        <f t="shared" si="31"/>
        <v>176</v>
      </c>
      <c r="P91" s="34">
        <f t="shared" si="32"/>
        <v>352</v>
      </c>
      <c r="Q91" s="34">
        <f t="shared" si="33"/>
        <v>240</v>
      </c>
      <c r="R91" s="34">
        <f t="shared" si="34"/>
        <v>480</v>
      </c>
      <c r="S91" s="34">
        <f t="shared" si="35"/>
        <v>720</v>
      </c>
      <c r="T91" s="35">
        <f t="shared" si="36"/>
        <v>0.48888888888888887</v>
      </c>
      <c r="U91" s="35">
        <f t="shared" si="37"/>
        <v>0.51111111111111107</v>
      </c>
    </row>
    <row r="92" spans="1:21" x14ac:dyDescent="0.25">
      <c r="A92" s="36">
        <f t="shared" si="38"/>
        <v>46204</v>
      </c>
      <c r="B92" s="33">
        <f t="shared" si="21"/>
        <v>46204</v>
      </c>
      <c r="C92" s="34">
        <f t="shared" si="22"/>
        <v>2026</v>
      </c>
      <c r="D92" s="34">
        <f t="shared" si="23"/>
        <v>7</v>
      </c>
      <c r="E92" s="34">
        <f t="shared" si="20"/>
        <v>31</v>
      </c>
      <c r="F92" s="34">
        <f t="shared" si="24"/>
        <v>23</v>
      </c>
      <c r="G92" s="34">
        <f t="shared" si="25"/>
        <v>8</v>
      </c>
      <c r="H92" s="34">
        <v>1</v>
      </c>
      <c r="I92" s="34">
        <f t="shared" si="39"/>
        <v>0</v>
      </c>
      <c r="J92" s="34">
        <f t="shared" si="26"/>
        <v>352</v>
      </c>
      <c r="K92" s="34">
        <f t="shared" si="27"/>
        <v>392</v>
      </c>
      <c r="L92" s="34">
        <f t="shared" si="28"/>
        <v>64</v>
      </c>
      <c r="M92" s="34">
        <f t="shared" si="29"/>
        <v>128</v>
      </c>
      <c r="N92" s="34">
        <f t="shared" si="30"/>
        <v>192</v>
      </c>
      <c r="O92" s="34">
        <f t="shared" si="31"/>
        <v>184</v>
      </c>
      <c r="P92" s="34">
        <f t="shared" si="32"/>
        <v>368</v>
      </c>
      <c r="Q92" s="34">
        <f t="shared" si="33"/>
        <v>248</v>
      </c>
      <c r="R92" s="34">
        <f t="shared" si="34"/>
        <v>496</v>
      </c>
      <c r="S92" s="34">
        <f t="shared" si="35"/>
        <v>744</v>
      </c>
      <c r="T92" s="35">
        <f t="shared" si="36"/>
        <v>0.4731182795698925</v>
      </c>
      <c r="U92" s="35">
        <f t="shared" si="37"/>
        <v>0.5268817204301075</v>
      </c>
    </row>
    <row r="93" spans="1:21" x14ac:dyDescent="0.25">
      <c r="A93" s="36">
        <f t="shared" si="38"/>
        <v>46235</v>
      </c>
      <c r="B93" s="33">
        <f t="shared" si="21"/>
        <v>46235</v>
      </c>
      <c r="C93" s="34">
        <f t="shared" si="22"/>
        <v>2026</v>
      </c>
      <c r="D93" s="34">
        <f t="shared" si="23"/>
        <v>8</v>
      </c>
      <c r="E93" s="34">
        <f t="shared" si="20"/>
        <v>31</v>
      </c>
      <c r="F93" s="34">
        <f t="shared" si="24"/>
        <v>21</v>
      </c>
      <c r="G93" s="34">
        <f t="shared" si="25"/>
        <v>10</v>
      </c>
      <c r="H93" s="34">
        <v>0</v>
      </c>
      <c r="I93" s="34">
        <f t="shared" si="39"/>
        <v>0</v>
      </c>
      <c r="J93" s="34">
        <f t="shared" si="26"/>
        <v>336</v>
      </c>
      <c r="K93" s="34">
        <f t="shared" si="27"/>
        <v>408</v>
      </c>
      <c r="L93" s="34">
        <f t="shared" si="28"/>
        <v>80</v>
      </c>
      <c r="M93" s="34">
        <f t="shared" si="29"/>
        <v>160</v>
      </c>
      <c r="N93" s="34">
        <f t="shared" si="30"/>
        <v>240</v>
      </c>
      <c r="O93" s="34">
        <f t="shared" si="31"/>
        <v>168</v>
      </c>
      <c r="P93" s="34">
        <f t="shared" si="32"/>
        <v>336</v>
      </c>
      <c r="Q93" s="34">
        <f t="shared" si="33"/>
        <v>248</v>
      </c>
      <c r="R93" s="34">
        <f t="shared" si="34"/>
        <v>496</v>
      </c>
      <c r="S93" s="34">
        <f t="shared" si="35"/>
        <v>744</v>
      </c>
      <c r="T93" s="35">
        <f t="shared" si="36"/>
        <v>0.45161290322580644</v>
      </c>
      <c r="U93" s="35">
        <f t="shared" si="37"/>
        <v>0.54838709677419351</v>
      </c>
    </row>
    <row r="94" spans="1:21" x14ac:dyDescent="0.25">
      <c r="A94" s="36">
        <f t="shared" si="38"/>
        <v>46266</v>
      </c>
      <c r="B94" s="33">
        <f t="shared" si="21"/>
        <v>46266</v>
      </c>
      <c r="C94" s="34">
        <f t="shared" si="22"/>
        <v>2026</v>
      </c>
      <c r="D94" s="34">
        <f t="shared" si="23"/>
        <v>9</v>
      </c>
      <c r="E94" s="34">
        <f t="shared" si="20"/>
        <v>30</v>
      </c>
      <c r="F94" s="34">
        <f t="shared" si="24"/>
        <v>22</v>
      </c>
      <c r="G94" s="34">
        <f t="shared" si="25"/>
        <v>8</v>
      </c>
      <c r="H94" s="34">
        <v>1</v>
      </c>
      <c r="I94" s="34">
        <f t="shared" si="39"/>
        <v>0</v>
      </c>
      <c r="J94" s="34">
        <f t="shared" si="26"/>
        <v>336</v>
      </c>
      <c r="K94" s="34">
        <f t="shared" si="27"/>
        <v>384</v>
      </c>
      <c r="L94" s="34">
        <f t="shared" si="28"/>
        <v>64</v>
      </c>
      <c r="M94" s="34">
        <f t="shared" si="29"/>
        <v>128</v>
      </c>
      <c r="N94" s="34">
        <f t="shared" si="30"/>
        <v>192</v>
      </c>
      <c r="O94" s="34">
        <f t="shared" si="31"/>
        <v>176</v>
      </c>
      <c r="P94" s="34">
        <f t="shared" si="32"/>
        <v>352</v>
      </c>
      <c r="Q94" s="34">
        <f t="shared" si="33"/>
        <v>240</v>
      </c>
      <c r="R94" s="34">
        <f t="shared" si="34"/>
        <v>480</v>
      </c>
      <c r="S94" s="34">
        <f t="shared" si="35"/>
        <v>720</v>
      </c>
      <c r="T94" s="35">
        <f t="shared" si="36"/>
        <v>0.46666666666666667</v>
      </c>
      <c r="U94" s="35">
        <f t="shared" si="37"/>
        <v>0.53333333333333333</v>
      </c>
    </row>
    <row r="95" spans="1:21" x14ac:dyDescent="0.25">
      <c r="A95" s="36">
        <f t="shared" si="38"/>
        <v>46296</v>
      </c>
      <c r="B95" s="33">
        <f t="shared" si="21"/>
        <v>46296</v>
      </c>
      <c r="C95" s="34">
        <f t="shared" si="22"/>
        <v>2026</v>
      </c>
      <c r="D95" s="34">
        <f t="shared" si="23"/>
        <v>10</v>
      </c>
      <c r="E95" s="34">
        <f t="shared" si="20"/>
        <v>31</v>
      </c>
      <c r="F95" s="34">
        <f t="shared" si="24"/>
        <v>22</v>
      </c>
      <c r="G95" s="34">
        <f t="shared" si="25"/>
        <v>9</v>
      </c>
      <c r="H95" s="34">
        <v>0</v>
      </c>
      <c r="I95" s="34">
        <f t="shared" si="39"/>
        <v>0</v>
      </c>
      <c r="J95" s="34">
        <f t="shared" si="26"/>
        <v>352</v>
      </c>
      <c r="K95" s="34">
        <f t="shared" si="27"/>
        <v>392</v>
      </c>
      <c r="L95" s="34">
        <f t="shared" si="28"/>
        <v>72</v>
      </c>
      <c r="M95" s="34">
        <f t="shared" si="29"/>
        <v>144</v>
      </c>
      <c r="N95" s="34">
        <f t="shared" si="30"/>
        <v>216</v>
      </c>
      <c r="O95" s="34">
        <f t="shared" si="31"/>
        <v>176</v>
      </c>
      <c r="P95" s="34">
        <f t="shared" si="32"/>
        <v>352</v>
      </c>
      <c r="Q95" s="34">
        <f t="shared" si="33"/>
        <v>248</v>
      </c>
      <c r="R95" s="34">
        <f t="shared" si="34"/>
        <v>496</v>
      </c>
      <c r="S95" s="34">
        <f t="shared" si="35"/>
        <v>744</v>
      </c>
      <c r="T95" s="35">
        <f t="shared" si="36"/>
        <v>0.4731182795698925</v>
      </c>
      <c r="U95" s="35">
        <f t="shared" si="37"/>
        <v>0.5268817204301075</v>
      </c>
    </row>
    <row r="96" spans="1:21" x14ac:dyDescent="0.25">
      <c r="A96" s="36">
        <f t="shared" si="38"/>
        <v>46327</v>
      </c>
      <c r="B96" s="33">
        <f t="shared" si="21"/>
        <v>46327</v>
      </c>
      <c r="C96" s="34">
        <f t="shared" si="22"/>
        <v>2026</v>
      </c>
      <c r="D96" s="34">
        <f t="shared" si="23"/>
        <v>11</v>
      </c>
      <c r="E96" s="34">
        <f t="shared" si="20"/>
        <v>30</v>
      </c>
      <c r="F96" s="34">
        <f t="shared" si="24"/>
        <v>21</v>
      </c>
      <c r="G96" s="34">
        <f t="shared" si="25"/>
        <v>9</v>
      </c>
      <c r="H96" s="34">
        <v>1</v>
      </c>
      <c r="I96" s="34">
        <f t="shared" si="39"/>
        <v>1</v>
      </c>
      <c r="J96" s="34">
        <f t="shared" si="26"/>
        <v>320</v>
      </c>
      <c r="K96" s="34">
        <f t="shared" si="27"/>
        <v>401</v>
      </c>
      <c r="L96" s="34">
        <f t="shared" si="28"/>
        <v>72</v>
      </c>
      <c r="M96" s="34">
        <f t="shared" si="29"/>
        <v>144</v>
      </c>
      <c r="N96" s="34">
        <f t="shared" si="30"/>
        <v>216</v>
      </c>
      <c r="O96" s="34">
        <f t="shared" si="31"/>
        <v>168</v>
      </c>
      <c r="P96" s="34">
        <f t="shared" si="32"/>
        <v>336</v>
      </c>
      <c r="Q96" s="34">
        <f t="shared" si="33"/>
        <v>240</v>
      </c>
      <c r="R96" s="34">
        <f t="shared" si="34"/>
        <v>480</v>
      </c>
      <c r="S96" s="34">
        <f t="shared" si="35"/>
        <v>721</v>
      </c>
      <c r="T96" s="35">
        <f t="shared" si="36"/>
        <v>0.44382801664355065</v>
      </c>
      <c r="U96" s="35">
        <f t="shared" si="37"/>
        <v>0.55617198335644935</v>
      </c>
    </row>
    <row r="97" spans="1:21" x14ac:dyDescent="0.25">
      <c r="A97" s="36">
        <f t="shared" si="38"/>
        <v>46357</v>
      </c>
      <c r="B97" s="33">
        <f t="shared" si="21"/>
        <v>46357</v>
      </c>
      <c r="C97" s="34">
        <f t="shared" si="22"/>
        <v>2026</v>
      </c>
      <c r="D97" s="34">
        <f t="shared" si="23"/>
        <v>12</v>
      </c>
      <c r="E97" s="34">
        <f t="shared" si="20"/>
        <v>31</v>
      </c>
      <c r="F97" s="34">
        <f t="shared" si="24"/>
        <v>23</v>
      </c>
      <c r="G97" s="34">
        <f t="shared" si="25"/>
        <v>8</v>
      </c>
      <c r="H97" s="34">
        <v>1</v>
      </c>
      <c r="I97" s="34">
        <f t="shared" si="39"/>
        <v>0</v>
      </c>
      <c r="J97" s="34">
        <f t="shared" si="26"/>
        <v>352</v>
      </c>
      <c r="K97" s="34">
        <f t="shared" si="27"/>
        <v>392</v>
      </c>
      <c r="L97" s="34">
        <f t="shared" si="28"/>
        <v>64</v>
      </c>
      <c r="M97" s="34">
        <f t="shared" si="29"/>
        <v>128</v>
      </c>
      <c r="N97" s="34">
        <f t="shared" si="30"/>
        <v>192</v>
      </c>
      <c r="O97" s="34">
        <f t="shared" si="31"/>
        <v>184</v>
      </c>
      <c r="P97" s="34">
        <f t="shared" si="32"/>
        <v>368</v>
      </c>
      <c r="Q97" s="34">
        <f t="shared" si="33"/>
        <v>248</v>
      </c>
      <c r="R97" s="34">
        <f t="shared" si="34"/>
        <v>496</v>
      </c>
      <c r="S97" s="34">
        <f t="shared" si="35"/>
        <v>744</v>
      </c>
      <c r="T97" s="35">
        <f t="shared" si="36"/>
        <v>0.4731182795698925</v>
      </c>
      <c r="U97" s="35">
        <f t="shared" si="37"/>
        <v>0.5268817204301075</v>
      </c>
    </row>
    <row r="98" spans="1:21" x14ac:dyDescent="0.25">
      <c r="A98" s="36">
        <f t="shared" si="38"/>
        <v>46388</v>
      </c>
      <c r="B98" s="33">
        <f t="shared" si="21"/>
        <v>46388</v>
      </c>
      <c r="C98" s="34">
        <f t="shared" si="22"/>
        <v>2027</v>
      </c>
      <c r="D98" s="34">
        <f t="shared" si="23"/>
        <v>1</v>
      </c>
      <c r="E98" s="34">
        <f t="shared" si="20"/>
        <v>31</v>
      </c>
      <c r="F98" s="34">
        <f t="shared" si="24"/>
        <v>21</v>
      </c>
      <c r="G98" s="34">
        <f t="shared" si="25"/>
        <v>10</v>
      </c>
      <c r="H98" s="34">
        <v>1</v>
      </c>
      <c r="I98" s="34">
        <f t="shared" si="39"/>
        <v>0</v>
      </c>
      <c r="J98" s="34">
        <f t="shared" si="26"/>
        <v>320</v>
      </c>
      <c r="K98" s="34">
        <f t="shared" si="27"/>
        <v>424</v>
      </c>
      <c r="L98" s="34">
        <f t="shared" si="28"/>
        <v>80</v>
      </c>
      <c r="M98" s="34">
        <f t="shared" si="29"/>
        <v>160</v>
      </c>
      <c r="N98" s="34">
        <f t="shared" si="30"/>
        <v>240</v>
      </c>
      <c r="O98" s="34">
        <f t="shared" si="31"/>
        <v>168</v>
      </c>
      <c r="P98" s="34">
        <f t="shared" si="32"/>
        <v>336</v>
      </c>
      <c r="Q98" s="34">
        <f t="shared" si="33"/>
        <v>248</v>
      </c>
      <c r="R98" s="34">
        <f t="shared" si="34"/>
        <v>496</v>
      </c>
      <c r="S98" s="34">
        <f t="shared" si="35"/>
        <v>744</v>
      </c>
      <c r="T98" s="35">
        <f t="shared" si="36"/>
        <v>0.43010752688172044</v>
      </c>
      <c r="U98" s="35">
        <f t="shared" si="37"/>
        <v>0.56989247311827962</v>
      </c>
    </row>
    <row r="99" spans="1:21" x14ac:dyDescent="0.25">
      <c r="A99" s="36">
        <f t="shared" si="38"/>
        <v>46419</v>
      </c>
      <c r="B99" s="33">
        <f t="shared" si="21"/>
        <v>46419</v>
      </c>
      <c r="C99" s="34">
        <f t="shared" si="22"/>
        <v>2027</v>
      </c>
      <c r="D99" s="34">
        <f t="shared" si="23"/>
        <v>2</v>
      </c>
      <c r="E99" s="34">
        <f t="shared" si="20"/>
        <v>28</v>
      </c>
      <c r="F99" s="34">
        <f t="shared" si="24"/>
        <v>20</v>
      </c>
      <c r="G99" s="34">
        <f t="shared" si="25"/>
        <v>8</v>
      </c>
      <c r="H99" s="34">
        <v>0</v>
      </c>
      <c r="I99" s="34">
        <f t="shared" si="39"/>
        <v>0</v>
      </c>
      <c r="J99" s="34">
        <f t="shared" si="26"/>
        <v>320</v>
      </c>
      <c r="K99" s="34">
        <f t="shared" si="27"/>
        <v>352</v>
      </c>
      <c r="L99" s="34">
        <f t="shared" si="28"/>
        <v>64</v>
      </c>
      <c r="M99" s="34">
        <f t="shared" si="29"/>
        <v>128</v>
      </c>
      <c r="N99" s="34">
        <f t="shared" si="30"/>
        <v>192</v>
      </c>
      <c r="O99" s="34">
        <f t="shared" si="31"/>
        <v>160</v>
      </c>
      <c r="P99" s="34">
        <f t="shared" si="32"/>
        <v>320</v>
      </c>
      <c r="Q99" s="34">
        <f t="shared" si="33"/>
        <v>224</v>
      </c>
      <c r="R99" s="34">
        <f t="shared" si="34"/>
        <v>448</v>
      </c>
      <c r="S99" s="34">
        <f t="shared" si="35"/>
        <v>672</v>
      </c>
      <c r="T99" s="35">
        <f t="shared" si="36"/>
        <v>0.47619047619047616</v>
      </c>
      <c r="U99" s="35">
        <f t="shared" si="37"/>
        <v>0.52380952380952384</v>
      </c>
    </row>
    <row r="100" spans="1:21" x14ac:dyDescent="0.25">
      <c r="A100" s="36">
        <f t="shared" si="38"/>
        <v>46447</v>
      </c>
      <c r="B100" s="33">
        <f t="shared" si="21"/>
        <v>46447</v>
      </c>
      <c r="C100" s="34">
        <f t="shared" si="22"/>
        <v>2027</v>
      </c>
      <c r="D100" s="34">
        <f t="shared" si="23"/>
        <v>3</v>
      </c>
      <c r="E100" s="34">
        <f t="shared" si="20"/>
        <v>31</v>
      </c>
      <c r="F100" s="34">
        <f t="shared" si="24"/>
        <v>23</v>
      </c>
      <c r="G100" s="34">
        <f t="shared" si="25"/>
        <v>8</v>
      </c>
      <c r="H100" s="34">
        <v>0</v>
      </c>
      <c r="I100" s="34">
        <f t="shared" si="39"/>
        <v>-1</v>
      </c>
      <c r="J100" s="34">
        <f t="shared" si="26"/>
        <v>368</v>
      </c>
      <c r="K100" s="34">
        <f t="shared" si="27"/>
        <v>375</v>
      </c>
      <c r="L100" s="34">
        <f t="shared" si="28"/>
        <v>64</v>
      </c>
      <c r="M100" s="34">
        <f t="shared" si="29"/>
        <v>128</v>
      </c>
      <c r="N100" s="34">
        <f t="shared" si="30"/>
        <v>192</v>
      </c>
      <c r="O100" s="34">
        <f t="shared" si="31"/>
        <v>184</v>
      </c>
      <c r="P100" s="34">
        <f t="shared" si="32"/>
        <v>368</v>
      </c>
      <c r="Q100" s="34">
        <f t="shared" si="33"/>
        <v>248</v>
      </c>
      <c r="R100" s="34">
        <f t="shared" si="34"/>
        <v>496</v>
      </c>
      <c r="S100" s="34">
        <f t="shared" si="35"/>
        <v>743</v>
      </c>
      <c r="T100" s="35">
        <f t="shared" si="36"/>
        <v>0.49528936742934049</v>
      </c>
      <c r="U100" s="35">
        <f t="shared" si="37"/>
        <v>0.50471063257065951</v>
      </c>
    </row>
    <row r="101" spans="1:21" x14ac:dyDescent="0.25">
      <c r="A101" s="36">
        <f t="shared" si="38"/>
        <v>46478</v>
      </c>
      <c r="B101" s="33">
        <f t="shared" si="21"/>
        <v>46478</v>
      </c>
      <c r="C101" s="34">
        <f t="shared" si="22"/>
        <v>2027</v>
      </c>
      <c r="D101" s="34">
        <f t="shared" si="23"/>
        <v>4</v>
      </c>
      <c r="E101" s="34">
        <f t="shared" si="20"/>
        <v>30</v>
      </c>
      <c r="F101" s="34">
        <f t="shared" si="24"/>
        <v>22</v>
      </c>
      <c r="G101" s="34">
        <f t="shared" si="25"/>
        <v>8</v>
      </c>
      <c r="H101" s="34">
        <v>0</v>
      </c>
      <c r="I101" s="34">
        <f t="shared" si="39"/>
        <v>0</v>
      </c>
      <c r="J101" s="34">
        <f t="shared" si="26"/>
        <v>352</v>
      </c>
      <c r="K101" s="34">
        <f t="shared" si="27"/>
        <v>368</v>
      </c>
      <c r="L101" s="34">
        <f t="shared" si="28"/>
        <v>64</v>
      </c>
      <c r="M101" s="34">
        <f t="shared" si="29"/>
        <v>128</v>
      </c>
      <c r="N101" s="34">
        <f t="shared" si="30"/>
        <v>192</v>
      </c>
      <c r="O101" s="34">
        <f t="shared" si="31"/>
        <v>176</v>
      </c>
      <c r="P101" s="34">
        <f t="shared" si="32"/>
        <v>352</v>
      </c>
      <c r="Q101" s="34">
        <f t="shared" si="33"/>
        <v>240</v>
      </c>
      <c r="R101" s="34">
        <f t="shared" si="34"/>
        <v>480</v>
      </c>
      <c r="S101" s="34">
        <f t="shared" si="35"/>
        <v>720</v>
      </c>
      <c r="T101" s="35">
        <f t="shared" si="36"/>
        <v>0.48888888888888887</v>
      </c>
      <c r="U101" s="35">
        <f t="shared" si="37"/>
        <v>0.51111111111111107</v>
      </c>
    </row>
    <row r="102" spans="1:21" x14ac:dyDescent="0.25">
      <c r="A102" s="36">
        <f t="shared" si="38"/>
        <v>46508</v>
      </c>
      <c r="B102" s="33">
        <f t="shared" si="21"/>
        <v>46508</v>
      </c>
      <c r="C102" s="34">
        <f t="shared" si="22"/>
        <v>2027</v>
      </c>
      <c r="D102" s="34">
        <f t="shared" si="23"/>
        <v>5</v>
      </c>
      <c r="E102" s="34">
        <f t="shared" si="20"/>
        <v>31</v>
      </c>
      <c r="F102" s="34">
        <f t="shared" si="24"/>
        <v>21</v>
      </c>
      <c r="G102" s="34">
        <f t="shared" si="25"/>
        <v>10</v>
      </c>
      <c r="H102" s="34">
        <v>1</v>
      </c>
      <c r="I102" s="34">
        <f t="shared" si="39"/>
        <v>0</v>
      </c>
      <c r="J102" s="34">
        <f t="shared" si="26"/>
        <v>320</v>
      </c>
      <c r="K102" s="34">
        <f t="shared" si="27"/>
        <v>424</v>
      </c>
      <c r="L102" s="34">
        <f t="shared" si="28"/>
        <v>80</v>
      </c>
      <c r="M102" s="34">
        <f t="shared" si="29"/>
        <v>160</v>
      </c>
      <c r="N102" s="34">
        <f t="shared" si="30"/>
        <v>240</v>
      </c>
      <c r="O102" s="34">
        <f t="shared" si="31"/>
        <v>168</v>
      </c>
      <c r="P102" s="34">
        <f t="shared" si="32"/>
        <v>336</v>
      </c>
      <c r="Q102" s="34">
        <f t="shared" si="33"/>
        <v>248</v>
      </c>
      <c r="R102" s="34">
        <f t="shared" si="34"/>
        <v>496</v>
      </c>
      <c r="S102" s="34">
        <f t="shared" si="35"/>
        <v>744</v>
      </c>
      <c r="T102" s="35">
        <f t="shared" si="36"/>
        <v>0.43010752688172044</v>
      </c>
      <c r="U102" s="35">
        <f t="shared" si="37"/>
        <v>0.56989247311827962</v>
      </c>
    </row>
    <row r="103" spans="1:21" x14ac:dyDescent="0.25">
      <c r="A103" s="36">
        <f t="shared" si="38"/>
        <v>46539</v>
      </c>
      <c r="B103" s="33">
        <f t="shared" si="21"/>
        <v>46539</v>
      </c>
      <c r="C103" s="34">
        <f t="shared" si="22"/>
        <v>2027</v>
      </c>
      <c r="D103" s="34">
        <f t="shared" si="23"/>
        <v>6</v>
      </c>
      <c r="E103" s="34">
        <f t="shared" si="20"/>
        <v>30</v>
      </c>
      <c r="F103" s="34">
        <f t="shared" si="24"/>
        <v>22</v>
      </c>
      <c r="G103" s="34">
        <f t="shared" si="25"/>
        <v>8</v>
      </c>
      <c r="H103" s="34">
        <v>0</v>
      </c>
      <c r="I103" s="34">
        <f t="shared" si="39"/>
        <v>0</v>
      </c>
      <c r="J103" s="34">
        <f t="shared" si="26"/>
        <v>352</v>
      </c>
      <c r="K103" s="34">
        <f t="shared" si="27"/>
        <v>368</v>
      </c>
      <c r="L103" s="34">
        <f t="shared" si="28"/>
        <v>64</v>
      </c>
      <c r="M103" s="34">
        <f t="shared" si="29"/>
        <v>128</v>
      </c>
      <c r="N103" s="34">
        <f t="shared" si="30"/>
        <v>192</v>
      </c>
      <c r="O103" s="34">
        <f t="shared" si="31"/>
        <v>176</v>
      </c>
      <c r="P103" s="34">
        <f t="shared" si="32"/>
        <v>352</v>
      </c>
      <c r="Q103" s="34">
        <f t="shared" si="33"/>
        <v>240</v>
      </c>
      <c r="R103" s="34">
        <f t="shared" si="34"/>
        <v>480</v>
      </c>
      <c r="S103" s="34">
        <f t="shared" si="35"/>
        <v>720</v>
      </c>
      <c r="T103" s="35">
        <f t="shared" si="36"/>
        <v>0.48888888888888887</v>
      </c>
      <c r="U103" s="35">
        <f t="shared" si="37"/>
        <v>0.51111111111111107</v>
      </c>
    </row>
    <row r="104" spans="1:21" x14ac:dyDescent="0.25">
      <c r="A104" s="36">
        <f t="shared" si="38"/>
        <v>46569</v>
      </c>
      <c r="B104" s="33">
        <f t="shared" si="21"/>
        <v>46569</v>
      </c>
      <c r="C104" s="34">
        <f t="shared" si="22"/>
        <v>2027</v>
      </c>
      <c r="D104" s="34">
        <f t="shared" si="23"/>
        <v>7</v>
      </c>
      <c r="E104" s="34">
        <f t="shared" si="20"/>
        <v>31</v>
      </c>
      <c r="F104" s="34">
        <f t="shared" si="24"/>
        <v>22</v>
      </c>
      <c r="G104" s="34">
        <f t="shared" si="25"/>
        <v>9</v>
      </c>
      <c r="H104" s="34">
        <v>1</v>
      </c>
      <c r="I104" s="34">
        <f t="shared" si="39"/>
        <v>0</v>
      </c>
      <c r="J104" s="34">
        <f t="shared" si="26"/>
        <v>336</v>
      </c>
      <c r="K104" s="34">
        <f t="shared" si="27"/>
        <v>408</v>
      </c>
      <c r="L104" s="34">
        <f t="shared" si="28"/>
        <v>72</v>
      </c>
      <c r="M104" s="34">
        <f t="shared" si="29"/>
        <v>144</v>
      </c>
      <c r="N104" s="34">
        <f t="shared" si="30"/>
        <v>216</v>
      </c>
      <c r="O104" s="34">
        <f t="shared" si="31"/>
        <v>176</v>
      </c>
      <c r="P104" s="34">
        <f t="shared" si="32"/>
        <v>352</v>
      </c>
      <c r="Q104" s="34">
        <f t="shared" si="33"/>
        <v>248</v>
      </c>
      <c r="R104" s="34">
        <f t="shared" si="34"/>
        <v>496</v>
      </c>
      <c r="S104" s="34">
        <f t="shared" si="35"/>
        <v>744</v>
      </c>
      <c r="T104" s="35">
        <f t="shared" si="36"/>
        <v>0.45161290322580644</v>
      </c>
      <c r="U104" s="35">
        <f t="shared" si="37"/>
        <v>0.54838709677419351</v>
      </c>
    </row>
    <row r="105" spans="1:21" x14ac:dyDescent="0.25">
      <c r="A105" s="36">
        <f t="shared" si="38"/>
        <v>46600</v>
      </c>
      <c r="B105" s="33">
        <f t="shared" si="21"/>
        <v>46600</v>
      </c>
      <c r="C105" s="34">
        <f t="shared" si="22"/>
        <v>2027</v>
      </c>
      <c r="D105" s="34">
        <f t="shared" si="23"/>
        <v>8</v>
      </c>
      <c r="E105" s="34">
        <f t="shared" si="20"/>
        <v>31</v>
      </c>
      <c r="F105" s="34">
        <f t="shared" si="24"/>
        <v>22</v>
      </c>
      <c r="G105" s="34">
        <f t="shared" si="25"/>
        <v>9</v>
      </c>
      <c r="H105" s="34">
        <v>0</v>
      </c>
      <c r="I105" s="34">
        <f t="shared" si="39"/>
        <v>0</v>
      </c>
      <c r="J105" s="34">
        <f t="shared" si="26"/>
        <v>352</v>
      </c>
      <c r="K105" s="34">
        <f t="shared" si="27"/>
        <v>392</v>
      </c>
      <c r="L105" s="34">
        <f t="shared" si="28"/>
        <v>72</v>
      </c>
      <c r="M105" s="34">
        <f t="shared" si="29"/>
        <v>144</v>
      </c>
      <c r="N105" s="34">
        <f t="shared" si="30"/>
        <v>216</v>
      </c>
      <c r="O105" s="34">
        <f t="shared" si="31"/>
        <v>176</v>
      </c>
      <c r="P105" s="34">
        <f t="shared" si="32"/>
        <v>352</v>
      </c>
      <c r="Q105" s="34">
        <f t="shared" si="33"/>
        <v>248</v>
      </c>
      <c r="R105" s="34">
        <f t="shared" si="34"/>
        <v>496</v>
      </c>
      <c r="S105" s="34">
        <f t="shared" si="35"/>
        <v>744</v>
      </c>
      <c r="T105" s="35">
        <f t="shared" si="36"/>
        <v>0.4731182795698925</v>
      </c>
      <c r="U105" s="35">
        <f t="shared" si="37"/>
        <v>0.5268817204301075</v>
      </c>
    </row>
    <row r="106" spans="1:21" x14ac:dyDescent="0.25">
      <c r="A106" s="36">
        <f t="shared" si="38"/>
        <v>46631</v>
      </c>
      <c r="B106" s="33">
        <f t="shared" si="21"/>
        <v>46631</v>
      </c>
      <c r="C106" s="34">
        <f t="shared" si="22"/>
        <v>2027</v>
      </c>
      <c r="D106" s="34">
        <f t="shared" si="23"/>
        <v>9</v>
      </c>
      <c r="E106" s="34">
        <f t="shared" si="20"/>
        <v>30</v>
      </c>
      <c r="F106" s="34">
        <f t="shared" si="24"/>
        <v>22</v>
      </c>
      <c r="G106" s="34">
        <f t="shared" si="25"/>
        <v>8</v>
      </c>
      <c r="H106" s="34">
        <v>1</v>
      </c>
      <c r="I106" s="34">
        <f t="shared" si="39"/>
        <v>0</v>
      </c>
      <c r="J106" s="34">
        <f t="shared" si="26"/>
        <v>336</v>
      </c>
      <c r="K106" s="34">
        <f t="shared" si="27"/>
        <v>384</v>
      </c>
      <c r="L106" s="34">
        <f t="shared" si="28"/>
        <v>64</v>
      </c>
      <c r="M106" s="34">
        <f t="shared" si="29"/>
        <v>128</v>
      </c>
      <c r="N106" s="34">
        <f t="shared" si="30"/>
        <v>192</v>
      </c>
      <c r="O106" s="34">
        <f t="shared" si="31"/>
        <v>176</v>
      </c>
      <c r="P106" s="34">
        <f t="shared" si="32"/>
        <v>352</v>
      </c>
      <c r="Q106" s="34">
        <f t="shared" si="33"/>
        <v>240</v>
      </c>
      <c r="R106" s="34">
        <f t="shared" si="34"/>
        <v>480</v>
      </c>
      <c r="S106" s="34">
        <f t="shared" si="35"/>
        <v>720</v>
      </c>
      <c r="T106" s="35">
        <f t="shared" si="36"/>
        <v>0.46666666666666667</v>
      </c>
      <c r="U106" s="35">
        <f t="shared" si="37"/>
        <v>0.53333333333333333</v>
      </c>
    </row>
    <row r="107" spans="1:21" x14ac:dyDescent="0.25">
      <c r="A107" s="36">
        <f t="shared" si="38"/>
        <v>46661</v>
      </c>
      <c r="B107" s="33">
        <f t="shared" si="21"/>
        <v>46661</v>
      </c>
      <c r="C107" s="34">
        <f t="shared" si="22"/>
        <v>2027</v>
      </c>
      <c r="D107" s="34">
        <f t="shared" si="23"/>
        <v>10</v>
      </c>
      <c r="E107" s="34">
        <f t="shared" si="20"/>
        <v>31</v>
      </c>
      <c r="F107" s="34">
        <f t="shared" si="24"/>
        <v>21</v>
      </c>
      <c r="G107" s="34">
        <f t="shared" si="25"/>
        <v>10</v>
      </c>
      <c r="H107" s="34">
        <v>0</v>
      </c>
      <c r="I107" s="34">
        <f t="shared" si="39"/>
        <v>0</v>
      </c>
      <c r="J107" s="34">
        <f t="shared" si="26"/>
        <v>336</v>
      </c>
      <c r="K107" s="34">
        <f t="shared" si="27"/>
        <v>408</v>
      </c>
      <c r="L107" s="34">
        <f t="shared" si="28"/>
        <v>80</v>
      </c>
      <c r="M107" s="34">
        <f t="shared" si="29"/>
        <v>160</v>
      </c>
      <c r="N107" s="34">
        <f t="shared" si="30"/>
        <v>240</v>
      </c>
      <c r="O107" s="34">
        <f t="shared" si="31"/>
        <v>168</v>
      </c>
      <c r="P107" s="34">
        <f t="shared" si="32"/>
        <v>336</v>
      </c>
      <c r="Q107" s="34">
        <f t="shared" si="33"/>
        <v>248</v>
      </c>
      <c r="R107" s="34">
        <f t="shared" si="34"/>
        <v>496</v>
      </c>
      <c r="S107" s="34">
        <f t="shared" si="35"/>
        <v>744</v>
      </c>
      <c r="T107" s="35">
        <f t="shared" si="36"/>
        <v>0.45161290322580644</v>
      </c>
      <c r="U107" s="35">
        <f t="shared" si="37"/>
        <v>0.54838709677419351</v>
      </c>
    </row>
    <row r="108" spans="1:21" x14ac:dyDescent="0.25">
      <c r="A108" s="36">
        <f t="shared" si="38"/>
        <v>46692</v>
      </c>
      <c r="B108" s="33">
        <f t="shared" si="21"/>
        <v>46692</v>
      </c>
      <c r="C108" s="34">
        <f t="shared" si="22"/>
        <v>2027</v>
      </c>
      <c r="D108" s="34">
        <f t="shared" si="23"/>
        <v>11</v>
      </c>
      <c r="E108" s="34">
        <f t="shared" si="20"/>
        <v>30</v>
      </c>
      <c r="F108" s="34">
        <f t="shared" si="24"/>
        <v>22</v>
      </c>
      <c r="G108" s="34">
        <f t="shared" si="25"/>
        <v>8</v>
      </c>
      <c r="H108" s="34">
        <v>1</v>
      </c>
      <c r="I108" s="34">
        <f t="shared" si="39"/>
        <v>1</v>
      </c>
      <c r="J108" s="34">
        <f t="shared" si="26"/>
        <v>336</v>
      </c>
      <c r="K108" s="34">
        <f t="shared" si="27"/>
        <v>385</v>
      </c>
      <c r="L108" s="34">
        <f t="shared" si="28"/>
        <v>64</v>
      </c>
      <c r="M108" s="34">
        <f t="shared" si="29"/>
        <v>128</v>
      </c>
      <c r="N108" s="34">
        <f t="shared" si="30"/>
        <v>192</v>
      </c>
      <c r="O108" s="34">
        <f t="shared" si="31"/>
        <v>176</v>
      </c>
      <c r="P108" s="34">
        <f t="shared" si="32"/>
        <v>352</v>
      </c>
      <c r="Q108" s="34">
        <f t="shared" si="33"/>
        <v>240</v>
      </c>
      <c r="R108" s="34">
        <f t="shared" si="34"/>
        <v>480</v>
      </c>
      <c r="S108" s="34">
        <f t="shared" si="35"/>
        <v>721</v>
      </c>
      <c r="T108" s="35">
        <f t="shared" si="36"/>
        <v>0.46601941747572817</v>
      </c>
      <c r="U108" s="35">
        <f t="shared" si="37"/>
        <v>0.53398058252427183</v>
      </c>
    </row>
    <row r="109" spans="1:21" x14ac:dyDescent="0.25">
      <c r="A109" s="36">
        <f t="shared" si="38"/>
        <v>46722</v>
      </c>
      <c r="B109" s="33">
        <f t="shared" si="21"/>
        <v>46722</v>
      </c>
      <c r="C109" s="34">
        <f t="shared" si="22"/>
        <v>2027</v>
      </c>
      <c r="D109" s="34">
        <f t="shared" si="23"/>
        <v>12</v>
      </c>
      <c r="E109" s="34">
        <f t="shared" si="20"/>
        <v>31</v>
      </c>
      <c r="F109" s="34">
        <f t="shared" si="24"/>
        <v>23</v>
      </c>
      <c r="G109" s="34">
        <f t="shared" si="25"/>
        <v>8</v>
      </c>
      <c r="H109" s="34">
        <v>1</v>
      </c>
      <c r="I109" s="34">
        <f t="shared" si="39"/>
        <v>0</v>
      </c>
      <c r="J109" s="34">
        <f t="shared" si="26"/>
        <v>352</v>
      </c>
      <c r="K109" s="34">
        <f t="shared" si="27"/>
        <v>392</v>
      </c>
      <c r="L109" s="34">
        <f t="shared" si="28"/>
        <v>64</v>
      </c>
      <c r="M109" s="34">
        <f t="shared" si="29"/>
        <v>128</v>
      </c>
      <c r="N109" s="34">
        <f t="shared" si="30"/>
        <v>192</v>
      </c>
      <c r="O109" s="34">
        <f t="shared" si="31"/>
        <v>184</v>
      </c>
      <c r="P109" s="34">
        <f t="shared" si="32"/>
        <v>368</v>
      </c>
      <c r="Q109" s="34">
        <f t="shared" si="33"/>
        <v>248</v>
      </c>
      <c r="R109" s="34">
        <f t="shared" si="34"/>
        <v>496</v>
      </c>
      <c r="S109" s="34">
        <f t="shared" si="35"/>
        <v>744</v>
      </c>
      <c r="T109" s="35">
        <f t="shared" si="36"/>
        <v>0.4731182795698925</v>
      </c>
      <c r="U109" s="35">
        <f t="shared" si="37"/>
        <v>0.5268817204301075</v>
      </c>
    </row>
    <row r="110" spans="1:21" x14ac:dyDescent="0.25">
      <c r="A110" s="36">
        <f t="shared" si="38"/>
        <v>46753</v>
      </c>
      <c r="B110" s="33">
        <f t="shared" si="21"/>
        <v>46753</v>
      </c>
      <c r="C110" s="34">
        <f t="shared" si="22"/>
        <v>2028</v>
      </c>
      <c r="D110" s="34">
        <f t="shared" si="23"/>
        <v>1</v>
      </c>
      <c r="E110" s="34">
        <f t="shared" si="20"/>
        <v>31</v>
      </c>
      <c r="F110" s="34">
        <f t="shared" si="24"/>
        <v>21</v>
      </c>
      <c r="G110" s="34">
        <f t="shared" si="25"/>
        <v>10</v>
      </c>
      <c r="H110" s="34">
        <v>1</v>
      </c>
      <c r="I110" s="34">
        <f t="shared" si="39"/>
        <v>0</v>
      </c>
      <c r="J110" s="34">
        <f t="shared" si="26"/>
        <v>320</v>
      </c>
      <c r="K110" s="34">
        <f t="shared" si="27"/>
        <v>424</v>
      </c>
      <c r="L110" s="34">
        <f t="shared" si="28"/>
        <v>80</v>
      </c>
      <c r="M110" s="34">
        <f t="shared" si="29"/>
        <v>160</v>
      </c>
      <c r="N110" s="34">
        <f t="shared" si="30"/>
        <v>240</v>
      </c>
      <c r="O110" s="34">
        <f t="shared" si="31"/>
        <v>168</v>
      </c>
      <c r="P110" s="34">
        <f t="shared" si="32"/>
        <v>336</v>
      </c>
      <c r="Q110" s="34">
        <f t="shared" si="33"/>
        <v>248</v>
      </c>
      <c r="R110" s="34">
        <f t="shared" si="34"/>
        <v>496</v>
      </c>
      <c r="S110" s="34">
        <f t="shared" si="35"/>
        <v>744</v>
      </c>
      <c r="T110" s="35">
        <f t="shared" si="36"/>
        <v>0.43010752688172044</v>
      </c>
      <c r="U110" s="35">
        <f t="shared" si="37"/>
        <v>0.56989247311827962</v>
      </c>
    </row>
    <row r="111" spans="1:21" x14ac:dyDescent="0.25">
      <c r="A111" s="36">
        <f t="shared" si="38"/>
        <v>46784</v>
      </c>
      <c r="B111" s="33">
        <f t="shared" si="21"/>
        <v>46784</v>
      </c>
      <c r="C111" s="34">
        <f t="shared" si="22"/>
        <v>2028</v>
      </c>
      <c r="D111" s="34">
        <f t="shared" si="23"/>
        <v>2</v>
      </c>
      <c r="E111" s="34">
        <f t="shared" si="20"/>
        <v>29</v>
      </c>
      <c r="F111" s="34">
        <f t="shared" si="24"/>
        <v>21</v>
      </c>
      <c r="G111" s="34">
        <f t="shared" si="25"/>
        <v>8</v>
      </c>
      <c r="H111" s="34">
        <v>0</v>
      </c>
      <c r="I111" s="34">
        <f t="shared" si="39"/>
        <v>0</v>
      </c>
      <c r="J111" s="34">
        <f t="shared" si="26"/>
        <v>336</v>
      </c>
      <c r="K111" s="34">
        <f t="shared" si="27"/>
        <v>360</v>
      </c>
      <c r="L111" s="34">
        <f t="shared" si="28"/>
        <v>64</v>
      </c>
      <c r="M111" s="34">
        <f t="shared" si="29"/>
        <v>128</v>
      </c>
      <c r="N111" s="34">
        <f t="shared" si="30"/>
        <v>192</v>
      </c>
      <c r="O111" s="34">
        <f t="shared" si="31"/>
        <v>168</v>
      </c>
      <c r="P111" s="34">
        <f t="shared" si="32"/>
        <v>336</v>
      </c>
      <c r="Q111" s="34">
        <f t="shared" si="33"/>
        <v>232</v>
      </c>
      <c r="R111" s="34">
        <f t="shared" si="34"/>
        <v>464</v>
      </c>
      <c r="S111" s="34">
        <f t="shared" si="35"/>
        <v>696</v>
      </c>
      <c r="T111" s="35">
        <f t="shared" si="36"/>
        <v>0.48275862068965519</v>
      </c>
      <c r="U111" s="35">
        <f t="shared" si="37"/>
        <v>0.51724137931034486</v>
      </c>
    </row>
    <row r="112" spans="1:21" x14ac:dyDescent="0.25">
      <c r="A112" s="36">
        <f t="shared" si="38"/>
        <v>46813</v>
      </c>
      <c r="B112" s="33">
        <f t="shared" si="21"/>
        <v>46813</v>
      </c>
      <c r="C112" s="34">
        <f t="shared" si="22"/>
        <v>2028</v>
      </c>
      <c r="D112" s="34">
        <f t="shared" si="23"/>
        <v>3</v>
      </c>
      <c r="E112" s="34">
        <f t="shared" si="20"/>
        <v>31</v>
      </c>
      <c r="F112" s="34">
        <f t="shared" si="24"/>
        <v>23</v>
      </c>
      <c r="G112" s="34">
        <f t="shared" si="25"/>
        <v>8</v>
      </c>
      <c r="H112" s="34">
        <v>0</v>
      </c>
      <c r="I112" s="34">
        <f t="shared" si="39"/>
        <v>-1</v>
      </c>
      <c r="J112" s="34">
        <f t="shared" si="26"/>
        <v>368</v>
      </c>
      <c r="K112" s="34">
        <f t="shared" si="27"/>
        <v>375</v>
      </c>
      <c r="L112" s="34">
        <f t="shared" si="28"/>
        <v>64</v>
      </c>
      <c r="M112" s="34">
        <f t="shared" si="29"/>
        <v>128</v>
      </c>
      <c r="N112" s="34">
        <f t="shared" si="30"/>
        <v>192</v>
      </c>
      <c r="O112" s="34">
        <f t="shared" si="31"/>
        <v>184</v>
      </c>
      <c r="P112" s="34">
        <f t="shared" si="32"/>
        <v>368</v>
      </c>
      <c r="Q112" s="34">
        <f t="shared" si="33"/>
        <v>248</v>
      </c>
      <c r="R112" s="34">
        <f t="shared" si="34"/>
        <v>496</v>
      </c>
      <c r="S112" s="34">
        <f t="shared" si="35"/>
        <v>743</v>
      </c>
      <c r="T112" s="35">
        <f t="shared" si="36"/>
        <v>0.49528936742934049</v>
      </c>
      <c r="U112" s="35">
        <f t="shared" si="37"/>
        <v>0.50471063257065951</v>
      </c>
    </row>
    <row r="113" spans="1:21" x14ac:dyDescent="0.25">
      <c r="A113" s="36">
        <f t="shared" si="38"/>
        <v>46844</v>
      </c>
      <c r="B113" s="33">
        <f t="shared" si="21"/>
        <v>46844</v>
      </c>
      <c r="C113" s="34">
        <f t="shared" si="22"/>
        <v>2028</v>
      </c>
      <c r="D113" s="34">
        <f t="shared" si="23"/>
        <v>4</v>
      </c>
      <c r="E113" s="34">
        <f t="shared" si="20"/>
        <v>30</v>
      </c>
      <c r="F113" s="34">
        <f t="shared" si="24"/>
        <v>20</v>
      </c>
      <c r="G113" s="34">
        <f t="shared" si="25"/>
        <v>10</v>
      </c>
      <c r="H113" s="34">
        <v>0</v>
      </c>
      <c r="I113" s="34">
        <f t="shared" si="39"/>
        <v>0</v>
      </c>
      <c r="J113" s="34">
        <f t="shared" si="26"/>
        <v>320</v>
      </c>
      <c r="K113" s="34">
        <f t="shared" si="27"/>
        <v>400</v>
      </c>
      <c r="L113" s="34">
        <f t="shared" si="28"/>
        <v>80</v>
      </c>
      <c r="M113" s="34">
        <f t="shared" si="29"/>
        <v>160</v>
      </c>
      <c r="N113" s="34">
        <f t="shared" si="30"/>
        <v>240</v>
      </c>
      <c r="O113" s="34">
        <f t="shared" si="31"/>
        <v>160</v>
      </c>
      <c r="P113" s="34">
        <f t="shared" si="32"/>
        <v>320</v>
      </c>
      <c r="Q113" s="34">
        <f t="shared" si="33"/>
        <v>240</v>
      </c>
      <c r="R113" s="34">
        <f t="shared" si="34"/>
        <v>480</v>
      </c>
      <c r="S113" s="34">
        <f t="shared" si="35"/>
        <v>720</v>
      </c>
      <c r="T113" s="35">
        <f t="shared" si="36"/>
        <v>0.44444444444444442</v>
      </c>
      <c r="U113" s="35">
        <f t="shared" si="37"/>
        <v>0.55555555555555558</v>
      </c>
    </row>
    <row r="114" spans="1:21" x14ac:dyDescent="0.25">
      <c r="A114" s="36">
        <f t="shared" si="38"/>
        <v>46874</v>
      </c>
      <c r="B114" s="33">
        <f t="shared" si="21"/>
        <v>46874</v>
      </c>
      <c r="C114" s="34">
        <f t="shared" si="22"/>
        <v>2028</v>
      </c>
      <c r="D114" s="34">
        <f t="shared" si="23"/>
        <v>5</v>
      </c>
      <c r="E114" s="34">
        <f t="shared" si="20"/>
        <v>31</v>
      </c>
      <c r="F114" s="34">
        <f t="shared" si="24"/>
        <v>23</v>
      </c>
      <c r="G114" s="34">
        <f t="shared" si="25"/>
        <v>8</v>
      </c>
      <c r="H114" s="34">
        <v>1</v>
      </c>
      <c r="I114" s="34">
        <f t="shared" si="39"/>
        <v>0</v>
      </c>
      <c r="J114" s="34">
        <f t="shared" si="26"/>
        <v>352</v>
      </c>
      <c r="K114" s="34">
        <f t="shared" si="27"/>
        <v>392</v>
      </c>
      <c r="L114" s="34">
        <f t="shared" si="28"/>
        <v>64</v>
      </c>
      <c r="M114" s="34">
        <f t="shared" si="29"/>
        <v>128</v>
      </c>
      <c r="N114" s="34">
        <f t="shared" si="30"/>
        <v>192</v>
      </c>
      <c r="O114" s="34">
        <f t="shared" si="31"/>
        <v>184</v>
      </c>
      <c r="P114" s="34">
        <f t="shared" si="32"/>
        <v>368</v>
      </c>
      <c r="Q114" s="34">
        <f t="shared" si="33"/>
        <v>248</v>
      </c>
      <c r="R114" s="34">
        <f t="shared" si="34"/>
        <v>496</v>
      </c>
      <c r="S114" s="34">
        <f t="shared" si="35"/>
        <v>744</v>
      </c>
      <c r="T114" s="35">
        <f t="shared" si="36"/>
        <v>0.4731182795698925</v>
      </c>
      <c r="U114" s="35">
        <f t="shared" si="37"/>
        <v>0.5268817204301075</v>
      </c>
    </row>
    <row r="115" spans="1:21" x14ac:dyDescent="0.25">
      <c r="A115" s="36">
        <f t="shared" si="38"/>
        <v>46905</v>
      </c>
      <c r="B115" s="33">
        <f t="shared" si="21"/>
        <v>46905</v>
      </c>
      <c r="C115" s="34">
        <f t="shared" si="22"/>
        <v>2028</v>
      </c>
      <c r="D115" s="34">
        <f t="shared" si="23"/>
        <v>6</v>
      </c>
      <c r="E115" s="34">
        <f t="shared" si="20"/>
        <v>30</v>
      </c>
      <c r="F115" s="34">
        <f t="shared" si="24"/>
        <v>22</v>
      </c>
      <c r="G115" s="34">
        <f t="shared" si="25"/>
        <v>8</v>
      </c>
      <c r="H115" s="34">
        <v>0</v>
      </c>
      <c r="I115" s="34">
        <f t="shared" si="39"/>
        <v>0</v>
      </c>
      <c r="J115" s="34">
        <f t="shared" si="26"/>
        <v>352</v>
      </c>
      <c r="K115" s="34">
        <f t="shared" si="27"/>
        <v>368</v>
      </c>
      <c r="L115" s="34">
        <f t="shared" si="28"/>
        <v>64</v>
      </c>
      <c r="M115" s="34">
        <f t="shared" si="29"/>
        <v>128</v>
      </c>
      <c r="N115" s="34">
        <f t="shared" si="30"/>
        <v>192</v>
      </c>
      <c r="O115" s="34">
        <f t="shared" si="31"/>
        <v>176</v>
      </c>
      <c r="P115" s="34">
        <f t="shared" si="32"/>
        <v>352</v>
      </c>
      <c r="Q115" s="34">
        <f t="shared" si="33"/>
        <v>240</v>
      </c>
      <c r="R115" s="34">
        <f t="shared" si="34"/>
        <v>480</v>
      </c>
      <c r="S115" s="34">
        <f t="shared" si="35"/>
        <v>720</v>
      </c>
      <c r="T115" s="35">
        <f t="shared" si="36"/>
        <v>0.48888888888888887</v>
      </c>
      <c r="U115" s="35">
        <f t="shared" si="37"/>
        <v>0.51111111111111107</v>
      </c>
    </row>
    <row r="116" spans="1:21" x14ac:dyDescent="0.25">
      <c r="A116" s="36">
        <f t="shared" si="38"/>
        <v>46935</v>
      </c>
      <c r="B116" s="33">
        <f t="shared" si="21"/>
        <v>46935</v>
      </c>
      <c r="C116" s="34">
        <f t="shared" si="22"/>
        <v>2028</v>
      </c>
      <c r="D116" s="34">
        <f t="shared" si="23"/>
        <v>7</v>
      </c>
      <c r="E116" s="34">
        <f t="shared" si="20"/>
        <v>31</v>
      </c>
      <c r="F116" s="34">
        <f t="shared" si="24"/>
        <v>21</v>
      </c>
      <c r="G116" s="34">
        <f t="shared" si="25"/>
        <v>10</v>
      </c>
      <c r="H116" s="34">
        <v>1</v>
      </c>
      <c r="I116" s="34">
        <f t="shared" si="39"/>
        <v>0</v>
      </c>
      <c r="J116" s="34">
        <f t="shared" si="26"/>
        <v>320</v>
      </c>
      <c r="K116" s="34">
        <f t="shared" si="27"/>
        <v>424</v>
      </c>
      <c r="L116" s="34">
        <f t="shared" si="28"/>
        <v>80</v>
      </c>
      <c r="M116" s="34">
        <f t="shared" si="29"/>
        <v>160</v>
      </c>
      <c r="N116" s="34">
        <f t="shared" si="30"/>
        <v>240</v>
      </c>
      <c r="O116" s="34">
        <f t="shared" si="31"/>
        <v>168</v>
      </c>
      <c r="P116" s="34">
        <f t="shared" si="32"/>
        <v>336</v>
      </c>
      <c r="Q116" s="34">
        <f t="shared" si="33"/>
        <v>248</v>
      </c>
      <c r="R116" s="34">
        <f t="shared" si="34"/>
        <v>496</v>
      </c>
      <c r="S116" s="34">
        <f t="shared" si="35"/>
        <v>744</v>
      </c>
      <c r="T116" s="35">
        <f t="shared" si="36"/>
        <v>0.43010752688172044</v>
      </c>
      <c r="U116" s="35">
        <f t="shared" si="37"/>
        <v>0.56989247311827962</v>
      </c>
    </row>
    <row r="117" spans="1:21" x14ac:dyDescent="0.25">
      <c r="A117" s="36">
        <f t="shared" si="38"/>
        <v>46966</v>
      </c>
      <c r="B117" s="33">
        <f t="shared" si="21"/>
        <v>46966</v>
      </c>
      <c r="C117" s="34">
        <f t="shared" si="22"/>
        <v>2028</v>
      </c>
      <c r="D117" s="34">
        <f t="shared" si="23"/>
        <v>8</v>
      </c>
      <c r="E117" s="34">
        <f t="shared" si="20"/>
        <v>31</v>
      </c>
      <c r="F117" s="34">
        <f t="shared" si="24"/>
        <v>23</v>
      </c>
      <c r="G117" s="34">
        <f t="shared" si="25"/>
        <v>8</v>
      </c>
      <c r="H117" s="34">
        <v>0</v>
      </c>
      <c r="I117" s="34">
        <f t="shared" si="39"/>
        <v>0</v>
      </c>
      <c r="J117" s="34">
        <f t="shared" si="26"/>
        <v>368</v>
      </c>
      <c r="K117" s="34">
        <f t="shared" si="27"/>
        <v>376</v>
      </c>
      <c r="L117" s="34">
        <f t="shared" si="28"/>
        <v>64</v>
      </c>
      <c r="M117" s="34">
        <f t="shared" si="29"/>
        <v>128</v>
      </c>
      <c r="N117" s="34">
        <f t="shared" si="30"/>
        <v>192</v>
      </c>
      <c r="O117" s="34">
        <f t="shared" si="31"/>
        <v>184</v>
      </c>
      <c r="P117" s="34">
        <f t="shared" si="32"/>
        <v>368</v>
      </c>
      <c r="Q117" s="34">
        <f t="shared" si="33"/>
        <v>248</v>
      </c>
      <c r="R117" s="34">
        <f t="shared" si="34"/>
        <v>496</v>
      </c>
      <c r="S117" s="34">
        <f t="shared" si="35"/>
        <v>744</v>
      </c>
      <c r="T117" s="35">
        <f t="shared" si="36"/>
        <v>0.4946236559139785</v>
      </c>
      <c r="U117" s="35">
        <f t="shared" si="37"/>
        <v>0.5053763440860215</v>
      </c>
    </row>
    <row r="118" spans="1:21" x14ac:dyDescent="0.25">
      <c r="A118" s="36">
        <f t="shared" si="38"/>
        <v>46997</v>
      </c>
      <c r="B118" s="33">
        <f t="shared" si="21"/>
        <v>46997</v>
      </c>
      <c r="C118" s="34">
        <f t="shared" si="22"/>
        <v>2028</v>
      </c>
      <c r="D118" s="34">
        <f t="shared" si="23"/>
        <v>9</v>
      </c>
      <c r="E118" s="34">
        <f t="shared" si="20"/>
        <v>30</v>
      </c>
      <c r="F118" s="34">
        <f t="shared" si="24"/>
        <v>21</v>
      </c>
      <c r="G118" s="34">
        <f t="shared" si="25"/>
        <v>9</v>
      </c>
      <c r="H118" s="34">
        <v>1</v>
      </c>
      <c r="I118" s="34">
        <f t="shared" si="39"/>
        <v>0</v>
      </c>
      <c r="J118" s="34">
        <f t="shared" si="26"/>
        <v>320</v>
      </c>
      <c r="K118" s="34">
        <f t="shared" si="27"/>
        <v>400</v>
      </c>
      <c r="L118" s="34">
        <f t="shared" si="28"/>
        <v>72</v>
      </c>
      <c r="M118" s="34">
        <f t="shared" si="29"/>
        <v>144</v>
      </c>
      <c r="N118" s="34">
        <f t="shared" si="30"/>
        <v>216</v>
      </c>
      <c r="O118" s="34">
        <f t="shared" si="31"/>
        <v>168</v>
      </c>
      <c r="P118" s="34">
        <f t="shared" si="32"/>
        <v>336</v>
      </c>
      <c r="Q118" s="34">
        <f t="shared" si="33"/>
        <v>240</v>
      </c>
      <c r="R118" s="34">
        <f t="shared" si="34"/>
        <v>480</v>
      </c>
      <c r="S118" s="34">
        <f t="shared" si="35"/>
        <v>720</v>
      </c>
      <c r="T118" s="35">
        <f t="shared" si="36"/>
        <v>0.44444444444444442</v>
      </c>
      <c r="U118" s="35">
        <f t="shared" si="37"/>
        <v>0.55555555555555558</v>
      </c>
    </row>
    <row r="119" spans="1:21" x14ac:dyDescent="0.25">
      <c r="A119" s="36">
        <f t="shared" si="38"/>
        <v>47027</v>
      </c>
      <c r="B119" s="33">
        <f t="shared" si="21"/>
        <v>47027</v>
      </c>
      <c r="C119" s="34">
        <f t="shared" si="22"/>
        <v>2028</v>
      </c>
      <c r="D119" s="34">
        <f t="shared" si="23"/>
        <v>10</v>
      </c>
      <c r="E119" s="34">
        <f t="shared" si="20"/>
        <v>31</v>
      </c>
      <c r="F119" s="34">
        <f t="shared" si="24"/>
        <v>22</v>
      </c>
      <c r="G119" s="34">
        <f t="shared" si="25"/>
        <v>9</v>
      </c>
      <c r="H119" s="34">
        <v>0</v>
      </c>
      <c r="I119" s="34">
        <f t="shared" si="39"/>
        <v>0</v>
      </c>
      <c r="J119" s="34">
        <f t="shared" si="26"/>
        <v>352</v>
      </c>
      <c r="K119" s="34">
        <f t="shared" si="27"/>
        <v>392</v>
      </c>
      <c r="L119" s="34">
        <f t="shared" si="28"/>
        <v>72</v>
      </c>
      <c r="M119" s="34">
        <f t="shared" si="29"/>
        <v>144</v>
      </c>
      <c r="N119" s="34">
        <f t="shared" si="30"/>
        <v>216</v>
      </c>
      <c r="O119" s="34">
        <f t="shared" si="31"/>
        <v>176</v>
      </c>
      <c r="P119" s="34">
        <f t="shared" si="32"/>
        <v>352</v>
      </c>
      <c r="Q119" s="34">
        <f t="shared" si="33"/>
        <v>248</v>
      </c>
      <c r="R119" s="34">
        <f t="shared" si="34"/>
        <v>496</v>
      </c>
      <c r="S119" s="34">
        <f t="shared" si="35"/>
        <v>744</v>
      </c>
      <c r="T119" s="35">
        <f t="shared" si="36"/>
        <v>0.4731182795698925</v>
      </c>
      <c r="U119" s="35">
        <f t="shared" si="37"/>
        <v>0.5268817204301075</v>
      </c>
    </row>
    <row r="120" spans="1:21" x14ac:dyDescent="0.25">
      <c r="A120" s="36">
        <f t="shared" si="38"/>
        <v>47058</v>
      </c>
      <c r="B120" s="33">
        <f t="shared" si="21"/>
        <v>47058</v>
      </c>
      <c r="C120" s="34">
        <f t="shared" si="22"/>
        <v>2028</v>
      </c>
      <c r="D120" s="34">
        <f t="shared" si="23"/>
        <v>11</v>
      </c>
      <c r="E120" s="34">
        <f t="shared" si="20"/>
        <v>30</v>
      </c>
      <c r="F120" s="34">
        <f t="shared" si="24"/>
        <v>22</v>
      </c>
      <c r="G120" s="34">
        <f t="shared" si="25"/>
        <v>8</v>
      </c>
      <c r="H120" s="34">
        <v>1</v>
      </c>
      <c r="I120" s="34">
        <f t="shared" si="39"/>
        <v>1</v>
      </c>
      <c r="J120" s="34">
        <f t="shared" si="26"/>
        <v>336</v>
      </c>
      <c r="K120" s="34">
        <f t="shared" si="27"/>
        <v>385</v>
      </c>
      <c r="L120" s="34">
        <f t="shared" si="28"/>
        <v>64</v>
      </c>
      <c r="M120" s="34">
        <f t="shared" si="29"/>
        <v>128</v>
      </c>
      <c r="N120" s="34">
        <f t="shared" si="30"/>
        <v>192</v>
      </c>
      <c r="O120" s="34">
        <f t="shared" si="31"/>
        <v>176</v>
      </c>
      <c r="P120" s="34">
        <f t="shared" si="32"/>
        <v>352</v>
      </c>
      <c r="Q120" s="34">
        <f t="shared" si="33"/>
        <v>240</v>
      </c>
      <c r="R120" s="34">
        <f t="shared" si="34"/>
        <v>480</v>
      </c>
      <c r="S120" s="34">
        <f t="shared" si="35"/>
        <v>721</v>
      </c>
      <c r="T120" s="35">
        <f t="shared" si="36"/>
        <v>0.46601941747572817</v>
      </c>
      <c r="U120" s="35">
        <f t="shared" si="37"/>
        <v>0.53398058252427183</v>
      </c>
    </row>
    <row r="121" spans="1:21" x14ac:dyDescent="0.25">
      <c r="A121" s="36">
        <f t="shared" si="38"/>
        <v>47088</v>
      </c>
      <c r="B121" s="33">
        <f t="shared" si="21"/>
        <v>47088</v>
      </c>
      <c r="C121" s="34">
        <f t="shared" si="22"/>
        <v>2028</v>
      </c>
      <c r="D121" s="34">
        <f t="shared" si="23"/>
        <v>12</v>
      </c>
      <c r="E121" s="34">
        <f t="shared" si="20"/>
        <v>31</v>
      </c>
      <c r="F121" s="34">
        <f t="shared" si="24"/>
        <v>21</v>
      </c>
      <c r="G121" s="34">
        <f t="shared" si="25"/>
        <v>10</v>
      </c>
      <c r="H121" s="34">
        <v>1</v>
      </c>
      <c r="I121" s="34">
        <f t="shared" si="39"/>
        <v>0</v>
      </c>
      <c r="J121" s="34">
        <f t="shared" si="26"/>
        <v>320</v>
      </c>
      <c r="K121" s="34">
        <f t="shared" si="27"/>
        <v>424</v>
      </c>
      <c r="L121" s="34">
        <f t="shared" si="28"/>
        <v>80</v>
      </c>
      <c r="M121" s="34">
        <f t="shared" si="29"/>
        <v>160</v>
      </c>
      <c r="N121" s="34">
        <f t="shared" si="30"/>
        <v>240</v>
      </c>
      <c r="O121" s="34">
        <f t="shared" si="31"/>
        <v>168</v>
      </c>
      <c r="P121" s="34">
        <f t="shared" si="32"/>
        <v>336</v>
      </c>
      <c r="Q121" s="34">
        <f t="shared" si="33"/>
        <v>248</v>
      </c>
      <c r="R121" s="34">
        <f t="shared" si="34"/>
        <v>496</v>
      </c>
      <c r="S121" s="34">
        <f t="shared" si="35"/>
        <v>744</v>
      </c>
      <c r="T121" s="35">
        <f t="shared" si="36"/>
        <v>0.43010752688172044</v>
      </c>
      <c r="U121" s="35">
        <f t="shared" si="37"/>
        <v>0.56989247311827962</v>
      </c>
    </row>
    <row r="122" spans="1:21" x14ac:dyDescent="0.25">
      <c r="A122" s="36">
        <f t="shared" si="38"/>
        <v>47119</v>
      </c>
      <c r="B122" s="33">
        <f t="shared" si="21"/>
        <v>47119</v>
      </c>
      <c r="C122" s="34">
        <f t="shared" si="22"/>
        <v>2029</v>
      </c>
      <c r="D122" s="34">
        <f t="shared" si="23"/>
        <v>1</v>
      </c>
      <c r="E122" s="34">
        <f t="shared" si="20"/>
        <v>31</v>
      </c>
      <c r="F122" s="34">
        <f t="shared" si="24"/>
        <v>23</v>
      </c>
      <c r="G122" s="34">
        <f t="shared" si="25"/>
        <v>8</v>
      </c>
      <c r="H122" s="34">
        <v>1</v>
      </c>
      <c r="I122" s="34">
        <f t="shared" si="39"/>
        <v>0</v>
      </c>
      <c r="J122" s="34">
        <f t="shared" si="26"/>
        <v>352</v>
      </c>
      <c r="K122" s="34">
        <f t="shared" si="27"/>
        <v>392</v>
      </c>
      <c r="L122" s="34">
        <f t="shared" si="28"/>
        <v>64</v>
      </c>
      <c r="M122" s="34">
        <f t="shared" si="29"/>
        <v>128</v>
      </c>
      <c r="N122" s="34">
        <f t="shared" si="30"/>
        <v>192</v>
      </c>
      <c r="O122" s="34">
        <f t="shared" si="31"/>
        <v>184</v>
      </c>
      <c r="P122" s="34">
        <f t="shared" si="32"/>
        <v>368</v>
      </c>
      <c r="Q122" s="34">
        <f t="shared" si="33"/>
        <v>248</v>
      </c>
      <c r="R122" s="34">
        <f t="shared" si="34"/>
        <v>496</v>
      </c>
      <c r="S122" s="34">
        <f t="shared" si="35"/>
        <v>744</v>
      </c>
      <c r="T122" s="35">
        <f t="shared" si="36"/>
        <v>0.4731182795698925</v>
      </c>
      <c r="U122" s="35">
        <f t="shared" si="37"/>
        <v>0.5268817204301075</v>
      </c>
    </row>
    <row r="123" spans="1:21" x14ac:dyDescent="0.25">
      <c r="A123" s="36">
        <f t="shared" si="38"/>
        <v>47150</v>
      </c>
      <c r="B123" s="33">
        <f t="shared" si="21"/>
        <v>47150</v>
      </c>
      <c r="C123" s="34">
        <f t="shared" si="22"/>
        <v>2029</v>
      </c>
      <c r="D123" s="34">
        <f t="shared" si="23"/>
        <v>2</v>
      </c>
      <c r="E123" s="34">
        <f t="shared" si="20"/>
        <v>28</v>
      </c>
      <c r="F123" s="34">
        <f t="shared" si="24"/>
        <v>20</v>
      </c>
      <c r="G123" s="34">
        <f t="shared" si="25"/>
        <v>8</v>
      </c>
      <c r="H123" s="34">
        <v>0</v>
      </c>
      <c r="I123" s="34">
        <f t="shared" si="39"/>
        <v>0</v>
      </c>
      <c r="J123" s="34">
        <f t="shared" si="26"/>
        <v>320</v>
      </c>
      <c r="K123" s="34">
        <f t="shared" si="27"/>
        <v>352</v>
      </c>
      <c r="L123" s="34">
        <f t="shared" si="28"/>
        <v>64</v>
      </c>
      <c r="M123" s="34">
        <f t="shared" si="29"/>
        <v>128</v>
      </c>
      <c r="N123" s="34">
        <f t="shared" si="30"/>
        <v>192</v>
      </c>
      <c r="O123" s="34">
        <f t="shared" si="31"/>
        <v>160</v>
      </c>
      <c r="P123" s="34">
        <f t="shared" si="32"/>
        <v>320</v>
      </c>
      <c r="Q123" s="34">
        <f t="shared" si="33"/>
        <v>224</v>
      </c>
      <c r="R123" s="34">
        <f t="shared" si="34"/>
        <v>448</v>
      </c>
      <c r="S123" s="34">
        <f t="shared" si="35"/>
        <v>672</v>
      </c>
      <c r="T123" s="35">
        <f t="shared" si="36"/>
        <v>0.47619047619047616</v>
      </c>
      <c r="U123" s="35">
        <f t="shared" si="37"/>
        <v>0.52380952380952384</v>
      </c>
    </row>
    <row r="124" spans="1:21" x14ac:dyDescent="0.25">
      <c r="A124" s="36">
        <f t="shared" si="38"/>
        <v>47178</v>
      </c>
      <c r="B124" s="33">
        <f t="shared" si="21"/>
        <v>47178</v>
      </c>
      <c r="C124" s="34">
        <f t="shared" si="22"/>
        <v>2029</v>
      </c>
      <c r="D124" s="34">
        <f t="shared" si="23"/>
        <v>3</v>
      </c>
      <c r="E124" s="34">
        <f t="shared" si="20"/>
        <v>31</v>
      </c>
      <c r="F124" s="34">
        <f t="shared" si="24"/>
        <v>22</v>
      </c>
      <c r="G124" s="34">
        <f t="shared" si="25"/>
        <v>9</v>
      </c>
      <c r="H124" s="34">
        <v>0</v>
      </c>
      <c r="I124" s="34">
        <f t="shared" si="39"/>
        <v>-1</v>
      </c>
      <c r="J124" s="34">
        <f t="shared" si="26"/>
        <v>352</v>
      </c>
      <c r="K124" s="34">
        <f t="shared" si="27"/>
        <v>391</v>
      </c>
      <c r="L124" s="34">
        <f t="shared" si="28"/>
        <v>72</v>
      </c>
      <c r="M124" s="34">
        <f t="shared" si="29"/>
        <v>144</v>
      </c>
      <c r="N124" s="34">
        <f t="shared" si="30"/>
        <v>216</v>
      </c>
      <c r="O124" s="34">
        <f t="shared" si="31"/>
        <v>176</v>
      </c>
      <c r="P124" s="34">
        <f t="shared" si="32"/>
        <v>352</v>
      </c>
      <c r="Q124" s="34">
        <f t="shared" si="33"/>
        <v>248</v>
      </c>
      <c r="R124" s="34">
        <f t="shared" si="34"/>
        <v>496</v>
      </c>
      <c r="S124" s="34">
        <f t="shared" si="35"/>
        <v>743</v>
      </c>
      <c r="T124" s="35">
        <f t="shared" si="36"/>
        <v>0.47375504710632571</v>
      </c>
      <c r="U124" s="35">
        <f t="shared" si="37"/>
        <v>0.52624495289367434</v>
      </c>
    </row>
    <row r="125" spans="1:21" x14ac:dyDescent="0.25">
      <c r="A125" s="36">
        <f t="shared" si="38"/>
        <v>47209</v>
      </c>
      <c r="B125" s="33">
        <f t="shared" si="21"/>
        <v>47209</v>
      </c>
      <c r="C125" s="34">
        <f t="shared" si="22"/>
        <v>2029</v>
      </c>
      <c r="D125" s="34">
        <f t="shared" si="23"/>
        <v>4</v>
      </c>
      <c r="E125" s="34">
        <f t="shared" si="20"/>
        <v>30</v>
      </c>
      <c r="F125" s="34">
        <f t="shared" si="24"/>
        <v>21</v>
      </c>
      <c r="G125" s="34">
        <f t="shared" si="25"/>
        <v>9</v>
      </c>
      <c r="H125" s="34">
        <v>0</v>
      </c>
      <c r="I125" s="34">
        <f t="shared" si="39"/>
        <v>0</v>
      </c>
      <c r="J125" s="34">
        <f t="shared" si="26"/>
        <v>336</v>
      </c>
      <c r="K125" s="34">
        <f t="shared" si="27"/>
        <v>384</v>
      </c>
      <c r="L125" s="34">
        <f t="shared" si="28"/>
        <v>72</v>
      </c>
      <c r="M125" s="34">
        <f t="shared" si="29"/>
        <v>144</v>
      </c>
      <c r="N125" s="34">
        <f t="shared" si="30"/>
        <v>216</v>
      </c>
      <c r="O125" s="34">
        <f t="shared" si="31"/>
        <v>168</v>
      </c>
      <c r="P125" s="34">
        <f t="shared" si="32"/>
        <v>336</v>
      </c>
      <c r="Q125" s="34">
        <f t="shared" si="33"/>
        <v>240</v>
      </c>
      <c r="R125" s="34">
        <f t="shared" si="34"/>
        <v>480</v>
      </c>
      <c r="S125" s="34">
        <f t="shared" si="35"/>
        <v>720</v>
      </c>
      <c r="T125" s="35">
        <f t="shared" si="36"/>
        <v>0.46666666666666667</v>
      </c>
      <c r="U125" s="35">
        <f t="shared" si="37"/>
        <v>0.53333333333333333</v>
      </c>
    </row>
    <row r="126" spans="1:21" x14ac:dyDescent="0.25">
      <c r="A126" s="36">
        <f t="shared" si="38"/>
        <v>47239</v>
      </c>
      <c r="B126" s="33">
        <f t="shared" si="21"/>
        <v>47239</v>
      </c>
      <c r="C126" s="34">
        <f t="shared" si="22"/>
        <v>2029</v>
      </c>
      <c r="D126" s="34">
        <f t="shared" si="23"/>
        <v>5</v>
      </c>
      <c r="E126" s="34">
        <f t="shared" si="20"/>
        <v>31</v>
      </c>
      <c r="F126" s="34">
        <f t="shared" si="24"/>
        <v>23</v>
      </c>
      <c r="G126" s="34">
        <f t="shared" si="25"/>
        <v>8</v>
      </c>
      <c r="H126" s="34">
        <v>1</v>
      </c>
      <c r="I126" s="34">
        <f t="shared" si="39"/>
        <v>0</v>
      </c>
      <c r="J126" s="34">
        <f t="shared" si="26"/>
        <v>352</v>
      </c>
      <c r="K126" s="34">
        <f t="shared" si="27"/>
        <v>392</v>
      </c>
      <c r="L126" s="34">
        <f t="shared" si="28"/>
        <v>64</v>
      </c>
      <c r="M126" s="34">
        <f t="shared" si="29"/>
        <v>128</v>
      </c>
      <c r="N126" s="34">
        <f t="shared" si="30"/>
        <v>192</v>
      </c>
      <c r="O126" s="34">
        <f t="shared" si="31"/>
        <v>184</v>
      </c>
      <c r="P126" s="34">
        <f t="shared" si="32"/>
        <v>368</v>
      </c>
      <c r="Q126" s="34">
        <f t="shared" si="33"/>
        <v>248</v>
      </c>
      <c r="R126" s="34">
        <f t="shared" si="34"/>
        <v>496</v>
      </c>
      <c r="S126" s="34">
        <f t="shared" si="35"/>
        <v>744</v>
      </c>
      <c r="T126" s="35">
        <f t="shared" si="36"/>
        <v>0.4731182795698925</v>
      </c>
      <c r="U126" s="35">
        <f t="shared" si="37"/>
        <v>0.5268817204301075</v>
      </c>
    </row>
    <row r="127" spans="1:21" x14ac:dyDescent="0.25">
      <c r="A127" s="36">
        <f t="shared" si="38"/>
        <v>47270</v>
      </c>
      <c r="B127" s="33">
        <f t="shared" si="21"/>
        <v>47270</v>
      </c>
      <c r="C127" s="34">
        <f t="shared" si="22"/>
        <v>2029</v>
      </c>
      <c r="D127" s="34">
        <f t="shared" si="23"/>
        <v>6</v>
      </c>
      <c r="E127" s="34">
        <f t="shared" si="20"/>
        <v>30</v>
      </c>
      <c r="F127" s="34">
        <f t="shared" si="24"/>
        <v>21</v>
      </c>
      <c r="G127" s="34">
        <f t="shared" si="25"/>
        <v>9</v>
      </c>
      <c r="H127" s="34">
        <v>0</v>
      </c>
      <c r="I127" s="34">
        <f t="shared" si="39"/>
        <v>0</v>
      </c>
      <c r="J127" s="34">
        <f t="shared" si="26"/>
        <v>336</v>
      </c>
      <c r="K127" s="34">
        <f t="shared" si="27"/>
        <v>384</v>
      </c>
      <c r="L127" s="34">
        <f t="shared" si="28"/>
        <v>72</v>
      </c>
      <c r="M127" s="34">
        <f t="shared" si="29"/>
        <v>144</v>
      </c>
      <c r="N127" s="34">
        <f t="shared" si="30"/>
        <v>216</v>
      </c>
      <c r="O127" s="34">
        <f t="shared" si="31"/>
        <v>168</v>
      </c>
      <c r="P127" s="34">
        <f t="shared" si="32"/>
        <v>336</v>
      </c>
      <c r="Q127" s="34">
        <f t="shared" si="33"/>
        <v>240</v>
      </c>
      <c r="R127" s="34">
        <f t="shared" si="34"/>
        <v>480</v>
      </c>
      <c r="S127" s="34">
        <f t="shared" si="35"/>
        <v>720</v>
      </c>
      <c r="T127" s="35">
        <f t="shared" si="36"/>
        <v>0.46666666666666667</v>
      </c>
      <c r="U127" s="35">
        <f t="shared" si="37"/>
        <v>0.53333333333333333</v>
      </c>
    </row>
    <row r="128" spans="1:21" x14ac:dyDescent="0.25">
      <c r="A128" s="36">
        <f t="shared" si="38"/>
        <v>47300</v>
      </c>
      <c r="B128" s="33">
        <f t="shared" si="21"/>
        <v>47300</v>
      </c>
      <c r="C128" s="34">
        <f t="shared" si="22"/>
        <v>2029</v>
      </c>
      <c r="D128" s="34">
        <f t="shared" si="23"/>
        <v>7</v>
      </c>
      <c r="E128" s="34">
        <f t="shared" si="20"/>
        <v>31</v>
      </c>
      <c r="F128" s="34">
        <f t="shared" si="24"/>
        <v>22</v>
      </c>
      <c r="G128" s="34">
        <f t="shared" si="25"/>
        <v>9</v>
      </c>
      <c r="H128" s="34">
        <v>1</v>
      </c>
      <c r="I128" s="34">
        <f t="shared" si="39"/>
        <v>0</v>
      </c>
      <c r="J128" s="34">
        <f t="shared" si="26"/>
        <v>336</v>
      </c>
      <c r="K128" s="34">
        <f t="shared" si="27"/>
        <v>408</v>
      </c>
      <c r="L128" s="34">
        <f t="shared" si="28"/>
        <v>72</v>
      </c>
      <c r="M128" s="34">
        <f t="shared" si="29"/>
        <v>144</v>
      </c>
      <c r="N128" s="34">
        <f t="shared" si="30"/>
        <v>216</v>
      </c>
      <c r="O128" s="34">
        <f t="shared" si="31"/>
        <v>176</v>
      </c>
      <c r="P128" s="34">
        <f t="shared" si="32"/>
        <v>352</v>
      </c>
      <c r="Q128" s="34">
        <f t="shared" si="33"/>
        <v>248</v>
      </c>
      <c r="R128" s="34">
        <f t="shared" si="34"/>
        <v>496</v>
      </c>
      <c r="S128" s="34">
        <f t="shared" si="35"/>
        <v>744</v>
      </c>
      <c r="T128" s="35">
        <f t="shared" si="36"/>
        <v>0.45161290322580644</v>
      </c>
      <c r="U128" s="35">
        <f t="shared" si="37"/>
        <v>0.54838709677419351</v>
      </c>
    </row>
    <row r="129" spans="1:21" x14ac:dyDescent="0.25">
      <c r="A129" s="36">
        <f t="shared" si="38"/>
        <v>47331</v>
      </c>
      <c r="B129" s="33">
        <f t="shared" si="21"/>
        <v>47331</v>
      </c>
      <c r="C129" s="34">
        <f t="shared" si="22"/>
        <v>2029</v>
      </c>
      <c r="D129" s="34">
        <f t="shared" si="23"/>
        <v>8</v>
      </c>
      <c r="E129" s="34">
        <f t="shared" si="20"/>
        <v>31</v>
      </c>
      <c r="F129" s="34">
        <f t="shared" si="24"/>
        <v>23</v>
      </c>
      <c r="G129" s="34">
        <f t="shared" si="25"/>
        <v>8</v>
      </c>
      <c r="H129" s="34">
        <v>0</v>
      </c>
      <c r="I129" s="34">
        <f t="shared" si="39"/>
        <v>0</v>
      </c>
      <c r="J129" s="34">
        <f t="shared" si="26"/>
        <v>368</v>
      </c>
      <c r="K129" s="34">
        <f t="shared" si="27"/>
        <v>376</v>
      </c>
      <c r="L129" s="34">
        <f t="shared" si="28"/>
        <v>64</v>
      </c>
      <c r="M129" s="34">
        <f t="shared" si="29"/>
        <v>128</v>
      </c>
      <c r="N129" s="34">
        <f t="shared" si="30"/>
        <v>192</v>
      </c>
      <c r="O129" s="34">
        <f t="shared" si="31"/>
        <v>184</v>
      </c>
      <c r="P129" s="34">
        <f t="shared" si="32"/>
        <v>368</v>
      </c>
      <c r="Q129" s="34">
        <f t="shared" si="33"/>
        <v>248</v>
      </c>
      <c r="R129" s="34">
        <f t="shared" si="34"/>
        <v>496</v>
      </c>
      <c r="S129" s="34">
        <f t="shared" si="35"/>
        <v>744</v>
      </c>
      <c r="T129" s="35">
        <f t="shared" si="36"/>
        <v>0.4946236559139785</v>
      </c>
      <c r="U129" s="35">
        <f t="shared" si="37"/>
        <v>0.5053763440860215</v>
      </c>
    </row>
    <row r="130" spans="1:21" x14ac:dyDescent="0.25">
      <c r="A130" s="36">
        <f t="shared" si="38"/>
        <v>47362</v>
      </c>
      <c r="B130" s="33">
        <f t="shared" si="21"/>
        <v>47362</v>
      </c>
      <c r="C130" s="34">
        <f t="shared" si="22"/>
        <v>2029</v>
      </c>
      <c r="D130" s="34">
        <f t="shared" si="23"/>
        <v>9</v>
      </c>
      <c r="E130" s="34">
        <f t="shared" ref="E130:E193" si="40">EOMONTH(A130,0)-A130+1</f>
        <v>30</v>
      </c>
      <c r="F130" s="34">
        <f t="shared" si="24"/>
        <v>20</v>
      </c>
      <c r="G130" s="34">
        <f t="shared" si="25"/>
        <v>10</v>
      </c>
      <c r="H130" s="34">
        <v>1</v>
      </c>
      <c r="I130" s="34">
        <f t="shared" si="39"/>
        <v>0</v>
      </c>
      <c r="J130" s="34">
        <f t="shared" si="26"/>
        <v>304</v>
      </c>
      <c r="K130" s="34">
        <f t="shared" si="27"/>
        <v>416</v>
      </c>
      <c r="L130" s="34">
        <f t="shared" si="28"/>
        <v>80</v>
      </c>
      <c r="M130" s="34">
        <f t="shared" si="29"/>
        <v>160</v>
      </c>
      <c r="N130" s="34">
        <f t="shared" si="30"/>
        <v>240</v>
      </c>
      <c r="O130" s="34">
        <f t="shared" si="31"/>
        <v>160</v>
      </c>
      <c r="P130" s="34">
        <f t="shared" si="32"/>
        <v>320</v>
      </c>
      <c r="Q130" s="34">
        <f t="shared" si="33"/>
        <v>240</v>
      </c>
      <c r="R130" s="34">
        <f t="shared" si="34"/>
        <v>480</v>
      </c>
      <c r="S130" s="34">
        <f t="shared" si="35"/>
        <v>720</v>
      </c>
      <c r="T130" s="35">
        <f t="shared" si="36"/>
        <v>0.42222222222222222</v>
      </c>
      <c r="U130" s="35">
        <f t="shared" si="37"/>
        <v>0.57777777777777772</v>
      </c>
    </row>
    <row r="131" spans="1:21" x14ac:dyDescent="0.25">
      <c r="A131" s="36">
        <f t="shared" si="38"/>
        <v>47392</v>
      </c>
      <c r="B131" s="33">
        <f t="shared" ref="B131:B194" si="41">A131</f>
        <v>47392</v>
      </c>
      <c r="C131" s="34">
        <f t="shared" ref="C131:C194" si="42">YEAR(A131)</f>
        <v>2029</v>
      </c>
      <c r="D131" s="34">
        <f t="shared" ref="D131:D194" si="43">MONTH(A131)</f>
        <v>10</v>
      </c>
      <c r="E131" s="34">
        <f t="shared" si="40"/>
        <v>31</v>
      </c>
      <c r="F131" s="34">
        <f t="shared" ref="F131:F194" si="44">NETWORKDAYS(A131,EOMONTH(A131,0))</f>
        <v>23</v>
      </c>
      <c r="G131" s="34">
        <f t="shared" ref="G131:G194" si="45">+E131-F131</f>
        <v>8</v>
      </c>
      <c r="H131" s="34">
        <v>0</v>
      </c>
      <c r="I131" s="34">
        <f t="shared" si="39"/>
        <v>0</v>
      </c>
      <c r="J131" s="34">
        <f t="shared" ref="J131:J194" si="46">16*(F131-H131)</f>
        <v>368</v>
      </c>
      <c r="K131" s="34">
        <f t="shared" ref="K131:K194" si="47">+S131-J131</f>
        <v>376</v>
      </c>
      <c r="L131" s="34">
        <f t="shared" ref="L131:L194" si="48">+G131*8</f>
        <v>64</v>
      </c>
      <c r="M131" s="34">
        <f t="shared" ref="M131:M194" si="49">16*G131</f>
        <v>128</v>
      </c>
      <c r="N131" s="34">
        <f t="shared" ref="N131:N194" si="50">+G131*24</f>
        <v>192</v>
      </c>
      <c r="O131" s="34">
        <f t="shared" ref="O131:O194" si="51">+F131*8</f>
        <v>184</v>
      </c>
      <c r="P131" s="34">
        <f t="shared" ref="P131:P194" si="52">16*F131</f>
        <v>368</v>
      </c>
      <c r="Q131" s="34">
        <f t="shared" ref="Q131:Q194" si="53">8*E131</f>
        <v>248</v>
      </c>
      <c r="R131" s="34">
        <f t="shared" ref="R131:R194" si="54">16*E131</f>
        <v>496</v>
      </c>
      <c r="S131" s="34">
        <f t="shared" ref="S131:S194" si="55">E131*24+I131</f>
        <v>744</v>
      </c>
      <c r="T131" s="35">
        <f t="shared" ref="T131:T194" si="56">+J131/SUM(J131:K131)</f>
        <v>0.4946236559139785</v>
      </c>
      <c r="U131" s="35">
        <f t="shared" ref="U131:U194" si="57">K131/SUM(J131:K131)</f>
        <v>0.5053763440860215</v>
      </c>
    </row>
    <row r="132" spans="1:21" x14ac:dyDescent="0.25">
      <c r="A132" s="36">
        <f t="shared" ref="A132:A195" si="58">+EOMONTH(A131,0)+1</f>
        <v>47423</v>
      </c>
      <c r="B132" s="33">
        <f t="shared" si="41"/>
        <v>47423</v>
      </c>
      <c r="C132" s="34">
        <f t="shared" si="42"/>
        <v>2029</v>
      </c>
      <c r="D132" s="34">
        <f t="shared" si="43"/>
        <v>11</v>
      </c>
      <c r="E132" s="34">
        <f t="shared" si="40"/>
        <v>30</v>
      </c>
      <c r="F132" s="34">
        <f t="shared" si="44"/>
        <v>22</v>
      </c>
      <c r="G132" s="34">
        <f t="shared" si="45"/>
        <v>8</v>
      </c>
      <c r="H132" s="34">
        <v>1</v>
      </c>
      <c r="I132" s="34">
        <f t="shared" si="39"/>
        <v>1</v>
      </c>
      <c r="J132" s="34">
        <f t="shared" si="46"/>
        <v>336</v>
      </c>
      <c r="K132" s="34">
        <f t="shared" si="47"/>
        <v>385</v>
      </c>
      <c r="L132" s="34">
        <f t="shared" si="48"/>
        <v>64</v>
      </c>
      <c r="M132" s="34">
        <f t="shared" si="49"/>
        <v>128</v>
      </c>
      <c r="N132" s="34">
        <f t="shared" si="50"/>
        <v>192</v>
      </c>
      <c r="O132" s="34">
        <f t="shared" si="51"/>
        <v>176</v>
      </c>
      <c r="P132" s="34">
        <f t="shared" si="52"/>
        <v>352</v>
      </c>
      <c r="Q132" s="34">
        <f t="shared" si="53"/>
        <v>240</v>
      </c>
      <c r="R132" s="34">
        <f t="shared" si="54"/>
        <v>480</v>
      </c>
      <c r="S132" s="34">
        <f t="shared" si="55"/>
        <v>721</v>
      </c>
      <c r="T132" s="35">
        <f t="shared" si="56"/>
        <v>0.46601941747572817</v>
      </c>
      <c r="U132" s="35">
        <f t="shared" si="57"/>
        <v>0.53398058252427183</v>
      </c>
    </row>
    <row r="133" spans="1:21" x14ac:dyDescent="0.25">
      <c r="A133" s="36">
        <f t="shared" si="58"/>
        <v>47453</v>
      </c>
      <c r="B133" s="33">
        <f t="shared" si="41"/>
        <v>47453</v>
      </c>
      <c r="C133" s="34">
        <f t="shared" si="42"/>
        <v>2029</v>
      </c>
      <c r="D133" s="34">
        <f t="shared" si="43"/>
        <v>12</v>
      </c>
      <c r="E133" s="34">
        <f t="shared" si="40"/>
        <v>31</v>
      </c>
      <c r="F133" s="34">
        <f t="shared" si="44"/>
        <v>21</v>
      </c>
      <c r="G133" s="34">
        <f t="shared" si="45"/>
        <v>10</v>
      </c>
      <c r="H133" s="34">
        <v>1</v>
      </c>
      <c r="I133" s="34">
        <f t="shared" si="39"/>
        <v>0</v>
      </c>
      <c r="J133" s="34">
        <f t="shared" si="46"/>
        <v>320</v>
      </c>
      <c r="K133" s="34">
        <f t="shared" si="47"/>
        <v>424</v>
      </c>
      <c r="L133" s="34">
        <f t="shared" si="48"/>
        <v>80</v>
      </c>
      <c r="M133" s="34">
        <f t="shared" si="49"/>
        <v>160</v>
      </c>
      <c r="N133" s="34">
        <f t="shared" si="50"/>
        <v>240</v>
      </c>
      <c r="O133" s="34">
        <f t="shared" si="51"/>
        <v>168</v>
      </c>
      <c r="P133" s="34">
        <f t="shared" si="52"/>
        <v>336</v>
      </c>
      <c r="Q133" s="34">
        <f t="shared" si="53"/>
        <v>248</v>
      </c>
      <c r="R133" s="34">
        <f t="shared" si="54"/>
        <v>496</v>
      </c>
      <c r="S133" s="34">
        <f t="shared" si="55"/>
        <v>744</v>
      </c>
      <c r="T133" s="35">
        <f t="shared" si="56"/>
        <v>0.43010752688172044</v>
      </c>
      <c r="U133" s="35">
        <f t="shared" si="57"/>
        <v>0.56989247311827962</v>
      </c>
    </row>
    <row r="134" spans="1:21" x14ac:dyDescent="0.25">
      <c r="A134" s="36">
        <f t="shared" si="58"/>
        <v>47484</v>
      </c>
      <c r="B134" s="33">
        <f t="shared" si="41"/>
        <v>47484</v>
      </c>
      <c r="C134" s="34">
        <f t="shared" si="42"/>
        <v>2030</v>
      </c>
      <c r="D134" s="34">
        <f t="shared" si="43"/>
        <v>1</v>
      </c>
      <c r="E134" s="34">
        <f t="shared" si="40"/>
        <v>31</v>
      </c>
      <c r="F134" s="34">
        <f t="shared" si="44"/>
        <v>23</v>
      </c>
      <c r="G134" s="34">
        <f t="shared" si="45"/>
        <v>8</v>
      </c>
      <c r="H134" s="34">
        <v>1</v>
      </c>
      <c r="I134" s="34">
        <f t="shared" si="39"/>
        <v>0</v>
      </c>
      <c r="J134" s="34">
        <f t="shared" si="46"/>
        <v>352</v>
      </c>
      <c r="K134" s="34">
        <f t="shared" si="47"/>
        <v>392</v>
      </c>
      <c r="L134" s="34">
        <f t="shared" si="48"/>
        <v>64</v>
      </c>
      <c r="M134" s="34">
        <f t="shared" si="49"/>
        <v>128</v>
      </c>
      <c r="N134" s="34">
        <f t="shared" si="50"/>
        <v>192</v>
      </c>
      <c r="O134" s="34">
        <f t="shared" si="51"/>
        <v>184</v>
      </c>
      <c r="P134" s="34">
        <f t="shared" si="52"/>
        <v>368</v>
      </c>
      <c r="Q134" s="34">
        <f t="shared" si="53"/>
        <v>248</v>
      </c>
      <c r="R134" s="34">
        <f t="shared" si="54"/>
        <v>496</v>
      </c>
      <c r="S134" s="34">
        <f t="shared" si="55"/>
        <v>744</v>
      </c>
      <c r="T134" s="35">
        <f t="shared" si="56"/>
        <v>0.4731182795698925</v>
      </c>
      <c r="U134" s="35">
        <f t="shared" si="57"/>
        <v>0.5268817204301075</v>
      </c>
    </row>
    <row r="135" spans="1:21" x14ac:dyDescent="0.25">
      <c r="A135" s="36">
        <f t="shared" si="58"/>
        <v>47515</v>
      </c>
      <c r="B135" s="33">
        <f t="shared" si="41"/>
        <v>47515</v>
      </c>
      <c r="C135" s="34">
        <f t="shared" si="42"/>
        <v>2030</v>
      </c>
      <c r="D135" s="34">
        <f t="shared" si="43"/>
        <v>2</v>
      </c>
      <c r="E135" s="34">
        <f t="shared" si="40"/>
        <v>28</v>
      </c>
      <c r="F135" s="34">
        <f t="shared" si="44"/>
        <v>20</v>
      </c>
      <c r="G135" s="34">
        <f t="shared" si="45"/>
        <v>8</v>
      </c>
      <c r="H135" s="34">
        <v>0</v>
      </c>
      <c r="I135" s="34">
        <f t="shared" si="39"/>
        <v>0</v>
      </c>
      <c r="J135" s="34">
        <f t="shared" si="46"/>
        <v>320</v>
      </c>
      <c r="K135" s="34">
        <f t="shared" si="47"/>
        <v>352</v>
      </c>
      <c r="L135" s="34">
        <f t="shared" si="48"/>
        <v>64</v>
      </c>
      <c r="M135" s="34">
        <f t="shared" si="49"/>
        <v>128</v>
      </c>
      <c r="N135" s="34">
        <f t="shared" si="50"/>
        <v>192</v>
      </c>
      <c r="O135" s="34">
        <f t="shared" si="51"/>
        <v>160</v>
      </c>
      <c r="P135" s="34">
        <f t="shared" si="52"/>
        <v>320</v>
      </c>
      <c r="Q135" s="34">
        <f t="shared" si="53"/>
        <v>224</v>
      </c>
      <c r="R135" s="34">
        <f t="shared" si="54"/>
        <v>448</v>
      </c>
      <c r="S135" s="34">
        <f t="shared" si="55"/>
        <v>672</v>
      </c>
      <c r="T135" s="35">
        <f t="shared" si="56"/>
        <v>0.47619047619047616</v>
      </c>
      <c r="U135" s="35">
        <f t="shared" si="57"/>
        <v>0.52380952380952384</v>
      </c>
    </row>
    <row r="136" spans="1:21" x14ac:dyDescent="0.25">
      <c r="A136" s="36">
        <f t="shared" si="58"/>
        <v>47543</v>
      </c>
      <c r="B136" s="33">
        <f t="shared" si="41"/>
        <v>47543</v>
      </c>
      <c r="C136" s="34">
        <f t="shared" si="42"/>
        <v>2030</v>
      </c>
      <c r="D136" s="34">
        <f t="shared" si="43"/>
        <v>3</v>
      </c>
      <c r="E136" s="34">
        <f t="shared" si="40"/>
        <v>31</v>
      </c>
      <c r="F136" s="34">
        <f t="shared" si="44"/>
        <v>21</v>
      </c>
      <c r="G136" s="34">
        <f t="shared" si="45"/>
        <v>10</v>
      </c>
      <c r="H136" s="34">
        <v>0</v>
      </c>
      <c r="I136" s="34">
        <f t="shared" si="39"/>
        <v>-1</v>
      </c>
      <c r="J136" s="34">
        <f t="shared" si="46"/>
        <v>336</v>
      </c>
      <c r="K136" s="34">
        <f t="shared" si="47"/>
        <v>407</v>
      </c>
      <c r="L136" s="34">
        <f t="shared" si="48"/>
        <v>80</v>
      </c>
      <c r="M136" s="34">
        <f t="shared" si="49"/>
        <v>160</v>
      </c>
      <c r="N136" s="34">
        <f t="shared" si="50"/>
        <v>240</v>
      </c>
      <c r="O136" s="34">
        <f t="shared" si="51"/>
        <v>168</v>
      </c>
      <c r="P136" s="34">
        <f t="shared" si="52"/>
        <v>336</v>
      </c>
      <c r="Q136" s="34">
        <f t="shared" si="53"/>
        <v>248</v>
      </c>
      <c r="R136" s="34">
        <f t="shared" si="54"/>
        <v>496</v>
      </c>
      <c r="S136" s="34">
        <f t="shared" si="55"/>
        <v>743</v>
      </c>
      <c r="T136" s="35">
        <f t="shared" si="56"/>
        <v>0.45222072678331088</v>
      </c>
      <c r="U136" s="35">
        <f t="shared" si="57"/>
        <v>0.54777927321668907</v>
      </c>
    </row>
    <row r="137" spans="1:21" x14ac:dyDescent="0.25">
      <c r="A137" s="36">
        <f t="shared" si="58"/>
        <v>47574</v>
      </c>
      <c r="B137" s="33">
        <f t="shared" si="41"/>
        <v>47574</v>
      </c>
      <c r="C137" s="34">
        <f t="shared" si="42"/>
        <v>2030</v>
      </c>
      <c r="D137" s="34">
        <f t="shared" si="43"/>
        <v>4</v>
      </c>
      <c r="E137" s="34">
        <f t="shared" si="40"/>
        <v>30</v>
      </c>
      <c r="F137" s="34">
        <f t="shared" si="44"/>
        <v>22</v>
      </c>
      <c r="G137" s="34">
        <f t="shared" si="45"/>
        <v>8</v>
      </c>
      <c r="H137" s="34">
        <v>0</v>
      </c>
      <c r="I137" s="34">
        <f t="shared" si="39"/>
        <v>0</v>
      </c>
      <c r="J137" s="34">
        <f t="shared" si="46"/>
        <v>352</v>
      </c>
      <c r="K137" s="34">
        <f t="shared" si="47"/>
        <v>368</v>
      </c>
      <c r="L137" s="34">
        <f t="shared" si="48"/>
        <v>64</v>
      </c>
      <c r="M137" s="34">
        <f t="shared" si="49"/>
        <v>128</v>
      </c>
      <c r="N137" s="34">
        <f t="shared" si="50"/>
        <v>192</v>
      </c>
      <c r="O137" s="34">
        <f t="shared" si="51"/>
        <v>176</v>
      </c>
      <c r="P137" s="34">
        <f t="shared" si="52"/>
        <v>352</v>
      </c>
      <c r="Q137" s="34">
        <f t="shared" si="53"/>
        <v>240</v>
      </c>
      <c r="R137" s="34">
        <f t="shared" si="54"/>
        <v>480</v>
      </c>
      <c r="S137" s="34">
        <f t="shared" si="55"/>
        <v>720</v>
      </c>
      <c r="T137" s="35">
        <f t="shared" si="56"/>
        <v>0.48888888888888887</v>
      </c>
      <c r="U137" s="35">
        <f t="shared" si="57"/>
        <v>0.51111111111111107</v>
      </c>
    </row>
    <row r="138" spans="1:21" x14ac:dyDescent="0.25">
      <c r="A138" s="36">
        <f t="shared" si="58"/>
        <v>47604</v>
      </c>
      <c r="B138" s="33">
        <f t="shared" si="41"/>
        <v>47604</v>
      </c>
      <c r="C138" s="34">
        <f t="shared" si="42"/>
        <v>2030</v>
      </c>
      <c r="D138" s="34">
        <f t="shared" si="43"/>
        <v>5</v>
      </c>
      <c r="E138" s="34">
        <f t="shared" si="40"/>
        <v>31</v>
      </c>
      <c r="F138" s="34">
        <f t="shared" si="44"/>
        <v>23</v>
      </c>
      <c r="G138" s="34">
        <f t="shared" si="45"/>
        <v>8</v>
      </c>
      <c r="H138" s="34">
        <v>1</v>
      </c>
      <c r="I138" s="34">
        <f t="shared" si="39"/>
        <v>0</v>
      </c>
      <c r="J138" s="34">
        <f t="shared" si="46"/>
        <v>352</v>
      </c>
      <c r="K138" s="34">
        <f t="shared" si="47"/>
        <v>392</v>
      </c>
      <c r="L138" s="34">
        <f t="shared" si="48"/>
        <v>64</v>
      </c>
      <c r="M138" s="34">
        <f t="shared" si="49"/>
        <v>128</v>
      </c>
      <c r="N138" s="34">
        <f t="shared" si="50"/>
        <v>192</v>
      </c>
      <c r="O138" s="34">
        <f t="shared" si="51"/>
        <v>184</v>
      </c>
      <c r="P138" s="34">
        <f t="shared" si="52"/>
        <v>368</v>
      </c>
      <c r="Q138" s="34">
        <f t="shared" si="53"/>
        <v>248</v>
      </c>
      <c r="R138" s="34">
        <f t="shared" si="54"/>
        <v>496</v>
      </c>
      <c r="S138" s="34">
        <f t="shared" si="55"/>
        <v>744</v>
      </c>
      <c r="T138" s="35">
        <f t="shared" si="56"/>
        <v>0.4731182795698925</v>
      </c>
      <c r="U138" s="35">
        <f t="shared" si="57"/>
        <v>0.5268817204301075</v>
      </c>
    </row>
    <row r="139" spans="1:21" x14ac:dyDescent="0.25">
      <c r="A139" s="36">
        <f t="shared" si="58"/>
        <v>47635</v>
      </c>
      <c r="B139" s="33">
        <f t="shared" si="41"/>
        <v>47635</v>
      </c>
      <c r="C139" s="34">
        <f t="shared" si="42"/>
        <v>2030</v>
      </c>
      <c r="D139" s="34">
        <f t="shared" si="43"/>
        <v>6</v>
      </c>
      <c r="E139" s="34">
        <f t="shared" si="40"/>
        <v>30</v>
      </c>
      <c r="F139" s="34">
        <f t="shared" si="44"/>
        <v>20</v>
      </c>
      <c r="G139" s="34">
        <f t="shared" si="45"/>
        <v>10</v>
      </c>
      <c r="H139" s="34">
        <v>0</v>
      </c>
      <c r="I139" s="34">
        <f t="shared" si="39"/>
        <v>0</v>
      </c>
      <c r="J139" s="34">
        <f t="shared" si="46"/>
        <v>320</v>
      </c>
      <c r="K139" s="34">
        <f t="shared" si="47"/>
        <v>400</v>
      </c>
      <c r="L139" s="34">
        <f t="shared" si="48"/>
        <v>80</v>
      </c>
      <c r="M139" s="34">
        <f t="shared" si="49"/>
        <v>160</v>
      </c>
      <c r="N139" s="34">
        <f t="shared" si="50"/>
        <v>240</v>
      </c>
      <c r="O139" s="34">
        <f t="shared" si="51"/>
        <v>160</v>
      </c>
      <c r="P139" s="34">
        <f t="shared" si="52"/>
        <v>320</v>
      </c>
      <c r="Q139" s="34">
        <f t="shared" si="53"/>
        <v>240</v>
      </c>
      <c r="R139" s="34">
        <f t="shared" si="54"/>
        <v>480</v>
      </c>
      <c r="S139" s="34">
        <f t="shared" si="55"/>
        <v>720</v>
      </c>
      <c r="T139" s="35">
        <f t="shared" si="56"/>
        <v>0.44444444444444442</v>
      </c>
      <c r="U139" s="35">
        <f t="shared" si="57"/>
        <v>0.55555555555555558</v>
      </c>
    </row>
    <row r="140" spans="1:21" x14ac:dyDescent="0.25">
      <c r="A140" s="36">
        <f t="shared" si="58"/>
        <v>47665</v>
      </c>
      <c r="B140" s="33">
        <f t="shared" si="41"/>
        <v>47665</v>
      </c>
      <c r="C140" s="34">
        <f t="shared" si="42"/>
        <v>2030</v>
      </c>
      <c r="D140" s="34">
        <f t="shared" si="43"/>
        <v>7</v>
      </c>
      <c r="E140" s="34">
        <f t="shared" si="40"/>
        <v>31</v>
      </c>
      <c r="F140" s="34">
        <f t="shared" si="44"/>
        <v>23</v>
      </c>
      <c r="G140" s="34">
        <f t="shared" si="45"/>
        <v>8</v>
      </c>
      <c r="H140" s="34">
        <v>1</v>
      </c>
      <c r="I140" s="34">
        <f t="shared" si="39"/>
        <v>0</v>
      </c>
      <c r="J140" s="34">
        <f t="shared" si="46"/>
        <v>352</v>
      </c>
      <c r="K140" s="34">
        <f t="shared" si="47"/>
        <v>392</v>
      </c>
      <c r="L140" s="34">
        <f t="shared" si="48"/>
        <v>64</v>
      </c>
      <c r="M140" s="34">
        <f t="shared" si="49"/>
        <v>128</v>
      </c>
      <c r="N140" s="34">
        <f t="shared" si="50"/>
        <v>192</v>
      </c>
      <c r="O140" s="34">
        <f t="shared" si="51"/>
        <v>184</v>
      </c>
      <c r="P140" s="34">
        <f t="shared" si="52"/>
        <v>368</v>
      </c>
      <c r="Q140" s="34">
        <f t="shared" si="53"/>
        <v>248</v>
      </c>
      <c r="R140" s="34">
        <f t="shared" si="54"/>
        <v>496</v>
      </c>
      <c r="S140" s="34">
        <f t="shared" si="55"/>
        <v>744</v>
      </c>
      <c r="T140" s="35">
        <f t="shared" si="56"/>
        <v>0.4731182795698925</v>
      </c>
      <c r="U140" s="35">
        <f t="shared" si="57"/>
        <v>0.5268817204301075</v>
      </c>
    </row>
    <row r="141" spans="1:21" x14ac:dyDescent="0.25">
      <c r="A141" s="36">
        <f t="shared" si="58"/>
        <v>47696</v>
      </c>
      <c r="B141" s="33">
        <f t="shared" si="41"/>
        <v>47696</v>
      </c>
      <c r="C141" s="34">
        <f t="shared" si="42"/>
        <v>2030</v>
      </c>
      <c r="D141" s="34">
        <f t="shared" si="43"/>
        <v>8</v>
      </c>
      <c r="E141" s="34">
        <f t="shared" si="40"/>
        <v>31</v>
      </c>
      <c r="F141" s="34">
        <f t="shared" si="44"/>
        <v>22</v>
      </c>
      <c r="G141" s="34">
        <f t="shared" si="45"/>
        <v>9</v>
      </c>
      <c r="H141" s="34">
        <v>0</v>
      </c>
      <c r="I141" s="34">
        <f t="shared" si="39"/>
        <v>0</v>
      </c>
      <c r="J141" s="34">
        <f t="shared" si="46"/>
        <v>352</v>
      </c>
      <c r="K141" s="34">
        <f t="shared" si="47"/>
        <v>392</v>
      </c>
      <c r="L141" s="34">
        <f t="shared" si="48"/>
        <v>72</v>
      </c>
      <c r="M141" s="34">
        <f t="shared" si="49"/>
        <v>144</v>
      </c>
      <c r="N141" s="34">
        <f t="shared" si="50"/>
        <v>216</v>
      </c>
      <c r="O141" s="34">
        <f t="shared" si="51"/>
        <v>176</v>
      </c>
      <c r="P141" s="34">
        <f t="shared" si="52"/>
        <v>352</v>
      </c>
      <c r="Q141" s="34">
        <f t="shared" si="53"/>
        <v>248</v>
      </c>
      <c r="R141" s="34">
        <f t="shared" si="54"/>
        <v>496</v>
      </c>
      <c r="S141" s="34">
        <f t="shared" si="55"/>
        <v>744</v>
      </c>
      <c r="T141" s="35">
        <f t="shared" si="56"/>
        <v>0.4731182795698925</v>
      </c>
      <c r="U141" s="35">
        <f t="shared" si="57"/>
        <v>0.5268817204301075</v>
      </c>
    </row>
    <row r="142" spans="1:21" x14ac:dyDescent="0.25">
      <c r="A142" s="36">
        <f t="shared" si="58"/>
        <v>47727</v>
      </c>
      <c r="B142" s="33">
        <f t="shared" si="41"/>
        <v>47727</v>
      </c>
      <c r="C142" s="34">
        <f t="shared" si="42"/>
        <v>2030</v>
      </c>
      <c r="D142" s="34">
        <f t="shared" si="43"/>
        <v>9</v>
      </c>
      <c r="E142" s="34">
        <f t="shared" si="40"/>
        <v>30</v>
      </c>
      <c r="F142" s="34">
        <f t="shared" si="44"/>
        <v>21</v>
      </c>
      <c r="G142" s="34">
        <f t="shared" si="45"/>
        <v>9</v>
      </c>
      <c r="H142" s="34">
        <v>1</v>
      </c>
      <c r="I142" s="34">
        <f t="shared" si="39"/>
        <v>0</v>
      </c>
      <c r="J142" s="34">
        <f t="shared" si="46"/>
        <v>320</v>
      </c>
      <c r="K142" s="34">
        <f t="shared" si="47"/>
        <v>400</v>
      </c>
      <c r="L142" s="34">
        <f t="shared" si="48"/>
        <v>72</v>
      </c>
      <c r="M142" s="34">
        <f t="shared" si="49"/>
        <v>144</v>
      </c>
      <c r="N142" s="34">
        <f t="shared" si="50"/>
        <v>216</v>
      </c>
      <c r="O142" s="34">
        <f t="shared" si="51"/>
        <v>168</v>
      </c>
      <c r="P142" s="34">
        <f t="shared" si="52"/>
        <v>336</v>
      </c>
      <c r="Q142" s="34">
        <f t="shared" si="53"/>
        <v>240</v>
      </c>
      <c r="R142" s="34">
        <f t="shared" si="54"/>
        <v>480</v>
      </c>
      <c r="S142" s="34">
        <f t="shared" si="55"/>
        <v>720</v>
      </c>
      <c r="T142" s="35">
        <f t="shared" si="56"/>
        <v>0.44444444444444442</v>
      </c>
      <c r="U142" s="35">
        <f t="shared" si="57"/>
        <v>0.55555555555555558</v>
      </c>
    </row>
    <row r="143" spans="1:21" x14ac:dyDescent="0.25">
      <c r="A143" s="36">
        <f t="shared" si="58"/>
        <v>47757</v>
      </c>
      <c r="B143" s="33">
        <f t="shared" si="41"/>
        <v>47757</v>
      </c>
      <c r="C143" s="34">
        <f t="shared" si="42"/>
        <v>2030</v>
      </c>
      <c r="D143" s="34">
        <f t="shared" si="43"/>
        <v>10</v>
      </c>
      <c r="E143" s="34">
        <f t="shared" si="40"/>
        <v>31</v>
      </c>
      <c r="F143" s="34">
        <f t="shared" si="44"/>
        <v>23</v>
      </c>
      <c r="G143" s="34">
        <f t="shared" si="45"/>
        <v>8</v>
      </c>
      <c r="H143" s="34">
        <v>0</v>
      </c>
      <c r="I143" s="34">
        <f t="shared" ref="I143:I206" si="59">+I131</f>
        <v>0</v>
      </c>
      <c r="J143" s="34">
        <f t="shared" si="46"/>
        <v>368</v>
      </c>
      <c r="K143" s="34">
        <f t="shared" si="47"/>
        <v>376</v>
      </c>
      <c r="L143" s="34">
        <f t="shared" si="48"/>
        <v>64</v>
      </c>
      <c r="M143" s="34">
        <f t="shared" si="49"/>
        <v>128</v>
      </c>
      <c r="N143" s="34">
        <f t="shared" si="50"/>
        <v>192</v>
      </c>
      <c r="O143" s="34">
        <f t="shared" si="51"/>
        <v>184</v>
      </c>
      <c r="P143" s="34">
        <f t="shared" si="52"/>
        <v>368</v>
      </c>
      <c r="Q143" s="34">
        <f t="shared" si="53"/>
        <v>248</v>
      </c>
      <c r="R143" s="34">
        <f t="shared" si="54"/>
        <v>496</v>
      </c>
      <c r="S143" s="34">
        <f t="shared" si="55"/>
        <v>744</v>
      </c>
      <c r="T143" s="35">
        <f t="shared" si="56"/>
        <v>0.4946236559139785</v>
      </c>
      <c r="U143" s="35">
        <f t="shared" si="57"/>
        <v>0.5053763440860215</v>
      </c>
    </row>
    <row r="144" spans="1:21" x14ac:dyDescent="0.25">
      <c r="A144" s="36">
        <f t="shared" si="58"/>
        <v>47788</v>
      </c>
      <c r="B144" s="33">
        <f t="shared" si="41"/>
        <v>47788</v>
      </c>
      <c r="C144" s="34">
        <f t="shared" si="42"/>
        <v>2030</v>
      </c>
      <c r="D144" s="34">
        <f t="shared" si="43"/>
        <v>11</v>
      </c>
      <c r="E144" s="34">
        <f t="shared" si="40"/>
        <v>30</v>
      </c>
      <c r="F144" s="34">
        <f t="shared" si="44"/>
        <v>21</v>
      </c>
      <c r="G144" s="34">
        <f t="shared" si="45"/>
        <v>9</v>
      </c>
      <c r="H144" s="34">
        <v>1</v>
      </c>
      <c r="I144" s="34">
        <f t="shared" si="59"/>
        <v>1</v>
      </c>
      <c r="J144" s="34">
        <f t="shared" si="46"/>
        <v>320</v>
      </c>
      <c r="K144" s="34">
        <f t="shared" si="47"/>
        <v>401</v>
      </c>
      <c r="L144" s="34">
        <f t="shared" si="48"/>
        <v>72</v>
      </c>
      <c r="M144" s="34">
        <f t="shared" si="49"/>
        <v>144</v>
      </c>
      <c r="N144" s="34">
        <f t="shared" si="50"/>
        <v>216</v>
      </c>
      <c r="O144" s="34">
        <f t="shared" si="51"/>
        <v>168</v>
      </c>
      <c r="P144" s="34">
        <f t="shared" si="52"/>
        <v>336</v>
      </c>
      <c r="Q144" s="34">
        <f t="shared" si="53"/>
        <v>240</v>
      </c>
      <c r="R144" s="34">
        <f t="shared" si="54"/>
        <v>480</v>
      </c>
      <c r="S144" s="34">
        <f t="shared" si="55"/>
        <v>721</v>
      </c>
      <c r="T144" s="35">
        <f t="shared" si="56"/>
        <v>0.44382801664355065</v>
      </c>
      <c r="U144" s="35">
        <f t="shared" si="57"/>
        <v>0.55617198335644935</v>
      </c>
    </row>
    <row r="145" spans="1:21" x14ac:dyDescent="0.25">
      <c r="A145" s="36">
        <f t="shared" si="58"/>
        <v>47818</v>
      </c>
      <c r="B145" s="33">
        <f t="shared" si="41"/>
        <v>47818</v>
      </c>
      <c r="C145" s="34">
        <f t="shared" si="42"/>
        <v>2030</v>
      </c>
      <c r="D145" s="34">
        <f t="shared" si="43"/>
        <v>12</v>
      </c>
      <c r="E145" s="34">
        <f t="shared" si="40"/>
        <v>31</v>
      </c>
      <c r="F145" s="34">
        <f t="shared" si="44"/>
        <v>22</v>
      </c>
      <c r="G145" s="34">
        <f t="shared" si="45"/>
        <v>9</v>
      </c>
      <c r="H145" s="34">
        <v>1</v>
      </c>
      <c r="I145" s="34">
        <f t="shared" si="59"/>
        <v>0</v>
      </c>
      <c r="J145" s="34">
        <f t="shared" si="46"/>
        <v>336</v>
      </c>
      <c r="K145" s="34">
        <f t="shared" si="47"/>
        <v>408</v>
      </c>
      <c r="L145" s="34">
        <f t="shared" si="48"/>
        <v>72</v>
      </c>
      <c r="M145" s="34">
        <f t="shared" si="49"/>
        <v>144</v>
      </c>
      <c r="N145" s="34">
        <f t="shared" si="50"/>
        <v>216</v>
      </c>
      <c r="O145" s="34">
        <f t="shared" si="51"/>
        <v>176</v>
      </c>
      <c r="P145" s="34">
        <f t="shared" si="52"/>
        <v>352</v>
      </c>
      <c r="Q145" s="34">
        <f t="shared" si="53"/>
        <v>248</v>
      </c>
      <c r="R145" s="34">
        <f t="shared" si="54"/>
        <v>496</v>
      </c>
      <c r="S145" s="34">
        <f t="shared" si="55"/>
        <v>744</v>
      </c>
      <c r="T145" s="35">
        <f t="shared" si="56"/>
        <v>0.45161290322580644</v>
      </c>
      <c r="U145" s="35">
        <f t="shared" si="57"/>
        <v>0.54838709677419351</v>
      </c>
    </row>
    <row r="146" spans="1:21" x14ac:dyDescent="0.25">
      <c r="A146" s="36">
        <f t="shared" si="58"/>
        <v>47849</v>
      </c>
      <c r="B146" s="33">
        <f t="shared" si="41"/>
        <v>47849</v>
      </c>
      <c r="C146" s="34">
        <f t="shared" si="42"/>
        <v>2031</v>
      </c>
      <c r="D146" s="34">
        <f t="shared" si="43"/>
        <v>1</v>
      </c>
      <c r="E146" s="34">
        <f t="shared" si="40"/>
        <v>31</v>
      </c>
      <c r="F146" s="34">
        <f t="shared" si="44"/>
        <v>23</v>
      </c>
      <c r="G146" s="34">
        <f t="shared" si="45"/>
        <v>8</v>
      </c>
      <c r="H146" s="34">
        <v>1</v>
      </c>
      <c r="I146" s="34">
        <f t="shared" si="59"/>
        <v>0</v>
      </c>
      <c r="J146" s="34">
        <f t="shared" si="46"/>
        <v>352</v>
      </c>
      <c r="K146" s="34">
        <f t="shared" si="47"/>
        <v>392</v>
      </c>
      <c r="L146" s="34">
        <f t="shared" si="48"/>
        <v>64</v>
      </c>
      <c r="M146" s="34">
        <f t="shared" si="49"/>
        <v>128</v>
      </c>
      <c r="N146" s="34">
        <f t="shared" si="50"/>
        <v>192</v>
      </c>
      <c r="O146" s="34">
        <f t="shared" si="51"/>
        <v>184</v>
      </c>
      <c r="P146" s="34">
        <f t="shared" si="52"/>
        <v>368</v>
      </c>
      <c r="Q146" s="34">
        <f t="shared" si="53"/>
        <v>248</v>
      </c>
      <c r="R146" s="34">
        <f t="shared" si="54"/>
        <v>496</v>
      </c>
      <c r="S146" s="34">
        <f t="shared" si="55"/>
        <v>744</v>
      </c>
      <c r="T146" s="35">
        <f t="shared" si="56"/>
        <v>0.4731182795698925</v>
      </c>
      <c r="U146" s="35">
        <f t="shared" si="57"/>
        <v>0.5268817204301075</v>
      </c>
    </row>
    <row r="147" spans="1:21" x14ac:dyDescent="0.25">
      <c r="A147" s="36">
        <f t="shared" si="58"/>
        <v>47880</v>
      </c>
      <c r="B147" s="33">
        <f t="shared" si="41"/>
        <v>47880</v>
      </c>
      <c r="C147" s="34">
        <f t="shared" si="42"/>
        <v>2031</v>
      </c>
      <c r="D147" s="34">
        <f t="shared" si="43"/>
        <v>2</v>
      </c>
      <c r="E147" s="34">
        <f t="shared" si="40"/>
        <v>28</v>
      </c>
      <c r="F147" s="34">
        <f t="shared" si="44"/>
        <v>20</v>
      </c>
      <c r="G147" s="34">
        <f t="shared" si="45"/>
        <v>8</v>
      </c>
      <c r="H147" s="34">
        <v>0</v>
      </c>
      <c r="I147" s="34">
        <f t="shared" si="59"/>
        <v>0</v>
      </c>
      <c r="J147" s="34">
        <f t="shared" si="46"/>
        <v>320</v>
      </c>
      <c r="K147" s="34">
        <f t="shared" si="47"/>
        <v>352</v>
      </c>
      <c r="L147" s="34">
        <f t="shared" si="48"/>
        <v>64</v>
      </c>
      <c r="M147" s="34">
        <f t="shared" si="49"/>
        <v>128</v>
      </c>
      <c r="N147" s="34">
        <f t="shared" si="50"/>
        <v>192</v>
      </c>
      <c r="O147" s="34">
        <f t="shared" si="51"/>
        <v>160</v>
      </c>
      <c r="P147" s="34">
        <f t="shared" si="52"/>
        <v>320</v>
      </c>
      <c r="Q147" s="34">
        <f t="shared" si="53"/>
        <v>224</v>
      </c>
      <c r="R147" s="34">
        <f t="shared" si="54"/>
        <v>448</v>
      </c>
      <c r="S147" s="34">
        <f t="shared" si="55"/>
        <v>672</v>
      </c>
      <c r="T147" s="35">
        <f t="shared" si="56"/>
        <v>0.47619047619047616</v>
      </c>
      <c r="U147" s="35">
        <f t="shared" si="57"/>
        <v>0.52380952380952384</v>
      </c>
    </row>
    <row r="148" spans="1:21" x14ac:dyDescent="0.25">
      <c r="A148" s="36">
        <f t="shared" si="58"/>
        <v>47908</v>
      </c>
      <c r="B148" s="33">
        <f t="shared" si="41"/>
        <v>47908</v>
      </c>
      <c r="C148" s="34">
        <f t="shared" si="42"/>
        <v>2031</v>
      </c>
      <c r="D148" s="34">
        <f t="shared" si="43"/>
        <v>3</v>
      </c>
      <c r="E148" s="34">
        <f t="shared" si="40"/>
        <v>31</v>
      </c>
      <c r="F148" s="34">
        <f t="shared" si="44"/>
        <v>21</v>
      </c>
      <c r="G148" s="34">
        <f t="shared" si="45"/>
        <v>10</v>
      </c>
      <c r="H148" s="34">
        <v>0</v>
      </c>
      <c r="I148" s="34">
        <f t="shared" si="59"/>
        <v>-1</v>
      </c>
      <c r="J148" s="34">
        <f t="shared" si="46"/>
        <v>336</v>
      </c>
      <c r="K148" s="34">
        <f t="shared" si="47"/>
        <v>407</v>
      </c>
      <c r="L148" s="34">
        <f t="shared" si="48"/>
        <v>80</v>
      </c>
      <c r="M148" s="34">
        <f t="shared" si="49"/>
        <v>160</v>
      </c>
      <c r="N148" s="34">
        <f t="shared" si="50"/>
        <v>240</v>
      </c>
      <c r="O148" s="34">
        <f t="shared" si="51"/>
        <v>168</v>
      </c>
      <c r="P148" s="34">
        <f t="shared" si="52"/>
        <v>336</v>
      </c>
      <c r="Q148" s="34">
        <f t="shared" si="53"/>
        <v>248</v>
      </c>
      <c r="R148" s="34">
        <f t="shared" si="54"/>
        <v>496</v>
      </c>
      <c r="S148" s="34">
        <f t="shared" si="55"/>
        <v>743</v>
      </c>
      <c r="T148" s="35">
        <f t="shared" si="56"/>
        <v>0.45222072678331088</v>
      </c>
      <c r="U148" s="35">
        <f t="shared" si="57"/>
        <v>0.54777927321668907</v>
      </c>
    </row>
    <row r="149" spans="1:21" x14ac:dyDescent="0.25">
      <c r="A149" s="36">
        <f t="shared" si="58"/>
        <v>47939</v>
      </c>
      <c r="B149" s="33">
        <f t="shared" si="41"/>
        <v>47939</v>
      </c>
      <c r="C149" s="34">
        <f t="shared" si="42"/>
        <v>2031</v>
      </c>
      <c r="D149" s="34">
        <f t="shared" si="43"/>
        <v>4</v>
      </c>
      <c r="E149" s="34">
        <f t="shared" si="40"/>
        <v>30</v>
      </c>
      <c r="F149" s="34">
        <f t="shared" si="44"/>
        <v>22</v>
      </c>
      <c r="G149" s="34">
        <f t="shared" si="45"/>
        <v>8</v>
      </c>
      <c r="H149" s="34">
        <v>0</v>
      </c>
      <c r="I149" s="34">
        <f t="shared" si="59"/>
        <v>0</v>
      </c>
      <c r="J149" s="34">
        <f t="shared" si="46"/>
        <v>352</v>
      </c>
      <c r="K149" s="34">
        <f t="shared" si="47"/>
        <v>368</v>
      </c>
      <c r="L149" s="34">
        <f t="shared" si="48"/>
        <v>64</v>
      </c>
      <c r="M149" s="34">
        <f t="shared" si="49"/>
        <v>128</v>
      </c>
      <c r="N149" s="34">
        <f t="shared" si="50"/>
        <v>192</v>
      </c>
      <c r="O149" s="34">
        <f t="shared" si="51"/>
        <v>176</v>
      </c>
      <c r="P149" s="34">
        <f t="shared" si="52"/>
        <v>352</v>
      </c>
      <c r="Q149" s="34">
        <f t="shared" si="53"/>
        <v>240</v>
      </c>
      <c r="R149" s="34">
        <f t="shared" si="54"/>
        <v>480</v>
      </c>
      <c r="S149" s="34">
        <f t="shared" si="55"/>
        <v>720</v>
      </c>
      <c r="T149" s="35">
        <f t="shared" si="56"/>
        <v>0.48888888888888887</v>
      </c>
      <c r="U149" s="35">
        <f t="shared" si="57"/>
        <v>0.51111111111111107</v>
      </c>
    </row>
    <row r="150" spans="1:21" x14ac:dyDescent="0.25">
      <c r="A150" s="36">
        <f t="shared" si="58"/>
        <v>47969</v>
      </c>
      <c r="B150" s="33">
        <f t="shared" si="41"/>
        <v>47969</v>
      </c>
      <c r="C150" s="34">
        <f t="shared" si="42"/>
        <v>2031</v>
      </c>
      <c r="D150" s="34">
        <f t="shared" si="43"/>
        <v>5</v>
      </c>
      <c r="E150" s="34">
        <f t="shared" si="40"/>
        <v>31</v>
      </c>
      <c r="F150" s="34">
        <f t="shared" si="44"/>
        <v>22</v>
      </c>
      <c r="G150" s="34">
        <f t="shared" si="45"/>
        <v>9</v>
      </c>
      <c r="H150" s="34">
        <v>1</v>
      </c>
      <c r="I150" s="34">
        <f t="shared" si="59"/>
        <v>0</v>
      </c>
      <c r="J150" s="34">
        <f t="shared" si="46"/>
        <v>336</v>
      </c>
      <c r="K150" s="34">
        <f t="shared" si="47"/>
        <v>408</v>
      </c>
      <c r="L150" s="34">
        <f t="shared" si="48"/>
        <v>72</v>
      </c>
      <c r="M150" s="34">
        <f t="shared" si="49"/>
        <v>144</v>
      </c>
      <c r="N150" s="34">
        <f t="shared" si="50"/>
        <v>216</v>
      </c>
      <c r="O150" s="34">
        <f t="shared" si="51"/>
        <v>176</v>
      </c>
      <c r="P150" s="34">
        <f t="shared" si="52"/>
        <v>352</v>
      </c>
      <c r="Q150" s="34">
        <f t="shared" si="53"/>
        <v>248</v>
      </c>
      <c r="R150" s="34">
        <f t="shared" si="54"/>
        <v>496</v>
      </c>
      <c r="S150" s="34">
        <f t="shared" si="55"/>
        <v>744</v>
      </c>
      <c r="T150" s="35">
        <f t="shared" si="56"/>
        <v>0.45161290322580644</v>
      </c>
      <c r="U150" s="35">
        <f t="shared" si="57"/>
        <v>0.54838709677419351</v>
      </c>
    </row>
    <row r="151" spans="1:21" x14ac:dyDescent="0.25">
      <c r="A151" s="36">
        <f t="shared" si="58"/>
        <v>48000</v>
      </c>
      <c r="B151" s="33">
        <f t="shared" si="41"/>
        <v>48000</v>
      </c>
      <c r="C151" s="34">
        <f t="shared" si="42"/>
        <v>2031</v>
      </c>
      <c r="D151" s="34">
        <f t="shared" si="43"/>
        <v>6</v>
      </c>
      <c r="E151" s="34">
        <f t="shared" si="40"/>
        <v>30</v>
      </c>
      <c r="F151" s="34">
        <f t="shared" si="44"/>
        <v>21</v>
      </c>
      <c r="G151" s="34">
        <f t="shared" si="45"/>
        <v>9</v>
      </c>
      <c r="H151" s="34">
        <v>0</v>
      </c>
      <c r="I151" s="34">
        <f t="shared" si="59"/>
        <v>0</v>
      </c>
      <c r="J151" s="34">
        <f t="shared" si="46"/>
        <v>336</v>
      </c>
      <c r="K151" s="34">
        <f t="shared" si="47"/>
        <v>384</v>
      </c>
      <c r="L151" s="34">
        <f t="shared" si="48"/>
        <v>72</v>
      </c>
      <c r="M151" s="34">
        <f t="shared" si="49"/>
        <v>144</v>
      </c>
      <c r="N151" s="34">
        <f t="shared" si="50"/>
        <v>216</v>
      </c>
      <c r="O151" s="34">
        <f t="shared" si="51"/>
        <v>168</v>
      </c>
      <c r="P151" s="34">
        <f t="shared" si="52"/>
        <v>336</v>
      </c>
      <c r="Q151" s="34">
        <f t="shared" si="53"/>
        <v>240</v>
      </c>
      <c r="R151" s="34">
        <f t="shared" si="54"/>
        <v>480</v>
      </c>
      <c r="S151" s="34">
        <f t="shared" si="55"/>
        <v>720</v>
      </c>
      <c r="T151" s="35">
        <f t="shared" si="56"/>
        <v>0.46666666666666667</v>
      </c>
      <c r="U151" s="35">
        <f t="shared" si="57"/>
        <v>0.53333333333333333</v>
      </c>
    </row>
    <row r="152" spans="1:21" x14ac:dyDescent="0.25">
      <c r="A152" s="36">
        <f t="shared" si="58"/>
        <v>48030</v>
      </c>
      <c r="B152" s="33">
        <f t="shared" si="41"/>
        <v>48030</v>
      </c>
      <c r="C152" s="34">
        <f t="shared" si="42"/>
        <v>2031</v>
      </c>
      <c r="D152" s="34">
        <f t="shared" si="43"/>
        <v>7</v>
      </c>
      <c r="E152" s="34">
        <f t="shared" si="40"/>
        <v>31</v>
      </c>
      <c r="F152" s="34">
        <f t="shared" si="44"/>
        <v>23</v>
      </c>
      <c r="G152" s="34">
        <f t="shared" si="45"/>
        <v>8</v>
      </c>
      <c r="H152" s="34">
        <v>1</v>
      </c>
      <c r="I152" s="34">
        <f t="shared" si="59"/>
        <v>0</v>
      </c>
      <c r="J152" s="34">
        <f t="shared" si="46"/>
        <v>352</v>
      </c>
      <c r="K152" s="34">
        <f t="shared" si="47"/>
        <v>392</v>
      </c>
      <c r="L152" s="34">
        <f t="shared" si="48"/>
        <v>64</v>
      </c>
      <c r="M152" s="34">
        <f t="shared" si="49"/>
        <v>128</v>
      </c>
      <c r="N152" s="34">
        <f t="shared" si="50"/>
        <v>192</v>
      </c>
      <c r="O152" s="34">
        <f t="shared" si="51"/>
        <v>184</v>
      </c>
      <c r="P152" s="34">
        <f t="shared" si="52"/>
        <v>368</v>
      </c>
      <c r="Q152" s="34">
        <f t="shared" si="53"/>
        <v>248</v>
      </c>
      <c r="R152" s="34">
        <f t="shared" si="54"/>
        <v>496</v>
      </c>
      <c r="S152" s="34">
        <f t="shared" si="55"/>
        <v>744</v>
      </c>
      <c r="T152" s="35">
        <f t="shared" si="56"/>
        <v>0.4731182795698925</v>
      </c>
      <c r="U152" s="35">
        <f t="shared" si="57"/>
        <v>0.5268817204301075</v>
      </c>
    </row>
    <row r="153" spans="1:21" x14ac:dyDescent="0.25">
      <c r="A153" s="36">
        <f t="shared" si="58"/>
        <v>48061</v>
      </c>
      <c r="B153" s="33">
        <f t="shared" si="41"/>
        <v>48061</v>
      </c>
      <c r="C153" s="34">
        <f t="shared" si="42"/>
        <v>2031</v>
      </c>
      <c r="D153" s="34">
        <f t="shared" si="43"/>
        <v>8</v>
      </c>
      <c r="E153" s="34">
        <f t="shared" si="40"/>
        <v>31</v>
      </c>
      <c r="F153" s="34">
        <f t="shared" si="44"/>
        <v>21</v>
      </c>
      <c r="G153" s="34">
        <f t="shared" si="45"/>
        <v>10</v>
      </c>
      <c r="H153" s="34">
        <v>0</v>
      </c>
      <c r="I153" s="34">
        <f t="shared" si="59"/>
        <v>0</v>
      </c>
      <c r="J153" s="34">
        <f t="shared" si="46"/>
        <v>336</v>
      </c>
      <c r="K153" s="34">
        <f t="shared" si="47"/>
        <v>408</v>
      </c>
      <c r="L153" s="34">
        <f t="shared" si="48"/>
        <v>80</v>
      </c>
      <c r="M153" s="34">
        <f t="shared" si="49"/>
        <v>160</v>
      </c>
      <c r="N153" s="34">
        <f t="shared" si="50"/>
        <v>240</v>
      </c>
      <c r="O153" s="34">
        <f t="shared" si="51"/>
        <v>168</v>
      </c>
      <c r="P153" s="34">
        <f t="shared" si="52"/>
        <v>336</v>
      </c>
      <c r="Q153" s="34">
        <f t="shared" si="53"/>
        <v>248</v>
      </c>
      <c r="R153" s="34">
        <f t="shared" si="54"/>
        <v>496</v>
      </c>
      <c r="S153" s="34">
        <f t="shared" si="55"/>
        <v>744</v>
      </c>
      <c r="T153" s="35">
        <f t="shared" si="56"/>
        <v>0.45161290322580644</v>
      </c>
      <c r="U153" s="35">
        <f t="shared" si="57"/>
        <v>0.54838709677419351</v>
      </c>
    </row>
    <row r="154" spans="1:21" x14ac:dyDescent="0.25">
      <c r="A154" s="36">
        <f t="shared" si="58"/>
        <v>48092</v>
      </c>
      <c r="B154" s="33">
        <f t="shared" si="41"/>
        <v>48092</v>
      </c>
      <c r="C154" s="34">
        <f t="shared" si="42"/>
        <v>2031</v>
      </c>
      <c r="D154" s="34">
        <f t="shared" si="43"/>
        <v>9</v>
      </c>
      <c r="E154" s="34">
        <f t="shared" si="40"/>
        <v>30</v>
      </c>
      <c r="F154" s="34">
        <f t="shared" si="44"/>
        <v>22</v>
      </c>
      <c r="G154" s="34">
        <f t="shared" si="45"/>
        <v>8</v>
      </c>
      <c r="H154" s="34">
        <v>1</v>
      </c>
      <c r="I154" s="34">
        <f t="shared" si="59"/>
        <v>0</v>
      </c>
      <c r="J154" s="34">
        <f t="shared" si="46"/>
        <v>336</v>
      </c>
      <c r="K154" s="34">
        <f t="shared" si="47"/>
        <v>384</v>
      </c>
      <c r="L154" s="34">
        <f t="shared" si="48"/>
        <v>64</v>
      </c>
      <c r="M154" s="34">
        <f t="shared" si="49"/>
        <v>128</v>
      </c>
      <c r="N154" s="34">
        <f t="shared" si="50"/>
        <v>192</v>
      </c>
      <c r="O154" s="34">
        <f t="shared" si="51"/>
        <v>176</v>
      </c>
      <c r="P154" s="34">
        <f t="shared" si="52"/>
        <v>352</v>
      </c>
      <c r="Q154" s="34">
        <f t="shared" si="53"/>
        <v>240</v>
      </c>
      <c r="R154" s="34">
        <f t="shared" si="54"/>
        <v>480</v>
      </c>
      <c r="S154" s="34">
        <f t="shared" si="55"/>
        <v>720</v>
      </c>
      <c r="T154" s="35">
        <f t="shared" si="56"/>
        <v>0.46666666666666667</v>
      </c>
      <c r="U154" s="35">
        <f t="shared" si="57"/>
        <v>0.53333333333333333</v>
      </c>
    </row>
    <row r="155" spans="1:21" x14ac:dyDescent="0.25">
      <c r="A155" s="36">
        <f t="shared" si="58"/>
        <v>48122</v>
      </c>
      <c r="B155" s="33">
        <f t="shared" si="41"/>
        <v>48122</v>
      </c>
      <c r="C155" s="34">
        <f t="shared" si="42"/>
        <v>2031</v>
      </c>
      <c r="D155" s="34">
        <f t="shared" si="43"/>
        <v>10</v>
      </c>
      <c r="E155" s="34">
        <f t="shared" si="40"/>
        <v>31</v>
      </c>
      <c r="F155" s="34">
        <f t="shared" si="44"/>
        <v>23</v>
      </c>
      <c r="G155" s="34">
        <f t="shared" si="45"/>
        <v>8</v>
      </c>
      <c r="H155" s="34">
        <v>0</v>
      </c>
      <c r="I155" s="34">
        <f t="shared" si="59"/>
        <v>0</v>
      </c>
      <c r="J155" s="34">
        <f t="shared" si="46"/>
        <v>368</v>
      </c>
      <c r="K155" s="34">
        <f t="shared" si="47"/>
        <v>376</v>
      </c>
      <c r="L155" s="34">
        <f t="shared" si="48"/>
        <v>64</v>
      </c>
      <c r="M155" s="34">
        <f t="shared" si="49"/>
        <v>128</v>
      </c>
      <c r="N155" s="34">
        <f t="shared" si="50"/>
        <v>192</v>
      </c>
      <c r="O155" s="34">
        <f t="shared" si="51"/>
        <v>184</v>
      </c>
      <c r="P155" s="34">
        <f t="shared" si="52"/>
        <v>368</v>
      </c>
      <c r="Q155" s="34">
        <f t="shared" si="53"/>
        <v>248</v>
      </c>
      <c r="R155" s="34">
        <f t="shared" si="54"/>
        <v>496</v>
      </c>
      <c r="S155" s="34">
        <f t="shared" si="55"/>
        <v>744</v>
      </c>
      <c r="T155" s="35">
        <f t="shared" si="56"/>
        <v>0.4946236559139785</v>
      </c>
      <c r="U155" s="35">
        <f t="shared" si="57"/>
        <v>0.5053763440860215</v>
      </c>
    </row>
    <row r="156" spans="1:21" x14ac:dyDescent="0.25">
      <c r="A156" s="36">
        <f t="shared" si="58"/>
        <v>48153</v>
      </c>
      <c r="B156" s="33">
        <f t="shared" si="41"/>
        <v>48153</v>
      </c>
      <c r="C156" s="34">
        <f t="shared" si="42"/>
        <v>2031</v>
      </c>
      <c r="D156" s="34">
        <f t="shared" si="43"/>
        <v>11</v>
      </c>
      <c r="E156" s="34">
        <f t="shared" si="40"/>
        <v>30</v>
      </c>
      <c r="F156" s="34">
        <f t="shared" si="44"/>
        <v>20</v>
      </c>
      <c r="G156" s="34">
        <f t="shared" si="45"/>
        <v>10</v>
      </c>
      <c r="H156" s="34">
        <v>1</v>
      </c>
      <c r="I156" s="34">
        <f t="shared" si="59"/>
        <v>1</v>
      </c>
      <c r="J156" s="34">
        <f t="shared" si="46"/>
        <v>304</v>
      </c>
      <c r="K156" s="34">
        <f t="shared" si="47"/>
        <v>417</v>
      </c>
      <c r="L156" s="34">
        <f t="shared" si="48"/>
        <v>80</v>
      </c>
      <c r="M156" s="34">
        <f t="shared" si="49"/>
        <v>160</v>
      </c>
      <c r="N156" s="34">
        <f t="shared" si="50"/>
        <v>240</v>
      </c>
      <c r="O156" s="34">
        <f t="shared" si="51"/>
        <v>160</v>
      </c>
      <c r="P156" s="34">
        <f t="shared" si="52"/>
        <v>320</v>
      </c>
      <c r="Q156" s="34">
        <f t="shared" si="53"/>
        <v>240</v>
      </c>
      <c r="R156" s="34">
        <f t="shared" si="54"/>
        <v>480</v>
      </c>
      <c r="S156" s="34">
        <f t="shared" si="55"/>
        <v>721</v>
      </c>
      <c r="T156" s="35">
        <f t="shared" si="56"/>
        <v>0.42163661581137307</v>
      </c>
      <c r="U156" s="35">
        <f t="shared" si="57"/>
        <v>0.57836338418862687</v>
      </c>
    </row>
    <row r="157" spans="1:21" x14ac:dyDescent="0.25">
      <c r="A157" s="36">
        <f t="shared" si="58"/>
        <v>48183</v>
      </c>
      <c r="B157" s="33">
        <f t="shared" si="41"/>
        <v>48183</v>
      </c>
      <c r="C157" s="34">
        <f t="shared" si="42"/>
        <v>2031</v>
      </c>
      <c r="D157" s="34">
        <f t="shared" si="43"/>
        <v>12</v>
      </c>
      <c r="E157" s="34">
        <f t="shared" si="40"/>
        <v>31</v>
      </c>
      <c r="F157" s="34">
        <f t="shared" si="44"/>
        <v>23</v>
      </c>
      <c r="G157" s="34">
        <f t="shared" si="45"/>
        <v>8</v>
      </c>
      <c r="H157" s="34">
        <v>1</v>
      </c>
      <c r="I157" s="34">
        <f t="shared" si="59"/>
        <v>0</v>
      </c>
      <c r="J157" s="34">
        <f t="shared" si="46"/>
        <v>352</v>
      </c>
      <c r="K157" s="34">
        <f t="shared" si="47"/>
        <v>392</v>
      </c>
      <c r="L157" s="34">
        <f t="shared" si="48"/>
        <v>64</v>
      </c>
      <c r="M157" s="34">
        <f t="shared" si="49"/>
        <v>128</v>
      </c>
      <c r="N157" s="34">
        <f t="shared" si="50"/>
        <v>192</v>
      </c>
      <c r="O157" s="34">
        <f t="shared" si="51"/>
        <v>184</v>
      </c>
      <c r="P157" s="34">
        <f t="shared" si="52"/>
        <v>368</v>
      </c>
      <c r="Q157" s="34">
        <f t="shared" si="53"/>
        <v>248</v>
      </c>
      <c r="R157" s="34">
        <f t="shared" si="54"/>
        <v>496</v>
      </c>
      <c r="S157" s="34">
        <f t="shared" si="55"/>
        <v>744</v>
      </c>
      <c r="T157" s="35">
        <f t="shared" si="56"/>
        <v>0.4731182795698925</v>
      </c>
      <c r="U157" s="35">
        <f t="shared" si="57"/>
        <v>0.5268817204301075</v>
      </c>
    </row>
    <row r="158" spans="1:21" x14ac:dyDescent="0.25">
      <c r="A158" s="36">
        <f t="shared" si="58"/>
        <v>48214</v>
      </c>
      <c r="B158" s="33">
        <f t="shared" si="41"/>
        <v>48214</v>
      </c>
      <c r="C158" s="34">
        <f t="shared" si="42"/>
        <v>2032</v>
      </c>
      <c r="D158" s="34">
        <f t="shared" si="43"/>
        <v>1</v>
      </c>
      <c r="E158" s="34">
        <f t="shared" si="40"/>
        <v>31</v>
      </c>
      <c r="F158" s="34">
        <f t="shared" si="44"/>
        <v>22</v>
      </c>
      <c r="G158" s="34">
        <f t="shared" si="45"/>
        <v>9</v>
      </c>
      <c r="H158" s="34">
        <v>1</v>
      </c>
      <c r="I158" s="34">
        <f t="shared" si="59"/>
        <v>0</v>
      </c>
      <c r="J158" s="34">
        <f t="shared" si="46"/>
        <v>336</v>
      </c>
      <c r="K158" s="34">
        <f t="shared" si="47"/>
        <v>408</v>
      </c>
      <c r="L158" s="34">
        <f t="shared" si="48"/>
        <v>72</v>
      </c>
      <c r="M158" s="34">
        <f t="shared" si="49"/>
        <v>144</v>
      </c>
      <c r="N158" s="34">
        <f t="shared" si="50"/>
        <v>216</v>
      </c>
      <c r="O158" s="34">
        <f t="shared" si="51"/>
        <v>176</v>
      </c>
      <c r="P158" s="34">
        <f t="shared" si="52"/>
        <v>352</v>
      </c>
      <c r="Q158" s="34">
        <f t="shared" si="53"/>
        <v>248</v>
      </c>
      <c r="R158" s="34">
        <f t="shared" si="54"/>
        <v>496</v>
      </c>
      <c r="S158" s="34">
        <f t="shared" si="55"/>
        <v>744</v>
      </c>
      <c r="T158" s="35">
        <f t="shared" si="56"/>
        <v>0.45161290322580644</v>
      </c>
      <c r="U158" s="35">
        <f t="shared" si="57"/>
        <v>0.54838709677419351</v>
      </c>
    </row>
    <row r="159" spans="1:21" x14ac:dyDescent="0.25">
      <c r="A159" s="36">
        <f t="shared" si="58"/>
        <v>48245</v>
      </c>
      <c r="B159" s="33">
        <f t="shared" si="41"/>
        <v>48245</v>
      </c>
      <c r="C159" s="34">
        <f t="shared" si="42"/>
        <v>2032</v>
      </c>
      <c r="D159" s="34">
        <f t="shared" si="43"/>
        <v>2</v>
      </c>
      <c r="E159" s="34">
        <f t="shared" si="40"/>
        <v>29</v>
      </c>
      <c r="F159" s="34">
        <f t="shared" si="44"/>
        <v>20</v>
      </c>
      <c r="G159" s="34">
        <f t="shared" si="45"/>
        <v>9</v>
      </c>
      <c r="H159" s="34">
        <v>0</v>
      </c>
      <c r="I159" s="34">
        <f t="shared" si="59"/>
        <v>0</v>
      </c>
      <c r="J159" s="34">
        <f t="shared" si="46"/>
        <v>320</v>
      </c>
      <c r="K159" s="34">
        <f t="shared" si="47"/>
        <v>376</v>
      </c>
      <c r="L159" s="34">
        <f t="shared" si="48"/>
        <v>72</v>
      </c>
      <c r="M159" s="34">
        <f t="shared" si="49"/>
        <v>144</v>
      </c>
      <c r="N159" s="34">
        <f t="shared" si="50"/>
        <v>216</v>
      </c>
      <c r="O159" s="34">
        <f t="shared" si="51"/>
        <v>160</v>
      </c>
      <c r="P159" s="34">
        <f t="shared" si="52"/>
        <v>320</v>
      </c>
      <c r="Q159" s="34">
        <f t="shared" si="53"/>
        <v>232</v>
      </c>
      <c r="R159" s="34">
        <f t="shared" si="54"/>
        <v>464</v>
      </c>
      <c r="S159" s="34">
        <f t="shared" si="55"/>
        <v>696</v>
      </c>
      <c r="T159" s="35">
        <f t="shared" si="56"/>
        <v>0.45977011494252873</v>
      </c>
      <c r="U159" s="35">
        <f t="shared" si="57"/>
        <v>0.54022988505747127</v>
      </c>
    </row>
    <row r="160" spans="1:21" x14ac:dyDescent="0.25">
      <c r="A160" s="36">
        <f t="shared" si="58"/>
        <v>48274</v>
      </c>
      <c r="B160" s="33">
        <f t="shared" si="41"/>
        <v>48274</v>
      </c>
      <c r="C160" s="34">
        <f t="shared" si="42"/>
        <v>2032</v>
      </c>
      <c r="D160" s="34">
        <f t="shared" si="43"/>
        <v>3</v>
      </c>
      <c r="E160" s="34">
        <f t="shared" si="40"/>
        <v>31</v>
      </c>
      <c r="F160" s="34">
        <f t="shared" si="44"/>
        <v>23</v>
      </c>
      <c r="G160" s="34">
        <f t="shared" si="45"/>
        <v>8</v>
      </c>
      <c r="H160" s="34">
        <v>0</v>
      </c>
      <c r="I160" s="34">
        <f t="shared" si="59"/>
        <v>-1</v>
      </c>
      <c r="J160" s="34">
        <f t="shared" si="46"/>
        <v>368</v>
      </c>
      <c r="K160" s="34">
        <f t="shared" si="47"/>
        <v>375</v>
      </c>
      <c r="L160" s="34">
        <f t="shared" si="48"/>
        <v>64</v>
      </c>
      <c r="M160" s="34">
        <f t="shared" si="49"/>
        <v>128</v>
      </c>
      <c r="N160" s="34">
        <f t="shared" si="50"/>
        <v>192</v>
      </c>
      <c r="O160" s="34">
        <f t="shared" si="51"/>
        <v>184</v>
      </c>
      <c r="P160" s="34">
        <f t="shared" si="52"/>
        <v>368</v>
      </c>
      <c r="Q160" s="34">
        <f t="shared" si="53"/>
        <v>248</v>
      </c>
      <c r="R160" s="34">
        <f t="shared" si="54"/>
        <v>496</v>
      </c>
      <c r="S160" s="34">
        <f t="shared" si="55"/>
        <v>743</v>
      </c>
      <c r="T160" s="35">
        <f t="shared" si="56"/>
        <v>0.49528936742934049</v>
      </c>
      <c r="U160" s="35">
        <f t="shared" si="57"/>
        <v>0.50471063257065951</v>
      </c>
    </row>
    <row r="161" spans="1:21" x14ac:dyDescent="0.25">
      <c r="A161" s="36">
        <f t="shared" si="58"/>
        <v>48305</v>
      </c>
      <c r="B161" s="33">
        <f t="shared" si="41"/>
        <v>48305</v>
      </c>
      <c r="C161" s="34">
        <f t="shared" si="42"/>
        <v>2032</v>
      </c>
      <c r="D161" s="34">
        <f t="shared" si="43"/>
        <v>4</v>
      </c>
      <c r="E161" s="34">
        <f t="shared" si="40"/>
        <v>30</v>
      </c>
      <c r="F161" s="34">
        <f t="shared" si="44"/>
        <v>22</v>
      </c>
      <c r="G161" s="34">
        <f t="shared" si="45"/>
        <v>8</v>
      </c>
      <c r="H161" s="34">
        <v>0</v>
      </c>
      <c r="I161" s="34">
        <f t="shared" si="59"/>
        <v>0</v>
      </c>
      <c r="J161" s="34">
        <f t="shared" si="46"/>
        <v>352</v>
      </c>
      <c r="K161" s="34">
        <f t="shared" si="47"/>
        <v>368</v>
      </c>
      <c r="L161" s="34">
        <f t="shared" si="48"/>
        <v>64</v>
      </c>
      <c r="M161" s="34">
        <f t="shared" si="49"/>
        <v>128</v>
      </c>
      <c r="N161" s="34">
        <f t="shared" si="50"/>
        <v>192</v>
      </c>
      <c r="O161" s="34">
        <f t="shared" si="51"/>
        <v>176</v>
      </c>
      <c r="P161" s="34">
        <f t="shared" si="52"/>
        <v>352</v>
      </c>
      <c r="Q161" s="34">
        <f t="shared" si="53"/>
        <v>240</v>
      </c>
      <c r="R161" s="34">
        <f t="shared" si="54"/>
        <v>480</v>
      </c>
      <c r="S161" s="34">
        <f t="shared" si="55"/>
        <v>720</v>
      </c>
      <c r="T161" s="35">
        <f t="shared" si="56"/>
        <v>0.48888888888888887</v>
      </c>
      <c r="U161" s="35">
        <f t="shared" si="57"/>
        <v>0.51111111111111107</v>
      </c>
    </row>
    <row r="162" spans="1:21" x14ac:dyDescent="0.25">
      <c r="A162" s="36">
        <f t="shared" si="58"/>
        <v>48335</v>
      </c>
      <c r="B162" s="33">
        <f t="shared" si="41"/>
        <v>48335</v>
      </c>
      <c r="C162" s="34">
        <f t="shared" si="42"/>
        <v>2032</v>
      </c>
      <c r="D162" s="34">
        <f t="shared" si="43"/>
        <v>5</v>
      </c>
      <c r="E162" s="34">
        <f t="shared" si="40"/>
        <v>31</v>
      </c>
      <c r="F162" s="34">
        <f t="shared" si="44"/>
        <v>21</v>
      </c>
      <c r="G162" s="34">
        <f t="shared" si="45"/>
        <v>10</v>
      </c>
      <c r="H162" s="34">
        <v>1</v>
      </c>
      <c r="I162" s="34">
        <f t="shared" si="59"/>
        <v>0</v>
      </c>
      <c r="J162" s="34">
        <f t="shared" si="46"/>
        <v>320</v>
      </c>
      <c r="K162" s="34">
        <f t="shared" si="47"/>
        <v>424</v>
      </c>
      <c r="L162" s="34">
        <f t="shared" si="48"/>
        <v>80</v>
      </c>
      <c r="M162" s="34">
        <f t="shared" si="49"/>
        <v>160</v>
      </c>
      <c r="N162" s="34">
        <f t="shared" si="50"/>
        <v>240</v>
      </c>
      <c r="O162" s="34">
        <f t="shared" si="51"/>
        <v>168</v>
      </c>
      <c r="P162" s="34">
        <f t="shared" si="52"/>
        <v>336</v>
      </c>
      <c r="Q162" s="34">
        <f t="shared" si="53"/>
        <v>248</v>
      </c>
      <c r="R162" s="34">
        <f t="shared" si="54"/>
        <v>496</v>
      </c>
      <c r="S162" s="34">
        <f t="shared" si="55"/>
        <v>744</v>
      </c>
      <c r="T162" s="35">
        <f t="shared" si="56"/>
        <v>0.43010752688172044</v>
      </c>
      <c r="U162" s="35">
        <f t="shared" si="57"/>
        <v>0.56989247311827962</v>
      </c>
    </row>
    <row r="163" spans="1:21" x14ac:dyDescent="0.25">
      <c r="A163" s="36">
        <f t="shared" si="58"/>
        <v>48366</v>
      </c>
      <c r="B163" s="33">
        <f t="shared" si="41"/>
        <v>48366</v>
      </c>
      <c r="C163" s="34">
        <f t="shared" si="42"/>
        <v>2032</v>
      </c>
      <c r="D163" s="34">
        <f t="shared" si="43"/>
        <v>6</v>
      </c>
      <c r="E163" s="34">
        <f t="shared" si="40"/>
        <v>30</v>
      </c>
      <c r="F163" s="34">
        <f t="shared" si="44"/>
        <v>22</v>
      </c>
      <c r="G163" s="34">
        <f t="shared" si="45"/>
        <v>8</v>
      </c>
      <c r="H163" s="34">
        <v>0</v>
      </c>
      <c r="I163" s="34">
        <f t="shared" si="59"/>
        <v>0</v>
      </c>
      <c r="J163" s="34">
        <f t="shared" si="46"/>
        <v>352</v>
      </c>
      <c r="K163" s="34">
        <f t="shared" si="47"/>
        <v>368</v>
      </c>
      <c r="L163" s="34">
        <f t="shared" si="48"/>
        <v>64</v>
      </c>
      <c r="M163" s="34">
        <f t="shared" si="49"/>
        <v>128</v>
      </c>
      <c r="N163" s="34">
        <f t="shared" si="50"/>
        <v>192</v>
      </c>
      <c r="O163" s="34">
        <f t="shared" si="51"/>
        <v>176</v>
      </c>
      <c r="P163" s="34">
        <f t="shared" si="52"/>
        <v>352</v>
      </c>
      <c r="Q163" s="34">
        <f t="shared" si="53"/>
        <v>240</v>
      </c>
      <c r="R163" s="34">
        <f t="shared" si="54"/>
        <v>480</v>
      </c>
      <c r="S163" s="34">
        <f t="shared" si="55"/>
        <v>720</v>
      </c>
      <c r="T163" s="35">
        <f t="shared" si="56"/>
        <v>0.48888888888888887</v>
      </c>
      <c r="U163" s="35">
        <f t="shared" si="57"/>
        <v>0.51111111111111107</v>
      </c>
    </row>
    <row r="164" spans="1:21" x14ac:dyDescent="0.25">
      <c r="A164" s="36">
        <f t="shared" si="58"/>
        <v>48396</v>
      </c>
      <c r="B164" s="33">
        <f t="shared" si="41"/>
        <v>48396</v>
      </c>
      <c r="C164" s="34">
        <f t="shared" si="42"/>
        <v>2032</v>
      </c>
      <c r="D164" s="34">
        <f t="shared" si="43"/>
        <v>7</v>
      </c>
      <c r="E164" s="34">
        <f t="shared" si="40"/>
        <v>31</v>
      </c>
      <c r="F164" s="34">
        <f t="shared" si="44"/>
        <v>22</v>
      </c>
      <c r="G164" s="34">
        <f t="shared" si="45"/>
        <v>9</v>
      </c>
      <c r="H164" s="34">
        <v>1</v>
      </c>
      <c r="I164" s="34">
        <f t="shared" si="59"/>
        <v>0</v>
      </c>
      <c r="J164" s="34">
        <f t="shared" si="46"/>
        <v>336</v>
      </c>
      <c r="K164" s="34">
        <f t="shared" si="47"/>
        <v>408</v>
      </c>
      <c r="L164" s="34">
        <f t="shared" si="48"/>
        <v>72</v>
      </c>
      <c r="M164" s="34">
        <f t="shared" si="49"/>
        <v>144</v>
      </c>
      <c r="N164" s="34">
        <f t="shared" si="50"/>
        <v>216</v>
      </c>
      <c r="O164" s="34">
        <f t="shared" si="51"/>
        <v>176</v>
      </c>
      <c r="P164" s="34">
        <f t="shared" si="52"/>
        <v>352</v>
      </c>
      <c r="Q164" s="34">
        <f t="shared" si="53"/>
        <v>248</v>
      </c>
      <c r="R164" s="34">
        <f t="shared" si="54"/>
        <v>496</v>
      </c>
      <c r="S164" s="34">
        <f t="shared" si="55"/>
        <v>744</v>
      </c>
      <c r="T164" s="35">
        <f t="shared" si="56"/>
        <v>0.45161290322580644</v>
      </c>
      <c r="U164" s="35">
        <f t="shared" si="57"/>
        <v>0.54838709677419351</v>
      </c>
    </row>
    <row r="165" spans="1:21" x14ac:dyDescent="0.25">
      <c r="A165" s="36">
        <f t="shared" si="58"/>
        <v>48427</v>
      </c>
      <c r="B165" s="33">
        <f t="shared" si="41"/>
        <v>48427</v>
      </c>
      <c r="C165" s="34">
        <f t="shared" si="42"/>
        <v>2032</v>
      </c>
      <c r="D165" s="34">
        <f t="shared" si="43"/>
        <v>8</v>
      </c>
      <c r="E165" s="34">
        <f t="shared" si="40"/>
        <v>31</v>
      </c>
      <c r="F165" s="34">
        <f t="shared" si="44"/>
        <v>22</v>
      </c>
      <c r="G165" s="34">
        <f t="shared" si="45"/>
        <v>9</v>
      </c>
      <c r="H165" s="34">
        <v>0</v>
      </c>
      <c r="I165" s="34">
        <f t="shared" si="59"/>
        <v>0</v>
      </c>
      <c r="J165" s="34">
        <f t="shared" si="46"/>
        <v>352</v>
      </c>
      <c r="K165" s="34">
        <f t="shared" si="47"/>
        <v>392</v>
      </c>
      <c r="L165" s="34">
        <f t="shared" si="48"/>
        <v>72</v>
      </c>
      <c r="M165" s="34">
        <f t="shared" si="49"/>
        <v>144</v>
      </c>
      <c r="N165" s="34">
        <f t="shared" si="50"/>
        <v>216</v>
      </c>
      <c r="O165" s="34">
        <f t="shared" si="51"/>
        <v>176</v>
      </c>
      <c r="P165" s="34">
        <f t="shared" si="52"/>
        <v>352</v>
      </c>
      <c r="Q165" s="34">
        <f t="shared" si="53"/>
        <v>248</v>
      </c>
      <c r="R165" s="34">
        <f t="shared" si="54"/>
        <v>496</v>
      </c>
      <c r="S165" s="34">
        <f t="shared" si="55"/>
        <v>744</v>
      </c>
      <c r="T165" s="35">
        <f t="shared" si="56"/>
        <v>0.4731182795698925</v>
      </c>
      <c r="U165" s="35">
        <f t="shared" si="57"/>
        <v>0.5268817204301075</v>
      </c>
    </row>
    <row r="166" spans="1:21" x14ac:dyDescent="0.25">
      <c r="A166" s="36">
        <f t="shared" si="58"/>
        <v>48458</v>
      </c>
      <c r="B166" s="33">
        <f t="shared" si="41"/>
        <v>48458</v>
      </c>
      <c r="C166" s="34">
        <f t="shared" si="42"/>
        <v>2032</v>
      </c>
      <c r="D166" s="34">
        <f t="shared" si="43"/>
        <v>9</v>
      </c>
      <c r="E166" s="34">
        <f t="shared" si="40"/>
        <v>30</v>
      </c>
      <c r="F166" s="34">
        <f t="shared" si="44"/>
        <v>22</v>
      </c>
      <c r="G166" s="34">
        <f t="shared" si="45"/>
        <v>8</v>
      </c>
      <c r="H166" s="34">
        <v>1</v>
      </c>
      <c r="I166" s="34">
        <f t="shared" si="59"/>
        <v>0</v>
      </c>
      <c r="J166" s="34">
        <f t="shared" si="46"/>
        <v>336</v>
      </c>
      <c r="K166" s="34">
        <f t="shared" si="47"/>
        <v>384</v>
      </c>
      <c r="L166" s="34">
        <f t="shared" si="48"/>
        <v>64</v>
      </c>
      <c r="M166" s="34">
        <f t="shared" si="49"/>
        <v>128</v>
      </c>
      <c r="N166" s="34">
        <f t="shared" si="50"/>
        <v>192</v>
      </c>
      <c r="O166" s="34">
        <f t="shared" si="51"/>
        <v>176</v>
      </c>
      <c r="P166" s="34">
        <f t="shared" si="52"/>
        <v>352</v>
      </c>
      <c r="Q166" s="34">
        <f t="shared" si="53"/>
        <v>240</v>
      </c>
      <c r="R166" s="34">
        <f t="shared" si="54"/>
        <v>480</v>
      </c>
      <c r="S166" s="34">
        <f t="shared" si="55"/>
        <v>720</v>
      </c>
      <c r="T166" s="35">
        <f t="shared" si="56"/>
        <v>0.46666666666666667</v>
      </c>
      <c r="U166" s="35">
        <f t="shared" si="57"/>
        <v>0.53333333333333333</v>
      </c>
    </row>
    <row r="167" spans="1:21" x14ac:dyDescent="0.25">
      <c r="A167" s="36">
        <f t="shared" si="58"/>
        <v>48488</v>
      </c>
      <c r="B167" s="33">
        <f t="shared" si="41"/>
        <v>48488</v>
      </c>
      <c r="C167" s="34">
        <f t="shared" si="42"/>
        <v>2032</v>
      </c>
      <c r="D167" s="34">
        <f t="shared" si="43"/>
        <v>10</v>
      </c>
      <c r="E167" s="34">
        <f t="shared" si="40"/>
        <v>31</v>
      </c>
      <c r="F167" s="34">
        <f t="shared" si="44"/>
        <v>21</v>
      </c>
      <c r="G167" s="34">
        <f t="shared" si="45"/>
        <v>10</v>
      </c>
      <c r="H167" s="34">
        <v>0</v>
      </c>
      <c r="I167" s="34">
        <f t="shared" si="59"/>
        <v>0</v>
      </c>
      <c r="J167" s="34">
        <f t="shared" si="46"/>
        <v>336</v>
      </c>
      <c r="K167" s="34">
        <f t="shared" si="47"/>
        <v>408</v>
      </c>
      <c r="L167" s="34">
        <f t="shared" si="48"/>
        <v>80</v>
      </c>
      <c r="M167" s="34">
        <f t="shared" si="49"/>
        <v>160</v>
      </c>
      <c r="N167" s="34">
        <f t="shared" si="50"/>
        <v>240</v>
      </c>
      <c r="O167" s="34">
        <f t="shared" si="51"/>
        <v>168</v>
      </c>
      <c r="P167" s="34">
        <f t="shared" si="52"/>
        <v>336</v>
      </c>
      <c r="Q167" s="34">
        <f t="shared" si="53"/>
        <v>248</v>
      </c>
      <c r="R167" s="34">
        <f t="shared" si="54"/>
        <v>496</v>
      </c>
      <c r="S167" s="34">
        <f t="shared" si="55"/>
        <v>744</v>
      </c>
      <c r="T167" s="35">
        <f t="shared" si="56"/>
        <v>0.45161290322580644</v>
      </c>
      <c r="U167" s="35">
        <f t="shared" si="57"/>
        <v>0.54838709677419351</v>
      </c>
    </row>
    <row r="168" spans="1:21" x14ac:dyDescent="0.25">
      <c r="A168" s="36">
        <f t="shared" si="58"/>
        <v>48519</v>
      </c>
      <c r="B168" s="33">
        <f t="shared" si="41"/>
        <v>48519</v>
      </c>
      <c r="C168" s="34">
        <f t="shared" si="42"/>
        <v>2032</v>
      </c>
      <c r="D168" s="34">
        <f t="shared" si="43"/>
        <v>11</v>
      </c>
      <c r="E168" s="34">
        <f t="shared" si="40"/>
        <v>30</v>
      </c>
      <c r="F168" s="34">
        <f t="shared" si="44"/>
        <v>22</v>
      </c>
      <c r="G168" s="34">
        <f t="shared" si="45"/>
        <v>8</v>
      </c>
      <c r="H168" s="34">
        <v>1</v>
      </c>
      <c r="I168" s="34">
        <f t="shared" si="59"/>
        <v>1</v>
      </c>
      <c r="J168" s="34">
        <f t="shared" si="46"/>
        <v>336</v>
      </c>
      <c r="K168" s="34">
        <f t="shared" si="47"/>
        <v>385</v>
      </c>
      <c r="L168" s="34">
        <f t="shared" si="48"/>
        <v>64</v>
      </c>
      <c r="M168" s="34">
        <f t="shared" si="49"/>
        <v>128</v>
      </c>
      <c r="N168" s="34">
        <f t="shared" si="50"/>
        <v>192</v>
      </c>
      <c r="O168" s="34">
        <f t="shared" si="51"/>
        <v>176</v>
      </c>
      <c r="P168" s="34">
        <f t="shared" si="52"/>
        <v>352</v>
      </c>
      <c r="Q168" s="34">
        <f t="shared" si="53"/>
        <v>240</v>
      </c>
      <c r="R168" s="34">
        <f t="shared" si="54"/>
        <v>480</v>
      </c>
      <c r="S168" s="34">
        <f t="shared" si="55"/>
        <v>721</v>
      </c>
      <c r="T168" s="35">
        <f t="shared" si="56"/>
        <v>0.46601941747572817</v>
      </c>
      <c r="U168" s="35">
        <f t="shared" si="57"/>
        <v>0.53398058252427183</v>
      </c>
    </row>
    <row r="169" spans="1:21" x14ac:dyDescent="0.25">
      <c r="A169" s="36">
        <f t="shared" si="58"/>
        <v>48549</v>
      </c>
      <c r="B169" s="33">
        <f t="shared" si="41"/>
        <v>48549</v>
      </c>
      <c r="C169" s="34">
        <f t="shared" si="42"/>
        <v>2032</v>
      </c>
      <c r="D169" s="34">
        <f t="shared" si="43"/>
        <v>12</v>
      </c>
      <c r="E169" s="34">
        <f t="shared" si="40"/>
        <v>31</v>
      </c>
      <c r="F169" s="34">
        <f t="shared" si="44"/>
        <v>23</v>
      </c>
      <c r="G169" s="34">
        <f t="shared" si="45"/>
        <v>8</v>
      </c>
      <c r="H169" s="34">
        <v>1</v>
      </c>
      <c r="I169" s="34">
        <f t="shared" si="59"/>
        <v>0</v>
      </c>
      <c r="J169" s="34">
        <f t="shared" si="46"/>
        <v>352</v>
      </c>
      <c r="K169" s="34">
        <f t="shared" si="47"/>
        <v>392</v>
      </c>
      <c r="L169" s="34">
        <f t="shared" si="48"/>
        <v>64</v>
      </c>
      <c r="M169" s="34">
        <f t="shared" si="49"/>
        <v>128</v>
      </c>
      <c r="N169" s="34">
        <f t="shared" si="50"/>
        <v>192</v>
      </c>
      <c r="O169" s="34">
        <f t="shared" si="51"/>
        <v>184</v>
      </c>
      <c r="P169" s="34">
        <f t="shared" si="52"/>
        <v>368</v>
      </c>
      <c r="Q169" s="34">
        <f t="shared" si="53"/>
        <v>248</v>
      </c>
      <c r="R169" s="34">
        <f t="shared" si="54"/>
        <v>496</v>
      </c>
      <c r="S169" s="34">
        <f t="shared" si="55"/>
        <v>744</v>
      </c>
      <c r="T169" s="35">
        <f t="shared" si="56"/>
        <v>0.4731182795698925</v>
      </c>
      <c r="U169" s="35">
        <f t="shared" si="57"/>
        <v>0.5268817204301075</v>
      </c>
    </row>
    <row r="170" spans="1:21" x14ac:dyDescent="0.25">
      <c r="A170" s="36">
        <f t="shared" si="58"/>
        <v>48580</v>
      </c>
      <c r="B170" s="33">
        <f t="shared" si="41"/>
        <v>48580</v>
      </c>
      <c r="C170" s="34">
        <f t="shared" si="42"/>
        <v>2033</v>
      </c>
      <c r="D170" s="34">
        <f t="shared" si="43"/>
        <v>1</v>
      </c>
      <c r="E170" s="34">
        <f t="shared" si="40"/>
        <v>31</v>
      </c>
      <c r="F170" s="34">
        <f t="shared" si="44"/>
        <v>21</v>
      </c>
      <c r="G170" s="34">
        <f t="shared" si="45"/>
        <v>10</v>
      </c>
      <c r="H170" s="34">
        <v>1</v>
      </c>
      <c r="I170" s="34">
        <f t="shared" si="59"/>
        <v>0</v>
      </c>
      <c r="J170" s="34">
        <f t="shared" si="46"/>
        <v>320</v>
      </c>
      <c r="K170" s="34">
        <f t="shared" si="47"/>
        <v>424</v>
      </c>
      <c r="L170" s="34">
        <f t="shared" si="48"/>
        <v>80</v>
      </c>
      <c r="M170" s="34">
        <f t="shared" si="49"/>
        <v>160</v>
      </c>
      <c r="N170" s="34">
        <f t="shared" si="50"/>
        <v>240</v>
      </c>
      <c r="O170" s="34">
        <f t="shared" si="51"/>
        <v>168</v>
      </c>
      <c r="P170" s="34">
        <f t="shared" si="52"/>
        <v>336</v>
      </c>
      <c r="Q170" s="34">
        <f t="shared" si="53"/>
        <v>248</v>
      </c>
      <c r="R170" s="34">
        <f t="shared" si="54"/>
        <v>496</v>
      </c>
      <c r="S170" s="34">
        <f t="shared" si="55"/>
        <v>744</v>
      </c>
      <c r="T170" s="35">
        <f t="shared" si="56"/>
        <v>0.43010752688172044</v>
      </c>
      <c r="U170" s="35">
        <f t="shared" si="57"/>
        <v>0.56989247311827962</v>
      </c>
    </row>
    <row r="171" spans="1:21" x14ac:dyDescent="0.25">
      <c r="A171" s="36">
        <f t="shared" si="58"/>
        <v>48611</v>
      </c>
      <c r="B171" s="33">
        <f t="shared" si="41"/>
        <v>48611</v>
      </c>
      <c r="C171" s="34">
        <f t="shared" si="42"/>
        <v>2033</v>
      </c>
      <c r="D171" s="34">
        <f t="shared" si="43"/>
        <v>2</v>
      </c>
      <c r="E171" s="34">
        <f t="shared" si="40"/>
        <v>28</v>
      </c>
      <c r="F171" s="34">
        <f t="shared" si="44"/>
        <v>20</v>
      </c>
      <c r="G171" s="34">
        <f t="shared" si="45"/>
        <v>8</v>
      </c>
      <c r="H171" s="34">
        <v>0</v>
      </c>
      <c r="I171" s="34">
        <f t="shared" si="59"/>
        <v>0</v>
      </c>
      <c r="J171" s="34">
        <f t="shared" si="46"/>
        <v>320</v>
      </c>
      <c r="K171" s="34">
        <f t="shared" si="47"/>
        <v>352</v>
      </c>
      <c r="L171" s="34">
        <f t="shared" si="48"/>
        <v>64</v>
      </c>
      <c r="M171" s="34">
        <f t="shared" si="49"/>
        <v>128</v>
      </c>
      <c r="N171" s="34">
        <f t="shared" si="50"/>
        <v>192</v>
      </c>
      <c r="O171" s="34">
        <f t="shared" si="51"/>
        <v>160</v>
      </c>
      <c r="P171" s="34">
        <f t="shared" si="52"/>
        <v>320</v>
      </c>
      <c r="Q171" s="34">
        <f t="shared" si="53"/>
        <v>224</v>
      </c>
      <c r="R171" s="34">
        <f t="shared" si="54"/>
        <v>448</v>
      </c>
      <c r="S171" s="34">
        <f t="shared" si="55"/>
        <v>672</v>
      </c>
      <c r="T171" s="35">
        <f t="shared" si="56"/>
        <v>0.47619047619047616</v>
      </c>
      <c r="U171" s="35">
        <f t="shared" si="57"/>
        <v>0.52380952380952384</v>
      </c>
    </row>
    <row r="172" spans="1:21" x14ac:dyDescent="0.25">
      <c r="A172" s="36">
        <f t="shared" si="58"/>
        <v>48639</v>
      </c>
      <c r="B172" s="33">
        <f t="shared" si="41"/>
        <v>48639</v>
      </c>
      <c r="C172" s="34">
        <f t="shared" si="42"/>
        <v>2033</v>
      </c>
      <c r="D172" s="34">
        <f t="shared" si="43"/>
        <v>3</v>
      </c>
      <c r="E172" s="34">
        <f t="shared" si="40"/>
        <v>31</v>
      </c>
      <c r="F172" s="34">
        <f t="shared" si="44"/>
        <v>23</v>
      </c>
      <c r="G172" s="34">
        <f t="shared" si="45"/>
        <v>8</v>
      </c>
      <c r="H172" s="34">
        <v>0</v>
      </c>
      <c r="I172" s="34">
        <f t="shared" si="59"/>
        <v>-1</v>
      </c>
      <c r="J172" s="34">
        <f t="shared" si="46"/>
        <v>368</v>
      </c>
      <c r="K172" s="34">
        <f t="shared" si="47"/>
        <v>375</v>
      </c>
      <c r="L172" s="34">
        <f t="shared" si="48"/>
        <v>64</v>
      </c>
      <c r="M172" s="34">
        <f t="shared" si="49"/>
        <v>128</v>
      </c>
      <c r="N172" s="34">
        <f t="shared" si="50"/>
        <v>192</v>
      </c>
      <c r="O172" s="34">
        <f t="shared" si="51"/>
        <v>184</v>
      </c>
      <c r="P172" s="34">
        <f t="shared" si="52"/>
        <v>368</v>
      </c>
      <c r="Q172" s="34">
        <f t="shared" si="53"/>
        <v>248</v>
      </c>
      <c r="R172" s="34">
        <f t="shared" si="54"/>
        <v>496</v>
      </c>
      <c r="S172" s="34">
        <f t="shared" si="55"/>
        <v>743</v>
      </c>
      <c r="T172" s="35">
        <f t="shared" si="56"/>
        <v>0.49528936742934049</v>
      </c>
      <c r="U172" s="35">
        <f t="shared" si="57"/>
        <v>0.50471063257065951</v>
      </c>
    </row>
    <row r="173" spans="1:21" x14ac:dyDescent="0.25">
      <c r="A173" s="36">
        <f t="shared" si="58"/>
        <v>48670</v>
      </c>
      <c r="B173" s="33">
        <f t="shared" si="41"/>
        <v>48670</v>
      </c>
      <c r="C173" s="34">
        <f t="shared" si="42"/>
        <v>2033</v>
      </c>
      <c r="D173" s="34">
        <f t="shared" si="43"/>
        <v>4</v>
      </c>
      <c r="E173" s="34">
        <f t="shared" si="40"/>
        <v>30</v>
      </c>
      <c r="F173" s="34">
        <f t="shared" si="44"/>
        <v>21</v>
      </c>
      <c r="G173" s="34">
        <f t="shared" si="45"/>
        <v>9</v>
      </c>
      <c r="H173" s="34">
        <v>0</v>
      </c>
      <c r="I173" s="34">
        <f t="shared" si="59"/>
        <v>0</v>
      </c>
      <c r="J173" s="34">
        <f t="shared" si="46"/>
        <v>336</v>
      </c>
      <c r="K173" s="34">
        <f t="shared" si="47"/>
        <v>384</v>
      </c>
      <c r="L173" s="34">
        <f t="shared" si="48"/>
        <v>72</v>
      </c>
      <c r="M173" s="34">
        <f t="shared" si="49"/>
        <v>144</v>
      </c>
      <c r="N173" s="34">
        <f t="shared" si="50"/>
        <v>216</v>
      </c>
      <c r="O173" s="34">
        <f t="shared" si="51"/>
        <v>168</v>
      </c>
      <c r="P173" s="34">
        <f t="shared" si="52"/>
        <v>336</v>
      </c>
      <c r="Q173" s="34">
        <f t="shared" si="53"/>
        <v>240</v>
      </c>
      <c r="R173" s="34">
        <f t="shared" si="54"/>
        <v>480</v>
      </c>
      <c r="S173" s="34">
        <f t="shared" si="55"/>
        <v>720</v>
      </c>
      <c r="T173" s="35">
        <f t="shared" si="56"/>
        <v>0.46666666666666667</v>
      </c>
      <c r="U173" s="35">
        <f t="shared" si="57"/>
        <v>0.53333333333333333</v>
      </c>
    </row>
    <row r="174" spans="1:21" x14ac:dyDescent="0.25">
      <c r="A174" s="36">
        <f t="shared" si="58"/>
        <v>48700</v>
      </c>
      <c r="B174" s="33">
        <f t="shared" si="41"/>
        <v>48700</v>
      </c>
      <c r="C174" s="34">
        <f t="shared" si="42"/>
        <v>2033</v>
      </c>
      <c r="D174" s="34">
        <f t="shared" si="43"/>
        <v>5</v>
      </c>
      <c r="E174" s="34">
        <f t="shared" si="40"/>
        <v>31</v>
      </c>
      <c r="F174" s="34">
        <f t="shared" si="44"/>
        <v>22</v>
      </c>
      <c r="G174" s="34">
        <f t="shared" si="45"/>
        <v>9</v>
      </c>
      <c r="H174" s="34">
        <v>1</v>
      </c>
      <c r="I174" s="34">
        <f t="shared" si="59"/>
        <v>0</v>
      </c>
      <c r="J174" s="34">
        <f t="shared" si="46"/>
        <v>336</v>
      </c>
      <c r="K174" s="34">
        <f t="shared" si="47"/>
        <v>408</v>
      </c>
      <c r="L174" s="34">
        <f t="shared" si="48"/>
        <v>72</v>
      </c>
      <c r="M174" s="34">
        <f t="shared" si="49"/>
        <v>144</v>
      </c>
      <c r="N174" s="34">
        <f t="shared" si="50"/>
        <v>216</v>
      </c>
      <c r="O174" s="34">
        <f t="shared" si="51"/>
        <v>176</v>
      </c>
      <c r="P174" s="34">
        <f t="shared" si="52"/>
        <v>352</v>
      </c>
      <c r="Q174" s="34">
        <f t="shared" si="53"/>
        <v>248</v>
      </c>
      <c r="R174" s="34">
        <f t="shared" si="54"/>
        <v>496</v>
      </c>
      <c r="S174" s="34">
        <f t="shared" si="55"/>
        <v>744</v>
      </c>
      <c r="T174" s="35">
        <f t="shared" si="56"/>
        <v>0.45161290322580644</v>
      </c>
      <c r="U174" s="35">
        <f t="shared" si="57"/>
        <v>0.54838709677419351</v>
      </c>
    </row>
    <row r="175" spans="1:21" x14ac:dyDescent="0.25">
      <c r="A175" s="36">
        <f t="shared" si="58"/>
        <v>48731</v>
      </c>
      <c r="B175" s="33">
        <f t="shared" si="41"/>
        <v>48731</v>
      </c>
      <c r="C175" s="34">
        <f t="shared" si="42"/>
        <v>2033</v>
      </c>
      <c r="D175" s="34">
        <f t="shared" si="43"/>
        <v>6</v>
      </c>
      <c r="E175" s="34">
        <f t="shared" si="40"/>
        <v>30</v>
      </c>
      <c r="F175" s="34">
        <f t="shared" si="44"/>
        <v>22</v>
      </c>
      <c r="G175" s="34">
        <f t="shared" si="45"/>
        <v>8</v>
      </c>
      <c r="H175" s="34">
        <v>0</v>
      </c>
      <c r="I175" s="34">
        <f t="shared" si="59"/>
        <v>0</v>
      </c>
      <c r="J175" s="34">
        <f t="shared" si="46"/>
        <v>352</v>
      </c>
      <c r="K175" s="34">
        <f t="shared" si="47"/>
        <v>368</v>
      </c>
      <c r="L175" s="34">
        <f t="shared" si="48"/>
        <v>64</v>
      </c>
      <c r="M175" s="34">
        <f t="shared" si="49"/>
        <v>128</v>
      </c>
      <c r="N175" s="34">
        <f t="shared" si="50"/>
        <v>192</v>
      </c>
      <c r="O175" s="34">
        <f t="shared" si="51"/>
        <v>176</v>
      </c>
      <c r="P175" s="34">
        <f t="shared" si="52"/>
        <v>352</v>
      </c>
      <c r="Q175" s="34">
        <f t="shared" si="53"/>
        <v>240</v>
      </c>
      <c r="R175" s="34">
        <f t="shared" si="54"/>
        <v>480</v>
      </c>
      <c r="S175" s="34">
        <f t="shared" si="55"/>
        <v>720</v>
      </c>
      <c r="T175" s="35">
        <f t="shared" si="56"/>
        <v>0.48888888888888887</v>
      </c>
      <c r="U175" s="35">
        <f t="shared" si="57"/>
        <v>0.51111111111111107</v>
      </c>
    </row>
    <row r="176" spans="1:21" x14ac:dyDescent="0.25">
      <c r="A176" s="36">
        <f t="shared" si="58"/>
        <v>48761</v>
      </c>
      <c r="B176" s="33">
        <f t="shared" si="41"/>
        <v>48761</v>
      </c>
      <c r="C176" s="34">
        <f t="shared" si="42"/>
        <v>2033</v>
      </c>
      <c r="D176" s="34">
        <f t="shared" si="43"/>
        <v>7</v>
      </c>
      <c r="E176" s="34">
        <f t="shared" si="40"/>
        <v>31</v>
      </c>
      <c r="F176" s="34">
        <f t="shared" si="44"/>
        <v>21</v>
      </c>
      <c r="G176" s="34">
        <f t="shared" si="45"/>
        <v>10</v>
      </c>
      <c r="H176" s="34">
        <v>1</v>
      </c>
      <c r="I176" s="34">
        <f t="shared" si="59"/>
        <v>0</v>
      </c>
      <c r="J176" s="34">
        <f t="shared" si="46"/>
        <v>320</v>
      </c>
      <c r="K176" s="34">
        <f t="shared" si="47"/>
        <v>424</v>
      </c>
      <c r="L176" s="34">
        <f t="shared" si="48"/>
        <v>80</v>
      </c>
      <c r="M176" s="34">
        <f t="shared" si="49"/>
        <v>160</v>
      </c>
      <c r="N176" s="34">
        <f t="shared" si="50"/>
        <v>240</v>
      </c>
      <c r="O176" s="34">
        <f t="shared" si="51"/>
        <v>168</v>
      </c>
      <c r="P176" s="34">
        <f t="shared" si="52"/>
        <v>336</v>
      </c>
      <c r="Q176" s="34">
        <f t="shared" si="53"/>
        <v>248</v>
      </c>
      <c r="R176" s="34">
        <f t="shared" si="54"/>
        <v>496</v>
      </c>
      <c r="S176" s="34">
        <f t="shared" si="55"/>
        <v>744</v>
      </c>
      <c r="T176" s="35">
        <f t="shared" si="56"/>
        <v>0.43010752688172044</v>
      </c>
      <c r="U176" s="35">
        <f t="shared" si="57"/>
        <v>0.56989247311827962</v>
      </c>
    </row>
    <row r="177" spans="1:21" x14ac:dyDescent="0.25">
      <c r="A177" s="36">
        <f t="shared" si="58"/>
        <v>48792</v>
      </c>
      <c r="B177" s="33">
        <f t="shared" si="41"/>
        <v>48792</v>
      </c>
      <c r="C177" s="34">
        <f t="shared" si="42"/>
        <v>2033</v>
      </c>
      <c r="D177" s="34">
        <f t="shared" si="43"/>
        <v>8</v>
      </c>
      <c r="E177" s="34">
        <f t="shared" si="40"/>
        <v>31</v>
      </c>
      <c r="F177" s="34">
        <f t="shared" si="44"/>
        <v>23</v>
      </c>
      <c r="G177" s="34">
        <f t="shared" si="45"/>
        <v>8</v>
      </c>
      <c r="H177" s="34">
        <v>0</v>
      </c>
      <c r="I177" s="34">
        <f t="shared" si="59"/>
        <v>0</v>
      </c>
      <c r="J177" s="34">
        <f t="shared" si="46"/>
        <v>368</v>
      </c>
      <c r="K177" s="34">
        <f t="shared" si="47"/>
        <v>376</v>
      </c>
      <c r="L177" s="34">
        <f t="shared" si="48"/>
        <v>64</v>
      </c>
      <c r="M177" s="34">
        <f t="shared" si="49"/>
        <v>128</v>
      </c>
      <c r="N177" s="34">
        <f t="shared" si="50"/>
        <v>192</v>
      </c>
      <c r="O177" s="34">
        <f t="shared" si="51"/>
        <v>184</v>
      </c>
      <c r="P177" s="34">
        <f t="shared" si="52"/>
        <v>368</v>
      </c>
      <c r="Q177" s="34">
        <f t="shared" si="53"/>
        <v>248</v>
      </c>
      <c r="R177" s="34">
        <f t="shared" si="54"/>
        <v>496</v>
      </c>
      <c r="S177" s="34">
        <f t="shared" si="55"/>
        <v>744</v>
      </c>
      <c r="T177" s="35">
        <f t="shared" si="56"/>
        <v>0.4946236559139785</v>
      </c>
      <c r="U177" s="35">
        <f t="shared" si="57"/>
        <v>0.5053763440860215</v>
      </c>
    </row>
    <row r="178" spans="1:21" x14ac:dyDescent="0.25">
      <c r="A178" s="36">
        <f t="shared" si="58"/>
        <v>48823</v>
      </c>
      <c r="B178" s="33">
        <f t="shared" si="41"/>
        <v>48823</v>
      </c>
      <c r="C178" s="34">
        <f t="shared" si="42"/>
        <v>2033</v>
      </c>
      <c r="D178" s="34">
        <f t="shared" si="43"/>
        <v>9</v>
      </c>
      <c r="E178" s="34">
        <f t="shared" si="40"/>
        <v>30</v>
      </c>
      <c r="F178" s="34">
        <f t="shared" si="44"/>
        <v>22</v>
      </c>
      <c r="G178" s="34">
        <f t="shared" si="45"/>
        <v>8</v>
      </c>
      <c r="H178" s="34">
        <v>1</v>
      </c>
      <c r="I178" s="34">
        <f t="shared" si="59"/>
        <v>0</v>
      </c>
      <c r="J178" s="34">
        <f t="shared" si="46"/>
        <v>336</v>
      </c>
      <c r="K178" s="34">
        <f t="shared" si="47"/>
        <v>384</v>
      </c>
      <c r="L178" s="34">
        <f t="shared" si="48"/>
        <v>64</v>
      </c>
      <c r="M178" s="34">
        <f t="shared" si="49"/>
        <v>128</v>
      </c>
      <c r="N178" s="34">
        <f t="shared" si="50"/>
        <v>192</v>
      </c>
      <c r="O178" s="34">
        <f t="shared" si="51"/>
        <v>176</v>
      </c>
      <c r="P178" s="34">
        <f t="shared" si="52"/>
        <v>352</v>
      </c>
      <c r="Q178" s="34">
        <f t="shared" si="53"/>
        <v>240</v>
      </c>
      <c r="R178" s="34">
        <f t="shared" si="54"/>
        <v>480</v>
      </c>
      <c r="S178" s="34">
        <f t="shared" si="55"/>
        <v>720</v>
      </c>
      <c r="T178" s="35">
        <f t="shared" si="56"/>
        <v>0.46666666666666667</v>
      </c>
      <c r="U178" s="35">
        <f t="shared" si="57"/>
        <v>0.53333333333333333</v>
      </c>
    </row>
    <row r="179" spans="1:21" x14ac:dyDescent="0.25">
      <c r="A179" s="36">
        <f t="shared" si="58"/>
        <v>48853</v>
      </c>
      <c r="B179" s="33">
        <f t="shared" si="41"/>
        <v>48853</v>
      </c>
      <c r="C179" s="34">
        <f t="shared" si="42"/>
        <v>2033</v>
      </c>
      <c r="D179" s="34">
        <f t="shared" si="43"/>
        <v>10</v>
      </c>
      <c r="E179" s="34">
        <f t="shared" si="40"/>
        <v>31</v>
      </c>
      <c r="F179" s="34">
        <f t="shared" si="44"/>
        <v>21</v>
      </c>
      <c r="G179" s="34">
        <f t="shared" si="45"/>
        <v>10</v>
      </c>
      <c r="H179" s="34">
        <v>0</v>
      </c>
      <c r="I179" s="34">
        <f t="shared" si="59"/>
        <v>0</v>
      </c>
      <c r="J179" s="34">
        <f t="shared" si="46"/>
        <v>336</v>
      </c>
      <c r="K179" s="34">
        <f t="shared" si="47"/>
        <v>408</v>
      </c>
      <c r="L179" s="34">
        <f t="shared" si="48"/>
        <v>80</v>
      </c>
      <c r="M179" s="34">
        <f t="shared" si="49"/>
        <v>160</v>
      </c>
      <c r="N179" s="34">
        <f t="shared" si="50"/>
        <v>240</v>
      </c>
      <c r="O179" s="34">
        <f t="shared" si="51"/>
        <v>168</v>
      </c>
      <c r="P179" s="34">
        <f t="shared" si="52"/>
        <v>336</v>
      </c>
      <c r="Q179" s="34">
        <f t="shared" si="53"/>
        <v>248</v>
      </c>
      <c r="R179" s="34">
        <f t="shared" si="54"/>
        <v>496</v>
      </c>
      <c r="S179" s="34">
        <f t="shared" si="55"/>
        <v>744</v>
      </c>
      <c r="T179" s="35">
        <f t="shared" si="56"/>
        <v>0.45161290322580644</v>
      </c>
      <c r="U179" s="35">
        <f t="shared" si="57"/>
        <v>0.54838709677419351</v>
      </c>
    </row>
    <row r="180" spans="1:21" x14ac:dyDescent="0.25">
      <c r="A180" s="36">
        <f t="shared" si="58"/>
        <v>48884</v>
      </c>
      <c r="B180" s="33">
        <f t="shared" si="41"/>
        <v>48884</v>
      </c>
      <c r="C180" s="34">
        <f t="shared" si="42"/>
        <v>2033</v>
      </c>
      <c r="D180" s="34">
        <f t="shared" si="43"/>
        <v>11</v>
      </c>
      <c r="E180" s="34">
        <f t="shared" si="40"/>
        <v>30</v>
      </c>
      <c r="F180" s="34">
        <f t="shared" si="44"/>
        <v>22</v>
      </c>
      <c r="G180" s="34">
        <f t="shared" si="45"/>
        <v>8</v>
      </c>
      <c r="H180" s="34">
        <v>1</v>
      </c>
      <c r="I180" s="34">
        <f t="shared" si="59"/>
        <v>1</v>
      </c>
      <c r="J180" s="34">
        <f t="shared" si="46"/>
        <v>336</v>
      </c>
      <c r="K180" s="34">
        <f t="shared" si="47"/>
        <v>385</v>
      </c>
      <c r="L180" s="34">
        <f t="shared" si="48"/>
        <v>64</v>
      </c>
      <c r="M180" s="34">
        <f t="shared" si="49"/>
        <v>128</v>
      </c>
      <c r="N180" s="34">
        <f t="shared" si="50"/>
        <v>192</v>
      </c>
      <c r="O180" s="34">
        <f t="shared" si="51"/>
        <v>176</v>
      </c>
      <c r="P180" s="34">
        <f t="shared" si="52"/>
        <v>352</v>
      </c>
      <c r="Q180" s="34">
        <f t="shared" si="53"/>
        <v>240</v>
      </c>
      <c r="R180" s="34">
        <f t="shared" si="54"/>
        <v>480</v>
      </c>
      <c r="S180" s="34">
        <f t="shared" si="55"/>
        <v>721</v>
      </c>
      <c r="T180" s="35">
        <f t="shared" si="56"/>
        <v>0.46601941747572817</v>
      </c>
      <c r="U180" s="35">
        <f t="shared" si="57"/>
        <v>0.53398058252427183</v>
      </c>
    </row>
    <row r="181" spans="1:21" x14ac:dyDescent="0.25">
      <c r="A181" s="36">
        <f t="shared" si="58"/>
        <v>48914</v>
      </c>
      <c r="B181" s="33">
        <f t="shared" si="41"/>
        <v>48914</v>
      </c>
      <c r="C181" s="34">
        <f t="shared" si="42"/>
        <v>2033</v>
      </c>
      <c r="D181" s="34">
        <f t="shared" si="43"/>
        <v>12</v>
      </c>
      <c r="E181" s="34">
        <f t="shared" si="40"/>
        <v>31</v>
      </c>
      <c r="F181" s="34">
        <f t="shared" si="44"/>
        <v>22</v>
      </c>
      <c r="G181" s="34">
        <f t="shared" si="45"/>
        <v>9</v>
      </c>
      <c r="H181" s="34">
        <v>1</v>
      </c>
      <c r="I181" s="34">
        <f t="shared" si="59"/>
        <v>0</v>
      </c>
      <c r="J181" s="34">
        <f t="shared" si="46"/>
        <v>336</v>
      </c>
      <c r="K181" s="34">
        <f t="shared" si="47"/>
        <v>408</v>
      </c>
      <c r="L181" s="34">
        <f t="shared" si="48"/>
        <v>72</v>
      </c>
      <c r="M181" s="34">
        <f t="shared" si="49"/>
        <v>144</v>
      </c>
      <c r="N181" s="34">
        <f t="shared" si="50"/>
        <v>216</v>
      </c>
      <c r="O181" s="34">
        <f t="shared" si="51"/>
        <v>176</v>
      </c>
      <c r="P181" s="34">
        <f t="shared" si="52"/>
        <v>352</v>
      </c>
      <c r="Q181" s="34">
        <f t="shared" si="53"/>
        <v>248</v>
      </c>
      <c r="R181" s="34">
        <f t="shared" si="54"/>
        <v>496</v>
      </c>
      <c r="S181" s="34">
        <f t="shared" si="55"/>
        <v>744</v>
      </c>
      <c r="T181" s="35">
        <f t="shared" si="56"/>
        <v>0.45161290322580644</v>
      </c>
      <c r="U181" s="35">
        <f t="shared" si="57"/>
        <v>0.54838709677419351</v>
      </c>
    </row>
    <row r="182" spans="1:21" x14ac:dyDescent="0.25">
      <c r="A182" s="36">
        <f t="shared" si="58"/>
        <v>48945</v>
      </c>
      <c r="B182" s="33">
        <f t="shared" si="41"/>
        <v>48945</v>
      </c>
      <c r="C182" s="34">
        <f t="shared" si="42"/>
        <v>2034</v>
      </c>
      <c r="D182" s="34">
        <f t="shared" si="43"/>
        <v>1</v>
      </c>
      <c r="E182" s="34">
        <f t="shared" si="40"/>
        <v>31</v>
      </c>
      <c r="F182" s="34">
        <f t="shared" si="44"/>
        <v>22</v>
      </c>
      <c r="G182" s="34">
        <f t="shared" si="45"/>
        <v>9</v>
      </c>
      <c r="H182" s="34">
        <v>1</v>
      </c>
      <c r="I182" s="34">
        <f t="shared" si="59"/>
        <v>0</v>
      </c>
      <c r="J182" s="34">
        <f t="shared" si="46"/>
        <v>336</v>
      </c>
      <c r="K182" s="34">
        <f t="shared" si="47"/>
        <v>408</v>
      </c>
      <c r="L182" s="34">
        <f t="shared" si="48"/>
        <v>72</v>
      </c>
      <c r="M182" s="34">
        <f t="shared" si="49"/>
        <v>144</v>
      </c>
      <c r="N182" s="34">
        <f t="shared" si="50"/>
        <v>216</v>
      </c>
      <c r="O182" s="34">
        <f t="shared" si="51"/>
        <v>176</v>
      </c>
      <c r="P182" s="34">
        <f t="shared" si="52"/>
        <v>352</v>
      </c>
      <c r="Q182" s="34">
        <f t="shared" si="53"/>
        <v>248</v>
      </c>
      <c r="R182" s="34">
        <f t="shared" si="54"/>
        <v>496</v>
      </c>
      <c r="S182" s="34">
        <f t="shared" si="55"/>
        <v>744</v>
      </c>
      <c r="T182" s="35">
        <f t="shared" si="56"/>
        <v>0.45161290322580644</v>
      </c>
      <c r="U182" s="35">
        <f t="shared" si="57"/>
        <v>0.54838709677419351</v>
      </c>
    </row>
    <row r="183" spans="1:21" x14ac:dyDescent="0.25">
      <c r="A183" s="36">
        <f t="shared" si="58"/>
        <v>48976</v>
      </c>
      <c r="B183" s="33">
        <f t="shared" si="41"/>
        <v>48976</v>
      </c>
      <c r="C183" s="34">
        <f t="shared" si="42"/>
        <v>2034</v>
      </c>
      <c r="D183" s="34">
        <f t="shared" si="43"/>
        <v>2</v>
      </c>
      <c r="E183" s="34">
        <f t="shared" si="40"/>
        <v>28</v>
      </c>
      <c r="F183" s="34">
        <f t="shared" si="44"/>
        <v>20</v>
      </c>
      <c r="G183" s="34">
        <f t="shared" si="45"/>
        <v>8</v>
      </c>
      <c r="H183" s="34">
        <v>0</v>
      </c>
      <c r="I183" s="34">
        <f t="shared" si="59"/>
        <v>0</v>
      </c>
      <c r="J183" s="34">
        <f t="shared" si="46"/>
        <v>320</v>
      </c>
      <c r="K183" s="34">
        <f t="shared" si="47"/>
        <v>352</v>
      </c>
      <c r="L183" s="34">
        <f t="shared" si="48"/>
        <v>64</v>
      </c>
      <c r="M183" s="34">
        <f t="shared" si="49"/>
        <v>128</v>
      </c>
      <c r="N183" s="34">
        <f t="shared" si="50"/>
        <v>192</v>
      </c>
      <c r="O183" s="34">
        <f t="shared" si="51"/>
        <v>160</v>
      </c>
      <c r="P183" s="34">
        <f t="shared" si="52"/>
        <v>320</v>
      </c>
      <c r="Q183" s="34">
        <f t="shared" si="53"/>
        <v>224</v>
      </c>
      <c r="R183" s="34">
        <f t="shared" si="54"/>
        <v>448</v>
      </c>
      <c r="S183" s="34">
        <f t="shared" si="55"/>
        <v>672</v>
      </c>
      <c r="T183" s="35">
        <f t="shared" si="56"/>
        <v>0.47619047619047616</v>
      </c>
      <c r="U183" s="35">
        <f t="shared" si="57"/>
        <v>0.52380952380952384</v>
      </c>
    </row>
    <row r="184" spans="1:21" x14ac:dyDescent="0.25">
      <c r="A184" s="36">
        <f t="shared" si="58"/>
        <v>49004</v>
      </c>
      <c r="B184" s="33">
        <f t="shared" si="41"/>
        <v>49004</v>
      </c>
      <c r="C184" s="34">
        <f t="shared" si="42"/>
        <v>2034</v>
      </c>
      <c r="D184" s="34">
        <f t="shared" si="43"/>
        <v>3</v>
      </c>
      <c r="E184" s="34">
        <f t="shared" si="40"/>
        <v>31</v>
      </c>
      <c r="F184" s="34">
        <f t="shared" si="44"/>
        <v>23</v>
      </c>
      <c r="G184" s="34">
        <f t="shared" si="45"/>
        <v>8</v>
      </c>
      <c r="H184" s="34">
        <v>0</v>
      </c>
      <c r="I184" s="34">
        <f t="shared" si="59"/>
        <v>-1</v>
      </c>
      <c r="J184" s="34">
        <f t="shared" si="46"/>
        <v>368</v>
      </c>
      <c r="K184" s="34">
        <f t="shared" si="47"/>
        <v>375</v>
      </c>
      <c r="L184" s="34">
        <f t="shared" si="48"/>
        <v>64</v>
      </c>
      <c r="M184" s="34">
        <f t="shared" si="49"/>
        <v>128</v>
      </c>
      <c r="N184" s="34">
        <f t="shared" si="50"/>
        <v>192</v>
      </c>
      <c r="O184" s="34">
        <f t="shared" si="51"/>
        <v>184</v>
      </c>
      <c r="P184" s="34">
        <f t="shared" si="52"/>
        <v>368</v>
      </c>
      <c r="Q184" s="34">
        <f t="shared" si="53"/>
        <v>248</v>
      </c>
      <c r="R184" s="34">
        <f t="shared" si="54"/>
        <v>496</v>
      </c>
      <c r="S184" s="34">
        <f t="shared" si="55"/>
        <v>743</v>
      </c>
      <c r="T184" s="35">
        <f t="shared" si="56"/>
        <v>0.49528936742934049</v>
      </c>
      <c r="U184" s="35">
        <f t="shared" si="57"/>
        <v>0.50471063257065951</v>
      </c>
    </row>
    <row r="185" spans="1:21" x14ac:dyDescent="0.25">
      <c r="A185" s="36">
        <f t="shared" si="58"/>
        <v>49035</v>
      </c>
      <c r="B185" s="33">
        <f t="shared" si="41"/>
        <v>49035</v>
      </c>
      <c r="C185" s="34">
        <f t="shared" si="42"/>
        <v>2034</v>
      </c>
      <c r="D185" s="34">
        <f t="shared" si="43"/>
        <v>4</v>
      </c>
      <c r="E185" s="34">
        <f t="shared" si="40"/>
        <v>30</v>
      </c>
      <c r="F185" s="34">
        <f t="shared" si="44"/>
        <v>20</v>
      </c>
      <c r="G185" s="34">
        <f t="shared" si="45"/>
        <v>10</v>
      </c>
      <c r="H185" s="34">
        <v>0</v>
      </c>
      <c r="I185" s="34">
        <f t="shared" si="59"/>
        <v>0</v>
      </c>
      <c r="J185" s="34">
        <f t="shared" si="46"/>
        <v>320</v>
      </c>
      <c r="K185" s="34">
        <f t="shared" si="47"/>
        <v>400</v>
      </c>
      <c r="L185" s="34">
        <f t="shared" si="48"/>
        <v>80</v>
      </c>
      <c r="M185" s="34">
        <f t="shared" si="49"/>
        <v>160</v>
      </c>
      <c r="N185" s="34">
        <f t="shared" si="50"/>
        <v>240</v>
      </c>
      <c r="O185" s="34">
        <f t="shared" si="51"/>
        <v>160</v>
      </c>
      <c r="P185" s="34">
        <f t="shared" si="52"/>
        <v>320</v>
      </c>
      <c r="Q185" s="34">
        <f t="shared" si="53"/>
        <v>240</v>
      </c>
      <c r="R185" s="34">
        <f t="shared" si="54"/>
        <v>480</v>
      </c>
      <c r="S185" s="34">
        <f t="shared" si="55"/>
        <v>720</v>
      </c>
      <c r="T185" s="35">
        <f t="shared" si="56"/>
        <v>0.44444444444444442</v>
      </c>
      <c r="U185" s="35">
        <f t="shared" si="57"/>
        <v>0.55555555555555558</v>
      </c>
    </row>
    <row r="186" spans="1:21" x14ac:dyDescent="0.25">
      <c r="A186" s="36">
        <f t="shared" si="58"/>
        <v>49065</v>
      </c>
      <c r="B186" s="33">
        <f t="shared" si="41"/>
        <v>49065</v>
      </c>
      <c r="C186" s="34">
        <f t="shared" si="42"/>
        <v>2034</v>
      </c>
      <c r="D186" s="34">
        <f t="shared" si="43"/>
        <v>5</v>
      </c>
      <c r="E186" s="34">
        <f t="shared" si="40"/>
        <v>31</v>
      </c>
      <c r="F186" s="34">
        <f t="shared" si="44"/>
        <v>23</v>
      </c>
      <c r="G186" s="34">
        <f t="shared" si="45"/>
        <v>8</v>
      </c>
      <c r="H186" s="34">
        <v>1</v>
      </c>
      <c r="I186" s="34">
        <f t="shared" si="59"/>
        <v>0</v>
      </c>
      <c r="J186" s="34">
        <f t="shared" si="46"/>
        <v>352</v>
      </c>
      <c r="K186" s="34">
        <f t="shared" si="47"/>
        <v>392</v>
      </c>
      <c r="L186" s="34">
        <f t="shared" si="48"/>
        <v>64</v>
      </c>
      <c r="M186" s="34">
        <f t="shared" si="49"/>
        <v>128</v>
      </c>
      <c r="N186" s="34">
        <f t="shared" si="50"/>
        <v>192</v>
      </c>
      <c r="O186" s="34">
        <f t="shared" si="51"/>
        <v>184</v>
      </c>
      <c r="P186" s="34">
        <f t="shared" si="52"/>
        <v>368</v>
      </c>
      <c r="Q186" s="34">
        <f t="shared" si="53"/>
        <v>248</v>
      </c>
      <c r="R186" s="34">
        <f t="shared" si="54"/>
        <v>496</v>
      </c>
      <c r="S186" s="34">
        <f t="shared" si="55"/>
        <v>744</v>
      </c>
      <c r="T186" s="35">
        <f t="shared" si="56"/>
        <v>0.4731182795698925</v>
      </c>
      <c r="U186" s="35">
        <f t="shared" si="57"/>
        <v>0.5268817204301075</v>
      </c>
    </row>
    <row r="187" spans="1:21" x14ac:dyDescent="0.25">
      <c r="A187" s="36">
        <f t="shared" si="58"/>
        <v>49096</v>
      </c>
      <c r="B187" s="33">
        <f t="shared" si="41"/>
        <v>49096</v>
      </c>
      <c r="C187" s="34">
        <f t="shared" si="42"/>
        <v>2034</v>
      </c>
      <c r="D187" s="34">
        <f t="shared" si="43"/>
        <v>6</v>
      </c>
      <c r="E187" s="34">
        <f t="shared" si="40"/>
        <v>30</v>
      </c>
      <c r="F187" s="34">
        <f t="shared" si="44"/>
        <v>22</v>
      </c>
      <c r="G187" s="34">
        <f t="shared" si="45"/>
        <v>8</v>
      </c>
      <c r="H187" s="34">
        <v>0</v>
      </c>
      <c r="I187" s="34">
        <f t="shared" si="59"/>
        <v>0</v>
      </c>
      <c r="J187" s="34">
        <f t="shared" si="46"/>
        <v>352</v>
      </c>
      <c r="K187" s="34">
        <f t="shared" si="47"/>
        <v>368</v>
      </c>
      <c r="L187" s="34">
        <f t="shared" si="48"/>
        <v>64</v>
      </c>
      <c r="M187" s="34">
        <f t="shared" si="49"/>
        <v>128</v>
      </c>
      <c r="N187" s="34">
        <f t="shared" si="50"/>
        <v>192</v>
      </c>
      <c r="O187" s="34">
        <f t="shared" si="51"/>
        <v>176</v>
      </c>
      <c r="P187" s="34">
        <f t="shared" si="52"/>
        <v>352</v>
      </c>
      <c r="Q187" s="34">
        <f t="shared" si="53"/>
        <v>240</v>
      </c>
      <c r="R187" s="34">
        <f t="shared" si="54"/>
        <v>480</v>
      </c>
      <c r="S187" s="34">
        <f t="shared" si="55"/>
        <v>720</v>
      </c>
      <c r="T187" s="35">
        <f t="shared" si="56"/>
        <v>0.48888888888888887</v>
      </c>
      <c r="U187" s="35">
        <f t="shared" si="57"/>
        <v>0.51111111111111107</v>
      </c>
    </row>
    <row r="188" spans="1:21" x14ac:dyDescent="0.25">
      <c r="A188" s="36">
        <f t="shared" si="58"/>
        <v>49126</v>
      </c>
      <c r="B188" s="33">
        <f t="shared" si="41"/>
        <v>49126</v>
      </c>
      <c r="C188" s="34">
        <f t="shared" si="42"/>
        <v>2034</v>
      </c>
      <c r="D188" s="34">
        <f t="shared" si="43"/>
        <v>7</v>
      </c>
      <c r="E188" s="34">
        <f t="shared" si="40"/>
        <v>31</v>
      </c>
      <c r="F188" s="34">
        <f t="shared" si="44"/>
        <v>21</v>
      </c>
      <c r="G188" s="34">
        <f t="shared" si="45"/>
        <v>10</v>
      </c>
      <c r="H188" s="34">
        <v>1</v>
      </c>
      <c r="I188" s="34">
        <f t="shared" si="59"/>
        <v>0</v>
      </c>
      <c r="J188" s="34">
        <f t="shared" si="46"/>
        <v>320</v>
      </c>
      <c r="K188" s="34">
        <f t="shared" si="47"/>
        <v>424</v>
      </c>
      <c r="L188" s="34">
        <f t="shared" si="48"/>
        <v>80</v>
      </c>
      <c r="M188" s="34">
        <f t="shared" si="49"/>
        <v>160</v>
      </c>
      <c r="N188" s="34">
        <f t="shared" si="50"/>
        <v>240</v>
      </c>
      <c r="O188" s="34">
        <f t="shared" si="51"/>
        <v>168</v>
      </c>
      <c r="P188" s="34">
        <f t="shared" si="52"/>
        <v>336</v>
      </c>
      <c r="Q188" s="34">
        <f t="shared" si="53"/>
        <v>248</v>
      </c>
      <c r="R188" s="34">
        <f t="shared" si="54"/>
        <v>496</v>
      </c>
      <c r="S188" s="34">
        <f t="shared" si="55"/>
        <v>744</v>
      </c>
      <c r="T188" s="35">
        <f t="shared" si="56"/>
        <v>0.43010752688172044</v>
      </c>
      <c r="U188" s="35">
        <f t="shared" si="57"/>
        <v>0.56989247311827962</v>
      </c>
    </row>
    <row r="189" spans="1:21" x14ac:dyDescent="0.25">
      <c r="A189" s="36">
        <f t="shared" si="58"/>
        <v>49157</v>
      </c>
      <c r="B189" s="33">
        <f t="shared" si="41"/>
        <v>49157</v>
      </c>
      <c r="C189" s="34">
        <f t="shared" si="42"/>
        <v>2034</v>
      </c>
      <c r="D189" s="34">
        <f t="shared" si="43"/>
        <v>8</v>
      </c>
      <c r="E189" s="34">
        <f t="shared" si="40"/>
        <v>31</v>
      </c>
      <c r="F189" s="34">
        <f t="shared" si="44"/>
        <v>23</v>
      </c>
      <c r="G189" s="34">
        <f t="shared" si="45"/>
        <v>8</v>
      </c>
      <c r="H189" s="34">
        <v>0</v>
      </c>
      <c r="I189" s="34">
        <f t="shared" si="59"/>
        <v>0</v>
      </c>
      <c r="J189" s="34">
        <f t="shared" si="46"/>
        <v>368</v>
      </c>
      <c r="K189" s="34">
        <f t="shared" si="47"/>
        <v>376</v>
      </c>
      <c r="L189" s="34">
        <f t="shared" si="48"/>
        <v>64</v>
      </c>
      <c r="M189" s="34">
        <f t="shared" si="49"/>
        <v>128</v>
      </c>
      <c r="N189" s="34">
        <f t="shared" si="50"/>
        <v>192</v>
      </c>
      <c r="O189" s="34">
        <f t="shared" si="51"/>
        <v>184</v>
      </c>
      <c r="P189" s="34">
        <f t="shared" si="52"/>
        <v>368</v>
      </c>
      <c r="Q189" s="34">
        <f t="shared" si="53"/>
        <v>248</v>
      </c>
      <c r="R189" s="34">
        <f t="shared" si="54"/>
        <v>496</v>
      </c>
      <c r="S189" s="34">
        <f t="shared" si="55"/>
        <v>744</v>
      </c>
      <c r="T189" s="35">
        <f t="shared" si="56"/>
        <v>0.4946236559139785</v>
      </c>
      <c r="U189" s="35">
        <f t="shared" si="57"/>
        <v>0.5053763440860215</v>
      </c>
    </row>
    <row r="190" spans="1:21" x14ac:dyDescent="0.25">
      <c r="A190" s="36">
        <f t="shared" si="58"/>
        <v>49188</v>
      </c>
      <c r="B190" s="33">
        <f t="shared" si="41"/>
        <v>49188</v>
      </c>
      <c r="C190" s="34">
        <f t="shared" si="42"/>
        <v>2034</v>
      </c>
      <c r="D190" s="34">
        <f t="shared" si="43"/>
        <v>9</v>
      </c>
      <c r="E190" s="34">
        <f t="shared" si="40"/>
        <v>30</v>
      </c>
      <c r="F190" s="34">
        <f t="shared" si="44"/>
        <v>21</v>
      </c>
      <c r="G190" s="34">
        <f t="shared" si="45"/>
        <v>9</v>
      </c>
      <c r="H190" s="34">
        <v>1</v>
      </c>
      <c r="I190" s="34">
        <f t="shared" si="59"/>
        <v>0</v>
      </c>
      <c r="J190" s="34">
        <f t="shared" si="46"/>
        <v>320</v>
      </c>
      <c r="K190" s="34">
        <f t="shared" si="47"/>
        <v>400</v>
      </c>
      <c r="L190" s="34">
        <f t="shared" si="48"/>
        <v>72</v>
      </c>
      <c r="M190" s="34">
        <f t="shared" si="49"/>
        <v>144</v>
      </c>
      <c r="N190" s="34">
        <f t="shared" si="50"/>
        <v>216</v>
      </c>
      <c r="O190" s="34">
        <f t="shared" si="51"/>
        <v>168</v>
      </c>
      <c r="P190" s="34">
        <f t="shared" si="52"/>
        <v>336</v>
      </c>
      <c r="Q190" s="34">
        <f t="shared" si="53"/>
        <v>240</v>
      </c>
      <c r="R190" s="34">
        <f t="shared" si="54"/>
        <v>480</v>
      </c>
      <c r="S190" s="34">
        <f t="shared" si="55"/>
        <v>720</v>
      </c>
      <c r="T190" s="35">
        <f t="shared" si="56"/>
        <v>0.44444444444444442</v>
      </c>
      <c r="U190" s="35">
        <f t="shared" si="57"/>
        <v>0.55555555555555558</v>
      </c>
    </row>
    <row r="191" spans="1:21" x14ac:dyDescent="0.25">
      <c r="A191" s="36">
        <f t="shared" si="58"/>
        <v>49218</v>
      </c>
      <c r="B191" s="33">
        <f t="shared" si="41"/>
        <v>49218</v>
      </c>
      <c r="C191" s="34">
        <f t="shared" si="42"/>
        <v>2034</v>
      </c>
      <c r="D191" s="34">
        <f t="shared" si="43"/>
        <v>10</v>
      </c>
      <c r="E191" s="34">
        <f t="shared" si="40"/>
        <v>31</v>
      </c>
      <c r="F191" s="34">
        <f t="shared" si="44"/>
        <v>22</v>
      </c>
      <c r="G191" s="34">
        <f t="shared" si="45"/>
        <v>9</v>
      </c>
      <c r="H191" s="34">
        <v>0</v>
      </c>
      <c r="I191" s="34">
        <f t="shared" si="59"/>
        <v>0</v>
      </c>
      <c r="J191" s="34">
        <f t="shared" si="46"/>
        <v>352</v>
      </c>
      <c r="K191" s="34">
        <f t="shared" si="47"/>
        <v>392</v>
      </c>
      <c r="L191" s="34">
        <f t="shared" si="48"/>
        <v>72</v>
      </c>
      <c r="M191" s="34">
        <f t="shared" si="49"/>
        <v>144</v>
      </c>
      <c r="N191" s="34">
        <f t="shared" si="50"/>
        <v>216</v>
      </c>
      <c r="O191" s="34">
        <f t="shared" si="51"/>
        <v>176</v>
      </c>
      <c r="P191" s="34">
        <f t="shared" si="52"/>
        <v>352</v>
      </c>
      <c r="Q191" s="34">
        <f t="shared" si="53"/>
        <v>248</v>
      </c>
      <c r="R191" s="34">
        <f t="shared" si="54"/>
        <v>496</v>
      </c>
      <c r="S191" s="34">
        <f t="shared" si="55"/>
        <v>744</v>
      </c>
      <c r="T191" s="35">
        <f t="shared" si="56"/>
        <v>0.4731182795698925</v>
      </c>
      <c r="U191" s="35">
        <f t="shared" si="57"/>
        <v>0.5268817204301075</v>
      </c>
    </row>
    <row r="192" spans="1:21" x14ac:dyDescent="0.25">
      <c r="A192" s="36">
        <f t="shared" si="58"/>
        <v>49249</v>
      </c>
      <c r="B192" s="33">
        <f t="shared" si="41"/>
        <v>49249</v>
      </c>
      <c r="C192" s="34">
        <f t="shared" si="42"/>
        <v>2034</v>
      </c>
      <c r="D192" s="34">
        <f t="shared" si="43"/>
        <v>11</v>
      </c>
      <c r="E192" s="34">
        <f t="shared" si="40"/>
        <v>30</v>
      </c>
      <c r="F192" s="34">
        <f t="shared" si="44"/>
        <v>22</v>
      </c>
      <c r="G192" s="34">
        <f t="shared" si="45"/>
        <v>8</v>
      </c>
      <c r="H192" s="34">
        <v>1</v>
      </c>
      <c r="I192" s="34">
        <f t="shared" si="59"/>
        <v>1</v>
      </c>
      <c r="J192" s="34">
        <f t="shared" si="46"/>
        <v>336</v>
      </c>
      <c r="K192" s="34">
        <f t="shared" si="47"/>
        <v>385</v>
      </c>
      <c r="L192" s="34">
        <f t="shared" si="48"/>
        <v>64</v>
      </c>
      <c r="M192" s="34">
        <f t="shared" si="49"/>
        <v>128</v>
      </c>
      <c r="N192" s="34">
        <f t="shared" si="50"/>
        <v>192</v>
      </c>
      <c r="O192" s="34">
        <f t="shared" si="51"/>
        <v>176</v>
      </c>
      <c r="P192" s="34">
        <f t="shared" si="52"/>
        <v>352</v>
      </c>
      <c r="Q192" s="34">
        <f t="shared" si="53"/>
        <v>240</v>
      </c>
      <c r="R192" s="34">
        <f t="shared" si="54"/>
        <v>480</v>
      </c>
      <c r="S192" s="34">
        <f t="shared" si="55"/>
        <v>721</v>
      </c>
      <c r="T192" s="35">
        <f t="shared" si="56"/>
        <v>0.46601941747572817</v>
      </c>
      <c r="U192" s="35">
        <f t="shared" si="57"/>
        <v>0.53398058252427183</v>
      </c>
    </row>
    <row r="193" spans="1:21" x14ac:dyDescent="0.25">
      <c r="A193" s="36">
        <f t="shared" si="58"/>
        <v>49279</v>
      </c>
      <c r="B193" s="33">
        <f t="shared" si="41"/>
        <v>49279</v>
      </c>
      <c r="C193" s="34">
        <f t="shared" si="42"/>
        <v>2034</v>
      </c>
      <c r="D193" s="34">
        <f t="shared" si="43"/>
        <v>12</v>
      </c>
      <c r="E193" s="34">
        <f t="shared" si="40"/>
        <v>31</v>
      </c>
      <c r="F193" s="34">
        <f t="shared" si="44"/>
        <v>21</v>
      </c>
      <c r="G193" s="34">
        <f t="shared" si="45"/>
        <v>10</v>
      </c>
      <c r="H193" s="34">
        <v>1</v>
      </c>
      <c r="I193" s="34">
        <f t="shared" si="59"/>
        <v>0</v>
      </c>
      <c r="J193" s="34">
        <f t="shared" si="46"/>
        <v>320</v>
      </c>
      <c r="K193" s="34">
        <f t="shared" si="47"/>
        <v>424</v>
      </c>
      <c r="L193" s="34">
        <f t="shared" si="48"/>
        <v>80</v>
      </c>
      <c r="M193" s="34">
        <f t="shared" si="49"/>
        <v>160</v>
      </c>
      <c r="N193" s="34">
        <f t="shared" si="50"/>
        <v>240</v>
      </c>
      <c r="O193" s="34">
        <f t="shared" si="51"/>
        <v>168</v>
      </c>
      <c r="P193" s="34">
        <f t="shared" si="52"/>
        <v>336</v>
      </c>
      <c r="Q193" s="34">
        <f t="shared" si="53"/>
        <v>248</v>
      </c>
      <c r="R193" s="34">
        <f t="shared" si="54"/>
        <v>496</v>
      </c>
      <c r="S193" s="34">
        <f t="shared" si="55"/>
        <v>744</v>
      </c>
      <c r="T193" s="35">
        <f t="shared" si="56"/>
        <v>0.43010752688172044</v>
      </c>
      <c r="U193" s="35">
        <f t="shared" si="57"/>
        <v>0.56989247311827962</v>
      </c>
    </row>
    <row r="194" spans="1:21" x14ac:dyDescent="0.25">
      <c r="A194" s="36">
        <f t="shared" si="58"/>
        <v>49310</v>
      </c>
      <c r="B194" s="33">
        <f t="shared" si="41"/>
        <v>49310</v>
      </c>
      <c r="C194" s="34">
        <f t="shared" si="42"/>
        <v>2035</v>
      </c>
      <c r="D194" s="34">
        <f t="shared" si="43"/>
        <v>1</v>
      </c>
      <c r="E194" s="34">
        <f t="shared" ref="E194:E257" si="60">EOMONTH(A194,0)-A194+1</f>
        <v>31</v>
      </c>
      <c r="F194" s="34">
        <f t="shared" si="44"/>
        <v>23</v>
      </c>
      <c r="G194" s="34">
        <f t="shared" si="45"/>
        <v>8</v>
      </c>
      <c r="H194" s="34">
        <v>1</v>
      </c>
      <c r="I194" s="34">
        <f t="shared" si="59"/>
        <v>0</v>
      </c>
      <c r="J194" s="34">
        <f t="shared" si="46"/>
        <v>352</v>
      </c>
      <c r="K194" s="34">
        <f t="shared" si="47"/>
        <v>392</v>
      </c>
      <c r="L194" s="34">
        <f t="shared" si="48"/>
        <v>64</v>
      </c>
      <c r="M194" s="34">
        <f t="shared" si="49"/>
        <v>128</v>
      </c>
      <c r="N194" s="34">
        <f t="shared" si="50"/>
        <v>192</v>
      </c>
      <c r="O194" s="34">
        <f t="shared" si="51"/>
        <v>184</v>
      </c>
      <c r="P194" s="34">
        <f t="shared" si="52"/>
        <v>368</v>
      </c>
      <c r="Q194" s="34">
        <f t="shared" si="53"/>
        <v>248</v>
      </c>
      <c r="R194" s="34">
        <f t="shared" si="54"/>
        <v>496</v>
      </c>
      <c r="S194" s="34">
        <f t="shared" si="55"/>
        <v>744</v>
      </c>
      <c r="T194" s="35">
        <f t="shared" si="56"/>
        <v>0.4731182795698925</v>
      </c>
      <c r="U194" s="35">
        <f t="shared" si="57"/>
        <v>0.5268817204301075</v>
      </c>
    </row>
    <row r="195" spans="1:21" x14ac:dyDescent="0.25">
      <c r="A195" s="36">
        <f t="shared" si="58"/>
        <v>49341</v>
      </c>
      <c r="B195" s="33">
        <f t="shared" ref="B195:B258" si="61">A195</f>
        <v>49341</v>
      </c>
      <c r="C195" s="34">
        <f t="shared" ref="C195:C258" si="62">YEAR(A195)</f>
        <v>2035</v>
      </c>
      <c r="D195" s="34">
        <f t="shared" ref="D195:D258" si="63">MONTH(A195)</f>
        <v>2</v>
      </c>
      <c r="E195" s="34">
        <f t="shared" si="60"/>
        <v>28</v>
      </c>
      <c r="F195" s="34">
        <f t="shared" ref="F195:F258" si="64">NETWORKDAYS(A195,EOMONTH(A195,0))</f>
        <v>20</v>
      </c>
      <c r="G195" s="34">
        <f t="shared" ref="G195:G258" si="65">+E195-F195</f>
        <v>8</v>
      </c>
      <c r="H195" s="34">
        <v>0</v>
      </c>
      <c r="I195" s="34">
        <f t="shared" si="59"/>
        <v>0</v>
      </c>
      <c r="J195" s="34">
        <f t="shared" ref="J195:J258" si="66">16*(F195-H195)</f>
        <v>320</v>
      </c>
      <c r="K195" s="34">
        <f t="shared" ref="K195:K258" si="67">+S195-J195</f>
        <v>352</v>
      </c>
      <c r="L195" s="34">
        <f t="shared" ref="L195:L258" si="68">+G195*8</f>
        <v>64</v>
      </c>
      <c r="M195" s="34">
        <f t="shared" ref="M195:M258" si="69">16*G195</f>
        <v>128</v>
      </c>
      <c r="N195" s="34">
        <f t="shared" ref="N195:N258" si="70">+G195*24</f>
        <v>192</v>
      </c>
      <c r="O195" s="34">
        <f t="shared" ref="O195:O258" si="71">+F195*8</f>
        <v>160</v>
      </c>
      <c r="P195" s="34">
        <f t="shared" ref="P195:P258" si="72">16*F195</f>
        <v>320</v>
      </c>
      <c r="Q195" s="34">
        <f t="shared" ref="Q195:Q258" si="73">8*E195</f>
        <v>224</v>
      </c>
      <c r="R195" s="34">
        <f t="shared" ref="R195:R258" si="74">16*E195</f>
        <v>448</v>
      </c>
      <c r="S195" s="34">
        <f t="shared" ref="S195:S258" si="75">E195*24+I195</f>
        <v>672</v>
      </c>
      <c r="T195" s="35">
        <f t="shared" ref="T195:T258" si="76">+J195/SUM(J195:K195)</f>
        <v>0.47619047619047616</v>
      </c>
      <c r="U195" s="35">
        <f t="shared" ref="U195:U258" si="77">K195/SUM(J195:K195)</f>
        <v>0.52380952380952384</v>
      </c>
    </row>
    <row r="196" spans="1:21" x14ac:dyDescent="0.25">
      <c r="A196" s="36">
        <f t="shared" ref="A196:A259" si="78">+EOMONTH(A195,0)+1</f>
        <v>49369</v>
      </c>
      <c r="B196" s="33">
        <f t="shared" si="61"/>
        <v>49369</v>
      </c>
      <c r="C196" s="34">
        <f t="shared" si="62"/>
        <v>2035</v>
      </c>
      <c r="D196" s="34">
        <f t="shared" si="63"/>
        <v>3</v>
      </c>
      <c r="E196" s="34">
        <f t="shared" si="60"/>
        <v>31</v>
      </c>
      <c r="F196" s="34">
        <f t="shared" si="64"/>
        <v>22</v>
      </c>
      <c r="G196" s="34">
        <f t="shared" si="65"/>
        <v>9</v>
      </c>
      <c r="H196" s="34">
        <v>0</v>
      </c>
      <c r="I196" s="34">
        <f t="shared" si="59"/>
        <v>-1</v>
      </c>
      <c r="J196" s="34">
        <f t="shared" si="66"/>
        <v>352</v>
      </c>
      <c r="K196" s="34">
        <f t="shared" si="67"/>
        <v>391</v>
      </c>
      <c r="L196" s="34">
        <f t="shared" si="68"/>
        <v>72</v>
      </c>
      <c r="M196" s="34">
        <f t="shared" si="69"/>
        <v>144</v>
      </c>
      <c r="N196" s="34">
        <f t="shared" si="70"/>
        <v>216</v>
      </c>
      <c r="O196" s="34">
        <f t="shared" si="71"/>
        <v>176</v>
      </c>
      <c r="P196" s="34">
        <f t="shared" si="72"/>
        <v>352</v>
      </c>
      <c r="Q196" s="34">
        <f t="shared" si="73"/>
        <v>248</v>
      </c>
      <c r="R196" s="34">
        <f t="shared" si="74"/>
        <v>496</v>
      </c>
      <c r="S196" s="34">
        <f t="shared" si="75"/>
        <v>743</v>
      </c>
      <c r="T196" s="35">
        <f t="shared" si="76"/>
        <v>0.47375504710632571</v>
      </c>
      <c r="U196" s="35">
        <f t="shared" si="77"/>
        <v>0.52624495289367434</v>
      </c>
    </row>
    <row r="197" spans="1:21" x14ac:dyDescent="0.25">
      <c r="A197" s="36">
        <f t="shared" si="78"/>
        <v>49400</v>
      </c>
      <c r="B197" s="33">
        <f t="shared" si="61"/>
        <v>49400</v>
      </c>
      <c r="C197" s="34">
        <f t="shared" si="62"/>
        <v>2035</v>
      </c>
      <c r="D197" s="34">
        <f t="shared" si="63"/>
        <v>4</v>
      </c>
      <c r="E197" s="34">
        <f t="shared" si="60"/>
        <v>30</v>
      </c>
      <c r="F197" s="34">
        <f t="shared" si="64"/>
        <v>21</v>
      </c>
      <c r="G197" s="34">
        <f t="shared" si="65"/>
        <v>9</v>
      </c>
      <c r="H197" s="34">
        <v>0</v>
      </c>
      <c r="I197" s="34">
        <f t="shared" si="59"/>
        <v>0</v>
      </c>
      <c r="J197" s="34">
        <f t="shared" si="66"/>
        <v>336</v>
      </c>
      <c r="K197" s="34">
        <f t="shared" si="67"/>
        <v>384</v>
      </c>
      <c r="L197" s="34">
        <f t="shared" si="68"/>
        <v>72</v>
      </c>
      <c r="M197" s="34">
        <f t="shared" si="69"/>
        <v>144</v>
      </c>
      <c r="N197" s="34">
        <f t="shared" si="70"/>
        <v>216</v>
      </c>
      <c r="O197" s="34">
        <f t="shared" si="71"/>
        <v>168</v>
      </c>
      <c r="P197" s="34">
        <f t="shared" si="72"/>
        <v>336</v>
      </c>
      <c r="Q197" s="34">
        <f t="shared" si="73"/>
        <v>240</v>
      </c>
      <c r="R197" s="34">
        <f t="shared" si="74"/>
        <v>480</v>
      </c>
      <c r="S197" s="34">
        <f t="shared" si="75"/>
        <v>720</v>
      </c>
      <c r="T197" s="35">
        <f t="shared" si="76"/>
        <v>0.46666666666666667</v>
      </c>
      <c r="U197" s="35">
        <f t="shared" si="77"/>
        <v>0.53333333333333333</v>
      </c>
    </row>
    <row r="198" spans="1:21" x14ac:dyDescent="0.25">
      <c r="A198" s="36">
        <f t="shared" si="78"/>
        <v>49430</v>
      </c>
      <c r="B198" s="33">
        <f t="shared" si="61"/>
        <v>49430</v>
      </c>
      <c r="C198" s="34">
        <f t="shared" si="62"/>
        <v>2035</v>
      </c>
      <c r="D198" s="34">
        <f t="shared" si="63"/>
        <v>5</v>
      </c>
      <c r="E198" s="34">
        <f t="shared" si="60"/>
        <v>31</v>
      </c>
      <c r="F198" s="34">
        <f t="shared" si="64"/>
        <v>23</v>
      </c>
      <c r="G198" s="34">
        <f t="shared" si="65"/>
        <v>8</v>
      </c>
      <c r="H198" s="34">
        <v>1</v>
      </c>
      <c r="I198" s="34">
        <f t="shared" si="59"/>
        <v>0</v>
      </c>
      <c r="J198" s="34">
        <f t="shared" si="66"/>
        <v>352</v>
      </c>
      <c r="K198" s="34">
        <f t="shared" si="67"/>
        <v>392</v>
      </c>
      <c r="L198" s="34">
        <f t="shared" si="68"/>
        <v>64</v>
      </c>
      <c r="M198" s="34">
        <f t="shared" si="69"/>
        <v>128</v>
      </c>
      <c r="N198" s="34">
        <f t="shared" si="70"/>
        <v>192</v>
      </c>
      <c r="O198" s="34">
        <f t="shared" si="71"/>
        <v>184</v>
      </c>
      <c r="P198" s="34">
        <f t="shared" si="72"/>
        <v>368</v>
      </c>
      <c r="Q198" s="34">
        <f t="shared" si="73"/>
        <v>248</v>
      </c>
      <c r="R198" s="34">
        <f t="shared" si="74"/>
        <v>496</v>
      </c>
      <c r="S198" s="34">
        <f t="shared" si="75"/>
        <v>744</v>
      </c>
      <c r="T198" s="35">
        <f t="shared" si="76"/>
        <v>0.4731182795698925</v>
      </c>
      <c r="U198" s="35">
        <f t="shared" si="77"/>
        <v>0.5268817204301075</v>
      </c>
    </row>
    <row r="199" spans="1:21" x14ac:dyDescent="0.25">
      <c r="A199" s="36">
        <f t="shared" si="78"/>
        <v>49461</v>
      </c>
      <c r="B199" s="33">
        <f t="shared" si="61"/>
        <v>49461</v>
      </c>
      <c r="C199" s="34">
        <f t="shared" si="62"/>
        <v>2035</v>
      </c>
      <c r="D199" s="34">
        <f t="shared" si="63"/>
        <v>6</v>
      </c>
      <c r="E199" s="34">
        <f t="shared" si="60"/>
        <v>30</v>
      </c>
      <c r="F199" s="34">
        <f t="shared" si="64"/>
        <v>21</v>
      </c>
      <c r="G199" s="34">
        <f t="shared" si="65"/>
        <v>9</v>
      </c>
      <c r="H199" s="34">
        <v>0</v>
      </c>
      <c r="I199" s="34">
        <f t="shared" si="59"/>
        <v>0</v>
      </c>
      <c r="J199" s="34">
        <f t="shared" si="66"/>
        <v>336</v>
      </c>
      <c r="K199" s="34">
        <f t="shared" si="67"/>
        <v>384</v>
      </c>
      <c r="L199" s="34">
        <f t="shared" si="68"/>
        <v>72</v>
      </c>
      <c r="M199" s="34">
        <f t="shared" si="69"/>
        <v>144</v>
      </c>
      <c r="N199" s="34">
        <f t="shared" si="70"/>
        <v>216</v>
      </c>
      <c r="O199" s="34">
        <f t="shared" si="71"/>
        <v>168</v>
      </c>
      <c r="P199" s="34">
        <f t="shared" si="72"/>
        <v>336</v>
      </c>
      <c r="Q199" s="34">
        <f t="shared" si="73"/>
        <v>240</v>
      </c>
      <c r="R199" s="34">
        <f t="shared" si="74"/>
        <v>480</v>
      </c>
      <c r="S199" s="34">
        <f t="shared" si="75"/>
        <v>720</v>
      </c>
      <c r="T199" s="35">
        <f t="shared" si="76"/>
        <v>0.46666666666666667</v>
      </c>
      <c r="U199" s="35">
        <f t="shared" si="77"/>
        <v>0.53333333333333333</v>
      </c>
    </row>
    <row r="200" spans="1:21" x14ac:dyDescent="0.25">
      <c r="A200" s="36">
        <f t="shared" si="78"/>
        <v>49491</v>
      </c>
      <c r="B200" s="33">
        <f t="shared" si="61"/>
        <v>49491</v>
      </c>
      <c r="C200" s="34">
        <f t="shared" si="62"/>
        <v>2035</v>
      </c>
      <c r="D200" s="34">
        <f t="shared" si="63"/>
        <v>7</v>
      </c>
      <c r="E200" s="34">
        <f t="shared" si="60"/>
        <v>31</v>
      </c>
      <c r="F200" s="34">
        <f t="shared" si="64"/>
        <v>22</v>
      </c>
      <c r="G200" s="34">
        <f t="shared" si="65"/>
        <v>9</v>
      </c>
      <c r="H200" s="34">
        <v>1</v>
      </c>
      <c r="I200" s="34">
        <f t="shared" si="59"/>
        <v>0</v>
      </c>
      <c r="J200" s="34">
        <f t="shared" si="66"/>
        <v>336</v>
      </c>
      <c r="K200" s="34">
        <f t="shared" si="67"/>
        <v>408</v>
      </c>
      <c r="L200" s="34">
        <f t="shared" si="68"/>
        <v>72</v>
      </c>
      <c r="M200" s="34">
        <f t="shared" si="69"/>
        <v>144</v>
      </c>
      <c r="N200" s="34">
        <f t="shared" si="70"/>
        <v>216</v>
      </c>
      <c r="O200" s="34">
        <f t="shared" si="71"/>
        <v>176</v>
      </c>
      <c r="P200" s="34">
        <f t="shared" si="72"/>
        <v>352</v>
      </c>
      <c r="Q200" s="34">
        <f t="shared" si="73"/>
        <v>248</v>
      </c>
      <c r="R200" s="34">
        <f t="shared" si="74"/>
        <v>496</v>
      </c>
      <c r="S200" s="34">
        <f t="shared" si="75"/>
        <v>744</v>
      </c>
      <c r="T200" s="35">
        <f t="shared" si="76"/>
        <v>0.45161290322580644</v>
      </c>
      <c r="U200" s="35">
        <f t="shared" si="77"/>
        <v>0.54838709677419351</v>
      </c>
    </row>
    <row r="201" spans="1:21" x14ac:dyDescent="0.25">
      <c r="A201" s="36">
        <f t="shared" si="78"/>
        <v>49522</v>
      </c>
      <c r="B201" s="33">
        <f t="shared" si="61"/>
        <v>49522</v>
      </c>
      <c r="C201" s="34">
        <f t="shared" si="62"/>
        <v>2035</v>
      </c>
      <c r="D201" s="34">
        <f t="shared" si="63"/>
        <v>8</v>
      </c>
      <c r="E201" s="34">
        <f t="shared" si="60"/>
        <v>31</v>
      </c>
      <c r="F201" s="34">
        <f t="shared" si="64"/>
        <v>23</v>
      </c>
      <c r="G201" s="34">
        <f t="shared" si="65"/>
        <v>8</v>
      </c>
      <c r="H201" s="34">
        <v>0</v>
      </c>
      <c r="I201" s="34">
        <f t="shared" si="59"/>
        <v>0</v>
      </c>
      <c r="J201" s="34">
        <f t="shared" si="66"/>
        <v>368</v>
      </c>
      <c r="K201" s="34">
        <f t="shared" si="67"/>
        <v>376</v>
      </c>
      <c r="L201" s="34">
        <f t="shared" si="68"/>
        <v>64</v>
      </c>
      <c r="M201" s="34">
        <f t="shared" si="69"/>
        <v>128</v>
      </c>
      <c r="N201" s="34">
        <f t="shared" si="70"/>
        <v>192</v>
      </c>
      <c r="O201" s="34">
        <f t="shared" si="71"/>
        <v>184</v>
      </c>
      <c r="P201" s="34">
        <f t="shared" si="72"/>
        <v>368</v>
      </c>
      <c r="Q201" s="34">
        <f t="shared" si="73"/>
        <v>248</v>
      </c>
      <c r="R201" s="34">
        <f t="shared" si="74"/>
        <v>496</v>
      </c>
      <c r="S201" s="34">
        <f t="shared" si="75"/>
        <v>744</v>
      </c>
      <c r="T201" s="35">
        <f t="shared" si="76"/>
        <v>0.4946236559139785</v>
      </c>
      <c r="U201" s="35">
        <f t="shared" si="77"/>
        <v>0.5053763440860215</v>
      </c>
    </row>
    <row r="202" spans="1:21" x14ac:dyDescent="0.25">
      <c r="A202" s="36">
        <f t="shared" si="78"/>
        <v>49553</v>
      </c>
      <c r="B202" s="33">
        <f t="shared" si="61"/>
        <v>49553</v>
      </c>
      <c r="C202" s="34">
        <f t="shared" si="62"/>
        <v>2035</v>
      </c>
      <c r="D202" s="34">
        <f t="shared" si="63"/>
        <v>9</v>
      </c>
      <c r="E202" s="34">
        <f t="shared" si="60"/>
        <v>30</v>
      </c>
      <c r="F202" s="34">
        <f t="shared" si="64"/>
        <v>20</v>
      </c>
      <c r="G202" s="34">
        <f t="shared" si="65"/>
        <v>10</v>
      </c>
      <c r="H202" s="34">
        <v>1</v>
      </c>
      <c r="I202" s="34">
        <f t="shared" si="59"/>
        <v>0</v>
      </c>
      <c r="J202" s="34">
        <f t="shared" si="66"/>
        <v>304</v>
      </c>
      <c r="K202" s="34">
        <f t="shared" si="67"/>
        <v>416</v>
      </c>
      <c r="L202" s="34">
        <f t="shared" si="68"/>
        <v>80</v>
      </c>
      <c r="M202" s="34">
        <f t="shared" si="69"/>
        <v>160</v>
      </c>
      <c r="N202" s="34">
        <f t="shared" si="70"/>
        <v>240</v>
      </c>
      <c r="O202" s="34">
        <f t="shared" si="71"/>
        <v>160</v>
      </c>
      <c r="P202" s="34">
        <f t="shared" si="72"/>
        <v>320</v>
      </c>
      <c r="Q202" s="34">
        <f t="shared" si="73"/>
        <v>240</v>
      </c>
      <c r="R202" s="34">
        <f t="shared" si="74"/>
        <v>480</v>
      </c>
      <c r="S202" s="34">
        <f t="shared" si="75"/>
        <v>720</v>
      </c>
      <c r="T202" s="35">
        <f t="shared" si="76"/>
        <v>0.42222222222222222</v>
      </c>
      <c r="U202" s="35">
        <f t="shared" si="77"/>
        <v>0.57777777777777772</v>
      </c>
    </row>
    <row r="203" spans="1:21" x14ac:dyDescent="0.25">
      <c r="A203" s="36">
        <f t="shared" si="78"/>
        <v>49583</v>
      </c>
      <c r="B203" s="33">
        <f t="shared" si="61"/>
        <v>49583</v>
      </c>
      <c r="C203" s="34">
        <f t="shared" si="62"/>
        <v>2035</v>
      </c>
      <c r="D203" s="34">
        <f t="shared" si="63"/>
        <v>10</v>
      </c>
      <c r="E203" s="34">
        <f t="shared" si="60"/>
        <v>31</v>
      </c>
      <c r="F203" s="34">
        <f t="shared" si="64"/>
        <v>23</v>
      </c>
      <c r="G203" s="34">
        <f t="shared" si="65"/>
        <v>8</v>
      </c>
      <c r="H203" s="34">
        <v>0</v>
      </c>
      <c r="I203" s="34">
        <f t="shared" si="59"/>
        <v>0</v>
      </c>
      <c r="J203" s="34">
        <f t="shared" si="66"/>
        <v>368</v>
      </c>
      <c r="K203" s="34">
        <f t="shared" si="67"/>
        <v>376</v>
      </c>
      <c r="L203" s="34">
        <f t="shared" si="68"/>
        <v>64</v>
      </c>
      <c r="M203" s="34">
        <f t="shared" si="69"/>
        <v>128</v>
      </c>
      <c r="N203" s="34">
        <f t="shared" si="70"/>
        <v>192</v>
      </c>
      <c r="O203" s="34">
        <f t="shared" si="71"/>
        <v>184</v>
      </c>
      <c r="P203" s="34">
        <f t="shared" si="72"/>
        <v>368</v>
      </c>
      <c r="Q203" s="34">
        <f t="shared" si="73"/>
        <v>248</v>
      </c>
      <c r="R203" s="34">
        <f t="shared" si="74"/>
        <v>496</v>
      </c>
      <c r="S203" s="34">
        <f t="shared" si="75"/>
        <v>744</v>
      </c>
      <c r="T203" s="35">
        <f t="shared" si="76"/>
        <v>0.4946236559139785</v>
      </c>
      <c r="U203" s="35">
        <f t="shared" si="77"/>
        <v>0.5053763440860215</v>
      </c>
    </row>
    <row r="204" spans="1:21" x14ac:dyDescent="0.25">
      <c r="A204" s="36">
        <f t="shared" si="78"/>
        <v>49614</v>
      </c>
      <c r="B204" s="33">
        <f t="shared" si="61"/>
        <v>49614</v>
      </c>
      <c r="C204" s="34">
        <f t="shared" si="62"/>
        <v>2035</v>
      </c>
      <c r="D204" s="34">
        <f t="shared" si="63"/>
        <v>11</v>
      </c>
      <c r="E204" s="34">
        <f t="shared" si="60"/>
        <v>30</v>
      </c>
      <c r="F204" s="34">
        <f t="shared" si="64"/>
        <v>22</v>
      </c>
      <c r="G204" s="34">
        <f t="shared" si="65"/>
        <v>8</v>
      </c>
      <c r="H204" s="34">
        <v>1</v>
      </c>
      <c r="I204" s="34">
        <f t="shared" si="59"/>
        <v>1</v>
      </c>
      <c r="J204" s="34">
        <f t="shared" si="66"/>
        <v>336</v>
      </c>
      <c r="K204" s="34">
        <f t="shared" si="67"/>
        <v>385</v>
      </c>
      <c r="L204" s="34">
        <f t="shared" si="68"/>
        <v>64</v>
      </c>
      <c r="M204" s="34">
        <f t="shared" si="69"/>
        <v>128</v>
      </c>
      <c r="N204" s="34">
        <f t="shared" si="70"/>
        <v>192</v>
      </c>
      <c r="O204" s="34">
        <f t="shared" si="71"/>
        <v>176</v>
      </c>
      <c r="P204" s="34">
        <f t="shared" si="72"/>
        <v>352</v>
      </c>
      <c r="Q204" s="34">
        <f t="shared" si="73"/>
        <v>240</v>
      </c>
      <c r="R204" s="34">
        <f t="shared" si="74"/>
        <v>480</v>
      </c>
      <c r="S204" s="34">
        <f t="shared" si="75"/>
        <v>721</v>
      </c>
      <c r="T204" s="35">
        <f t="shared" si="76"/>
        <v>0.46601941747572817</v>
      </c>
      <c r="U204" s="35">
        <f t="shared" si="77"/>
        <v>0.53398058252427183</v>
      </c>
    </row>
    <row r="205" spans="1:21" x14ac:dyDescent="0.25">
      <c r="A205" s="36">
        <f t="shared" si="78"/>
        <v>49644</v>
      </c>
      <c r="B205" s="33">
        <f t="shared" si="61"/>
        <v>49644</v>
      </c>
      <c r="C205" s="34">
        <f t="shared" si="62"/>
        <v>2035</v>
      </c>
      <c r="D205" s="34">
        <f t="shared" si="63"/>
        <v>12</v>
      </c>
      <c r="E205" s="34">
        <f t="shared" si="60"/>
        <v>31</v>
      </c>
      <c r="F205" s="34">
        <f t="shared" si="64"/>
        <v>21</v>
      </c>
      <c r="G205" s="34">
        <f t="shared" si="65"/>
        <v>10</v>
      </c>
      <c r="H205" s="34">
        <v>1</v>
      </c>
      <c r="I205" s="34">
        <f t="shared" si="59"/>
        <v>0</v>
      </c>
      <c r="J205" s="34">
        <f t="shared" si="66"/>
        <v>320</v>
      </c>
      <c r="K205" s="34">
        <f t="shared" si="67"/>
        <v>424</v>
      </c>
      <c r="L205" s="34">
        <f t="shared" si="68"/>
        <v>80</v>
      </c>
      <c r="M205" s="34">
        <f t="shared" si="69"/>
        <v>160</v>
      </c>
      <c r="N205" s="34">
        <f t="shared" si="70"/>
        <v>240</v>
      </c>
      <c r="O205" s="34">
        <f t="shared" si="71"/>
        <v>168</v>
      </c>
      <c r="P205" s="34">
        <f t="shared" si="72"/>
        <v>336</v>
      </c>
      <c r="Q205" s="34">
        <f t="shared" si="73"/>
        <v>248</v>
      </c>
      <c r="R205" s="34">
        <f t="shared" si="74"/>
        <v>496</v>
      </c>
      <c r="S205" s="34">
        <f t="shared" si="75"/>
        <v>744</v>
      </c>
      <c r="T205" s="35">
        <f t="shared" si="76"/>
        <v>0.43010752688172044</v>
      </c>
      <c r="U205" s="35">
        <f t="shared" si="77"/>
        <v>0.56989247311827962</v>
      </c>
    </row>
    <row r="206" spans="1:21" x14ac:dyDescent="0.25">
      <c r="A206" s="36">
        <f t="shared" si="78"/>
        <v>49675</v>
      </c>
      <c r="B206" s="33">
        <f t="shared" si="61"/>
        <v>49675</v>
      </c>
      <c r="C206" s="34">
        <f t="shared" si="62"/>
        <v>2036</v>
      </c>
      <c r="D206" s="34">
        <f t="shared" si="63"/>
        <v>1</v>
      </c>
      <c r="E206" s="34">
        <f t="shared" si="60"/>
        <v>31</v>
      </c>
      <c r="F206" s="34">
        <f t="shared" si="64"/>
        <v>23</v>
      </c>
      <c r="G206" s="34">
        <f t="shared" si="65"/>
        <v>8</v>
      </c>
      <c r="H206" s="34">
        <v>1</v>
      </c>
      <c r="I206" s="34">
        <f t="shared" si="59"/>
        <v>0</v>
      </c>
      <c r="J206" s="34">
        <f t="shared" si="66"/>
        <v>352</v>
      </c>
      <c r="K206" s="34">
        <f t="shared" si="67"/>
        <v>392</v>
      </c>
      <c r="L206" s="34">
        <f t="shared" si="68"/>
        <v>64</v>
      </c>
      <c r="M206" s="34">
        <f t="shared" si="69"/>
        <v>128</v>
      </c>
      <c r="N206" s="34">
        <f t="shared" si="70"/>
        <v>192</v>
      </c>
      <c r="O206" s="34">
        <f t="shared" si="71"/>
        <v>184</v>
      </c>
      <c r="P206" s="34">
        <f t="shared" si="72"/>
        <v>368</v>
      </c>
      <c r="Q206" s="34">
        <f t="shared" si="73"/>
        <v>248</v>
      </c>
      <c r="R206" s="34">
        <f t="shared" si="74"/>
        <v>496</v>
      </c>
      <c r="S206" s="34">
        <f t="shared" si="75"/>
        <v>744</v>
      </c>
      <c r="T206" s="35">
        <f t="shared" si="76"/>
        <v>0.4731182795698925</v>
      </c>
      <c r="U206" s="35">
        <f t="shared" si="77"/>
        <v>0.5268817204301075</v>
      </c>
    </row>
    <row r="207" spans="1:21" x14ac:dyDescent="0.25">
      <c r="A207" s="36">
        <f t="shared" si="78"/>
        <v>49706</v>
      </c>
      <c r="B207" s="33">
        <f t="shared" si="61"/>
        <v>49706</v>
      </c>
      <c r="C207" s="34">
        <f t="shared" si="62"/>
        <v>2036</v>
      </c>
      <c r="D207" s="34">
        <f t="shared" si="63"/>
        <v>2</v>
      </c>
      <c r="E207" s="34">
        <f t="shared" si="60"/>
        <v>29</v>
      </c>
      <c r="F207" s="34">
        <f t="shared" si="64"/>
        <v>21</v>
      </c>
      <c r="G207" s="34">
        <f t="shared" si="65"/>
        <v>8</v>
      </c>
      <c r="H207" s="34">
        <v>0</v>
      </c>
      <c r="I207" s="34">
        <f t="shared" ref="I207:I270" si="79">+I195</f>
        <v>0</v>
      </c>
      <c r="J207" s="34">
        <f t="shared" si="66"/>
        <v>336</v>
      </c>
      <c r="K207" s="34">
        <f t="shared" si="67"/>
        <v>360</v>
      </c>
      <c r="L207" s="34">
        <f t="shared" si="68"/>
        <v>64</v>
      </c>
      <c r="M207" s="34">
        <f t="shared" si="69"/>
        <v>128</v>
      </c>
      <c r="N207" s="34">
        <f t="shared" si="70"/>
        <v>192</v>
      </c>
      <c r="O207" s="34">
        <f t="shared" si="71"/>
        <v>168</v>
      </c>
      <c r="P207" s="34">
        <f t="shared" si="72"/>
        <v>336</v>
      </c>
      <c r="Q207" s="34">
        <f t="shared" si="73"/>
        <v>232</v>
      </c>
      <c r="R207" s="34">
        <f t="shared" si="74"/>
        <v>464</v>
      </c>
      <c r="S207" s="34">
        <f t="shared" si="75"/>
        <v>696</v>
      </c>
      <c r="T207" s="35">
        <f t="shared" si="76"/>
        <v>0.48275862068965519</v>
      </c>
      <c r="U207" s="35">
        <f t="shared" si="77"/>
        <v>0.51724137931034486</v>
      </c>
    </row>
    <row r="208" spans="1:21" x14ac:dyDescent="0.25">
      <c r="A208" s="36">
        <f t="shared" si="78"/>
        <v>49735</v>
      </c>
      <c r="B208" s="33">
        <f t="shared" si="61"/>
        <v>49735</v>
      </c>
      <c r="C208" s="34">
        <f t="shared" si="62"/>
        <v>2036</v>
      </c>
      <c r="D208" s="34">
        <f t="shared" si="63"/>
        <v>3</v>
      </c>
      <c r="E208" s="34">
        <f t="shared" si="60"/>
        <v>31</v>
      </c>
      <c r="F208" s="34">
        <f t="shared" si="64"/>
        <v>21</v>
      </c>
      <c r="G208" s="34">
        <f t="shared" si="65"/>
        <v>10</v>
      </c>
      <c r="H208" s="34">
        <v>0</v>
      </c>
      <c r="I208" s="34">
        <f t="shared" si="79"/>
        <v>-1</v>
      </c>
      <c r="J208" s="34">
        <f t="shared" si="66"/>
        <v>336</v>
      </c>
      <c r="K208" s="34">
        <f t="shared" si="67"/>
        <v>407</v>
      </c>
      <c r="L208" s="34">
        <f t="shared" si="68"/>
        <v>80</v>
      </c>
      <c r="M208" s="34">
        <f t="shared" si="69"/>
        <v>160</v>
      </c>
      <c r="N208" s="34">
        <f t="shared" si="70"/>
        <v>240</v>
      </c>
      <c r="O208" s="34">
        <f t="shared" si="71"/>
        <v>168</v>
      </c>
      <c r="P208" s="34">
        <f t="shared" si="72"/>
        <v>336</v>
      </c>
      <c r="Q208" s="34">
        <f t="shared" si="73"/>
        <v>248</v>
      </c>
      <c r="R208" s="34">
        <f t="shared" si="74"/>
        <v>496</v>
      </c>
      <c r="S208" s="34">
        <f t="shared" si="75"/>
        <v>743</v>
      </c>
      <c r="T208" s="35">
        <f t="shared" si="76"/>
        <v>0.45222072678331088</v>
      </c>
      <c r="U208" s="35">
        <f t="shared" si="77"/>
        <v>0.54777927321668907</v>
      </c>
    </row>
    <row r="209" spans="1:21" x14ac:dyDescent="0.25">
      <c r="A209" s="36">
        <f t="shared" si="78"/>
        <v>49766</v>
      </c>
      <c r="B209" s="33">
        <f t="shared" si="61"/>
        <v>49766</v>
      </c>
      <c r="C209" s="34">
        <f t="shared" si="62"/>
        <v>2036</v>
      </c>
      <c r="D209" s="34">
        <f t="shared" si="63"/>
        <v>4</v>
      </c>
      <c r="E209" s="34">
        <f t="shared" si="60"/>
        <v>30</v>
      </c>
      <c r="F209" s="34">
        <f t="shared" si="64"/>
        <v>22</v>
      </c>
      <c r="G209" s="34">
        <f t="shared" si="65"/>
        <v>8</v>
      </c>
      <c r="H209" s="34">
        <v>0</v>
      </c>
      <c r="I209" s="34">
        <f t="shared" si="79"/>
        <v>0</v>
      </c>
      <c r="J209" s="34">
        <f t="shared" si="66"/>
        <v>352</v>
      </c>
      <c r="K209" s="34">
        <f t="shared" si="67"/>
        <v>368</v>
      </c>
      <c r="L209" s="34">
        <f t="shared" si="68"/>
        <v>64</v>
      </c>
      <c r="M209" s="34">
        <f t="shared" si="69"/>
        <v>128</v>
      </c>
      <c r="N209" s="34">
        <f t="shared" si="70"/>
        <v>192</v>
      </c>
      <c r="O209" s="34">
        <f t="shared" si="71"/>
        <v>176</v>
      </c>
      <c r="P209" s="34">
        <f t="shared" si="72"/>
        <v>352</v>
      </c>
      <c r="Q209" s="34">
        <f t="shared" si="73"/>
        <v>240</v>
      </c>
      <c r="R209" s="34">
        <f t="shared" si="74"/>
        <v>480</v>
      </c>
      <c r="S209" s="34">
        <f t="shared" si="75"/>
        <v>720</v>
      </c>
      <c r="T209" s="35">
        <f t="shared" si="76"/>
        <v>0.48888888888888887</v>
      </c>
      <c r="U209" s="35">
        <f t="shared" si="77"/>
        <v>0.51111111111111107</v>
      </c>
    </row>
    <row r="210" spans="1:21" x14ac:dyDescent="0.25">
      <c r="A210" s="36">
        <f t="shared" si="78"/>
        <v>49796</v>
      </c>
      <c r="B210" s="33">
        <f t="shared" si="61"/>
        <v>49796</v>
      </c>
      <c r="C210" s="34">
        <f t="shared" si="62"/>
        <v>2036</v>
      </c>
      <c r="D210" s="34">
        <f t="shared" si="63"/>
        <v>5</v>
      </c>
      <c r="E210" s="34">
        <f t="shared" si="60"/>
        <v>31</v>
      </c>
      <c r="F210" s="34">
        <f t="shared" si="64"/>
        <v>22</v>
      </c>
      <c r="G210" s="34">
        <f t="shared" si="65"/>
        <v>9</v>
      </c>
      <c r="H210" s="34">
        <v>1</v>
      </c>
      <c r="I210" s="34">
        <f t="shared" si="79"/>
        <v>0</v>
      </c>
      <c r="J210" s="34">
        <f t="shared" si="66"/>
        <v>336</v>
      </c>
      <c r="K210" s="34">
        <f t="shared" si="67"/>
        <v>408</v>
      </c>
      <c r="L210" s="34">
        <f t="shared" si="68"/>
        <v>72</v>
      </c>
      <c r="M210" s="34">
        <f t="shared" si="69"/>
        <v>144</v>
      </c>
      <c r="N210" s="34">
        <f t="shared" si="70"/>
        <v>216</v>
      </c>
      <c r="O210" s="34">
        <f t="shared" si="71"/>
        <v>176</v>
      </c>
      <c r="P210" s="34">
        <f t="shared" si="72"/>
        <v>352</v>
      </c>
      <c r="Q210" s="34">
        <f t="shared" si="73"/>
        <v>248</v>
      </c>
      <c r="R210" s="34">
        <f t="shared" si="74"/>
        <v>496</v>
      </c>
      <c r="S210" s="34">
        <f t="shared" si="75"/>
        <v>744</v>
      </c>
      <c r="T210" s="35">
        <f t="shared" si="76"/>
        <v>0.45161290322580644</v>
      </c>
      <c r="U210" s="35">
        <f t="shared" si="77"/>
        <v>0.54838709677419351</v>
      </c>
    </row>
    <row r="211" spans="1:21" x14ac:dyDescent="0.25">
      <c r="A211" s="36">
        <f t="shared" si="78"/>
        <v>49827</v>
      </c>
      <c r="B211" s="33">
        <f t="shared" si="61"/>
        <v>49827</v>
      </c>
      <c r="C211" s="34">
        <f t="shared" si="62"/>
        <v>2036</v>
      </c>
      <c r="D211" s="34">
        <f t="shared" si="63"/>
        <v>6</v>
      </c>
      <c r="E211" s="34">
        <f t="shared" si="60"/>
        <v>30</v>
      </c>
      <c r="F211" s="34">
        <f t="shared" si="64"/>
        <v>21</v>
      </c>
      <c r="G211" s="34">
        <f t="shared" si="65"/>
        <v>9</v>
      </c>
      <c r="H211" s="34">
        <v>0</v>
      </c>
      <c r="I211" s="34">
        <f t="shared" si="79"/>
        <v>0</v>
      </c>
      <c r="J211" s="34">
        <f t="shared" si="66"/>
        <v>336</v>
      </c>
      <c r="K211" s="34">
        <f t="shared" si="67"/>
        <v>384</v>
      </c>
      <c r="L211" s="34">
        <f t="shared" si="68"/>
        <v>72</v>
      </c>
      <c r="M211" s="34">
        <f t="shared" si="69"/>
        <v>144</v>
      </c>
      <c r="N211" s="34">
        <f t="shared" si="70"/>
        <v>216</v>
      </c>
      <c r="O211" s="34">
        <f t="shared" si="71"/>
        <v>168</v>
      </c>
      <c r="P211" s="34">
        <f t="shared" si="72"/>
        <v>336</v>
      </c>
      <c r="Q211" s="34">
        <f t="shared" si="73"/>
        <v>240</v>
      </c>
      <c r="R211" s="34">
        <f t="shared" si="74"/>
        <v>480</v>
      </c>
      <c r="S211" s="34">
        <f t="shared" si="75"/>
        <v>720</v>
      </c>
      <c r="T211" s="35">
        <f t="shared" si="76"/>
        <v>0.46666666666666667</v>
      </c>
      <c r="U211" s="35">
        <f t="shared" si="77"/>
        <v>0.53333333333333333</v>
      </c>
    </row>
    <row r="212" spans="1:21" x14ac:dyDescent="0.25">
      <c r="A212" s="36">
        <f t="shared" si="78"/>
        <v>49857</v>
      </c>
      <c r="B212" s="33">
        <f t="shared" si="61"/>
        <v>49857</v>
      </c>
      <c r="C212" s="34">
        <f t="shared" si="62"/>
        <v>2036</v>
      </c>
      <c r="D212" s="34">
        <f t="shared" si="63"/>
        <v>7</v>
      </c>
      <c r="E212" s="34">
        <f t="shared" si="60"/>
        <v>31</v>
      </c>
      <c r="F212" s="34">
        <f t="shared" si="64"/>
        <v>23</v>
      </c>
      <c r="G212" s="34">
        <f t="shared" si="65"/>
        <v>8</v>
      </c>
      <c r="H212" s="34">
        <v>1</v>
      </c>
      <c r="I212" s="34">
        <f t="shared" si="79"/>
        <v>0</v>
      </c>
      <c r="J212" s="34">
        <f t="shared" si="66"/>
        <v>352</v>
      </c>
      <c r="K212" s="34">
        <f t="shared" si="67"/>
        <v>392</v>
      </c>
      <c r="L212" s="34">
        <f t="shared" si="68"/>
        <v>64</v>
      </c>
      <c r="M212" s="34">
        <f t="shared" si="69"/>
        <v>128</v>
      </c>
      <c r="N212" s="34">
        <f t="shared" si="70"/>
        <v>192</v>
      </c>
      <c r="O212" s="34">
        <f t="shared" si="71"/>
        <v>184</v>
      </c>
      <c r="P212" s="34">
        <f t="shared" si="72"/>
        <v>368</v>
      </c>
      <c r="Q212" s="34">
        <f t="shared" si="73"/>
        <v>248</v>
      </c>
      <c r="R212" s="34">
        <f t="shared" si="74"/>
        <v>496</v>
      </c>
      <c r="S212" s="34">
        <f t="shared" si="75"/>
        <v>744</v>
      </c>
      <c r="T212" s="35">
        <f t="shared" si="76"/>
        <v>0.4731182795698925</v>
      </c>
      <c r="U212" s="35">
        <f t="shared" si="77"/>
        <v>0.5268817204301075</v>
      </c>
    </row>
    <row r="213" spans="1:21" x14ac:dyDescent="0.25">
      <c r="A213" s="36">
        <f t="shared" si="78"/>
        <v>49888</v>
      </c>
      <c r="B213" s="33">
        <f t="shared" si="61"/>
        <v>49888</v>
      </c>
      <c r="C213" s="34">
        <f t="shared" si="62"/>
        <v>2036</v>
      </c>
      <c r="D213" s="34">
        <f t="shared" si="63"/>
        <v>8</v>
      </c>
      <c r="E213" s="34">
        <f t="shared" si="60"/>
        <v>31</v>
      </c>
      <c r="F213" s="34">
        <f t="shared" si="64"/>
        <v>21</v>
      </c>
      <c r="G213" s="34">
        <f t="shared" si="65"/>
        <v>10</v>
      </c>
      <c r="H213" s="34">
        <v>0</v>
      </c>
      <c r="I213" s="34">
        <f t="shared" si="79"/>
        <v>0</v>
      </c>
      <c r="J213" s="34">
        <f t="shared" si="66"/>
        <v>336</v>
      </c>
      <c r="K213" s="34">
        <f t="shared" si="67"/>
        <v>408</v>
      </c>
      <c r="L213" s="34">
        <f t="shared" si="68"/>
        <v>80</v>
      </c>
      <c r="M213" s="34">
        <f t="shared" si="69"/>
        <v>160</v>
      </c>
      <c r="N213" s="34">
        <f t="shared" si="70"/>
        <v>240</v>
      </c>
      <c r="O213" s="34">
        <f t="shared" si="71"/>
        <v>168</v>
      </c>
      <c r="P213" s="34">
        <f t="shared" si="72"/>
        <v>336</v>
      </c>
      <c r="Q213" s="34">
        <f t="shared" si="73"/>
        <v>248</v>
      </c>
      <c r="R213" s="34">
        <f t="shared" si="74"/>
        <v>496</v>
      </c>
      <c r="S213" s="34">
        <f t="shared" si="75"/>
        <v>744</v>
      </c>
      <c r="T213" s="35">
        <f t="shared" si="76"/>
        <v>0.45161290322580644</v>
      </c>
      <c r="U213" s="35">
        <f t="shared" si="77"/>
        <v>0.54838709677419351</v>
      </c>
    </row>
    <row r="214" spans="1:21" x14ac:dyDescent="0.25">
      <c r="A214" s="36">
        <f t="shared" si="78"/>
        <v>49919</v>
      </c>
      <c r="B214" s="33">
        <f t="shared" si="61"/>
        <v>49919</v>
      </c>
      <c r="C214" s="34">
        <f t="shared" si="62"/>
        <v>2036</v>
      </c>
      <c r="D214" s="34">
        <f t="shared" si="63"/>
        <v>9</v>
      </c>
      <c r="E214" s="34">
        <f t="shared" si="60"/>
        <v>30</v>
      </c>
      <c r="F214" s="34">
        <f t="shared" si="64"/>
        <v>22</v>
      </c>
      <c r="G214" s="34">
        <f t="shared" si="65"/>
        <v>8</v>
      </c>
      <c r="H214" s="34">
        <v>1</v>
      </c>
      <c r="I214" s="34">
        <f t="shared" si="79"/>
        <v>0</v>
      </c>
      <c r="J214" s="34">
        <f t="shared" si="66"/>
        <v>336</v>
      </c>
      <c r="K214" s="34">
        <f t="shared" si="67"/>
        <v>384</v>
      </c>
      <c r="L214" s="34">
        <f t="shared" si="68"/>
        <v>64</v>
      </c>
      <c r="M214" s="34">
        <f t="shared" si="69"/>
        <v>128</v>
      </c>
      <c r="N214" s="34">
        <f t="shared" si="70"/>
        <v>192</v>
      </c>
      <c r="O214" s="34">
        <f t="shared" si="71"/>
        <v>176</v>
      </c>
      <c r="P214" s="34">
        <f t="shared" si="72"/>
        <v>352</v>
      </c>
      <c r="Q214" s="34">
        <f t="shared" si="73"/>
        <v>240</v>
      </c>
      <c r="R214" s="34">
        <f t="shared" si="74"/>
        <v>480</v>
      </c>
      <c r="S214" s="34">
        <f t="shared" si="75"/>
        <v>720</v>
      </c>
      <c r="T214" s="35">
        <f t="shared" si="76"/>
        <v>0.46666666666666667</v>
      </c>
      <c r="U214" s="35">
        <f t="shared" si="77"/>
        <v>0.53333333333333333</v>
      </c>
    </row>
    <row r="215" spans="1:21" x14ac:dyDescent="0.25">
      <c r="A215" s="36">
        <f t="shared" si="78"/>
        <v>49949</v>
      </c>
      <c r="B215" s="33">
        <f t="shared" si="61"/>
        <v>49949</v>
      </c>
      <c r="C215" s="34">
        <f t="shared" si="62"/>
        <v>2036</v>
      </c>
      <c r="D215" s="34">
        <f t="shared" si="63"/>
        <v>10</v>
      </c>
      <c r="E215" s="34">
        <f t="shared" si="60"/>
        <v>31</v>
      </c>
      <c r="F215" s="34">
        <f t="shared" si="64"/>
        <v>23</v>
      </c>
      <c r="G215" s="34">
        <f t="shared" si="65"/>
        <v>8</v>
      </c>
      <c r="H215" s="34">
        <v>0</v>
      </c>
      <c r="I215" s="34">
        <f t="shared" si="79"/>
        <v>0</v>
      </c>
      <c r="J215" s="34">
        <f t="shared" si="66"/>
        <v>368</v>
      </c>
      <c r="K215" s="34">
        <f t="shared" si="67"/>
        <v>376</v>
      </c>
      <c r="L215" s="34">
        <f t="shared" si="68"/>
        <v>64</v>
      </c>
      <c r="M215" s="34">
        <f t="shared" si="69"/>
        <v>128</v>
      </c>
      <c r="N215" s="34">
        <f t="shared" si="70"/>
        <v>192</v>
      </c>
      <c r="O215" s="34">
        <f t="shared" si="71"/>
        <v>184</v>
      </c>
      <c r="P215" s="34">
        <f t="shared" si="72"/>
        <v>368</v>
      </c>
      <c r="Q215" s="34">
        <f t="shared" si="73"/>
        <v>248</v>
      </c>
      <c r="R215" s="34">
        <f t="shared" si="74"/>
        <v>496</v>
      </c>
      <c r="S215" s="34">
        <f t="shared" si="75"/>
        <v>744</v>
      </c>
      <c r="T215" s="35">
        <f t="shared" si="76"/>
        <v>0.4946236559139785</v>
      </c>
      <c r="U215" s="35">
        <f t="shared" si="77"/>
        <v>0.5053763440860215</v>
      </c>
    </row>
    <row r="216" spans="1:21" x14ac:dyDescent="0.25">
      <c r="A216" s="36">
        <f t="shared" si="78"/>
        <v>49980</v>
      </c>
      <c r="B216" s="33">
        <f t="shared" si="61"/>
        <v>49980</v>
      </c>
      <c r="C216" s="34">
        <f t="shared" si="62"/>
        <v>2036</v>
      </c>
      <c r="D216" s="34">
        <f t="shared" si="63"/>
        <v>11</v>
      </c>
      <c r="E216" s="34">
        <f t="shared" si="60"/>
        <v>30</v>
      </c>
      <c r="F216" s="34">
        <f t="shared" si="64"/>
        <v>20</v>
      </c>
      <c r="G216" s="34">
        <f t="shared" si="65"/>
        <v>10</v>
      </c>
      <c r="H216" s="34">
        <v>1</v>
      </c>
      <c r="I216" s="34">
        <f t="shared" si="79"/>
        <v>1</v>
      </c>
      <c r="J216" s="34">
        <f t="shared" si="66"/>
        <v>304</v>
      </c>
      <c r="K216" s="34">
        <f t="shared" si="67"/>
        <v>417</v>
      </c>
      <c r="L216" s="34">
        <f t="shared" si="68"/>
        <v>80</v>
      </c>
      <c r="M216" s="34">
        <f t="shared" si="69"/>
        <v>160</v>
      </c>
      <c r="N216" s="34">
        <f t="shared" si="70"/>
        <v>240</v>
      </c>
      <c r="O216" s="34">
        <f t="shared" si="71"/>
        <v>160</v>
      </c>
      <c r="P216" s="34">
        <f t="shared" si="72"/>
        <v>320</v>
      </c>
      <c r="Q216" s="34">
        <f t="shared" si="73"/>
        <v>240</v>
      </c>
      <c r="R216" s="34">
        <f t="shared" si="74"/>
        <v>480</v>
      </c>
      <c r="S216" s="34">
        <f t="shared" si="75"/>
        <v>721</v>
      </c>
      <c r="T216" s="35">
        <f t="shared" si="76"/>
        <v>0.42163661581137307</v>
      </c>
      <c r="U216" s="35">
        <f t="shared" si="77"/>
        <v>0.57836338418862687</v>
      </c>
    </row>
    <row r="217" spans="1:21" x14ac:dyDescent="0.25">
      <c r="A217" s="36">
        <f t="shared" si="78"/>
        <v>50010</v>
      </c>
      <c r="B217" s="33">
        <f t="shared" si="61"/>
        <v>50010</v>
      </c>
      <c r="C217" s="34">
        <f t="shared" si="62"/>
        <v>2036</v>
      </c>
      <c r="D217" s="34">
        <f t="shared" si="63"/>
        <v>12</v>
      </c>
      <c r="E217" s="34">
        <f t="shared" si="60"/>
        <v>31</v>
      </c>
      <c r="F217" s="34">
        <f t="shared" si="64"/>
        <v>23</v>
      </c>
      <c r="G217" s="34">
        <f t="shared" si="65"/>
        <v>8</v>
      </c>
      <c r="H217" s="34">
        <v>1</v>
      </c>
      <c r="I217" s="34">
        <f t="shared" si="79"/>
        <v>0</v>
      </c>
      <c r="J217" s="34">
        <f t="shared" si="66"/>
        <v>352</v>
      </c>
      <c r="K217" s="34">
        <f t="shared" si="67"/>
        <v>392</v>
      </c>
      <c r="L217" s="34">
        <f t="shared" si="68"/>
        <v>64</v>
      </c>
      <c r="M217" s="34">
        <f t="shared" si="69"/>
        <v>128</v>
      </c>
      <c r="N217" s="34">
        <f t="shared" si="70"/>
        <v>192</v>
      </c>
      <c r="O217" s="34">
        <f t="shared" si="71"/>
        <v>184</v>
      </c>
      <c r="P217" s="34">
        <f t="shared" si="72"/>
        <v>368</v>
      </c>
      <c r="Q217" s="34">
        <f t="shared" si="73"/>
        <v>248</v>
      </c>
      <c r="R217" s="34">
        <f t="shared" si="74"/>
        <v>496</v>
      </c>
      <c r="S217" s="34">
        <f t="shared" si="75"/>
        <v>744</v>
      </c>
      <c r="T217" s="35">
        <f t="shared" si="76"/>
        <v>0.4731182795698925</v>
      </c>
      <c r="U217" s="35">
        <f t="shared" si="77"/>
        <v>0.5268817204301075</v>
      </c>
    </row>
    <row r="218" spans="1:21" x14ac:dyDescent="0.25">
      <c r="A218" s="36">
        <f t="shared" si="78"/>
        <v>50041</v>
      </c>
      <c r="B218" s="33">
        <f t="shared" si="61"/>
        <v>50041</v>
      </c>
      <c r="C218" s="34">
        <f t="shared" si="62"/>
        <v>2037</v>
      </c>
      <c r="D218" s="34">
        <f t="shared" si="63"/>
        <v>1</v>
      </c>
      <c r="E218" s="34">
        <f t="shared" si="60"/>
        <v>31</v>
      </c>
      <c r="F218" s="34">
        <f t="shared" si="64"/>
        <v>22</v>
      </c>
      <c r="G218" s="34">
        <f t="shared" si="65"/>
        <v>9</v>
      </c>
      <c r="H218" s="34">
        <v>1</v>
      </c>
      <c r="I218" s="34">
        <f t="shared" si="79"/>
        <v>0</v>
      </c>
      <c r="J218" s="34">
        <f t="shared" si="66"/>
        <v>336</v>
      </c>
      <c r="K218" s="34">
        <f t="shared" si="67"/>
        <v>408</v>
      </c>
      <c r="L218" s="34">
        <f t="shared" si="68"/>
        <v>72</v>
      </c>
      <c r="M218" s="34">
        <f t="shared" si="69"/>
        <v>144</v>
      </c>
      <c r="N218" s="34">
        <f t="shared" si="70"/>
        <v>216</v>
      </c>
      <c r="O218" s="34">
        <f t="shared" si="71"/>
        <v>176</v>
      </c>
      <c r="P218" s="34">
        <f t="shared" si="72"/>
        <v>352</v>
      </c>
      <c r="Q218" s="34">
        <f t="shared" si="73"/>
        <v>248</v>
      </c>
      <c r="R218" s="34">
        <f t="shared" si="74"/>
        <v>496</v>
      </c>
      <c r="S218" s="34">
        <f t="shared" si="75"/>
        <v>744</v>
      </c>
      <c r="T218" s="35">
        <f t="shared" si="76"/>
        <v>0.45161290322580644</v>
      </c>
      <c r="U218" s="35">
        <f t="shared" si="77"/>
        <v>0.54838709677419351</v>
      </c>
    </row>
    <row r="219" spans="1:21" x14ac:dyDescent="0.25">
      <c r="A219" s="36">
        <f t="shared" si="78"/>
        <v>50072</v>
      </c>
      <c r="B219" s="33">
        <f t="shared" si="61"/>
        <v>50072</v>
      </c>
      <c r="C219" s="34">
        <f t="shared" si="62"/>
        <v>2037</v>
      </c>
      <c r="D219" s="34">
        <f t="shared" si="63"/>
        <v>2</v>
      </c>
      <c r="E219" s="34">
        <f t="shared" si="60"/>
        <v>28</v>
      </c>
      <c r="F219" s="34">
        <f t="shared" si="64"/>
        <v>20</v>
      </c>
      <c r="G219" s="34">
        <f t="shared" si="65"/>
        <v>8</v>
      </c>
      <c r="H219" s="34">
        <v>0</v>
      </c>
      <c r="I219" s="34">
        <f t="shared" si="79"/>
        <v>0</v>
      </c>
      <c r="J219" s="34">
        <f t="shared" si="66"/>
        <v>320</v>
      </c>
      <c r="K219" s="34">
        <f t="shared" si="67"/>
        <v>352</v>
      </c>
      <c r="L219" s="34">
        <f t="shared" si="68"/>
        <v>64</v>
      </c>
      <c r="M219" s="34">
        <f t="shared" si="69"/>
        <v>128</v>
      </c>
      <c r="N219" s="34">
        <f t="shared" si="70"/>
        <v>192</v>
      </c>
      <c r="O219" s="34">
        <f t="shared" si="71"/>
        <v>160</v>
      </c>
      <c r="P219" s="34">
        <f t="shared" si="72"/>
        <v>320</v>
      </c>
      <c r="Q219" s="34">
        <f t="shared" si="73"/>
        <v>224</v>
      </c>
      <c r="R219" s="34">
        <f t="shared" si="74"/>
        <v>448</v>
      </c>
      <c r="S219" s="34">
        <f t="shared" si="75"/>
        <v>672</v>
      </c>
      <c r="T219" s="35">
        <f t="shared" si="76"/>
        <v>0.47619047619047616</v>
      </c>
      <c r="U219" s="35">
        <f t="shared" si="77"/>
        <v>0.52380952380952384</v>
      </c>
    </row>
    <row r="220" spans="1:21" x14ac:dyDescent="0.25">
      <c r="A220" s="36">
        <f t="shared" si="78"/>
        <v>50100</v>
      </c>
      <c r="B220" s="33">
        <f t="shared" si="61"/>
        <v>50100</v>
      </c>
      <c r="C220" s="34">
        <f t="shared" si="62"/>
        <v>2037</v>
      </c>
      <c r="D220" s="34">
        <f t="shared" si="63"/>
        <v>3</v>
      </c>
      <c r="E220" s="34">
        <f t="shared" si="60"/>
        <v>31</v>
      </c>
      <c r="F220" s="34">
        <f t="shared" si="64"/>
        <v>22</v>
      </c>
      <c r="G220" s="34">
        <f t="shared" si="65"/>
        <v>9</v>
      </c>
      <c r="H220" s="34">
        <v>0</v>
      </c>
      <c r="I220" s="34">
        <f t="shared" si="79"/>
        <v>-1</v>
      </c>
      <c r="J220" s="34">
        <f t="shared" si="66"/>
        <v>352</v>
      </c>
      <c r="K220" s="34">
        <f t="shared" si="67"/>
        <v>391</v>
      </c>
      <c r="L220" s="34">
        <f t="shared" si="68"/>
        <v>72</v>
      </c>
      <c r="M220" s="34">
        <f t="shared" si="69"/>
        <v>144</v>
      </c>
      <c r="N220" s="34">
        <f t="shared" si="70"/>
        <v>216</v>
      </c>
      <c r="O220" s="34">
        <f t="shared" si="71"/>
        <v>176</v>
      </c>
      <c r="P220" s="34">
        <f t="shared" si="72"/>
        <v>352</v>
      </c>
      <c r="Q220" s="34">
        <f t="shared" si="73"/>
        <v>248</v>
      </c>
      <c r="R220" s="34">
        <f t="shared" si="74"/>
        <v>496</v>
      </c>
      <c r="S220" s="34">
        <f t="shared" si="75"/>
        <v>743</v>
      </c>
      <c r="T220" s="35">
        <f t="shared" si="76"/>
        <v>0.47375504710632571</v>
      </c>
      <c r="U220" s="35">
        <f t="shared" si="77"/>
        <v>0.52624495289367434</v>
      </c>
    </row>
    <row r="221" spans="1:21" x14ac:dyDescent="0.25">
      <c r="A221" s="36">
        <f t="shared" si="78"/>
        <v>50131</v>
      </c>
      <c r="B221" s="33">
        <f t="shared" si="61"/>
        <v>50131</v>
      </c>
      <c r="C221" s="34">
        <f t="shared" si="62"/>
        <v>2037</v>
      </c>
      <c r="D221" s="34">
        <f t="shared" si="63"/>
        <v>4</v>
      </c>
      <c r="E221" s="34">
        <f t="shared" si="60"/>
        <v>30</v>
      </c>
      <c r="F221" s="34">
        <f t="shared" si="64"/>
        <v>22</v>
      </c>
      <c r="G221" s="34">
        <f t="shared" si="65"/>
        <v>8</v>
      </c>
      <c r="H221" s="34">
        <v>0</v>
      </c>
      <c r="I221" s="34">
        <f t="shared" si="79"/>
        <v>0</v>
      </c>
      <c r="J221" s="34">
        <f t="shared" si="66"/>
        <v>352</v>
      </c>
      <c r="K221" s="34">
        <f t="shared" si="67"/>
        <v>368</v>
      </c>
      <c r="L221" s="34">
        <f t="shared" si="68"/>
        <v>64</v>
      </c>
      <c r="M221" s="34">
        <f t="shared" si="69"/>
        <v>128</v>
      </c>
      <c r="N221" s="34">
        <f t="shared" si="70"/>
        <v>192</v>
      </c>
      <c r="O221" s="34">
        <f t="shared" si="71"/>
        <v>176</v>
      </c>
      <c r="P221" s="34">
        <f t="shared" si="72"/>
        <v>352</v>
      </c>
      <c r="Q221" s="34">
        <f t="shared" si="73"/>
        <v>240</v>
      </c>
      <c r="R221" s="34">
        <f t="shared" si="74"/>
        <v>480</v>
      </c>
      <c r="S221" s="34">
        <f t="shared" si="75"/>
        <v>720</v>
      </c>
      <c r="T221" s="35">
        <f t="shared" si="76"/>
        <v>0.48888888888888887</v>
      </c>
      <c r="U221" s="35">
        <f t="shared" si="77"/>
        <v>0.51111111111111107</v>
      </c>
    </row>
    <row r="222" spans="1:21" x14ac:dyDescent="0.25">
      <c r="A222" s="36">
        <f t="shared" si="78"/>
        <v>50161</v>
      </c>
      <c r="B222" s="33">
        <f t="shared" si="61"/>
        <v>50161</v>
      </c>
      <c r="C222" s="34">
        <f t="shared" si="62"/>
        <v>2037</v>
      </c>
      <c r="D222" s="34">
        <f t="shared" si="63"/>
        <v>5</v>
      </c>
      <c r="E222" s="34">
        <f t="shared" si="60"/>
        <v>31</v>
      </c>
      <c r="F222" s="34">
        <f t="shared" si="64"/>
        <v>21</v>
      </c>
      <c r="G222" s="34">
        <f t="shared" si="65"/>
        <v>10</v>
      </c>
      <c r="H222" s="34">
        <v>1</v>
      </c>
      <c r="I222" s="34">
        <f t="shared" si="79"/>
        <v>0</v>
      </c>
      <c r="J222" s="34">
        <f t="shared" si="66"/>
        <v>320</v>
      </c>
      <c r="K222" s="34">
        <f t="shared" si="67"/>
        <v>424</v>
      </c>
      <c r="L222" s="34">
        <f t="shared" si="68"/>
        <v>80</v>
      </c>
      <c r="M222" s="34">
        <f t="shared" si="69"/>
        <v>160</v>
      </c>
      <c r="N222" s="34">
        <f t="shared" si="70"/>
        <v>240</v>
      </c>
      <c r="O222" s="34">
        <f t="shared" si="71"/>
        <v>168</v>
      </c>
      <c r="P222" s="34">
        <f t="shared" si="72"/>
        <v>336</v>
      </c>
      <c r="Q222" s="34">
        <f t="shared" si="73"/>
        <v>248</v>
      </c>
      <c r="R222" s="34">
        <f t="shared" si="74"/>
        <v>496</v>
      </c>
      <c r="S222" s="34">
        <f t="shared" si="75"/>
        <v>744</v>
      </c>
      <c r="T222" s="35">
        <f t="shared" si="76"/>
        <v>0.43010752688172044</v>
      </c>
      <c r="U222" s="35">
        <f t="shared" si="77"/>
        <v>0.56989247311827962</v>
      </c>
    </row>
    <row r="223" spans="1:21" x14ac:dyDescent="0.25">
      <c r="A223" s="36">
        <f t="shared" si="78"/>
        <v>50192</v>
      </c>
      <c r="B223" s="33">
        <f t="shared" si="61"/>
        <v>50192</v>
      </c>
      <c r="C223" s="34">
        <f t="shared" si="62"/>
        <v>2037</v>
      </c>
      <c r="D223" s="34">
        <f t="shared" si="63"/>
        <v>6</v>
      </c>
      <c r="E223" s="34">
        <f t="shared" si="60"/>
        <v>30</v>
      </c>
      <c r="F223" s="34">
        <f t="shared" si="64"/>
        <v>22</v>
      </c>
      <c r="G223" s="34">
        <f t="shared" si="65"/>
        <v>8</v>
      </c>
      <c r="H223" s="34">
        <v>0</v>
      </c>
      <c r="I223" s="34">
        <f t="shared" si="79"/>
        <v>0</v>
      </c>
      <c r="J223" s="34">
        <f t="shared" si="66"/>
        <v>352</v>
      </c>
      <c r="K223" s="34">
        <f t="shared" si="67"/>
        <v>368</v>
      </c>
      <c r="L223" s="34">
        <f t="shared" si="68"/>
        <v>64</v>
      </c>
      <c r="M223" s="34">
        <f t="shared" si="69"/>
        <v>128</v>
      </c>
      <c r="N223" s="34">
        <f t="shared" si="70"/>
        <v>192</v>
      </c>
      <c r="O223" s="34">
        <f t="shared" si="71"/>
        <v>176</v>
      </c>
      <c r="P223" s="34">
        <f t="shared" si="72"/>
        <v>352</v>
      </c>
      <c r="Q223" s="34">
        <f t="shared" si="73"/>
        <v>240</v>
      </c>
      <c r="R223" s="34">
        <f t="shared" si="74"/>
        <v>480</v>
      </c>
      <c r="S223" s="34">
        <f t="shared" si="75"/>
        <v>720</v>
      </c>
      <c r="T223" s="35">
        <f t="shared" si="76"/>
        <v>0.48888888888888887</v>
      </c>
      <c r="U223" s="35">
        <f t="shared" si="77"/>
        <v>0.51111111111111107</v>
      </c>
    </row>
    <row r="224" spans="1:21" x14ac:dyDescent="0.25">
      <c r="A224" s="36">
        <f t="shared" si="78"/>
        <v>50222</v>
      </c>
      <c r="B224" s="33">
        <f t="shared" si="61"/>
        <v>50222</v>
      </c>
      <c r="C224" s="34">
        <f t="shared" si="62"/>
        <v>2037</v>
      </c>
      <c r="D224" s="34">
        <f t="shared" si="63"/>
        <v>7</v>
      </c>
      <c r="E224" s="34">
        <f t="shared" si="60"/>
        <v>31</v>
      </c>
      <c r="F224" s="34">
        <f t="shared" si="64"/>
        <v>23</v>
      </c>
      <c r="G224" s="34">
        <f t="shared" si="65"/>
        <v>8</v>
      </c>
      <c r="H224" s="34">
        <v>1</v>
      </c>
      <c r="I224" s="34">
        <f t="shared" si="79"/>
        <v>0</v>
      </c>
      <c r="J224" s="34">
        <f t="shared" si="66"/>
        <v>352</v>
      </c>
      <c r="K224" s="34">
        <f t="shared" si="67"/>
        <v>392</v>
      </c>
      <c r="L224" s="34">
        <f t="shared" si="68"/>
        <v>64</v>
      </c>
      <c r="M224" s="34">
        <f t="shared" si="69"/>
        <v>128</v>
      </c>
      <c r="N224" s="34">
        <f t="shared" si="70"/>
        <v>192</v>
      </c>
      <c r="O224" s="34">
        <f t="shared" si="71"/>
        <v>184</v>
      </c>
      <c r="P224" s="34">
        <f t="shared" si="72"/>
        <v>368</v>
      </c>
      <c r="Q224" s="34">
        <f t="shared" si="73"/>
        <v>248</v>
      </c>
      <c r="R224" s="34">
        <f t="shared" si="74"/>
        <v>496</v>
      </c>
      <c r="S224" s="34">
        <f t="shared" si="75"/>
        <v>744</v>
      </c>
      <c r="T224" s="35">
        <f t="shared" si="76"/>
        <v>0.4731182795698925</v>
      </c>
      <c r="U224" s="35">
        <f t="shared" si="77"/>
        <v>0.5268817204301075</v>
      </c>
    </row>
    <row r="225" spans="1:21" x14ac:dyDescent="0.25">
      <c r="A225" s="36">
        <f t="shared" si="78"/>
        <v>50253</v>
      </c>
      <c r="B225" s="33">
        <f t="shared" si="61"/>
        <v>50253</v>
      </c>
      <c r="C225" s="34">
        <f t="shared" si="62"/>
        <v>2037</v>
      </c>
      <c r="D225" s="34">
        <f t="shared" si="63"/>
        <v>8</v>
      </c>
      <c r="E225" s="34">
        <f t="shared" si="60"/>
        <v>31</v>
      </c>
      <c r="F225" s="34">
        <f t="shared" si="64"/>
        <v>21</v>
      </c>
      <c r="G225" s="34">
        <f t="shared" si="65"/>
        <v>10</v>
      </c>
      <c r="H225" s="34">
        <v>0</v>
      </c>
      <c r="I225" s="34">
        <f t="shared" si="79"/>
        <v>0</v>
      </c>
      <c r="J225" s="34">
        <f t="shared" si="66"/>
        <v>336</v>
      </c>
      <c r="K225" s="34">
        <f t="shared" si="67"/>
        <v>408</v>
      </c>
      <c r="L225" s="34">
        <f t="shared" si="68"/>
        <v>80</v>
      </c>
      <c r="M225" s="34">
        <f t="shared" si="69"/>
        <v>160</v>
      </c>
      <c r="N225" s="34">
        <f t="shared" si="70"/>
        <v>240</v>
      </c>
      <c r="O225" s="34">
        <f t="shared" si="71"/>
        <v>168</v>
      </c>
      <c r="P225" s="34">
        <f t="shared" si="72"/>
        <v>336</v>
      </c>
      <c r="Q225" s="34">
        <f t="shared" si="73"/>
        <v>248</v>
      </c>
      <c r="R225" s="34">
        <f t="shared" si="74"/>
        <v>496</v>
      </c>
      <c r="S225" s="34">
        <f t="shared" si="75"/>
        <v>744</v>
      </c>
      <c r="T225" s="35">
        <f t="shared" si="76"/>
        <v>0.45161290322580644</v>
      </c>
      <c r="U225" s="35">
        <f t="shared" si="77"/>
        <v>0.54838709677419351</v>
      </c>
    </row>
    <row r="226" spans="1:21" x14ac:dyDescent="0.25">
      <c r="A226" s="36">
        <f t="shared" si="78"/>
        <v>50284</v>
      </c>
      <c r="B226" s="33">
        <f t="shared" si="61"/>
        <v>50284</v>
      </c>
      <c r="C226" s="34">
        <f t="shared" si="62"/>
        <v>2037</v>
      </c>
      <c r="D226" s="34">
        <f t="shared" si="63"/>
        <v>9</v>
      </c>
      <c r="E226" s="34">
        <f t="shared" si="60"/>
        <v>30</v>
      </c>
      <c r="F226" s="34">
        <f t="shared" si="64"/>
        <v>22</v>
      </c>
      <c r="G226" s="34">
        <f t="shared" si="65"/>
        <v>8</v>
      </c>
      <c r="H226" s="34">
        <v>1</v>
      </c>
      <c r="I226" s="34">
        <f t="shared" si="79"/>
        <v>0</v>
      </c>
      <c r="J226" s="34">
        <f t="shared" si="66"/>
        <v>336</v>
      </c>
      <c r="K226" s="34">
        <f t="shared" si="67"/>
        <v>384</v>
      </c>
      <c r="L226" s="34">
        <f t="shared" si="68"/>
        <v>64</v>
      </c>
      <c r="M226" s="34">
        <f t="shared" si="69"/>
        <v>128</v>
      </c>
      <c r="N226" s="34">
        <f t="shared" si="70"/>
        <v>192</v>
      </c>
      <c r="O226" s="34">
        <f t="shared" si="71"/>
        <v>176</v>
      </c>
      <c r="P226" s="34">
        <f t="shared" si="72"/>
        <v>352</v>
      </c>
      <c r="Q226" s="34">
        <f t="shared" si="73"/>
        <v>240</v>
      </c>
      <c r="R226" s="34">
        <f t="shared" si="74"/>
        <v>480</v>
      </c>
      <c r="S226" s="34">
        <f t="shared" si="75"/>
        <v>720</v>
      </c>
      <c r="T226" s="35">
        <f t="shared" si="76"/>
        <v>0.46666666666666667</v>
      </c>
      <c r="U226" s="35">
        <f t="shared" si="77"/>
        <v>0.53333333333333333</v>
      </c>
    </row>
    <row r="227" spans="1:21" x14ac:dyDescent="0.25">
      <c r="A227" s="36">
        <f t="shared" si="78"/>
        <v>50314</v>
      </c>
      <c r="B227" s="33">
        <f t="shared" si="61"/>
        <v>50314</v>
      </c>
      <c r="C227" s="34">
        <f t="shared" si="62"/>
        <v>2037</v>
      </c>
      <c r="D227" s="34">
        <f t="shared" si="63"/>
        <v>10</v>
      </c>
      <c r="E227" s="34">
        <f t="shared" si="60"/>
        <v>31</v>
      </c>
      <c r="F227" s="34">
        <f t="shared" si="64"/>
        <v>22</v>
      </c>
      <c r="G227" s="34">
        <f t="shared" si="65"/>
        <v>9</v>
      </c>
      <c r="H227" s="34">
        <v>0</v>
      </c>
      <c r="I227" s="34">
        <f t="shared" si="79"/>
        <v>0</v>
      </c>
      <c r="J227" s="34">
        <f t="shared" si="66"/>
        <v>352</v>
      </c>
      <c r="K227" s="34">
        <f t="shared" si="67"/>
        <v>392</v>
      </c>
      <c r="L227" s="34">
        <f t="shared" si="68"/>
        <v>72</v>
      </c>
      <c r="M227" s="34">
        <f t="shared" si="69"/>
        <v>144</v>
      </c>
      <c r="N227" s="34">
        <f t="shared" si="70"/>
        <v>216</v>
      </c>
      <c r="O227" s="34">
        <f t="shared" si="71"/>
        <v>176</v>
      </c>
      <c r="P227" s="34">
        <f t="shared" si="72"/>
        <v>352</v>
      </c>
      <c r="Q227" s="34">
        <f t="shared" si="73"/>
        <v>248</v>
      </c>
      <c r="R227" s="34">
        <f t="shared" si="74"/>
        <v>496</v>
      </c>
      <c r="S227" s="34">
        <f t="shared" si="75"/>
        <v>744</v>
      </c>
      <c r="T227" s="35">
        <f t="shared" si="76"/>
        <v>0.4731182795698925</v>
      </c>
      <c r="U227" s="35">
        <f t="shared" si="77"/>
        <v>0.5268817204301075</v>
      </c>
    </row>
    <row r="228" spans="1:21" x14ac:dyDescent="0.25">
      <c r="A228" s="36">
        <f t="shared" si="78"/>
        <v>50345</v>
      </c>
      <c r="B228" s="33">
        <f t="shared" si="61"/>
        <v>50345</v>
      </c>
      <c r="C228" s="34">
        <f t="shared" si="62"/>
        <v>2037</v>
      </c>
      <c r="D228" s="34">
        <f t="shared" si="63"/>
        <v>11</v>
      </c>
      <c r="E228" s="34">
        <f t="shared" si="60"/>
        <v>30</v>
      </c>
      <c r="F228" s="34">
        <f t="shared" si="64"/>
        <v>21</v>
      </c>
      <c r="G228" s="34">
        <f t="shared" si="65"/>
        <v>9</v>
      </c>
      <c r="H228" s="34">
        <v>1</v>
      </c>
      <c r="I228" s="34">
        <f t="shared" si="79"/>
        <v>1</v>
      </c>
      <c r="J228" s="34">
        <f t="shared" si="66"/>
        <v>320</v>
      </c>
      <c r="K228" s="34">
        <f t="shared" si="67"/>
        <v>401</v>
      </c>
      <c r="L228" s="34">
        <f t="shared" si="68"/>
        <v>72</v>
      </c>
      <c r="M228" s="34">
        <f t="shared" si="69"/>
        <v>144</v>
      </c>
      <c r="N228" s="34">
        <f t="shared" si="70"/>
        <v>216</v>
      </c>
      <c r="O228" s="34">
        <f t="shared" si="71"/>
        <v>168</v>
      </c>
      <c r="P228" s="34">
        <f t="shared" si="72"/>
        <v>336</v>
      </c>
      <c r="Q228" s="34">
        <f t="shared" si="73"/>
        <v>240</v>
      </c>
      <c r="R228" s="34">
        <f t="shared" si="74"/>
        <v>480</v>
      </c>
      <c r="S228" s="34">
        <f t="shared" si="75"/>
        <v>721</v>
      </c>
      <c r="T228" s="35">
        <f t="shared" si="76"/>
        <v>0.44382801664355065</v>
      </c>
      <c r="U228" s="35">
        <f t="shared" si="77"/>
        <v>0.55617198335644935</v>
      </c>
    </row>
    <row r="229" spans="1:21" x14ac:dyDescent="0.25">
      <c r="A229" s="36">
        <f t="shared" si="78"/>
        <v>50375</v>
      </c>
      <c r="B229" s="33">
        <f t="shared" si="61"/>
        <v>50375</v>
      </c>
      <c r="C229" s="34">
        <f t="shared" si="62"/>
        <v>2037</v>
      </c>
      <c r="D229" s="34">
        <f t="shared" si="63"/>
        <v>12</v>
      </c>
      <c r="E229" s="34">
        <f t="shared" si="60"/>
        <v>31</v>
      </c>
      <c r="F229" s="34">
        <f t="shared" si="64"/>
        <v>23</v>
      </c>
      <c r="G229" s="34">
        <f t="shared" si="65"/>
        <v>8</v>
      </c>
      <c r="H229" s="34">
        <v>1</v>
      </c>
      <c r="I229" s="34">
        <f t="shared" si="79"/>
        <v>0</v>
      </c>
      <c r="J229" s="34">
        <f t="shared" si="66"/>
        <v>352</v>
      </c>
      <c r="K229" s="34">
        <f t="shared" si="67"/>
        <v>392</v>
      </c>
      <c r="L229" s="34">
        <f t="shared" si="68"/>
        <v>64</v>
      </c>
      <c r="M229" s="34">
        <f t="shared" si="69"/>
        <v>128</v>
      </c>
      <c r="N229" s="34">
        <f t="shared" si="70"/>
        <v>192</v>
      </c>
      <c r="O229" s="34">
        <f t="shared" si="71"/>
        <v>184</v>
      </c>
      <c r="P229" s="34">
        <f t="shared" si="72"/>
        <v>368</v>
      </c>
      <c r="Q229" s="34">
        <f t="shared" si="73"/>
        <v>248</v>
      </c>
      <c r="R229" s="34">
        <f t="shared" si="74"/>
        <v>496</v>
      </c>
      <c r="S229" s="34">
        <f t="shared" si="75"/>
        <v>744</v>
      </c>
      <c r="T229" s="35">
        <f t="shared" si="76"/>
        <v>0.4731182795698925</v>
      </c>
      <c r="U229" s="35">
        <f t="shared" si="77"/>
        <v>0.5268817204301075</v>
      </c>
    </row>
    <row r="230" spans="1:21" x14ac:dyDescent="0.25">
      <c r="A230" s="36">
        <f t="shared" si="78"/>
        <v>50406</v>
      </c>
      <c r="B230" s="33">
        <f t="shared" si="61"/>
        <v>50406</v>
      </c>
      <c r="C230" s="34">
        <f t="shared" si="62"/>
        <v>2038</v>
      </c>
      <c r="D230" s="34">
        <f t="shared" si="63"/>
        <v>1</v>
      </c>
      <c r="E230" s="34">
        <f t="shared" si="60"/>
        <v>31</v>
      </c>
      <c r="F230" s="34">
        <f t="shared" si="64"/>
        <v>21</v>
      </c>
      <c r="G230" s="34">
        <f t="shared" si="65"/>
        <v>10</v>
      </c>
      <c r="H230" s="34">
        <v>1</v>
      </c>
      <c r="I230" s="34">
        <f t="shared" si="79"/>
        <v>0</v>
      </c>
      <c r="J230" s="34">
        <f t="shared" si="66"/>
        <v>320</v>
      </c>
      <c r="K230" s="34">
        <f t="shared" si="67"/>
        <v>424</v>
      </c>
      <c r="L230" s="34">
        <f t="shared" si="68"/>
        <v>80</v>
      </c>
      <c r="M230" s="34">
        <f t="shared" si="69"/>
        <v>160</v>
      </c>
      <c r="N230" s="34">
        <f t="shared" si="70"/>
        <v>240</v>
      </c>
      <c r="O230" s="34">
        <f t="shared" si="71"/>
        <v>168</v>
      </c>
      <c r="P230" s="34">
        <f t="shared" si="72"/>
        <v>336</v>
      </c>
      <c r="Q230" s="34">
        <f t="shared" si="73"/>
        <v>248</v>
      </c>
      <c r="R230" s="34">
        <f t="shared" si="74"/>
        <v>496</v>
      </c>
      <c r="S230" s="34">
        <f t="shared" si="75"/>
        <v>744</v>
      </c>
      <c r="T230" s="35">
        <f t="shared" si="76"/>
        <v>0.43010752688172044</v>
      </c>
      <c r="U230" s="35">
        <f t="shared" si="77"/>
        <v>0.56989247311827962</v>
      </c>
    </row>
    <row r="231" spans="1:21" x14ac:dyDescent="0.25">
      <c r="A231" s="36">
        <f t="shared" si="78"/>
        <v>50437</v>
      </c>
      <c r="B231" s="33">
        <f t="shared" si="61"/>
        <v>50437</v>
      </c>
      <c r="C231" s="34">
        <f t="shared" si="62"/>
        <v>2038</v>
      </c>
      <c r="D231" s="34">
        <f t="shared" si="63"/>
        <v>2</v>
      </c>
      <c r="E231" s="34">
        <f t="shared" si="60"/>
        <v>28</v>
      </c>
      <c r="F231" s="34">
        <f t="shared" si="64"/>
        <v>20</v>
      </c>
      <c r="G231" s="34">
        <f t="shared" si="65"/>
        <v>8</v>
      </c>
      <c r="H231" s="34">
        <v>0</v>
      </c>
      <c r="I231" s="34">
        <f t="shared" si="79"/>
        <v>0</v>
      </c>
      <c r="J231" s="34">
        <f t="shared" si="66"/>
        <v>320</v>
      </c>
      <c r="K231" s="34">
        <f t="shared" si="67"/>
        <v>352</v>
      </c>
      <c r="L231" s="34">
        <f t="shared" si="68"/>
        <v>64</v>
      </c>
      <c r="M231" s="34">
        <f t="shared" si="69"/>
        <v>128</v>
      </c>
      <c r="N231" s="34">
        <f t="shared" si="70"/>
        <v>192</v>
      </c>
      <c r="O231" s="34">
        <f t="shared" si="71"/>
        <v>160</v>
      </c>
      <c r="P231" s="34">
        <f t="shared" si="72"/>
        <v>320</v>
      </c>
      <c r="Q231" s="34">
        <f t="shared" si="73"/>
        <v>224</v>
      </c>
      <c r="R231" s="34">
        <f t="shared" si="74"/>
        <v>448</v>
      </c>
      <c r="S231" s="34">
        <f t="shared" si="75"/>
        <v>672</v>
      </c>
      <c r="T231" s="35">
        <f t="shared" si="76"/>
        <v>0.47619047619047616</v>
      </c>
      <c r="U231" s="35">
        <f t="shared" si="77"/>
        <v>0.52380952380952384</v>
      </c>
    </row>
    <row r="232" spans="1:21" x14ac:dyDescent="0.25">
      <c r="A232" s="36">
        <f t="shared" si="78"/>
        <v>50465</v>
      </c>
      <c r="B232" s="33">
        <f t="shared" si="61"/>
        <v>50465</v>
      </c>
      <c r="C232" s="34">
        <f t="shared" si="62"/>
        <v>2038</v>
      </c>
      <c r="D232" s="34">
        <f t="shared" si="63"/>
        <v>3</v>
      </c>
      <c r="E232" s="34">
        <f t="shared" si="60"/>
        <v>31</v>
      </c>
      <c r="F232" s="34">
        <f t="shared" si="64"/>
        <v>23</v>
      </c>
      <c r="G232" s="34">
        <f t="shared" si="65"/>
        <v>8</v>
      </c>
      <c r="H232" s="34">
        <v>0</v>
      </c>
      <c r="I232" s="34">
        <f t="shared" si="79"/>
        <v>-1</v>
      </c>
      <c r="J232" s="34">
        <f t="shared" si="66"/>
        <v>368</v>
      </c>
      <c r="K232" s="34">
        <f t="shared" si="67"/>
        <v>375</v>
      </c>
      <c r="L232" s="34">
        <f t="shared" si="68"/>
        <v>64</v>
      </c>
      <c r="M232" s="34">
        <f t="shared" si="69"/>
        <v>128</v>
      </c>
      <c r="N232" s="34">
        <f t="shared" si="70"/>
        <v>192</v>
      </c>
      <c r="O232" s="34">
        <f t="shared" si="71"/>
        <v>184</v>
      </c>
      <c r="P232" s="34">
        <f t="shared" si="72"/>
        <v>368</v>
      </c>
      <c r="Q232" s="34">
        <f t="shared" si="73"/>
        <v>248</v>
      </c>
      <c r="R232" s="34">
        <f t="shared" si="74"/>
        <v>496</v>
      </c>
      <c r="S232" s="34">
        <f t="shared" si="75"/>
        <v>743</v>
      </c>
      <c r="T232" s="35">
        <f t="shared" si="76"/>
        <v>0.49528936742934049</v>
      </c>
      <c r="U232" s="35">
        <f t="shared" si="77"/>
        <v>0.50471063257065951</v>
      </c>
    </row>
    <row r="233" spans="1:21" x14ac:dyDescent="0.25">
      <c r="A233" s="36">
        <f t="shared" si="78"/>
        <v>50496</v>
      </c>
      <c r="B233" s="33">
        <f t="shared" si="61"/>
        <v>50496</v>
      </c>
      <c r="C233" s="34">
        <f t="shared" si="62"/>
        <v>2038</v>
      </c>
      <c r="D233" s="34">
        <f t="shared" si="63"/>
        <v>4</v>
      </c>
      <c r="E233" s="34">
        <f t="shared" si="60"/>
        <v>30</v>
      </c>
      <c r="F233" s="34">
        <f t="shared" si="64"/>
        <v>22</v>
      </c>
      <c r="G233" s="34">
        <f t="shared" si="65"/>
        <v>8</v>
      </c>
      <c r="H233" s="34">
        <v>0</v>
      </c>
      <c r="I233" s="34">
        <f t="shared" si="79"/>
        <v>0</v>
      </c>
      <c r="J233" s="34">
        <f t="shared" si="66"/>
        <v>352</v>
      </c>
      <c r="K233" s="34">
        <f t="shared" si="67"/>
        <v>368</v>
      </c>
      <c r="L233" s="34">
        <f t="shared" si="68"/>
        <v>64</v>
      </c>
      <c r="M233" s="34">
        <f t="shared" si="69"/>
        <v>128</v>
      </c>
      <c r="N233" s="34">
        <f t="shared" si="70"/>
        <v>192</v>
      </c>
      <c r="O233" s="34">
        <f t="shared" si="71"/>
        <v>176</v>
      </c>
      <c r="P233" s="34">
        <f t="shared" si="72"/>
        <v>352</v>
      </c>
      <c r="Q233" s="34">
        <f t="shared" si="73"/>
        <v>240</v>
      </c>
      <c r="R233" s="34">
        <f t="shared" si="74"/>
        <v>480</v>
      </c>
      <c r="S233" s="34">
        <f t="shared" si="75"/>
        <v>720</v>
      </c>
      <c r="T233" s="35">
        <f t="shared" si="76"/>
        <v>0.48888888888888887</v>
      </c>
      <c r="U233" s="35">
        <f t="shared" si="77"/>
        <v>0.51111111111111107</v>
      </c>
    </row>
    <row r="234" spans="1:21" x14ac:dyDescent="0.25">
      <c r="A234" s="36">
        <f t="shared" si="78"/>
        <v>50526</v>
      </c>
      <c r="B234" s="33">
        <f t="shared" si="61"/>
        <v>50526</v>
      </c>
      <c r="C234" s="34">
        <f t="shared" si="62"/>
        <v>2038</v>
      </c>
      <c r="D234" s="34">
        <f t="shared" si="63"/>
        <v>5</v>
      </c>
      <c r="E234" s="34">
        <f t="shared" si="60"/>
        <v>31</v>
      </c>
      <c r="F234" s="34">
        <f t="shared" si="64"/>
        <v>21</v>
      </c>
      <c r="G234" s="34">
        <f t="shared" si="65"/>
        <v>10</v>
      </c>
      <c r="H234" s="34">
        <v>1</v>
      </c>
      <c r="I234" s="34">
        <f t="shared" si="79"/>
        <v>0</v>
      </c>
      <c r="J234" s="34">
        <f t="shared" si="66"/>
        <v>320</v>
      </c>
      <c r="K234" s="34">
        <f t="shared" si="67"/>
        <v>424</v>
      </c>
      <c r="L234" s="34">
        <f t="shared" si="68"/>
        <v>80</v>
      </c>
      <c r="M234" s="34">
        <f t="shared" si="69"/>
        <v>160</v>
      </c>
      <c r="N234" s="34">
        <f t="shared" si="70"/>
        <v>240</v>
      </c>
      <c r="O234" s="34">
        <f t="shared" si="71"/>
        <v>168</v>
      </c>
      <c r="P234" s="34">
        <f t="shared" si="72"/>
        <v>336</v>
      </c>
      <c r="Q234" s="34">
        <f t="shared" si="73"/>
        <v>248</v>
      </c>
      <c r="R234" s="34">
        <f t="shared" si="74"/>
        <v>496</v>
      </c>
      <c r="S234" s="34">
        <f t="shared" si="75"/>
        <v>744</v>
      </c>
      <c r="T234" s="35">
        <f t="shared" si="76"/>
        <v>0.43010752688172044</v>
      </c>
      <c r="U234" s="35">
        <f t="shared" si="77"/>
        <v>0.56989247311827962</v>
      </c>
    </row>
    <row r="235" spans="1:21" x14ac:dyDescent="0.25">
      <c r="A235" s="36">
        <f t="shared" si="78"/>
        <v>50557</v>
      </c>
      <c r="B235" s="33">
        <f t="shared" si="61"/>
        <v>50557</v>
      </c>
      <c r="C235" s="34">
        <f t="shared" si="62"/>
        <v>2038</v>
      </c>
      <c r="D235" s="34">
        <f t="shared" si="63"/>
        <v>6</v>
      </c>
      <c r="E235" s="34">
        <f t="shared" si="60"/>
        <v>30</v>
      </c>
      <c r="F235" s="34">
        <f t="shared" si="64"/>
        <v>22</v>
      </c>
      <c r="G235" s="34">
        <f t="shared" si="65"/>
        <v>8</v>
      </c>
      <c r="H235" s="34">
        <v>0</v>
      </c>
      <c r="I235" s="34">
        <f t="shared" si="79"/>
        <v>0</v>
      </c>
      <c r="J235" s="34">
        <f t="shared" si="66"/>
        <v>352</v>
      </c>
      <c r="K235" s="34">
        <f t="shared" si="67"/>
        <v>368</v>
      </c>
      <c r="L235" s="34">
        <f t="shared" si="68"/>
        <v>64</v>
      </c>
      <c r="M235" s="34">
        <f t="shared" si="69"/>
        <v>128</v>
      </c>
      <c r="N235" s="34">
        <f t="shared" si="70"/>
        <v>192</v>
      </c>
      <c r="O235" s="34">
        <f t="shared" si="71"/>
        <v>176</v>
      </c>
      <c r="P235" s="34">
        <f t="shared" si="72"/>
        <v>352</v>
      </c>
      <c r="Q235" s="34">
        <f t="shared" si="73"/>
        <v>240</v>
      </c>
      <c r="R235" s="34">
        <f t="shared" si="74"/>
        <v>480</v>
      </c>
      <c r="S235" s="34">
        <f t="shared" si="75"/>
        <v>720</v>
      </c>
      <c r="T235" s="35">
        <f t="shared" si="76"/>
        <v>0.48888888888888887</v>
      </c>
      <c r="U235" s="35">
        <f t="shared" si="77"/>
        <v>0.51111111111111107</v>
      </c>
    </row>
    <row r="236" spans="1:21" x14ac:dyDescent="0.25">
      <c r="A236" s="36">
        <f t="shared" si="78"/>
        <v>50587</v>
      </c>
      <c r="B236" s="33">
        <f t="shared" si="61"/>
        <v>50587</v>
      </c>
      <c r="C236" s="34">
        <f t="shared" si="62"/>
        <v>2038</v>
      </c>
      <c r="D236" s="34">
        <f t="shared" si="63"/>
        <v>7</v>
      </c>
      <c r="E236" s="34">
        <f t="shared" si="60"/>
        <v>31</v>
      </c>
      <c r="F236" s="34">
        <f t="shared" si="64"/>
        <v>22</v>
      </c>
      <c r="G236" s="34">
        <f t="shared" si="65"/>
        <v>9</v>
      </c>
      <c r="H236" s="34">
        <v>1</v>
      </c>
      <c r="I236" s="34">
        <f t="shared" si="79"/>
        <v>0</v>
      </c>
      <c r="J236" s="34">
        <f t="shared" si="66"/>
        <v>336</v>
      </c>
      <c r="K236" s="34">
        <f t="shared" si="67"/>
        <v>408</v>
      </c>
      <c r="L236" s="34">
        <f t="shared" si="68"/>
        <v>72</v>
      </c>
      <c r="M236" s="34">
        <f t="shared" si="69"/>
        <v>144</v>
      </c>
      <c r="N236" s="34">
        <f t="shared" si="70"/>
        <v>216</v>
      </c>
      <c r="O236" s="34">
        <f t="shared" si="71"/>
        <v>176</v>
      </c>
      <c r="P236" s="34">
        <f t="shared" si="72"/>
        <v>352</v>
      </c>
      <c r="Q236" s="34">
        <f t="shared" si="73"/>
        <v>248</v>
      </c>
      <c r="R236" s="34">
        <f t="shared" si="74"/>
        <v>496</v>
      </c>
      <c r="S236" s="34">
        <f t="shared" si="75"/>
        <v>744</v>
      </c>
      <c r="T236" s="35">
        <f t="shared" si="76"/>
        <v>0.45161290322580644</v>
      </c>
      <c r="U236" s="35">
        <f t="shared" si="77"/>
        <v>0.54838709677419351</v>
      </c>
    </row>
    <row r="237" spans="1:21" x14ac:dyDescent="0.25">
      <c r="A237" s="36">
        <f t="shared" si="78"/>
        <v>50618</v>
      </c>
      <c r="B237" s="33">
        <f t="shared" si="61"/>
        <v>50618</v>
      </c>
      <c r="C237" s="34">
        <f t="shared" si="62"/>
        <v>2038</v>
      </c>
      <c r="D237" s="34">
        <f t="shared" si="63"/>
        <v>8</v>
      </c>
      <c r="E237" s="34">
        <f t="shared" si="60"/>
        <v>31</v>
      </c>
      <c r="F237" s="34">
        <f t="shared" si="64"/>
        <v>22</v>
      </c>
      <c r="G237" s="34">
        <f t="shared" si="65"/>
        <v>9</v>
      </c>
      <c r="H237" s="34">
        <v>0</v>
      </c>
      <c r="I237" s="34">
        <f t="shared" si="79"/>
        <v>0</v>
      </c>
      <c r="J237" s="34">
        <f t="shared" si="66"/>
        <v>352</v>
      </c>
      <c r="K237" s="34">
        <f t="shared" si="67"/>
        <v>392</v>
      </c>
      <c r="L237" s="34">
        <f t="shared" si="68"/>
        <v>72</v>
      </c>
      <c r="M237" s="34">
        <f t="shared" si="69"/>
        <v>144</v>
      </c>
      <c r="N237" s="34">
        <f t="shared" si="70"/>
        <v>216</v>
      </c>
      <c r="O237" s="34">
        <f t="shared" si="71"/>
        <v>176</v>
      </c>
      <c r="P237" s="34">
        <f t="shared" si="72"/>
        <v>352</v>
      </c>
      <c r="Q237" s="34">
        <f t="shared" si="73"/>
        <v>248</v>
      </c>
      <c r="R237" s="34">
        <f t="shared" si="74"/>
        <v>496</v>
      </c>
      <c r="S237" s="34">
        <f t="shared" si="75"/>
        <v>744</v>
      </c>
      <c r="T237" s="35">
        <f t="shared" si="76"/>
        <v>0.4731182795698925</v>
      </c>
      <c r="U237" s="35">
        <f t="shared" si="77"/>
        <v>0.5268817204301075</v>
      </c>
    </row>
    <row r="238" spans="1:21" x14ac:dyDescent="0.25">
      <c r="A238" s="36">
        <f t="shared" si="78"/>
        <v>50649</v>
      </c>
      <c r="B238" s="33">
        <f t="shared" si="61"/>
        <v>50649</v>
      </c>
      <c r="C238" s="34">
        <f t="shared" si="62"/>
        <v>2038</v>
      </c>
      <c r="D238" s="34">
        <f t="shared" si="63"/>
        <v>9</v>
      </c>
      <c r="E238" s="34">
        <f t="shared" si="60"/>
        <v>30</v>
      </c>
      <c r="F238" s="34">
        <f t="shared" si="64"/>
        <v>22</v>
      </c>
      <c r="G238" s="34">
        <f t="shared" si="65"/>
        <v>8</v>
      </c>
      <c r="H238" s="34">
        <v>1</v>
      </c>
      <c r="I238" s="34">
        <f t="shared" si="79"/>
        <v>0</v>
      </c>
      <c r="J238" s="34">
        <f t="shared" si="66"/>
        <v>336</v>
      </c>
      <c r="K238" s="34">
        <f t="shared" si="67"/>
        <v>384</v>
      </c>
      <c r="L238" s="34">
        <f t="shared" si="68"/>
        <v>64</v>
      </c>
      <c r="M238" s="34">
        <f t="shared" si="69"/>
        <v>128</v>
      </c>
      <c r="N238" s="34">
        <f t="shared" si="70"/>
        <v>192</v>
      </c>
      <c r="O238" s="34">
        <f t="shared" si="71"/>
        <v>176</v>
      </c>
      <c r="P238" s="34">
        <f t="shared" si="72"/>
        <v>352</v>
      </c>
      <c r="Q238" s="34">
        <f t="shared" si="73"/>
        <v>240</v>
      </c>
      <c r="R238" s="34">
        <f t="shared" si="74"/>
        <v>480</v>
      </c>
      <c r="S238" s="34">
        <f t="shared" si="75"/>
        <v>720</v>
      </c>
      <c r="T238" s="35">
        <f t="shared" si="76"/>
        <v>0.46666666666666667</v>
      </c>
      <c r="U238" s="35">
        <f t="shared" si="77"/>
        <v>0.53333333333333333</v>
      </c>
    </row>
    <row r="239" spans="1:21" x14ac:dyDescent="0.25">
      <c r="A239" s="36">
        <f t="shared" si="78"/>
        <v>50679</v>
      </c>
      <c r="B239" s="33">
        <f t="shared" si="61"/>
        <v>50679</v>
      </c>
      <c r="C239" s="34">
        <f t="shared" si="62"/>
        <v>2038</v>
      </c>
      <c r="D239" s="34">
        <f t="shared" si="63"/>
        <v>10</v>
      </c>
      <c r="E239" s="34">
        <f t="shared" si="60"/>
        <v>31</v>
      </c>
      <c r="F239" s="34">
        <f t="shared" si="64"/>
        <v>21</v>
      </c>
      <c r="G239" s="34">
        <f t="shared" si="65"/>
        <v>10</v>
      </c>
      <c r="H239" s="34">
        <v>0</v>
      </c>
      <c r="I239" s="34">
        <f t="shared" si="79"/>
        <v>0</v>
      </c>
      <c r="J239" s="34">
        <f t="shared" si="66"/>
        <v>336</v>
      </c>
      <c r="K239" s="34">
        <f t="shared" si="67"/>
        <v>408</v>
      </c>
      <c r="L239" s="34">
        <f t="shared" si="68"/>
        <v>80</v>
      </c>
      <c r="M239" s="34">
        <f t="shared" si="69"/>
        <v>160</v>
      </c>
      <c r="N239" s="34">
        <f t="shared" si="70"/>
        <v>240</v>
      </c>
      <c r="O239" s="34">
        <f t="shared" si="71"/>
        <v>168</v>
      </c>
      <c r="P239" s="34">
        <f t="shared" si="72"/>
        <v>336</v>
      </c>
      <c r="Q239" s="34">
        <f t="shared" si="73"/>
        <v>248</v>
      </c>
      <c r="R239" s="34">
        <f t="shared" si="74"/>
        <v>496</v>
      </c>
      <c r="S239" s="34">
        <f t="shared" si="75"/>
        <v>744</v>
      </c>
      <c r="T239" s="35">
        <f t="shared" si="76"/>
        <v>0.45161290322580644</v>
      </c>
      <c r="U239" s="35">
        <f t="shared" si="77"/>
        <v>0.54838709677419351</v>
      </c>
    </row>
    <row r="240" spans="1:21" x14ac:dyDescent="0.25">
      <c r="A240" s="36">
        <f t="shared" si="78"/>
        <v>50710</v>
      </c>
      <c r="B240" s="33">
        <f t="shared" si="61"/>
        <v>50710</v>
      </c>
      <c r="C240" s="34">
        <f t="shared" si="62"/>
        <v>2038</v>
      </c>
      <c r="D240" s="34">
        <f t="shared" si="63"/>
        <v>11</v>
      </c>
      <c r="E240" s="34">
        <f t="shared" si="60"/>
        <v>30</v>
      </c>
      <c r="F240" s="34">
        <f t="shared" si="64"/>
        <v>22</v>
      </c>
      <c r="G240" s="34">
        <f t="shared" si="65"/>
        <v>8</v>
      </c>
      <c r="H240" s="34">
        <v>1</v>
      </c>
      <c r="I240" s="34">
        <f t="shared" si="79"/>
        <v>1</v>
      </c>
      <c r="J240" s="34">
        <f t="shared" si="66"/>
        <v>336</v>
      </c>
      <c r="K240" s="34">
        <f t="shared" si="67"/>
        <v>385</v>
      </c>
      <c r="L240" s="34">
        <f t="shared" si="68"/>
        <v>64</v>
      </c>
      <c r="M240" s="34">
        <f t="shared" si="69"/>
        <v>128</v>
      </c>
      <c r="N240" s="34">
        <f t="shared" si="70"/>
        <v>192</v>
      </c>
      <c r="O240" s="34">
        <f t="shared" si="71"/>
        <v>176</v>
      </c>
      <c r="P240" s="34">
        <f t="shared" si="72"/>
        <v>352</v>
      </c>
      <c r="Q240" s="34">
        <f t="shared" si="73"/>
        <v>240</v>
      </c>
      <c r="R240" s="34">
        <f t="shared" si="74"/>
        <v>480</v>
      </c>
      <c r="S240" s="34">
        <f t="shared" si="75"/>
        <v>721</v>
      </c>
      <c r="T240" s="35">
        <f t="shared" si="76"/>
        <v>0.46601941747572817</v>
      </c>
      <c r="U240" s="35">
        <f t="shared" si="77"/>
        <v>0.53398058252427183</v>
      </c>
    </row>
    <row r="241" spans="1:21" x14ac:dyDescent="0.25">
      <c r="A241" s="36">
        <f t="shared" si="78"/>
        <v>50740</v>
      </c>
      <c r="B241" s="33">
        <f t="shared" si="61"/>
        <v>50740</v>
      </c>
      <c r="C241" s="34">
        <f t="shared" si="62"/>
        <v>2038</v>
      </c>
      <c r="D241" s="34">
        <f t="shared" si="63"/>
        <v>12</v>
      </c>
      <c r="E241" s="34">
        <f t="shared" si="60"/>
        <v>31</v>
      </c>
      <c r="F241" s="34">
        <f t="shared" si="64"/>
        <v>23</v>
      </c>
      <c r="G241" s="34">
        <f t="shared" si="65"/>
        <v>8</v>
      </c>
      <c r="H241" s="34">
        <v>1</v>
      </c>
      <c r="I241" s="34">
        <f t="shared" si="79"/>
        <v>0</v>
      </c>
      <c r="J241" s="34">
        <f t="shared" si="66"/>
        <v>352</v>
      </c>
      <c r="K241" s="34">
        <f t="shared" si="67"/>
        <v>392</v>
      </c>
      <c r="L241" s="34">
        <f t="shared" si="68"/>
        <v>64</v>
      </c>
      <c r="M241" s="34">
        <f t="shared" si="69"/>
        <v>128</v>
      </c>
      <c r="N241" s="34">
        <f t="shared" si="70"/>
        <v>192</v>
      </c>
      <c r="O241" s="34">
        <f t="shared" si="71"/>
        <v>184</v>
      </c>
      <c r="P241" s="34">
        <f t="shared" si="72"/>
        <v>368</v>
      </c>
      <c r="Q241" s="34">
        <f t="shared" si="73"/>
        <v>248</v>
      </c>
      <c r="R241" s="34">
        <f t="shared" si="74"/>
        <v>496</v>
      </c>
      <c r="S241" s="34">
        <f t="shared" si="75"/>
        <v>744</v>
      </c>
      <c r="T241" s="35">
        <f t="shared" si="76"/>
        <v>0.4731182795698925</v>
      </c>
      <c r="U241" s="35">
        <f t="shared" si="77"/>
        <v>0.5268817204301075</v>
      </c>
    </row>
    <row r="242" spans="1:21" x14ac:dyDescent="0.25">
      <c r="A242" s="36">
        <f t="shared" si="78"/>
        <v>50771</v>
      </c>
      <c r="B242" s="33">
        <f t="shared" si="61"/>
        <v>50771</v>
      </c>
      <c r="C242" s="34">
        <f t="shared" si="62"/>
        <v>2039</v>
      </c>
      <c r="D242" s="34">
        <f t="shared" si="63"/>
        <v>1</v>
      </c>
      <c r="E242" s="34">
        <f t="shared" si="60"/>
        <v>31</v>
      </c>
      <c r="F242" s="34">
        <f t="shared" si="64"/>
        <v>21</v>
      </c>
      <c r="G242" s="34">
        <f t="shared" si="65"/>
        <v>10</v>
      </c>
      <c r="H242" s="34">
        <v>1</v>
      </c>
      <c r="I242" s="34">
        <f t="shared" si="79"/>
        <v>0</v>
      </c>
      <c r="J242" s="34">
        <f t="shared" si="66"/>
        <v>320</v>
      </c>
      <c r="K242" s="34">
        <f t="shared" si="67"/>
        <v>424</v>
      </c>
      <c r="L242" s="34">
        <f t="shared" si="68"/>
        <v>80</v>
      </c>
      <c r="M242" s="34">
        <f t="shared" si="69"/>
        <v>160</v>
      </c>
      <c r="N242" s="34">
        <f t="shared" si="70"/>
        <v>240</v>
      </c>
      <c r="O242" s="34">
        <f t="shared" si="71"/>
        <v>168</v>
      </c>
      <c r="P242" s="34">
        <f t="shared" si="72"/>
        <v>336</v>
      </c>
      <c r="Q242" s="34">
        <f t="shared" si="73"/>
        <v>248</v>
      </c>
      <c r="R242" s="34">
        <f t="shared" si="74"/>
        <v>496</v>
      </c>
      <c r="S242" s="34">
        <f t="shared" si="75"/>
        <v>744</v>
      </c>
      <c r="T242" s="35">
        <f t="shared" si="76"/>
        <v>0.43010752688172044</v>
      </c>
      <c r="U242" s="35">
        <f t="shared" si="77"/>
        <v>0.56989247311827962</v>
      </c>
    </row>
    <row r="243" spans="1:21" x14ac:dyDescent="0.25">
      <c r="A243" s="36">
        <f t="shared" si="78"/>
        <v>50802</v>
      </c>
      <c r="B243" s="33">
        <f t="shared" si="61"/>
        <v>50802</v>
      </c>
      <c r="C243" s="34">
        <f t="shared" si="62"/>
        <v>2039</v>
      </c>
      <c r="D243" s="34">
        <f t="shared" si="63"/>
        <v>2</v>
      </c>
      <c r="E243" s="34">
        <f t="shared" si="60"/>
        <v>28</v>
      </c>
      <c r="F243" s="34">
        <f t="shared" si="64"/>
        <v>20</v>
      </c>
      <c r="G243" s="34">
        <f t="shared" si="65"/>
        <v>8</v>
      </c>
      <c r="H243" s="34">
        <v>0</v>
      </c>
      <c r="I243" s="34">
        <f t="shared" si="79"/>
        <v>0</v>
      </c>
      <c r="J243" s="34">
        <f t="shared" si="66"/>
        <v>320</v>
      </c>
      <c r="K243" s="34">
        <f t="shared" si="67"/>
        <v>352</v>
      </c>
      <c r="L243" s="34">
        <f t="shared" si="68"/>
        <v>64</v>
      </c>
      <c r="M243" s="34">
        <f t="shared" si="69"/>
        <v>128</v>
      </c>
      <c r="N243" s="34">
        <f t="shared" si="70"/>
        <v>192</v>
      </c>
      <c r="O243" s="34">
        <f t="shared" si="71"/>
        <v>160</v>
      </c>
      <c r="P243" s="34">
        <f t="shared" si="72"/>
        <v>320</v>
      </c>
      <c r="Q243" s="34">
        <f t="shared" si="73"/>
        <v>224</v>
      </c>
      <c r="R243" s="34">
        <f t="shared" si="74"/>
        <v>448</v>
      </c>
      <c r="S243" s="34">
        <f t="shared" si="75"/>
        <v>672</v>
      </c>
      <c r="T243" s="35">
        <f t="shared" si="76"/>
        <v>0.47619047619047616</v>
      </c>
      <c r="U243" s="35">
        <f t="shared" si="77"/>
        <v>0.52380952380952384</v>
      </c>
    </row>
    <row r="244" spans="1:21" x14ac:dyDescent="0.25">
      <c r="A244" s="36">
        <f t="shared" si="78"/>
        <v>50830</v>
      </c>
      <c r="B244" s="33">
        <f t="shared" si="61"/>
        <v>50830</v>
      </c>
      <c r="C244" s="34">
        <f t="shared" si="62"/>
        <v>2039</v>
      </c>
      <c r="D244" s="34">
        <f t="shared" si="63"/>
        <v>3</v>
      </c>
      <c r="E244" s="34">
        <f t="shared" si="60"/>
        <v>31</v>
      </c>
      <c r="F244" s="34">
        <f t="shared" si="64"/>
        <v>23</v>
      </c>
      <c r="G244" s="34">
        <f t="shared" si="65"/>
        <v>8</v>
      </c>
      <c r="H244" s="34">
        <v>0</v>
      </c>
      <c r="I244" s="34">
        <f t="shared" si="79"/>
        <v>-1</v>
      </c>
      <c r="J244" s="34">
        <f t="shared" si="66"/>
        <v>368</v>
      </c>
      <c r="K244" s="34">
        <f t="shared" si="67"/>
        <v>375</v>
      </c>
      <c r="L244" s="34">
        <f t="shared" si="68"/>
        <v>64</v>
      </c>
      <c r="M244" s="34">
        <f t="shared" si="69"/>
        <v>128</v>
      </c>
      <c r="N244" s="34">
        <f t="shared" si="70"/>
        <v>192</v>
      </c>
      <c r="O244" s="34">
        <f t="shared" si="71"/>
        <v>184</v>
      </c>
      <c r="P244" s="34">
        <f t="shared" si="72"/>
        <v>368</v>
      </c>
      <c r="Q244" s="34">
        <f t="shared" si="73"/>
        <v>248</v>
      </c>
      <c r="R244" s="34">
        <f t="shared" si="74"/>
        <v>496</v>
      </c>
      <c r="S244" s="34">
        <f t="shared" si="75"/>
        <v>743</v>
      </c>
      <c r="T244" s="35">
        <f t="shared" si="76"/>
        <v>0.49528936742934049</v>
      </c>
      <c r="U244" s="35">
        <f t="shared" si="77"/>
        <v>0.50471063257065951</v>
      </c>
    </row>
    <row r="245" spans="1:21" x14ac:dyDescent="0.25">
      <c r="A245" s="36">
        <f t="shared" si="78"/>
        <v>50861</v>
      </c>
      <c r="B245" s="33">
        <f t="shared" si="61"/>
        <v>50861</v>
      </c>
      <c r="C245" s="34">
        <f t="shared" si="62"/>
        <v>2039</v>
      </c>
      <c r="D245" s="34">
        <f t="shared" si="63"/>
        <v>4</v>
      </c>
      <c r="E245" s="34">
        <f t="shared" si="60"/>
        <v>30</v>
      </c>
      <c r="F245" s="34">
        <f t="shared" si="64"/>
        <v>21</v>
      </c>
      <c r="G245" s="34">
        <f t="shared" si="65"/>
        <v>9</v>
      </c>
      <c r="H245" s="34">
        <v>0</v>
      </c>
      <c r="I245" s="34">
        <f t="shared" si="79"/>
        <v>0</v>
      </c>
      <c r="J245" s="34">
        <f t="shared" si="66"/>
        <v>336</v>
      </c>
      <c r="K245" s="34">
        <f t="shared" si="67"/>
        <v>384</v>
      </c>
      <c r="L245" s="34">
        <f t="shared" si="68"/>
        <v>72</v>
      </c>
      <c r="M245" s="34">
        <f t="shared" si="69"/>
        <v>144</v>
      </c>
      <c r="N245" s="34">
        <f t="shared" si="70"/>
        <v>216</v>
      </c>
      <c r="O245" s="34">
        <f t="shared" si="71"/>
        <v>168</v>
      </c>
      <c r="P245" s="34">
        <f t="shared" si="72"/>
        <v>336</v>
      </c>
      <c r="Q245" s="34">
        <f t="shared" si="73"/>
        <v>240</v>
      </c>
      <c r="R245" s="34">
        <f t="shared" si="74"/>
        <v>480</v>
      </c>
      <c r="S245" s="34">
        <f t="shared" si="75"/>
        <v>720</v>
      </c>
      <c r="T245" s="35">
        <f t="shared" si="76"/>
        <v>0.46666666666666667</v>
      </c>
      <c r="U245" s="35">
        <f t="shared" si="77"/>
        <v>0.53333333333333333</v>
      </c>
    </row>
    <row r="246" spans="1:21" x14ac:dyDescent="0.25">
      <c r="A246" s="36">
        <f t="shared" si="78"/>
        <v>50891</v>
      </c>
      <c r="B246" s="33">
        <f t="shared" si="61"/>
        <v>50891</v>
      </c>
      <c r="C246" s="34">
        <f t="shared" si="62"/>
        <v>2039</v>
      </c>
      <c r="D246" s="34">
        <f t="shared" si="63"/>
        <v>5</v>
      </c>
      <c r="E246" s="34">
        <f t="shared" si="60"/>
        <v>31</v>
      </c>
      <c r="F246" s="34">
        <f t="shared" si="64"/>
        <v>22</v>
      </c>
      <c r="G246" s="34">
        <f t="shared" si="65"/>
        <v>9</v>
      </c>
      <c r="H246" s="34">
        <v>1</v>
      </c>
      <c r="I246" s="34">
        <f t="shared" si="79"/>
        <v>0</v>
      </c>
      <c r="J246" s="34">
        <f t="shared" si="66"/>
        <v>336</v>
      </c>
      <c r="K246" s="34">
        <f t="shared" si="67"/>
        <v>408</v>
      </c>
      <c r="L246" s="34">
        <f t="shared" si="68"/>
        <v>72</v>
      </c>
      <c r="M246" s="34">
        <f t="shared" si="69"/>
        <v>144</v>
      </c>
      <c r="N246" s="34">
        <f t="shared" si="70"/>
        <v>216</v>
      </c>
      <c r="O246" s="34">
        <f t="shared" si="71"/>
        <v>176</v>
      </c>
      <c r="P246" s="34">
        <f t="shared" si="72"/>
        <v>352</v>
      </c>
      <c r="Q246" s="34">
        <f t="shared" si="73"/>
        <v>248</v>
      </c>
      <c r="R246" s="34">
        <f t="shared" si="74"/>
        <v>496</v>
      </c>
      <c r="S246" s="34">
        <f t="shared" si="75"/>
        <v>744</v>
      </c>
      <c r="T246" s="35">
        <f t="shared" si="76"/>
        <v>0.45161290322580644</v>
      </c>
      <c r="U246" s="35">
        <f t="shared" si="77"/>
        <v>0.54838709677419351</v>
      </c>
    </row>
    <row r="247" spans="1:21" x14ac:dyDescent="0.25">
      <c r="A247" s="36">
        <f t="shared" si="78"/>
        <v>50922</v>
      </c>
      <c r="B247" s="33">
        <f t="shared" si="61"/>
        <v>50922</v>
      </c>
      <c r="C247" s="34">
        <f t="shared" si="62"/>
        <v>2039</v>
      </c>
      <c r="D247" s="34">
        <f t="shared" si="63"/>
        <v>6</v>
      </c>
      <c r="E247" s="34">
        <f t="shared" si="60"/>
        <v>30</v>
      </c>
      <c r="F247" s="34">
        <f t="shared" si="64"/>
        <v>22</v>
      </c>
      <c r="G247" s="34">
        <f t="shared" si="65"/>
        <v>8</v>
      </c>
      <c r="H247" s="34">
        <v>0</v>
      </c>
      <c r="I247" s="34">
        <f t="shared" si="79"/>
        <v>0</v>
      </c>
      <c r="J247" s="34">
        <f t="shared" si="66"/>
        <v>352</v>
      </c>
      <c r="K247" s="34">
        <f t="shared" si="67"/>
        <v>368</v>
      </c>
      <c r="L247" s="34">
        <f t="shared" si="68"/>
        <v>64</v>
      </c>
      <c r="M247" s="34">
        <f t="shared" si="69"/>
        <v>128</v>
      </c>
      <c r="N247" s="34">
        <f t="shared" si="70"/>
        <v>192</v>
      </c>
      <c r="O247" s="34">
        <f t="shared" si="71"/>
        <v>176</v>
      </c>
      <c r="P247" s="34">
        <f t="shared" si="72"/>
        <v>352</v>
      </c>
      <c r="Q247" s="34">
        <f t="shared" si="73"/>
        <v>240</v>
      </c>
      <c r="R247" s="34">
        <f t="shared" si="74"/>
        <v>480</v>
      </c>
      <c r="S247" s="34">
        <f t="shared" si="75"/>
        <v>720</v>
      </c>
      <c r="T247" s="35">
        <f t="shared" si="76"/>
        <v>0.48888888888888887</v>
      </c>
      <c r="U247" s="35">
        <f t="shared" si="77"/>
        <v>0.51111111111111107</v>
      </c>
    </row>
    <row r="248" spans="1:21" x14ac:dyDescent="0.25">
      <c r="A248" s="36">
        <f t="shared" si="78"/>
        <v>50952</v>
      </c>
      <c r="B248" s="33">
        <f t="shared" si="61"/>
        <v>50952</v>
      </c>
      <c r="C248" s="34">
        <f t="shared" si="62"/>
        <v>2039</v>
      </c>
      <c r="D248" s="34">
        <f t="shared" si="63"/>
        <v>7</v>
      </c>
      <c r="E248" s="34">
        <f t="shared" si="60"/>
        <v>31</v>
      </c>
      <c r="F248" s="34">
        <f t="shared" si="64"/>
        <v>21</v>
      </c>
      <c r="G248" s="34">
        <f t="shared" si="65"/>
        <v>10</v>
      </c>
      <c r="H248" s="34">
        <v>1</v>
      </c>
      <c r="I248" s="34">
        <f t="shared" si="79"/>
        <v>0</v>
      </c>
      <c r="J248" s="34">
        <f t="shared" si="66"/>
        <v>320</v>
      </c>
      <c r="K248" s="34">
        <f t="shared" si="67"/>
        <v>424</v>
      </c>
      <c r="L248" s="34">
        <f t="shared" si="68"/>
        <v>80</v>
      </c>
      <c r="M248" s="34">
        <f t="shared" si="69"/>
        <v>160</v>
      </c>
      <c r="N248" s="34">
        <f t="shared" si="70"/>
        <v>240</v>
      </c>
      <c r="O248" s="34">
        <f t="shared" si="71"/>
        <v>168</v>
      </c>
      <c r="P248" s="34">
        <f t="shared" si="72"/>
        <v>336</v>
      </c>
      <c r="Q248" s="34">
        <f t="shared" si="73"/>
        <v>248</v>
      </c>
      <c r="R248" s="34">
        <f t="shared" si="74"/>
        <v>496</v>
      </c>
      <c r="S248" s="34">
        <f t="shared" si="75"/>
        <v>744</v>
      </c>
      <c r="T248" s="35">
        <f t="shared" si="76"/>
        <v>0.43010752688172044</v>
      </c>
      <c r="U248" s="35">
        <f t="shared" si="77"/>
        <v>0.56989247311827962</v>
      </c>
    </row>
    <row r="249" spans="1:21" x14ac:dyDescent="0.25">
      <c r="A249" s="36">
        <f t="shared" si="78"/>
        <v>50983</v>
      </c>
      <c r="B249" s="33">
        <f t="shared" si="61"/>
        <v>50983</v>
      </c>
      <c r="C249" s="34">
        <f t="shared" si="62"/>
        <v>2039</v>
      </c>
      <c r="D249" s="34">
        <f t="shared" si="63"/>
        <v>8</v>
      </c>
      <c r="E249" s="34">
        <f t="shared" si="60"/>
        <v>31</v>
      </c>
      <c r="F249" s="34">
        <f t="shared" si="64"/>
        <v>23</v>
      </c>
      <c r="G249" s="34">
        <f t="shared" si="65"/>
        <v>8</v>
      </c>
      <c r="H249" s="34">
        <v>0</v>
      </c>
      <c r="I249" s="34">
        <f t="shared" si="79"/>
        <v>0</v>
      </c>
      <c r="J249" s="34">
        <f t="shared" si="66"/>
        <v>368</v>
      </c>
      <c r="K249" s="34">
        <f t="shared" si="67"/>
        <v>376</v>
      </c>
      <c r="L249" s="34">
        <f t="shared" si="68"/>
        <v>64</v>
      </c>
      <c r="M249" s="34">
        <f t="shared" si="69"/>
        <v>128</v>
      </c>
      <c r="N249" s="34">
        <f t="shared" si="70"/>
        <v>192</v>
      </c>
      <c r="O249" s="34">
        <f t="shared" si="71"/>
        <v>184</v>
      </c>
      <c r="P249" s="34">
        <f t="shared" si="72"/>
        <v>368</v>
      </c>
      <c r="Q249" s="34">
        <f t="shared" si="73"/>
        <v>248</v>
      </c>
      <c r="R249" s="34">
        <f t="shared" si="74"/>
        <v>496</v>
      </c>
      <c r="S249" s="34">
        <f t="shared" si="75"/>
        <v>744</v>
      </c>
      <c r="T249" s="35">
        <f t="shared" si="76"/>
        <v>0.4946236559139785</v>
      </c>
      <c r="U249" s="35">
        <f t="shared" si="77"/>
        <v>0.5053763440860215</v>
      </c>
    </row>
    <row r="250" spans="1:21" x14ac:dyDescent="0.25">
      <c r="A250" s="36">
        <f t="shared" si="78"/>
        <v>51014</v>
      </c>
      <c r="B250" s="33">
        <f t="shared" si="61"/>
        <v>51014</v>
      </c>
      <c r="C250" s="34">
        <f t="shared" si="62"/>
        <v>2039</v>
      </c>
      <c r="D250" s="34">
        <f t="shared" si="63"/>
        <v>9</v>
      </c>
      <c r="E250" s="34">
        <f t="shared" si="60"/>
        <v>30</v>
      </c>
      <c r="F250" s="34">
        <f t="shared" si="64"/>
        <v>22</v>
      </c>
      <c r="G250" s="34">
        <f t="shared" si="65"/>
        <v>8</v>
      </c>
      <c r="H250" s="34">
        <v>1</v>
      </c>
      <c r="I250" s="34">
        <f t="shared" si="79"/>
        <v>0</v>
      </c>
      <c r="J250" s="34">
        <f t="shared" si="66"/>
        <v>336</v>
      </c>
      <c r="K250" s="34">
        <f t="shared" si="67"/>
        <v>384</v>
      </c>
      <c r="L250" s="34">
        <f t="shared" si="68"/>
        <v>64</v>
      </c>
      <c r="M250" s="34">
        <f t="shared" si="69"/>
        <v>128</v>
      </c>
      <c r="N250" s="34">
        <f t="shared" si="70"/>
        <v>192</v>
      </c>
      <c r="O250" s="34">
        <f t="shared" si="71"/>
        <v>176</v>
      </c>
      <c r="P250" s="34">
        <f t="shared" si="72"/>
        <v>352</v>
      </c>
      <c r="Q250" s="34">
        <f t="shared" si="73"/>
        <v>240</v>
      </c>
      <c r="R250" s="34">
        <f t="shared" si="74"/>
        <v>480</v>
      </c>
      <c r="S250" s="34">
        <f t="shared" si="75"/>
        <v>720</v>
      </c>
      <c r="T250" s="35">
        <f t="shared" si="76"/>
        <v>0.46666666666666667</v>
      </c>
      <c r="U250" s="35">
        <f t="shared" si="77"/>
        <v>0.53333333333333333</v>
      </c>
    </row>
    <row r="251" spans="1:21" x14ac:dyDescent="0.25">
      <c r="A251" s="36">
        <f t="shared" si="78"/>
        <v>51044</v>
      </c>
      <c r="B251" s="33">
        <f t="shared" si="61"/>
        <v>51044</v>
      </c>
      <c r="C251" s="34">
        <f t="shared" si="62"/>
        <v>2039</v>
      </c>
      <c r="D251" s="34">
        <f t="shared" si="63"/>
        <v>10</v>
      </c>
      <c r="E251" s="34">
        <f t="shared" si="60"/>
        <v>31</v>
      </c>
      <c r="F251" s="34">
        <f t="shared" si="64"/>
        <v>21</v>
      </c>
      <c r="G251" s="34">
        <f t="shared" si="65"/>
        <v>10</v>
      </c>
      <c r="H251" s="34">
        <v>0</v>
      </c>
      <c r="I251" s="34">
        <f t="shared" si="79"/>
        <v>0</v>
      </c>
      <c r="J251" s="34">
        <f t="shared" si="66"/>
        <v>336</v>
      </c>
      <c r="K251" s="34">
        <f t="shared" si="67"/>
        <v>408</v>
      </c>
      <c r="L251" s="34">
        <f t="shared" si="68"/>
        <v>80</v>
      </c>
      <c r="M251" s="34">
        <f t="shared" si="69"/>
        <v>160</v>
      </c>
      <c r="N251" s="34">
        <f t="shared" si="70"/>
        <v>240</v>
      </c>
      <c r="O251" s="34">
        <f t="shared" si="71"/>
        <v>168</v>
      </c>
      <c r="P251" s="34">
        <f t="shared" si="72"/>
        <v>336</v>
      </c>
      <c r="Q251" s="34">
        <f t="shared" si="73"/>
        <v>248</v>
      </c>
      <c r="R251" s="34">
        <f t="shared" si="74"/>
        <v>496</v>
      </c>
      <c r="S251" s="34">
        <f t="shared" si="75"/>
        <v>744</v>
      </c>
      <c r="T251" s="35">
        <f t="shared" si="76"/>
        <v>0.45161290322580644</v>
      </c>
      <c r="U251" s="35">
        <f t="shared" si="77"/>
        <v>0.54838709677419351</v>
      </c>
    </row>
    <row r="252" spans="1:21" x14ac:dyDescent="0.25">
      <c r="A252" s="36">
        <f t="shared" si="78"/>
        <v>51075</v>
      </c>
      <c r="B252" s="33">
        <f t="shared" si="61"/>
        <v>51075</v>
      </c>
      <c r="C252" s="34">
        <f t="shared" si="62"/>
        <v>2039</v>
      </c>
      <c r="D252" s="34">
        <f t="shared" si="63"/>
        <v>11</v>
      </c>
      <c r="E252" s="34">
        <f t="shared" si="60"/>
        <v>30</v>
      </c>
      <c r="F252" s="34">
        <f t="shared" si="64"/>
        <v>22</v>
      </c>
      <c r="G252" s="34">
        <f t="shared" si="65"/>
        <v>8</v>
      </c>
      <c r="H252" s="34">
        <v>1</v>
      </c>
      <c r="I252" s="34">
        <f t="shared" si="79"/>
        <v>1</v>
      </c>
      <c r="J252" s="34">
        <f t="shared" si="66"/>
        <v>336</v>
      </c>
      <c r="K252" s="34">
        <f t="shared" si="67"/>
        <v>385</v>
      </c>
      <c r="L252" s="34">
        <f t="shared" si="68"/>
        <v>64</v>
      </c>
      <c r="M252" s="34">
        <f t="shared" si="69"/>
        <v>128</v>
      </c>
      <c r="N252" s="34">
        <f t="shared" si="70"/>
        <v>192</v>
      </c>
      <c r="O252" s="34">
        <f t="shared" si="71"/>
        <v>176</v>
      </c>
      <c r="P252" s="34">
        <f t="shared" si="72"/>
        <v>352</v>
      </c>
      <c r="Q252" s="34">
        <f t="shared" si="73"/>
        <v>240</v>
      </c>
      <c r="R252" s="34">
        <f t="shared" si="74"/>
        <v>480</v>
      </c>
      <c r="S252" s="34">
        <f t="shared" si="75"/>
        <v>721</v>
      </c>
      <c r="T252" s="35">
        <f t="shared" si="76"/>
        <v>0.46601941747572817</v>
      </c>
      <c r="U252" s="35">
        <f t="shared" si="77"/>
        <v>0.53398058252427183</v>
      </c>
    </row>
    <row r="253" spans="1:21" x14ac:dyDescent="0.25">
      <c r="A253" s="36">
        <f t="shared" si="78"/>
        <v>51105</v>
      </c>
      <c r="B253" s="33">
        <f t="shared" si="61"/>
        <v>51105</v>
      </c>
      <c r="C253" s="34">
        <f t="shared" si="62"/>
        <v>2039</v>
      </c>
      <c r="D253" s="34">
        <f t="shared" si="63"/>
        <v>12</v>
      </c>
      <c r="E253" s="34">
        <f t="shared" si="60"/>
        <v>31</v>
      </c>
      <c r="F253" s="34">
        <f t="shared" si="64"/>
        <v>22</v>
      </c>
      <c r="G253" s="34">
        <f t="shared" si="65"/>
        <v>9</v>
      </c>
      <c r="H253" s="34">
        <v>1</v>
      </c>
      <c r="I253" s="34">
        <f t="shared" si="79"/>
        <v>0</v>
      </c>
      <c r="J253" s="34">
        <f t="shared" si="66"/>
        <v>336</v>
      </c>
      <c r="K253" s="34">
        <f t="shared" si="67"/>
        <v>408</v>
      </c>
      <c r="L253" s="34">
        <f t="shared" si="68"/>
        <v>72</v>
      </c>
      <c r="M253" s="34">
        <f t="shared" si="69"/>
        <v>144</v>
      </c>
      <c r="N253" s="34">
        <f t="shared" si="70"/>
        <v>216</v>
      </c>
      <c r="O253" s="34">
        <f t="shared" si="71"/>
        <v>176</v>
      </c>
      <c r="P253" s="34">
        <f t="shared" si="72"/>
        <v>352</v>
      </c>
      <c r="Q253" s="34">
        <f t="shared" si="73"/>
        <v>248</v>
      </c>
      <c r="R253" s="34">
        <f t="shared" si="74"/>
        <v>496</v>
      </c>
      <c r="S253" s="34">
        <f t="shared" si="75"/>
        <v>744</v>
      </c>
      <c r="T253" s="35">
        <f t="shared" si="76"/>
        <v>0.45161290322580644</v>
      </c>
      <c r="U253" s="35">
        <f t="shared" si="77"/>
        <v>0.54838709677419351</v>
      </c>
    </row>
    <row r="254" spans="1:21" x14ac:dyDescent="0.25">
      <c r="A254" s="36">
        <f t="shared" si="78"/>
        <v>51136</v>
      </c>
      <c r="B254" s="33">
        <f t="shared" si="61"/>
        <v>51136</v>
      </c>
      <c r="C254" s="34">
        <f t="shared" si="62"/>
        <v>2040</v>
      </c>
      <c r="D254" s="34">
        <f t="shared" si="63"/>
        <v>1</v>
      </c>
      <c r="E254" s="34">
        <f t="shared" si="60"/>
        <v>31</v>
      </c>
      <c r="F254" s="34">
        <f t="shared" si="64"/>
        <v>22</v>
      </c>
      <c r="G254" s="34">
        <f t="shared" si="65"/>
        <v>9</v>
      </c>
      <c r="H254" s="34">
        <v>1</v>
      </c>
      <c r="I254" s="34">
        <f t="shared" si="79"/>
        <v>0</v>
      </c>
      <c r="J254" s="34">
        <f t="shared" si="66"/>
        <v>336</v>
      </c>
      <c r="K254" s="34">
        <f t="shared" si="67"/>
        <v>408</v>
      </c>
      <c r="L254" s="34">
        <f t="shared" si="68"/>
        <v>72</v>
      </c>
      <c r="M254" s="34">
        <f t="shared" si="69"/>
        <v>144</v>
      </c>
      <c r="N254" s="34">
        <f t="shared" si="70"/>
        <v>216</v>
      </c>
      <c r="O254" s="34">
        <f t="shared" si="71"/>
        <v>176</v>
      </c>
      <c r="P254" s="34">
        <f t="shared" si="72"/>
        <v>352</v>
      </c>
      <c r="Q254" s="34">
        <f t="shared" si="73"/>
        <v>248</v>
      </c>
      <c r="R254" s="34">
        <f t="shared" si="74"/>
        <v>496</v>
      </c>
      <c r="S254" s="34">
        <f t="shared" si="75"/>
        <v>744</v>
      </c>
      <c r="T254" s="35">
        <f t="shared" si="76"/>
        <v>0.45161290322580644</v>
      </c>
      <c r="U254" s="35">
        <f t="shared" si="77"/>
        <v>0.54838709677419351</v>
      </c>
    </row>
    <row r="255" spans="1:21" x14ac:dyDescent="0.25">
      <c r="A255" s="36">
        <f t="shared" si="78"/>
        <v>51167</v>
      </c>
      <c r="B255" s="33">
        <f t="shared" si="61"/>
        <v>51167</v>
      </c>
      <c r="C255" s="34">
        <f t="shared" si="62"/>
        <v>2040</v>
      </c>
      <c r="D255" s="34">
        <f t="shared" si="63"/>
        <v>2</v>
      </c>
      <c r="E255" s="34">
        <f t="shared" si="60"/>
        <v>29</v>
      </c>
      <c r="F255" s="34">
        <f t="shared" si="64"/>
        <v>21</v>
      </c>
      <c r="G255" s="34">
        <f t="shared" si="65"/>
        <v>8</v>
      </c>
      <c r="H255" s="34">
        <v>0</v>
      </c>
      <c r="I255" s="34">
        <f t="shared" si="79"/>
        <v>0</v>
      </c>
      <c r="J255" s="34">
        <f t="shared" si="66"/>
        <v>336</v>
      </c>
      <c r="K255" s="34">
        <f t="shared" si="67"/>
        <v>360</v>
      </c>
      <c r="L255" s="34">
        <f t="shared" si="68"/>
        <v>64</v>
      </c>
      <c r="M255" s="34">
        <f t="shared" si="69"/>
        <v>128</v>
      </c>
      <c r="N255" s="34">
        <f t="shared" si="70"/>
        <v>192</v>
      </c>
      <c r="O255" s="34">
        <f t="shared" si="71"/>
        <v>168</v>
      </c>
      <c r="P255" s="34">
        <f t="shared" si="72"/>
        <v>336</v>
      </c>
      <c r="Q255" s="34">
        <f t="shared" si="73"/>
        <v>232</v>
      </c>
      <c r="R255" s="34">
        <f t="shared" si="74"/>
        <v>464</v>
      </c>
      <c r="S255" s="34">
        <f t="shared" si="75"/>
        <v>696</v>
      </c>
      <c r="T255" s="35">
        <f t="shared" si="76"/>
        <v>0.48275862068965519</v>
      </c>
      <c r="U255" s="35">
        <f t="shared" si="77"/>
        <v>0.51724137931034486</v>
      </c>
    </row>
    <row r="256" spans="1:21" x14ac:dyDescent="0.25">
      <c r="A256" s="36">
        <f t="shared" si="78"/>
        <v>51196</v>
      </c>
      <c r="B256" s="33">
        <f t="shared" si="61"/>
        <v>51196</v>
      </c>
      <c r="C256" s="34">
        <f t="shared" si="62"/>
        <v>2040</v>
      </c>
      <c r="D256" s="34">
        <f t="shared" si="63"/>
        <v>3</v>
      </c>
      <c r="E256" s="34">
        <f t="shared" si="60"/>
        <v>31</v>
      </c>
      <c r="F256" s="34">
        <f t="shared" si="64"/>
        <v>22</v>
      </c>
      <c r="G256" s="34">
        <f t="shared" si="65"/>
        <v>9</v>
      </c>
      <c r="H256" s="34">
        <v>0</v>
      </c>
      <c r="I256" s="34">
        <f t="shared" si="79"/>
        <v>-1</v>
      </c>
      <c r="J256" s="34">
        <f t="shared" si="66"/>
        <v>352</v>
      </c>
      <c r="K256" s="34">
        <f t="shared" si="67"/>
        <v>391</v>
      </c>
      <c r="L256" s="34">
        <f t="shared" si="68"/>
        <v>72</v>
      </c>
      <c r="M256" s="34">
        <f t="shared" si="69"/>
        <v>144</v>
      </c>
      <c r="N256" s="34">
        <f t="shared" si="70"/>
        <v>216</v>
      </c>
      <c r="O256" s="34">
        <f t="shared" si="71"/>
        <v>176</v>
      </c>
      <c r="P256" s="34">
        <f t="shared" si="72"/>
        <v>352</v>
      </c>
      <c r="Q256" s="34">
        <f t="shared" si="73"/>
        <v>248</v>
      </c>
      <c r="R256" s="34">
        <f t="shared" si="74"/>
        <v>496</v>
      </c>
      <c r="S256" s="34">
        <f t="shared" si="75"/>
        <v>743</v>
      </c>
      <c r="T256" s="35">
        <f t="shared" si="76"/>
        <v>0.47375504710632571</v>
      </c>
      <c r="U256" s="35">
        <f t="shared" si="77"/>
        <v>0.52624495289367434</v>
      </c>
    </row>
    <row r="257" spans="1:21" x14ac:dyDescent="0.25">
      <c r="A257" s="36">
        <f t="shared" si="78"/>
        <v>51227</v>
      </c>
      <c r="B257" s="33">
        <f t="shared" si="61"/>
        <v>51227</v>
      </c>
      <c r="C257" s="34">
        <f t="shared" si="62"/>
        <v>2040</v>
      </c>
      <c r="D257" s="34">
        <f t="shared" si="63"/>
        <v>4</v>
      </c>
      <c r="E257" s="34">
        <f t="shared" si="60"/>
        <v>30</v>
      </c>
      <c r="F257" s="34">
        <f t="shared" si="64"/>
        <v>21</v>
      </c>
      <c r="G257" s="34">
        <f t="shared" si="65"/>
        <v>9</v>
      </c>
      <c r="H257" s="34">
        <v>0</v>
      </c>
      <c r="I257" s="34">
        <f t="shared" si="79"/>
        <v>0</v>
      </c>
      <c r="J257" s="34">
        <f t="shared" si="66"/>
        <v>336</v>
      </c>
      <c r="K257" s="34">
        <f t="shared" si="67"/>
        <v>384</v>
      </c>
      <c r="L257" s="34">
        <f t="shared" si="68"/>
        <v>72</v>
      </c>
      <c r="M257" s="34">
        <f t="shared" si="69"/>
        <v>144</v>
      </c>
      <c r="N257" s="34">
        <f t="shared" si="70"/>
        <v>216</v>
      </c>
      <c r="O257" s="34">
        <f t="shared" si="71"/>
        <v>168</v>
      </c>
      <c r="P257" s="34">
        <f t="shared" si="72"/>
        <v>336</v>
      </c>
      <c r="Q257" s="34">
        <f t="shared" si="73"/>
        <v>240</v>
      </c>
      <c r="R257" s="34">
        <f t="shared" si="74"/>
        <v>480</v>
      </c>
      <c r="S257" s="34">
        <f t="shared" si="75"/>
        <v>720</v>
      </c>
      <c r="T257" s="35">
        <f t="shared" si="76"/>
        <v>0.46666666666666667</v>
      </c>
      <c r="U257" s="35">
        <f t="shared" si="77"/>
        <v>0.53333333333333333</v>
      </c>
    </row>
    <row r="258" spans="1:21" x14ac:dyDescent="0.25">
      <c r="A258" s="36">
        <f t="shared" si="78"/>
        <v>51257</v>
      </c>
      <c r="B258" s="33">
        <f t="shared" si="61"/>
        <v>51257</v>
      </c>
      <c r="C258" s="34">
        <f t="shared" si="62"/>
        <v>2040</v>
      </c>
      <c r="D258" s="34">
        <f t="shared" si="63"/>
        <v>5</v>
      </c>
      <c r="E258" s="34">
        <f t="shared" ref="E258:E321" si="80">EOMONTH(A258,0)-A258+1</f>
        <v>31</v>
      </c>
      <c r="F258" s="34">
        <f t="shared" si="64"/>
        <v>23</v>
      </c>
      <c r="G258" s="34">
        <f t="shared" si="65"/>
        <v>8</v>
      </c>
      <c r="H258" s="34">
        <v>1</v>
      </c>
      <c r="I258" s="34">
        <f t="shared" si="79"/>
        <v>0</v>
      </c>
      <c r="J258" s="34">
        <f t="shared" si="66"/>
        <v>352</v>
      </c>
      <c r="K258" s="34">
        <f t="shared" si="67"/>
        <v>392</v>
      </c>
      <c r="L258" s="34">
        <f t="shared" si="68"/>
        <v>64</v>
      </c>
      <c r="M258" s="34">
        <f t="shared" si="69"/>
        <v>128</v>
      </c>
      <c r="N258" s="34">
        <f t="shared" si="70"/>
        <v>192</v>
      </c>
      <c r="O258" s="34">
        <f t="shared" si="71"/>
        <v>184</v>
      </c>
      <c r="P258" s="34">
        <f t="shared" si="72"/>
        <v>368</v>
      </c>
      <c r="Q258" s="34">
        <f t="shared" si="73"/>
        <v>248</v>
      </c>
      <c r="R258" s="34">
        <f t="shared" si="74"/>
        <v>496</v>
      </c>
      <c r="S258" s="34">
        <f t="shared" si="75"/>
        <v>744</v>
      </c>
      <c r="T258" s="35">
        <f t="shared" si="76"/>
        <v>0.4731182795698925</v>
      </c>
      <c r="U258" s="35">
        <f t="shared" si="77"/>
        <v>0.5268817204301075</v>
      </c>
    </row>
    <row r="259" spans="1:21" x14ac:dyDescent="0.25">
      <c r="A259" s="36">
        <f t="shared" si="78"/>
        <v>51288</v>
      </c>
      <c r="B259" s="33">
        <f t="shared" ref="B259:B322" si="81">A259</f>
        <v>51288</v>
      </c>
      <c r="C259" s="34">
        <f t="shared" ref="C259:C322" si="82">YEAR(A259)</f>
        <v>2040</v>
      </c>
      <c r="D259" s="34">
        <f t="shared" ref="D259:D322" si="83">MONTH(A259)</f>
        <v>6</v>
      </c>
      <c r="E259" s="34">
        <f t="shared" si="80"/>
        <v>30</v>
      </c>
      <c r="F259" s="34">
        <f t="shared" ref="F259:F322" si="84">NETWORKDAYS(A259,EOMONTH(A259,0))</f>
        <v>21</v>
      </c>
      <c r="G259" s="34">
        <f t="shared" ref="G259:G322" si="85">+E259-F259</f>
        <v>9</v>
      </c>
      <c r="H259" s="34">
        <v>0</v>
      </c>
      <c r="I259" s="34">
        <f t="shared" si="79"/>
        <v>0</v>
      </c>
      <c r="J259" s="34">
        <f t="shared" ref="J259:J322" si="86">16*(F259-H259)</f>
        <v>336</v>
      </c>
      <c r="K259" s="34">
        <f t="shared" ref="K259:K322" si="87">+S259-J259</f>
        <v>384</v>
      </c>
      <c r="L259" s="34">
        <f t="shared" ref="L259:L322" si="88">+G259*8</f>
        <v>72</v>
      </c>
      <c r="M259" s="34">
        <f t="shared" ref="M259:M322" si="89">16*G259</f>
        <v>144</v>
      </c>
      <c r="N259" s="34">
        <f t="shared" ref="N259:N322" si="90">+G259*24</f>
        <v>216</v>
      </c>
      <c r="O259" s="34">
        <f t="shared" ref="O259:O322" si="91">+F259*8</f>
        <v>168</v>
      </c>
      <c r="P259" s="34">
        <f t="shared" ref="P259:P322" si="92">16*F259</f>
        <v>336</v>
      </c>
      <c r="Q259" s="34">
        <f t="shared" ref="Q259:Q322" si="93">8*E259</f>
        <v>240</v>
      </c>
      <c r="R259" s="34">
        <f t="shared" ref="R259:R322" si="94">16*E259</f>
        <v>480</v>
      </c>
      <c r="S259" s="34">
        <f t="shared" ref="S259:S322" si="95">E259*24+I259</f>
        <v>720</v>
      </c>
      <c r="T259" s="35">
        <f t="shared" ref="T259:T322" si="96">+J259/SUM(J259:K259)</f>
        <v>0.46666666666666667</v>
      </c>
      <c r="U259" s="35">
        <f t="shared" ref="U259:U322" si="97">K259/SUM(J259:K259)</f>
        <v>0.53333333333333333</v>
      </c>
    </row>
    <row r="260" spans="1:21" x14ac:dyDescent="0.25">
      <c r="A260" s="36">
        <f t="shared" ref="A260:A323" si="98">+EOMONTH(A259,0)+1</f>
        <v>51318</v>
      </c>
      <c r="B260" s="33">
        <f t="shared" si="81"/>
        <v>51318</v>
      </c>
      <c r="C260" s="34">
        <f t="shared" si="82"/>
        <v>2040</v>
      </c>
      <c r="D260" s="34">
        <f t="shared" si="83"/>
        <v>7</v>
      </c>
      <c r="E260" s="34">
        <f t="shared" si="80"/>
        <v>31</v>
      </c>
      <c r="F260" s="34">
        <f t="shared" si="84"/>
        <v>22</v>
      </c>
      <c r="G260" s="34">
        <f t="shared" si="85"/>
        <v>9</v>
      </c>
      <c r="H260" s="34">
        <v>1</v>
      </c>
      <c r="I260" s="34">
        <f t="shared" si="79"/>
        <v>0</v>
      </c>
      <c r="J260" s="34">
        <f t="shared" si="86"/>
        <v>336</v>
      </c>
      <c r="K260" s="34">
        <f t="shared" si="87"/>
        <v>408</v>
      </c>
      <c r="L260" s="34">
        <f t="shared" si="88"/>
        <v>72</v>
      </c>
      <c r="M260" s="34">
        <f t="shared" si="89"/>
        <v>144</v>
      </c>
      <c r="N260" s="34">
        <f t="shared" si="90"/>
        <v>216</v>
      </c>
      <c r="O260" s="34">
        <f t="shared" si="91"/>
        <v>176</v>
      </c>
      <c r="P260" s="34">
        <f t="shared" si="92"/>
        <v>352</v>
      </c>
      <c r="Q260" s="34">
        <f t="shared" si="93"/>
        <v>248</v>
      </c>
      <c r="R260" s="34">
        <f t="shared" si="94"/>
        <v>496</v>
      </c>
      <c r="S260" s="34">
        <f t="shared" si="95"/>
        <v>744</v>
      </c>
      <c r="T260" s="35">
        <f t="shared" si="96"/>
        <v>0.45161290322580644</v>
      </c>
      <c r="U260" s="35">
        <f t="shared" si="97"/>
        <v>0.54838709677419351</v>
      </c>
    </row>
    <row r="261" spans="1:21" x14ac:dyDescent="0.25">
      <c r="A261" s="36">
        <f t="shared" si="98"/>
        <v>51349</v>
      </c>
      <c r="B261" s="33">
        <f t="shared" si="81"/>
        <v>51349</v>
      </c>
      <c r="C261" s="34">
        <f t="shared" si="82"/>
        <v>2040</v>
      </c>
      <c r="D261" s="34">
        <f t="shared" si="83"/>
        <v>8</v>
      </c>
      <c r="E261" s="34">
        <f t="shared" si="80"/>
        <v>31</v>
      </c>
      <c r="F261" s="34">
        <f t="shared" si="84"/>
        <v>23</v>
      </c>
      <c r="G261" s="34">
        <f t="shared" si="85"/>
        <v>8</v>
      </c>
      <c r="H261" s="34">
        <v>0</v>
      </c>
      <c r="I261" s="34">
        <f t="shared" si="79"/>
        <v>0</v>
      </c>
      <c r="J261" s="34">
        <f t="shared" si="86"/>
        <v>368</v>
      </c>
      <c r="K261" s="34">
        <f t="shared" si="87"/>
        <v>376</v>
      </c>
      <c r="L261" s="34">
        <f t="shared" si="88"/>
        <v>64</v>
      </c>
      <c r="M261" s="34">
        <f t="shared" si="89"/>
        <v>128</v>
      </c>
      <c r="N261" s="34">
        <f t="shared" si="90"/>
        <v>192</v>
      </c>
      <c r="O261" s="34">
        <f t="shared" si="91"/>
        <v>184</v>
      </c>
      <c r="P261" s="34">
        <f t="shared" si="92"/>
        <v>368</v>
      </c>
      <c r="Q261" s="34">
        <f t="shared" si="93"/>
        <v>248</v>
      </c>
      <c r="R261" s="34">
        <f t="shared" si="94"/>
        <v>496</v>
      </c>
      <c r="S261" s="34">
        <f t="shared" si="95"/>
        <v>744</v>
      </c>
      <c r="T261" s="35">
        <f t="shared" si="96"/>
        <v>0.4946236559139785</v>
      </c>
      <c r="U261" s="35">
        <f t="shared" si="97"/>
        <v>0.5053763440860215</v>
      </c>
    </row>
    <row r="262" spans="1:21" x14ac:dyDescent="0.25">
      <c r="A262" s="36">
        <f t="shared" si="98"/>
        <v>51380</v>
      </c>
      <c r="B262" s="33">
        <f t="shared" si="81"/>
        <v>51380</v>
      </c>
      <c r="C262" s="34">
        <f t="shared" si="82"/>
        <v>2040</v>
      </c>
      <c r="D262" s="34">
        <f t="shared" si="83"/>
        <v>9</v>
      </c>
      <c r="E262" s="34">
        <f t="shared" si="80"/>
        <v>30</v>
      </c>
      <c r="F262" s="34">
        <f t="shared" si="84"/>
        <v>20</v>
      </c>
      <c r="G262" s="34">
        <f t="shared" si="85"/>
        <v>10</v>
      </c>
      <c r="H262" s="34">
        <v>1</v>
      </c>
      <c r="I262" s="34">
        <f t="shared" si="79"/>
        <v>0</v>
      </c>
      <c r="J262" s="34">
        <f t="shared" si="86"/>
        <v>304</v>
      </c>
      <c r="K262" s="34">
        <f t="shared" si="87"/>
        <v>416</v>
      </c>
      <c r="L262" s="34">
        <f t="shared" si="88"/>
        <v>80</v>
      </c>
      <c r="M262" s="34">
        <f t="shared" si="89"/>
        <v>160</v>
      </c>
      <c r="N262" s="34">
        <f t="shared" si="90"/>
        <v>240</v>
      </c>
      <c r="O262" s="34">
        <f t="shared" si="91"/>
        <v>160</v>
      </c>
      <c r="P262" s="34">
        <f t="shared" si="92"/>
        <v>320</v>
      </c>
      <c r="Q262" s="34">
        <f t="shared" si="93"/>
        <v>240</v>
      </c>
      <c r="R262" s="34">
        <f t="shared" si="94"/>
        <v>480</v>
      </c>
      <c r="S262" s="34">
        <f t="shared" si="95"/>
        <v>720</v>
      </c>
      <c r="T262" s="35">
        <f t="shared" si="96"/>
        <v>0.42222222222222222</v>
      </c>
      <c r="U262" s="35">
        <f t="shared" si="97"/>
        <v>0.57777777777777772</v>
      </c>
    </row>
    <row r="263" spans="1:21" x14ac:dyDescent="0.25">
      <c r="A263" s="36">
        <f t="shared" si="98"/>
        <v>51410</v>
      </c>
      <c r="B263" s="33">
        <f t="shared" si="81"/>
        <v>51410</v>
      </c>
      <c r="C263" s="34">
        <f t="shared" si="82"/>
        <v>2040</v>
      </c>
      <c r="D263" s="34">
        <f t="shared" si="83"/>
        <v>10</v>
      </c>
      <c r="E263" s="34">
        <f t="shared" si="80"/>
        <v>31</v>
      </c>
      <c r="F263" s="34">
        <f t="shared" si="84"/>
        <v>23</v>
      </c>
      <c r="G263" s="34">
        <f t="shared" si="85"/>
        <v>8</v>
      </c>
      <c r="H263" s="34">
        <v>0</v>
      </c>
      <c r="I263" s="34">
        <f t="shared" si="79"/>
        <v>0</v>
      </c>
      <c r="J263" s="34">
        <f t="shared" si="86"/>
        <v>368</v>
      </c>
      <c r="K263" s="34">
        <f t="shared" si="87"/>
        <v>376</v>
      </c>
      <c r="L263" s="34">
        <f t="shared" si="88"/>
        <v>64</v>
      </c>
      <c r="M263" s="34">
        <f t="shared" si="89"/>
        <v>128</v>
      </c>
      <c r="N263" s="34">
        <f t="shared" si="90"/>
        <v>192</v>
      </c>
      <c r="O263" s="34">
        <f t="shared" si="91"/>
        <v>184</v>
      </c>
      <c r="P263" s="34">
        <f t="shared" si="92"/>
        <v>368</v>
      </c>
      <c r="Q263" s="34">
        <f t="shared" si="93"/>
        <v>248</v>
      </c>
      <c r="R263" s="34">
        <f t="shared" si="94"/>
        <v>496</v>
      </c>
      <c r="S263" s="34">
        <f t="shared" si="95"/>
        <v>744</v>
      </c>
      <c r="T263" s="35">
        <f t="shared" si="96"/>
        <v>0.4946236559139785</v>
      </c>
      <c r="U263" s="35">
        <f t="shared" si="97"/>
        <v>0.5053763440860215</v>
      </c>
    </row>
    <row r="264" spans="1:21" x14ac:dyDescent="0.25">
      <c r="A264" s="36">
        <f t="shared" si="98"/>
        <v>51441</v>
      </c>
      <c r="B264" s="33">
        <f t="shared" si="81"/>
        <v>51441</v>
      </c>
      <c r="C264" s="34">
        <f t="shared" si="82"/>
        <v>2040</v>
      </c>
      <c r="D264" s="34">
        <f t="shared" si="83"/>
        <v>11</v>
      </c>
      <c r="E264" s="34">
        <f t="shared" si="80"/>
        <v>30</v>
      </c>
      <c r="F264" s="34">
        <f t="shared" si="84"/>
        <v>22</v>
      </c>
      <c r="G264" s="34">
        <f t="shared" si="85"/>
        <v>8</v>
      </c>
      <c r="H264" s="34">
        <v>1</v>
      </c>
      <c r="I264" s="34">
        <f t="shared" si="79"/>
        <v>1</v>
      </c>
      <c r="J264" s="34">
        <f t="shared" si="86"/>
        <v>336</v>
      </c>
      <c r="K264" s="34">
        <f t="shared" si="87"/>
        <v>385</v>
      </c>
      <c r="L264" s="34">
        <f t="shared" si="88"/>
        <v>64</v>
      </c>
      <c r="M264" s="34">
        <f t="shared" si="89"/>
        <v>128</v>
      </c>
      <c r="N264" s="34">
        <f t="shared" si="90"/>
        <v>192</v>
      </c>
      <c r="O264" s="34">
        <f t="shared" si="91"/>
        <v>176</v>
      </c>
      <c r="P264" s="34">
        <f t="shared" si="92"/>
        <v>352</v>
      </c>
      <c r="Q264" s="34">
        <f t="shared" si="93"/>
        <v>240</v>
      </c>
      <c r="R264" s="34">
        <f t="shared" si="94"/>
        <v>480</v>
      </c>
      <c r="S264" s="34">
        <f t="shared" si="95"/>
        <v>721</v>
      </c>
      <c r="T264" s="35">
        <f t="shared" si="96"/>
        <v>0.46601941747572817</v>
      </c>
      <c r="U264" s="35">
        <f t="shared" si="97"/>
        <v>0.53398058252427183</v>
      </c>
    </row>
    <row r="265" spans="1:21" x14ac:dyDescent="0.25">
      <c r="A265" s="36">
        <f t="shared" si="98"/>
        <v>51471</v>
      </c>
      <c r="B265" s="33">
        <f t="shared" si="81"/>
        <v>51471</v>
      </c>
      <c r="C265" s="34">
        <f t="shared" si="82"/>
        <v>2040</v>
      </c>
      <c r="D265" s="34">
        <f t="shared" si="83"/>
        <v>12</v>
      </c>
      <c r="E265" s="34">
        <f t="shared" si="80"/>
        <v>31</v>
      </c>
      <c r="F265" s="34">
        <f t="shared" si="84"/>
        <v>21</v>
      </c>
      <c r="G265" s="34">
        <f t="shared" si="85"/>
        <v>10</v>
      </c>
      <c r="H265" s="34">
        <v>1</v>
      </c>
      <c r="I265" s="34">
        <f t="shared" si="79"/>
        <v>0</v>
      </c>
      <c r="J265" s="34">
        <f t="shared" si="86"/>
        <v>320</v>
      </c>
      <c r="K265" s="34">
        <f t="shared" si="87"/>
        <v>424</v>
      </c>
      <c r="L265" s="34">
        <f t="shared" si="88"/>
        <v>80</v>
      </c>
      <c r="M265" s="34">
        <f t="shared" si="89"/>
        <v>160</v>
      </c>
      <c r="N265" s="34">
        <f t="shared" si="90"/>
        <v>240</v>
      </c>
      <c r="O265" s="34">
        <f t="shared" si="91"/>
        <v>168</v>
      </c>
      <c r="P265" s="34">
        <f t="shared" si="92"/>
        <v>336</v>
      </c>
      <c r="Q265" s="34">
        <f t="shared" si="93"/>
        <v>248</v>
      </c>
      <c r="R265" s="34">
        <f t="shared" si="94"/>
        <v>496</v>
      </c>
      <c r="S265" s="34">
        <f t="shared" si="95"/>
        <v>744</v>
      </c>
      <c r="T265" s="35">
        <f t="shared" si="96"/>
        <v>0.43010752688172044</v>
      </c>
      <c r="U265" s="35">
        <f t="shared" si="97"/>
        <v>0.56989247311827962</v>
      </c>
    </row>
    <row r="266" spans="1:21" x14ac:dyDescent="0.25">
      <c r="A266" s="36">
        <f t="shared" si="98"/>
        <v>51502</v>
      </c>
      <c r="B266" s="33">
        <f t="shared" si="81"/>
        <v>51502</v>
      </c>
      <c r="C266" s="34">
        <f t="shared" si="82"/>
        <v>2041</v>
      </c>
      <c r="D266" s="34">
        <f t="shared" si="83"/>
        <v>1</v>
      </c>
      <c r="E266" s="34">
        <f t="shared" si="80"/>
        <v>31</v>
      </c>
      <c r="F266" s="34">
        <f t="shared" si="84"/>
        <v>23</v>
      </c>
      <c r="G266" s="34">
        <f t="shared" si="85"/>
        <v>8</v>
      </c>
      <c r="H266" s="34">
        <f t="shared" ref="H266:I281" si="99">+H254</f>
        <v>1</v>
      </c>
      <c r="I266" s="34">
        <f t="shared" si="79"/>
        <v>0</v>
      </c>
      <c r="J266" s="34">
        <f t="shared" si="86"/>
        <v>352</v>
      </c>
      <c r="K266" s="34">
        <f t="shared" si="87"/>
        <v>392</v>
      </c>
      <c r="L266" s="34">
        <f t="shared" si="88"/>
        <v>64</v>
      </c>
      <c r="M266" s="34">
        <f t="shared" si="89"/>
        <v>128</v>
      </c>
      <c r="N266" s="34">
        <f t="shared" si="90"/>
        <v>192</v>
      </c>
      <c r="O266" s="34">
        <f t="shared" si="91"/>
        <v>184</v>
      </c>
      <c r="P266" s="34">
        <f t="shared" si="92"/>
        <v>368</v>
      </c>
      <c r="Q266" s="34">
        <f t="shared" si="93"/>
        <v>248</v>
      </c>
      <c r="R266" s="34">
        <f t="shared" si="94"/>
        <v>496</v>
      </c>
      <c r="S266" s="34">
        <f t="shared" si="95"/>
        <v>744</v>
      </c>
      <c r="T266" s="35">
        <f t="shared" si="96"/>
        <v>0.4731182795698925</v>
      </c>
      <c r="U266" s="35">
        <f t="shared" si="97"/>
        <v>0.5268817204301075</v>
      </c>
    </row>
    <row r="267" spans="1:21" x14ac:dyDescent="0.25">
      <c r="A267" s="36">
        <f t="shared" si="98"/>
        <v>51533</v>
      </c>
      <c r="B267" s="33">
        <f t="shared" si="81"/>
        <v>51533</v>
      </c>
      <c r="C267" s="34">
        <f t="shared" si="82"/>
        <v>2041</v>
      </c>
      <c r="D267" s="34">
        <f t="shared" si="83"/>
        <v>2</v>
      </c>
      <c r="E267" s="34">
        <f t="shared" si="80"/>
        <v>28</v>
      </c>
      <c r="F267" s="34">
        <f t="shared" si="84"/>
        <v>20</v>
      </c>
      <c r="G267" s="34">
        <f t="shared" si="85"/>
        <v>8</v>
      </c>
      <c r="H267" s="34">
        <f t="shared" si="99"/>
        <v>0</v>
      </c>
      <c r="I267" s="34">
        <f t="shared" si="79"/>
        <v>0</v>
      </c>
      <c r="J267" s="34">
        <f t="shared" si="86"/>
        <v>320</v>
      </c>
      <c r="K267" s="34">
        <f t="shared" si="87"/>
        <v>352</v>
      </c>
      <c r="L267" s="34">
        <f t="shared" si="88"/>
        <v>64</v>
      </c>
      <c r="M267" s="34">
        <f t="shared" si="89"/>
        <v>128</v>
      </c>
      <c r="N267" s="34">
        <f t="shared" si="90"/>
        <v>192</v>
      </c>
      <c r="O267" s="34">
        <f t="shared" si="91"/>
        <v>160</v>
      </c>
      <c r="P267" s="34">
        <f t="shared" si="92"/>
        <v>320</v>
      </c>
      <c r="Q267" s="34">
        <f t="shared" si="93"/>
        <v>224</v>
      </c>
      <c r="R267" s="34">
        <f t="shared" si="94"/>
        <v>448</v>
      </c>
      <c r="S267" s="34">
        <f t="shared" si="95"/>
        <v>672</v>
      </c>
      <c r="T267" s="35">
        <f t="shared" si="96"/>
        <v>0.47619047619047616</v>
      </c>
      <c r="U267" s="35">
        <f t="shared" si="97"/>
        <v>0.52380952380952384</v>
      </c>
    </row>
    <row r="268" spans="1:21" x14ac:dyDescent="0.25">
      <c r="A268" s="36">
        <f t="shared" si="98"/>
        <v>51561</v>
      </c>
      <c r="B268" s="33">
        <f t="shared" si="81"/>
        <v>51561</v>
      </c>
      <c r="C268" s="34">
        <f t="shared" si="82"/>
        <v>2041</v>
      </c>
      <c r="D268" s="34">
        <f t="shared" si="83"/>
        <v>3</v>
      </c>
      <c r="E268" s="34">
        <f t="shared" si="80"/>
        <v>31</v>
      </c>
      <c r="F268" s="34">
        <f t="shared" si="84"/>
        <v>21</v>
      </c>
      <c r="G268" s="34">
        <f t="shared" si="85"/>
        <v>10</v>
      </c>
      <c r="H268" s="34">
        <f t="shared" si="99"/>
        <v>0</v>
      </c>
      <c r="I268" s="34">
        <f t="shared" si="79"/>
        <v>-1</v>
      </c>
      <c r="J268" s="34">
        <f t="shared" si="86"/>
        <v>336</v>
      </c>
      <c r="K268" s="34">
        <f t="shared" si="87"/>
        <v>407</v>
      </c>
      <c r="L268" s="34">
        <f t="shared" si="88"/>
        <v>80</v>
      </c>
      <c r="M268" s="34">
        <f t="shared" si="89"/>
        <v>160</v>
      </c>
      <c r="N268" s="34">
        <f t="shared" si="90"/>
        <v>240</v>
      </c>
      <c r="O268" s="34">
        <f t="shared" si="91"/>
        <v>168</v>
      </c>
      <c r="P268" s="34">
        <f t="shared" si="92"/>
        <v>336</v>
      </c>
      <c r="Q268" s="34">
        <f t="shared" si="93"/>
        <v>248</v>
      </c>
      <c r="R268" s="34">
        <f t="shared" si="94"/>
        <v>496</v>
      </c>
      <c r="S268" s="34">
        <f t="shared" si="95"/>
        <v>743</v>
      </c>
      <c r="T268" s="35">
        <f t="shared" si="96"/>
        <v>0.45222072678331088</v>
      </c>
      <c r="U268" s="35">
        <f t="shared" si="97"/>
        <v>0.54777927321668907</v>
      </c>
    </row>
    <row r="269" spans="1:21" x14ac:dyDescent="0.25">
      <c r="A269" s="36">
        <f t="shared" si="98"/>
        <v>51592</v>
      </c>
      <c r="B269" s="33">
        <f t="shared" si="81"/>
        <v>51592</v>
      </c>
      <c r="C269" s="34">
        <f t="shared" si="82"/>
        <v>2041</v>
      </c>
      <c r="D269" s="34">
        <f t="shared" si="83"/>
        <v>4</v>
      </c>
      <c r="E269" s="34">
        <f t="shared" si="80"/>
        <v>30</v>
      </c>
      <c r="F269" s="34">
        <f t="shared" si="84"/>
        <v>22</v>
      </c>
      <c r="G269" s="34">
        <f t="shared" si="85"/>
        <v>8</v>
      </c>
      <c r="H269" s="34">
        <f t="shared" si="99"/>
        <v>0</v>
      </c>
      <c r="I269" s="34">
        <f t="shared" si="79"/>
        <v>0</v>
      </c>
      <c r="J269" s="34">
        <f t="shared" si="86"/>
        <v>352</v>
      </c>
      <c r="K269" s="34">
        <f t="shared" si="87"/>
        <v>368</v>
      </c>
      <c r="L269" s="34">
        <f t="shared" si="88"/>
        <v>64</v>
      </c>
      <c r="M269" s="34">
        <f t="shared" si="89"/>
        <v>128</v>
      </c>
      <c r="N269" s="34">
        <f t="shared" si="90"/>
        <v>192</v>
      </c>
      <c r="O269" s="34">
        <f t="shared" si="91"/>
        <v>176</v>
      </c>
      <c r="P269" s="34">
        <f t="shared" si="92"/>
        <v>352</v>
      </c>
      <c r="Q269" s="34">
        <f t="shared" si="93"/>
        <v>240</v>
      </c>
      <c r="R269" s="34">
        <f t="shared" si="94"/>
        <v>480</v>
      </c>
      <c r="S269" s="34">
        <f t="shared" si="95"/>
        <v>720</v>
      </c>
      <c r="T269" s="35">
        <f t="shared" si="96"/>
        <v>0.48888888888888887</v>
      </c>
      <c r="U269" s="35">
        <f t="shared" si="97"/>
        <v>0.51111111111111107</v>
      </c>
    </row>
    <row r="270" spans="1:21" x14ac:dyDescent="0.25">
      <c r="A270" s="36">
        <f t="shared" si="98"/>
        <v>51622</v>
      </c>
      <c r="B270" s="33">
        <f t="shared" si="81"/>
        <v>51622</v>
      </c>
      <c r="C270" s="34">
        <f t="shared" si="82"/>
        <v>2041</v>
      </c>
      <c r="D270" s="34">
        <f t="shared" si="83"/>
        <v>5</v>
      </c>
      <c r="E270" s="34">
        <f t="shared" si="80"/>
        <v>31</v>
      </c>
      <c r="F270" s="34">
        <f t="shared" si="84"/>
        <v>23</v>
      </c>
      <c r="G270" s="34">
        <f t="shared" si="85"/>
        <v>8</v>
      </c>
      <c r="H270" s="34">
        <f t="shared" si="99"/>
        <v>1</v>
      </c>
      <c r="I270" s="34">
        <f t="shared" si="79"/>
        <v>0</v>
      </c>
      <c r="J270" s="34">
        <f t="shared" si="86"/>
        <v>352</v>
      </c>
      <c r="K270" s="34">
        <f t="shared" si="87"/>
        <v>392</v>
      </c>
      <c r="L270" s="34">
        <f t="shared" si="88"/>
        <v>64</v>
      </c>
      <c r="M270" s="34">
        <f t="shared" si="89"/>
        <v>128</v>
      </c>
      <c r="N270" s="34">
        <f t="shared" si="90"/>
        <v>192</v>
      </c>
      <c r="O270" s="34">
        <f t="shared" si="91"/>
        <v>184</v>
      </c>
      <c r="P270" s="34">
        <f t="shared" si="92"/>
        <v>368</v>
      </c>
      <c r="Q270" s="34">
        <f t="shared" si="93"/>
        <v>248</v>
      </c>
      <c r="R270" s="34">
        <f t="shared" si="94"/>
        <v>496</v>
      </c>
      <c r="S270" s="34">
        <f t="shared" si="95"/>
        <v>744</v>
      </c>
      <c r="T270" s="35">
        <f t="shared" si="96"/>
        <v>0.4731182795698925</v>
      </c>
      <c r="U270" s="35">
        <f t="shared" si="97"/>
        <v>0.5268817204301075</v>
      </c>
    </row>
    <row r="271" spans="1:21" x14ac:dyDescent="0.25">
      <c r="A271" s="36">
        <f t="shared" si="98"/>
        <v>51653</v>
      </c>
      <c r="B271" s="33">
        <f t="shared" si="81"/>
        <v>51653</v>
      </c>
      <c r="C271" s="34">
        <f t="shared" si="82"/>
        <v>2041</v>
      </c>
      <c r="D271" s="34">
        <f t="shared" si="83"/>
        <v>6</v>
      </c>
      <c r="E271" s="34">
        <f t="shared" si="80"/>
        <v>30</v>
      </c>
      <c r="F271" s="34">
        <f t="shared" si="84"/>
        <v>20</v>
      </c>
      <c r="G271" s="34">
        <f t="shared" si="85"/>
        <v>10</v>
      </c>
      <c r="H271" s="34">
        <f t="shared" si="99"/>
        <v>0</v>
      </c>
      <c r="I271" s="34">
        <f t="shared" si="99"/>
        <v>0</v>
      </c>
      <c r="J271" s="34">
        <f t="shared" si="86"/>
        <v>320</v>
      </c>
      <c r="K271" s="34">
        <f t="shared" si="87"/>
        <v>400</v>
      </c>
      <c r="L271" s="34">
        <f t="shared" si="88"/>
        <v>80</v>
      </c>
      <c r="M271" s="34">
        <f t="shared" si="89"/>
        <v>160</v>
      </c>
      <c r="N271" s="34">
        <f t="shared" si="90"/>
        <v>240</v>
      </c>
      <c r="O271" s="34">
        <f t="shared" si="91"/>
        <v>160</v>
      </c>
      <c r="P271" s="34">
        <f t="shared" si="92"/>
        <v>320</v>
      </c>
      <c r="Q271" s="34">
        <f t="shared" si="93"/>
        <v>240</v>
      </c>
      <c r="R271" s="34">
        <f t="shared" si="94"/>
        <v>480</v>
      </c>
      <c r="S271" s="34">
        <f t="shared" si="95"/>
        <v>720</v>
      </c>
      <c r="T271" s="35">
        <f t="shared" si="96"/>
        <v>0.44444444444444442</v>
      </c>
      <c r="U271" s="35">
        <f t="shared" si="97"/>
        <v>0.55555555555555558</v>
      </c>
    </row>
    <row r="272" spans="1:21" x14ac:dyDescent="0.25">
      <c r="A272" s="36">
        <f t="shared" si="98"/>
        <v>51683</v>
      </c>
      <c r="B272" s="33">
        <f t="shared" si="81"/>
        <v>51683</v>
      </c>
      <c r="C272" s="34">
        <f t="shared" si="82"/>
        <v>2041</v>
      </c>
      <c r="D272" s="34">
        <f t="shared" si="83"/>
        <v>7</v>
      </c>
      <c r="E272" s="34">
        <f t="shared" si="80"/>
        <v>31</v>
      </c>
      <c r="F272" s="34">
        <f t="shared" si="84"/>
        <v>23</v>
      </c>
      <c r="G272" s="34">
        <f t="shared" si="85"/>
        <v>8</v>
      </c>
      <c r="H272" s="34">
        <f t="shared" si="99"/>
        <v>1</v>
      </c>
      <c r="I272" s="34">
        <f t="shared" si="99"/>
        <v>0</v>
      </c>
      <c r="J272" s="34">
        <f t="shared" si="86"/>
        <v>352</v>
      </c>
      <c r="K272" s="34">
        <f t="shared" si="87"/>
        <v>392</v>
      </c>
      <c r="L272" s="34">
        <f t="shared" si="88"/>
        <v>64</v>
      </c>
      <c r="M272" s="34">
        <f t="shared" si="89"/>
        <v>128</v>
      </c>
      <c r="N272" s="34">
        <f t="shared" si="90"/>
        <v>192</v>
      </c>
      <c r="O272" s="34">
        <f t="shared" si="91"/>
        <v>184</v>
      </c>
      <c r="P272" s="34">
        <f t="shared" si="92"/>
        <v>368</v>
      </c>
      <c r="Q272" s="34">
        <f t="shared" si="93"/>
        <v>248</v>
      </c>
      <c r="R272" s="34">
        <f t="shared" si="94"/>
        <v>496</v>
      </c>
      <c r="S272" s="34">
        <f t="shared" si="95"/>
        <v>744</v>
      </c>
      <c r="T272" s="35">
        <f t="shared" si="96"/>
        <v>0.4731182795698925</v>
      </c>
      <c r="U272" s="35">
        <f t="shared" si="97"/>
        <v>0.5268817204301075</v>
      </c>
    </row>
    <row r="273" spans="1:21" x14ac:dyDescent="0.25">
      <c r="A273" s="36">
        <f t="shared" si="98"/>
        <v>51714</v>
      </c>
      <c r="B273" s="33">
        <f t="shared" si="81"/>
        <v>51714</v>
      </c>
      <c r="C273" s="34">
        <f t="shared" si="82"/>
        <v>2041</v>
      </c>
      <c r="D273" s="34">
        <f t="shared" si="83"/>
        <v>8</v>
      </c>
      <c r="E273" s="34">
        <f t="shared" si="80"/>
        <v>31</v>
      </c>
      <c r="F273" s="34">
        <f t="shared" si="84"/>
        <v>22</v>
      </c>
      <c r="G273" s="34">
        <f t="shared" si="85"/>
        <v>9</v>
      </c>
      <c r="H273" s="34">
        <f t="shared" si="99"/>
        <v>0</v>
      </c>
      <c r="I273" s="34">
        <f t="shared" si="99"/>
        <v>0</v>
      </c>
      <c r="J273" s="34">
        <f t="shared" si="86"/>
        <v>352</v>
      </c>
      <c r="K273" s="34">
        <f t="shared" si="87"/>
        <v>392</v>
      </c>
      <c r="L273" s="34">
        <f t="shared" si="88"/>
        <v>72</v>
      </c>
      <c r="M273" s="34">
        <f t="shared" si="89"/>
        <v>144</v>
      </c>
      <c r="N273" s="34">
        <f t="shared" si="90"/>
        <v>216</v>
      </c>
      <c r="O273" s="34">
        <f t="shared" si="91"/>
        <v>176</v>
      </c>
      <c r="P273" s="34">
        <f t="shared" si="92"/>
        <v>352</v>
      </c>
      <c r="Q273" s="34">
        <f t="shared" si="93"/>
        <v>248</v>
      </c>
      <c r="R273" s="34">
        <f t="shared" si="94"/>
        <v>496</v>
      </c>
      <c r="S273" s="34">
        <f t="shared" si="95"/>
        <v>744</v>
      </c>
      <c r="T273" s="35">
        <f t="shared" si="96"/>
        <v>0.4731182795698925</v>
      </c>
      <c r="U273" s="35">
        <f t="shared" si="97"/>
        <v>0.5268817204301075</v>
      </c>
    </row>
    <row r="274" spans="1:21" x14ac:dyDescent="0.25">
      <c r="A274" s="36">
        <f t="shared" si="98"/>
        <v>51745</v>
      </c>
      <c r="B274" s="33">
        <f t="shared" si="81"/>
        <v>51745</v>
      </c>
      <c r="C274" s="34">
        <f t="shared" si="82"/>
        <v>2041</v>
      </c>
      <c r="D274" s="34">
        <f t="shared" si="83"/>
        <v>9</v>
      </c>
      <c r="E274" s="34">
        <f t="shared" si="80"/>
        <v>30</v>
      </c>
      <c r="F274" s="34">
        <f t="shared" si="84"/>
        <v>21</v>
      </c>
      <c r="G274" s="34">
        <f t="shared" si="85"/>
        <v>9</v>
      </c>
      <c r="H274" s="34">
        <f t="shared" si="99"/>
        <v>1</v>
      </c>
      <c r="I274" s="34">
        <f t="shared" si="99"/>
        <v>0</v>
      </c>
      <c r="J274" s="34">
        <f t="shared" si="86"/>
        <v>320</v>
      </c>
      <c r="K274" s="34">
        <f t="shared" si="87"/>
        <v>400</v>
      </c>
      <c r="L274" s="34">
        <f t="shared" si="88"/>
        <v>72</v>
      </c>
      <c r="M274" s="34">
        <f t="shared" si="89"/>
        <v>144</v>
      </c>
      <c r="N274" s="34">
        <f t="shared" si="90"/>
        <v>216</v>
      </c>
      <c r="O274" s="34">
        <f t="shared" si="91"/>
        <v>168</v>
      </c>
      <c r="P274" s="34">
        <f t="shared" si="92"/>
        <v>336</v>
      </c>
      <c r="Q274" s="34">
        <f t="shared" si="93"/>
        <v>240</v>
      </c>
      <c r="R274" s="34">
        <f t="shared" si="94"/>
        <v>480</v>
      </c>
      <c r="S274" s="34">
        <f t="shared" si="95"/>
        <v>720</v>
      </c>
      <c r="T274" s="35">
        <f t="shared" si="96"/>
        <v>0.44444444444444442</v>
      </c>
      <c r="U274" s="35">
        <f t="shared" si="97"/>
        <v>0.55555555555555558</v>
      </c>
    </row>
    <row r="275" spans="1:21" x14ac:dyDescent="0.25">
      <c r="A275" s="36">
        <f t="shared" si="98"/>
        <v>51775</v>
      </c>
      <c r="B275" s="33">
        <f t="shared" si="81"/>
        <v>51775</v>
      </c>
      <c r="C275" s="34">
        <f t="shared" si="82"/>
        <v>2041</v>
      </c>
      <c r="D275" s="34">
        <f t="shared" si="83"/>
        <v>10</v>
      </c>
      <c r="E275" s="34">
        <f t="shared" si="80"/>
        <v>31</v>
      </c>
      <c r="F275" s="34">
        <f t="shared" si="84"/>
        <v>23</v>
      </c>
      <c r="G275" s="34">
        <f t="shared" si="85"/>
        <v>8</v>
      </c>
      <c r="H275" s="34">
        <f t="shared" si="99"/>
        <v>0</v>
      </c>
      <c r="I275" s="34">
        <f t="shared" si="99"/>
        <v>0</v>
      </c>
      <c r="J275" s="34">
        <f t="shared" si="86"/>
        <v>368</v>
      </c>
      <c r="K275" s="34">
        <f t="shared" si="87"/>
        <v>376</v>
      </c>
      <c r="L275" s="34">
        <f t="shared" si="88"/>
        <v>64</v>
      </c>
      <c r="M275" s="34">
        <f t="shared" si="89"/>
        <v>128</v>
      </c>
      <c r="N275" s="34">
        <f t="shared" si="90"/>
        <v>192</v>
      </c>
      <c r="O275" s="34">
        <f t="shared" si="91"/>
        <v>184</v>
      </c>
      <c r="P275" s="34">
        <f t="shared" si="92"/>
        <v>368</v>
      </c>
      <c r="Q275" s="34">
        <f t="shared" si="93"/>
        <v>248</v>
      </c>
      <c r="R275" s="34">
        <f t="shared" si="94"/>
        <v>496</v>
      </c>
      <c r="S275" s="34">
        <f t="shared" si="95"/>
        <v>744</v>
      </c>
      <c r="T275" s="35">
        <f t="shared" si="96"/>
        <v>0.4946236559139785</v>
      </c>
      <c r="U275" s="35">
        <f t="shared" si="97"/>
        <v>0.5053763440860215</v>
      </c>
    </row>
    <row r="276" spans="1:21" x14ac:dyDescent="0.25">
      <c r="A276" s="36">
        <f t="shared" si="98"/>
        <v>51806</v>
      </c>
      <c r="B276" s="33">
        <f t="shared" si="81"/>
        <v>51806</v>
      </c>
      <c r="C276" s="34">
        <f t="shared" si="82"/>
        <v>2041</v>
      </c>
      <c r="D276" s="34">
        <f t="shared" si="83"/>
        <v>11</v>
      </c>
      <c r="E276" s="34">
        <f t="shared" si="80"/>
        <v>30</v>
      </c>
      <c r="F276" s="34">
        <f t="shared" si="84"/>
        <v>21</v>
      </c>
      <c r="G276" s="34">
        <f t="shared" si="85"/>
        <v>9</v>
      </c>
      <c r="H276" s="34">
        <f t="shared" si="99"/>
        <v>1</v>
      </c>
      <c r="I276" s="34">
        <f t="shared" si="99"/>
        <v>1</v>
      </c>
      <c r="J276" s="34">
        <f t="shared" si="86"/>
        <v>320</v>
      </c>
      <c r="K276" s="34">
        <f t="shared" si="87"/>
        <v>401</v>
      </c>
      <c r="L276" s="34">
        <f t="shared" si="88"/>
        <v>72</v>
      </c>
      <c r="M276" s="34">
        <f t="shared" si="89"/>
        <v>144</v>
      </c>
      <c r="N276" s="34">
        <f t="shared" si="90"/>
        <v>216</v>
      </c>
      <c r="O276" s="34">
        <f t="shared" si="91"/>
        <v>168</v>
      </c>
      <c r="P276" s="34">
        <f t="shared" si="92"/>
        <v>336</v>
      </c>
      <c r="Q276" s="34">
        <f t="shared" si="93"/>
        <v>240</v>
      </c>
      <c r="R276" s="34">
        <f t="shared" si="94"/>
        <v>480</v>
      </c>
      <c r="S276" s="34">
        <f t="shared" si="95"/>
        <v>721</v>
      </c>
      <c r="T276" s="35">
        <f t="shared" si="96"/>
        <v>0.44382801664355065</v>
      </c>
      <c r="U276" s="35">
        <f t="shared" si="97"/>
        <v>0.55617198335644935</v>
      </c>
    </row>
    <row r="277" spans="1:21" x14ac:dyDescent="0.25">
      <c r="A277" s="36">
        <f t="shared" si="98"/>
        <v>51836</v>
      </c>
      <c r="B277" s="33">
        <f t="shared" si="81"/>
        <v>51836</v>
      </c>
      <c r="C277" s="34">
        <f t="shared" si="82"/>
        <v>2041</v>
      </c>
      <c r="D277" s="34">
        <f t="shared" si="83"/>
        <v>12</v>
      </c>
      <c r="E277" s="34">
        <f t="shared" si="80"/>
        <v>31</v>
      </c>
      <c r="F277" s="34">
        <f t="shared" si="84"/>
        <v>22</v>
      </c>
      <c r="G277" s="34">
        <f t="shared" si="85"/>
        <v>9</v>
      </c>
      <c r="H277" s="34">
        <f t="shared" si="99"/>
        <v>1</v>
      </c>
      <c r="I277" s="34">
        <f t="shared" si="99"/>
        <v>0</v>
      </c>
      <c r="J277" s="34">
        <f t="shared" si="86"/>
        <v>336</v>
      </c>
      <c r="K277" s="34">
        <f t="shared" si="87"/>
        <v>408</v>
      </c>
      <c r="L277" s="34">
        <f t="shared" si="88"/>
        <v>72</v>
      </c>
      <c r="M277" s="34">
        <f t="shared" si="89"/>
        <v>144</v>
      </c>
      <c r="N277" s="34">
        <f t="shared" si="90"/>
        <v>216</v>
      </c>
      <c r="O277" s="34">
        <f t="shared" si="91"/>
        <v>176</v>
      </c>
      <c r="P277" s="34">
        <f t="shared" si="92"/>
        <v>352</v>
      </c>
      <c r="Q277" s="34">
        <f t="shared" si="93"/>
        <v>248</v>
      </c>
      <c r="R277" s="34">
        <f t="shared" si="94"/>
        <v>496</v>
      </c>
      <c r="S277" s="34">
        <f t="shared" si="95"/>
        <v>744</v>
      </c>
      <c r="T277" s="35">
        <f t="shared" si="96"/>
        <v>0.45161290322580644</v>
      </c>
      <c r="U277" s="35">
        <f t="shared" si="97"/>
        <v>0.54838709677419351</v>
      </c>
    </row>
    <row r="278" spans="1:21" x14ac:dyDescent="0.25">
      <c r="A278" s="36">
        <f t="shared" si="98"/>
        <v>51867</v>
      </c>
      <c r="B278" s="33">
        <f t="shared" si="81"/>
        <v>51867</v>
      </c>
      <c r="C278" s="34">
        <f t="shared" si="82"/>
        <v>2042</v>
      </c>
      <c r="D278" s="34">
        <f t="shared" si="83"/>
        <v>1</v>
      </c>
      <c r="E278" s="34">
        <f t="shared" si="80"/>
        <v>31</v>
      </c>
      <c r="F278" s="34">
        <f t="shared" si="84"/>
        <v>23</v>
      </c>
      <c r="G278" s="34">
        <f t="shared" si="85"/>
        <v>8</v>
      </c>
      <c r="H278" s="34">
        <f t="shared" si="99"/>
        <v>1</v>
      </c>
      <c r="I278" s="34">
        <f t="shared" si="99"/>
        <v>0</v>
      </c>
      <c r="J278" s="34">
        <f t="shared" si="86"/>
        <v>352</v>
      </c>
      <c r="K278" s="34">
        <f t="shared" si="87"/>
        <v>392</v>
      </c>
      <c r="L278" s="34">
        <f t="shared" si="88"/>
        <v>64</v>
      </c>
      <c r="M278" s="34">
        <f t="shared" si="89"/>
        <v>128</v>
      </c>
      <c r="N278" s="34">
        <f t="shared" si="90"/>
        <v>192</v>
      </c>
      <c r="O278" s="34">
        <f t="shared" si="91"/>
        <v>184</v>
      </c>
      <c r="P278" s="34">
        <f t="shared" si="92"/>
        <v>368</v>
      </c>
      <c r="Q278" s="34">
        <f t="shared" si="93"/>
        <v>248</v>
      </c>
      <c r="R278" s="34">
        <f t="shared" si="94"/>
        <v>496</v>
      </c>
      <c r="S278" s="34">
        <f t="shared" si="95"/>
        <v>744</v>
      </c>
      <c r="T278" s="35">
        <f t="shared" si="96"/>
        <v>0.4731182795698925</v>
      </c>
      <c r="U278" s="35">
        <f t="shared" si="97"/>
        <v>0.5268817204301075</v>
      </c>
    </row>
    <row r="279" spans="1:21" x14ac:dyDescent="0.25">
      <c r="A279" s="36">
        <f t="shared" si="98"/>
        <v>51898</v>
      </c>
      <c r="B279" s="33">
        <f t="shared" si="81"/>
        <v>51898</v>
      </c>
      <c r="C279" s="34">
        <f t="shared" si="82"/>
        <v>2042</v>
      </c>
      <c r="D279" s="34">
        <f t="shared" si="83"/>
        <v>2</v>
      </c>
      <c r="E279" s="34">
        <f t="shared" si="80"/>
        <v>28</v>
      </c>
      <c r="F279" s="34">
        <f t="shared" si="84"/>
        <v>20</v>
      </c>
      <c r="G279" s="34">
        <f t="shared" si="85"/>
        <v>8</v>
      </c>
      <c r="H279" s="34">
        <f t="shared" si="99"/>
        <v>0</v>
      </c>
      <c r="I279" s="34">
        <f t="shared" si="99"/>
        <v>0</v>
      </c>
      <c r="J279" s="34">
        <f t="shared" si="86"/>
        <v>320</v>
      </c>
      <c r="K279" s="34">
        <f t="shared" si="87"/>
        <v>352</v>
      </c>
      <c r="L279" s="34">
        <f t="shared" si="88"/>
        <v>64</v>
      </c>
      <c r="M279" s="34">
        <f t="shared" si="89"/>
        <v>128</v>
      </c>
      <c r="N279" s="34">
        <f t="shared" si="90"/>
        <v>192</v>
      </c>
      <c r="O279" s="34">
        <f t="shared" si="91"/>
        <v>160</v>
      </c>
      <c r="P279" s="34">
        <f t="shared" si="92"/>
        <v>320</v>
      </c>
      <c r="Q279" s="34">
        <f t="shared" si="93"/>
        <v>224</v>
      </c>
      <c r="R279" s="34">
        <f t="shared" si="94"/>
        <v>448</v>
      </c>
      <c r="S279" s="34">
        <f t="shared" si="95"/>
        <v>672</v>
      </c>
      <c r="T279" s="35">
        <f t="shared" si="96"/>
        <v>0.47619047619047616</v>
      </c>
      <c r="U279" s="35">
        <f t="shared" si="97"/>
        <v>0.52380952380952384</v>
      </c>
    </row>
    <row r="280" spans="1:21" x14ac:dyDescent="0.25">
      <c r="A280" s="36">
        <f t="shared" si="98"/>
        <v>51926</v>
      </c>
      <c r="B280" s="33">
        <f t="shared" si="81"/>
        <v>51926</v>
      </c>
      <c r="C280" s="34">
        <f t="shared" si="82"/>
        <v>2042</v>
      </c>
      <c r="D280" s="34">
        <f t="shared" si="83"/>
        <v>3</v>
      </c>
      <c r="E280" s="34">
        <f t="shared" si="80"/>
        <v>31</v>
      </c>
      <c r="F280" s="34">
        <f t="shared" si="84"/>
        <v>21</v>
      </c>
      <c r="G280" s="34">
        <f t="shared" si="85"/>
        <v>10</v>
      </c>
      <c r="H280" s="34">
        <f t="shared" si="99"/>
        <v>0</v>
      </c>
      <c r="I280" s="34">
        <f t="shared" si="99"/>
        <v>-1</v>
      </c>
      <c r="J280" s="34">
        <f t="shared" si="86"/>
        <v>336</v>
      </c>
      <c r="K280" s="34">
        <f t="shared" si="87"/>
        <v>407</v>
      </c>
      <c r="L280" s="34">
        <f t="shared" si="88"/>
        <v>80</v>
      </c>
      <c r="M280" s="34">
        <f t="shared" si="89"/>
        <v>160</v>
      </c>
      <c r="N280" s="34">
        <f t="shared" si="90"/>
        <v>240</v>
      </c>
      <c r="O280" s="34">
        <f t="shared" si="91"/>
        <v>168</v>
      </c>
      <c r="P280" s="34">
        <f t="shared" si="92"/>
        <v>336</v>
      </c>
      <c r="Q280" s="34">
        <f t="shared" si="93"/>
        <v>248</v>
      </c>
      <c r="R280" s="34">
        <f t="shared" si="94"/>
        <v>496</v>
      </c>
      <c r="S280" s="34">
        <f t="shared" si="95"/>
        <v>743</v>
      </c>
      <c r="T280" s="35">
        <f t="shared" si="96"/>
        <v>0.45222072678331088</v>
      </c>
      <c r="U280" s="35">
        <f t="shared" si="97"/>
        <v>0.54777927321668907</v>
      </c>
    </row>
    <row r="281" spans="1:21" x14ac:dyDescent="0.25">
      <c r="A281" s="36">
        <f t="shared" si="98"/>
        <v>51957</v>
      </c>
      <c r="B281" s="33">
        <f t="shared" si="81"/>
        <v>51957</v>
      </c>
      <c r="C281" s="34">
        <f t="shared" si="82"/>
        <v>2042</v>
      </c>
      <c r="D281" s="34">
        <f t="shared" si="83"/>
        <v>4</v>
      </c>
      <c r="E281" s="34">
        <f t="shared" si="80"/>
        <v>30</v>
      </c>
      <c r="F281" s="34">
        <f t="shared" si="84"/>
        <v>22</v>
      </c>
      <c r="G281" s="34">
        <f t="shared" si="85"/>
        <v>8</v>
      </c>
      <c r="H281" s="34">
        <f t="shared" si="99"/>
        <v>0</v>
      </c>
      <c r="I281" s="34">
        <f t="shared" si="99"/>
        <v>0</v>
      </c>
      <c r="J281" s="34">
        <f t="shared" si="86"/>
        <v>352</v>
      </c>
      <c r="K281" s="34">
        <f t="shared" si="87"/>
        <v>368</v>
      </c>
      <c r="L281" s="34">
        <f t="shared" si="88"/>
        <v>64</v>
      </c>
      <c r="M281" s="34">
        <f t="shared" si="89"/>
        <v>128</v>
      </c>
      <c r="N281" s="34">
        <f t="shared" si="90"/>
        <v>192</v>
      </c>
      <c r="O281" s="34">
        <f t="shared" si="91"/>
        <v>176</v>
      </c>
      <c r="P281" s="34">
        <f t="shared" si="92"/>
        <v>352</v>
      </c>
      <c r="Q281" s="34">
        <f t="shared" si="93"/>
        <v>240</v>
      </c>
      <c r="R281" s="34">
        <f t="shared" si="94"/>
        <v>480</v>
      </c>
      <c r="S281" s="34">
        <f t="shared" si="95"/>
        <v>720</v>
      </c>
      <c r="T281" s="35">
        <f t="shared" si="96"/>
        <v>0.48888888888888887</v>
      </c>
      <c r="U281" s="35">
        <f t="shared" si="97"/>
        <v>0.51111111111111107</v>
      </c>
    </row>
    <row r="282" spans="1:21" x14ac:dyDescent="0.25">
      <c r="A282" s="36">
        <f t="shared" si="98"/>
        <v>51987</v>
      </c>
      <c r="B282" s="33">
        <f t="shared" si="81"/>
        <v>51987</v>
      </c>
      <c r="C282" s="34">
        <f t="shared" si="82"/>
        <v>2042</v>
      </c>
      <c r="D282" s="34">
        <f t="shared" si="83"/>
        <v>5</v>
      </c>
      <c r="E282" s="34">
        <f t="shared" si="80"/>
        <v>31</v>
      </c>
      <c r="F282" s="34">
        <f t="shared" si="84"/>
        <v>22</v>
      </c>
      <c r="G282" s="34">
        <f t="shared" si="85"/>
        <v>9</v>
      </c>
      <c r="H282" s="34">
        <f t="shared" ref="H282:I297" si="100">+H270</f>
        <v>1</v>
      </c>
      <c r="I282" s="34">
        <f t="shared" si="100"/>
        <v>0</v>
      </c>
      <c r="J282" s="34">
        <f t="shared" si="86"/>
        <v>336</v>
      </c>
      <c r="K282" s="34">
        <f t="shared" si="87"/>
        <v>408</v>
      </c>
      <c r="L282" s="34">
        <f t="shared" si="88"/>
        <v>72</v>
      </c>
      <c r="M282" s="34">
        <f t="shared" si="89"/>
        <v>144</v>
      </c>
      <c r="N282" s="34">
        <f t="shared" si="90"/>
        <v>216</v>
      </c>
      <c r="O282" s="34">
        <f t="shared" si="91"/>
        <v>176</v>
      </c>
      <c r="P282" s="34">
        <f t="shared" si="92"/>
        <v>352</v>
      </c>
      <c r="Q282" s="34">
        <f t="shared" si="93"/>
        <v>248</v>
      </c>
      <c r="R282" s="34">
        <f t="shared" si="94"/>
        <v>496</v>
      </c>
      <c r="S282" s="34">
        <f t="shared" si="95"/>
        <v>744</v>
      </c>
      <c r="T282" s="35">
        <f t="shared" si="96"/>
        <v>0.45161290322580644</v>
      </c>
      <c r="U282" s="35">
        <f t="shared" si="97"/>
        <v>0.54838709677419351</v>
      </c>
    </row>
    <row r="283" spans="1:21" x14ac:dyDescent="0.25">
      <c r="A283" s="36">
        <f t="shared" si="98"/>
        <v>52018</v>
      </c>
      <c r="B283" s="33">
        <f t="shared" si="81"/>
        <v>52018</v>
      </c>
      <c r="C283" s="34">
        <f t="shared" si="82"/>
        <v>2042</v>
      </c>
      <c r="D283" s="34">
        <f t="shared" si="83"/>
        <v>6</v>
      </c>
      <c r="E283" s="34">
        <f t="shared" si="80"/>
        <v>30</v>
      </c>
      <c r="F283" s="34">
        <f t="shared" si="84"/>
        <v>21</v>
      </c>
      <c r="G283" s="34">
        <f t="shared" si="85"/>
        <v>9</v>
      </c>
      <c r="H283" s="34">
        <f t="shared" si="100"/>
        <v>0</v>
      </c>
      <c r="I283" s="34">
        <f t="shared" si="100"/>
        <v>0</v>
      </c>
      <c r="J283" s="34">
        <f t="shared" si="86"/>
        <v>336</v>
      </c>
      <c r="K283" s="34">
        <f t="shared" si="87"/>
        <v>384</v>
      </c>
      <c r="L283" s="34">
        <f t="shared" si="88"/>
        <v>72</v>
      </c>
      <c r="M283" s="34">
        <f t="shared" si="89"/>
        <v>144</v>
      </c>
      <c r="N283" s="34">
        <f t="shared" si="90"/>
        <v>216</v>
      </c>
      <c r="O283" s="34">
        <f t="shared" si="91"/>
        <v>168</v>
      </c>
      <c r="P283" s="34">
        <f t="shared" si="92"/>
        <v>336</v>
      </c>
      <c r="Q283" s="34">
        <f t="shared" si="93"/>
        <v>240</v>
      </c>
      <c r="R283" s="34">
        <f t="shared" si="94"/>
        <v>480</v>
      </c>
      <c r="S283" s="34">
        <f t="shared" si="95"/>
        <v>720</v>
      </c>
      <c r="T283" s="35">
        <f t="shared" si="96"/>
        <v>0.46666666666666667</v>
      </c>
      <c r="U283" s="35">
        <f t="shared" si="97"/>
        <v>0.53333333333333333</v>
      </c>
    </row>
    <row r="284" spans="1:21" x14ac:dyDescent="0.25">
      <c r="A284" s="36">
        <f t="shared" si="98"/>
        <v>52048</v>
      </c>
      <c r="B284" s="33">
        <f t="shared" si="81"/>
        <v>52048</v>
      </c>
      <c r="C284" s="34">
        <f t="shared" si="82"/>
        <v>2042</v>
      </c>
      <c r="D284" s="34">
        <f t="shared" si="83"/>
        <v>7</v>
      </c>
      <c r="E284" s="34">
        <f t="shared" si="80"/>
        <v>31</v>
      </c>
      <c r="F284" s="34">
        <f t="shared" si="84"/>
        <v>23</v>
      </c>
      <c r="G284" s="34">
        <f t="shared" si="85"/>
        <v>8</v>
      </c>
      <c r="H284" s="34">
        <f t="shared" si="100"/>
        <v>1</v>
      </c>
      <c r="I284" s="34">
        <f t="shared" si="100"/>
        <v>0</v>
      </c>
      <c r="J284" s="34">
        <f t="shared" si="86"/>
        <v>352</v>
      </c>
      <c r="K284" s="34">
        <f t="shared" si="87"/>
        <v>392</v>
      </c>
      <c r="L284" s="34">
        <f t="shared" si="88"/>
        <v>64</v>
      </c>
      <c r="M284" s="34">
        <f t="shared" si="89"/>
        <v>128</v>
      </c>
      <c r="N284" s="34">
        <f t="shared" si="90"/>
        <v>192</v>
      </c>
      <c r="O284" s="34">
        <f t="shared" si="91"/>
        <v>184</v>
      </c>
      <c r="P284" s="34">
        <f t="shared" si="92"/>
        <v>368</v>
      </c>
      <c r="Q284" s="34">
        <f t="shared" si="93"/>
        <v>248</v>
      </c>
      <c r="R284" s="34">
        <f t="shared" si="94"/>
        <v>496</v>
      </c>
      <c r="S284" s="34">
        <f t="shared" si="95"/>
        <v>744</v>
      </c>
      <c r="T284" s="35">
        <f t="shared" si="96"/>
        <v>0.4731182795698925</v>
      </c>
      <c r="U284" s="35">
        <f t="shared" si="97"/>
        <v>0.5268817204301075</v>
      </c>
    </row>
    <row r="285" spans="1:21" x14ac:dyDescent="0.25">
      <c r="A285" s="36">
        <f t="shared" si="98"/>
        <v>52079</v>
      </c>
      <c r="B285" s="33">
        <f t="shared" si="81"/>
        <v>52079</v>
      </c>
      <c r="C285" s="34">
        <f t="shared" si="82"/>
        <v>2042</v>
      </c>
      <c r="D285" s="34">
        <f t="shared" si="83"/>
        <v>8</v>
      </c>
      <c r="E285" s="34">
        <f t="shared" si="80"/>
        <v>31</v>
      </c>
      <c r="F285" s="34">
        <f t="shared" si="84"/>
        <v>21</v>
      </c>
      <c r="G285" s="34">
        <f t="shared" si="85"/>
        <v>10</v>
      </c>
      <c r="H285" s="34">
        <f t="shared" si="100"/>
        <v>0</v>
      </c>
      <c r="I285" s="34">
        <f t="shared" si="100"/>
        <v>0</v>
      </c>
      <c r="J285" s="34">
        <f t="shared" si="86"/>
        <v>336</v>
      </c>
      <c r="K285" s="34">
        <f t="shared" si="87"/>
        <v>408</v>
      </c>
      <c r="L285" s="34">
        <f t="shared" si="88"/>
        <v>80</v>
      </c>
      <c r="M285" s="34">
        <f t="shared" si="89"/>
        <v>160</v>
      </c>
      <c r="N285" s="34">
        <f t="shared" si="90"/>
        <v>240</v>
      </c>
      <c r="O285" s="34">
        <f t="shared" si="91"/>
        <v>168</v>
      </c>
      <c r="P285" s="34">
        <f t="shared" si="92"/>
        <v>336</v>
      </c>
      <c r="Q285" s="34">
        <f t="shared" si="93"/>
        <v>248</v>
      </c>
      <c r="R285" s="34">
        <f t="shared" si="94"/>
        <v>496</v>
      </c>
      <c r="S285" s="34">
        <f t="shared" si="95"/>
        <v>744</v>
      </c>
      <c r="T285" s="35">
        <f t="shared" si="96"/>
        <v>0.45161290322580644</v>
      </c>
      <c r="U285" s="35">
        <f t="shared" si="97"/>
        <v>0.54838709677419351</v>
      </c>
    </row>
    <row r="286" spans="1:21" x14ac:dyDescent="0.25">
      <c r="A286" s="36">
        <f t="shared" si="98"/>
        <v>52110</v>
      </c>
      <c r="B286" s="33">
        <f t="shared" si="81"/>
        <v>52110</v>
      </c>
      <c r="C286" s="34">
        <f t="shared" si="82"/>
        <v>2042</v>
      </c>
      <c r="D286" s="34">
        <f t="shared" si="83"/>
        <v>9</v>
      </c>
      <c r="E286" s="34">
        <f t="shared" si="80"/>
        <v>30</v>
      </c>
      <c r="F286" s="34">
        <f t="shared" si="84"/>
        <v>22</v>
      </c>
      <c r="G286" s="34">
        <f t="shared" si="85"/>
        <v>8</v>
      </c>
      <c r="H286" s="34">
        <f t="shared" si="100"/>
        <v>1</v>
      </c>
      <c r="I286" s="34">
        <f t="shared" si="100"/>
        <v>0</v>
      </c>
      <c r="J286" s="34">
        <f t="shared" si="86"/>
        <v>336</v>
      </c>
      <c r="K286" s="34">
        <f t="shared" si="87"/>
        <v>384</v>
      </c>
      <c r="L286" s="34">
        <f t="shared" si="88"/>
        <v>64</v>
      </c>
      <c r="M286" s="34">
        <f t="shared" si="89"/>
        <v>128</v>
      </c>
      <c r="N286" s="34">
        <f t="shared" si="90"/>
        <v>192</v>
      </c>
      <c r="O286" s="34">
        <f t="shared" si="91"/>
        <v>176</v>
      </c>
      <c r="P286" s="34">
        <f t="shared" si="92"/>
        <v>352</v>
      </c>
      <c r="Q286" s="34">
        <f t="shared" si="93"/>
        <v>240</v>
      </c>
      <c r="R286" s="34">
        <f t="shared" si="94"/>
        <v>480</v>
      </c>
      <c r="S286" s="34">
        <f t="shared" si="95"/>
        <v>720</v>
      </c>
      <c r="T286" s="35">
        <f t="shared" si="96"/>
        <v>0.46666666666666667</v>
      </c>
      <c r="U286" s="35">
        <f t="shared" si="97"/>
        <v>0.53333333333333333</v>
      </c>
    </row>
    <row r="287" spans="1:21" x14ac:dyDescent="0.25">
      <c r="A287" s="36">
        <f t="shared" si="98"/>
        <v>52140</v>
      </c>
      <c r="B287" s="33">
        <f t="shared" si="81"/>
        <v>52140</v>
      </c>
      <c r="C287" s="34">
        <f t="shared" si="82"/>
        <v>2042</v>
      </c>
      <c r="D287" s="34">
        <f t="shared" si="83"/>
        <v>10</v>
      </c>
      <c r="E287" s="34">
        <f t="shared" si="80"/>
        <v>31</v>
      </c>
      <c r="F287" s="34">
        <f t="shared" si="84"/>
        <v>23</v>
      </c>
      <c r="G287" s="34">
        <f t="shared" si="85"/>
        <v>8</v>
      </c>
      <c r="H287" s="34">
        <f t="shared" si="100"/>
        <v>0</v>
      </c>
      <c r="I287" s="34">
        <f t="shared" si="100"/>
        <v>0</v>
      </c>
      <c r="J287" s="34">
        <f t="shared" si="86"/>
        <v>368</v>
      </c>
      <c r="K287" s="34">
        <f t="shared" si="87"/>
        <v>376</v>
      </c>
      <c r="L287" s="34">
        <f t="shared" si="88"/>
        <v>64</v>
      </c>
      <c r="M287" s="34">
        <f t="shared" si="89"/>
        <v>128</v>
      </c>
      <c r="N287" s="34">
        <f t="shared" si="90"/>
        <v>192</v>
      </c>
      <c r="O287" s="34">
        <f t="shared" si="91"/>
        <v>184</v>
      </c>
      <c r="P287" s="34">
        <f t="shared" si="92"/>
        <v>368</v>
      </c>
      <c r="Q287" s="34">
        <f t="shared" si="93"/>
        <v>248</v>
      </c>
      <c r="R287" s="34">
        <f t="shared" si="94"/>
        <v>496</v>
      </c>
      <c r="S287" s="34">
        <f t="shared" si="95"/>
        <v>744</v>
      </c>
      <c r="T287" s="35">
        <f t="shared" si="96"/>
        <v>0.4946236559139785</v>
      </c>
      <c r="U287" s="35">
        <f t="shared" si="97"/>
        <v>0.5053763440860215</v>
      </c>
    </row>
    <row r="288" spans="1:21" x14ac:dyDescent="0.25">
      <c r="A288" s="36">
        <f t="shared" si="98"/>
        <v>52171</v>
      </c>
      <c r="B288" s="33">
        <f t="shared" si="81"/>
        <v>52171</v>
      </c>
      <c r="C288" s="34">
        <f t="shared" si="82"/>
        <v>2042</v>
      </c>
      <c r="D288" s="34">
        <f t="shared" si="83"/>
        <v>11</v>
      </c>
      <c r="E288" s="34">
        <f t="shared" si="80"/>
        <v>30</v>
      </c>
      <c r="F288" s="34">
        <f t="shared" si="84"/>
        <v>20</v>
      </c>
      <c r="G288" s="34">
        <f t="shared" si="85"/>
        <v>10</v>
      </c>
      <c r="H288" s="34">
        <f t="shared" si="100"/>
        <v>1</v>
      </c>
      <c r="I288" s="34">
        <f t="shared" si="100"/>
        <v>1</v>
      </c>
      <c r="J288" s="34">
        <f t="shared" si="86"/>
        <v>304</v>
      </c>
      <c r="K288" s="34">
        <f t="shared" si="87"/>
        <v>417</v>
      </c>
      <c r="L288" s="34">
        <f t="shared" si="88"/>
        <v>80</v>
      </c>
      <c r="M288" s="34">
        <f t="shared" si="89"/>
        <v>160</v>
      </c>
      <c r="N288" s="34">
        <f t="shared" si="90"/>
        <v>240</v>
      </c>
      <c r="O288" s="34">
        <f t="shared" si="91"/>
        <v>160</v>
      </c>
      <c r="P288" s="34">
        <f t="shared" si="92"/>
        <v>320</v>
      </c>
      <c r="Q288" s="34">
        <f t="shared" si="93"/>
        <v>240</v>
      </c>
      <c r="R288" s="34">
        <f t="shared" si="94"/>
        <v>480</v>
      </c>
      <c r="S288" s="34">
        <f t="shared" si="95"/>
        <v>721</v>
      </c>
      <c r="T288" s="35">
        <f t="shared" si="96"/>
        <v>0.42163661581137307</v>
      </c>
      <c r="U288" s="35">
        <f t="shared" si="97"/>
        <v>0.57836338418862687</v>
      </c>
    </row>
    <row r="289" spans="1:21" x14ac:dyDescent="0.25">
      <c r="A289" s="36">
        <f t="shared" si="98"/>
        <v>52201</v>
      </c>
      <c r="B289" s="33">
        <f t="shared" si="81"/>
        <v>52201</v>
      </c>
      <c r="C289" s="34">
        <f t="shared" si="82"/>
        <v>2042</v>
      </c>
      <c r="D289" s="34">
        <f t="shared" si="83"/>
        <v>12</v>
      </c>
      <c r="E289" s="34">
        <f t="shared" si="80"/>
        <v>31</v>
      </c>
      <c r="F289" s="34">
        <f t="shared" si="84"/>
        <v>23</v>
      </c>
      <c r="G289" s="34">
        <f t="shared" si="85"/>
        <v>8</v>
      </c>
      <c r="H289" s="34">
        <f t="shared" si="100"/>
        <v>1</v>
      </c>
      <c r="I289" s="34">
        <f t="shared" si="100"/>
        <v>0</v>
      </c>
      <c r="J289" s="34">
        <f t="shared" si="86"/>
        <v>352</v>
      </c>
      <c r="K289" s="34">
        <f t="shared" si="87"/>
        <v>392</v>
      </c>
      <c r="L289" s="34">
        <f t="shared" si="88"/>
        <v>64</v>
      </c>
      <c r="M289" s="34">
        <f t="shared" si="89"/>
        <v>128</v>
      </c>
      <c r="N289" s="34">
        <f t="shared" si="90"/>
        <v>192</v>
      </c>
      <c r="O289" s="34">
        <f t="shared" si="91"/>
        <v>184</v>
      </c>
      <c r="P289" s="34">
        <f t="shared" si="92"/>
        <v>368</v>
      </c>
      <c r="Q289" s="34">
        <f t="shared" si="93"/>
        <v>248</v>
      </c>
      <c r="R289" s="34">
        <f t="shared" si="94"/>
        <v>496</v>
      </c>
      <c r="S289" s="34">
        <f t="shared" si="95"/>
        <v>744</v>
      </c>
      <c r="T289" s="35">
        <f t="shared" si="96"/>
        <v>0.4731182795698925</v>
      </c>
      <c r="U289" s="35">
        <f t="shared" si="97"/>
        <v>0.5268817204301075</v>
      </c>
    </row>
    <row r="290" spans="1:21" x14ac:dyDescent="0.25">
      <c r="A290" s="36">
        <f t="shared" si="98"/>
        <v>52232</v>
      </c>
      <c r="B290" s="33">
        <f t="shared" si="81"/>
        <v>52232</v>
      </c>
      <c r="C290" s="34">
        <f t="shared" si="82"/>
        <v>2043</v>
      </c>
      <c r="D290" s="34">
        <f t="shared" si="83"/>
        <v>1</v>
      </c>
      <c r="E290" s="34">
        <f t="shared" si="80"/>
        <v>31</v>
      </c>
      <c r="F290" s="34">
        <f t="shared" si="84"/>
        <v>22</v>
      </c>
      <c r="G290" s="34">
        <f t="shared" si="85"/>
        <v>9</v>
      </c>
      <c r="H290" s="34">
        <f t="shared" si="100"/>
        <v>1</v>
      </c>
      <c r="I290" s="34">
        <f t="shared" si="100"/>
        <v>0</v>
      </c>
      <c r="J290" s="34">
        <f t="shared" si="86"/>
        <v>336</v>
      </c>
      <c r="K290" s="34">
        <f t="shared" si="87"/>
        <v>408</v>
      </c>
      <c r="L290" s="34">
        <f t="shared" si="88"/>
        <v>72</v>
      </c>
      <c r="M290" s="34">
        <f t="shared" si="89"/>
        <v>144</v>
      </c>
      <c r="N290" s="34">
        <f t="shared" si="90"/>
        <v>216</v>
      </c>
      <c r="O290" s="34">
        <f t="shared" si="91"/>
        <v>176</v>
      </c>
      <c r="P290" s="34">
        <f t="shared" si="92"/>
        <v>352</v>
      </c>
      <c r="Q290" s="34">
        <f t="shared" si="93"/>
        <v>248</v>
      </c>
      <c r="R290" s="34">
        <f t="shared" si="94"/>
        <v>496</v>
      </c>
      <c r="S290" s="34">
        <f t="shared" si="95"/>
        <v>744</v>
      </c>
      <c r="T290" s="35">
        <f t="shared" si="96"/>
        <v>0.45161290322580644</v>
      </c>
      <c r="U290" s="35">
        <f t="shared" si="97"/>
        <v>0.54838709677419351</v>
      </c>
    </row>
    <row r="291" spans="1:21" x14ac:dyDescent="0.25">
      <c r="A291" s="36">
        <f t="shared" si="98"/>
        <v>52263</v>
      </c>
      <c r="B291" s="33">
        <f t="shared" si="81"/>
        <v>52263</v>
      </c>
      <c r="C291" s="34">
        <f t="shared" si="82"/>
        <v>2043</v>
      </c>
      <c r="D291" s="34">
        <f t="shared" si="83"/>
        <v>2</v>
      </c>
      <c r="E291" s="34">
        <f t="shared" si="80"/>
        <v>28</v>
      </c>
      <c r="F291" s="34">
        <f t="shared" si="84"/>
        <v>20</v>
      </c>
      <c r="G291" s="34">
        <f t="shared" si="85"/>
        <v>8</v>
      </c>
      <c r="H291" s="34">
        <f t="shared" si="100"/>
        <v>0</v>
      </c>
      <c r="I291" s="34">
        <f t="shared" si="100"/>
        <v>0</v>
      </c>
      <c r="J291" s="34">
        <f t="shared" si="86"/>
        <v>320</v>
      </c>
      <c r="K291" s="34">
        <f t="shared" si="87"/>
        <v>352</v>
      </c>
      <c r="L291" s="34">
        <f t="shared" si="88"/>
        <v>64</v>
      </c>
      <c r="M291" s="34">
        <f t="shared" si="89"/>
        <v>128</v>
      </c>
      <c r="N291" s="34">
        <f t="shared" si="90"/>
        <v>192</v>
      </c>
      <c r="O291" s="34">
        <f t="shared" si="91"/>
        <v>160</v>
      </c>
      <c r="P291" s="34">
        <f t="shared" si="92"/>
        <v>320</v>
      </c>
      <c r="Q291" s="34">
        <f t="shared" si="93"/>
        <v>224</v>
      </c>
      <c r="R291" s="34">
        <f t="shared" si="94"/>
        <v>448</v>
      </c>
      <c r="S291" s="34">
        <f t="shared" si="95"/>
        <v>672</v>
      </c>
      <c r="T291" s="35">
        <f t="shared" si="96"/>
        <v>0.47619047619047616</v>
      </c>
      <c r="U291" s="35">
        <f t="shared" si="97"/>
        <v>0.52380952380952384</v>
      </c>
    </row>
    <row r="292" spans="1:21" x14ac:dyDescent="0.25">
      <c r="A292" s="36">
        <f t="shared" si="98"/>
        <v>52291</v>
      </c>
      <c r="B292" s="33">
        <f t="shared" si="81"/>
        <v>52291</v>
      </c>
      <c r="C292" s="34">
        <f t="shared" si="82"/>
        <v>2043</v>
      </c>
      <c r="D292" s="34">
        <f t="shared" si="83"/>
        <v>3</v>
      </c>
      <c r="E292" s="34">
        <f t="shared" si="80"/>
        <v>31</v>
      </c>
      <c r="F292" s="34">
        <f t="shared" si="84"/>
        <v>22</v>
      </c>
      <c r="G292" s="34">
        <f t="shared" si="85"/>
        <v>9</v>
      </c>
      <c r="H292" s="34">
        <f t="shared" si="100"/>
        <v>0</v>
      </c>
      <c r="I292" s="34">
        <f t="shared" si="100"/>
        <v>-1</v>
      </c>
      <c r="J292" s="34">
        <f t="shared" si="86"/>
        <v>352</v>
      </c>
      <c r="K292" s="34">
        <f t="shared" si="87"/>
        <v>391</v>
      </c>
      <c r="L292" s="34">
        <f t="shared" si="88"/>
        <v>72</v>
      </c>
      <c r="M292" s="34">
        <f t="shared" si="89"/>
        <v>144</v>
      </c>
      <c r="N292" s="34">
        <f t="shared" si="90"/>
        <v>216</v>
      </c>
      <c r="O292" s="34">
        <f t="shared" si="91"/>
        <v>176</v>
      </c>
      <c r="P292" s="34">
        <f t="shared" si="92"/>
        <v>352</v>
      </c>
      <c r="Q292" s="34">
        <f t="shared" si="93"/>
        <v>248</v>
      </c>
      <c r="R292" s="34">
        <f t="shared" si="94"/>
        <v>496</v>
      </c>
      <c r="S292" s="34">
        <f t="shared" si="95"/>
        <v>743</v>
      </c>
      <c r="T292" s="35">
        <f t="shared" si="96"/>
        <v>0.47375504710632571</v>
      </c>
      <c r="U292" s="35">
        <f t="shared" si="97"/>
        <v>0.52624495289367434</v>
      </c>
    </row>
    <row r="293" spans="1:21" x14ac:dyDescent="0.25">
      <c r="A293" s="36">
        <f t="shared" si="98"/>
        <v>52322</v>
      </c>
      <c r="B293" s="33">
        <f t="shared" si="81"/>
        <v>52322</v>
      </c>
      <c r="C293" s="34">
        <f t="shared" si="82"/>
        <v>2043</v>
      </c>
      <c r="D293" s="34">
        <f t="shared" si="83"/>
        <v>4</v>
      </c>
      <c r="E293" s="34">
        <f t="shared" si="80"/>
        <v>30</v>
      </c>
      <c r="F293" s="34">
        <f t="shared" si="84"/>
        <v>22</v>
      </c>
      <c r="G293" s="34">
        <f t="shared" si="85"/>
        <v>8</v>
      </c>
      <c r="H293" s="34">
        <f t="shared" si="100"/>
        <v>0</v>
      </c>
      <c r="I293" s="34">
        <f t="shared" si="100"/>
        <v>0</v>
      </c>
      <c r="J293" s="34">
        <f t="shared" si="86"/>
        <v>352</v>
      </c>
      <c r="K293" s="34">
        <f t="shared" si="87"/>
        <v>368</v>
      </c>
      <c r="L293" s="34">
        <f t="shared" si="88"/>
        <v>64</v>
      </c>
      <c r="M293" s="34">
        <f t="shared" si="89"/>
        <v>128</v>
      </c>
      <c r="N293" s="34">
        <f t="shared" si="90"/>
        <v>192</v>
      </c>
      <c r="O293" s="34">
        <f t="shared" si="91"/>
        <v>176</v>
      </c>
      <c r="P293" s="34">
        <f t="shared" si="92"/>
        <v>352</v>
      </c>
      <c r="Q293" s="34">
        <f t="shared" si="93"/>
        <v>240</v>
      </c>
      <c r="R293" s="34">
        <f t="shared" si="94"/>
        <v>480</v>
      </c>
      <c r="S293" s="34">
        <f t="shared" si="95"/>
        <v>720</v>
      </c>
      <c r="T293" s="35">
        <f t="shared" si="96"/>
        <v>0.48888888888888887</v>
      </c>
      <c r="U293" s="35">
        <f t="shared" si="97"/>
        <v>0.51111111111111107</v>
      </c>
    </row>
    <row r="294" spans="1:21" x14ac:dyDescent="0.25">
      <c r="A294" s="36">
        <f t="shared" si="98"/>
        <v>52352</v>
      </c>
      <c r="B294" s="33">
        <f t="shared" si="81"/>
        <v>52352</v>
      </c>
      <c r="C294" s="34">
        <f t="shared" si="82"/>
        <v>2043</v>
      </c>
      <c r="D294" s="34">
        <f t="shared" si="83"/>
        <v>5</v>
      </c>
      <c r="E294" s="34">
        <f t="shared" si="80"/>
        <v>31</v>
      </c>
      <c r="F294" s="34">
        <f t="shared" si="84"/>
        <v>21</v>
      </c>
      <c r="G294" s="34">
        <f t="shared" si="85"/>
        <v>10</v>
      </c>
      <c r="H294" s="34">
        <f t="shared" si="100"/>
        <v>1</v>
      </c>
      <c r="I294" s="34">
        <f t="shared" si="100"/>
        <v>0</v>
      </c>
      <c r="J294" s="34">
        <f t="shared" si="86"/>
        <v>320</v>
      </c>
      <c r="K294" s="34">
        <f t="shared" si="87"/>
        <v>424</v>
      </c>
      <c r="L294" s="34">
        <f t="shared" si="88"/>
        <v>80</v>
      </c>
      <c r="M294" s="34">
        <f t="shared" si="89"/>
        <v>160</v>
      </c>
      <c r="N294" s="34">
        <f t="shared" si="90"/>
        <v>240</v>
      </c>
      <c r="O294" s="34">
        <f t="shared" si="91"/>
        <v>168</v>
      </c>
      <c r="P294" s="34">
        <f t="shared" si="92"/>
        <v>336</v>
      </c>
      <c r="Q294" s="34">
        <f t="shared" si="93"/>
        <v>248</v>
      </c>
      <c r="R294" s="34">
        <f t="shared" si="94"/>
        <v>496</v>
      </c>
      <c r="S294" s="34">
        <f t="shared" si="95"/>
        <v>744</v>
      </c>
      <c r="T294" s="35">
        <f t="shared" si="96"/>
        <v>0.43010752688172044</v>
      </c>
      <c r="U294" s="35">
        <f t="shared" si="97"/>
        <v>0.56989247311827962</v>
      </c>
    </row>
    <row r="295" spans="1:21" x14ac:dyDescent="0.25">
      <c r="A295" s="36">
        <f t="shared" si="98"/>
        <v>52383</v>
      </c>
      <c r="B295" s="33">
        <f t="shared" si="81"/>
        <v>52383</v>
      </c>
      <c r="C295" s="34">
        <f t="shared" si="82"/>
        <v>2043</v>
      </c>
      <c r="D295" s="34">
        <f t="shared" si="83"/>
        <v>6</v>
      </c>
      <c r="E295" s="34">
        <f t="shared" si="80"/>
        <v>30</v>
      </c>
      <c r="F295" s="34">
        <f t="shared" si="84"/>
        <v>22</v>
      </c>
      <c r="G295" s="34">
        <f t="shared" si="85"/>
        <v>8</v>
      </c>
      <c r="H295" s="34">
        <f t="shared" si="100"/>
        <v>0</v>
      </c>
      <c r="I295" s="34">
        <f t="shared" si="100"/>
        <v>0</v>
      </c>
      <c r="J295" s="34">
        <f t="shared" si="86"/>
        <v>352</v>
      </c>
      <c r="K295" s="34">
        <f t="shared" si="87"/>
        <v>368</v>
      </c>
      <c r="L295" s="34">
        <f t="shared" si="88"/>
        <v>64</v>
      </c>
      <c r="M295" s="34">
        <f t="shared" si="89"/>
        <v>128</v>
      </c>
      <c r="N295" s="34">
        <f t="shared" si="90"/>
        <v>192</v>
      </c>
      <c r="O295" s="34">
        <f t="shared" si="91"/>
        <v>176</v>
      </c>
      <c r="P295" s="34">
        <f t="shared" si="92"/>
        <v>352</v>
      </c>
      <c r="Q295" s="34">
        <f t="shared" si="93"/>
        <v>240</v>
      </c>
      <c r="R295" s="34">
        <f t="shared" si="94"/>
        <v>480</v>
      </c>
      <c r="S295" s="34">
        <f t="shared" si="95"/>
        <v>720</v>
      </c>
      <c r="T295" s="35">
        <f t="shared" si="96"/>
        <v>0.48888888888888887</v>
      </c>
      <c r="U295" s="35">
        <f t="shared" si="97"/>
        <v>0.51111111111111107</v>
      </c>
    </row>
    <row r="296" spans="1:21" x14ac:dyDescent="0.25">
      <c r="A296" s="36">
        <f t="shared" si="98"/>
        <v>52413</v>
      </c>
      <c r="B296" s="33">
        <f t="shared" si="81"/>
        <v>52413</v>
      </c>
      <c r="C296" s="34">
        <f t="shared" si="82"/>
        <v>2043</v>
      </c>
      <c r="D296" s="34">
        <f t="shared" si="83"/>
        <v>7</v>
      </c>
      <c r="E296" s="34">
        <f t="shared" si="80"/>
        <v>31</v>
      </c>
      <c r="F296" s="34">
        <f t="shared" si="84"/>
        <v>23</v>
      </c>
      <c r="G296" s="34">
        <f t="shared" si="85"/>
        <v>8</v>
      </c>
      <c r="H296" s="34">
        <f t="shared" si="100"/>
        <v>1</v>
      </c>
      <c r="I296" s="34">
        <f t="shared" si="100"/>
        <v>0</v>
      </c>
      <c r="J296" s="34">
        <f t="shared" si="86"/>
        <v>352</v>
      </c>
      <c r="K296" s="34">
        <f t="shared" si="87"/>
        <v>392</v>
      </c>
      <c r="L296" s="34">
        <f t="shared" si="88"/>
        <v>64</v>
      </c>
      <c r="M296" s="34">
        <f t="shared" si="89"/>
        <v>128</v>
      </c>
      <c r="N296" s="34">
        <f t="shared" si="90"/>
        <v>192</v>
      </c>
      <c r="O296" s="34">
        <f t="shared" si="91"/>
        <v>184</v>
      </c>
      <c r="P296" s="34">
        <f t="shared" si="92"/>
        <v>368</v>
      </c>
      <c r="Q296" s="34">
        <f t="shared" si="93"/>
        <v>248</v>
      </c>
      <c r="R296" s="34">
        <f t="shared" si="94"/>
        <v>496</v>
      </c>
      <c r="S296" s="34">
        <f t="shared" si="95"/>
        <v>744</v>
      </c>
      <c r="T296" s="35">
        <f t="shared" si="96"/>
        <v>0.4731182795698925</v>
      </c>
      <c r="U296" s="35">
        <f t="shared" si="97"/>
        <v>0.5268817204301075</v>
      </c>
    </row>
    <row r="297" spans="1:21" x14ac:dyDescent="0.25">
      <c r="A297" s="36">
        <f t="shared" si="98"/>
        <v>52444</v>
      </c>
      <c r="B297" s="33">
        <f t="shared" si="81"/>
        <v>52444</v>
      </c>
      <c r="C297" s="34">
        <f t="shared" si="82"/>
        <v>2043</v>
      </c>
      <c r="D297" s="34">
        <f t="shared" si="83"/>
        <v>8</v>
      </c>
      <c r="E297" s="34">
        <f t="shared" si="80"/>
        <v>31</v>
      </c>
      <c r="F297" s="34">
        <f t="shared" si="84"/>
        <v>21</v>
      </c>
      <c r="G297" s="34">
        <f t="shared" si="85"/>
        <v>10</v>
      </c>
      <c r="H297" s="34">
        <f t="shared" si="100"/>
        <v>0</v>
      </c>
      <c r="I297" s="34">
        <f t="shared" si="100"/>
        <v>0</v>
      </c>
      <c r="J297" s="34">
        <f t="shared" si="86"/>
        <v>336</v>
      </c>
      <c r="K297" s="34">
        <f t="shared" si="87"/>
        <v>408</v>
      </c>
      <c r="L297" s="34">
        <f t="shared" si="88"/>
        <v>80</v>
      </c>
      <c r="M297" s="34">
        <f t="shared" si="89"/>
        <v>160</v>
      </c>
      <c r="N297" s="34">
        <f t="shared" si="90"/>
        <v>240</v>
      </c>
      <c r="O297" s="34">
        <f t="shared" si="91"/>
        <v>168</v>
      </c>
      <c r="P297" s="34">
        <f t="shared" si="92"/>
        <v>336</v>
      </c>
      <c r="Q297" s="34">
        <f t="shared" si="93"/>
        <v>248</v>
      </c>
      <c r="R297" s="34">
        <f t="shared" si="94"/>
        <v>496</v>
      </c>
      <c r="S297" s="34">
        <f t="shared" si="95"/>
        <v>744</v>
      </c>
      <c r="T297" s="35">
        <f t="shared" si="96"/>
        <v>0.45161290322580644</v>
      </c>
      <c r="U297" s="35">
        <f t="shared" si="97"/>
        <v>0.54838709677419351</v>
      </c>
    </row>
    <row r="298" spans="1:21" x14ac:dyDescent="0.25">
      <c r="A298" s="36">
        <f t="shared" si="98"/>
        <v>52475</v>
      </c>
      <c r="B298" s="33">
        <f t="shared" si="81"/>
        <v>52475</v>
      </c>
      <c r="C298" s="34">
        <f t="shared" si="82"/>
        <v>2043</v>
      </c>
      <c r="D298" s="34">
        <f t="shared" si="83"/>
        <v>9</v>
      </c>
      <c r="E298" s="34">
        <f t="shared" si="80"/>
        <v>30</v>
      </c>
      <c r="F298" s="34">
        <f t="shared" si="84"/>
        <v>22</v>
      </c>
      <c r="G298" s="34">
        <f t="shared" si="85"/>
        <v>8</v>
      </c>
      <c r="H298" s="34">
        <f t="shared" ref="H298:I313" si="101">+H286</f>
        <v>1</v>
      </c>
      <c r="I298" s="34">
        <f t="shared" si="101"/>
        <v>0</v>
      </c>
      <c r="J298" s="34">
        <f t="shared" si="86"/>
        <v>336</v>
      </c>
      <c r="K298" s="34">
        <f t="shared" si="87"/>
        <v>384</v>
      </c>
      <c r="L298" s="34">
        <f t="shared" si="88"/>
        <v>64</v>
      </c>
      <c r="M298" s="34">
        <f t="shared" si="89"/>
        <v>128</v>
      </c>
      <c r="N298" s="34">
        <f t="shared" si="90"/>
        <v>192</v>
      </c>
      <c r="O298" s="34">
        <f t="shared" si="91"/>
        <v>176</v>
      </c>
      <c r="P298" s="34">
        <f t="shared" si="92"/>
        <v>352</v>
      </c>
      <c r="Q298" s="34">
        <f t="shared" si="93"/>
        <v>240</v>
      </c>
      <c r="R298" s="34">
        <f t="shared" si="94"/>
        <v>480</v>
      </c>
      <c r="S298" s="34">
        <f t="shared" si="95"/>
        <v>720</v>
      </c>
      <c r="T298" s="35">
        <f t="shared" si="96"/>
        <v>0.46666666666666667</v>
      </c>
      <c r="U298" s="35">
        <f t="shared" si="97"/>
        <v>0.53333333333333333</v>
      </c>
    </row>
    <row r="299" spans="1:21" x14ac:dyDescent="0.25">
      <c r="A299" s="36">
        <f t="shared" si="98"/>
        <v>52505</v>
      </c>
      <c r="B299" s="33">
        <f t="shared" si="81"/>
        <v>52505</v>
      </c>
      <c r="C299" s="34">
        <f t="shared" si="82"/>
        <v>2043</v>
      </c>
      <c r="D299" s="34">
        <f t="shared" si="83"/>
        <v>10</v>
      </c>
      <c r="E299" s="34">
        <f t="shared" si="80"/>
        <v>31</v>
      </c>
      <c r="F299" s="34">
        <f t="shared" si="84"/>
        <v>22</v>
      </c>
      <c r="G299" s="34">
        <f t="shared" si="85"/>
        <v>9</v>
      </c>
      <c r="H299" s="34">
        <f t="shared" si="101"/>
        <v>0</v>
      </c>
      <c r="I299" s="34">
        <f t="shared" si="101"/>
        <v>0</v>
      </c>
      <c r="J299" s="34">
        <f t="shared" si="86"/>
        <v>352</v>
      </c>
      <c r="K299" s="34">
        <f t="shared" si="87"/>
        <v>392</v>
      </c>
      <c r="L299" s="34">
        <f t="shared" si="88"/>
        <v>72</v>
      </c>
      <c r="M299" s="34">
        <f t="shared" si="89"/>
        <v>144</v>
      </c>
      <c r="N299" s="34">
        <f t="shared" si="90"/>
        <v>216</v>
      </c>
      <c r="O299" s="34">
        <f t="shared" si="91"/>
        <v>176</v>
      </c>
      <c r="P299" s="34">
        <f t="shared" si="92"/>
        <v>352</v>
      </c>
      <c r="Q299" s="34">
        <f t="shared" si="93"/>
        <v>248</v>
      </c>
      <c r="R299" s="34">
        <f t="shared" si="94"/>
        <v>496</v>
      </c>
      <c r="S299" s="34">
        <f t="shared" si="95"/>
        <v>744</v>
      </c>
      <c r="T299" s="35">
        <f t="shared" si="96"/>
        <v>0.4731182795698925</v>
      </c>
      <c r="U299" s="35">
        <f t="shared" si="97"/>
        <v>0.5268817204301075</v>
      </c>
    </row>
    <row r="300" spans="1:21" x14ac:dyDescent="0.25">
      <c r="A300" s="36">
        <f t="shared" si="98"/>
        <v>52536</v>
      </c>
      <c r="B300" s="33">
        <f t="shared" si="81"/>
        <v>52536</v>
      </c>
      <c r="C300" s="34">
        <f t="shared" si="82"/>
        <v>2043</v>
      </c>
      <c r="D300" s="34">
        <f t="shared" si="83"/>
        <v>11</v>
      </c>
      <c r="E300" s="34">
        <f t="shared" si="80"/>
        <v>30</v>
      </c>
      <c r="F300" s="34">
        <f t="shared" si="84"/>
        <v>21</v>
      </c>
      <c r="G300" s="34">
        <f t="shared" si="85"/>
        <v>9</v>
      </c>
      <c r="H300" s="34">
        <f t="shared" si="101"/>
        <v>1</v>
      </c>
      <c r="I300" s="34">
        <f t="shared" si="101"/>
        <v>1</v>
      </c>
      <c r="J300" s="34">
        <f t="shared" si="86"/>
        <v>320</v>
      </c>
      <c r="K300" s="34">
        <f t="shared" si="87"/>
        <v>401</v>
      </c>
      <c r="L300" s="34">
        <f t="shared" si="88"/>
        <v>72</v>
      </c>
      <c r="M300" s="34">
        <f t="shared" si="89"/>
        <v>144</v>
      </c>
      <c r="N300" s="34">
        <f t="shared" si="90"/>
        <v>216</v>
      </c>
      <c r="O300" s="34">
        <f t="shared" si="91"/>
        <v>168</v>
      </c>
      <c r="P300" s="34">
        <f t="shared" si="92"/>
        <v>336</v>
      </c>
      <c r="Q300" s="34">
        <f t="shared" si="93"/>
        <v>240</v>
      </c>
      <c r="R300" s="34">
        <f t="shared" si="94"/>
        <v>480</v>
      </c>
      <c r="S300" s="34">
        <f t="shared" si="95"/>
        <v>721</v>
      </c>
      <c r="T300" s="35">
        <f t="shared" si="96"/>
        <v>0.44382801664355065</v>
      </c>
      <c r="U300" s="35">
        <f t="shared" si="97"/>
        <v>0.55617198335644935</v>
      </c>
    </row>
    <row r="301" spans="1:21" x14ac:dyDescent="0.25">
      <c r="A301" s="36">
        <f t="shared" si="98"/>
        <v>52566</v>
      </c>
      <c r="B301" s="33">
        <f t="shared" si="81"/>
        <v>52566</v>
      </c>
      <c r="C301" s="34">
        <f t="shared" si="82"/>
        <v>2043</v>
      </c>
      <c r="D301" s="34">
        <f t="shared" si="83"/>
        <v>12</v>
      </c>
      <c r="E301" s="34">
        <f t="shared" si="80"/>
        <v>31</v>
      </c>
      <c r="F301" s="34">
        <f t="shared" si="84"/>
        <v>23</v>
      </c>
      <c r="G301" s="34">
        <f t="shared" si="85"/>
        <v>8</v>
      </c>
      <c r="H301" s="34">
        <f t="shared" si="101"/>
        <v>1</v>
      </c>
      <c r="I301" s="34">
        <f t="shared" si="101"/>
        <v>0</v>
      </c>
      <c r="J301" s="34">
        <f t="shared" si="86"/>
        <v>352</v>
      </c>
      <c r="K301" s="34">
        <f t="shared" si="87"/>
        <v>392</v>
      </c>
      <c r="L301" s="34">
        <f t="shared" si="88"/>
        <v>64</v>
      </c>
      <c r="M301" s="34">
        <f t="shared" si="89"/>
        <v>128</v>
      </c>
      <c r="N301" s="34">
        <f t="shared" si="90"/>
        <v>192</v>
      </c>
      <c r="O301" s="34">
        <f t="shared" si="91"/>
        <v>184</v>
      </c>
      <c r="P301" s="34">
        <f t="shared" si="92"/>
        <v>368</v>
      </c>
      <c r="Q301" s="34">
        <f t="shared" si="93"/>
        <v>248</v>
      </c>
      <c r="R301" s="34">
        <f t="shared" si="94"/>
        <v>496</v>
      </c>
      <c r="S301" s="34">
        <f t="shared" si="95"/>
        <v>744</v>
      </c>
      <c r="T301" s="35">
        <f t="shared" si="96"/>
        <v>0.4731182795698925</v>
      </c>
      <c r="U301" s="35">
        <f t="shared" si="97"/>
        <v>0.5268817204301075</v>
      </c>
    </row>
    <row r="302" spans="1:21" x14ac:dyDescent="0.25">
      <c r="A302" s="36">
        <f t="shared" si="98"/>
        <v>52597</v>
      </c>
      <c r="B302" s="33">
        <f t="shared" si="81"/>
        <v>52597</v>
      </c>
      <c r="C302" s="34">
        <f t="shared" si="82"/>
        <v>2044</v>
      </c>
      <c r="D302" s="34">
        <f t="shared" si="83"/>
        <v>1</v>
      </c>
      <c r="E302" s="34">
        <f t="shared" si="80"/>
        <v>31</v>
      </c>
      <c r="F302" s="34">
        <f t="shared" si="84"/>
        <v>21</v>
      </c>
      <c r="G302" s="34">
        <f t="shared" si="85"/>
        <v>10</v>
      </c>
      <c r="H302" s="34">
        <f t="shared" si="101"/>
        <v>1</v>
      </c>
      <c r="I302" s="34">
        <f t="shared" si="101"/>
        <v>0</v>
      </c>
      <c r="J302" s="34">
        <f t="shared" si="86"/>
        <v>320</v>
      </c>
      <c r="K302" s="34">
        <f t="shared" si="87"/>
        <v>424</v>
      </c>
      <c r="L302" s="34">
        <f t="shared" si="88"/>
        <v>80</v>
      </c>
      <c r="M302" s="34">
        <f t="shared" si="89"/>
        <v>160</v>
      </c>
      <c r="N302" s="34">
        <f t="shared" si="90"/>
        <v>240</v>
      </c>
      <c r="O302" s="34">
        <f t="shared" si="91"/>
        <v>168</v>
      </c>
      <c r="P302" s="34">
        <f t="shared" si="92"/>
        <v>336</v>
      </c>
      <c r="Q302" s="34">
        <f t="shared" si="93"/>
        <v>248</v>
      </c>
      <c r="R302" s="34">
        <f t="shared" si="94"/>
        <v>496</v>
      </c>
      <c r="S302" s="34">
        <f t="shared" si="95"/>
        <v>744</v>
      </c>
      <c r="T302" s="35">
        <f t="shared" si="96"/>
        <v>0.43010752688172044</v>
      </c>
      <c r="U302" s="35">
        <f t="shared" si="97"/>
        <v>0.56989247311827962</v>
      </c>
    </row>
    <row r="303" spans="1:21" x14ac:dyDescent="0.25">
      <c r="A303" s="36">
        <f t="shared" si="98"/>
        <v>52628</v>
      </c>
      <c r="B303" s="33">
        <f t="shared" si="81"/>
        <v>52628</v>
      </c>
      <c r="C303" s="34">
        <f t="shared" si="82"/>
        <v>2044</v>
      </c>
      <c r="D303" s="34">
        <f t="shared" si="83"/>
        <v>2</v>
      </c>
      <c r="E303" s="34">
        <f t="shared" si="80"/>
        <v>29</v>
      </c>
      <c r="F303" s="34">
        <f t="shared" si="84"/>
        <v>21</v>
      </c>
      <c r="G303" s="34">
        <f t="shared" si="85"/>
        <v>8</v>
      </c>
      <c r="H303" s="34">
        <f t="shared" si="101"/>
        <v>0</v>
      </c>
      <c r="I303" s="34">
        <f t="shared" si="101"/>
        <v>0</v>
      </c>
      <c r="J303" s="34">
        <f t="shared" si="86"/>
        <v>336</v>
      </c>
      <c r="K303" s="34">
        <f t="shared" si="87"/>
        <v>360</v>
      </c>
      <c r="L303" s="34">
        <f t="shared" si="88"/>
        <v>64</v>
      </c>
      <c r="M303" s="34">
        <f t="shared" si="89"/>
        <v>128</v>
      </c>
      <c r="N303" s="34">
        <f t="shared" si="90"/>
        <v>192</v>
      </c>
      <c r="O303" s="34">
        <f t="shared" si="91"/>
        <v>168</v>
      </c>
      <c r="P303" s="34">
        <f t="shared" si="92"/>
        <v>336</v>
      </c>
      <c r="Q303" s="34">
        <f t="shared" si="93"/>
        <v>232</v>
      </c>
      <c r="R303" s="34">
        <f t="shared" si="94"/>
        <v>464</v>
      </c>
      <c r="S303" s="34">
        <f t="shared" si="95"/>
        <v>696</v>
      </c>
      <c r="T303" s="35">
        <f t="shared" si="96"/>
        <v>0.48275862068965519</v>
      </c>
      <c r="U303" s="35">
        <f t="shared" si="97"/>
        <v>0.51724137931034486</v>
      </c>
    </row>
    <row r="304" spans="1:21" x14ac:dyDescent="0.25">
      <c r="A304" s="36">
        <f t="shared" si="98"/>
        <v>52657</v>
      </c>
      <c r="B304" s="33">
        <f t="shared" si="81"/>
        <v>52657</v>
      </c>
      <c r="C304" s="34">
        <f t="shared" si="82"/>
        <v>2044</v>
      </c>
      <c r="D304" s="34">
        <f t="shared" si="83"/>
        <v>3</v>
      </c>
      <c r="E304" s="34">
        <f t="shared" si="80"/>
        <v>31</v>
      </c>
      <c r="F304" s="34">
        <f t="shared" si="84"/>
        <v>23</v>
      </c>
      <c r="G304" s="34">
        <f t="shared" si="85"/>
        <v>8</v>
      </c>
      <c r="H304" s="34">
        <f t="shared" si="101"/>
        <v>0</v>
      </c>
      <c r="I304" s="34">
        <f t="shared" si="101"/>
        <v>-1</v>
      </c>
      <c r="J304" s="34">
        <f t="shared" si="86"/>
        <v>368</v>
      </c>
      <c r="K304" s="34">
        <f t="shared" si="87"/>
        <v>375</v>
      </c>
      <c r="L304" s="34">
        <f t="shared" si="88"/>
        <v>64</v>
      </c>
      <c r="M304" s="34">
        <f t="shared" si="89"/>
        <v>128</v>
      </c>
      <c r="N304" s="34">
        <f t="shared" si="90"/>
        <v>192</v>
      </c>
      <c r="O304" s="34">
        <f t="shared" si="91"/>
        <v>184</v>
      </c>
      <c r="P304" s="34">
        <f t="shared" si="92"/>
        <v>368</v>
      </c>
      <c r="Q304" s="34">
        <f t="shared" si="93"/>
        <v>248</v>
      </c>
      <c r="R304" s="34">
        <f t="shared" si="94"/>
        <v>496</v>
      </c>
      <c r="S304" s="34">
        <f t="shared" si="95"/>
        <v>743</v>
      </c>
      <c r="T304" s="35">
        <f t="shared" si="96"/>
        <v>0.49528936742934049</v>
      </c>
      <c r="U304" s="35">
        <f t="shared" si="97"/>
        <v>0.50471063257065951</v>
      </c>
    </row>
    <row r="305" spans="1:21" x14ac:dyDescent="0.25">
      <c r="A305" s="36">
        <f t="shared" si="98"/>
        <v>52688</v>
      </c>
      <c r="B305" s="33">
        <f t="shared" si="81"/>
        <v>52688</v>
      </c>
      <c r="C305" s="34">
        <f t="shared" si="82"/>
        <v>2044</v>
      </c>
      <c r="D305" s="34">
        <f t="shared" si="83"/>
        <v>4</v>
      </c>
      <c r="E305" s="34">
        <f t="shared" si="80"/>
        <v>30</v>
      </c>
      <c r="F305" s="34">
        <f t="shared" si="84"/>
        <v>21</v>
      </c>
      <c r="G305" s="34">
        <f t="shared" si="85"/>
        <v>9</v>
      </c>
      <c r="H305" s="34">
        <f t="shared" si="101"/>
        <v>0</v>
      </c>
      <c r="I305" s="34">
        <f t="shared" si="101"/>
        <v>0</v>
      </c>
      <c r="J305" s="34">
        <f t="shared" si="86"/>
        <v>336</v>
      </c>
      <c r="K305" s="34">
        <f t="shared" si="87"/>
        <v>384</v>
      </c>
      <c r="L305" s="34">
        <f t="shared" si="88"/>
        <v>72</v>
      </c>
      <c r="M305" s="34">
        <f t="shared" si="89"/>
        <v>144</v>
      </c>
      <c r="N305" s="34">
        <f t="shared" si="90"/>
        <v>216</v>
      </c>
      <c r="O305" s="34">
        <f t="shared" si="91"/>
        <v>168</v>
      </c>
      <c r="P305" s="34">
        <f t="shared" si="92"/>
        <v>336</v>
      </c>
      <c r="Q305" s="34">
        <f t="shared" si="93"/>
        <v>240</v>
      </c>
      <c r="R305" s="34">
        <f t="shared" si="94"/>
        <v>480</v>
      </c>
      <c r="S305" s="34">
        <f t="shared" si="95"/>
        <v>720</v>
      </c>
      <c r="T305" s="35">
        <f t="shared" si="96"/>
        <v>0.46666666666666667</v>
      </c>
      <c r="U305" s="35">
        <f t="shared" si="97"/>
        <v>0.53333333333333333</v>
      </c>
    </row>
    <row r="306" spans="1:21" x14ac:dyDescent="0.25">
      <c r="A306" s="36">
        <f t="shared" si="98"/>
        <v>52718</v>
      </c>
      <c r="B306" s="33">
        <f t="shared" si="81"/>
        <v>52718</v>
      </c>
      <c r="C306" s="34">
        <f t="shared" si="82"/>
        <v>2044</v>
      </c>
      <c r="D306" s="34">
        <f t="shared" si="83"/>
        <v>5</v>
      </c>
      <c r="E306" s="34">
        <f t="shared" si="80"/>
        <v>31</v>
      </c>
      <c r="F306" s="34">
        <f t="shared" si="84"/>
        <v>22</v>
      </c>
      <c r="G306" s="34">
        <f t="shared" si="85"/>
        <v>9</v>
      </c>
      <c r="H306" s="34">
        <f t="shared" si="101"/>
        <v>1</v>
      </c>
      <c r="I306" s="34">
        <f t="shared" si="101"/>
        <v>0</v>
      </c>
      <c r="J306" s="34">
        <f t="shared" si="86"/>
        <v>336</v>
      </c>
      <c r="K306" s="34">
        <f t="shared" si="87"/>
        <v>408</v>
      </c>
      <c r="L306" s="34">
        <f t="shared" si="88"/>
        <v>72</v>
      </c>
      <c r="M306" s="34">
        <f t="shared" si="89"/>
        <v>144</v>
      </c>
      <c r="N306" s="34">
        <f t="shared" si="90"/>
        <v>216</v>
      </c>
      <c r="O306" s="34">
        <f t="shared" si="91"/>
        <v>176</v>
      </c>
      <c r="P306" s="34">
        <f t="shared" si="92"/>
        <v>352</v>
      </c>
      <c r="Q306" s="34">
        <f t="shared" si="93"/>
        <v>248</v>
      </c>
      <c r="R306" s="34">
        <f t="shared" si="94"/>
        <v>496</v>
      </c>
      <c r="S306" s="34">
        <f t="shared" si="95"/>
        <v>744</v>
      </c>
      <c r="T306" s="35">
        <f t="shared" si="96"/>
        <v>0.45161290322580644</v>
      </c>
      <c r="U306" s="35">
        <f t="shared" si="97"/>
        <v>0.54838709677419351</v>
      </c>
    </row>
    <row r="307" spans="1:21" x14ac:dyDescent="0.25">
      <c r="A307" s="36">
        <f t="shared" si="98"/>
        <v>52749</v>
      </c>
      <c r="B307" s="33">
        <f t="shared" si="81"/>
        <v>52749</v>
      </c>
      <c r="C307" s="34">
        <f t="shared" si="82"/>
        <v>2044</v>
      </c>
      <c r="D307" s="34">
        <f t="shared" si="83"/>
        <v>6</v>
      </c>
      <c r="E307" s="34">
        <f t="shared" si="80"/>
        <v>30</v>
      </c>
      <c r="F307" s="34">
        <f t="shared" si="84"/>
        <v>22</v>
      </c>
      <c r="G307" s="34">
        <f t="shared" si="85"/>
        <v>8</v>
      </c>
      <c r="H307" s="34">
        <f t="shared" si="101"/>
        <v>0</v>
      </c>
      <c r="I307" s="34">
        <f t="shared" si="101"/>
        <v>0</v>
      </c>
      <c r="J307" s="34">
        <f t="shared" si="86"/>
        <v>352</v>
      </c>
      <c r="K307" s="34">
        <f t="shared" si="87"/>
        <v>368</v>
      </c>
      <c r="L307" s="34">
        <f t="shared" si="88"/>
        <v>64</v>
      </c>
      <c r="M307" s="34">
        <f t="shared" si="89"/>
        <v>128</v>
      </c>
      <c r="N307" s="34">
        <f t="shared" si="90"/>
        <v>192</v>
      </c>
      <c r="O307" s="34">
        <f t="shared" si="91"/>
        <v>176</v>
      </c>
      <c r="P307" s="34">
        <f t="shared" si="92"/>
        <v>352</v>
      </c>
      <c r="Q307" s="34">
        <f t="shared" si="93"/>
        <v>240</v>
      </c>
      <c r="R307" s="34">
        <f t="shared" si="94"/>
        <v>480</v>
      </c>
      <c r="S307" s="34">
        <f t="shared" si="95"/>
        <v>720</v>
      </c>
      <c r="T307" s="35">
        <f t="shared" si="96"/>
        <v>0.48888888888888887</v>
      </c>
      <c r="U307" s="35">
        <f t="shared" si="97"/>
        <v>0.51111111111111107</v>
      </c>
    </row>
    <row r="308" spans="1:21" x14ac:dyDescent="0.25">
      <c r="A308" s="36">
        <f t="shared" si="98"/>
        <v>52779</v>
      </c>
      <c r="B308" s="33">
        <f t="shared" si="81"/>
        <v>52779</v>
      </c>
      <c r="C308" s="34">
        <f t="shared" si="82"/>
        <v>2044</v>
      </c>
      <c r="D308" s="34">
        <f t="shared" si="83"/>
        <v>7</v>
      </c>
      <c r="E308" s="34">
        <f t="shared" si="80"/>
        <v>31</v>
      </c>
      <c r="F308" s="34">
        <f t="shared" si="84"/>
        <v>21</v>
      </c>
      <c r="G308" s="34">
        <f t="shared" si="85"/>
        <v>10</v>
      </c>
      <c r="H308" s="34">
        <f t="shared" si="101"/>
        <v>1</v>
      </c>
      <c r="I308" s="34">
        <f t="shared" si="101"/>
        <v>0</v>
      </c>
      <c r="J308" s="34">
        <f t="shared" si="86"/>
        <v>320</v>
      </c>
      <c r="K308" s="34">
        <f t="shared" si="87"/>
        <v>424</v>
      </c>
      <c r="L308" s="34">
        <f t="shared" si="88"/>
        <v>80</v>
      </c>
      <c r="M308" s="34">
        <f t="shared" si="89"/>
        <v>160</v>
      </c>
      <c r="N308" s="34">
        <f t="shared" si="90"/>
        <v>240</v>
      </c>
      <c r="O308" s="34">
        <f t="shared" si="91"/>
        <v>168</v>
      </c>
      <c r="P308" s="34">
        <f t="shared" si="92"/>
        <v>336</v>
      </c>
      <c r="Q308" s="34">
        <f t="shared" si="93"/>
        <v>248</v>
      </c>
      <c r="R308" s="34">
        <f t="shared" si="94"/>
        <v>496</v>
      </c>
      <c r="S308" s="34">
        <f t="shared" si="95"/>
        <v>744</v>
      </c>
      <c r="T308" s="35">
        <f t="shared" si="96"/>
        <v>0.43010752688172044</v>
      </c>
      <c r="U308" s="35">
        <f t="shared" si="97"/>
        <v>0.56989247311827962</v>
      </c>
    </row>
    <row r="309" spans="1:21" x14ac:dyDescent="0.25">
      <c r="A309" s="36">
        <f t="shared" si="98"/>
        <v>52810</v>
      </c>
      <c r="B309" s="33">
        <f t="shared" si="81"/>
        <v>52810</v>
      </c>
      <c r="C309" s="34">
        <f t="shared" si="82"/>
        <v>2044</v>
      </c>
      <c r="D309" s="34">
        <f t="shared" si="83"/>
        <v>8</v>
      </c>
      <c r="E309" s="34">
        <f t="shared" si="80"/>
        <v>31</v>
      </c>
      <c r="F309" s="34">
        <f t="shared" si="84"/>
        <v>23</v>
      </c>
      <c r="G309" s="34">
        <f t="shared" si="85"/>
        <v>8</v>
      </c>
      <c r="H309" s="34">
        <f t="shared" si="101"/>
        <v>0</v>
      </c>
      <c r="I309" s="34">
        <f t="shared" si="101"/>
        <v>0</v>
      </c>
      <c r="J309" s="34">
        <f t="shared" si="86"/>
        <v>368</v>
      </c>
      <c r="K309" s="34">
        <f t="shared" si="87"/>
        <v>376</v>
      </c>
      <c r="L309" s="34">
        <f t="shared" si="88"/>
        <v>64</v>
      </c>
      <c r="M309" s="34">
        <f t="shared" si="89"/>
        <v>128</v>
      </c>
      <c r="N309" s="34">
        <f t="shared" si="90"/>
        <v>192</v>
      </c>
      <c r="O309" s="34">
        <f t="shared" si="91"/>
        <v>184</v>
      </c>
      <c r="P309" s="34">
        <f t="shared" si="92"/>
        <v>368</v>
      </c>
      <c r="Q309" s="34">
        <f t="shared" si="93"/>
        <v>248</v>
      </c>
      <c r="R309" s="34">
        <f t="shared" si="94"/>
        <v>496</v>
      </c>
      <c r="S309" s="34">
        <f t="shared" si="95"/>
        <v>744</v>
      </c>
      <c r="T309" s="35">
        <f t="shared" si="96"/>
        <v>0.4946236559139785</v>
      </c>
      <c r="U309" s="35">
        <f t="shared" si="97"/>
        <v>0.5053763440860215</v>
      </c>
    </row>
    <row r="310" spans="1:21" x14ac:dyDescent="0.25">
      <c r="A310" s="36">
        <f t="shared" si="98"/>
        <v>52841</v>
      </c>
      <c r="B310" s="33">
        <f t="shared" si="81"/>
        <v>52841</v>
      </c>
      <c r="C310" s="34">
        <f t="shared" si="82"/>
        <v>2044</v>
      </c>
      <c r="D310" s="34">
        <f t="shared" si="83"/>
        <v>9</v>
      </c>
      <c r="E310" s="34">
        <f t="shared" si="80"/>
        <v>30</v>
      </c>
      <c r="F310" s="34">
        <f t="shared" si="84"/>
        <v>22</v>
      </c>
      <c r="G310" s="34">
        <f t="shared" si="85"/>
        <v>8</v>
      </c>
      <c r="H310" s="34">
        <f t="shared" si="101"/>
        <v>1</v>
      </c>
      <c r="I310" s="34">
        <f t="shared" si="101"/>
        <v>0</v>
      </c>
      <c r="J310" s="34">
        <f t="shared" si="86"/>
        <v>336</v>
      </c>
      <c r="K310" s="34">
        <f t="shared" si="87"/>
        <v>384</v>
      </c>
      <c r="L310" s="34">
        <f t="shared" si="88"/>
        <v>64</v>
      </c>
      <c r="M310" s="34">
        <f t="shared" si="89"/>
        <v>128</v>
      </c>
      <c r="N310" s="34">
        <f t="shared" si="90"/>
        <v>192</v>
      </c>
      <c r="O310" s="34">
        <f t="shared" si="91"/>
        <v>176</v>
      </c>
      <c r="P310" s="34">
        <f t="shared" si="92"/>
        <v>352</v>
      </c>
      <c r="Q310" s="34">
        <f t="shared" si="93"/>
        <v>240</v>
      </c>
      <c r="R310" s="34">
        <f t="shared" si="94"/>
        <v>480</v>
      </c>
      <c r="S310" s="34">
        <f t="shared" si="95"/>
        <v>720</v>
      </c>
      <c r="T310" s="35">
        <f t="shared" si="96"/>
        <v>0.46666666666666667</v>
      </c>
      <c r="U310" s="35">
        <f t="shared" si="97"/>
        <v>0.53333333333333333</v>
      </c>
    </row>
    <row r="311" spans="1:21" x14ac:dyDescent="0.25">
      <c r="A311" s="36">
        <f t="shared" si="98"/>
        <v>52871</v>
      </c>
      <c r="B311" s="33">
        <f t="shared" si="81"/>
        <v>52871</v>
      </c>
      <c r="C311" s="34">
        <f t="shared" si="82"/>
        <v>2044</v>
      </c>
      <c r="D311" s="34">
        <f t="shared" si="83"/>
        <v>10</v>
      </c>
      <c r="E311" s="34">
        <f t="shared" si="80"/>
        <v>31</v>
      </c>
      <c r="F311" s="34">
        <f t="shared" si="84"/>
        <v>21</v>
      </c>
      <c r="G311" s="34">
        <f t="shared" si="85"/>
        <v>10</v>
      </c>
      <c r="H311" s="34">
        <f t="shared" si="101"/>
        <v>0</v>
      </c>
      <c r="I311" s="34">
        <f t="shared" si="101"/>
        <v>0</v>
      </c>
      <c r="J311" s="34">
        <f t="shared" si="86"/>
        <v>336</v>
      </c>
      <c r="K311" s="34">
        <f t="shared" si="87"/>
        <v>408</v>
      </c>
      <c r="L311" s="34">
        <f t="shared" si="88"/>
        <v>80</v>
      </c>
      <c r="M311" s="34">
        <f t="shared" si="89"/>
        <v>160</v>
      </c>
      <c r="N311" s="34">
        <f t="shared" si="90"/>
        <v>240</v>
      </c>
      <c r="O311" s="34">
        <f t="shared" si="91"/>
        <v>168</v>
      </c>
      <c r="P311" s="34">
        <f t="shared" si="92"/>
        <v>336</v>
      </c>
      <c r="Q311" s="34">
        <f t="shared" si="93"/>
        <v>248</v>
      </c>
      <c r="R311" s="34">
        <f t="shared" si="94"/>
        <v>496</v>
      </c>
      <c r="S311" s="34">
        <f t="shared" si="95"/>
        <v>744</v>
      </c>
      <c r="T311" s="35">
        <f t="shared" si="96"/>
        <v>0.45161290322580644</v>
      </c>
      <c r="U311" s="35">
        <f t="shared" si="97"/>
        <v>0.54838709677419351</v>
      </c>
    </row>
    <row r="312" spans="1:21" x14ac:dyDescent="0.25">
      <c r="A312" s="36">
        <f t="shared" si="98"/>
        <v>52902</v>
      </c>
      <c r="B312" s="33">
        <f t="shared" si="81"/>
        <v>52902</v>
      </c>
      <c r="C312" s="34">
        <f t="shared" si="82"/>
        <v>2044</v>
      </c>
      <c r="D312" s="34">
        <f t="shared" si="83"/>
        <v>11</v>
      </c>
      <c r="E312" s="34">
        <f t="shared" si="80"/>
        <v>30</v>
      </c>
      <c r="F312" s="34">
        <f t="shared" si="84"/>
        <v>22</v>
      </c>
      <c r="G312" s="34">
        <f t="shared" si="85"/>
        <v>8</v>
      </c>
      <c r="H312" s="34">
        <f t="shared" si="101"/>
        <v>1</v>
      </c>
      <c r="I312" s="34">
        <f t="shared" si="101"/>
        <v>1</v>
      </c>
      <c r="J312" s="34">
        <f t="shared" si="86"/>
        <v>336</v>
      </c>
      <c r="K312" s="34">
        <f t="shared" si="87"/>
        <v>385</v>
      </c>
      <c r="L312" s="34">
        <f t="shared" si="88"/>
        <v>64</v>
      </c>
      <c r="M312" s="34">
        <f t="shared" si="89"/>
        <v>128</v>
      </c>
      <c r="N312" s="34">
        <f t="shared" si="90"/>
        <v>192</v>
      </c>
      <c r="O312" s="34">
        <f t="shared" si="91"/>
        <v>176</v>
      </c>
      <c r="P312" s="34">
        <f t="shared" si="92"/>
        <v>352</v>
      </c>
      <c r="Q312" s="34">
        <f t="shared" si="93"/>
        <v>240</v>
      </c>
      <c r="R312" s="34">
        <f t="shared" si="94"/>
        <v>480</v>
      </c>
      <c r="S312" s="34">
        <f t="shared" si="95"/>
        <v>721</v>
      </c>
      <c r="T312" s="35">
        <f t="shared" si="96"/>
        <v>0.46601941747572817</v>
      </c>
      <c r="U312" s="35">
        <f t="shared" si="97"/>
        <v>0.53398058252427183</v>
      </c>
    </row>
    <row r="313" spans="1:21" x14ac:dyDescent="0.25">
      <c r="A313" s="36">
        <f t="shared" si="98"/>
        <v>52932</v>
      </c>
      <c r="B313" s="33">
        <f t="shared" si="81"/>
        <v>52932</v>
      </c>
      <c r="C313" s="34">
        <f t="shared" si="82"/>
        <v>2044</v>
      </c>
      <c r="D313" s="34">
        <f t="shared" si="83"/>
        <v>12</v>
      </c>
      <c r="E313" s="34">
        <f t="shared" si="80"/>
        <v>31</v>
      </c>
      <c r="F313" s="34">
        <f t="shared" si="84"/>
        <v>22</v>
      </c>
      <c r="G313" s="34">
        <f t="shared" si="85"/>
        <v>9</v>
      </c>
      <c r="H313" s="34">
        <f t="shared" si="101"/>
        <v>1</v>
      </c>
      <c r="I313" s="34">
        <f t="shared" si="101"/>
        <v>0</v>
      </c>
      <c r="J313" s="34">
        <f t="shared" si="86"/>
        <v>336</v>
      </c>
      <c r="K313" s="34">
        <f t="shared" si="87"/>
        <v>408</v>
      </c>
      <c r="L313" s="34">
        <f t="shared" si="88"/>
        <v>72</v>
      </c>
      <c r="M313" s="34">
        <f t="shared" si="89"/>
        <v>144</v>
      </c>
      <c r="N313" s="34">
        <f t="shared" si="90"/>
        <v>216</v>
      </c>
      <c r="O313" s="34">
        <f t="shared" si="91"/>
        <v>176</v>
      </c>
      <c r="P313" s="34">
        <f t="shared" si="92"/>
        <v>352</v>
      </c>
      <c r="Q313" s="34">
        <f t="shared" si="93"/>
        <v>248</v>
      </c>
      <c r="R313" s="34">
        <f t="shared" si="94"/>
        <v>496</v>
      </c>
      <c r="S313" s="34">
        <f t="shared" si="95"/>
        <v>744</v>
      </c>
      <c r="T313" s="35">
        <f t="shared" si="96"/>
        <v>0.45161290322580644</v>
      </c>
      <c r="U313" s="35">
        <f t="shared" si="97"/>
        <v>0.54838709677419351</v>
      </c>
    </row>
    <row r="314" spans="1:21" x14ac:dyDescent="0.25">
      <c r="A314" s="36">
        <f t="shared" si="98"/>
        <v>52963</v>
      </c>
      <c r="B314" s="33">
        <f t="shared" si="81"/>
        <v>52963</v>
      </c>
      <c r="C314" s="34">
        <f t="shared" si="82"/>
        <v>2045</v>
      </c>
      <c r="D314" s="34">
        <f t="shared" si="83"/>
        <v>1</v>
      </c>
      <c r="E314" s="34">
        <f t="shared" si="80"/>
        <v>31</v>
      </c>
      <c r="F314" s="34">
        <f t="shared" si="84"/>
        <v>22</v>
      </c>
      <c r="G314" s="34">
        <f t="shared" si="85"/>
        <v>9</v>
      </c>
      <c r="H314" s="34">
        <f t="shared" ref="H314:I329" si="102">+H302</f>
        <v>1</v>
      </c>
      <c r="I314" s="34">
        <f t="shared" si="102"/>
        <v>0</v>
      </c>
      <c r="J314" s="34">
        <f t="shared" si="86"/>
        <v>336</v>
      </c>
      <c r="K314" s="34">
        <f t="shared" si="87"/>
        <v>408</v>
      </c>
      <c r="L314" s="34">
        <f t="shared" si="88"/>
        <v>72</v>
      </c>
      <c r="M314" s="34">
        <f t="shared" si="89"/>
        <v>144</v>
      </c>
      <c r="N314" s="34">
        <f t="shared" si="90"/>
        <v>216</v>
      </c>
      <c r="O314" s="34">
        <f t="shared" si="91"/>
        <v>176</v>
      </c>
      <c r="P314" s="34">
        <f t="shared" si="92"/>
        <v>352</v>
      </c>
      <c r="Q314" s="34">
        <f t="shared" si="93"/>
        <v>248</v>
      </c>
      <c r="R314" s="34">
        <f t="shared" si="94"/>
        <v>496</v>
      </c>
      <c r="S314" s="34">
        <f t="shared" si="95"/>
        <v>744</v>
      </c>
      <c r="T314" s="35">
        <f t="shared" si="96"/>
        <v>0.45161290322580644</v>
      </c>
      <c r="U314" s="35">
        <f t="shared" si="97"/>
        <v>0.54838709677419351</v>
      </c>
    </row>
    <row r="315" spans="1:21" x14ac:dyDescent="0.25">
      <c r="A315" s="36">
        <f t="shared" si="98"/>
        <v>52994</v>
      </c>
      <c r="B315" s="33">
        <f t="shared" si="81"/>
        <v>52994</v>
      </c>
      <c r="C315" s="34">
        <f t="shared" si="82"/>
        <v>2045</v>
      </c>
      <c r="D315" s="34">
        <f t="shared" si="83"/>
        <v>2</v>
      </c>
      <c r="E315" s="34">
        <f t="shared" si="80"/>
        <v>28</v>
      </c>
      <c r="F315" s="34">
        <f t="shared" si="84"/>
        <v>20</v>
      </c>
      <c r="G315" s="34">
        <f t="shared" si="85"/>
        <v>8</v>
      </c>
      <c r="H315" s="34">
        <f t="shared" si="102"/>
        <v>0</v>
      </c>
      <c r="I315" s="34">
        <f t="shared" si="102"/>
        <v>0</v>
      </c>
      <c r="J315" s="34">
        <f t="shared" si="86"/>
        <v>320</v>
      </c>
      <c r="K315" s="34">
        <f t="shared" si="87"/>
        <v>352</v>
      </c>
      <c r="L315" s="34">
        <f t="shared" si="88"/>
        <v>64</v>
      </c>
      <c r="M315" s="34">
        <f t="shared" si="89"/>
        <v>128</v>
      </c>
      <c r="N315" s="34">
        <f t="shared" si="90"/>
        <v>192</v>
      </c>
      <c r="O315" s="34">
        <f t="shared" si="91"/>
        <v>160</v>
      </c>
      <c r="P315" s="34">
        <f t="shared" si="92"/>
        <v>320</v>
      </c>
      <c r="Q315" s="34">
        <f t="shared" si="93"/>
        <v>224</v>
      </c>
      <c r="R315" s="34">
        <f t="shared" si="94"/>
        <v>448</v>
      </c>
      <c r="S315" s="34">
        <f t="shared" si="95"/>
        <v>672</v>
      </c>
      <c r="T315" s="35">
        <f t="shared" si="96"/>
        <v>0.47619047619047616</v>
      </c>
      <c r="U315" s="35">
        <f t="shared" si="97"/>
        <v>0.52380952380952384</v>
      </c>
    </row>
    <row r="316" spans="1:21" x14ac:dyDescent="0.25">
      <c r="A316" s="36">
        <f t="shared" si="98"/>
        <v>53022</v>
      </c>
      <c r="B316" s="33">
        <f t="shared" si="81"/>
        <v>53022</v>
      </c>
      <c r="C316" s="34">
        <f t="shared" si="82"/>
        <v>2045</v>
      </c>
      <c r="D316" s="34">
        <f t="shared" si="83"/>
        <v>3</v>
      </c>
      <c r="E316" s="34">
        <f t="shared" si="80"/>
        <v>31</v>
      </c>
      <c r="F316" s="34">
        <f t="shared" si="84"/>
        <v>23</v>
      </c>
      <c r="G316" s="34">
        <f t="shared" si="85"/>
        <v>8</v>
      </c>
      <c r="H316" s="34">
        <f t="shared" si="102"/>
        <v>0</v>
      </c>
      <c r="I316" s="34">
        <f t="shared" si="102"/>
        <v>-1</v>
      </c>
      <c r="J316" s="34">
        <f t="shared" si="86"/>
        <v>368</v>
      </c>
      <c r="K316" s="34">
        <f t="shared" si="87"/>
        <v>375</v>
      </c>
      <c r="L316" s="34">
        <f t="shared" si="88"/>
        <v>64</v>
      </c>
      <c r="M316" s="34">
        <f t="shared" si="89"/>
        <v>128</v>
      </c>
      <c r="N316" s="34">
        <f t="shared" si="90"/>
        <v>192</v>
      </c>
      <c r="O316" s="34">
        <f t="shared" si="91"/>
        <v>184</v>
      </c>
      <c r="P316" s="34">
        <f t="shared" si="92"/>
        <v>368</v>
      </c>
      <c r="Q316" s="34">
        <f t="shared" si="93"/>
        <v>248</v>
      </c>
      <c r="R316" s="34">
        <f t="shared" si="94"/>
        <v>496</v>
      </c>
      <c r="S316" s="34">
        <f t="shared" si="95"/>
        <v>743</v>
      </c>
      <c r="T316" s="35">
        <f t="shared" si="96"/>
        <v>0.49528936742934049</v>
      </c>
      <c r="U316" s="35">
        <f t="shared" si="97"/>
        <v>0.50471063257065951</v>
      </c>
    </row>
    <row r="317" spans="1:21" x14ac:dyDescent="0.25">
      <c r="A317" s="36">
        <f t="shared" si="98"/>
        <v>53053</v>
      </c>
      <c r="B317" s="33">
        <f t="shared" si="81"/>
        <v>53053</v>
      </c>
      <c r="C317" s="34">
        <f t="shared" si="82"/>
        <v>2045</v>
      </c>
      <c r="D317" s="34">
        <f t="shared" si="83"/>
        <v>4</v>
      </c>
      <c r="E317" s="34">
        <f t="shared" si="80"/>
        <v>30</v>
      </c>
      <c r="F317" s="34">
        <f t="shared" si="84"/>
        <v>20</v>
      </c>
      <c r="G317" s="34">
        <f t="shared" si="85"/>
        <v>10</v>
      </c>
      <c r="H317" s="34">
        <f t="shared" si="102"/>
        <v>0</v>
      </c>
      <c r="I317" s="34">
        <f t="shared" si="102"/>
        <v>0</v>
      </c>
      <c r="J317" s="34">
        <f t="shared" si="86"/>
        <v>320</v>
      </c>
      <c r="K317" s="34">
        <f t="shared" si="87"/>
        <v>400</v>
      </c>
      <c r="L317" s="34">
        <f t="shared" si="88"/>
        <v>80</v>
      </c>
      <c r="M317" s="34">
        <f t="shared" si="89"/>
        <v>160</v>
      </c>
      <c r="N317" s="34">
        <f t="shared" si="90"/>
        <v>240</v>
      </c>
      <c r="O317" s="34">
        <f t="shared" si="91"/>
        <v>160</v>
      </c>
      <c r="P317" s="34">
        <f t="shared" si="92"/>
        <v>320</v>
      </c>
      <c r="Q317" s="34">
        <f t="shared" si="93"/>
        <v>240</v>
      </c>
      <c r="R317" s="34">
        <f t="shared" si="94"/>
        <v>480</v>
      </c>
      <c r="S317" s="34">
        <f t="shared" si="95"/>
        <v>720</v>
      </c>
      <c r="T317" s="35">
        <f t="shared" si="96"/>
        <v>0.44444444444444442</v>
      </c>
      <c r="U317" s="35">
        <f t="shared" si="97"/>
        <v>0.55555555555555558</v>
      </c>
    </row>
    <row r="318" spans="1:21" x14ac:dyDescent="0.25">
      <c r="A318" s="36">
        <f t="shared" si="98"/>
        <v>53083</v>
      </c>
      <c r="B318" s="33">
        <f t="shared" si="81"/>
        <v>53083</v>
      </c>
      <c r="C318" s="34">
        <f t="shared" si="82"/>
        <v>2045</v>
      </c>
      <c r="D318" s="34">
        <f t="shared" si="83"/>
        <v>5</v>
      </c>
      <c r="E318" s="34">
        <f t="shared" si="80"/>
        <v>31</v>
      </c>
      <c r="F318" s="34">
        <f t="shared" si="84"/>
        <v>23</v>
      </c>
      <c r="G318" s="34">
        <f t="shared" si="85"/>
        <v>8</v>
      </c>
      <c r="H318" s="34">
        <f t="shared" si="102"/>
        <v>1</v>
      </c>
      <c r="I318" s="34">
        <f t="shared" si="102"/>
        <v>0</v>
      </c>
      <c r="J318" s="34">
        <f t="shared" si="86"/>
        <v>352</v>
      </c>
      <c r="K318" s="34">
        <f t="shared" si="87"/>
        <v>392</v>
      </c>
      <c r="L318" s="34">
        <f t="shared" si="88"/>
        <v>64</v>
      </c>
      <c r="M318" s="34">
        <f t="shared" si="89"/>
        <v>128</v>
      </c>
      <c r="N318" s="34">
        <f t="shared" si="90"/>
        <v>192</v>
      </c>
      <c r="O318" s="34">
        <f t="shared" si="91"/>
        <v>184</v>
      </c>
      <c r="P318" s="34">
        <f t="shared" si="92"/>
        <v>368</v>
      </c>
      <c r="Q318" s="34">
        <f t="shared" si="93"/>
        <v>248</v>
      </c>
      <c r="R318" s="34">
        <f t="shared" si="94"/>
        <v>496</v>
      </c>
      <c r="S318" s="34">
        <f t="shared" si="95"/>
        <v>744</v>
      </c>
      <c r="T318" s="35">
        <f t="shared" si="96"/>
        <v>0.4731182795698925</v>
      </c>
      <c r="U318" s="35">
        <f t="shared" si="97"/>
        <v>0.5268817204301075</v>
      </c>
    </row>
    <row r="319" spans="1:21" x14ac:dyDescent="0.25">
      <c r="A319" s="36">
        <f t="shared" si="98"/>
        <v>53114</v>
      </c>
      <c r="B319" s="33">
        <f t="shared" si="81"/>
        <v>53114</v>
      </c>
      <c r="C319" s="34">
        <f t="shared" si="82"/>
        <v>2045</v>
      </c>
      <c r="D319" s="34">
        <f t="shared" si="83"/>
        <v>6</v>
      </c>
      <c r="E319" s="34">
        <f t="shared" si="80"/>
        <v>30</v>
      </c>
      <c r="F319" s="34">
        <f t="shared" si="84"/>
        <v>22</v>
      </c>
      <c r="G319" s="34">
        <f t="shared" si="85"/>
        <v>8</v>
      </c>
      <c r="H319" s="34">
        <f t="shared" si="102"/>
        <v>0</v>
      </c>
      <c r="I319" s="34">
        <f t="shared" si="102"/>
        <v>0</v>
      </c>
      <c r="J319" s="34">
        <f t="shared" si="86"/>
        <v>352</v>
      </c>
      <c r="K319" s="34">
        <f t="shared" si="87"/>
        <v>368</v>
      </c>
      <c r="L319" s="34">
        <f t="shared" si="88"/>
        <v>64</v>
      </c>
      <c r="M319" s="34">
        <f t="shared" si="89"/>
        <v>128</v>
      </c>
      <c r="N319" s="34">
        <f t="shared" si="90"/>
        <v>192</v>
      </c>
      <c r="O319" s="34">
        <f t="shared" si="91"/>
        <v>176</v>
      </c>
      <c r="P319" s="34">
        <f t="shared" si="92"/>
        <v>352</v>
      </c>
      <c r="Q319" s="34">
        <f t="shared" si="93"/>
        <v>240</v>
      </c>
      <c r="R319" s="34">
        <f t="shared" si="94"/>
        <v>480</v>
      </c>
      <c r="S319" s="34">
        <f t="shared" si="95"/>
        <v>720</v>
      </c>
      <c r="T319" s="35">
        <f t="shared" si="96"/>
        <v>0.48888888888888887</v>
      </c>
      <c r="U319" s="35">
        <f t="shared" si="97"/>
        <v>0.51111111111111107</v>
      </c>
    </row>
    <row r="320" spans="1:21" x14ac:dyDescent="0.25">
      <c r="A320" s="36">
        <f t="shared" si="98"/>
        <v>53144</v>
      </c>
      <c r="B320" s="33">
        <f t="shared" si="81"/>
        <v>53144</v>
      </c>
      <c r="C320" s="34">
        <f t="shared" si="82"/>
        <v>2045</v>
      </c>
      <c r="D320" s="34">
        <f t="shared" si="83"/>
        <v>7</v>
      </c>
      <c r="E320" s="34">
        <f t="shared" si="80"/>
        <v>31</v>
      </c>
      <c r="F320" s="34">
        <f t="shared" si="84"/>
        <v>21</v>
      </c>
      <c r="G320" s="34">
        <f t="shared" si="85"/>
        <v>10</v>
      </c>
      <c r="H320" s="34">
        <f t="shared" si="102"/>
        <v>1</v>
      </c>
      <c r="I320" s="34">
        <f t="shared" si="102"/>
        <v>0</v>
      </c>
      <c r="J320" s="34">
        <f t="shared" si="86"/>
        <v>320</v>
      </c>
      <c r="K320" s="34">
        <f t="shared" si="87"/>
        <v>424</v>
      </c>
      <c r="L320" s="34">
        <f t="shared" si="88"/>
        <v>80</v>
      </c>
      <c r="M320" s="34">
        <f t="shared" si="89"/>
        <v>160</v>
      </c>
      <c r="N320" s="34">
        <f t="shared" si="90"/>
        <v>240</v>
      </c>
      <c r="O320" s="34">
        <f t="shared" si="91"/>
        <v>168</v>
      </c>
      <c r="P320" s="34">
        <f t="shared" si="92"/>
        <v>336</v>
      </c>
      <c r="Q320" s="34">
        <f t="shared" si="93"/>
        <v>248</v>
      </c>
      <c r="R320" s="34">
        <f t="shared" si="94"/>
        <v>496</v>
      </c>
      <c r="S320" s="34">
        <f t="shared" si="95"/>
        <v>744</v>
      </c>
      <c r="T320" s="35">
        <f t="shared" si="96"/>
        <v>0.43010752688172044</v>
      </c>
      <c r="U320" s="35">
        <f t="shared" si="97"/>
        <v>0.56989247311827962</v>
      </c>
    </row>
    <row r="321" spans="1:21" x14ac:dyDescent="0.25">
      <c r="A321" s="36">
        <f t="shared" si="98"/>
        <v>53175</v>
      </c>
      <c r="B321" s="33">
        <f t="shared" si="81"/>
        <v>53175</v>
      </c>
      <c r="C321" s="34">
        <f t="shared" si="82"/>
        <v>2045</v>
      </c>
      <c r="D321" s="34">
        <f t="shared" si="83"/>
        <v>8</v>
      </c>
      <c r="E321" s="34">
        <f t="shared" si="80"/>
        <v>31</v>
      </c>
      <c r="F321" s="34">
        <f t="shared" si="84"/>
        <v>23</v>
      </c>
      <c r="G321" s="34">
        <f t="shared" si="85"/>
        <v>8</v>
      </c>
      <c r="H321" s="34">
        <f t="shared" si="102"/>
        <v>0</v>
      </c>
      <c r="I321" s="34">
        <f t="shared" si="102"/>
        <v>0</v>
      </c>
      <c r="J321" s="34">
        <f t="shared" si="86"/>
        <v>368</v>
      </c>
      <c r="K321" s="34">
        <f t="shared" si="87"/>
        <v>376</v>
      </c>
      <c r="L321" s="34">
        <f t="shared" si="88"/>
        <v>64</v>
      </c>
      <c r="M321" s="34">
        <f t="shared" si="89"/>
        <v>128</v>
      </c>
      <c r="N321" s="34">
        <f t="shared" si="90"/>
        <v>192</v>
      </c>
      <c r="O321" s="34">
        <f t="shared" si="91"/>
        <v>184</v>
      </c>
      <c r="P321" s="34">
        <f t="shared" si="92"/>
        <v>368</v>
      </c>
      <c r="Q321" s="34">
        <f t="shared" si="93"/>
        <v>248</v>
      </c>
      <c r="R321" s="34">
        <f t="shared" si="94"/>
        <v>496</v>
      </c>
      <c r="S321" s="34">
        <f t="shared" si="95"/>
        <v>744</v>
      </c>
      <c r="T321" s="35">
        <f t="shared" si="96"/>
        <v>0.4946236559139785</v>
      </c>
      <c r="U321" s="35">
        <f t="shared" si="97"/>
        <v>0.5053763440860215</v>
      </c>
    </row>
    <row r="322" spans="1:21" x14ac:dyDescent="0.25">
      <c r="A322" s="36">
        <f t="shared" si="98"/>
        <v>53206</v>
      </c>
      <c r="B322" s="33">
        <f t="shared" si="81"/>
        <v>53206</v>
      </c>
      <c r="C322" s="34">
        <f t="shared" si="82"/>
        <v>2045</v>
      </c>
      <c r="D322" s="34">
        <f t="shared" si="83"/>
        <v>9</v>
      </c>
      <c r="E322" s="34">
        <f t="shared" ref="E322:E385" si="103">EOMONTH(A322,0)-A322+1</f>
        <v>30</v>
      </c>
      <c r="F322" s="34">
        <f t="shared" si="84"/>
        <v>21</v>
      </c>
      <c r="G322" s="34">
        <f t="shared" si="85"/>
        <v>9</v>
      </c>
      <c r="H322" s="34">
        <f t="shared" si="102"/>
        <v>1</v>
      </c>
      <c r="I322" s="34">
        <f t="shared" si="102"/>
        <v>0</v>
      </c>
      <c r="J322" s="34">
        <f t="shared" si="86"/>
        <v>320</v>
      </c>
      <c r="K322" s="34">
        <f t="shared" si="87"/>
        <v>400</v>
      </c>
      <c r="L322" s="34">
        <f t="shared" si="88"/>
        <v>72</v>
      </c>
      <c r="M322" s="34">
        <f t="shared" si="89"/>
        <v>144</v>
      </c>
      <c r="N322" s="34">
        <f t="shared" si="90"/>
        <v>216</v>
      </c>
      <c r="O322" s="34">
        <f t="shared" si="91"/>
        <v>168</v>
      </c>
      <c r="P322" s="34">
        <f t="shared" si="92"/>
        <v>336</v>
      </c>
      <c r="Q322" s="34">
        <f t="shared" si="93"/>
        <v>240</v>
      </c>
      <c r="R322" s="34">
        <f t="shared" si="94"/>
        <v>480</v>
      </c>
      <c r="S322" s="34">
        <f t="shared" si="95"/>
        <v>720</v>
      </c>
      <c r="T322" s="35">
        <f t="shared" si="96"/>
        <v>0.44444444444444442</v>
      </c>
      <c r="U322" s="35">
        <f t="shared" si="97"/>
        <v>0.55555555555555558</v>
      </c>
    </row>
    <row r="323" spans="1:21" x14ac:dyDescent="0.25">
      <c r="A323" s="36">
        <f t="shared" si="98"/>
        <v>53236</v>
      </c>
      <c r="B323" s="33">
        <f t="shared" ref="B323:B385" si="104">A323</f>
        <v>53236</v>
      </c>
      <c r="C323" s="34">
        <f t="shared" ref="C323:C385" si="105">YEAR(A323)</f>
        <v>2045</v>
      </c>
      <c r="D323" s="34">
        <f t="shared" ref="D323:D385" si="106">MONTH(A323)</f>
        <v>10</v>
      </c>
      <c r="E323" s="34">
        <f t="shared" si="103"/>
        <v>31</v>
      </c>
      <c r="F323" s="34">
        <f t="shared" ref="F323:F385" si="107">NETWORKDAYS(A323,EOMONTH(A323,0))</f>
        <v>22</v>
      </c>
      <c r="G323" s="34">
        <f t="shared" ref="G323:G385" si="108">+E323-F323</f>
        <v>9</v>
      </c>
      <c r="H323" s="34">
        <f t="shared" si="102"/>
        <v>0</v>
      </c>
      <c r="I323" s="34">
        <f t="shared" si="102"/>
        <v>0</v>
      </c>
      <c r="J323" s="34">
        <f t="shared" ref="J323:J385" si="109">16*(F323-H323)</f>
        <v>352</v>
      </c>
      <c r="K323" s="34">
        <f t="shared" ref="K323:K385" si="110">+S323-J323</f>
        <v>392</v>
      </c>
      <c r="L323" s="34">
        <f t="shared" ref="L323:L385" si="111">+G323*8</f>
        <v>72</v>
      </c>
      <c r="M323" s="34">
        <f t="shared" ref="M323:M385" si="112">16*G323</f>
        <v>144</v>
      </c>
      <c r="N323" s="34">
        <f t="shared" ref="N323:N385" si="113">+G323*24</f>
        <v>216</v>
      </c>
      <c r="O323" s="34">
        <f t="shared" ref="O323:O385" si="114">+F323*8</f>
        <v>176</v>
      </c>
      <c r="P323" s="34">
        <f t="shared" ref="P323:P385" si="115">16*F323</f>
        <v>352</v>
      </c>
      <c r="Q323" s="34">
        <f t="shared" ref="Q323:Q385" si="116">8*E323</f>
        <v>248</v>
      </c>
      <c r="R323" s="34">
        <f t="shared" ref="R323:R385" si="117">16*E323</f>
        <v>496</v>
      </c>
      <c r="S323" s="34">
        <f t="shared" ref="S323:S385" si="118">E323*24+I323</f>
        <v>744</v>
      </c>
      <c r="T323" s="35">
        <f t="shared" ref="T323:T385" si="119">+J323/SUM(J323:K323)</f>
        <v>0.4731182795698925</v>
      </c>
      <c r="U323" s="35">
        <f t="shared" ref="U323:U385" si="120">K323/SUM(J323:K323)</f>
        <v>0.5268817204301075</v>
      </c>
    </row>
    <row r="324" spans="1:21" x14ac:dyDescent="0.25">
      <c r="A324" s="36">
        <f t="shared" ref="A324:A385" si="121">+EOMONTH(A323,0)+1</f>
        <v>53267</v>
      </c>
      <c r="B324" s="33">
        <f t="shared" si="104"/>
        <v>53267</v>
      </c>
      <c r="C324" s="34">
        <f t="shared" si="105"/>
        <v>2045</v>
      </c>
      <c r="D324" s="34">
        <f t="shared" si="106"/>
        <v>11</v>
      </c>
      <c r="E324" s="34">
        <f t="shared" si="103"/>
        <v>30</v>
      </c>
      <c r="F324" s="34">
        <f t="shared" si="107"/>
        <v>22</v>
      </c>
      <c r="G324" s="34">
        <f t="shared" si="108"/>
        <v>8</v>
      </c>
      <c r="H324" s="34">
        <f t="shared" si="102"/>
        <v>1</v>
      </c>
      <c r="I324" s="34">
        <f t="shared" si="102"/>
        <v>1</v>
      </c>
      <c r="J324" s="34">
        <f t="shared" si="109"/>
        <v>336</v>
      </c>
      <c r="K324" s="34">
        <f t="shared" si="110"/>
        <v>385</v>
      </c>
      <c r="L324" s="34">
        <f t="shared" si="111"/>
        <v>64</v>
      </c>
      <c r="M324" s="34">
        <f t="shared" si="112"/>
        <v>128</v>
      </c>
      <c r="N324" s="34">
        <f t="shared" si="113"/>
        <v>192</v>
      </c>
      <c r="O324" s="34">
        <f t="shared" si="114"/>
        <v>176</v>
      </c>
      <c r="P324" s="34">
        <f t="shared" si="115"/>
        <v>352</v>
      </c>
      <c r="Q324" s="34">
        <f t="shared" si="116"/>
        <v>240</v>
      </c>
      <c r="R324" s="34">
        <f t="shared" si="117"/>
        <v>480</v>
      </c>
      <c r="S324" s="34">
        <f t="shared" si="118"/>
        <v>721</v>
      </c>
      <c r="T324" s="35">
        <f t="shared" si="119"/>
        <v>0.46601941747572817</v>
      </c>
      <c r="U324" s="35">
        <f t="shared" si="120"/>
        <v>0.53398058252427183</v>
      </c>
    </row>
    <row r="325" spans="1:21" x14ac:dyDescent="0.25">
      <c r="A325" s="36">
        <f t="shared" si="121"/>
        <v>53297</v>
      </c>
      <c r="B325" s="33">
        <f t="shared" si="104"/>
        <v>53297</v>
      </c>
      <c r="C325" s="34">
        <f t="shared" si="105"/>
        <v>2045</v>
      </c>
      <c r="D325" s="34">
        <f t="shared" si="106"/>
        <v>12</v>
      </c>
      <c r="E325" s="34">
        <f t="shared" si="103"/>
        <v>31</v>
      </c>
      <c r="F325" s="34">
        <f t="shared" si="107"/>
        <v>21</v>
      </c>
      <c r="G325" s="34">
        <f t="shared" si="108"/>
        <v>10</v>
      </c>
      <c r="H325" s="34">
        <f t="shared" si="102"/>
        <v>1</v>
      </c>
      <c r="I325" s="34">
        <f t="shared" si="102"/>
        <v>0</v>
      </c>
      <c r="J325" s="34">
        <f t="shared" si="109"/>
        <v>320</v>
      </c>
      <c r="K325" s="34">
        <f t="shared" si="110"/>
        <v>424</v>
      </c>
      <c r="L325" s="34">
        <f t="shared" si="111"/>
        <v>80</v>
      </c>
      <c r="M325" s="34">
        <f t="shared" si="112"/>
        <v>160</v>
      </c>
      <c r="N325" s="34">
        <f t="shared" si="113"/>
        <v>240</v>
      </c>
      <c r="O325" s="34">
        <f t="shared" si="114"/>
        <v>168</v>
      </c>
      <c r="P325" s="34">
        <f t="shared" si="115"/>
        <v>336</v>
      </c>
      <c r="Q325" s="34">
        <f t="shared" si="116"/>
        <v>248</v>
      </c>
      <c r="R325" s="34">
        <f t="shared" si="117"/>
        <v>496</v>
      </c>
      <c r="S325" s="34">
        <f t="shared" si="118"/>
        <v>744</v>
      </c>
      <c r="T325" s="35">
        <f t="shared" si="119"/>
        <v>0.43010752688172044</v>
      </c>
      <c r="U325" s="35">
        <f t="shared" si="120"/>
        <v>0.56989247311827962</v>
      </c>
    </row>
    <row r="326" spans="1:21" x14ac:dyDescent="0.25">
      <c r="A326" s="36">
        <f t="shared" si="121"/>
        <v>53328</v>
      </c>
      <c r="B326" s="33">
        <f t="shared" si="104"/>
        <v>53328</v>
      </c>
      <c r="C326" s="34">
        <f t="shared" si="105"/>
        <v>2046</v>
      </c>
      <c r="D326" s="34">
        <f t="shared" si="106"/>
        <v>1</v>
      </c>
      <c r="E326" s="34">
        <f t="shared" si="103"/>
        <v>31</v>
      </c>
      <c r="F326" s="34">
        <f t="shared" si="107"/>
        <v>23</v>
      </c>
      <c r="G326" s="34">
        <f t="shared" si="108"/>
        <v>8</v>
      </c>
      <c r="H326" s="34">
        <f t="shared" si="102"/>
        <v>1</v>
      </c>
      <c r="I326" s="34">
        <f t="shared" si="102"/>
        <v>0</v>
      </c>
      <c r="J326" s="34">
        <f t="shared" si="109"/>
        <v>352</v>
      </c>
      <c r="K326" s="34">
        <f t="shared" si="110"/>
        <v>392</v>
      </c>
      <c r="L326" s="34">
        <f t="shared" si="111"/>
        <v>64</v>
      </c>
      <c r="M326" s="34">
        <f t="shared" si="112"/>
        <v>128</v>
      </c>
      <c r="N326" s="34">
        <f t="shared" si="113"/>
        <v>192</v>
      </c>
      <c r="O326" s="34">
        <f t="shared" si="114"/>
        <v>184</v>
      </c>
      <c r="P326" s="34">
        <f t="shared" si="115"/>
        <v>368</v>
      </c>
      <c r="Q326" s="34">
        <f t="shared" si="116"/>
        <v>248</v>
      </c>
      <c r="R326" s="34">
        <f t="shared" si="117"/>
        <v>496</v>
      </c>
      <c r="S326" s="34">
        <f t="shared" si="118"/>
        <v>744</v>
      </c>
      <c r="T326" s="35">
        <f t="shared" si="119"/>
        <v>0.4731182795698925</v>
      </c>
      <c r="U326" s="35">
        <f t="shared" si="120"/>
        <v>0.5268817204301075</v>
      </c>
    </row>
    <row r="327" spans="1:21" x14ac:dyDescent="0.25">
      <c r="A327" s="36">
        <f t="shared" si="121"/>
        <v>53359</v>
      </c>
      <c r="B327" s="33">
        <f t="shared" si="104"/>
        <v>53359</v>
      </c>
      <c r="C327" s="34">
        <f t="shared" si="105"/>
        <v>2046</v>
      </c>
      <c r="D327" s="34">
        <f t="shared" si="106"/>
        <v>2</v>
      </c>
      <c r="E327" s="34">
        <f t="shared" si="103"/>
        <v>28</v>
      </c>
      <c r="F327" s="34">
        <f t="shared" si="107"/>
        <v>20</v>
      </c>
      <c r="G327" s="34">
        <f t="shared" si="108"/>
        <v>8</v>
      </c>
      <c r="H327" s="34">
        <f t="shared" si="102"/>
        <v>0</v>
      </c>
      <c r="I327" s="34">
        <f t="shared" si="102"/>
        <v>0</v>
      </c>
      <c r="J327" s="34">
        <f t="shared" si="109"/>
        <v>320</v>
      </c>
      <c r="K327" s="34">
        <f t="shared" si="110"/>
        <v>352</v>
      </c>
      <c r="L327" s="34">
        <f t="shared" si="111"/>
        <v>64</v>
      </c>
      <c r="M327" s="34">
        <f t="shared" si="112"/>
        <v>128</v>
      </c>
      <c r="N327" s="34">
        <f t="shared" si="113"/>
        <v>192</v>
      </c>
      <c r="O327" s="34">
        <f t="shared" si="114"/>
        <v>160</v>
      </c>
      <c r="P327" s="34">
        <f t="shared" si="115"/>
        <v>320</v>
      </c>
      <c r="Q327" s="34">
        <f t="shared" si="116"/>
        <v>224</v>
      </c>
      <c r="R327" s="34">
        <f t="shared" si="117"/>
        <v>448</v>
      </c>
      <c r="S327" s="34">
        <f t="shared" si="118"/>
        <v>672</v>
      </c>
      <c r="T327" s="35">
        <f t="shared" si="119"/>
        <v>0.47619047619047616</v>
      </c>
      <c r="U327" s="35">
        <f t="shared" si="120"/>
        <v>0.52380952380952384</v>
      </c>
    </row>
    <row r="328" spans="1:21" x14ac:dyDescent="0.25">
      <c r="A328" s="36">
        <f t="shared" si="121"/>
        <v>53387</v>
      </c>
      <c r="B328" s="33">
        <f t="shared" si="104"/>
        <v>53387</v>
      </c>
      <c r="C328" s="34">
        <f t="shared" si="105"/>
        <v>2046</v>
      </c>
      <c r="D328" s="34">
        <f t="shared" si="106"/>
        <v>3</v>
      </c>
      <c r="E328" s="34">
        <f t="shared" si="103"/>
        <v>31</v>
      </c>
      <c r="F328" s="34">
        <f t="shared" si="107"/>
        <v>22</v>
      </c>
      <c r="G328" s="34">
        <f t="shared" si="108"/>
        <v>9</v>
      </c>
      <c r="H328" s="34">
        <f t="shared" si="102"/>
        <v>0</v>
      </c>
      <c r="I328" s="34">
        <f t="shared" si="102"/>
        <v>-1</v>
      </c>
      <c r="J328" s="34">
        <f t="shared" si="109"/>
        <v>352</v>
      </c>
      <c r="K328" s="34">
        <f t="shared" si="110"/>
        <v>391</v>
      </c>
      <c r="L328" s="34">
        <f t="shared" si="111"/>
        <v>72</v>
      </c>
      <c r="M328" s="34">
        <f t="shared" si="112"/>
        <v>144</v>
      </c>
      <c r="N328" s="34">
        <f t="shared" si="113"/>
        <v>216</v>
      </c>
      <c r="O328" s="34">
        <f t="shared" si="114"/>
        <v>176</v>
      </c>
      <c r="P328" s="34">
        <f t="shared" si="115"/>
        <v>352</v>
      </c>
      <c r="Q328" s="34">
        <f t="shared" si="116"/>
        <v>248</v>
      </c>
      <c r="R328" s="34">
        <f t="shared" si="117"/>
        <v>496</v>
      </c>
      <c r="S328" s="34">
        <f t="shared" si="118"/>
        <v>743</v>
      </c>
      <c r="T328" s="35">
        <f t="shared" si="119"/>
        <v>0.47375504710632571</v>
      </c>
      <c r="U328" s="35">
        <f t="shared" si="120"/>
        <v>0.52624495289367434</v>
      </c>
    </row>
    <row r="329" spans="1:21" x14ac:dyDescent="0.25">
      <c r="A329" s="36">
        <f t="shared" si="121"/>
        <v>53418</v>
      </c>
      <c r="B329" s="33">
        <f t="shared" si="104"/>
        <v>53418</v>
      </c>
      <c r="C329" s="34">
        <f t="shared" si="105"/>
        <v>2046</v>
      </c>
      <c r="D329" s="34">
        <f t="shared" si="106"/>
        <v>4</v>
      </c>
      <c r="E329" s="34">
        <f t="shared" si="103"/>
        <v>30</v>
      </c>
      <c r="F329" s="34">
        <f t="shared" si="107"/>
        <v>21</v>
      </c>
      <c r="G329" s="34">
        <f t="shared" si="108"/>
        <v>9</v>
      </c>
      <c r="H329" s="34">
        <f t="shared" si="102"/>
        <v>0</v>
      </c>
      <c r="I329" s="34">
        <f t="shared" si="102"/>
        <v>0</v>
      </c>
      <c r="J329" s="34">
        <f t="shared" si="109"/>
        <v>336</v>
      </c>
      <c r="K329" s="34">
        <f t="shared" si="110"/>
        <v>384</v>
      </c>
      <c r="L329" s="34">
        <f t="shared" si="111"/>
        <v>72</v>
      </c>
      <c r="M329" s="34">
        <f t="shared" si="112"/>
        <v>144</v>
      </c>
      <c r="N329" s="34">
        <f t="shared" si="113"/>
        <v>216</v>
      </c>
      <c r="O329" s="34">
        <f t="shared" si="114"/>
        <v>168</v>
      </c>
      <c r="P329" s="34">
        <f t="shared" si="115"/>
        <v>336</v>
      </c>
      <c r="Q329" s="34">
        <f t="shared" si="116"/>
        <v>240</v>
      </c>
      <c r="R329" s="34">
        <f t="shared" si="117"/>
        <v>480</v>
      </c>
      <c r="S329" s="34">
        <f t="shared" si="118"/>
        <v>720</v>
      </c>
      <c r="T329" s="35">
        <f t="shared" si="119"/>
        <v>0.46666666666666667</v>
      </c>
      <c r="U329" s="35">
        <f t="shared" si="120"/>
        <v>0.53333333333333333</v>
      </c>
    </row>
    <row r="330" spans="1:21" x14ac:dyDescent="0.25">
      <c r="A330" s="36">
        <f t="shared" si="121"/>
        <v>53448</v>
      </c>
      <c r="B330" s="33">
        <f t="shared" si="104"/>
        <v>53448</v>
      </c>
      <c r="C330" s="34">
        <f t="shared" si="105"/>
        <v>2046</v>
      </c>
      <c r="D330" s="34">
        <f t="shared" si="106"/>
        <v>5</v>
      </c>
      <c r="E330" s="34">
        <f t="shared" si="103"/>
        <v>31</v>
      </c>
      <c r="F330" s="34">
        <f t="shared" si="107"/>
        <v>23</v>
      </c>
      <c r="G330" s="34">
        <f t="shared" si="108"/>
        <v>8</v>
      </c>
      <c r="H330" s="34">
        <f t="shared" ref="H330:I345" si="122">+H318</f>
        <v>1</v>
      </c>
      <c r="I330" s="34">
        <f t="shared" si="122"/>
        <v>0</v>
      </c>
      <c r="J330" s="34">
        <f t="shared" si="109"/>
        <v>352</v>
      </c>
      <c r="K330" s="34">
        <f t="shared" si="110"/>
        <v>392</v>
      </c>
      <c r="L330" s="34">
        <f t="shared" si="111"/>
        <v>64</v>
      </c>
      <c r="M330" s="34">
        <f t="shared" si="112"/>
        <v>128</v>
      </c>
      <c r="N330" s="34">
        <f t="shared" si="113"/>
        <v>192</v>
      </c>
      <c r="O330" s="34">
        <f t="shared" si="114"/>
        <v>184</v>
      </c>
      <c r="P330" s="34">
        <f t="shared" si="115"/>
        <v>368</v>
      </c>
      <c r="Q330" s="34">
        <f t="shared" si="116"/>
        <v>248</v>
      </c>
      <c r="R330" s="34">
        <f t="shared" si="117"/>
        <v>496</v>
      </c>
      <c r="S330" s="34">
        <f t="shared" si="118"/>
        <v>744</v>
      </c>
      <c r="T330" s="35">
        <f t="shared" si="119"/>
        <v>0.4731182795698925</v>
      </c>
      <c r="U330" s="35">
        <f t="shared" si="120"/>
        <v>0.5268817204301075</v>
      </c>
    </row>
    <row r="331" spans="1:21" x14ac:dyDescent="0.25">
      <c r="A331" s="36">
        <f t="shared" si="121"/>
        <v>53479</v>
      </c>
      <c r="B331" s="33">
        <f t="shared" si="104"/>
        <v>53479</v>
      </c>
      <c r="C331" s="34">
        <f t="shared" si="105"/>
        <v>2046</v>
      </c>
      <c r="D331" s="34">
        <f t="shared" si="106"/>
        <v>6</v>
      </c>
      <c r="E331" s="34">
        <f t="shared" si="103"/>
        <v>30</v>
      </c>
      <c r="F331" s="34">
        <f t="shared" si="107"/>
        <v>21</v>
      </c>
      <c r="G331" s="34">
        <f t="shared" si="108"/>
        <v>9</v>
      </c>
      <c r="H331" s="34">
        <f t="shared" si="122"/>
        <v>0</v>
      </c>
      <c r="I331" s="34">
        <f t="shared" si="122"/>
        <v>0</v>
      </c>
      <c r="J331" s="34">
        <f t="shared" si="109"/>
        <v>336</v>
      </c>
      <c r="K331" s="34">
        <f t="shared" si="110"/>
        <v>384</v>
      </c>
      <c r="L331" s="34">
        <f t="shared" si="111"/>
        <v>72</v>
      </c>
      <c r="M331" s="34">
        <f t="shared" si="112"/>
        <v>144</v>
      </c>
      <c r="N331" s="34">
        <f t="shared" si="113"/>
        <v>216</v>
      </c>
      <c r="O331" s="34">
        <f t="shared" si="114"/>
        <v>168</v>
      </c>
      <c r="P331" s="34">
        <f t="shared" si="115"/>
        <v>336</v>
      </c>
      <c r="Q331" s="34">
        <f t="shared" si="116"/>
        <v>240</v>
      </c>
      <c r="R331" s="34">
        <f t="shared" si="117"/>
        <v>480</v>
      </c>
      <c r="S331" s="34">
        <f t="shared" si="118"/>
        <v>720</v>
      </c>
      <c r="T331" s="35">
        <f t="shared" si="119"/>
        <v>0.46666666666666667</v>
      </c>
      <c r="U331" s="35">
        <f t="shared" si="120"/>
        <v>0.53333333333333333</v>
      </c>
    </row>
    <row r="332" spans="1:21" x14ac:dyDescent="0.25">
      <c r="A332" s="36">
        <f t="shared" si="121"/>
        <v>53509</v>
      </c>
      <c r="B332" s="33">
        <f t="shared" si="104"/>
        <v>53509</v>
      </c>
      <c r="C332" s="34">
        <f t="shared" si="105"/>
        <v>2046</v>
      </c>
      <c r="D332" s="34">
        <f t="shared" si="106"/>
        <v>7</v>
      </c>
      <c r="E332" s="34">
        <f t="shared" si="103"/>
        <v>31</v>
      </c>
      <c r="F332" s="34">
        <f t="shared" si="107"/>
        <v>22</v>
      </c>
      <c r="G332" s="34">
        <f t="shared" si="108"/>
        <v>9</v>
      </c>
      <c r="H332" s="34">
        <f t="shared" si="122"/>
        <v>1</v>
      </c>
      <c r="I332" s="34">
        <f t="shared" si="122"/>
        <v>0</v>
      </c>
      <c r="J332" s="34">
        <f t="shared" si="109"/>
        <v>336</v>
      </c>
      <c r="K332" s="34">
        <f t="shared" si="110"/>
        <v>408</v>
      </c>
      <c r="L332" s="34">
        <f t="shared" si="111"/>
        <v>72</v>
      </c>
      <c r="M332" s="34">
        <f t="shared" si="112"/>
        <v>144</v>
      </c>
      <c r="N332" s="34">
        <f t="shared" si="113"/>
        <v>216</v>
      </c>
      <c r="O332" s="34">
        <f t="shared" si="114"/>
        <v>176</v>
      </c>
      <c r="P332" s="34">
        <f t="shared" si="115"/>
        <v>352</v>
      </c>
      <c r="Q332" s="34">
        <f t="shared" si="116"/>
        <v>248</v>
      </c>
      <c r="R332" s="34">
        <f t="shared" si="117"/>
        <v>496</v>
      </c>
      <c r="S332" s="34">
        <f t="shared" si="118"/>
        <v>744</v>
      </c>
      <c r="T332" s="35">
        <f t="shared" si="119"/>
        <v>0.45161290322580644</v>
      </c>
      <c r="U332" s="35">
        <f t="shared" si="120"/>
        <v>0.54838709677419351</v>
      </c>
    </row>
    <row r="333" spans="1:21" x14ac:dyDescent="0.25">
      <c r="A333" s="36">
        <f t="shared" si="121"/>
        <v>53540</v>
      </c>
      <c r="B333" s="33">
        <f t="shared" si="104"/>
        <v>53540</v>
      </c>
      <c r="C333" s="34">
        <f t="shared" si="105"/>
        <v>2046</v>
      </c>
      <c r="D333" s="34">
        <f t="shared" si="106"/>
        <v>8</v>
      </c>
      <c r="E333" s="34">
        <f t="shared" si="103"/>
        <v>31</v>
      </c>
      <c r="F333" s="34">
        <f t="shared" si="107"/>
        <v>23</v>
      </c>
      <c r="G333" s="34">
        <f t="shared" si="108"/>
        <v>8</v>
      </c>
      <c r="H333" s="34">
        <f t="shared" si="122"/>
        <v>0</v>
      </c>
      <c r="I333" s="34">
        <f t="shared" si="122"/>
        <v>0</v>
      </c>
      <c r="J333" s="34">
        <f t="shared" si="109"/>
        <v>368</v>
      </c>
      <c r="K333" s="34">
        <f t="shared" si="110"/>
        <v>376</v>
      </c>
      <c r="L333" s="34">
        <f t="shared" si="111"/>
        <v>64</v>
      </c>
      <c r="M333" s="34">
        <f t="shared" si="112"/>
        <v>128</v>
      </c>
      <c r="N333" s="34">
        <f t="shared" si="113"/>
        <v>192</v>
      </c>
      <c r="O333" s="34">
        <f t="shared" si="114"/>
        <v>184</v>
      </c>
      <c r="P333" s="34">
        <f t="shared" si="115"/>
        <v>368</v>
      </c>
      <c r="Q333" s="34">
        <f t="shared" si="116"/>
        <v>248</v>
      </c>
      <c r="R333" s="34">
        <f t="shared" si="117"/>
        <v>496</v>
      </c>
      <c r="S333" s="34">
        <f t="shared" si="118"/>
        <v>744</v>
      </c>
      <c r="T333" s="35">
        <f t="shared" si="119"/>
        <v>0.4946236559139785</v>
      </c>
      <c r="U333" s="35">
        <f t="shared" si="120"/>
        <v>0.5053763440860215</v>
      </c>
    </row>
    <row r="334" spans="1:21" x14ac:dyDescent="0.25">
      <c r="A334" s="36">
        <f t="shared" si="121"/>
        <v>53571</v>
      </c>
      <c r="B334" s="33">
        <f t="shared" si="104"/>
        <v>53571</v>
      </c>
      <c r="C334" s="34">
        <f t="shared" si="105"/>
        <v>2046</v>
      </c>
      <c r="D334" s="34">
        <f t="shared" si="106"/>
        <v>9</v>
      </c>
      <c r="E334" s="34">
        <f t="shared" si="103"/>
        <v>30</v>
      </c>
      <c r="F334" s="34">
        <f t="shared" si="107"/>
        <v>20</v>
      </c>
      <c r="G334" s="34">
        <f t="shared" si="108"/>
        <v>10</v>
      </c>
      <c r="H334" s="34">
        <f t="shared" si="122"/>
        <v>1</v>
      </c>
      <c r="I334" s="34">
        <f t="shared" si="122"/>
        <v>0</v>
      </c>
      <c r="J334" s="34">
        <f t="shared" si="109"/>
        <v>304</v>
      </c>
      <c r="K334" s="34">
        <f t="shared" si="110"/>
        <v>416</v>
      </c>
      <c r="L334" s="34">
        <f t="shared" si="111"/>
        <v>80</v>
      </c>
      <c r="M334" s="34">
        <f t="shared" si="112"/>
        <v>160</v>
      </c>
      <c r="N334" s="34">
        <f t="shared" si="113"/>
        <v>240</v>
      </c>
      <c r="O334" s="34">
        <f t="shared" si="114"/>
        <v>160</v>
      </c>
      <c r="P334" s="34">
        <f t="shared" si="115"/>
        <v>320</v>
      </c>
      <c r="Q334" s="34">
        <f t="shared" si="116"/>
        <v>240</v>
      </c>
      <c r="R334" s="34">
        <f t="shared" si="117"/>
        <v>480</v>
      </c>
      <c r="S334" s="34">
        <f t="shared" si="118"/>
        <v>720</v>
      </c>
      <c r="T334" s="35">
        <f t="shared" si="119"/>
        <v>0.42222222222222222</v>
      </c>
      <c r="U334" s="35">
        <f t="shared" si="120"/>
        <v>0.57777777777777772</v>
      </c>
    </row>
    <row r="335" spans="1:21" x14ac:dyDescent="0.25">
      <c r="A335" s="36">
        <f t="shared" si="121"/>
        <v>53601</v>
      </c>
      <c r="B335" s="33">
        <f t="shared" si="104"/>
        <v>53601</v>
      </c>
      <c r="C335" s="34">
        <f t="shared" si="105"/>
        <v>2046</v>
      </c>
      <c r="D335" s="34">
        <f t="shared" si="106"/>
        <v>10</v>
      </c>
      <c r="E335" s="34">
        <f t="shared" si="103"/>
        <v>31</v>
      </c>
      <c r="F335" s="34">
        <f t="shared" si="107"/>
        <v>23</v>
      </c>
      <c r="G335" s="34">
        <f t="shared" si="108"/>
        <v>8</v>
      </c>
      <c r="H335" s="34">
        <f t="shared" si="122"/>
        <v>0</v>
      </c>
      <c r="I335" s="34">
        <f t="shared" si="122"/>
        <v>0</v>
      </c>
      <c r="J335" s="34">
        <f t="shared" si="109"/>
        <v>368</v>
      </c>
      <c r="K335" s="34">
        <f t="shared" si="110"/>
        <v>376</v>
      </c>
      <c r="L335" s="34">
        <f t="shared" si="111"/>
        <v>64</v>
      </c>
      <c r="M335" s="34">
        <f t="shared" si="112"/>
        <v>128</v>
      </c>
      <c r="N335" s="34">
        <f t="shared" si="113"/>
        <v>192</v>
      </c>
      <c r="O335" s="34">
        <f t="shared" si="114"/>
        <v>184</v>
      </c>
      <c r="P335" s="34">
        <f t="shared" si="115"/>
        <v>368</v>
      </c>
      <c r="Q335" s="34">
        <f t="shared" si="116"/>
        <v>248</v>
      </c>
      <c r="R335" s="34">
        <f t="shared" si="117"/>
        <v>496</v>
      </c>
      <c r="S335" s="34">
        <f t="shared" si="118"/>
        <v>744</v>
      </c>
      <c r="T335" s="35">
        <f t="shared" si="119"/>
        <v>0.4946236559139785</v>
      </c>
      <c r="U335" s="35">
        <f t="shared" si="120"/>
        <v>0.5053763440860215</v>
      </c>
    </row>
    <row r="336" spans="1:21" x14ac:dyDescent="0.25">
      <c r="A336" s="36">
        <f t="shared" si="121"/>
        <v>53632</v>
      </c>
      <c r="B336" s="33">
        <f t="shared" si="104"/>
        <v>53632</v>
      </c>
      <c r="C336" s="34">
        <f t="shared" si="105"/>
        <v>2046</v>
      </c>
      <c r="D336" s="34">
        <f t="shared" si="106"/>
        <v>11</v>
      </c>
      <c r="E336" s="34">
        <f t="shared" si="103"/>
        <v>30</v>
      </c>
      <c r="F336" s="34">
        <f t="shared" si="107"/>
        <v>22</v>
      </c>
      <c r="G336" s="34">
        <f t="shared" si="108"/>
        <v>8</v>
      </c>
      <c r="H336" s="34">
        <f t="shared" si="122"/>
        <v>1</v>
      </c>
      <c r="I336" s="34">
        <f t="shared" si="122"/>
        <v>1</v>
      </c>
      <c r="J336" s="34">
        <f t="shared" si="109"/>
        <v>336</v>
      </c>
      <c r="K336" s="34">
        <f t="shared" si="110"/>
        <v>385</v>
      </c>
      <c r="L336" s="34">
        <f t="shared" si="111"/>
        <v>64</v>
      </c>
      <c r="M336" s="34">
        <f t="shared" si="112"/>
        <v>128</v>
      </c>
      <c r="N336" s="34">
        <f t="shared" si="113"/>
        <v>192</v>
      </c>
      <c r="O336" s="34">
        <f t="shared" si="114"/>
        <v>176</v>
      </c>
      <c r="P336" s="34">
        <f t="shared" si="115"/>
        <v>352</v>
      </c>
      <c r="Q336" s="34">
        <f t="shared" si="116"/>
        <v>240</v>
      </c>
      <c r="R336" s="34">
        <f t="shared" si="117"/>
        <v>480</v>
      </c>
      <c r="S336" s="34">
        <f t="shared" si="118"/>
        <v>721</v>
      </c>
      <c r="T336" s="35">
        <f t="shared" si="119"/>
        <v>0.46601941747572817</v>
      </c>
      <c r="U336" s="35">
        <f t="shared" si="120"/>
        <v>0.53398058252427183</v>
      </c>
    </row>
    <row r="337" spans="1:21" x14ac:dyDescent="0.25">
      <c r="A337" s="36">
        <f t="shared" si="121"/>
        <v>53662</v>
      </c>
      <c r="B337" s="33">
        <f t="shared" si="104"/>
        <v>53662</v>
      </c>
      <c r="C337" s="34">
        <f t="shared" si="105"/>
        <v>2046</v>
      </c>
      <c r="D337" s="34">
        <f t="shared" si="106"/>
        <v>12</v>
      </c>
      <c r="E337" s="34">
        <f t="shared" si="103"/>
        <v>31</v>
      </c>
      <c r="F337" s="34">
        <f t="shared" si="107"/>
        <v>21</v>
      </c>
      <c r="G337" s="34">
        <f t="shared" si="108"/>
        <v>10</v>
      </c>
      <c r="H337" s="34">
        <f t="shared" si="122"/>
        <v>1</v>
      </c>
      <c r="I337" s="34">
        <f t="shared" si="122"/>
        <v>0</v>
      </c>
      <c r="J337" s="34">
        <f t="shared" si="109"/>
        <v>320</v>
      </c>
      <c r="K337" s="34">
        <f t="shared" si="110"/>
        <v>424</v>
      </c>
      <c r="L337" s="34">
        <f t="shared" si="111"/>
        <v>80</v>
      </c>
      <c r="M337" s="34">
        <f t="shared" si="112"/>
        <v>160</v>
      </c>
      <c r="N337" s="34">
        <f t="shared" si="113"/>
        <v>240</v>
      </c>
      <c r="O337" s="34">
        <f t="shared" si="114"/>
        <v>168</v>
      </c>
      <c r="P337" s="34">
        <f t="shared" si="115"/>
        <v>336</v>
      </c>
      <c r="Q337" s="34">
        <f t="shared" si="116"/>
        <v>248</v>
      </c>
      <c r="R337" s="34">
        <f t="shared" si="117"/>
        <v>496</v>
      </c>
      <c r="S337" s="34">
        <f t="shared" si="118"/>
        <v>744</v>
      </c>
      <c r="T337" s="35">
        <f t="shared" si="119"/>
        <v>0.43010752688172044</v>
      </c>
      <c r="U337" s="35">
        <f t="shared" si="120"/>
        <v>0.56989247311827962</v>
      </c>
    </row>
    <row r="338" spans="1:21" x14ac:dyDescent="0.25">
      <c r="A338" s="36">
        <f t="shared" si="121"/>
        <v>53693</v>
      </c>
      <c r="B338" s="33">
        <f t="shared" si="104"/>
        <v>53693</v>
      </c>
      <c r="C338" s="34">
        <f t="shared" si="105"/>
        <v>2047</v>
      </c>
      <c r="D338" s="34">
        <f t="shared" si="106"/>
        <v>1</v>
      </c>
      <c r="E338" s="34">
        <f t="shared" si="103"/>
        <v>31</v>
      </c>
      <c r="F338" s="34">
        <f t="shared" si="107"/>
        <v>23</v>
      </c>
      <c r="G338" s="34">
        <f t="shared" si="108"/>
        <v>8</v>
      </c>
      <c r="H338" s="34">
        <f t="shared" si="122"/>
        <v>1</v>
      </c>
      <c r="I338" s="34">
        <f t="shared" si="122"/>
        <v>0</v>
      </c>
      <c r="J338" s="34">
        <f t="shared" si="109"/>
        <v>352</v>
      </c>
      <c r="K338" s="34">
        <f t="shared" si="110"/>
        <v>392</v>
      </c>
      <c r="L338" s="34">
        <f t="shared" si="111"/>
        <v>64</v>
      </c>
      <c r="M338" s="34">
        <f t="shared" si="112"/>
        <v>128</v>
      </c>
      <c r="N338" s="34">
        <f t="shared" si="113"/>
        <v>192</v>
      </c>
      <c r="O338" s="34">
        <f t="shared" si="114"/>
        <v>184</v>
      </c>
      <c r="P338" s="34">
        <f t="shared" si="115"/>
        <v>368</v>
      </c>
      <c r="Q338" s="34">
        <f t="shared" si="116"/>
        <v>248</v>
      </c>
      <c r="R338" s="34">
        <f t="shared" si="117"/>
        <v>496</v>
      </c>
      <c r="S338" s="34">
        <f t="shared" si="118"/>
        <v>744</v>
      </c>
      <c r="T338" s="35">
        <f t="shared" si="119"/>
        <v>0.4731182795698925</v>
      </c>
      <c r="U338" s="35">
        <f t="shared" si="120"/>
        <v>0.5268817204301075</v>
      </c>
    </row>
    <row r="339" spans="1:21" x14ac:dyDescent="0.25">
      <c r="A339" s="36">
        <f t="shared" si="121"/>
        <v>53724</v>
      </c>
      <c r="B339" s="33">
        <f t="shared" si="104"/>
        <v>53724</v>
      </c>
      <c r="C339" s="34">
        <f t="shared" si="105"/>
        <v>2047</v>
      </c>
      <c r="D339" s="34">
        <f t="shared" si="106"/>
        <v>2</v>
      </c>
      <c r="E339" s="34">
        <f t="shared" si="103"/>
        <v>28</v>
      </c>
      <c r="F339" s="34">
        <f t="shared" si="107"/>
        <v>20</v>
      </c>
      <c r="G339" s="34">
        <f t="shared" si="108"/>
        <v>8</v>
      </c>
      <c r="H339" s="34">
        <f t="shared" si="122"/>
        <v>0</v>
      </c>
      <c r="I339" s="34">
        <f t="shared" si="122"/>
        <v>0</v>
      </c>
      <c r="J339" s="34">
        <f t="shared" si="109"/>
        <v>320</v>
      </c>
      <c r="K339" s="34">
        <f t="shared" si="110"/>
        <v>352</v>
      </c>
      <c r="L339" s="34">
        <f t="shared" si="111"/>
        <v>64</v>
      </c>
      <c r="M339" s="34">
        <f t="shared" si="112"/>
        <v>128</v>
      </c>
      <c r="N339" s="34">
        <f t="shared" si="113"/>
        <v>192</v>
      </c>
      <c r="O339" s="34">
        <f t="shared" si="114"/>
        <v>160</v>
      </c>
      <c r="P339" s="34">
        <f t="shared" si="115"/>
        <v>320</v>
      </c>
      <c r="Q339" s="34">
        <f t="shared" si="116"/>
        <v>224</v>
      </c>
      <c r="R339" s="34">
        <f t="shared" si="117"/>
        <v>448</v>
      </c>
      <c r="S339" s="34">
        <f t="shared" si="118"/>
        <v>672</v>
      </c>
      <c r="T339" s="35">
        <f t="shared" si="119"/>
        <v>0.47619047619047616</v>
      </c>
      <c r="U339" s="35">
        <f t="shared" si="120"/>
        <v>0.52380952380952384</v>
      </c>
    </row>
    <row r="340" spans="1:21" x14ac:dyDescent="0.25">
      <c r="A340" s="36">
        <f t="shared" si="121"/>
        <v>53752</v>
      </c>
      <c r="B340" s="33">
        <f t="shared" si="104"/>
        <v>53752</v>
      </c>
      <c r="C340" s="34">
        <f t="shared" si="105"/>
        <v>2047</v>
      </c>
      <c r="D340" s="34">
        <f t="shared" si="106"/>
        <v>3</v>
      </c>
      <c r="E340" s="34">
        <f t="shared" si="103"/>
        <v>31</v>
      </c>
      <c r="F340" s="34">
        <f t="shared" si="107"/>
        <v>21</v>
      </c>
      <c r="G340" s="34">
        <f t="shared" si="108"/>
        <v>10</v>
      </c>
      <c r="H340" s="34">
        <f t="shared" si="122"/>
        <v>0</v>
      </c>
      <c r="I340" s="34">
        <f t="shared" si="122"/>
        <v>-1</v>
      </c>
      <c r="J340" s="34">
        <f t="shared" si="109"/>
        <v>336</v>
      </c>
      <c r="K340" s="34">
        <f t="shared" si="110"/>
        <v>407</v>
      </c>
      <c r="L340" s="34">
        <f t="shared" si="111"/>
        <v>80</v>
      </c>
      <c r="M340" s="34">
        <f t="shared" si="112"/>
        <v>160</v>
      </c>
      <c r="N340" s="34">
        <f t="shared" si="113"/>
        <v>240</v>
      </c>
      <c r="O340" s="34">
        <f t="shared" si="114"/>
        <v>168</v>
      </c>
      <c r="P340" s="34">
        <f t="shared" si="115"/>
        <v>336</v>
      </c>
      <c r="Q340" s="34">
        <f t="shared" si="116"/>
        <v>248</v>
      </c>
      <c r="R340" s="34">
        <f t="shared" si="117"/>
        <v>496</v>
      </c>
      <c r="S340" s="34">
        <f t="shared" si="118"/>
        <v>743</v>
      </c>
      <c r="T340" s="35">
        <f t="shared" si="119"/>
        <v>0.45222072678331088</v>
      </c>
      <c r="U340" s="35">
        <f t="shared" si="120"/>
        <v>0.54777927321668907</v>
      </c>
    </row>
    <row r="341" spans="1:21" x14ac:dyDescent="0.25">
      <c r="A341" s="36">
        <f t="shared" si="121"/>
        <v>53783</v>
      </c>
      <c r="B341" s="33">
        <f t="shared" si="104"/>
        <v>53783</v>
      </c>
      <c r="C341" s="34">
        <f t="shared" si="105"/>
        <v>2047</v>
      </c>
      <c r="D341" s="34">
        <f t="shared" si="106"/>
        <v>4</v>
      </c>
      <c r="E341" s="34">
        <f t="shared" si="103"/>
        <v>30</v>
      </c>
      <c r="F341" s="34">
        <f t="shared" si="107"/>
        <v>22</v>
      </c>
      <c r="G341" s="34">
        <f t="shared" si="108"/>
        <v>8</v>
      </c>
      <c r="H341" s="34">
        <f t="shared" si="122"/>
        <v>0</v>
      </c>
      <c r="I341" s="34">
        <f t="shared" si="122"/>
        <v>0</v>
      </c>
      <c r="J341" s="34">
        <f t="shared" si="109"/>
        <v>352</v>
      </c>
      <c r="K341" s="34">
        <f t="shared" si="110"/>
        <v>368</v>
      </c>
      <c r="L341" s="34">
        <f t="shared" si="111"/>
        <v>64</v>
      </c>
      <c r="M341" s="34">
        <f t="shared" si="112"/>
        <v>128</v>
      </c>
      <c r="N341" s="34">
        <f t="shared" si="113"/>
        <v>192</v>
      </c>
      <c r="O341" s="34">
        <f t="shared" si="114"/>
        <v>176</v>
      </c>
      <c r="P341" s="34">
        <f t="shared" si="115"/>
        <v>352</v>
      </c>
      <c r="Q341" s="34">
        <f t="shared" si="116"/>
        <v>240</v>
      </c>
      <c r="R341" s="34">
        <f t="shared" si="117"/>
        <v>480</v>
      </c>
      <c r="S341" s="34">
        <f t="shared" si="118"/>
        <v>720</v>
      </c>
      <c r="T341" s="35">
        <f t="shared" si="119"/>
        <v>0.48888888888888887</v>
      </c>
      <c r="U341" s="35">
        <f t="shared" si="120"/>
        <v>0.51111111111111107</v>
      </c>
    </row>
    <row r="342" spans="1:21" x14ac:dyDescent="0.25">
      <c r="A342" s="36">
        <f t="shared" si="121"/>
        <v>53813</v>
      </c>
      <c r="B342" s="33">
        <f t="shared" si="104"/>
        <v>53813</v>
      </c>
      <c r="C342" s="34">
        <f t="shared" si="105"/>
        <v>2047</v>
      </c>
      <c r="D342" s="34">
        <f t="shared" si="106"/>
        <v>5</v>
      </c>
      <c r="E342" s="34">
        <f t="shared" si="103"/>
        <v>31</v>
      </c>
      <c r="F342" s="34">
        <f t="shared" si="107"/>
        <v>23</v>
      </c>
      <c r="G342" s="34">
        <f t="shared" si="108"/>
        <v>8</v>
      </c>
      <c r="H342" s="34">
        <f t="shared" si="122"/>
        <v>1</v>
      </c>
      <c r="I342" s="34">
        <f t="shared" si="122"/>
        <v>0</v>
      </c>
      <c r="J342" s="34">
        <f t="shared" si="109"/>
        <v>352</v>
      </c>
      <c r="K342" s="34">
        <f t="shared" si="110"/>
        <v>392</v>
      </c>
      <c r="L342" s="34">
        <f t="shared" si="111"/>
        <v>64</v>
      </c>
      <c r="M342" s="34">
        <f t="shared" si="112"/>
        <v>128</v>
      </c>
      <c r="N342" s="34">
        <f t="shared" si="113"/>
        <v>192</v>
      </c>
      <c r="O342" s="34">
        <f t="shared" si="114"/>
        <v>184</v>
      </c>
      <c r="P342" s="34">
        <f t="shared" si="115"/>
        <v>368</v>
      </c>
      <c r="Q342" s="34">
        <f t="shared" si="116"/>
        <v>248</v>
      </c>
      <c r="R342" s="34">
        <f t="shared" si="117"/>
        <v>496</v>
      </c>
      <c r="S342" s="34">
        <f t="shared" si="118"/>
        <v>744</v>
      </c>
      <c r="T342" s="35">
        <f t="shared" si="119"/>
        <v>0.4731182795698925</v>
      </c>
      <c r="U342" s="35">
        <f t="shared" si="120"/>
        <v>0.5268817204301075</v>
      </c>
    </row>
    <row r="343" spans="1:21" x14ac:dyDescent="0.25">
      <c r="A343" s="36">
        <f t="shared" si="121"/>
        <v>53844</v>
      </c>
      <c r="B343" s="33">
        <f t="shared" si="104"/>
        <v>53844</v>
      </c>
      <c r="C343" s="34">
        <f t="shared" si="105"/>
        <v>2047</v>
      </c>
      <c r="D343" s="34">
        <f t="shared" si="106"/>
        <v>6</v>
      </c>
      <c r="E343" s="34">
        <f t="shared" si="103"/>
        <v>30</v>
      </c>
      <c r="F343" s="34">
        <f t="shared" si="107"/>
        <v>20</v>
      </c>
      <c r="G343" s="34">
        <f t="shared" si="108"/>
        <v>10</v>
      </c>
      <c r="H343" s="34">
        <f t="shared" si="122"/>
        <v>0</v>
      </c>
      <c r="I343" s="34">
        <f t="shared" si="122"/>
        <v>0</v>
      </c>
      <c r="J343" s="34">
        <f t="shared" si="109"/>
        <v>320</v>
      </c>
      <c r="K343" s="34">
        <f t="shared" si="110"/>
        <v>400</v>
      </c>
      <c r="L343" s="34">
        <f t="shared" si="111"/>
        <v>80</v>
      </c>
      <c r="M343" s="34">
        <f t="shared" si="112"/>
        <v>160</v>
      </c>
      <c r="N343" s="34">
        <f t="shared" si="113"/>
        <v>240</v>
      </c>
      <c r="O343" s="34">
        <f t="shared" si="114"/>
        <v>160</v>
      </c>
      <c r="P343" s="34">
        <f t="shared" si="115"/>
        <v>320</v>
      </c>
      <c r="Q343" s="34">
        <f t="shared" si="116"/>
        <v>240</v>
      </c>
      <c r="R343" s="34">
        <f t="shared" si="117"/>
        <v>480</v>
      </c>
      <c r="S343" s="34">
        <f t="shared" si="118"/>
        <v>720</v>
      </c>
      <c r="T343" s="35">
        <f t="shared" si="119"/>
        <v>0.44444444444444442</v>
      </c>
      <c r="U343" s="35">
        <f t="shared" si="120"/>
        <v>0.55555555555555558</v>
      </c>
    </row>
    <row r="344" spans="1:21" x14ac:dyDescent="0.25">
      <c r="A344" s="36">
        <f t="shared" si="121"/>
        <v>53874</v>
      </c>
      <c r="B344" s="33">
        <f t="shared" si="104"/>
        <v>53874</v>
      </c>
      <c r="C344" s="34">
        <f t="shared" si="105"/>
        <v>2047</v>
      </c>
      <c r="D344" s="34">
        <f t="shared" si="106"/>
        <v>7</v>
      </c>
      <c r="E344" s="34">
        <f t="shared" si="103"/>
        <v>31</v>
      </c>
      <c r="F344" s="34">
        <f t="shared" si="107"/>
        <v>23</v>
      </c>
      <c r="G344" s="34">
        <f t="shared" si="108"/>
        <v>8</v>
      </c>
      <c r="H344" s="34">
        <f t="shared" si="122"/>
        <v>1</v>
      </c>
      <c r="I344" s="34">
        <f t="shared" si="122"/>
        <v>0</v>
      </c>
      <c r="J344" s="34">
        <f t="shared" si="109"/>
        <v>352</v>
      </c>
      <c r="K344" s="34">
        <f t="shared" si="110"/>
        <v>392</v>
      </c>
      <c r="L344" s="34">
        <f t="shared" si="111"/>
        <v>64</v>
      </c>
      <c r="M344" s="34">
        <f t="shared" si="112"/>
        <v>128</v>
      </c>
      <c r="N344" s="34">
        <f t="shared" si="113"/>
        <v>192</v>
      </c>
      <c r="O344" s="34">
        <f t="shared" si="114"/>
        <v>184</v>
      </c>
      <c r="P344" s="34">
        <f t="shared" si="115"/>
        <v>368</v>
      </c>
      <c r="Q344" s="34">
        <f t="shared" si="116"/>
        <v>248</v>
      </c>
      <c r="R344" s="34">
        <f t="shared" si="117"/>
        <v>496</v>
      </c>
      <c r="S344" s="34">
        <f t="shared" si="118"/>
        <v>744</v>
      </c>
      <c r="T344" s="35">
        <f t="shared" si="119"/>
        <v>0.4731182795698925</v>
      </c>
      <c r="U344" s="35">
        <f t="shared" si="120"/>
        <v>0.5268817204301075</v>
      </c>
    </row>
    <row r="345" spans="1:21" x14ac:dyDescent="0.25">
      <c r="A345" s="36">
        <f t="shared" si="121"/>
        <v>53905</v>
      </c>
      <c r="B345" s="33">
        <f t="shared" si="104"/>
        <v>53905</v>
      </c>
      <c r="C345" s="34">
        <f t="shared" si="105"/>
        <v>2047</v>
      </c>
      <c r="D345" s="34">
        <f t="shared" si="106"/>
        <v>8</v>
      </c>
      <c r="E345" s="34">
        <f t="shared" si="103"/>
        <v>31</v>
      </c>
      <c r="F345" s="34">
        <f t="shared" si="107"/>
        <v>22</v>
      </c>
      <c r="G345" s="34">
        <f t="shared" si="108"/>
        <v>9</v>
      </c>
      <c r="H345" s="34">
        <f t="shared" si="122"/>
        <v>0</v>
      </c>
      <c r="I345" s="34">
        <f t="shared" si="122"/>
        <v>0</v>
      </c>
      <c r="J345" s="34">
        <f t="shared" si="109"/>
        <v>352</v>
      </c>
      <c r="K345" s="34">
        <f t="shared" si="110"/>
        <v>392</v>
      </c>
      <c r="L345" s="34">
        <f t="shared" si="111"/>
        <v>72</v>
      </c>
      <c r="M345" s="34">
        <f t="shared" si="112"/>
        <v>144</v>
      </c>
      <c r="N345" s="34">
        <f t="shared" si="113"/>
        <v>216</v>
      </c>
      <c r="O345" s="34">
        <f t="shared" si="114"/>
        <v>176</v>
      </c>
      <c r="P345" s="34">
        <f t="shared" si="115"/>
        <v>352</v>
      </c>
      <c r="Q345" s="34">
        <f t="shared" si="116"/>
        <v>248</v>
      </c>
      <c r="R345" s="34">
        <f t="shared" si="117"/>
        <v>496</v>
      </c>
      <c r="S345" s="34">
        <f t="shared" si="118"/>
        <v>744</v>
      </c>
      <c r="T345" s="35">
        <f t="shared" si="119"/>
        <v>0.4731182795698925</v>
      </c>
      <c r="U345" s="35">
        <f t="shared" si="120"/>
        <v>0.5268817204301075</v>
      </c>
    </row>
    <row r="346" spans="1:21" x14ac:dyDescent="0.25">
      <c r="A346" s="36">
        <f t="shared" si="121"/>
        <v>53936</v>
      </c>
      <c r="B346" s="33">
        <f t="shared" si="104"/>
        <v>53936</v>
      </c>
      <c r="C346" s="34">
        <f t="shared" si="105"/>
        <v>2047</v>
      </c>
      <c r="D346" s="34">
        <f t="shared" si="106"/>
        <v>9</v>
      </c>
      <c r="E346" s="34">
        <f t="shared" si="103"/>
        <v>30</v>
      </c>
      <c r="F346" s="34">
        <f t="shared" si="107"/>
        <v>21</v>
      </c>
      <c r="G346" s="34">
        <f t="shared" si="108"/>
        <v>9</v>
      </c>
      <c r="H346" s="34">
        <f t="shared" ref="H346:I361" si="123">+H334</f>
        <v>1</v>
      </c>
      <c r="I346" s="34">
        <f t="shared" si="123"/>
        <v>0</v>
      </c>
      <c r="J346" s="34">
        <f t="shared" si="109"/>
        <v>320</v>
      </c>
      <c r="K346" s="34">
        <f t="shared" si="110"/>
        <v>400</v>
      </c>
      <c r="L346" s="34">
        <f t="shared" si="111"/>
        <v>72</v>
      </c>
      <c r="M346" s="34">
        <f t="shared" si="112"/>
        <v>144</v>
      </c>
      <c r="N346" s="34">
        <f t="shared" si="113"/>
        <v>216</v>
      </c>
      <c r="O346" s="34">
        <f t="shared" si="114"/>
        <v>168</v>
      </c>
      <c r="P346" s="34">
        <f t="shared" si="115"/>
        <v>336</v>
      </c>
      <c r="Q346" s="34">
        <f t="shared" si="116"/>
        <v>240</v>
      </c>
      <c r="R346" s="34">
        <f t="shared" si="117"/>
        <v>480</v>
      </c>
      <c r="S346" s="34">
        <f t="shared" si="118"/>
        <v>720</v>
      </c>
      <c r="T346" s="35">
        <f t="shared" si="119"/>
        <v>0.44444444444444442</v>
      </c>
      <c r="U346" s="35">
        <f t="shared" si="120"/>
        <v>0.55555555555555558</v>
      </c>
    </row>
    <row r="347" spans="1:21" x14ac:dyDescent="0.25">
      <c r="A347" s="36">
        <f t="shared" si="121"/>
        <v>53966</v>
      </c>
      <c r="B347" s="33">
        <f t="shared" si="104"/>
        <v>53966</v>
      </c>
      <c r="C347" s="34">
        <f t="shared" si="105"/>
        <v>2047</v>
      </c>
      <c r="D347" s="34">
        <f t="shared" si="106"/>
        <v>10</v>
      </c>
      <c r="E347" s="34">
        <f t="shared" si="103"/>
        <v>31</v>
      </c>
      <c r="F347" s="34">
        <f t="shared" si="107"/>
        <v>23</v>
      </c>
      <c r="G347" s="34">
        <f t="shared" si="108"/>
        <v>8</v>
      </c>
      <c r="H347" s="34">
        <f t="shared" si="123"/>
        <v>0</v>
      </c>
      <c r="I347" s="34">
        <f t="shared" si="123"/>
        <v>0</v>
      </c>
      <c r="J347" s="34">
        <f t="shared" si="109"/>
        <v>368</v>
      </c>
      <c r="K347" s="34">
        <f t="shared" si="110"/>
        <v>376</v>
      </c>
      <c r="L347" s="34">
        <f t="shared" si="111"/>
        <v>64</v>
      </c>
      <c r="M347" s="34">
        <f t="shared" si="112"/>
        <v>128</v>
      </c>
      <c r="N347" s="34">
        <f t="shared" si="113"/>
        <v>192</v>
      </c>
      <c r="O347" s="34">
        <f t="shared" si="114"/>
        <v>184</v>
      </c>
      <c r="P347" s="34">
        <f t="shared" si="115"/>
        <v>368</v>
      </c>
      <c r="Q347" s="34">
        <f t="shared" si="116"/>
        <v>248</v>
      </c>
      <c r="R347" s="34">
        <f t="shared" si="117"/>
        <v>496</v>
      </c>
      <c r="S347" s="34">
        <f t="shared" si="118"/>
        <v>744</v>
      </c>
      <c r="T347" s="35">
        <f t="shared" si="119"/>
        <v>0.4946236559139785</v>
      </c>
      <c r="U347" s="35">
        <f t="shared" si="120"/>
        <v>0.5053763440860215</v>
      </c>
    </row>
    <row r="348" spans="1:21" x14ac:dyDescent="0.25">
      <c r="A348" s="36">
        <f t="shared" si="121"/>
        <v>53997</v>
      </c>
      <c r="B348" s="33">
        <f t="shared" si="104"/>
        <v>53997</v>
      </c>
      <c r="C348" s="34">
        <f t="shared" si="105"/>
        <v>2047</v>
      </c>
      <c r="D348" s="34">
        <f t="shared" si="106"/>
        <v>11</v>
      </c>
      <c r="E348" s="34">
        <f t="shared" si="103"/>
        <v>30</v>
      </c>
      <c r="F348" s="34">
        <f t="shared" si="107"/>
        <v>21</v>
      </c>
      <c r="G348" s="34">
        <f t="shared" si="108"/>
        <v>9</v>
      </c>
      <c r="H348" s="34">
        <f t="shared" si="123"/>
        <v>1</v>
      </c>
      <c r="I348" s="34">
        <f t="shared" si="123"/>
        <v>1</v>
      </c>
      <c r="J348" s="34">
        <f t="shared" si="109"/>
        <v>320</v>
      </c>
      <c r="K348" s="34">
        <f t="shared" si="110"/>
        <v>401</v>
      </c>
      <c r="L348" s="34">
        <f t="shared" si="111"/>
        <v>72</v>
      </c>
      <c r="M348" s="34">
        <f t="shared" si="112"/>
        <v>144</v>
      </c>
      <c r="N348" s="34">
        <f t="shared" si="113"/>
        <v>216</v>
      </c>
      <c r="O348" s="34">
        <f t="shared" si="114"/>
        <v>168</v>
      </c>
      <c r="P348" s="34">
        <f t="shared" si="115"/>
        <v>336</v>
      </c>
      <c r="Q348" s="34">
        <f t="shared" si="116"/>
        <v>240</v>
      </c>
      <c r="R348" s="34">
        <f t="shared" si="117"/>
        <v>480</v>
      </c>
      <c r="S348" s="34">
        <f t="shared" si="118"/>
        <v>721</v>
      </c>
      <c r="T348" s="35">
        <f t="shared" si="119"/>
        <v>0.44382801664355065</v>
      </c>
      <c r="U348" s="35">
        <f t="shared" si="120"/>
        <v>0.55617198335644935</v>
      </c>
    </row>
    <row r="349" spans="1:21" x14ac:dyDescent="0.25">
      <c r="A349" s="36">
        <f t="shared" si="121"/>
        <v>54027</v>
      </c>
      <c r="B349" s="33">
        <f t="shared" si="104"/>
        <v>54027</v>
      </c>
      <c r="C349" s="34">
        <f t="shared" si="105"/>
        <v>2047</v>
      </c>
      <c r="D349" s="34">
        <f t="shared" si="106"/>
        <v>12</v>
      </c>
      <c r="E349" s="34">
        <f t="shared" si="103"/>
        <v>31</v>
      </c>
      <c r="F349" s="34">
        <f t="shared" si="107"/>
        <v>22</v>
      </c>
      <c r="G349" s="34">
        <f t="shared" si="108"/>
        <v>9</v>
      </c>
      <c r="H349" s="34">
        <f t="shared" si="123"/>
        <v>1</v>
      </c>
      <c r="I349" s="34">
        <f t="shared" si="123"/>
        <v>0</v>
      </c>
      <c r="J349" s="34">
        <f t="shared" si="109"/>
        <v>336</v>
      </c>
      <c r="K349" s="34">
        <f t="shared" si="110"/>
        <v>408</v>
      </c>
      <c r="L349" s="34">
        <f t="shared" si="111"/>
        <v>72</v>
      </c>
      <c r="M349" s="34">
        <f t="shared" si="112"/>
        <v>144</v>
      </c>
      <c r="N349" s="34">
        <f t="shared" si="113"/>
        <v>216</v>
      </c>
      <c r="O349" s="34">
        <f t="shared" si="114"/>
        <v>176</v>
      </c>
      <c r="P349" s="34">
        <f t="shared" si="115"/>
        <v>352</v>
      </c>
      <c r="Q349" s="34">
        <f t="shared" si="116"/>
        <v>248</v>
      </c>
      <c r="R349" s="34">
        <f t="shared" si="117"/>
        <v>496</v>
      </c>
      <c r="S349" s="34">
        <f t="shared" si="118"/>
        <v>744</v>
      </c>
      <c r="T349" s="35">
        <f t="shared" si="119"/>
        <v>0.45161290322580644</v>
      </c>
      <c r="U349" s="35">
        <f t="shared" si="120"/>
        <v>0.54838709677419351</v>
      </c>
    </row>
    <row r="350" spans="1:21" x14ac:dyDescent="0.25">
      <c r="A350" s="36">
        <f t="shared" si="121"/>
        <v>54058</v>
      </c>
      <c r="B350" s="33">
        <f t="shared" si="104"/>
        <v>54058</v>
      </c>
      <c r="C350" s="34">
        <f t="shared" si="105"/>
        <v>2048</v>
      </c>
      <c r="D350" s="34">
        <f t="shared" si="106"/>
        <v>1</v>
      </c>
      <c r="E350" s="34">
        <f t="shared" si="103"/>
        <v>31</v>
      </c>
      <c r="F350" s="34">
        <f t="shared" si="107"/>
        <v>23</v>
      </c>
      <c r="G350" s="34">
        <f t="shared" si="108"/>
        <v>8</v>
      </c>
      <c r="H350" s="34">
        <f t="shared" si="123"/>
        <v>1</v>
      </c>
      <c r="I350" s="34">
        <f t="shared" si="123"/>
        <v>0</v>
      </c>
      <c r="J350" s="34">
        <f t="shared" si="109"/>
        <v>352</v>
      </c>
      <c r="K350" s="34">
        <f t="shared" si="110"/>
        <v>392</v>
      </c>
      <c r="L350" s="34">
        <f t="shared" si="111"/>
        <v>64</v>
      </c>
      <c r="M350" s="34">
        <f t="shared" si="112"/>
        <v>128</v>
      </c>
      <c r="N350" s="34">
        <f t="shared" si="113"/>
        <v>192</v>
      </c>
      <c r="O350" s="34">
        <f t="shared" si="114"/>
        <v>184</v>
      </c>
      <c r="P350" s="34">
        <f t="shared" si="115"/>
        <v>368</v>
      </c>
      <c r="Q350" s="34">
        <f t="shared" si="116"/>
        <v>248</v>
      </c>
      <c r="R350" s="34">
        <f t="shared" si="117"/>
        <v>496</v>
      </c>
      <c r="S350" s="34">
        <f t="shared" si="118"/>
        <v>744</v>
      </c>
      <c r="T350" s="35">
        <f t="shared" si="119"/>
        <v>0.4731182795698925</v>
      </c>
      <c r="U350" s="35">
        <f t="shared" si="120"/>
        <v>0.5268817204301075</v>
      </c>
    </row>
    <row r="351" spans="1:21" x14ac:dyDescent="0.25">
      <c r="A351" s="36">
        <f t="shared" si="121"/>
        <v>54089</v>
      </c>
      <c r="B351" s="33">
        <f t="shared" si="104"/>
        <v>54089</v>
      </c>
      <c r="C351" s="34">
        <f t="shared" si="105"/>
        <v>2048</v>
      </c>
      <c r="D351" s="34">
        <f t="shared" si="106"/>
        <v>2</v>
      </c>
      <c r="E351" s="34">
        <f t="shared" si="103"/>
        <v>29</v>
      </c>
      <c r="F351" s="34">
        <f t="shared" si="107"/>
        <v>20</v>
      </c>
      <c r="G351" s="34">
        <f t="shared" si="108"/>
        <v>9</v>
      </c>
      <c r="H351" s="34">
        <f t="shared" si="123"/>
        <v>0</v>
      </c>
      <c r="I351" s="34">
        <f t="shared" si="123"/>
        <v>0</v>
      </c>
      <c r="J351" s="34">
        <f t="shared" si="109"/>
        <v>320</v>
      </c>
      <c r="K351" s="34">
        <f t="shared" si="110"/>
        <v>376</v>
      </c>
      <c r="L351" s="34">
        <f t="shared" si="111"/>
        <v>72</v>
      </c>
      <c r="M351" s="34">
        <f t="shared" si="112"/>
        <v>144</v>
      </c>
      <c r="N351" s="34">
        <f t="shared" si="113"/>
        <v>216</v>
      </c>
      <c r="O351" s="34">
        <f t="shared" si="114"/>
        <v>160</v>
      </c>
      <c r="P351" s="34">
        <f t="shared" si="115"/>
        <v>320</v>
      </c>
      <c r="Q351" s="34">
        <f t="shared" si="116"/>
        <v>232</v>
      </c>
      <c r="R351" s="34">
        <f t="shared" si="117"/>
        <v>464</v>
      </c>
      <c r="S351" s="34">
        <f t="shared" si="118"/>
        <v>696</v>
      </c>
      <c r="T351" s="35">
        <f t="shared" si="119"/>
        <v>0.45977011494252873</v>
      </c>
      <c r="U351" s="35">
        <f t="shared" si="120"/>
        <v>0.54022988505747127</v>
      </c>
    </row>
    <row r="352" spans="1:21" x14ac:dyDescent="0.25">
      <c r="A352" s="36">
        <f t="shared" si="121"/>
        <v>54118</v>
      </c>
      <c r="B352" s="33">
        <f t="shared" si="104"/>
        <v>54118</v>
      </c>
      <c r="C352" s="34">
        <f t="shared" si="105"/>
        <v>2048</v>
      </c>
      <c r="D352" s="34">
        <f t="shared" si="106"/>
        <v>3</v>
      </c>
      <c r="E352" s="34">
        <f t="shared" si="103"/>
        <v>31</v>
      </c>
      <c r="F352" s="34">
        <f t="shared" si="107"/>
        <v>22</v>
      </c>
      <c r="G352" s="34">
        <f t="shared" si="108"/>
        <v>9</v>
      </c>
      <c r="H352" s="34">
        <f t="shared" si="123"/>
        <v>0</v>
      </c>
      <c r="I352" s="34">
        <f t="shared" si="123"/>
        <v>-1</v>
      </c>
      <c r="J352" s="34">
        <f t="shared" si="109"/>
        <v>352</v>
      </c>
      <c r="K352" s="34">
        <f t="shared" si="110"/>
        <v>391</v>
      </c>
      <c r="L352" s="34">
        <f t="shared" si="111"/>
        <v>72</v>
      </c>
      <c r="M352" s="34">
        <f t="shared" si="112"/>
        <v>144</v>
      </c>
      <c r="N352" s="34">
        <f t="shared" si="113"/>
        <v>216</v>
      </c>
      <c r="O352" s="34">
        <f t="shared" si="114"/>
        <v>176</v>
      </c>
      <c r="P352" s="34">
        <f t="shared" si="115"/>
        <v>352</v>
      </c>
      <c r="Q352" s="34">
        <f t="shared" si="116"/>
        <v>248</v>
      </c>
      <c r="R352" s="34">
        <f t="shared" si="117"/>
        <v>496</v>
      </c>
      <c r="S352" s="34">
        <f t="shared" si="118"/>
        <v>743</v>
      </c>
      <c r="T352" s="35">
        <f t="shared" si="119"/>
        <v>0.47375504710632571</v>
      </c>
      <c r="U352" s="35">
        <f t="shared" si="120"/>
        <v>0.52624495289367434</v>
      </c>
    </row>
    <row r="353" spans="1:21" x14ac:dyDescent="0.25">
      <c r="A353" s="36">
        <f t="shared" si="121"/>
        <v>54149</v>
      </c>
      <c r="B353" s="33">
        <f t="shared" si="104"/>
        <v>54149</v>
      </c>
      <c r="C353" s="34">
        <f t="shared" si="105"/>
        <v>2048</v>
      </c>
      <c r="D353" s="34">
        <f t="shared" si="106"/>
        <v>4</v>
      </c>
      <c r="E353" s="34">
        <f t="shared" si="103"/>
        <v>30</v>
      </c>
      <c r="F353" s="34">
        <f t="shared" si="107"/>
        <v>22</v>
      </c>
      <c r="G353" s="34">
        <f t="shared" si="108"/>
        <v>8</v>
      </c>
      <c r="H353" s="34">
        <f t="shared" si="123"/>
        <v>0</v>
      </c>
      <c r="I353" s="34">
        <f t="shared" si="123"/>
        <v>0</v>
      </c>
      <c r="J353" s="34">
        <f t="shared" si="109"/>
        <v>352</v>
      </c>
      <c r="K353" s="34">
        <f t="shared" si="110"/>
        <v>368</v>
      </c>
      <c r="L353" s="34">
        <f t="shared" si="111"/>
        <v>64</v>
      </c>
      <c r="M353" s="34">
        <f t="shared" si="112"/>
        <v>128</v>
      </c>
      <c r="N353" s="34">
        <f t="shared" si="113"/>
        <v>192</v>
      </c>
      <c r="O353" s="34">
        <f t="shared" si="114"/>
        <v>176</v>
      </c>
      <c r="P353" s="34">
        <f t="shared" si="115"/>
        <v>352</v>
      </c>
      <c r="Q353" s="34">
        <f t="shared" si="116"/>
        <v>240</v>
      </c>
      <c r="R353" s="34">
        <f t="shared" si="117"/>
        <v>480</v>
      </c>
      <c r="S353" s="34">
        <f t="shared" si="118"/>
        <v>720</v>
      </c>
      <c r="T353" s="35">
        <f t="shared" si="119"/>
        <v>0.48888888888888887</v>
      </c>
      <c r="U353" s="35">
        <f t="shared" si="120"/>
        <v>0.51111111111111107</v>
      </c>
    </row>
    <row r="354" spans="1:21" x14ac:dyDescent="0.25">
      <c r="A354" s="36">
        <f t="shared" si="121"/>
        <v>54179</v>
      </c>
      <c r="B354" s="33">
        <f t="shared" si="104"/>
        <v>54179</v>
      </c>
      <c r="C354" s="34">
        <f t="shared" si="105"/>
        <v>2048</v>
      </c>
      <c r="D354" s="34">
        <f t="shared" si="106"/>
        <v>5</v>
      </c>
      <c r="E354" s="34">
        <f t="shared" si="103"/>
        <v>31</v>
      </c>
      <c r="F354" s="34">
        <f t="shared" si="107"/>
        <v>21</v>
      </c>
      <c r="G354" s="34">
        <f t="shared" si="108"/>
        <v>10</v>
      </c>
      <c r="H354" s="34">
        <f t="shared" si="123"/>
        <v>1</v>
      </c>
      <c r="I354" s="34">
        <f t="shared" si="123"/>
        <v>0</v>
      </c>
      <c r="J354" s="34">
        <f t="shared" si="109"/>
        <v>320</v>
      </c>
      <c r="K354" s="34">
        <f t="shared" si="110"/>
        <v>424</v>
      </c>
      <c r="L354" s="34">
        <f t="shared" si="111"/>
        <v>80</v>
      </c>
      <c r="M354" s="34">
        <f t="shared" si="112"/>
        <v>160</v>
      </c>
      <c r="N354" s="34">
        <f t="shared" si="113"/>
        <v>240</v>
      </c>
      <c r="O354" s="34">
        <f t="shared" si="114"/>
        <v>168</v>
      </c>
      <c r="P354" s="34">
        <f t="shared" si="115"/>
        <v>336</v>
      </c>
      <c r="Q354" s="34">
        <f t="shared" si="116"/>
        <v>248</v>
      </c>
      <c r="R354" s="34">
        <f t="shared" si="117"/>
        <v>496</v>
      </c>
      <c r="S354" s="34">
        <f t="shared" si="118"/>
        <v>744</v>
      </c>
      <c r="T354" s="35">
        <f t="shared" si="119"/>
        <v>0.43010752688172044</v>
      </c>
      <c r="U354" s="35">
        <f t="shared" si="120"/>
        <v>0.56989247311827962</v>
      </c>
    </row>
    <row r="355" spans="1:21" x14ac:dyDescent="0.25">
      <c r="A355" s="36">
        <f t="shared" si="121"/>
        <v>54210</v>
      </c>
      <c r="B355" s="33">
        <f t="shared" si="104"/>
        <v>54210</v>
      </c>
      <c r="C355" s="34">
        <f t="shared" si="105"/>
        <v>2048</v>
      </c>
      <c r="D355" s="34">
        <f t="shared" si="106"/>
        <v>6</v>
      </c>
      <c r="E355" s="34">
        <f t="shared" si="103"/>
        <v>30</v>
      </c>
      <c r="F355" s="34">
        <f t="shared" si="107"/>
        <v>22</v>
      </c>
      <c r="G355" s="34">
        <f t="shared" si="108"/>
        <v>8</v>
      </c>
      <c r="H355" s="34">
        <f t="shared" si="123"/>
        <v>0</v>
      </c>
      <c r="I355" s="34">
        <f t="shared" si="123"/>
        <v>0</v>
      </c>
      <c r="J355" s="34">
        <f t="shared" si="109"/>
        <v>352</v>
      </c>
      <c r="K355" s="34">
        <f t="shared" si="110"/>
        <v>368</v>
      </c>
      <c r="L355" s="34">
        <f t="shared" si="111"/>
        <v>64</v>
      </c>
      <c r="M355" s="34">
        <f t="shared" si="112"/>
        <v>128</v>
      </c>
      <c r="N355" s="34">
        <f t="shared" si="113"/>
        <v>192</v>
      </c>
      <c r="O355" s="34">
        <f t="shared" si="114"/>
        <v>176</v>
      </c>
      <c r="P355" s="34">
        <f t="shared" si="115"/>
        <v>352</v>
      </c>
      <c r="Q355" s="34">
        <f t="shared" si="116"/>
        <v>240</v>
      </c>
      <c r="R355" s="34">
        <f t="shared" si="117"/>
        <v>480</v>
      </c>
      <c r="S355" s="34">
        <f t="shared" si="118"/>
        <v>720</v>
      </c>
      <c r="T355" s="35">
        <f t="shared" si="119"/>
        <v>0.48888888888888887</v>
      </c>
      <c r="U355" s="35">
        <f t="shared" si="120"/>
        <v>0.51111111111111107</v>
      </c>
    </row>
    <row r="356" spans="1:21" x14ac:dyDescent="0.25">
      <c r="A356" s="36">
        <f t="shared" si="121"/>
        <v>54240</v>
      </c>
      <c r="B356" s="33">
        <f t="shared" si="104"/>
        <v>54240</v>
      </c>
      <c r="C356" s="34">
        <f t="shared" si="105"/>
        <v>2048</v>
      </c>
      <c r="D356" s="34">
        <f t="shared" si="106"/>
        <v>7</v>
      </c>
      <c r="E356" s="34">
        <f t="shared" si="103"/>
        <v>31</v>
      </c>
      <c r="F356" s="34">
        <f t="shared" si="107"/>
        <v>23</v>
      </c>
      <c r="G356" s="34">
        <f t="shared" si="108"/>
        <v>8</v>
      </c>
      <c r="H356" s="34">
        <f t="shared" si="123"/>
        <v>1</v>
      </c>
      <c r="I356" s="34">
        <f t="shared" si="123"/>
        <v>0</v>
      </c>
      <c r="J356" s="34">
        <f t="shared" si="109"/>
        <v>352</v>
      </c>
      <c r="K356" s="34">
        <f t="shared" si="110"/>
        <v>392</v>
      </c>
      <c r="L356" s="34">
        <f t="shared" si="111"/>
        <v>64</v>
      </c>
      <c r="M356" s="34">
        <f t="shared" si="112"/>
        <v>128</v>
      </c>
      <c r="N356" s="34">
        <f t="shared" si="113"/>
        <v>192</v>
      </c>
      <c r="O356" s="34">
        <f t="shared" si="114"/>
        <v>184</v>
      </c>
      <c r="P356" s="34">
        <f t="shared" si="115"/>
        <v>368</v>
      </c>
      <c r="Q356" s="34">
        <f t="shared" si="116"/>
        <v>248</v>
      </c>
      <c r="R356" s="34">
        <f t="shared" si="117"/>
        <v>496</v>
      </c>
      <c r="S356" s="34">
        <f t="shared" si="118"/>
        <v>744</v>
      </c>
      <c r="T356" s="35">
        <f t="shared" si="119"/>
        <v>0.4731182795698925</v>
      </c>
      <c r="U356" s="35">
        <f t="shared" si="120"/>
        <v>0.5268817204301075</v>
      </c>
    </row>
    <row r="357" spans="1:21" x14ac:dyDescent="0.25">
      <c r="A357" s="36">
        <f t="shared" si="121"/>
        <v>54271</v>
      </c>
      <c r="B357" s="33">
        <f t="shared" si="104"/>
        <v>54271</v>
      </c>
      <c r="C357" s="34">
        <f t="shared" si="105"/>
        <v>2048</v>
      </c>
      <c r="D357" s="34">
        <f t="shared" si="106"/>
        <v>8</v>
      </c>
      <c r="E357" s="34">
        <f t="shared" si="103"/>
        <v>31</v>
      </c>
      <c r="F357" s="34">
        <f t="shared" si="107"/>
        <v>21</v>
      </c>
      <c r="G357" s="34">
        <f t="shared" si="108"/>
        <v>10</v>
      </c>
      <c r="H357" s="34">
        <f t="shared" si="123"/>
        <v>0</v>
      </c>
      <c r="I357" s="34">
        <f t="shared" si="123"/>
        <v>0</v>
      </c>
      <c r="J357" s="34">
        <f t="shared" si="109"/>
        <v>336</v>
      </c>
      <c r="K357" s="34">
        <f t="shared" si="110"/>
        <v>408</v>
      </c>
      <c r="L357" s="34">
        <f t="shared" si="111"/>
        <v>80</v>
      </c>
      <c r="M357" s="34">
        <f t="shared" si="112"/>
        <v>160</v>
      </c>
      <c r="N357" s="34">
        <f t="shared" si="113"/>
        <v>240</v>
      </c>
      <c r="O357" s="34">
        <f t="shared" si="114"/>
        <v>168</v>
      </c>
      <c r="P357" s="34">
        <f t="shared" si="115"/>
        <v>336</v>
      </c>
      <c r="Q357" s="34">
        <f t="shared" si="116"/>
        <v>248</v>
      </c>
      <c r="R357" s="34">
        <f t="shared" si="117"/>
        <v>496</v>
      </c>
      <c r="S357" s="34">
        <f t="shared" si="118"/>
        <v>744</v>
      </c>
      <c r="T357" s="35">
        <f t="shared" si="119"/>
        <v>0.45161290322580644</v>
      </c>
      <c r="U357" s="35">
        <f t="shared" si="120"/>
        <v>0.54838709677419351</v>
      </c>
    </row>
    <row r="358" spans="1:21" x14ac:dyDescent="0.25">
      <c r="A358" s="36">
        <f t="shared" si="121"/>
        <v>54302</v>
      </c>
      <c r="B358" s="33">
        <f t="shared" si="104"/>
        <v>54302</v>
      </c>
      <c r="C358" s="34">
        <f t="shared" si="105"/>
        <v>2048</v>
      </c>
      <c r="D358" s="34">
        <f t="shared" si="106"/>
        <v>9</v>
      </c>
      <c r="E358" s="34">
        <f t="shared" si="103"/>
        <v>30</v>
      </c>
      <c r="F358" s="34">
        <f t="shared" si="107"/>
        <v>22</v>
      </c>
      <c r="G358" s="34">
        <f t="shared" si="108"/>
        <v>8</v>
      </c>
      <c r="H358" s="34">
        <f t="shared" si="123"/>
        <v>1</v>
      </c>
      <c r="I358" s="34">
        <f t="shared" si="123"/>
        <v>0</v>
      </c>
      <c r="J358" s="34">
        <f t="shared" si="109"/>
        <v>336</v>
      </c>
      <c r="K358" s="34">
        <f t="shared" si="110"/>
        <v>384</v>
      </c>
      <c r="L358" s="34">
        <f t="shared" si="111"/>
        <v>64</v>
      </c>
      <c r="M358" s="34">
        <f t="shared" si="112"/>
        <v>128</v>
      </c>
      <c r="N358" s="34">
        <f t="shared" si="113"/>
        <v>192</v>
      </c>
      <c r="O358" s="34">
        <f t="shared" si="114"/>
        <v>176</v>
      </c>
      <c r="P358" s="34">
        <f t="shared" si="115"/>
        <v>352</v>
      </c>
      <c r="Q358" s="34">
        <f t="shared" si="116"/>
        <v>240</v>
      </c>
      <c r="R358" s="34">
        <f t="shared" si="117"/>
        <v>480</v>
      </c>
      <c r="S358" s="34">
        <f t="shared" si="118"/>
        <v>720</v>
      </c>
      <c r="T358" s="35">
        <f t="shared" si="119"/>
        <v>0.46666666666666667</v>
      </c>
      <c r="U358" s="35">
        <f t="shared" si="120"/>
        <v>0.53333333333333333</v>
      </c>
    </row>
    <row r="359" spans="1:21" x14ac:dyDescent="0.25">
      <c r="A359" s="36">
        <f t="shared" si="121"/>
        <v>54332</v>
      </c>
      <c r="B359" s="33">
        <f t="shared" si="104"/>
        <v>54332</v>
      </c>
      <c r="C359" s="34">
        <f t="shared" si="105"/>
        <v>2048</v>
      </c>
      <c r="D359" s="34">
        <f t="shared" si="106"/>
        <v>10</v>
      </c>
      <c r="E359" s="34">
        <f t="shared" si="103"/>
        <v>31</v>
      </c>
      <c r="F359" s="34">
        <f t="shared" si="107"/>
        <v>22</v>
      </c>
      <c r="G359" s="34">
        <f t="shared" si="108"/>
        <v>9</v>
      </c>
      <c r="H359" s="34">
        <f t="shared" si="123"/>
        <v>0</v>
      </c>
      <c r="I359" s="34">
        <f t="shared" si="123"/>
        <v>0</v>
      </c>
      <c r="J359" s="34">
        <f t="shared" si="109"/>
        <v>352</v>
      </c>
      <c r="K359" s="34">
        <f t="shared" si="110"/>
        <v>392</v>
      </c>
      <c r="L359" s="34">
        <f t="shared" si="111"/>
        <v>72</v>
      </c>
      <c r="M359" s="34">
        <f t="shared" si="112"/>
        <v>144</v>
      </c>
      <c r="N359" s="34">
        <f t="shared" si="113"/>
        <v>216</v>
      </c>
      <c r="O359" s="34">
        <f t="shared" si="114"/>
        <v>176</v>
      </c>
      <c r="P359" s="34">
        <f t="shared" si="115"/>
        <v>352</v>
      </c>
      <c r="Q359" s="34">
        <f t="shared" si="116"/>
        <v>248</v>
      </c>
      <c r="R359" s="34">
        <f t="shared" si="117"/>
        <v>496</v>
      </c>
      <c r="S359" s="34">
        <f t="shared" si="118"/>
        <v>744</v>
      </c>
      <c r="T359" s="35">
        <f t="shared" si="119"/>
        <v>0.4731182795698925</v>
      </c>
      <c r="U359" s="35">
        <f t="shared" si="120"/>
        <v>0.5268817204301075</v>
      </c>
    </row>
    <row r="360" spans="1:21" x14ac:dyDescent="0.25">
      <c r="A360" s="36">
        <f t="shared" si="121"/>
        <v>54363</v>
      </c>
      <c r="B360" s="33">
        <f t="shared" si="104"/>
        <v>54363</v>
      </c>
      <c r="C360" s="34">
        <f t="shared" si="105"/>
        <v>2048</v>
      </c>
      <c r="D360" s="34">
        <f t="shared" si="106"/>
        <v>11</v>
      </c>
      <c r="E360" s="34">
        <f t="shared" si="103"/>
        <v>30</v>
      </c>
      <c r="F360" s="34">
        <f t="shared" si="107"/>
        <v>21</v>
      </c>
      <c r="G360" s="34">
        <f t="shared" si="108"/>
        <v>9</v>
      </c>
      <c r="H360" s="34">
        <f t="shared" si="123"/>
        <v>1</v>
      </c>
      <c r="I360" s="34">
        <f t="shared" si="123"/>
        <v>1</v>
      </c>
      <c r="J360" s="34">
        <f t="shared" si="109"/>
        <v>320</v>
      </c>
      <c r="K360" s="34">
        <f t="shared" si="110"/>
        <v>401</v>
      </c>
      <c r="L360" s="34">
        <f t="shared" si="111"/>
        <v>72</v>
      </c>
      <c r="M360" s="34">
        <f t="shared" si="112"/>
        <v>144</v>
      </c>
      <c r="N360" s="34">
        <f t="shared" si="113"/>
        <v>216</v>
      </c>
      <c r="O360" s="34">
        <f t="shared" si="114"/>
        <v>168</v>
      </c>
      <c r="P360" s="34">
        <f t="shared" si="115"/>
        <v>336</v>
      </c>
      <c r="Q360" s="34">
        <f t="shared" si="116"/>
        <v>240</v>
      </c>
      <c r="R360" s="34">
        <f t="shared" si="117"/>
        <v>480</v>
      </c>
      <c r="S360" s="34">
        <f t="shared" si="118"/>
        <v>721</v>
      </c>
      <c r="T360" s="35">
        <f t="shared" si="119"/>
        <v>0.44382801664355065</v>
      </c>
      <c r="U360" s="35">
        <f t="shared" si="120"/>
        <v>0.55617198335644935</v>
      </c>
    </row>
    <row r="361" spans="1:21" x14ac:dyDescent="0.25">
      <c r="A361" s="36">
        <f t="shared" si="121"/>
        <v>54393</v>
      </c>
      <c r="B361" s="33">
        <f t="shared" si="104"/>
        <v>54393</v>
      </c>
      <c r="C361" s="34">
        <f t="shared" si="105"/>
        <v>2048</v>
      </c>
      <c r="D361" s="34">
        <f t="shared" si="106"/>
        <v>12</v>
      </c>
      <c r="E361" s="34">
        <f t="shared" si="103"/>
        <v>31</v>
      </c>
      <c r="F361" s="34">
        <f t="shared" si="107"/>
        <v>23</v>
      </c>
      <c r="G361" s="34">
        <f t="shared" si="108"/>
        <v>8</v>
      </c>
      <c r="H361" s="34">
        <f t="shared" si="123"/>
        <v>1</v>
      </c>
      <c r="I361" s="34">
        <f t="shared" si="123"/>
        <v>0</v>
      </c>
      <c r="J361" s="34">
        <f t="shared" si="109"/>
        <v>352</v>
      </c>
      <c r="K361" s="34">
        <f t="shared" si="110"/>
        <v>392</v>
      </c>
      <c r="L361" s="34">
        <f t="shared" si="111"/>
        <v>64</v>
      </c>
      <c r="M361" s="34">
        <f t="shared" si="112"/>
        <v>128</v>
      </c>
      <c r="N361" s="34">
        <f t="shared" si="113"/>
        <v>192</v>
      </c>
      <c r="O361" s="34">
        <f t="shared" si="114"/>
        <v>184</v>
      </c>
      <c r="P361" s="34">
        <f t="shared" si="115"/>
        <v>368</v>
      </c>
      <c r="Q361" s="34">
        <f t="shared" si="116"/>
        <v>248</v>
      </c>
      <c r="R361" s="34">
        <f t="shared" si="117"/>
        <v>496</v>
      </c>
      <c r="S361" s="34">
        <f t="shared" si="118"/>
        <v>744</v>
      </c>
      <c r="T361" s="35">
        <f t="shared" si="119"/>
        <v>0.4731182795698925</v>
      </c>
      <c r="U361" s="35">
        <f t="shared" si="120"/>
        <v>0.5268817204301075</v>
      </c>
    </row>
    <row r="362" spans="1:21" x14ac:dyDescent="0.25">
      <c r="A362" s="36">
        <f t="shared" si="121"/>
        <v>54424</v>
      </c>
      <c r="B362" s="33">
        <f t="shared" si="104"/>
        <v>54424</v>
      </c>
      <c r="C362" s="34">
        <f t="shared" si="105"/>
        <v>2049</v>
      </c>
      <c r="D362" s="34">
        <f t="shared" si="106"/>
        <v>1</v>
      </c>
      <c r="E362" s="34">
        <f t="shared" si="103"/>
        <v>31</v>
      </c>
      <c r="F362" s="34">
        <f t="shared" si="107"/>
        <v>21</v>
      </c>
      <c r="G362" s="34">
        <f t="shared" si="108"/>
        <v>10</v>
      </c>
      <c r="H362" s="34">
        <f t="shared" ref="H362:I377" si="124">+H350</f>
        <v>1</v>
      </c>
      <c r="I362" s="34">
        <f t="shared" si="124"/>
        <v>0</v>
      </c>
      <c r="J362" s="34">
        <f t="shared" si="109"/>
        <v>320</v>
      </c>
      <c r="K362" s="34">
        <f t="shared" si="110"/>
        <v>424</v>
      </c>
      <c r="L362" s="34">
        <f t="shared" si="111"/>
        <v>80</v>
      </c>
      <c r="M362" s="34">
        <f t="shared" si="112"/>
        <v>160</v>
      </c>
      <c r="N362" s="34">
        <f t="shared" si="113"/>
        <v>240</v>
      </c>
      <c r="O362" s="34">
        <f t="shared" si="114"/>
        <v>168</v>
      </c>
      <c r="P362" s="34">
        <f t="shared" si="115"/>
        <v>336</v>
      </c>
      <c r="Q362" s="34">
        <f t="shared" si="116"/>
        <v>248</v>
      </c>
      <c r="R362" s="34">
        <f t="shared" si="117"/>
        <v>496</v>
      </c>
      <c r="S362" s="34">
        <f t="shared" si="118"/>
        <v>744</v>
      </c>
      <c r="T362" s="35">
        <f t="shared" si="119"/>
        <v>0.43010752688172044</v>
      </c>
      <c r="U362" s="35">
        <f t="shared" si="120"/>
        <v>0.56989247311827962</v>
      </c>
    </row>
    <row r="363" spans="1:21" x14ac:dyDescent="0.25">
      <c r="A363" s="36">
        <f t="shared" si="121"/>
        <v>54455</v>
      </c>
      <c r="B363" s="33">
        <f t="shared" si="104"/>
        <v>54455</v>
      </c>
      <c r="C363" s="34">
        <f t="shared" si="105"/>
        <v>2049</v>
      </c>
      <c r="D363" s="34">
        <f t="shared" si="106"/>
        <v>2</v>
      </c>
      <c r="E363" s="34">
        <f t="shared" si="103"/>
        <v>28</v>
      </c>
      <c r="F363" s="34">
        <f t="shared" si="107"/>
        <v>20</v>
      </c>
      <c r="G363" s="34">
        <f t="shared" si="108"/>
        <v>8</v>
      </c>
      <c r="H363" s="34">
        <f t="shared" si="124"/>
        <v>0</v>
      </c>
      <c r="I363" s="34">
        <f t="shared" si="124"/>
        <v>0</v>
      </c>
      <c r="J363" s="34">
        <f t="shared" si="109"/>
        <v>320</v>
      </c>
      <c r="K363" s="34">
        <f t="shared" si="110"/>
        <v>352</v>
      </c>
      <c r="L363" s="34">
        <f t="shared" si="111"/>
        <v>64</v>
      </c>
      <c r="M363" s="34">
        <f t="shared" si="112"/>
        <v>128</v>
      </c>
      <c r="N363" s="34">
        <f t="shared" si="113"/>
        <v>192</v>
      </c>
      <c r="O363" s="34">
        <f t="shared" si="114"/>
        <v>160</v>
      </c>
      <c r="P363" s="34">
        <f t="shared" si="115"/>
        <v>320</v>
      </c>
      <c r="Q363" s="34">
        <f t="shared" si="116"/>
        <v>224</v>
      </c>
      <c r="R363" s="34">
        <f t="shared" si="117"/>
        <v>448</v>
      </c>
      <c r="S363" s="34">
        <f t="shared" si="118"/>
        <v>672</v>
      </c>
      <c r="T363" s="35">
        <f t="shared" si="119"/>
        <v>0.47619047619047616</v>
      </c>
      <c r="U363" s="35">
        <f t="shared" si="120"/>
        <v>0.52380952380952384</v>
      </c>
    </row>
    <row r="364" spans="1:21" x14ac:dyDescent="0.25">
      <c r="A364" s="36">
        <f t="shared" si="121"/>
        <v>54483</v>
      </c>
      <c r="B364" s="33">
        <f t="shared" si="104"/>
        <v>54483</v>
      </c>
      <c r="C364" s="34">
        <f t="shared" si="105"/>
        <v>2049</v>
      </c>
      <c r="D364" s="34">
        <f t="shared" si="106"/>
        <v>3</v>
      </c>
      <c r="E364" s="34">
        <f t="shared" si="103"/>
        <v>31</v>
      </c>
      <c r="F364" s="34">
        <f t="shared" si="107"/>
        <v>23</v>
      </c>
      <c r="G364" s="34">
        <f t="shared" si="108"/>
        <v>8</v>
      </c>
      <c r="H364" s="34">
        <f t="shared" si="124"/>
        <v>0</v>
      </c>
      <c r="I364" s="34">
        <f t="shared" si="124"/>
        <v>-1</v>
      </c>
      <c r="J364" s="34">
        <f t="shared" si="109"/>
        <v>368</v>
      </c>
      <c r="K364" s="34">
        <f t="shared" si="110"/>
        <v>375</v>
      </c>
      <c r="L364" s="34">
        <f t="shared" si="111"/>
        <v>64</v>
      </c>
      <c r="M364" s="34">
        <f t="shared" si="112"/>
        <v>128</v>
      </c>
      <c r="N364" s="34">
        <f t="shared" si="113"/>
        <v>192</v>
      </c>
      <c r="O364" s="34">
        <f t="shared" si="114"/>
        <v>184</v>
      </c>
      <c r="P364" s="34">
        <f t="shared" si="115"/>
        <v>368</v>
      </c>
      <c r="Q364" s="34">
        <f t="shared" si="116"/>
        <v>248</v>
      </c>
      <c r="R364" s="34">
        <f t="shared" si="117"/>
        <v>496</v>
      </c>
      <c r="S364" s="34">
        <f t="shared" si="118"/>
        <v>743</v>
      </c>
      <c r="T364" s="35">
        <f t="shared" si="119"/>
        <v>0.49528936742934049</v>
      </c>
      <c r="U364" s="35">
        <f t="shared" si="120"/>
        <v>0.50471063257065951</v>
      </c>
    </row>
    <row r="365" spans="1:21" x14ac:dyDescent="0.25">
      <c r="A365" s="36">
        <f t="shared" si="121"/>
        <v>54514</v>
      </c>
      <c r="B365" s="33">
        <f t="shared" si="104"/>
        <v>54514</v>
      </c>
      <c r="C365" s="34">
        <f t="shared" si="105"/>
        <v>2049</v>
      </c>
      <c r="D365" s="34">
        <f t="shared" si="106"/>
        <v>4</v>
      </c>
      <c r="E365" s="34">
        <f t="shared" si="103"/>
        <v>30</v>
      </c>
      <c r="F365" s="34">
        <f t="shared" si="107"/>
        <v>22</v>
      </c>
      <c r="G365" s="34">
        <f t="shared" si="108"/>
        <v>8</v>
      </c>
      <c r="H365" s="34">
        <f t="shared" si="124"/>
        <v>0</v>
      </c>
      <c r="I365" s="34">
        <f t="shared" si="124"/>
        <v>0</v>
      </c>
      <c r="J365" s="34">
        <f t="shared" si="109"/>
        <v>352</v>
      </c>
      <c r="K365" s="34">
        <f t="shared" si="110"/>
        <v>368</v>
      </c>
      <c r="L365" s="34">
        <f t="shared" si="111"/>
        <v>64</v>
      </c>
      <c r="M365" s="34">
        <f t="shared" si="112"/>
        <v>128</v>
      </c>
      <c r="N365" s="34">
        <f t="shared" si="113"/>
        <v>192</v>
      </c>
      <c r="O365" s="34">
        <f t="shared" si="114"/>
        <v>176</v>
      </c>
      <c r="P365" s="34">
        <f t="shared" si="115"/>
        <v>352</v>
      </c>
      <c r="Q365" s="34">
        <f t="shared" si="116"/>
        <v>240</v>
      </c>
      <c r="R365" s="34">
        <f t="shared" si="117"/>
        <v>480</v>
      </c>
      <c r="S365" s="34">
        <f t="shared" si="118"/>
        <v>720</v>
      </c>
      <c r="T365" s="35">
        <f t="shared" si="119"/>
        <v>0.48888888888888887</v>
      </c>
      <c r="U365" s="35">
        <f t="shared" si="120"/>
        <v>0.51111111111111107</v>
      </c>
    </row>
    <row r="366" spans="1:21" x14ac:dyDescent="0.25">
      <c r="A366" s="36">
        <f t="shared" si="121"/>
        <v>54544</v>
      </c>
      <c r="B366" s="33">
        <f t="shared" si="104"/>
        <v>54544</v>
      </c>
      <c r="C366" s="34">
        <f t="shared" si="105"/>
        <v>2049</v>
      </c>
      <c r="D366" s="34">
        <f t="shared" si="106"/>
        <v>5</v>
      </c>
      <c r="E366" s="34">
        <f t="shared" si="103"/>
        <v>31</v>
      </c>
      <c r="F366" s="34">
        <f t="shared" si="107"/>
        <v>21</v>
      </c>
      <c r="G366" s="34">
        <f t="shared" si="108"/>
        <v>10</v>
      </c>
      <c r="H366" s="34">
        <f t="shared" si="124"/>
        <v>1</v>
      </c>
      <c r="I366" s="34">
        <f t="shared" si="124"/>
        <v>0</v>
      </c>
      <c r="J366" s="34">
        <f t="shared" si="109"/>
        <v>320</v>
      </c>
      <c r="K366" s="34">
        <f t="shared" si="110"/>
        <v>424</v>
      </c>
      <c r="L366" s="34">
        <f t="shared" si="111"/>
        <v>80</v>
      </c>
      <c r="M366" s="34">
        <f t="shared" si="112"/>
        <v>160</v>
      </c>
      <c r="N366" s="34">
        <f t="shared" si="113"/>
        <v>240</v>
      </c>
      <c r="O366" s="34">
        <f t="shared" si="114"/>
        <v>168</v>
      </c>
      <c r="P366" s="34">
        <f t="shared" si="115"/>
        <v>336</v>
      </c>
      <c r="Q366" s="34">
        <f t="shared" si="116"/>
        <v>248</v>
      </c>
      <c r="R366" s="34">
        <f t="shared" si="117"/>
        <v>496</v>
      </c>
      <c r="S366" s="34">
        <f t="shared" si="118"/>
        <v>744</v>
      </c>
      <c r="T366" s="35">
        <f t="shared" si="119"/>
        <v>0.43010752688172044</v>
      </c>
      <c r="U366" s="35">
        <f t="shared" si="120"/>
        <v>0.56989247311827962</v>
      </c>
    </row>
    <row r="367" spans="1:21" x14ac:dyDescent="0.25">
      <c r="A367" s="36">
        <f t="shared" si="121"/>
        <v>54575</v>
      </c>
      <c r="B367" s="33">
        <f t="shared" si="104"/>
        <v>54575</v>
      </c>
      <c r="C367" s="34">
        <f t="shared" si="105"/>
        <v>2049</v>
      </c>
      <c r="D367" s="34">
        <f t="shared" si="106"/>
        <v>6</v>
      </c>
      <c r="E367" s="34">
        <f t="shared" si="103"/>
        <v>30</v>
      </c>
      <c r="F367" s="34">
        <f t="shared" si="107"/>
        <v>22</v>
      </c>
      <c r="G367" s="34">
        <f t="shared" si="108"/>
        <v>8</v>
      </c>
      <c r="H367" s="34">
        <f t="shared" si="124"/>
        <v>0</v>
      </c>
      <c r="I367" s="34">
        <f t="shared" si="124"/>
        <v>0</v>
      </c>
      <c r="J367" s="34">
        <f t="shared" si="109"/>
        <v>352</v>
      </c>
      <c r="K367" s="34">
        <f t="shared" si="110"/>
        <v>368</v>
      </c>
      <c r="L367" s="34">
        <f t="shared" si="111"/>
        <v>64</v>
      </c>
      <c r="M367" s="34">
        <f t="shared" si="112"/>
        <v>128</v>
      </c>
      <c r="N367" s="34">
        <f t="shared" si="113"/>
        <v>192</v>
      </c>
      <c r="O367" s="34">
        <f t="shared" si="114"/>
        <v>176</v>
      </c>
      <c r="P367" s="34">
        <f t="shared" si="115"/>
        <v>352</v>
      </c>
      <c r="Q367" s="34">
        <f t="shared" si="116"/>
        <v>240</v>
      </c>
      <c r="R367" s="34">
        <f t="shared" si="117"/>
        <v>480</v>
      </c>
      <c r="S367" s="34">
        <f t="shared" si="118"/>
        <v>720</v>
      </c>
      <c r="T367" s="35">
        <f t="shared" si="119"/>
        <v>0.48888888888888887</v>
      </c>
      <c r="U367" s="35">
        <f t="shared" si="120"/>
        <v>0.51111111111111107</v>
      </c>
    </row>
    <row r="368" spans="1:21" x14ac:dyDescent="0.25">
      <c r="A368" s="36">
        <f t="shared" si="121"/>
        <v>54605</v>
      </c>
      <c r="B368" s="33">
        <f t="shared" si="104"/>
        <v>54605</v>
      </c>
      <c r="C368" s="34">
        <f t="shared" si="105"/>
        <v>2049</v>
      </c>
      <c r="D368" s="34">
        <f t="shared" si="106"/>
        <v>7</v>
      </c>
      <c r="E368" s="34">
        <f t="shared" si="103"/>
        <v>31</v>
      </c>
      <c r="F368" s="34">
        <f t="shared" si="107"/>
        <v>22</v>
      </c>
      <c r="G368" s="34">
        <f t="shared" si="108"/>
        <v>9</v>
      </c>
      <c r="H368" s="34">
        <f t="shared" si="124"/>
        <v>1</v>
      </c>
      <c r="I368" s="34">
        <f t="shared" si="124"/>
        <v>0</v>
      </c>
      <c r="J368" s="34">
        <f t="shared" si="109"/>
        <v>336</v>
      </c>
      <c r="K368" s="34">
        <f t="shared" si="110"/>
        <v>408</v>
      </c>
      <c r="L368" s="34">
        <f t="shared" si="111"/>
        <v>72</v>
      </c>
      <c r="M368" s="34">
        <f t="shared" si="112"/>
        <v>144</v>
      </c>
      <c r="N368" s="34">
        <f t="shared" si="113"/>
        <v>216</v>
      </c>
      <c r="O368" s="34">
        <f t="shared" si="114"/>
        <v>176</v>
      </c>
      <c r="P368" s="34">
        <f t="shared" si="115"/>
        <v>352</v>
      </c>
      <c r="Q368" s="34">
        <f t="shared" si="116"/>
        <v>248</v>
      </c>
      <c r="R368" s="34">
        <f t="shared" si="117"/>
        <v>496</v>
      </c>
      <c r="S368" s="34">
        <f t="shared" si="118"/>
        <v>744</v>
      </c>
      <c r="T368" s="35">
        <f t="shared" si="119"/>
        <v>0.45161290322580644</v>
      </c>
      <c r="U368" s="35">
        <f t="shared" si="120"/>
        <v>0.54838709677419351</v>
      </c>
    </row>
    <row r="369" spans="1:21" x14ac:dyDescent="0.25">
      <c r="A369" s="36">
        <f t="shared" si="121"/>
        <v>54636</v>
      </c>
      <c r="B369" s="33">
        <f t="shared" si="104"/>
        <v>54636</v>
      </c>
      <c r="C369" s="34">
        <f t="shared" si="105"/>
        <v>2049</v>
      </c>
      <c r="D369" s="34">
        <f t="shared" si="106"/>
        <v>8</v>
      </c>
      <c r="E369" s="34">
        <f t="shared" si="103"/>
        <v>31</v>
      </c>
      <c r="F369" s="34">
        <f t="shared" si="107"/>
        <v>22</v>
      </c>
      <c r="G369" s="34">
        <f t="shared" si="108"/>
        <v>9</v>
      </c>
      <c r="H369" s="34">
        <f t="shared" si="124"/>
        <v>0</v>
      </c>
      <c r="I369" s="34">
        <f t="shared" si="124"/>
        <v>0</v>
      </c>
      <c r="J369" s="34">
        <f t="shared" si="109"/>
        <v>352</v>
      </c>
      <c r="K369" s="34">
        <f t="shared" si="110"/>
        <v>392</v>
      </c>
      <c r="L369" s="34">
        <f t="shared" si="111"/>
        <v>72</v>
      </c>
      <c r="M369" s="34">
        <f t="shared" si="112"/>
        <v>144</v>
      </c>
      <c r="N369" s="34">
        <f t="shared" si="113"/>
        <v>216</v>
      </c>
      <c r="O369" s="34">
        <f t="shared" si="114"/>
        <v>176</v>
      </c>
      <c r="P369" s="34">
        <f t="shared" si="115"/>
        <v>352</v>
      </c>
      <c r="Q369" s="34">
        <f t="shared" si="116"/>
        <v>248</v>
      </c>
      <c r="R369" s="34">
        <f t="shared" si="117"/>
        <v>496</v>
      </c>
      <c r="S369" s="34">
        <f t="shared" si="118"/>
        <v>744</v>
      </c>
      <c r="T369" s="35">
        <f t="shared" si="119"/>
        <v>0.4731182795698925</v>
      </c>
      <c r="U369" s="35">
        <f t="shared" si="120"/>
        <v>0.5268817204301075</v>
      </c>
    </row>
    <row r="370" spans="1:21" x14ac:dyDescent="0.25">
      <c r="A370" s="36">
        <f t="shared" si="121"/>
        <v>54667</v>
      </c>
      <c r="B370" s="33">
        <f t="shared" si="104"/>
        <v>54667</v>
      </c>
      <c r="C370" s="34">
        <f t="shared" si="105"/>
        <v>2049</v>
      </c>
      <c r="D370" s="34">
        <f t="shared" si="106"/>
        <v>9</v>
      </c>
      <c r="E370" s="34">
        <f t="shared" si="103"/>
        <v>30</v>
      </c>
      <c r="F370" s="34">
        <f t="shared" si="107"/>
        <v>22</v>
      </c>
      <c r="G370" s="34">
        <f t="shared" si="108"/>
        <v>8</v>
      </c>
      <c r="H370" s="34">
        <f t="shared" si="124"/>
        <v>1</v>
      </c>
      <c r="I370" s="34">
        <f t="shared" si="124"/>
        <v>0</v>
      </c>
      <c r="J370" s="34">
        <f t="shared" si="109"/>
        <v>336</v>
      </c>
      <c r="K370" s="34">
        <f t="shared" si="110"/>
        <v>384</v>
      </c>
      <c r="L370" s="34">
        <f t="shared" si="111"/>
        <v>64</v>
      </c>
      <c r="M370" s="34">
        <f t="shared" si="112"/>
        <v>128</v>
      </c>
      <c r="N370" s="34">
        <f t="shared" si="113"/>
        <v>192</v>
      </c>
      <c r="O370" s="34">
        <f t="shared" si="114"/>
        <v>176</v>
      </c>
      <c r="P370" s="34">
        <f t="shared" si="115"/>
        <v>352</v>
      </c>
      <c r="Q370" s="34">
        <f t="shared" si="116"/>
        <v>240</v>
      </c>
      <c r="R370" s="34">
        <f t="shared" si="117"/>
        <v>480</v>
      </c>
      <c r="S370" s="34">
        <f t="shared" si="118"/>
        <v>720</v>
      </c>
      <c r="T370" s="35">
        <f t="shared" si="119"/>
        <v>0.46666666666666667</v>
      </c>
      <c r="U370" s="35">
        <f t="shared" si="120"/>
        <v>0.53333333333333333</v>
      </c>
    </row>
    <row r="371" spans="1:21" x14ac:dyDescent="0.25">
      <c r="A371" s="36">
        <f t="shared" si="121"/>
        <v>54697</v>
      </c>
      <c r="B371" s="33">
        <f t="shared" si="104"/>
        <v>54697</v>
      </c>
      <c r="C371" s="34">
        <f t="shared" si="105"/>
        <v>2049</v>
      </c>
      <c r="D371" s="34">
        <f t="shared" si="106"/>
        <v>10</v>
      </c>
      <c r="E371" s="34">
        <f t="shared" si="103"/>
        <v>31</v>
      </c>
      <c r="F371" s="34">
        <f t="shared" si="107"/>
        <v>21</v>
      </c>
      <c r="G371" s="34">
        <f t="shared" si="108"/>
        <v>10</v>
      </c>
      <c r="H371" s="34">
        <f t="shared" si="124"/>
        <v>0</v>
      </c>
      <c r="I371" s="34">
        <f t="shared" si="124"/>
        <v>0</v>
      </c>
      <c r="J371" s="34">
        <f t="shared" si="109"/>
        <v>336</v>
      </c>
      <c r="K371" s="34">
        <f t="shared" si="110"/>
        <v>408</v>
      </c>
      <c r="L371" s="34">
        <f t="shared" si="111"/>
        <v>80</v>
      </c>
      <c r="M371" s="34">
        <f t="shared" si="112"/>
        <v>160</v>
      </c>
      <c r="N371" s="34">
        <f t="shared" si="113"/>
        <v>240</v>
      </c>
      <c r="O371" s="34">
        <f t="shared" si="114"/>
        <v>168</v>
      </c>
      <c r="P371" s="34">
        <f t="shared" si="115"/>
        <v>336</v>
      </c>
      <c r="Q371" s="34">
        <f t="shared" si="116"/>
        <v>248</v>
      </c>
      <c r="R371" s="34">
        <f t="shared" si="117"/>
        <v>496</v>
      </c>
      <c r="S371" s="34">
        <f t="shared" si="118"/>
        <v>744</v>
      </c>
      <c r="T371" s="35">
        <f t="shared" si="119"/>
        <v>0.45161290322580644</v>
      </c>
      <c r="U371" s="35">
        <f t="shared" si="120"/>
        <v>0.54838709677419351</v>
      </c>
    </row>
    <row r="372" spans="1:21" x14ac:dyDescent="0.25">
      <c r="A372" s="36">
        <f t="shared" si="121"/>
        <v>54728</v>
      </c>
      <c r="B372" s="33">
        <f t="shared" si="104"/>
        <v>54728</v>
      </c>
      <c r="C372" s="34">
        <f t="shared" si="105"/>
        <v>2049</v>
      </c>
      <c r="D372" s="34">
        <f t="shared" si="106"/>
        <v>11</v>
      </c>
      <c r="E372" s="34">
        <f t="shared" si="103"/>
        <v>30</v>
      </c>
      <c r="F372" s="34">
        <f t="shared" si="107"/>
        <v>22</v>
      </c>
      <c r="G372" s="34">
        <f t="shared" si="108"/>
        <v>8</v>
      </c>
      <c r="H372" s="34">
        <f t="shared" si="124"/>
        <v>1</v>
      </c>
      <c r="I372" s="34">
        <f t="shared" si="124"/>
        <v>1</v>
      </c>
      <c r="J372" s="34">
        <f t="shared" si="109"/>
        <v>336</v>
      </c>
      <c r="K372" s="34">
        <f t="shared" si="110"/>
        <v>385</v>
      </c>
      <c r="L372" s="34">
        <f t="shared" si="111"/>
        <v>64</v>
      </c>
      <c r="M372" s="34">
        <f t="shared" si="112"/>
        <v>128</v>
      </c>
      <c r="N372" s="34">
        <f t="shared" si="113"/>
        <v>192</v>
      </c>
      <c r="O372" s="34">
        <f t="shared" si="114"/>
        <v>176</v>
      </c>
      <c r="P372" s="34">
        <f t="shared" si="115"/>
        <v>352</v>
      </c>
      <c r="Q372" s="34">
        <f t="shared" si="116"/>
        <v>240</v>
      </c>
      <c r="R372" s="34">
        <f t="shared" si="117"/>
        <v>480</v>
      </c>
      <c r="S372" s="34">
        <f t="shared" si="118"/>
        <v>721</v>
      </c>
      <c r="T372" s="35">
        <f t="shared" si="119"/>
        <v>0.46601941747572817</v>
      </c>
      <c r="U372" s="35">
        <f t="shared" si="120"/>
        <v>0.53398058252427183</v>
      </c>
    </row>
    <row r="373" spans="1:21" x14ac:dyDescent="0.25">
      <c r="A373" s="36">
        <f t="shared" si="121"/>
        <v>54758</v>
      </c>
      <c r="B373" s="33">
        <f t="shared" si="104"/>
        <v>54758</v>
      </c>
      <c r="C373" s="34">
        <f t="shared" si="105"/>
        <v>2049</v>
      </c>
      <c r="D373" s="34">
        <f t="shared" si="106"/>
        <v>12</v>
      </c>
      <c r="E373" s="34">
        <f t="shared" si="103"/>
        <v>31</v>
      </c>
      <c r="F373" s="34">
        <f t="shared" si="107"/>
        <v>23</v>
      </c>
      <c r="G373" s="34">
        <f t="shared" si="108"/>
        <v>8</v>
      </c>
      <c r="H373" s="34">
        <f t="shared" si="124"/>
        <v>1</v>
      </c>
      <c r="I373" s="34">
        <f t="shared" si="124"/>
        <v>0</v>
      </c>
      <c r="J373" s="34">
        <f t="shared" si="109"/>
        <v>352</v>
      </c>
      <c r="K373" s="34">
        <f t="shared" si="110"/>
        <v>392</v>
      </c>
      <c r="L373" s="34">
        <f t="shared" si="111"/>
        <v>64</v>
      </c>
      <c r="M373" s="34">
        <f t="shared" si="112"/>
        <v>128</v>
      </c>
      <c r="N373" s="34">
        <f t="shared" si="113"/>
        <v>192</v>
      </c>
      <c r="O373" s="34">
        <f t="shared" si="114"/>
        <v>184</v>
      </c>
      <c r="P373" s="34">
        <f t="shared" si="115"/>
        <v>368</v>
      </c>
      <c r="Q373" s="34">
        <f t="shared" si="116"/>
        <v>248</v>
      </c>
      <c r="R373" s="34">
        <f t="shared" si="117"/>
        <v>496</v>
      </c>
      <c r="S373" s="34">
        <f t="shared" si="118"/>
        <v>744</v>
      </c>
      <c r="T373" s="35">
        <f t="shared" si="119"/>
        <v>0.4731182795698925</v>
      </c>
      <c r="U373" s="35">
        <f t="shared" si="120"/>
        <v>0.5268817204301075</v>
      </c>
    </row>
    <row r="374" spans="1:21" x14ac:dyDescent="0.25">
      <c r="A374" s="36">
        <f t="shared" si="121"/>
        <v>54789</v>
      </c>
      <c r="B374" s="33">
        <f t="shared" si="104"/>
        <v>54789</v>
      </c>
      <c r="C374" s="34">
        <f t="shared" si="105"/>
        <v>2050</v>
      </c>
      <c r="D374" s="34">
        <f t="shared" si="106"/>
        <v>1</v>
      </c>
      <c r="E374" s="34">
        <f t="shared" si="103"/>
        <v>31</v>
      </c>
      <c r="F374" s="34">
        <f t="shared" si="107"/>
        <v>21</v>
      </c>
      <c r="G374" s="34">
        <f t="shared" si="108"/>
        <v>10</v>
      </c>
      <c r="H374" s="34">
        <f t="shared" si="124"/>
        <v>1</v>
      </c>
      <c r="I374" s="34">
        <f t="shared" si="124"/>
        <v>0</v>
      </c>
      <c r="J374" s="34">
        <f t="shared" si="109"/>
        <v>320</v>
      </c>
      <c r="K374" s="34">
        <f t="shared" si="110"/>
        <v>424</v>
      </c>
      <c r="L374" s="34">
        <f t="shared" si="111"/>
        <v>80</v>
      </c>
      <c r="M374" s="34">
        <f t="shared" si="112"/>
        <v>160</v>
      </c>
      <c r="N374" s="34">
        <f t="shared" si="113"/>
        <v>240</v>
      </c>
      <c r="O374" s="34">
        <f t="shared" si="114"/>
        <v>168</v>
      </c>
      <c r="P374" s="34">
        <f t="shared" si="115"/>
        <v>336</v>
      </c>
      <c r="Q374" s="34">
        <f t="shared" si="116"/>
        <v>248</v>
      </c>
      <c r="R374" s="34">
        <f t="shared" si="117"/>
        <v>496</v>
      </c>
      <c r="S374" s="34">
        <f t="shared" si="118"/>
        <v>744</v>
      </c>
      <c r="T374" s="35">
        <f t="shared" si="119"/>
        <v>0.43010752688172044</v>
      </c>
      <c r="U374" s="35">
        <f t="shared" si="120"/>
        <v>0.56989247311827962</v>
      </c>
    </row>
    <row r="375" spans="1:21" x14ac:dyDescent="0.25">
      <c r="A375" s="36">
        <f t="shared" si="121"/>
        <v>54820</v>
      </c>
      <c r="B375" s="33">
        <f t="shared" si="104"/>
        <v>54820</v>
      </c>
      <c r="C375" s="34">
        <f t="shared" si="105"/>
        <v>2050</v>
      </c>
      <c r="D375" s="34">
        <f t="shared" si="106"/>
        <v>2</v>
      </c>
      <c r="E375" s="34">
        <f t="shared" si="103"/>
        <v>28</v>
      </c>
      <c r="F375" s="34">
        <f t="shared" si="107"/>
        <v>20</v>
      </c>
      <c r="G375" s="34">
        <f t="shared" si="108"/>
        <v>8</v>
      </c>
      <c r="H375" s="34">
        <f t="shared" si="124"/>
        <v>0</v>
      </c>
      <c r="I375" s="34">
        <f t="shared" si="124"/>
        <v>0</v>
      </c>
      <c r="J375" s="34">
        <f t="shared" si="109"/>
        <v>320</v>
      </c>
      <c r="K375" s="34">
        <f t="shared" si="110"/>
        <v>352</v>
      </c>
      <c r="L375" s="34">
        <f t="shared" si="111"/>
        <v>64</v>
      </c>
      <c r="M375" s="34">
        <f t="shared" si="112"/>
        <v>128</v>
      </c>
      <c r="N375" s="34">
        <f t="shared" si="113"/>
        <v>192</v>
      </c>
      <c r="O375" s="34">
        <f t="shared" si="114"/>
        <v>160</v>
      </c>
      <c r="P375" s="34">
        <f t="shared" si="115"/>
        <v>320</v>
      </c>
      <c r="Q375" s="34">
        <f t="shared" si="116"/>
        <v>224</v>
      </c>
      <c r="R375" s="34">
        <f t="shared" si="117"/>
        <v>448</v>
      </c>
      <c r="S375" s="34">
        <f t="shared" si="118"/>
        <v>672</v>
      </c>
      <c r="T375" s="35">
        <f t="shared" si="119"/>
        <v>0.47619047619047616</v>
      </c>
      <c r="U375" s="35">
        <f t="shared" si="120"/>
        <v>0.52380952380952384</v>
      </c>
    </row>
    <row r="376" spans="1:21" x14ac:dyDescent="0.25">
      <c r="A376" s="36">
        <f t="shared" si="121"/>
        <v>54848</v>
      </c>
      <c r="B376" s="33">
        <f t="shared" si="104"/>
        <v>54848</v>
      </c>
      <c r="C376" s="34">
        <f t="shared" si="105"/>
        <v>2050</v>
      </c>
      <c r="D376" s="34">
        <f t="shared" si="106"/>
        <v>3</v>
      </c>
      <c r="E376" s="34">
        <f t="shared" si="103"/>
        <v>31</v>
      </c>
      <c r="F376" s="34">
        <f t="shared" si="107"/>
        <v>23</v>
      </c>
      <c r="G376" s="34">
        <f t="shared" si="108"/>
        <v>8</v>
      </c>
      <c r="H376" s="34">
        <f t="shared" si="124"/>
        <v>0</v>
      </c>
      <c r="I376" s="34">
        <f t="shared" si="124"/>
        <v>-1</v>
      </c>
      <c r="J376" s="34">
        <f t="shared" si="109"/>
        <v>368</v>
      </c>
      <c r="K376" s="34">
        <f t="shared" si="110"/>
        <v>375</v>
      </c>
      <c r="L376" s="34">
        <f t="shared" si="111"/>
        <v>64</v>
      </c>
      <c r="M376" s="34">
        <f t="shared" si="112"/>
        <v>128</v>
      </c>
      <c r="N376" s="34">
        <f t="shared" si="113"/>
        <v>192</v>
      </c>
      <c r="O376" s="34">
        <f t="shared" si="114"/>
        <v>184</v>
      </c>
      <c r="P376" s="34">
        <f t="shared" si="115"/>
        <v>368</v>
      </c>
      <c r="Q376" s="34">
        <f t="shared" si="116"/>
        <v>248</v>
      </c>
      <c r="R376" s="34">
        <f t="shared" si="117"/>
        <v>496</v>
      </c>
      <c r="S376" s="34">
        <f t="shared" si="118"/>
        <v>743</v>
      </c>
      <c r="T376" s="35">
        <f t="shared" si="119"/>
        <v>0.49528936742934049</v>
      </c>
      <c r="U376" s="35">
        <f t="shared" si="120"/>
        <v>0.50471063257065951</v>
      </c>
    </row>
    <row r="377" spans="1:21" x14ac:dyDescent="0.25">
      <c r="A377" s="36">
        <f t="shared" si="121"/>
        <v>54879</v>
      </c>
      <c r="B377" s="33">
        <f t="shared" si="104"/>
        <v>54879</v>
      </c>
      <c r="C377" s="34">
        <f t="shared" si="105"/>
        <v>2050</v>
      </c>
      <c r="D377" s="34">
        <f t="shared" si="106"/>
        <v>4</v>
      </c>
      <c r="E377" s="34">
        <f t="shared" si="103"/>
        <v>30</v>
      </c>
      <c r="F377" s="34">
        <f t="shared" si="107"/>
        <v>21</v>
      </c>
      <c r="G377" s="34">
        <f t="shared" si="108"/>
        <v>9</v>
      </c>
      <c r="H377" s="34">
        <f t="shared" si="124"/>
        <v>0</v>
      </c>
      <c r="I377" s="34">
        <f t="shared" si="124"/>
        <v>0</v>
      </c>
      <c r="J377" s="34">
        <f t="shared" si="109"/>
        <v>336</v>
      </c>
      <c r="K377" s="34">
        <f t="shared" si="110"/>
        <v>384</v>
      </c>
      <c r="L377" s="34">
        <f t="shared" si="111"/>
        <v>72</v>
      </c>
      <c r="M377" s="34">
        <f t="shared" si="112"/>
        <v>144</v>
      </c>
      <c r="N377" s="34">
        <f t="shared" si="113"/>
        <v>216</v>
      </c>
      <c r="O377" s="34">
        <f t="shared" si="114"/>
        <v>168</v>
      </c>
      <c r="P377" s="34">
        <f t="shared" si="115"/>
        <v>336</v>
      </c>
      <c r="Q377" s="34">
        <f t="shared" si="116"/>
        <v>240</v>
      </c>
      <c r="R377" s="34">
        <f t="shared" si="117"/>
        <v>480</v>
      </c>
      <c r="S377" s="34">
        <f t="shared" si="118"/>
        <v>720</v>
      </c>
      <c r="T377" s="35">
        <f t="shared" si="119"/>
        <v>0.46666666666666667</v>
      </c>
      <c r="U377" s="35">
        <f t="shared" si="120"/>
        <v>0.53333333333333333</v>
      </c>
    </row>
    <row r="378" spans="1:21" x14ac:dyDescent="0.25">
      <c r="A378" s="36">
        <f t="shared" si="121"/>
        <v>54909</v>
      </c>
      <c r="B378" s="33">
        <f t="shared" si="104"/>
        <v>54909</v>
      </c>
      <c r="C378" s="34">
        <f t="shared" si="105"/>
        <v>2050</v>
      </c>
      <c r="D378" s="34">
        <f t="shared" si="106"/>
        <v>5</v>
      </c>
      <c r="E378" s="34">
        <f t="shared" si="103"/>
        <v>31</v>
      </c>
      <c r="F378" s="34">
        <f t="shared" si="107"/>
        <v>22</v>
      </c>
      <c r="G378" s="34">
        <f t="shared" si="108"/>
        <v>9</v>
      </c>
      <c r="H378" s="34">
        <f t="shared" ref="H378:I385" si="125">+H366</f>
        <v>1</v>
      </c>
      <c r="I378" s="34">
        <f t="shared" si="125"/>
        <v>0</v>
      </c>
      <c r="J378" s="34">
        <f t="shared" si="109"/>
        <v>336</v>
      </c>
      <c r="K378" s="34">
        <f t="shared" si="110"/>
        <v>408</v>
      </c>
      <c r="L378" s="34">
        <f t="shared" si="111"/>
        <v>72</v>
      </c>
      <c r="M378" s="34">
        <f t="shared" si="112"/>
        <v>144</v>
      </c>
      <c r="N378" s="34">
        <f t="shared" si="113"/>
        <v>216</v>
      </c>
      <c r="O378" s="34">
        <f t="shared" si="114"/>
        <v>176</v>
      </c>
      <c r="P378" s="34">
        <f t="shared" si="115"/>
        <v>352</v>
      </c>
      <c r="Q378" s="34">
        <f t="shared" si="116"/>
        <v>248</v>
      </c>
      <c r="R378" s="34">
        <f t="shared" si="117"/>
        <v>496</v>
      </c>
      <c r="S378" s="34">
        <f t="shared" si="118"/>
        <v>744</v>
      </c>
      <c r="T378" s="35">
        <f t="shared" si="119"/>
        <v>0.45161290322580644</v>
      </c>
      <c r="U378" s="35">
        <f t="shared" si="120"/>
        <v>0.54838709677419351</v>
      </c>
    </row>
    <row r="379" spans="1:21" x14ac:dyDescent="0.25">
      <c r="A379" s="36">
        <f t="shared" si="121"/>
        <v>54940</v>
      </c>
      <c r="B379" s="33">
        <f t="shared" si="104"/>
        <v>54940</v>
      </c>
      <c r="C379" s="34">
        <f t="shared" si="105"/>
        <v>2050</v>
      </c>
      <c r="D379" s="34">
        <f t="shared" si="106"/>
        <v>6</v>
      </c>
      <c r="E379" s="34">
        <f t="shared" si="103"/>
        <v>30</v>
      </c>
      <c r="F379" s="34">
        <f t="shared" si="107"/>
        <v>22</v>
      </c>
      <c r="G379" s="34">
        <f t="shared" si="108"/>
        <v>8</v>
      </c>
      <c r="H379" s="34">
        <f t="shared" si="125"/>
        <v>0</v>
      </c>
      <c r="I379" s="34">
        <f t="shared" si="125"/>
        <v>0</v>
      </c>
      <c r="J379" s="34">
        <f t="shared" si="109"/>
        <v>352</v>
      </c>
      <c r="K379" s="34">
        <f t="shared" si="110"/>
        <v>368</v>
      </c>
      <c r="L379" s="34">
        <f t="shared" si="111"/>
        <v>64</v>
      </c>
      <c r="M379" s="34">
        <f t="shared" si="112"/>
        <v>128</v>
      </c>
      <c r="N379" s="34">
        <f t="shared" si="113"/>
        <v>192</v>
      </c>
      <c r="O379" s="34">
        <f t="shared" si="114"/>
        <v>176</v>
      </c>
      <c r="P379" s="34">
        <f t="shared" si="115"/>
        <v>352</v>
      </c>
      <c r="Q379" s="34">
        <f t="shared" si="116"/>
        <v>240</v>
      </c>
      <c r="R379" s="34">
        <f t="shared" si="117"/>
        <v>480</v>
      </c>
      <c r="S379" s="34">
        <f t="shared" si="118"/>
        <v>720</v>
      </c>
      <c r="T379" s="35">
        <f t="shared" si="119"/>
        <v>0.48888888888888887</v>
      </c>
      <c r="U379" s="35">
        <f t="shared" si="120"/>
        <v>0.51111111111111107</v>
      </c>
    </row>
    <row r="380" spans="1:21" x14ac:dyDescent="0.25">
      <c r="A380" s="36">
        <f t="shared" si="121"/>
        <v>54970</v>
      </c>
      <c r="B380" s="33">
        <f t="shared" si="104"/>
        <v>54970</v>
      </c>
      <c r="C380" s="34">
        <f t="shared" si="105"/>
        <v>2050</v>
      </c>
      <c r="D380" s="34">
        <f t="shared" si="106"/>
        <v>7</v>
      </c>
      <c r="E380" s="34">
        <f t="shared" si="103"/>
        <v>31</v>
      </c>
      <c r="F380" s="34">
        <f t="shared" si="107"/>
        <v>21</v>
      </c>
      <c r="G380" s="34">
        <f t="shared" si="108"/>
        <v>10</v>
      </c>
      <c r="H380" s="34">
        <f t="shared" si="125"/>
        <v>1</v>
      </c>
      <c r="I380" s="34">
        <f t="shared" si="125"/>
        <v>0</v>
      </c>
      <c r="J380" s="34">
        <f t="shared" si="109"/>
        <v>320</v>
      </c>
      <c r="K380" s="34">
        <f t="shared" si="110"/>
        <v>424</v>
      </c>
      <c r="L380" s="34">
        <f t="shared" si="111"/>
        <v>80</v>
      </c>
      <c r="M380" s="34">
        <f t="shared" si="112"/>
        <v>160</v>
      </c>
      <c r="N380" s="34">
        <f t="shared" si="113"/>
        <v>240</v>
      </c>
      <c r="O380" s="34">
        <f t="shared" si="114"/>
        <v>168</v>
      </c>
      <c r="P380" s="34">
        <f t="shared" si="115"/>
        <v>336</v>
      </c>
      <c r="Q380" s="34">
        <f t="shared" si="116"/>
        <v>248</v>
      </c>
      <c r="R380" s="34">
        <f t="shared" si="117"/>
        <v>496</v>
      </c>
      <c r="S380" s="34">
        <f t="shared" si="118"/>
        <v>744</v>
      </c>
      <c r="T380" s="35">
        <f t="shared" si="119"/>
        <v>0.43010752688172044</v>
      </c>
      <c r="U380" s="35">
        <f t="shared" si="120"/>
        <v>0.56989247311827962</v>
      </c>
    </row>
    <row r="381" spans="1:21" x14ac:dyDescent="0.25">
      <c r="A381" s="36">
        <f t="shared" si="121"/>
        <v>55001</v>
      </c>
      <c r="B381" s="33">
        <f t="shared" si="104"/>
        <v>55001</v>
      </c>
      <c r="C381" s="34">
        <f t="shared" si="105"/>
        <v>2050</v>
      </c>
      <c r="D381" s="34">
        <f t="shared" si="106"/>
        <v>8</v>
      </c>
      <c r="E381" s="34">
        <f t="shared" si="103"/>
        <v>31</v>
      </c>
      <c r="F381" s="34">
        <f t="shared" si="107"/>
        <v>23</v>
      </c>
      <c r="G381" s="34">
        <f t="shared" si="108"/>
        <v>8</v>
      </c>
      <c r="H381" s="34">
        <f t="shared" si="125"/>
        <v>0</v>
      </c>
      <c r="I381" s="34">
        <f t="shared" si="125"/>
        <v>0</v>
      </c>
      <c r="J381" s="34">
        <f t="shared" si="109"/>
        <v>368</v>
      </c>
      <c r="K381" s="34">
        <f t="shared" si="110"/>
        <v>376</v>
      </c>
      <c r="L381" s="34">
        <f t="shared" si="111"/>
        <v>64</v>
      </c>
      <c r="M381" s="34">
        <f t="shared" si="112"/>
        <v>128</v>
      </c>
      <c r="N381" s="34">
        <f t="shared" si="113"/>
        <v>192</v>
      </c>
      <c r="O381" s="34">
        <f t="shared" si="114"/>
        <v>184</v>
      </c>
      <c r="P381" s="34">
        <f t="shared" si="115"/>
        <v>368</v>
      </c>
      <c r="Q381" s="34">
        <f t="shared" si="116"/>
        <v>248</v>
      </c>
      <c r="R381" s="34">
        <f t="shared" si="117"/>
        <v>496</v>
      </c>
      <c r="S381" s="34">
        <f t="shared" si="118"/>
        <v>744</v>
      </c>
      <c r="T381" s="35">
        <f t="shared" si="119"/>
        <v>0.4946236559139785</v>
      </c>
      <c r="U381" s="35">
        <f t="shared" si="120"/>
        <v>0.5053763440860215</v>
      </c>
    </row>
    <row r="382" spans="1:21" x14ac:dyDescent="0.25">
      <c r="A382" s="36">
        <f t="shared" si="121"/>
        <v>55032</v>
      </c>
      <c r="B382" s="33">
        <f t="shared" si="104"/>
        <v>55032</v>
      </c>
      <c r="C382" s="34">
        <f t="shared" si="105"/>
        <v>2050</v>
      </c>
      <c r="D382" s="34">
        <f t="shared" si="106"/>
        <v>9</v>
      </c>
      <c r="E382" s="34">
        <f t="shared" si="103"/>
        <v>30</v>
      </c>
      <c r="F382" s="34">
        <f t="shared" si="107"/>
        <v>22</v>
      </c>
      <c r="G382" s="34">
        <f t="shared" si="108"/>
        <v>8</v>
      </c>
      <c r="H382" s="34">
        <f t="shared" si="125"/>
        <v>1</v>
      </c>
      <c r="I382" s="34">
        <f t="shared" si="125"/>
        <v>0</v>
      </c>
      <c r="J382" s="34">
        <f t="shared" si="109"/>
        <v>336</v>
      </c>
      <c r="K382" s="34">
        <f t="shared" si="110"/>
        <v>384</v>
      </c>
      <c r="L382" s="34">
        <f t="shared" si="111"/>
        <v>64</v>
      </c>
      <c r="M382" s="34">
        <f t="shared" si="112"/>
        <v>128</v>
      </c>
      <c r="N382" s="34">
        <f t="shared" si="113"/>
        <v>192</v>
      </c>
      <c r="O382" s="34">
        <f t="shared" si="114"/>
        <v>176</v>
      </c>
      <c r="P382" s="34">
        <f t="shared" si="115"/>
        <v>352</v>
      </c>
      <c r="Q382" s="34">
        <f t="shared" si="116"/>
        <v>240</v>
      </c>
      <c r="R382" s="34">
        <f t="shared" si="117"/>
        <v>480</v>
      </c>
      <c r="S382" s="34">
        <f t="shared" si="118"/>
        <v>720</v>
      </c>
      <c r="T382" s="35">
        <f t="shared" si="119"/>
        <v>0.46666666666666667</v>
      </c>
      <c r="U382" s="35">
        <f t="shared" si="120"/>
        <v>0.53333333333333333</v>
      </c>
    </row>
    <row r="383" spans="1:21" x14ac:dyDescent="0.25">
      <c r="A383" s="36">
        <f t="shared" si="121"/>
        <v>55062</v>
      </c>
      <c r="B383" s="33">
        <f t="shared" si="104"/>
        <v>55062</v>
      </c>
      <c r="C383" s="34">
        <f t="shared" si="105"/>
        <v>2050</v>
      </c>
      <c r="D383" s="34">
        <f t="shared" si="106"/>
        <v>10</v>
      </c>
      <c r="E383" s="34">
        <f t="shared" si="103"/>
        <v>31</v>
      </c>
      <c r="F383" s="34">
        <f t="shared" si="107"/>
        <v>21</v>
      </c>
      <c r="G383" s="34">
        <f t="shared" si="108"/>
        <v>10</v>
      </c>
      <c r="H383" s="34">
        <f t="shared" si="125"/>
        <v>0</v>
      </c>
      <c r="I383" s="34">
        <f t="shared" si="125"/>
        <v>0</v>
      </c>
      <c r="J383" s="34">
        <f t="shared" si="109"/>
        <v>336</v>
      </c>
      <c r="K383" s="34">
        <f t="shared" si="110"/>
        <v>408</v>
      </c>
      <c r="L383" s="34">
        <f t="shared" si="111"/>
        <v>80</v>
      </c>
      <c r="M383" s="34">
        <f t="shared" si="112"/>
        <v>160</v>
      </c>
      <c r="N383" s="34">
        <f t="shared" si="113"/>
        <v>240</v>
      </c>
      <c r="O383" s="34">
        <f t="shared" si="114"/>
        <v>168</v>
      </c>
      <c r="P383" s="34">
        <f t="shared" si="115"/>
        <v>336</v>
      </c>
      <c r="Q383" s="34">
        <f t="shared" si="116"/>
        <v>248</v>
      </c>
      <c r="R383" s="34">
        <f t="shared" si="117"/>
        <v>496</v>
      </c>
      <c r="S383" s="34">
        <f t="shared" si="118"/>
        <v>744</v>
      </c>
      <c r="T383" s="35">
        <f t="shared" si="119"/>
        <v>0.45161290322580644</v>
      </c>
      <c r="U383" s="35">
        <f t="shared" si="120"/>
        <v>0.54838709677419351</v>
      </c>
    </row>
    <row r="384" spans="1:21" x14ac:dyDescent="0.25">
      <c r="A384" s="36">
        <f t="shared" si="121"/>
        <v>55093</v>
      </c>
      <c r="B384" s="33">
        <f t="shared" si="104"/>
        <v>55093</v>
      </c>
      <c r="C384" s="34">
        <f t="shared" si="105"/>
        <v>2050</v>
      </c>
      <c r="D384" s="34">
        <f t="shared" si="106"/>
        <v>11</v>
      </c>
      <c r="E384" s="34">
        <f t="shared" si="103"/>
        <v>30</v>
      </c>
      <c r="F384" s="34">
        <f t="shared" si="107"/>
        <v>22</v>
      </c>
      <c r="G384" s="34">
        <f t="shared" si="108"/>
        <v>8</v>
      </c>
      <c r="H384" s="34">
        <f t="shared" si="125"/>
        <v>1</v>
      </c>
      <c r="I384" s="34">
        <f t="shared" si="125"/>
        <v>1</v>
      </c>
      <c r="J384" s="34">
        <f t="shared" si="109"/>
        <v>336</v>
      </c>
      <c r="K384" s="34">
        <f t="shared" si="110"/>
        <v>385</v>
      </c>
      <c r="L384" s="34">
        <f t="shared" si="111"/>
        <v>64</v>
      </c>
      <c r="M384" s="34">
        <f t="shared" si="112"/>
        <v>128</v>
      </c>
      <c r="N384" s="34">
        <f t="shared" si="113"/>
        <v>192</v>
      </c>
      <c r="O384" s="34">
        <f t="shared" si="114"/>
        <v>176</v>
      </c>
      <c r="P384" s="34">
        <f t="shared" si="115"/>
        <v>352</v>
      </c>
      <c r="Q384" s="34">
        <f t="shared" si="116"/>
        <v>240</v>
      </c>
      <c r="R384" s="34">
        <f t="shared" si="117"/>
        <v>480</v>
      </c>
      <c r="S384" s="34">
        <f t="shared" si="118"/>
        <v>721</v>
      </c>
      <c r="T384" s="35">
        <f t="shared" si="119"/>
        <v>0.46601941747572817</v>
      </c>
      <c r="U384" s="35">
        <f t="shared" si="120"/>
        <v>0.53398058252427183</v>
      </c>
    </row>
    <row r="385" spans="1:21" x14ac:dyDescent="0.25">
      <c r="A385" s="36">
        <f t="shared" si="121"/>
        <v>55123</v>
      </c>
      <c r="B385" s="33">
        <f t="shared" si="104"/>
        <v>55123</v>
      </c>
      <c r="C385" s="34">
        <f t="shared" si="105"/>
        <v>2050</v>
      </c>
      <c r="D385" s="34">
        <f t="shared" si="106"/>
        <v>12</v>
      </c>
      <c r="E385" s="34">
        <f t="shared" si="103"/>
        <v>31</v>
      </c>
      <c r="F385" s="34">
        <f t="shared" si="107"/>
        <v>22</v>
      </c>
      <c r="G385" s="34">
        <f t="shared" si="108"/>
        <v>9</v>
      </c>
      <c r="H385" s="34">
        <f t="shared" si="125"/>
        <v>1</v>
      </c>
      <c r="I385" s="34">
        <f t="shared" si="125"/>
        <v>0</v>
      </c>
      <c r="J385" s="34">
        <f t="shared" si="109"/>
        <v>336</v>
      </c>
      <c r="K385" s="34">
        <f t="shared" si="110"/>
        <v>408</v>
      </c>
      <c r="L385" s="34">
        <f t="shared" si="111"/>
        <v>72</v>
      </c>
      <c r="M385" s="34">
        <f t="shared" si="112"/>
        <v>144</v>
      </c>
      <c r="N385" s="34">
        <f t="shared" si="113"/>
        <v>216</v>
      </c>
      <c r="O385" s="34">
        <f t="shared" si="114"/>
        <v>176</v>
      </c>
      <c r="P385" s="34">
        <f t="shared" si="115"/>
        <v>352</v>
      </c>
      <c r="Q385" s="34">
        <f t="shared" si="116"/>
        <v>248</v>
      </c>
      <c r="R385" s="34">
        <f t="shared" si="117"/>
        <v>496</v>
      </c>
      <c r="S385" s="34">
        <f t="shared" si="118"/>
        <v>744</v>
      </c>
      <c r="T385" s="35">
        <f t="shared" si="119"/>
        <v>0.45161290322580644</v>
      </c>
      <c r="U385" s="35">
        <f t="shared" si="120"/>
        <v>0.54838709677419351</v>
      </c>
    </row>
    <row r="387" spans="1:21" x14ac:dyDescent="0.25">
      <c r="C387">
        <v>2020</v>
      </c>
      <c r="J387" s="38">
        <f>SUMIF($C$1:$C$385,C387,$J$1:$J$385)</f>
        <v>4096</v>
      </c>
      <c r="K387" s="38">
        <f>SUMIF($C$1:$C$385,C387,$K$1:$K$385)</f>
        <v>4688</v>
      </c>
      <c r="S387" s="38">
        <f>+SUM(J387:K387)</f>
        <v>8784</v>
      </c>
    </row>
    <row r="388" spans="1:21" x14ac:dyDescent="0.25">
      <c r="C388">
        <f>1+C387</f>
        <v>2021</v>
      </c>
      <c r="J388" s="38">
        <f t="shared" ref="J388:J407" si="126">SUMIF($C$1:$C$385,C388,$J$1:$J$385)</f>
        <v>4080</v>
      </c>
      <c r="K388" s="38">
        <f t="shared" ref="K388:K407" si="127">SUMIF($C$1:$C$385,C388,$K$1:$K$385)</f>
        <v>4680</v>
      </c>
      <c r="S388" s="38">
        <f t="shared" ref="S388:S407" si="128">+SUM(J388:K388)</f>
        <v>8760</v>
      </c>
    </row>
    <row r="389" spans="1:21" x14ac:dyDescent="0.25">
      <c r="C389">
        <f t="shared" ref="C389:C407" si="129">1+C388</f>
        <v>2022</v>
      </c>
      <c r="J389" s="38">
        <f t="shared" si="126"/>
        <v>4064</v>
      </c>
      <c r="K389" s="38">
        <f t="shared" si="127"/>
        <v>4696</v>
      </c>
      <c r="S389" s="38">
        <f t="shared" si="128"/>
        <v>8760</v>
      </c>
    </row>
    <row r="390" spans="1:21" x14ac:dyDescent="0.25">
      <c r="C390">
        <f t="shared" si="129"/>
        <v>2023</v>
      </c>
      <c r="J390" s="38">
        <f t="shared" si="126"/>
        <v>4064</v>
      </c>
      <c r="K390" s="38">
        <f t="shared" si="127"/>
        <v>4696</v>
      </c>
      <c r="S390" s="38">
        <f t="shared" si="128"/>
        <v>8760</v>
      </c>
    </row>
    <row r="391" spans="1:21" x14ac:dyDescent="0.25">
      <c r="C391">
        <f t="shared" si="129"/>
        <v>2024</v>
      </c>
      <c r="J391" s="38">
        <f t="shared" si="126"/>
        <v>4096</v>
      </c>
      <c r="K391" s="38">
        <f t="shared" si="127"/>
        <v>4688</v>
      </c>
      <c r="S391" s="38">
        <f t="shared" si="128"/>
        <v>8784</v>
      </c>
    </row>
    <row r="392" spans="1:21" x14ac:dyDescent="0.25">
      <c r="C392">
        <f t="shared" si="129"/>
        <v>2025</v>
      </c>
      <c r="J392" s="38">
        <f t="shared" si="126"/>
        <v>4080</v>
      </c>
      <c r="K392" s="38">
        <f t="shared" si="127"/>
        <v>4680</v>
      </c>
      <c r="S392" s="38">
        <f t="shared" si="128"/>
        <v>8760</v>
      </c>
    </row>
    <row r="393" spans="1:21" x14ac:dyDescent="0.25">
      <c r="C393">
        <f t="shared" si="129"/>
        <v>2026</v>
      </c>
      <c r="J393" s="38">
        <f t="shared" si="126"/>
        <v>4080</v>
      </c>
      <c r="K393" s="38">
        <f t="shared" si="127"/>
        <v>4680</v>
      </c>
      <c r="S393" s="38">
        <f t="shared" si="128"/>
        <v>8760</v>
      </c>
    </row>
    <row r="394" spans="1:21" x14ac:dyDescent="0.25">
      <c r="C394">
        <f t="shared" si="129"/>
        <v>2027</v>
      </c>
      <c r="J394" s="38">
        <f t="shared" si="126"/>
        <v>4080</v>
      </c>
      <c r="K394" s="38">
        <f t="shared" si="127"/>
        <v>4680</v>
      </c>
      <c r="S394" s="38">
        <f t="shared" si="128"/>
        <v>8760</v>
      </c>
    </row>
    <row r="395" spans="1:21" x14ac:dyDescent="0.25">
      <c r="C395">
        <f t="shared" si="129"/>
        <v>2028</v>
      </c>
      <c r="J395" s="38">
        <f t="shared" si="126"/>
        <v>4064</v>
      </c>
      <c r="K395" s="38">
        <f t="shared" si="127"/>
        <v>4720</v>
      </c>
      <c r="S395" s="38">
        <f t="shared" si="128"/>
        <v>8784</v>
      </c>
    </row>
    <row r="396" spans="1:21" x14ac:dyDescent="0.25">
      <c r="C396">
        <f t="shared" si="129"/>
        <v>2029</v>
      </c>
      <c r="J396" s="38">
        <f t="shared" si="126"/>
        <v>4080</v>
      </c>
      <c r="K396" s="38">
        <f t="shared" si="127"/>
        <v>4680</v>
      </c>
      <c r="S396" s="38">
        <f t="shared" si="128"/>
        <v>8760</v>
      </c>
    </row>
    <row r="397" spans="1:21" x14ac:dyDescent="0.25">
      <c r="C397">
        <f t="shared" si="129"/>
        <v>2030</v>
      </c>
      <c r="J397" s="38">
        <f t="shared" si="126"/>
        <v>4080</v>
      </c>
      <c r="K397" s="38">
        <f t="shared" si="127"/>
        <v>4680</v>
      </c>
      <c r="S397" s="38">
        <f t="shared" si="128"/>
        <v>8760</v>
      </c>
    </row>
    <row r="398" spans="1:21" x14ac:dyDescent="0.25">
      <c r="C398">
        <f t="shared" si="129"/>
        <v>2031</v>
      </c>
      <c r="J398" s="38">
        <f t="shared" si="126"/>
        <v>4080</v>
      </c>
      <c r="K398" s="38">
        <f t="shared" si="127"/>
        <v>4680</v>
      </c>
      <c r="S398" s="38">
        <f t="shared" si="128"/>
        <v>8760</v>
      </c>
    </row>
    <row r="399" spans="1:21" x14ac:dyDescent="0.25">
      <c r="C399">
        <f t="shared" si="129"/>
        <v>2032</v>
      </c>
      <c r="J399" s="38">
        <f t="shared" si="126"/>
        <v>4096</v>
      </c>
      <c r="K399" s="38">
        <f t="shared" si="127"/>
        <v>4688</v>
      </c>
      <c r="S399" s="38">
        <f t="shared" si="128"/>
        <v>8784</v>
      </c>
    </row>
    <row r="400" spans="1:21" x14ac:dyDescent="0.25">
      <c r="C400">
        <f t="shared" si="129"/>
        <v>2033</v>
      </c>
      <c r="J400" s="38">
        <f t="shared" si="126"/>
        <v>4064</v>
      </c>
      <c r="K400" s="38">
        <f t="shared" si="127"/>
        <v>4696</v>
      </c>
      <c r="S400" s="38">
        <f t="shared" si="128"/>
        <v>8760</v>
      </c>
    </row>
    <row r="401" spans="3:19" x14ac:dyDescent="0.25">
      <c r="C401">
        <f t="shared" si="129"/>
        <v>2034</v>
      </c>
      <c r="J401" s="38">
        <f t="shared" si="126"/>
        <v>4064</v>
      </c>
      <c r="K401" s="38">
        <f t="shared" si="127"/>
        <v>4696</v>
      </c>
      <c r="S401" s="38">
        <f t="shared" si="128"/>
        <v>8760</v>
      </c>
    </row>
    <row r="402" spans="3:19" x14ac:dyDescent="0.25">
      <c r="C402">
        <f t="shared" si="129"/>
        <v>2035</v>
      </c>
      <c r="J402" s="38">
        <f t="shared" si="126"/>
        <v>4080</v>
      </c>
      <c r="K402" s="38">
        <f t="shared" si="127"/>
        <v>4680</v>
      </c>
      <c r="S402" s="38">
        <f t="shared" si="128"/>
        <v>8760</v>
      </c>
    </row>
    <row r="403" spans="3:19" x14ac:dyDescent="0.25">
      <c r="C403">
        <f t="shared" si="129"/>
        <v>2036</v>
      </c>
      <c r="J403" s="38">
        <f t="shared" si="126"/>
        <v>4096</v>
      </c>
      <c r="K403" s="38">
        <f t="shared" si="127"/>
        <v>4688</v>
      </c>
      <c r="S403" s="38">
        <f t="shared" si="128"/>
        <v>8784</v>
      </c>
    </row>
    <row r="404" spans="3:19" x14ac:dyDescent="0.25">
      <c r="C404">
        <f t="shared" si="129"/>
        <v>2037</v>
      </c>
      <c r="J404" s="38">
        <f t="shared" si="126"/>
        <v>4080</v>
      </c>
      <c r="K404" s="38">
        <f t="shared" si="127"/>
        <v>4680</v>
      </c>
      <c r="S404" s="38">
        <f t="shared" si="128"/>
        <v>8760</v>
      </c>
    </row>
    <row r="405" spans="3:19" x14ac:dyDescent="0.25">
      <c r="C405">
        <f t="shared" si="129"/>
        <v>2038</v>
      </c>
      <c r="J405" s="38">
        <f t="shared" si="126"/>
        <v>4080</v>
      </c>
      <c r="K405" s="38">
        <f t="shared" si="127"/>
        <v>4680</v>
      </c>
      <c r="S405" s="38">
        <f t="shared" si="128"/>
        <v>8760</v>
      </c>
    </row>
    <row r="406" spans="3:19" x14ac:dyDescent="0.25">
      <c r="C406">
        <f t="shared" si="129"/>
        <v>2039</v>
      </c>
      <c r="J406" s="38">
        <f t="shared" si="126"/>
        <v>4064</v>
      </c>
      <c r="K406" s="38">
        <f t="shared" si="127"/>
        <v>4696</v>
      </c>
      <c r="S406" s="38">
        <f t="shared" si="128"/>
        <v>8760</v>
      </c>
    </row>
    <row r="407" spans="3:19" x14ac:dyDescent="0.25">
      <c r="C407">
        <f t="shared" si="129"/>
        <v>2040</v>
      </c>
      <c r="J407" s="38">
        <f t="shared" si="126"/>
        <v>4080</v>
      </c>
      <c r="K407" s="38">
        <f t="shared" si="127"/>
        <v>4704</v>
      </c>
      <c r="S407" s="38">
        <f t="shared" si="128"/>
        <v>8784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8584C-E147-4980-871B-9892279912FC}">
  <sheetPr>
    <tabColor rgb="FF00B050"/>
  </sheetPr>
  <dimension ref="B2:AN175"/>
  <sheetViews>
    <sheetView workbookViewId="0">
      <pane xSplit="2" ySplit="5" topLeftCell="C161" activePane="bottomRight" state="frozen"/>
      <selection pane="topRight" activeCell="C1" sqref="C1"/>
      <selection pane="bottomLeft" activeCell="A6" sqref="A6"/>
      <selection pane="bottomRight" activeCell="A176" sqref="A176:XFD1048576"/>
    </sheetView>
  </sheetViews>
  <sheetFormatPr defaultRowHeight="15" x14ac:dyDescent="0.25"/>
  <cols>
    <col min="1" max="1" width="4.85546875" style="58" customWidth="1"/>
    <col min="2" max="2" width="11.7109375" style="58" customWidth="1"/>
    <col min="3" max="7" width="11.7109375" style="81" customWidth="1"/>
    <col min="8" max="8" width="8.7109375" style="44" customWidth="1"/>
    <col min="9" max="16384" width="9.140625" style="58"/>
  </cols>
  <sheetData>
    <row r="2" spans="2:40" x14ac:dyDescent="0.25">
      <c r="B2" s="12" t="s">
        <v>123</v>
      </c>
    </row>
    <row r="3" spans="2:40" x14ac:dyDescent="0.25">
      <c r="B3" s="8" t="s">
        <v>121</v>
      </c>
    </row>
    <row r="5" spans="2:40" ht="48.75" customHeight="1" x14ac:dyDescent="0.25">
      <c r="B5" s="78" t="s">
        <v>69</v>
      </c>
      <c r="C5" s="82" t="s">
        <v>124</v>
      </c>
      <c r="D5" s="82" t="s">
        <v>122</v>
      </c>
      <c r="E5" s="88" t="s">
        <v>128</v>
      </c>
      <c r="F5" s="88" t="s">
        <v>391</v>
      </c>
      <c r="G5" s="88" t="s">
        <v>404</v>
      </c>
      <c r="H5" s="45"/>
    </row>
    <row r="6" spans="2:40" x14ac:dyDescent="0.25">
      <c r="B6" s="80">
        <v>42736</v>
      </c>
      <c r="C6" s="83">
        <v>40.302</v>
      </c>
      <c r="D6" s="83"/>
      <c r="E6" s="83"/>
      <c r="F6" s="83"/>
      <c r="G6" s="83"/>
      <c r="H6" s="45"/>
    </row>
    <row r="7" spans="2:40" x14ac:dyDescent="0.25">
      <c r="B7" s="80">
        <f>+EOMONTH(B6,0)+1</f>
        <v>42767</v>
      </c>
      <c r="C7" s="83">
        <v>30.0242</v>
      </c>
      <c r="D7" s="83"/>
      <c r="E7" s="83"/>
      <c r="F7" s="83"/>
      <c r="G7" s="83"/>
      <c r="H7" s="45"/>
    </row>
    <row r="8" spans="2:40" x14ac:dyDescent="0.25">
      <c r="B8" s="80">
        <f t="shared" ref="B8:B39" si="0">+EOMONTH(B7,0)+1</f>
        <v>42795</v>
      </c>
      <c r="C8" s="84">
        <v>35.752800000000001</v>
      </c>
      <c r="D8" s="84"/>
      <c r="E8" s="84"/>
      <c r="F8" s="84"/>
      <c r="G8" s="84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2:40" x14ac:dyDescent="0.25">
      <c r="B9" s="80">
        <f t="shared" si="0"/>
        <v>42826</v>
      </c>
      <c r="C9" s="84">
        <v>29.233799999999999</v>
      </c>
      <c r="D9" s="84"/>
      <c r="E9" s="84"/>
      <c r="F9" s="84"/>
      <c r="G9" s="84"/>
    </row>
    <row r="10" spans="2:40" x14ac:dyDescent="0.25">
      <c r="B10" s="80">
        <f t="shared" si="0"/>
        <v>42856</v>
      </c>
      <c r="C10" s="84">
        <v>27.3081</v>
      </c>
      <c r="D10" s="84"/>
      <c r="E10" s="84"/>
      <c r="F10" s="84"/>
      <c r="G10" s="84"/>
    </row>
    <row r="11" spans="2:40" x14ac:dyDescent="0.25">
      <c r="B11" s="80">
        <f t="shared" si="0"/>
        <v>42887</v>
      </c>
      <c r="C11" s="84">
        <v>25.483699999999999</v>
      </c>
      <c r="D11" s="84"/>
      <c r="E11" s="84"/>
      <c r="F11" s="84"/>
      <c r="G11" s="84"/>
    </row>
    <row r="12" spans="2:40" x14ac:dyDescent="0.25">
      <c r="B12" s="80">
        <f t="shared" si="0"/>
        <v>42917</v>
      </c>
      <c r="C12" s="84">
        <v>27.604399999999998</v>
      </c>
      <c r="D12" s="84"/>
      <c r="E12" s="84"/>
      <c r="F12" s="84"/>
      <c r="G12" s="84"/>
    </row>
    <row r="13" spans="2:40" x14ac:dyDescent="0.25">
      <c r="B13" s="80">
        <f t="shared" si="0"/>
        <v>42948</v>
      </c>
      <c r="C13" s="84">
        <v>24.902899999999999</v>
      </c>
      <c r="D13" s="84"/>
      <c r="E13" s="84"/>
      <c r="F13" s="84"/>
      <c r="G13" s="84"/>
    </row>
    <row r="14" spans="2:40" x14ac:dyDescent="0.25">
      <c r="B14" s="80">
        <f t="shared" si="0"/>
        <v>42979</v>
      </c>
      <c r="C14" s="84">
        <v>23.574100000000001</v>
      </c>
      <c r="D14" s="84"/>
      <c r="E14" s="84"/>
      <c r="F14" s="84"/>
      <c r="G14" s="84"/>
    </row>
    <row r="15" spans="2:40" x14ac:dyDescent="0.25">
      <c r="B15" s="80">
        <f t="shared" si="0"/>
        <v>43009</v>
      </c>
      <c r="C15" s="84">
        <v>29.743600000000001</v>
      </c>
      <c r="D15" s="84"/>
      <c r="E15" s="84"/>
      <c r="F15" s="84"/>
      <c r="G15" s="84"/>
    </row>
    <row r="16" spans="2:40" x14ac:dyDescent="0.25">
      <c r="B16" s="80">
        <f t="shared" si="0"/>
        <v>43040</v>
      </c>
      <c r="C16" s="85">
        <v>33.978299999999997</v>
      </c>
      <c r="D16" s="84"/>
      <c r="E16" s="84"/>
      <c r="F16" s="84"/>
      <c r="G16" s="84"/>
    </row>
    <row r="17" spans="2:7" x14ac:dyDescent="0.25">
      <c r="B17" s="80">
        <f t="shared" si="0"/>
        <v>43070</v>
      </c>
      <c r="C17" s="84">
        <v>71.313800000000001</v>
      </c>
      <c r="D17" s="84"/>
      <c r="E17" s="84"/>
      <c r="F17" s="84"/>
      <c r="G17" s="84"/>
    </row>
    <row r="18" spans="2:7" x14ac:dyDescent="0.25">
      <c r="B18" s="80">
        <f t="shared" si="0"/>
        <v>43101</v>
      </c>
      <c r="C18" s="84">
        <v>108.745</v>
      </c>
      <c r="D18" s="84"/>
      <c r="E18" s="84"/>
      <c r="F18" s="84"/>
      <c r="G18" s="84"/>
    </row>
    <row r="19" spans="2:7" x14ac:dyDescent="0.25">
      <c r="B19" s="80">
        <f t="shared" si="0"/>
        <v>43132</v>
      </c>
      <c r="C19" s="84">
        <v>39.579799999999999</v>
      </c>
      <c r="D19" s="84"/>
      <c r="E19" s="84"/>
      <c r="F19" s="84"/>
      <c r="G19" s="84"/>
    </row>
    <row r="20" spans="2:7" x14ac:dyDescent="0.25">
      <c r="B20" s="80">
        <f t="shared" si="0"/>
        <v>43160</v>
      </c>
      <c r="C20" s="84">
        <v>35.380099999999999</v>
      </c>
      <c r="D20" s="84"/>
      <c r="E20" s="84"/>
      <c r="F20" s="84"/>
      <c r="G20" s="84"/>
    </row>
    <row r="21" spans="2:7" x14ac:dyDescent="0.25">
      <c r="B21" s="80">
        <f t="shared" si="0"/>
        <v>43191</v>
      </c>
      <c r="C21" s="84">
        <v>44.999499999999998</v>
      </c>
      <c r="D21" s="84"/>
      <c r="E21" s="84"/>
      <c r="F21" s="84"/>
      <c r="G21" s="84"/>
    </row>
    <row r="22" spans="2:7" x14ac:dyDescent="0.25">
      <c r="B22" s="80">
        <f t="shared" si="0"/>
        <v>43221</v>
      </c>
      <c r="C22" s="84">
        <v>24.0381</v>
      </c>
      <c r="D22" s="84"/>
      <c r="E22" s="84"/>
      <c r="F22" s="84"/>
      <c r="G22" s="84"/>
    </row>
    <row r="23" spans="2:7" x14ac:dyDescent="0.25">
      <c r="B23" s="80">
        <f t="shared" si="0"/>
        <v>43252</v>
      </c>
      <c r="C23" s="84">
        <v>26.82</v>
      </c>
      <c r="D23" s="84"/>
      <c r="E23" s="84"/>
      <c r="F23" s="84"/>
      <c r="G23" s="84"/>
    </row>
    <row r="24" spans="2:7" x14ac:dyDescent="0.25">
      <c r="B24" s="80">
        <f t="shared" si="0"/>
        <v>43282</v>
      </c>
      <c r="C24" s="84">
        <v>32.8947</v>
      </c>
      <c r="D24" s="84"/>
      <c r="E24" s="84"/>
      <c r="F24" s="84"/>
      <c r="G24" s="84"/>
    </row>
    <row r="25" spans="2:7" x14ac:dyDescent="0.25">
      <c r="B25" s="80">
        <f t="shared" si="0"/>
        <v>43313</v>
      </c>
      <c r="C25" s="84">
        <v>39.155900000000003</v>
      </c>
      <c r="D25" s="84"/>
      <c r="E25" s="84"/>
      <c r="F25" s="84"/>
      <c r="G25" s="84"/>
    </row>
    <row r="26" spans="2:7" x14ac:dyDescent="0.25">
      <c r="B26" s="80">
        <f t="shared" si="0"/>
        <v>43344</v>
      </c>
      <c r="C26" s="84">
        <v>33.886200000000002</v>
      </c>
      <c r="D26" s="84"/>
      <c r="E26" s="84"/>
      <c r="F26" s="84"/>
      <c r="G26" s="84"/>
    </row>
    <row r="27" spans="2:7" x14ac:dyDescent="0.25">
      <c r="B27" s="80">
        <f t="shared" si="0"/>
        <v>43374</v>
      </c>
      <c r="C27" s="84">
        <v>38.456299999999999</v>
      </c>
      <c r="D27" s="84"/>
      <c r="E27" s="84"/>
      <c r="F27" s="84"/>
      <c r="G27" s="84"/>
    </row>
    <row r="28" spans="2:7" x14ac:dyDescent="0.25">
      <c r="B28" s="80">
        <f t="shared" si="0"/>
        <v>43405</v>
      </c>
      <c r="C28" s="84">
        <v>57.432899999999997</v>
      </c>
      <c r="D28" s="84"/>
      <c r="E28" s="84"/>
      <c r="F28" s="84"/>
      <c r="G28" s="84"/>
    </row>
    <row r="29" spans="2:7" x14ac:dyDescent="0.25">
      <c r="B29" s="80">
        <f t="shared" si="0"/>
        <v>43435</v>
      </c>
      <c r="C29" s="84">
        <v>47.310200000000002</v>
      </c>
      <c r="D29" s="84"/>
      <c r="E29" s="84"/>
      <c r="F29" s="84"/>
      <c r="G29" s="84"/>
    </row>
    <row r="30" spans="2:7" x14ac:dyDescent="0.25">
      <c r="B30" s="80">
        <f t="shared" si="0"/>
        <v>43466</v>
      </c>
      <c r="C30" s="84">
        <v>56.762799999999999</v>
      </c>
      <c r="D30" s="84"/>
      <c r="E30" s="84"/>
      <c r="F30" s="84"/>
      <c r="G30" s="84"/>
    </row>
    <row r="31" spans="2:7" x14ac:dyDescent="0.25">
      <c r="B31" s="80">
        <f t="shared" si="0"/>
        <v>43497</v>
      </c>
      <c r="C31" s="84">
        <v>35.6205</v>
      </c>
      <c r="D31" s="84"/>
      <c r="E31" s="84"/>
      <c r="F31" s="84"/>
      <c r="G31" s="84"/>
    </row>
    <row r="32" spans="2:7" x14ac:dyDescent="0.25">
      <c r="B32" s="80">
        <f t="shared" si="0"/>
        <v>43525</v>
      </c>
      <c r="C32" s="84">
        <v>38.065199999999997</v>
      </c>
      <c r="D32" s="84"/>
      <c r="E32" s="84"/>
      <c r="F32" s="84"/>
      <c r="G32" s="84"/>
    </row>
    <row r="33" spans="2:9" x14ac:dyDescent="0.25">
      <c r="B33" s="80">
        <f t="shared" si="0"/>
        <v>43556</v>
      </c>
      <c r="C33" s="84">
        <v>26.968</v>
      </c>
      <c r="D33" s="84"/>
      <c r="E33" s="84"/>
      <c r="F33" s="84"/>
      <c r="G33" s="84"/>
      <c r="I33" s="58" t="s">
        <v>106</v>
      </c>
    </row>
    <row r="34" spans="2:9" x14ac:dyDescent="0.25">
      <c r="B34" s="80">
        <f t="shared" si="0"/>
        <v>43586</v>
      </c>
      <c r="C34" s="84">
        <v>24.214200000000002</v>
      </c>
      <c r="D34" s="84"/>
      <c r="E34" s="84"/>
      <c r="F34" s="84"/>
      <c r="G34" s="84"/>
      <c r="I34" s="58" t="s">
        <v>107</v>
      </c>
    </row>
    <row r="35" spans="2:9" x14ac:dyDescent="0.25">
      <c r="B35" s="80">
        <f t="shared" si="0"/>
        <v>43617</v>
      </c>
      <c r="C35" s="84">
        <v>22.0885</v>
      </c>
      <c r="D35" s="84"/>
      <c r="E35" s="84"/>
      <c r="F35" s="84"/>
      <c r="G35" s="84"/>
      <c r="I35" s="58" t="s">
        <v>108</v>
      </c>
    </row>
    <row r="36" spans="2:9" x14ac:dyDescent="0.25">
      <c r="B36" s="80">
        <f t="shared" si="0"/>
        <v>43647</v>
      </c>
      <c r="C36" s="84">
        <v>29.778199999999998</v>
      </c>
      <c r="D36" s="84"/>
      <c r="E36" s="84"/>
      <c r="F36" s="84"/>
      <c r="G36" s="84"/>
      <c r="I36" s="58" t="s">
        <v>109</v>
      </c>
    </row>
    <row r="37" spans="2:9" x14ac:dyDescent="0.25">
      <c r="B37" s="80">
        <f t="shared" si="0"/>
        <v>43678</v>
      </c>
      <c r="C37" s="84">
        <v>25.692599999999999</v>
      </c>
      <c r="D37" s="84"/>
      <c r="E37" s="84"/>
      <c r="F37" s="84"/>
      <c r="G37" s="84"/>
      <c r="I37" s="58" t="s">
        <v>110</v>
      </c>
    </row>
    <row r="38" spans="2:9" x14ac:dyDescent="0.25">
      <c r="B38" s="80">
        <f t="shared" si="0"/>
        <v>43709</v>
      </c>
      <c r="C38" s="84">
        <v>21.136500000000002</v>
      </c>
      <c r="D38" s="84"/>
      <c r="E38" s="84"/>
      <c r="F38" s="84"/>
      <c r="G38" s="84"/>
    </row>
    <row r="39" spans="2:9" x14ac:dyDescent="0.25">
      <c r="B39" s="80">
        <f t="shared" si="0"/>
        <v>43739</v>
      </c>
      <c r="C39" s="84">
        <v>20.746099999999998</v>
      </c>
      <c r="D39" s="84"/>
      <c r="E39" s="84"/>
      <c r="F39" s="84"/>
      <c r="G39" s="84"/>
    </row>
    <row r="40" spans="2:9" x14ac:dyDescent="0.25">
      <c r="B40" s="80">
        <f t="shared" ref="B40:B103" si="1">+EOMONTH(B39,0)+1</f>
        <v>43770</v>
      </c>
      <c r="C40" s="84">
        <v>32.286700000000003</v>
      </c>
      <c r="D40" s="84"/>
      <c r="E40" s="84"/>
      <c r="F40" s="84"/>
      <c r="G40" s="84"/>
    </row>
    <row r="41" spans="2:9" x14ac:dyDescent="0.25">
      <c r="B41" s="80">
        <f t="shared" si="1"/>
        <v>43800</v>
      </c>
      <c r="C41" s="84">
        <v>40.983800000000002</v>
      </c>
      <c r="D41" s="84"/>
      <c r="E41" s="84"/>
      <c r="F41" s="84"/>
      <c r="G41" s="84"/>
    </row>
    <row r="42" spans="2:9" x14ac:dyDescent="0.25">
      <c r="B42" s="80">
        <f t="shared" si="1"/>
        <v>43831</v>
      </c>
      <c r="C42" s="84">
        <v>26.4482</v>
      </c>
      <c r="D42" s="84"/>
      <c r="E42" s="84"/>
      <c r="F42" s="84"/>
      <c r="G42" s="84"/>
    </row>
    <row r="43" spans="2:9" x14ac:dyDescent="0.25">
      <c r="B43" s="80">
        <f t="shared" si="1"/>
        <v>43862</v>
      </c>
      <c r="C43" s="84">
        <v>23.057200000000002</v>
      </c>
      <c r="D43" s="84"/>
      <c r="E43" s="84"/>
      <c r="F43" s="84"/>
      <c r="G43" s="84"/>
    </row>
    <row r="44" spans="2:9" x14ac:dyDescent="0.25">
      <c r="B44" s="80">
        <f t="shared" si="1"/>
        <v>43891</v>
      </c>
      <c r="C44" s="84">
        <v>17.178999999999998</v>
      </c>
      <c r="D44" s="84"/>
      <c r="E44" s="84"/>
      <c r="F44" s="84"/>
      <c r="G44" s="84"/>
    </row>
    <row r="45" spans="2:9" x14ac:dyDescent="0.25">
      <c r="B45" s="80">
        <f t="shared" si="1"/>
        <v>43922</v>
      </c>
      <c r="C45" s="84">
        <v>18.362400000000001</v>
      </c>
      <c r="D45" s="84"/>
      <c r="E45" s="84"/>
      <c r="F45" s="84"/>
      <c r="G45" s="84"/>
    </row>
    <row r="46" spans="2:9" x14ac:dyDescent="0.25">
      <c r="B46" s="80">
        <f t="shared" si="1"/>
        <v>43952</v>
      </c>
      <c r="C46" s="84">
        <v>16.483499999999999</v>
      </c>
      <c r="D46" s="84"/>
      <c r="E46" s="84"/>
      <c r="F46" s="84"/>
      <c r="G46" s="84"/>
    </row>
    <row r="47" spans="2:9" x14ac:dyDescent="0.25">
      <c r="B47" s="80">
        <f t="shared" si="1"/>
        <v>43983</v>
      </c>
      <c r="C47" s="84">
        <v>19.838699999999999</v>
      </c>
      <c r="D47" s="84"/>
      <c r="E47" s="84"/>
      <c r="F47" s="84"/>
      <c r="G47" s="84"/>
    </row>
    <row r="48" spans="2:9" x14ac:dyDescent="0.25">
      <c r="B48" s="80">
        <f t="shared" si="1"/>
        <v>44013</v>
      </c>
      <c r="C48" s="84">
        <v>23.780899999999999</v>
      </c>
      <c r="D48" s="84"/>
      <c r="E48" s="84"/>
      <c r="F48" s="84"/>
      <c r="G48" s="84"/>
    </row>
    <row r="49" spans="2:7" x14ac:dyDescent="0.25">
      <c r="B49" s="80">
        <f t="shared" si="1"/>
        <v>44044</v>
      </c>
      <c r="C49" s="84">
        <v>23.786799999999999</v>
      </c>
      <c r="D49" s="84"/>
      <c r="E49" s="84"/>
      <c r="F49" s="84"/>
      <c r="G49" s="84"/>
    </row>
    <row r="50" spans="2:7" x14ac:dyDescent="0.25">
      <c r="B50" s="80">
        <f t="shared" si="1"/>
        <v>44075</v>
      </c>
      <c r="C50" s="84">
        <v>20.462</v>
      </c>
      <c r="D50" s="84"/>
      <c r="E50" s="84"/>
      <c r="F50" s="84"/>
      <c r="G50" s="84"/>
    </row>
    <row r="51" spans="2:7" x14ac:dyDescent="0.25">
      <c r="B51" s="80">
        <f t="shared" si="1"/>
        <v>44105</v>
      </c>
      <c r="C51" s="84">
        <v>24.783799999999999</v>
      </c>
      <c r="D51" s="84"/>
      <c r="E51" s="84"/>
      <c r="F51" s="84"/>
      <c r="G51" s="84"/>
    </row>
    <row r="52" spans="2:7" x14ac:dyDescent="0.25">
      <c r="B52" s="80">
        <f t="shared" si="1"/>
        <v>44136</v>
      </c>
      <c r="C52" s="84">
        <v>25.121099999999998</v>
      </c>
      <c r="D52" s="84"/>
      <c r="E52" s="84"/>
      <c r="F52" s="84"/>
      <c r="G52" s="84"/>
    </row>
    <row r="53" spans="2:7" x14ac:dyDescent="0.25">
      <c r="B53" s="80">
        <f t="shared" si="1"/>
        <v>44166</v>
      </c>
      <c r="C53" s="84">
        <v>40.146999999999998</v>
      </c>
      <c r="D53" s="84"/>
      <c r="E53" s="84"/>
      <c r="F53" s="84"/>
      <c r="G53" s="84"/>
    </row>
    <row r="54" spans="2:7" x14ac:dyDescent="0.25">
      <c r="B54" s="80">
        <f t="shared" si="1"/>
        <v>44197</v>
      </c>
      <c r="C54" s="84">
        <v>42.729599999999998</v>
      </c>
      <c r="D54" s="84"/>
      <c r="E54" s="84"/>
      <c r="F54" s="84"/>
      <c r="G54" s="84"/>
    </row>
    <row r="55" spans="2:7" x14ac:dyDescent="0.25">
      <c r="B55" s="80">
        <f t="shared" si="1"/>
        <v>44228</v>
      </c>
      <c r="C55" s="84">
        <v>73.123099999999994</v>
      </c>
      <c r="D55" s="84">
        <v>53.797619047619051</v>
      </c>
      <c r="E55" s="84"/>
      <c r="F55" s="84"/>
      <c r="G55" s="84"/>
    </row>
    <row r="56" spans="2:7" x14ac:dyDescent="0.25">
      <c r="B56" s="80">
        <f t="shared" si="1"/>
        <v>44256</v>
      </c>
      <c r="C56" s="84">
        <v>34.881300000000003</v>
      </c>
      <c r="D56" s="84">
        <v>38.917496635262445</v>
      </c>
      <c r="E56" s="84"/>
      <c r="F56" s="84"/>
      <c r="G56" s="84"/>
    </row>
    <row r="57" spans="2:7" x14ac:dyDescent="0.25">
      <c r="B57" s="80">
        <f t="shared" si="1"/>
        <v>44287</v>
      </c>
      <c r="C57" s="84">
        <v>26.139900000000001</v>
      </c>
      <c r="D57" s="84">
        <v>30.566666666666666</v>
      </c>
      <c r="E57" s="84"/>
      <c r="F57" s="84"/>
      <c r="G57" s="84"/>
    </row>
    <row r="58" spans="2:7" x14ac:dyDescent="0.25">
      <c r="B58" s="80">
        <f t="shared" si="1"/>
        <v>44317</v>
      </c>
      <c r="C58" s="84">
        <v>24.9816</v>
      </c>
      <c r="D58" s="84">
        <v>25.043010752688172</v>
      </c>
      <c r="E58" s="84"/>
      <c r="F58" s="84"/>
      <c r="G58" s="84"/>
    </row>
    <row r="59" spans="2:7" x14ac:dyDescent="0.25">
      <c r="B59" s="80">
        <f t="shared" si="1"/>
        <v>44348</v>
      </c>
      <c r="C59" s="84">
        <v>37.101199999999999</v>
      </c>
      <c r="D59" s="84">
        <v>26.422222222222221</v>
      </c>
      <c r="E59" s="84"/>
      <c r="F59" s="84"/>
      <c r="G59" s="84"/>
    </row>
    <row r="60" spans="2:7" x14ac:dyDescent="0.25">
      <c r="B60" s="80">
        <f t="shared" si="1"/>
        <v>44378</v>
      </c>
      <c r="C60" s="84">
        <v>34.976500000000001</v>
      </c>
      <c r="D60" s="84">
        <v>31.153225806451612</v>
      </c>
      <c r="E60" s="84"/>
      <c r="F60" s="84"/>
      <c r="G60" s="84"/>
    </row>
    <row r="61" spans="2:7" x14ac:dyDescent="0.25">
      <c r="B61" s="80">
        <f t="shared" si="1"/>
        <v>44409</v>
      </c>
      <c r="C61" s="84">
        <v>49.471400000000003</v>
      </c>
      <c r="D61" s="84">
        <v>31.362903225806452</v>
      </c>
      <c r="E61" s="84"/>
      <c r="F61" s="84"/>
      <c r="G61" s="84"/>
    </row>
    <row r="62" spans="2:7" x14ac:dyDescent="0.25">
      <c r="B62" s="80">
        <f t="shared" si="1"/>
        <v>44440</v>
      </c>
      <c r="C62" s="84">
        <v>48.008800000000001</v>
      </c>
      <c r="D62" s="84">
        <v>26.85</v>
      </c>
      <c r="E62" s="84">
        <v>40.466666666666669</v>
      </c>
      <c r="F62" s="84"/>
      <c r="G62" s="84"/>
    </row>
    <row r="63" spans="2:7" x14ac:dyDescent="0.25">
      <c r="B63" s="80">
        <f t="shared" si="1"/>
        <v>44470</v>
      </c>
      <c r="C63" s="84">
        <v>57.709499999999998</v>
      </c>
      <c r="D63" s="84">
        <v>26.454838709677421</v>
      </c>
      <c r="E63" s="84">
        <v>41.766129032258064</v>
      </c>
      <c r="F63" s="84"/>
      <c r="G63" s="84"/>
    </row>
    <row r="64" spans="2:7" x14ac:dyDescent="0.25">
      <c r="B64" s="80">
        <f t="shared" si="1"/>
        <v>44501</v>
      </c>
      <c r="C64" s="84">
        <v>56.6937</v>
      </c>
      <c r="D64" s="84">
        <v>36.698543689320388</v>
      </c>
      <c r="E64" s="84">
        <v>52.562621359223293</v>
      </c>
      <c r="F64" s="84"/>
      <c r="G64" s="84"/>
    </row>
    <row r="65" spans="2:7" x14ac:dyDescent="0.25">
      <c r="B65" s="80">
        <f t="shared" si="1"/>
        <v>44531</v>
      </c>
      <c r="C65" s="84">
        <v>65.135499999999993</v>
      </c>
      <c r="D65" s="84">
        <v>49.943548387096776</v>
      </c>
      <c r="E65" s="84">
        <v>81.572580645161295</v>
      </c>
      <c r="F65" s="84"/>
      <c r="G65" s="84"/>
    </row>
    <row r="66" spans="2:7" x14ac:dyDescent="0.25">
      <c r="B66" s="80">
        <f t="shared" si="1"/>
        <v>44562</v>
      </c>
      <c r="C66" s="84">
        <v>149.4563</v>
      </c>
      <c r="D66" s="84">
        <v>60.193548387096776</v>
      </c>
      <c r="E66" s="84">
        <v>115.37258064516129</v>
      </c>
      <c r="F66" s="84"/>
      <c r="G66" s="84"/>
    </row>
    <row r="67" spans="2:7" x14ac:dyDescent="0.25">
      <c r="B67" s="80">
        <f t="shared" si="1"/>
        <v>44593</v>
      </c>
      <c r="C67" s="84">
        <v>117.07599999999999</v>
      </c>
      <c r="D67" s="84">
        <v>60.476190476190474</v>
      </c>
      <c r="E67" s="84">
        <v>110.09285714285713</v>
      </c>
      <c r="F67" s="84"/>
      <c r="G67" s="84"/>
    </row>
    <row r="68" spans="2:7" x14ac:dyDescent="0.25">
      <c r="B68" s="80">
        <f t="shared" si="1"/>
        <v>44621</v>
      </c>
      <c r="C68" s="84">
        <v>66.183899999999994</v>
      </c>
      <c r="D68" s="84">
        <v>40.955248990578738</v>
      </c>
      <c r="E68" s="84">
        <v>62.062584118438764</v>
      </c>
      <c r="F68" s="84"/>
      <c r="G68" s="84"/>
    </row>
    <row r="69" spans="2:7" x14ac:dyDescent="0.25">
      <c r="B69" s="80">
        <f t="shared" si="1"/>
        <v>44652</v>
      </c>
      <c r="C69" s="84">
        <v>62.365900000000003</v>
      </c>
      <c r="D69" s="84">
        <v>29.09333333333333</v>
      </c>
      <c r="E69" s="84">
        <v>36.016666666666666</v>
      </c>
      <c r="F69" s="84"/>
      <c r="G69" s="84"/>
    </row>
    <row r="70" spans="2:7" x14ac:dyDescent="0.25">
      <c r="B70" s="80">
        <f t="shared" si="1"/>
        <v>44682</v>
      </c>
      <c r="C70" s="84">
        <v>76.706100000000006</v>
      </c>
      <c r="D70" s="84">
        <v>23.630645161290317</v>
      </c>
      <c r="E70" s="84">
        <v>29.396774193548382</v>
      </c>
      <c r="F70" s="84">
        <v>64.91935483870968</v>
      </c>
      <c r="G70" s="84"/>
    </row>
    <row r="71" spans="2:7" x14ac:dyDescent="0.25">
      <c r="B71" s="80">
        <f t="shared" si="1"/>
        <v>44713</v>
      </c>
      <c r="C71" s="84">
        <v>73.567800000000005</v>
      </c>
      <c r="D71" s="84">
        <v>24.487777777777779</v>
      </c>
      <c r="E71" s="84">
        <v>30.36333333333333</v>
      </c>
      <c r="F71" s="84">
        <v>65.188888888888883</v>
      </c>
      <c r="G71" s="84"/>
    </row>
    <row r="72" spans="2:7" x14ac:dyDescent="0.25">
      <c r="B72" s="80">
        <f t="shared" si="1"/>
        <v>44743</v>
      </c>
      <c r="C72" s="84"/>
      <c r="D72" s="84">
        <v>29.252150537634407</v>
      </c>
      <c r="E72" s="84">
        <v>37.277956989247308</v>
      </c>
      <c r="F72" s="84">
        <v>78.285483870967738</v>
      </c>
      <c r="G72" s="84">
        <v>108.80698924731182</v>
      </c>
    </row>
    <row r="73" spans="2:7" x14ac:dyDescent="0.25">
      <c r="B73" s="80">
        <f t="shared" si="1"/>
        <v>44774</v>
      </c>
      <c r="C73" s="84"/>
      <c r="D73" s="84">
        <v>29.942473118279572</v>
      </c>
      <c r="E73" s="84">
        <v>38.152150537634405</v>
      </c>
      <c r="F73" s="84">
        <v>80.375806451612902</v>
      </c>
      <c r="G73" s="84">
        <v>107.39838709677419</v>
      </c>
    </row>
    <row r="74" spans="2:7" x14ac:dyDescent="0.25">
      <c r="B74" s="80">
        <f t="shared" si="1"/>
        <v>44805</v>
      </c>
      <c r="C74" s="84"/>
      <c r="D74" s="84">
        <v>24.08</v>
      </c>
      <c r="E74" s="84">
        <v>29.446666666666665</v>
      </c>
      <c r="F74" s="84">
        <v>64.086666666666673</v>
      </c>
      <c r="G74" s="84">
        <v>93.016666666666666</v>
      </c>
    </row>
    <row r="75" spans="2:7" x14ac:dyDescent="0.25">
      <c r="B75" s="80">
        <f t="shared" si="1"/>
        <v>44835</v>
      </c>
      <c r="C75" s="84"/>
      <c r="D75" s="84">
        <v>25.288709677419355</v>
      </c>
      <c r="E75" s="84">
        <v>30.324193548387093</v>
      </c>
      <c r="F75" s="84">
        <v>66.193548387096769</v>
      </c>
      <c r="G75" s="84">
        <v>87.354838709677423</v>
      </c>
    </row>
    <row r="76" spans="2:7" x14ac:dyDescent="0.25">
      <c r="B76" s="80">
        <f t="shared" si="1"/>
        <v>44866</v>
      </c>
      <c r="C76" s="84"/>
      <c r="D76" s="84">
        <v>33.560679611650485</v>
      </c>
      <c r="E76" s="84">
        <v>43.672330097087375</v>
      </c>
      <c r="F76" s="84">
        <v>93.456310679611647</v>
      </c>
      <c r="G76" s="84">
        <v>118.28640776699029</v>
      </c>
    </row>
    <row r="77" spans="2:7" x14ac:dyDescent="0.25">
      <c r="B77" s="80">
        <f t="shared" si="1"/>
        <v>44896</v>
      </c>
      <c r="C77" s="84"/>
      <c r="D77" s="84">
        <v>48.758064516129032</v>
      </c>
      <c r="E77" s="84">
        <v>64.91935483870968</v>
      </c>
      <c r="F77" s="84">
        <v>170.03225806451613</v>
      </c>
      <c r="G77" s="84">
        <v>198.58064516129033</v>
      </c>
    </row>
    <row r="78" spans="2:7" x14ac:dyDescent="0.25">
      <c r="B78" s="80">
        <f t="shared" si="1"/>
        <v>44927</v>
      </c>
      <c r="C78" s="84"/>
      <c r="D78" s="84">
        <v>60.693548387096776</v>
      </c>
      <c r="E78" s="84">
        <v>91.83064516129032</v>
      </c>
      <c r="F78" s="84">
        <v>202.90322580645162</v>
      </c>
      <c r="G78" s="84">
        <v>228</v>
      </c>
    </row>
    <row r="79" spans="2:7" x14ac:dyDescent="0.25">
      <c r="B79" s="80">
        <f t="shared" si="1"/>
        <v>44958</v>
      </c>
      <c r="C79" s="84"/>
      <c r="D79" s="84">
        <v>60.976190476190474</v>
      </c>
      <c r="E79" s="84">
        <v>92.107142857142861</v>
      </c>
      <c r="F79" s="84">
        <v>203.71428571428572</v>
      </c>
      <c r="G79" s="84">
        <v>228.76190476190476</v>
      </c>
    </row>
    <row r="80" spans="2:7" x14ac:dyDescent="0.25">
      <c r="B80" s="80">
        <f t="shared" si="1"/>
        <v>44986</v>
      </c>
      <c r="C80" s="84"/>
      <c r="D80" s="84">
        <v>41.329071332436072</v>
      </c>
      <c r="E80" s="84">
        <v>48.276244952893677</v>
      </c>
      <c r="F80" s="84">
        <v>106.18169582772543</v>
      </c>
      <c r="G80" s="84">
        <v>119.00242261103632</v>
      </c>
    </row>
    <row r="81" spans="2:7" x14ac:dyDescent="0.25">
      <c r="B81" s="80">
        <f t="shared" si="1"/>
        <v>45017</v>
      </c>
      <c r="C81" s="84"/>
      <c r="D81" s="84">
        <v>29.361111111111111</v>
      </c>
      <c r="E81" s="84">
        <v>32.15</v>
      </c>
      <c r="F81" s="84">
        <v>51.25</v>
      </c>
      <c r="G81" s="84">
        <v>60.777777777777779</v>
      </c>
    </row>
    <row r="82" spans="2:7" x14ac:dyDescent="0.25">
      <c r="B82" s="80">
        <f t="shared" si="1"/>
        <v>45047</v>
      </c>
      <c r="C82" s="84"/>
      <c r="D82" s="84">
        <v>24.298387096774192</v>
      </c>
      <c r="E82" s="84">
        <v>26.631720430107528</v>
      </c>
      <c r="F82" s="84">
        <v>42.782258064516128</v>
      </c>
      <c r="G82" s="84">
        <v>49.282258064516128</v>
      </c>
    </row>
    <row r="83" spans="2:7" x14ac:dyDescent="0.25">
      <c r="B83" s="80">
        <f t="shared" si="1"/>
        <v>45078</v>
      </c>
      <c r="C83" s="84"/>
      <c r="D83" s="84">
        <v>25.027777777777779</v>
      </c>
      <c r="E83" s="84">
        <v>26.768888888888888</v>
      </c>
      <c r="F83" s="84">
        <v>45.126666666666665</v>
      </c>
      <c r="G83" s="84">
        <v>52.06666666666667</v>
      </c>
    </row>
    <row r="84" spans="2:7" x14ac:dyDescent="0.25">
      <c r="B84" s="80">
        <f t="shared" si="1"/>
        <v>45108</v>
      </c>
      <c r="C84" s="84"/>
      <c r="D84" s="84">
        <v>29.911290322580644</v>
      </c>
      <c r="E84" s="84">
        <v>33.785483870967745</v>
      </c>
      <c r="F84" s="84">
        <v>54.081182795698929</v>
      </c>
      <c r="G84" s="84">
        <v>62.317204301075272</v>
      </c>
    </row>
    <row r="85" spans="2:7" x14ac:dyDescent="0.25">
      <c r="B85" s="80">
        <f t="shared" si="1"/>
        <v>45139</v>
      </c>
      <c r="C85" s="84"/>
      <c r="D85" s="84">
        <v>30.68548387096774</v>
      </c>
      <c r="E85" s="84">
        <v>34.6758064516129</v>
      </c>
      <c r="F85" s="84">
        <v>55.39086021505377</v>
      </c>
      <c r="G85" s="84">
        <v>63.63978494623656</v>
      </c>
    </row>
    <row r="86" spans="2:7" x14ac:dyDescent="0.25">
      <c r="B86" s="80">
        <f t="shared" si="1"/>
        <v>45170</v>
      </c>
      <c r="C86" s="84"/>
      <c r="D86" s="84">
        <v>24.416666666666668</v>
      </c>
      <c r="E86" s="84">
        <v>26.733333333333334</v>
      </c>
      <c r="F86" s="84">
        <v>43.516666666666666</v>
      </c>
      <c r="G86" s="84">
        <v>47.111111111111114</v>
      </c>
    </row>
    <row r="87" spans="2:7" x14ac:dyDescent="0.25">
      <c r="B87" s="80">
        <f t="shared" si="1"/>
        <v>45200</v>
      </c>
      <c r="C87" s="84"/>
      <c r="D87" s="84">
        <v>26.03494623655914</v>
      </c>
      <c r="E87" s="84">
        <v>28.013440860215052</v>
      </c>
      <c r="F87" s="84">
        <v>48.981182795698928</v>
      </c>
      <c r="G87" s="84">
        <v>50.231182795698928</v>
      </c>
    </row>
    <row r="88" spans="2:7" x14ac:dyDescent="0.25">
      <c r="B88" s="80">
        <f t="shared" si="1"/>
        <v>45231</v>
      </c>
      <c r="C88" s="84"/>
      <c r="D88" s="84">
        <v>34.310679611650485</v>
      </c>
      <c r="E88" s="84">
        <v>41.189805825242715</v>
      </c>
      <c r="F88" s="84">
        <v>70.788834951456309</v>
      </c>
      <c r="G88" s="84">
        <v>80.456310679611647</v>
      </c>
    </row>
    <row r="89" spans="2:7" x14ac:dyDescent="0.25">
      <c r="B89" s="80">
        <f t="shared" si="1"/>
        <v>45261</v>
      </c>
      <c r="C89" s="84"/>
      <c r="D89" s="84">
        <v>49.233870967741936</v>
      </c>
      <c r="E89" s="84">
        <v>59.386559139784943</v>
      </c>
      <c r="F89" s="84">
        <v>114.03225806451613</v>
      </c>
      <c r="G89" s="84">
        <v>117.1774193548387</v>
      </c>
    </row>
    <row r="90" spans="2:7" x14ac:dyDescent="0.25">
      <c r="B90" s="80">
        <f t="shared" si="1"/>
        <v>45292</v>
      </c>
      <c r="C90" s="84"/>
      <c r="D90" s="84"/>
      <c r="E90" s="84">
        <v>89.336021505376351</v>
      </c>
      <c r="F90" s="84">
        <v>159.19892473118279</v>
      </c>
      <c r="G90" s="84">
        <v>150.64516129032259</v>
      </c>
    </row>
    <row r="91" spans="2:7" x14ac:dyDescent="0.25">
      <c r="B91" s="80">
        <f t="shared" si="1"/>
        <v>45323</v>
      </c>
      <c r="C91" s="84"/>
      <c r="D91" s="84"/>
      <c r="E91" s="84">
        <v>89.439655172413794</v>
      </c>
      <c r="F91" s="84">
        <v>159.39655172413794</v>
      </c>
      <c r="G91" s="84">
        <v>150.86206896551724</v>
      </c>
    </row>
    <row r="92" spans="2:7" x14ac:dyDescent="0.25">
      <c r="B92" s="80">
        <f t="shared" si="1"/>
        <v>45352</v>
      </c>
      <c r="C92" s="84"/>
      <c r="D92" s="84"/>
      <c r="E92" s="84">
        <v>46.281763122476448</v>
      </c>
      <c r="F92" s="84">
        <v>67.796702557200533</v>
      </c>
      <c r="G92" s="84">
        <v>68.783310901749658</v>
      </c>
    </row>
    <row r="93" spans="2:7" x14ac:dyDescent="0.25">
      <c r="B93" s="80">
        <f t="shared" si="1"/>
        <v>45383</v>
      </c>
      <c r="C93" s="84"/>
      <c r="D93" s="84"/>
      <c r="E93" s="84">
        <v>31.195555555555561</v>
      </c>
      <c r="F93" s="84">
        <v>38.216666666666669</v>
      </c>
      <c r="G93" s="84">
        <v>43.267777777777781</v>
      </c>
    </row>
    <row r="94" spans="2:7" x14ac:dyDescent="0.25">
      <c r="B94" s="80">
        <f t="shared" si="1"/>
        <v>45413</v>
      </c>
      <c r="C94" s="84"/>
      <c r="D94" s="84"/>
      <c r="E94" s="84">
        <v>25.192473118279572</v>
      </c>
      <c r="F94" s="84">
        <v>31.186021505376345</v>
      </c>
      <c r="G94" s="84">
        <v>36.334946236559141</v>
      </c>
    </row>
    <row r="95" spans="2:7" x14ac:dyDescent="0.25">
      <c r="B95" s="80">
        <f t="shared" si="1"/>
        <v>45444</v>
      </c>
      <c r="C95" s="84"/>
      <c r="D95" s="84"/>
      <c r="E95" s="84">
        <v>25.055555555555557</v>
      </c>
      <c r="F95" s="84">
        <v>31.544444444444444</v>
      </c>
      <c r="G95" s="84">
        <v>36.75</v>
      </c>
    </row>
    <row r="96" spans="2:7" x14ac:dyDescent="0.25">
      <c r="B96" s="80">
        <f t="shared" si="1"/>
        <v>45474</v>
      </c>
      <c r="C96" s="84"/>
      <c r="D96" s="84"/>
      <c r="E96" s="84">
        <v>32.939784946236557</v>
      </c>
      <c r="F96" s="84">
        <v>44.143010752688177</v>
      </c>
      <c r="G96" s="84">
        <v>53.001612903225805</v>
      </c>
    </row>
    <row r="97" spans="2:9" x14ac:dyDescent="0.25">
      <c r="B97" s="80">
        <f t="shared" si="1"/>
        <v>45505</v>
      </c>
      <c r="C97" s="84"/>
      <c r="D97" s="84"/>
      <c r="E97" s="84">
        <v>32.939784946236557</v>
      </c>
      <c r="F97" s="84">
        <v>44.143010752688177</v>
      </c>
      <c r="G97" s="84">
        <v>53.001612903225805</v>
      </c>
    </row>
    <row r="98" spans="2:9" x14ac:dyDescent="0.25">
      <c r="B98" s="80">
        <f t="shared" si="1"/>
        <v>45536</v>
      </c>
      <c r="C98" s="84"/>
      <c r="D98" s="84"/>
      <c r="E98" s="84">
        <v>25.305555555555557</v>
      </c>
      <c r="F98" s="84">
        <v>30.933333333333334</v>
      </c>
      <c r="G98" s="84">
        <v>36.166666666666664</v>
      </c>
    </row>
    <row r="99" spans="2:9" x14ac:dyDescent="0.25">
      <c r="B99" s="80">
        <f t="shared" si="1"/>
        <v>45566</v>
      </c>
      <c r="C99" s="84"/>
      <c r="D99" s="84"/>
      <c r="E99" s="84">
        <v>26.830645161290324</v>
      </c>
      <c r="F99" s="84">
        <v>34.246774193548383</v>
      </c>
      <c r="G99" s="84">
        <v>39.612365591397847</v>
      </c>
    </row>
    <row r="100" spans="2:9" x14ac:dyDescent="0.25">
      <c r="B100" s="80">
        <f t="shared" si="1"/>
        <v>45597</v>
      </c>
      <c r="C100" s="84"/>
      <c r="D100" s="84"/>
      <c r="E100" s="84">
        <v>40.215811373092926</v>
      </c>
      <c r="F100" s="84">
        <v>51.128779472954236</v>
      </c>
      <c r="G100" s="84">
        <v>54.099861303744802</v>
      </c>
    </row>
    <row r="101" spans="2:9" x14ac:dyDescent="0.25">
      <c r="B101" s="80">
        <f t="shared" si="1"/>
        <v>45627</v>
      </c>
      <c r="C101" s="84"/>
      <c r="D101" s="84"/>
      <c r="E101" s="84">
        <v>59.016129032258064</v>
      </c>
      <c r="F101" s="84">
        <v>87.427419354838705</v>
      </c>
      <c r="G101" s="84">
        <v>92.129032258064512</v>
      </c>
    </row>
    <row r="102" spans="2:9" x14ac:dyDescent="0.25">
      <c r="B102" s="80">
        <f t="shared" si="1"/>
        <v>45658</v>
      </c>
      <c r="C102" s="84"/>
      <c r="D102" s="84"/>
      <c r="E102" s="84"/>
      <c r="F102" s="84">
        <f>0.9*F90</f>
        <v>143.27903225806452</v>
      </c>
      <c r="G102" s="84">
        <v>148.40860215053763</v>
      </c>
    </row>
    <row r="103" spans="2:9" x14ac:dyDescent="0.25">
      <c r="B103" s="80">
        <f t="shared" si="1"/>
        <v>45689</v>
      </c>
      <c r="C103" s="84"/>
      <c r="D103" s="84"/>
      <c r="E103" s="84"/>
      <c r="F103" s="84">
        <f t="shared" ref="F103:F113" si="2">0.9*F91</f>
        <v>143.45689655172416</v>
      </c>
      <c r="G103" s="84">
        <v>148.47619047619048</v>
      </c>
    </row>
    <row r="104" spans="2:9" x14ac:dyDescent="0.25">
      <c r="B104" s="80">
        <f t="shared" ref="B104:B167" si="3">+EOMONTH(B103,0)+1</f>
        <v>45717</v>
      </c>
      <c r="C104" s="84"/>
      <c r="D104" s="84"/>
      <c r="E104" s="84"/>
      <c r="F104" s="84">
        <f t="shared" si="2"/>
        <v>61.017032301480484</v>
      </c>
      <c r="G104" s="84">
        <f>+G92*$I$104</f>
        <v>63.280646029609692</v>
      </c>
      <c r="I104" s="58">
        <v>0.92</v>
      </c>
    </row>
    <row r="105" spans="2:9" x14ac:dyDescent="0.25">
      <c r="B105" s="80">
        <f t="shared" si="3"/>
        <v>45748</v>
      </c>
      <c r="C105" s="84"/>
      <c r="D105" s="84"/>
      <c r="E105" s="84"/>
      <c r="F105" s="84">
        <f t="shared" si="2"/>
        <v>34.395000000000003</v>
      </c>
      <c r="G105" s="84">
        <f t="shared" ref="G105:G113" si="4">+G93*$I$104</f>
        <v>39.806355555555562</v>
      </c>
    </row>
    <row r="106" spans="2:9" x14ac:dyDescent="0.25">
      <c r="B106" s="80">
        <f t="shared" si="3"/>
        <v>45778</v>
      </c>
      <c r="C106" s="84"/>
      <c r="D106" s="84"/>
      <c r="E106" s="84"/>
      <c r="F106" s="84">
        <f t="shared" si="2"/>
        <v>28.067419354838712</v>
      </c>
      <c r="G106" s="84">
        <f t="shared" si="4"/>
        <v>33.428150537634409</v>
      </c>
    </row>
    <row r="107" spans="2:9" x14ac:dyDescent="0.25">
      <c r="B107" s="80">
        <f t="shared" si="3"/>
        <v>45809</v>
      </c>
      <c r="C107" s="84"/>
      <c r="D107" s="84"/>
      <c r="E107" s="84"/>
      <c r="F107" s="84">
        <f t="shared" si="2"/>
        <v>28.39</v>
      </c>
      <c r="G107" s="84">
        <f t="shared" si="4"/>
        <v>33.81</v>
      </c>
    </row>
    <row r="108" spans="2:9" x14ac:dyDescent="0.25">
      <c r="B108" s="80">
        <f t="shared" si="3"/>
        <v>45839</v>
      </c>
      <c r="C108" s="84"/>
      <c r="D108" s="84"/>
      <c r="E108" s="84"/>
      <c r="F108" s="84">
        <f t="shared" si="2"/>
        <v>39.72870967741936</v>
      </c>
      <c r="G108" s="84">
        <f t="shared" si="4"/>
        <v>48.761483870967744</v>
      </c>
    </row>
    <row r="109" spans="2:9" x14ac:dyDescent="0.25">
      <c r="B109" s="80">
        <f t="shared" si="3"/>
        <v>45870</v>
      </c>
      <c r="C109" s="84"/>
      <c r="D109" s="84"/>
      <c r="E109" s="84"/>
      <c r="F109" s="84">
        <f t="shared" si="2"/>
        <v>39.72870967741936</v>
      </c>
      <c r="G109" s="84">
        <f t="shared" si="4"/>
        <v>48.761483870967744</v>
      </c>
    </row>
    <row r="110" spans="2:9" x14ac:dyDescent="0.25">
      <c r="B110" s="80">
        <f t="shared" si="3"/>
        <v>45901</v>
      </c>
      <c r="C110" s="84"/>
      <c r="D110" s="84"/>
      <c r="E110" s="84"/>
      <c r="F110" s="84">
        <f t="shared" si="2"/>
        <v>27.84</v>
      </c>
      <c r="G110" s="84">
        <f t="shared" si="4"/>
        <v>33.273333333333333</v>
      </c>
    </row>
    <row r="111" spans="2:9" x14ac:dyDescent="0.25">
      <c r="B111" s="80">
        <f t="shared" si="3"/>
        <v>45931</v>
      </c>
      <c r="C111" s="84"/>
      <c r="D111" s="84"/>
      <c r="E111" s="84"/>
      <c r="F111" s="84">
        <f t="shared" si="2"/>
        <v>30.822096774193547</v>
      </c>
      <c r="G111" s="84">
        <f t="shared" si="4"/>
        <v>36.443376344086019</v>
      </c>
    </row>
    <row r="112" spans="2:9" x14ac:dyDescent="0.25">
      <c r="B112" s="80">
        <f t="shared" si="3"/>
        <v>45962</v>
      </c>
      <c r="C112" s="84"/>
      <c r="D112" s="84"/>
      <c r="E112" s="84"/>
      <c r="F112" s="84">
        <f t="shared" si="2"/>
        <v>46.015901525658812</v>
      </c>
      <c r="G112" s="84">
        <f t="shared" si="4"/>
        <v>49.771872399445222</v>
      </c>
    </row>
    <row r="113" spans="2:7" x14ac:dyDescent="0.25">
      <c r="B113" s="80">
        <f t="shared" si="3"/>
        <v>45992</v>
      </c>
      <c r="C113" s="84"/>
      <c r="D113" s="84"/>
      <c r="E113" s="84"/>
      <c r="F113" s="84">
        <f t="shared" si="2"/>
        <v>78.684677419354841</v>
      </c>
      <c r="G113" s="84">
        <f t="shared" si="4"/>
        <v>84.758709677419361</v>
      </c>
    </row>
    <row r="114" spans="2:7" x14ac:dyDescent="0.25">
      <c r="B114" s="80">
        <f t="shared" si="3"/>
        <v>46023</v>
      </c>
      <c r="C114" s="84"/>
      <c r="D114" s="84"/>
      <c r="E114" s="84"/>
      <c r="F114" s="84">
        <f>0.99*F102</f>
        <v>141.84624193548387</v>
      </c>
      <c r="G114" s="84">
        <f>+G102*0.97</f>
        <v>143.95634408602149</v>
      </c>
    </row>
    <row r="115" spans="2:7" x14ac:dyDescent="0.25">
      <c r="B115" s="80">
        <f t="shared" si="3"/>
        <v>46054</v>
      </c>
      <c r="C115" s="84"/>
      <c r="D115" s="84"/>
      <c r="E115" s="84"/>
      <c r="F115" s="84">
        <f t="shared" ref="F115:F137" si="5">0.99*F103</f>
        <v>142.02232758620693</v>
      </c>
      <c r="G115" s="84">
        <f t="shared" ref="G115:G125" si="6">+G103*0.97</f>
        <v>144.02190476190475</v>
      </c>
    </row>
    <row r="116" spans="2:7" x14ac:dyDescent="0.25">
      <c r="B116" s="80">
        <f t="shared" si="3"/>
        <v>46082</v>
      </c>
      <c r="C116" s="84"/>
      <c r="D116" s="84"/>
      <c r="E116" s="84"/>
      <c r="F116" s="84">
        <f t="shared" si="5"/>
        <v>60.406861978465678</v>
      </c>
      <c r="G116" s="84">
        <f t="shared" si="6"/>
        <v>61.382226648721399</v>
      </c>
    </row>
    <row r="117" spans="2:7" x14ac:dyDescent="0.25">
      <c r="B117" s="80">
        <f t="shared" si="3"/>
        <v>46113</v>
      </c>
      <c r="C117" s="84"/>
      <c r="D117" s="84"/>
      <c r="E117" s="84"/>
      <c r="F117" s="84">
        <f t="shared" si="5"/>
        <v>34.051050000000004</v>
      </c>
      <c r="G117" s="84">
        <f t="shared" si="6"/>
        <v>38.612164888888891</v>
      </c>
    </row>
    <row r="118" spans="2:7" x14ac:dyDescent="0.25">
      <c r="B118" s="80">
        <f t="shared" si="3"/>
        <v>46143</v>
      </c>
      <c r="C118" s="84"/>
      <c r="D118" s="84"/>
      <c r="E118" s="84"/>
      <c r="F118" s="84">
        <f t="shared" si="5"/>
        <v>27.786745161290327</v>
      </c>
      <c r="G118" s="84">
        <f t="shared" si="6"/>
        <v>32.425306021505378</v>
      </c>
    </row>
    <row r="119" spans="2:7" x14ac:dyDescent="0.25">
      <c r="B119" s="80">
        <f t="shared" si="3"/>
        <v>46174</v>
      </c>
      <c r="C119" s="84"/>
      <c r="D119" s="84"/>
      <c r="E119" s="84"/>
      <c r="F119" s="84">
        <f t="shared" si="5"/>
        <v>28.106100000000001</v>
      </c>
      <c r="G119" s="84">
        <f t="shared" si="6"/>
        <v>32.795700000000004</v>
      </c>
    </row>
    <row r="120" spans="2:7" x14ac:dyDescent="0.25">
      <c r="B120" s="80">
        <f t="shared" si="3"/>
        <v>46204</v>
      </c>
      <c r="C120" s="84"/>
      <c r="D120" s="84"/>
      <c r="E120" s="84"/>
      <c r="F120" s="84">
        <f t="shared" si="5"/>
        <v>39.331422580645167</v>
      </c>
      <c r="G120" s="84">
        <f t="shared" si="6"/>
        <v>47.298639354838713</v>
      </c>
    </row>
    <row r="121" spans="2:7" x14ac:dyDescent="0.25">
      <c r="B121" s="80">
        <f t="shared" si="3"/>
        <v>46235</v>
      </c>
      <c r="C121" s="84"/>
      <c r="D121" s="84"/>
      <c r="E121" s="84"/>
      <c r="F121" s="84">
        <f t="shared" si="5"/>
        <v>39.331422580645167</v>
      </c>
      <c r="G121" s="84">
        <f t="shared" si="6"/>
        <v>47.298639354838713</v>
      </c>
    </row>
    <row r="122" spans="2:7" x14ac:dyDescent="0.25">
      <c r="B122" s="80">
        <f t="shared" si="3"/>
        <v>46266</v>
      </c>
      <c r="C122" s="84"/>
      <c r="D122" s="84"/>
      <c r="E122" s="84"/>
      <c r="F122" s="84">
        <f t="shared" si="5"/>
        <v>27.561599999999999</v>
      </c>
      <c r="G122" s="84">
        <f t="shared" si="6"/>
        <v>32.275133333333329</v>
      </c>
    </row>
    <row r="123" spans="2:7" x14ac:dyDescent="0.25">
      <c r="B123" s="80">
        <f t="shared" si="3"/>
        <v>46296</v>
      </c>
      <c r="C123" s="84"/>
      <c r="D123" s="84"/>
      <c r="E123" s="84"/>
      <c r="F123" s="84">
        <f t="shared" si="5"/>
        <v>30.513875806451612</v>
      </c>
      <c r="G123" s="84">
        <f t="shared" si="6"/>
        <v>35.35007505376344</v>
      </c>
    </row>
    <row r="124" spans="2:7" x14ac:dyDescent="0.25">
      <c r="B124" s="80">
        <f t="shared" si="3"/>
        <v>46327</v>
      </c>
      <c r="C124" s="84"/>
      <c r="D124" s="84"/>
      <c r="E124" s="84"/>
      <c r="F124" s="84">
        <f t="shared" si="5"/>
        <v>45.555742510402226</v>
      </c>
      <c r="G124" s="84">
        <f t="shared" si="6"/>
        <v>48.278716227461864</v>
      </c>
    </row>
    <row r="125" spans="2:7" x14ac:dyDescent="0.25">
      <c r="B125" s="80">
        <f t="shared" si="3"/>
        <v>46357</v>
      </c>
      <c r="C125" s="84"/>
      <c r="D125" s="84"/>
      <c r="E125" s="84"/>
      <c r="F125" s="84">
        <f t="shared" si="5"/>
        <v>77.897830645161292</v>
      </c>
      <c r="G125" s="84">
        <f t="shared" si="6"/>
        <v>82.215948387096773</v>
      </c>
    </row>
    <row r="126" spans="2:7" x14ac:dyDescent="0.25">
      <c r="B126" s="80">
        <f t="shared" si="3"/>
        <v>46388</v>
      </c>
      <c r="C126" s="84"/>
      <c r="D126" s="84"/>
      <c r="E126" s="84"/>
      <c r="F126" s="84">
        <f t="shared" si="5"/>
        <v>140.42777951612902</v>
      </c>
      <c r="G126" s="84">
        <f>+G114*0.99</f>
        <v>142.51678064516128</v>
      </c>
    </row>
    <row r="127" spans="2:7" x14ac:dyDescent="0.25">
      <c r="B127" s="80">
        <f t="shared" si="3"/>
        <v>46419</v>
      </c>
      <c r="C127" s="84"/>
      <c r="D127" s="84"/>
      <c r="E127" s="84"/>
      <c r="F127" s="84">
        <f t="shared" si="5"/>
        <v>140.60210431034486</v>
      </c>
      <c r="G127" s="84">
        <f t="shared" ref="G127:G137" si="7">+G115*0.99</f>
        <v>142.5816857142857</v>
      </c>
    </row>
    <row r="128" spans="2:7" x14ac:dyDescent="0.25">
      <c r="B128" s="80">
        <f t="shared" si="3"/>
        <v>46447</v>
      </c>
      <c r="C128" s="84"/>
      <c r="D128" s="84"/>
      <c r="E128" s="84"/>
      <c r="F128" s="84">
        <f t="shared" si="5"/>
        <v>59.802793358681022</v>
      </c>
      <c r="G128" s="84">
        <f t="shared" si="7"/>
        <v>60.768404382234188</v>
      </c>
    </row>
    <row r="129" spans="2:7" x14ac:dyDescent="0.25">
      <c r="B129" s="80">
        <f t="shared" si="3"/>
        <v>46478</v>
      </c>
      <c r="C129" s="84"/>
      <c r="D129" s="84"/>
      <c r="E129" s="84"/>
      <c r="F129" s="84">
        <f t="shared" si="5"/>
        <v>33.710539500000003</v>
      </c>
      <c r="G129" s="84">
        <f t="shared" si="7"/>
        <v>38.226043240000003</v>
      </c>
    </row>
    <row r="130" spans="2:7" x14ac:dyDescent="0.25">
      <c r="B130" s="80">
        <f t="shared" si="3"/>
        <v>46508</v>
      </c>
      <c r="C130" s="84"/>
      <c r="D130" s="84"/>
      <c r="E130" s="84"/>
      <c r="F130" s="84">
        <f t="shared" si="5"/>
        <v>27.508877709677424</v>
      </c>
      <c r="G130" s="84">
        <f t="shared" si="7"/>
        <v>32.101052961290321</v>
      </c>
    </row>
    <row r="131" spans="2:7" x14ac:dyDescent="0.25">
      <c r="B131" s="80">
        <f t="shared" si="3"/>
        <v>46539</v>
      </c>
      <c r="C131" s="84"/>
      <c r="D131" s="84"/>
      <c r="E131" s="84"/>
      <c r="F131" s="84">
        <f t="shared" si="5"/>
        <v>27.825039</v>
      </c>
      <c r="G131" s="84">
        <f t="shared" si="7"/>
        <v>32.467743000000006</v>
      </c>
    </row>
    <row r="132" spans="2:7" x14ac:dyDescent="0.25">
      <c r="B132" s="80">
        <f t="shared" si="3"/>
        <v>46569</v>
      </c>
      <c r="C132" s="84"/>
      <c r="D132" s="84"/>
      <c r="E132" s="84"/>
      <c r="F132" s="84">
        <f t="shared" si="5"/>
        <v>38.938108354838718</v>
      </c>
      <c r="G132" s="84">
        <f t="shared" si="7"/>
        <v>46.825652961290324</v>
      </c>
    </row>
    <row r="133" spans="2:7" x14ac:dyDescent="0.25">
      <c r="B133" s="80">
        <f t="shared" si="3"/>
        <v>46600</v>
      </c>
      <c r="C133" s="84"/>
      <c r="D133" s="84"/>
      <c r="E133" s="84"/>
      <c r="F133" s="84">
        <f t="shared" si="5"/>
        <v>38.938108354838718</v>
      </c>
      <c r="G133" s="84">
        <f t="shared" si="7"/>
        <v>46.825652961290324</v>
      </c>
    </row>
    <row r="134" spans="2:7" x14ac:dyDescent="0.25">
      <c r="B134" s="80">
        <f t="shared" si="3"/>
        <v>46631</v>
      </c>
      <c r="C134" s="84"/>
      <c r="D134" s="84"/>
      <c r="E134" s="84"/>
      <c r="F134" s="84">
        <f t="shared" si="5"/>
        <v>27.285983999999999</v>
      </c>
      <c r="G134" s="84">
        <f t="shared" si="7"/>
        <v>31.952381999999997</v>
      </c>
    </row>
    <row r="135" spans="2:7" x14ac:dyDescent="0.25">
      <c r="B135" s="80">
        <f t="shared" si="3"/>
        <v>46661</v>
      </c>
      <c r="C135" s="84"/>
      <c r="D135" s="84"/>
      <c r="E135" s="84"/>
      <c r="F135" s="84">
        <f t="shared" si="5"/>
        <v>30.208737048387096</v>
      </c>
      <c r="G135" s="84">
        <f t="shared" si="7"/>
        <v>34.996574303225806</v>
      </c>
    </row>
    <row r="136" spans="2:7" x14ac:dyDescent="0.25">
      <c r="B136" s="80">
        <f t="shared" si="3"/>
        <v>46692</v>
      </c>
      <c r="C136" s="84"/>
      <c r="D136" s="84"/>
      <c r="E136" s="84"/>
      <c r="F136" s="84">
        <f t="shared" si="5"/>
        <v>45.1001850852982</v>
      </c>
      <c r="G136" s="84">
        <f t="shared" si="7"/>
        <v>47.795929065187245</v>
      </c>
    </row>
    <row r="137" spans="2:7" x14ac:dyDescent="0.25">
      <c r="B137" s="80">
        <f t="shared" si="3"/>
        <v>46722</v>
      </c>
      <c r="C137" s="84"/>
      <c r="D137" s="84"/>
      <c r="E137" s="84"/>
      <c r="F137" s="84">
        <f t="shared" si="5"/>
        <v>77.118852338709672</v>
      </c>
      <c r="G137" s="84">
        <f t="shared" si="7"/>
        <v>81.393788903225811</v>
      </c>
    </row>
    <row r="138" spans="2:7" x14ac:dyDescent="0.25">
      <c r="B138" s="80">
        <f t="shared" si="3"/>
        <v>46753</v>
      </c>
      <c r="C138" s="84"/>
      <c r="D138" s="84"/>
      <c r="E138" s="84"/>
      <c r="F138" s="84"/>
      <c r="G138" s="84"/>
    </row>
    <row r="139" spans="2:7" x14ac:dyDescent="0.25">
      <c r="B139" s="80">
        <f t="shared" si="3"/>
        <v>46784</v>
      </c>
      <c r="C139" s="84"/>
      <c r="D139" s="84"/>
      <c r="E139" s="84"/>
      <c r="F139" s="84"/>
      <c r="G139" s="84"/>
    </row>
    <row r="140" spans="2:7" x14ac:dyDescent="0.25">
      <c r="B140" s="80">
        <f t="shared" si="3"/>
        <v>46813</v>
      </c>
      <c r="C140" s="84"/>
      <c r="D140" s="84"/>
      <c r="E140" s="84"/>
      <c r="F140" s="84"/>
      <c r="G140" s="84"/>
    </row>
    <row r="141" spans="2:7" x14ac:dyDescent="0.25">
      <c r="B141" s="80">
        <f t="shared" si="3"/>
        <v>46844</v>
      </c>
      <c r="C141" s="84"/>
      <c r="D141" s="84"/>
      <c r="E141" s="84"/>
      <c r="F141" s="84"/>
      <c r="G141" s="84"/>
    </row>
    <row r="142" spans="2:7" x14ac:dyDescent="0.25">
      <c r="B142" s="80">
        <f t="shared" si="3"/>
        <v>46874</v>
      </c>
      <c r="C142" s="84"/>
      <c r="D142" s="84"/>
      <c r="E142" s="84"/>
      <c r="F142" s="84"/>
      <c r="G142" s="84"/>
    </row>
    <row r="143" spans="2:7" x14ac:dyDescent="0.25">
      <c r="B143" s="80">
        <f t="shared" si="3"/>
        <v>46905</v>
      </c>
      <c r="C143" s="84"/>
      <c r="D143" s="84"/>
      <c r="E143" s="84"/>
      <c r="F143" s="84"/>
      <c r="G143" s="84"/>
    </row>
    <row r="144" spans="2:7" x14ac:dyDescent="0.25">
      <c r="B144" s="80">
        <f t="shared" si="3"/>
        <v>46935</v>
      </c>
      <c r="C144" s="84"/>
      <c r="D144" s="84"/>
      <c r="E144" s="84"/>
      <c r="F144" s="84"/>
      <c r="G144" s="84"/>
    </row>
    <row r="145" spans="2:7" x14ac:dyDescent="0.25">
      <c r="B145" s="80">
        <f t="shared" si="3"/>
        <v>46966</v>
      </c>
      <c r="C145" s="84"/>
      <c r="D145" s="84"/>
      <c r="E145" s="84"/>
      <c r="F145" s="84"/>
      <c r="G145" s="84"/>
    </row>
    <row r="146" spans="2:7" x14ac:dyDescent="0.25">
      <c r="B146" s="80">
        <f t="shared" si="3"/>
        <v>46997</v>
      </c>
      <c r="C146" s="84"/>
      <c r="D146" s="84"/>
      <c r="E146" s="84"/>
      <c r="F146" s="84"/>
      <c r="G146" s="84"/>
    </row>
    <row r="147" spans="2:7" x14ac:dyDescent="0.25">
      <c r="B147" s="80">
        <f t="shared" si="3"/>
        <v>47027</v>
      </c>
      <c r="C147" s="84"/>
      <c r="D147" s="84"/>
      <c r="E147" s="84"/>
      <c r="F147" s="84"/>
      <c r="G147" s="84"/>
    </row>
    <row r="148" spans="2:7" x14ac:dyDescent="0.25">
      <c r="B148" s="80">
        <f t="shared" si="3"/>
        <v>47058</v>
      </c>
      <c r="C148" s="84"/>
      <c r="D148" s="84"/>
      <c r="E148" s="84"/>
      <c r="F148" s="84"/>
      <c r="G148" s="84"/>
    </row>
    <row r="149" spans="2:7" x14ac:dyDescent="0.25">
      <c r="B149" s="80">
        <f t="shared" si="3"/>
        <v>47088</v>
      </c>
      <c r="C149" s="84"/>
      <c r="D149" s="84"/>
      <c r="E149" s="84"/>
      <c r="F149" s="84"/>
      <c r="G149" s="84"/>
    </row>
    <row r="150" spans="2:7" x14ac:dyDescent="0.25">
      <c r="B150" s="80">
        <f t="shared" si="3"/>
        <v>47119</v>
      </c>
      <c r="C150" s="84"/>
      <c r="D150" s="84"/>
      <c r="E150" s="84"/>
      <c r="F150" s="84"/>
      <c r="G150" s="84"/>
    </row>
    <row r="151" spans="2:7" x14ac:dyDescent="0.25">
      <c r="B151" s="80">
        <f t="shared" si="3"/>
        <v>47150</v>
      </c>
      <c r="C151" s="84"/>
      <c r="D151" s="84"/>
      <c r="E151" s="84"/>
      <c r="F151" s="84"/>
      <c r="G151" s="84"/>
    </row>
    <row r="152" spans="2:7" x14ac:dyDescent="0.25">
      <c r="B152" s="80">
        <f t="shared" si="3"/>
        <v>47178</v>
      </c>
      <c r="C152" s="84"/>
      <c r="D152" s="84"/>
      <c r="E152" s="84"/>
      <c r="F152" s="84"/>
      <c r="G152" s="84"/>
    </row>
    <row r="153" spans="2:7" x14ac:dyDescent="0.25">
      <c r="B153" s="80">
        <f t="shared" si="3"/>
        <v>47209</v>
      </c>
      <c r="C153" s="84"/>
      <c r="D153" s="84"/>
      <c r="E153" s="84"/>
      <c r="F153" s="84"/>
      <c r="G153" s="84"/>
    </row>
    <row r="154" spans="2:7" x14ac:dyDescent="0.25">
      <c r="B154" s="80">
        <f t="shared" si="3"/>
        <v>47239</v>
      </c>
      <c r="C154" s="84"/>
      <c r="D154" s="84"/>
      <c r="E154" s="84"/>
      <c r="F154" s="84"/>
      <c r="G154" s="84"/>
    </row>
    <row r="155" spans="2:7" x14ac:dyDescent="0.25">
      <c r="B155" s="80">
        <f t="shared" si="3"/>
        <v>47270</v>
      </c>
      <c r="C155" s="84"/>
      <c r="D155" s="84"/>
      <c r="E155" s="84"/>
      <c r="F155" s="84"/>
      <c r="G155" s="84"/>
    </row>
    <row r="156" spans="2:7" x14ac:dyDescent="0.25">
      <c r="B156" s="80">
        <f t="shared" si="3"/>
        <v>47300</v>
      </c>
      <c r="C156" s="84"/>
      <c r="D156" s="84"/>
      <c r="E156" s="84"/>
      <c r="F156" s="84"/>
      <c r="G156" s="84"/>
    </row>
    <row r="157" spans="2:7" x14ac:dyDescent="0.25">
      <c r="B157" s="80">
        <f t="shared" si="3"/>
        <v>47331</v>
      </c>
      <c r="C157" s="84"/>
      <c r="D157" s="84"/>
      <c r="E157" s="84"/>
      <c r="F157" s="84"/>
      <c r="G157" s="84"/>
    </row>
    <row r="158" spans="2:7" x14ac:dyDescent="0.25">
      <c r="B158" s="80">
        <f t="shared" si="3"/>
        <v>47362</v>
      </c>
      <c r="C158" s="84"/>
      <c r="D158" s="84"/>
      <c r="E158" s="84"/>
      <c r="F158" s="84"/>
      <c r="G158" s="84"/>
    </row>
    <row r="159" spans="2:7" x14ac:dyDescent="0.25">
      <c r="B159" s="80">
        <f t="shared" si="3"/>
        <v>47392</v>
      </c>
      <c r="C159" s="84"/>
      <c r="D159" s="84"/>
      <c r="E159" s="84"/>
      <c r="F159" s="84"/>
      <c r="G159" s="84"/>
    </row>
    <row r="160" spans="2:7" x14ac:dyDescent="0.25">
      <c r="B160" s="80">
        <f t="shared" si="3"/>
        <v>47423</v>
      </c>
      <c r="C160" s="84"/>
      <c r="D160" s="84"/>
      <c r="E160" s="84"/>
      <c r="F160" s="84"/>
      <c r="G160" s="84"/>
    </row>
    <row r="161" spans="2:8" x14ac:dyDescent="0.25">
      <c r="B161" s="80">
        <f t="shared" si="3"/>
        <v>47453</v>
      </c>
      <c r="C161" s="84"/>
      <c r="D161" s="84"/>
      <c r="E161" s="84"/>
      <c r="F161" s="84"/>
      <c r="G161" s="84"/>
    </row>
    <row r="162" spans="2:8" x14ac:dyDescent="0.25">
      <c r="B162" s="80">
        <f t="shared" si="3"/>
        <v>47484</v>
      </c>
      <c r="C162" s="84"/>
      <c r="D162" s="84"/>
      <c r="E162" s="84"/>
      <c r="F162" s="84"/>
      <c r="G162" s="84"/>
    </row>
    <row r="163" spans="2:8" x14ac:dyDescent="0.25">
      <c r="B163" s="80">
        <f t="shared" si="3"/>
        <v>47515</v>
      </c>
      <c r="C163" s="84"/>
      <c r="D163" s="84"/>
      <c r="E163" s="84"/>
      <c r="F163" s="84"/>
      <c r="G163" s="84"/>
    </row>
    <row r="164" spans="2:8" x14ac:dyDescent="0.25">
      <c r="B164" s="80">
        <f t="shared" si="3"/>
        <v>47543</v>
      </c>
      <c r="C164" s="84"/>
      <c r="D164" s="84"/>
      <c r="E164" s="84"/>
      <c r="F164" s="84"/>
      <c r="G164" s="84"/>
    </row>
    <row r="165" spans="2:8" x14ac:dyDescent="0.25">
      <c r="B165" s="80">
        <f t="shared" si="3"/>
        <v>47574</v>
      </c>
      <c r="C165" s="84"/>
      <c r="D165" s="84"/>
      <c r="E165" s="84"/>
      <c r="F165" s="84"/>
      <c r="G165" s="84"/>
    </row>
    <row r="166" spans="2:8" x14ac:dyDescent="0.25">
      <c r="B166" s="80">
        <f t="shared" si="3"/>
        <v>47604</v>
      </c>
      <c r="C166" s="84"/>
      <c r="D166" s="84"/>
      <c r="E166" s="84"/>
      <c r="F166" s="84"/>
      <c r="G166" s="84"/>
    </row>
    <row r="167" spans="2:8" x14ac:dyDescent="0.25">
      <c r="B167" s="80">
        <f t="shared" si="3"/>
        <v>47635</v>
      </c>
      <c r="C167" s="84"/>
      <c r="D167" s="84"/>
      <c r="E167" s="84"/>
      <c r="F167" s="84"/>
      <c r="G167" s="84"/>
    </row>
    <row r="168" spans="2:8" x14ac:dyDescent="0.25">
      <c r="B168" s="80">
        <f t="shared" ref="B168:B173" si="8">+EOMONTH(B167,0)+1</f>
        <v>47665</v>
      </c>
      <c r="C168" s="84"/>
      <c r="D168" s="84"/>
      <c r="E168" s="84"/>
      <c r="F168" s="84"/>
      <c r="G168" s="84"/>
    </row>
    <row r="169" spans="2:8" x14ac:dyDescent="0.25">
      <c r="B169" s="80">
        <f t="shared" si="8"/>
        <v>47696</v>
      </c>
      <c r="C169" s="84"/>
      <c r="D169" s="84"/>
      <c r="E169" s="84"/>
      <c r="F169" s="84"/>
      <c r="G169" s="84"/>
    </row>
    <row r="170" spans="2:8" x14ac:dyDescent="0.25">
      <c r="B170" s="80">
        <f t="shared" si="8"/>
        <v>47727</v>
      </c>
      <c r="C170" s="84"/>
      <c r="D170" s="84"/>
      <c r="E170" s="84"/>
      <c r="F170" s="84"/>
      <c r="G170" s="84"/>
    </row>
    <row r="171" spans="2:8" x14ac:dyDescent="0.25">
      <c r="B171" s="80">
        <f t="shared" si="8"/>
        <v>47757</v>
      </c>
      <c r="C171" s="84"/>
      <c r="D171" s="84"/>
      <c r="E171" s="84"/>
      <c r="F171" s="84"/>
      <c r="G171" s="84"/>
    </row>
    <row r="172" spans="2:8" x14ac:dyDescent="0.25">
      <c r="B172" s="80">
        <f t="shared" si="8"/>
        <v>47788</v>
      </c>
      <c r="C172" s="84"/>
      <c r="D172" s="84"/>
      <c r="E172" s="84"/>
      <c r="F172" s="84"/>
      <c r="G172" s="84"/>
    </row>
    <row r="173" spans="2:8" x14ac:dyDescent="0.25">
      <c r="B173" s="80">
        <f t="shared" si="8"/>
        <v>47818</v>
      </c>
      <c r="C173" s="84"/>
      <c r="D173" s="84"/>
      <c r="E173" s="84"/>
      <c r="F173" s="84"/>
      <c r="G173" s="84"/>
    </row>
    <row r="174" spans="2:8" x14ac:dyDescent="0.25">
      <c r="H174" s="58"/>
    </row>
    <row r="175" spans="2:8" x14ac:dyDescent="0.25">
      <c r="H175" s="58"/>
    </row>
  </sheetData>
  <pageMargins left="0.7" right="0.7" top="0.75" bottom="0.75" header="0.3" footer="0.3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6DD290C4-F7EB-481F-9CA1-9CDD371D18CE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MA_HUB!C8:C39</xm:f>
              <xm:sqref>C4</xm:sqref>
            </x14:sparkline>
            <x14:sparkline>
              <xm:f>MA_HUB!D8:D39</xm:f>
              <xm:sqref>D4</xm:sqref>
            </x14:sparkline>
            <x14:sparkline>
              <xm:f>MA_HUB!E8:E39</xm:f>
              <xm:sqref>E4</xm:sqref>
            </x14:sparkline>
            <x14:sparkline>
              <xm:f>MA_HUB!G8:G39</xm:f>
              <xm:sqref>G4</xm:sqref>
            </x14:sparkline>
          </x14:sparklines>
        </x14:sparklineGroup>
        <x14:sparklineGroup displayEmptyCellsAs="gap" xr2:uid="{ADC556CA-6F24-4013-81F1-E7B5A34B410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MA_HUB!F8:F39</xm:f>
              <xm:sqref>F4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EA4B4-72C5-4DA4-B1F1-5F57AF315AAD}">
  <sheetPr>
    <tabColor rgb="FF00B050"/>
  </sheetPr>
  <dimension ref="A1:AJ119"/>
  <sheetViews>
    <sheetView workbookViewId="0">
      <pane xSplit="4" ySplit="6" topLeftCell="F7" activePane="bottomRight" state="frozen"/>
      <selection pane="topRight" activeCell="E1" sqref="E1"/>
      <selection pane="bottomLeft" activeCell="A7" sqref="A7"/>
      <selection pane="bottomRight" activeCell="G96" sqref="G96"/>
    </sheetView>
  </sheetViews>
  <sheetFormatPr defaultRowHeight="15" x14ac:dyDescent="0.25"/>
  <cols>
    <col min="1" max="1" width="29.140625" style="58" customWidth="1"/>
    <col min="2" max="2" width="68.28515625" style="58" customWidth="1"/>
    <col min="3" max="3" width="9" style="58" customWidth="1"/>
    <col min="4" max="4" width="15.85546875" style="58" customWidth="1"/>
    <col min="5" max="16384" width="9.140625" style="58"/>
  </cols>
  <sheetData>
    <row r="1" spans="1:36" x14ac:dyDescent="0.25">
      <c r="A1" s="12" t="s">
        <v>106</v>
      </c>
    </row>
    <row r="2" spans="1:36" x14ac:dyDescent="0.25">
      <c r="A2" s="93" t="s">
        <v>140</v>
      </c>
    </row>
    <row r="3" spans="1:36" x14ac:dyDescent="0.25">
      <c r="A3" s="58" t="s">
        <v>141</v>
      </c>
    </row>
    <row r="4" spans="1:36" x14ac:dyDescent="0.25">
      <c r="A4" s="58" t="s">
        <v>109</v>
      </c>
    </row>
    <row r="6" spans="1:36" x14ac:dyDescent="0.25">
      <c r="A6" s="94" t="s">
        <v>142</v>
      </c>
      <c r="B6" s="94" t="s">
        <v>143</v>
      </c>
      <c r="C6" s="94" t="s">
        <v>144</v>
      </c>
      <c r="D6" s="94" t="s">
        <v>145</v>
      </c>
      <c r="E6" s="94">
        <v>2020</v>
      </c>
      <c r="F6" s="94">
        <v>2021</v>
      </c>
      <c r="G6" s="94">
        <v>2022</v>
      </c>
      <c r="H6" s="94">
        <v>2023</v>
      </c>
      <c r="I6" s="94">
        <v>2024</v>
      </c>
      <c r="J6" s="94">
        <v>2025</v>
      </c>
      <c r="K6" s="94">
        <v>2026</v>
      </c>
      <c r="L6" s="94">
        <v>2027</v>
      </c>
      <c r="M6" s="94">
        <v>2028</v>
      </c>
      <c r="N6" s="94">
        <v>2029</v>
      </c>
      <c r="O6" s="94">
        <v>2030</v>
      </c>
      <c r="P6" s="94">
        <v>2031</v>
      </c>
      <c r="Q6" s="94">
        <v>2032</v>
      </c>
      <c r="R6" s="94">
        <v>2033</v>
      </c>
      <c r="S6" s="94">
        <v>2034</v>
      </c>
      <c r="T6" s="94">
        <v>2035</v>
      </c>
      <c r="U6" s="94">
        <v>2036</v>
      </c>
      <c r="V6" s="94">
        <v>2037</v>
      </c>
      <c r="W6" s="94">
        <v>2038</v>
      </c>
      <c r="X6" s="94">
        <v>2039</v>
      </c>
      <c r="Y6" s="94">
        <v>2040</v>
      </c>
      <c r="Z6" s="94">
        <v>2041</v>
      </c>
      <c r="AA6" s="94">
        <v>2042</v>
      </c>
      <c r="AB6" s="94">
        <v>2043</v>
      </c>
      <c r="AC6" s="94">
        <v>2044</v>
      </c>
      <c r="AD6" s="94">
        <v>2045</v>
      </c>
      <c r="AE6" s="94">
        <v>2046</v>
      </c>
      <c r="AF6" s="94">
        <v>2047</v>
      </c>
      <c r="AG6" s="94">
        <v>2048</v>
      </c>
      <c r="AH6" s="94">
        <v>2049</v>
      </c>
      <c r="AI6" s="94">
        <v>2050</v>
      </c>
      <c r="AJ6" s="94" t="s">
        <v>146</v>
      </c>
    </row>
    <row r="7" spans="1:36" x14ac:dyDescent="0.25">
      <c r="A7" s="95" t="s">
        <v>147</v>
      </c>
      <c r="B7" s="29"/>
      <c r="C7" s="29" t="s">
        <v>148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</row>
    <row r="8" spans="1:36" x14ac:dyDescent="0.25">
      <c r="A8" s="29" t="s">
        <v>149</v>
      </c>
      <c r="B8" s="29" t="s">
        <v>150</v>
      </c>
      <c r="C8" s="29" t="s">
        <v>151</v>
      </c>
      <c r="D8" s="29" t="s">
        <v>152</v>
      </c>
      <c r="E8" s="29"/>
      <c r="F8" s="11">
        <v>25.035135</v>
      </c>
      <c r="G8" s="11">
        <v>27.069669999999999</v>
      </c>
      <c r="H8" s="11">
        <v>26.834119999999999</v>
      </c>
      <c r="I8" s="11">
        <v>26.886972</v>
      </c>
      <c r="J8" s="11">
        <v>26.820515</v>
      </c>
      <c r="K8" s="11">
        <v>26.919803999999999</v>
      </c>
      <c r="L8" s="11">
        <v>27.287227999999999</v>
      </c>
      <c r="M8" s="11">
        <v>27.897423</v>
      </c>
      <c r="N8" s="11">
        <v>28.474326999999999</v>
      </c>
      <c r="O8" s="11">
        <v>29.070982000000001</v>
      </c>
      <c r="P8" s="11">
        <v>29.644881999999999</v>
      </c>
      <c r="Q8" s="11">
        <v>30.159658</v>
      </c>
      <c r="R8" s="11">
        <v>30.639078000000001</v>
      </c>
      <c r="S8" s="11">
        <v>31.011866000000001</v>
      </c>
      <c r="T8" s="11">
        <v>31.293982</v>
      </c>
      <c r="U8" s="11">
        <v>31.563548999999998</v>
      </c>
      <c r="V8" s="11">
        <v>31.855931999999999</v>
      </c>
      <c r="W8" s="11">
        <v>32.142567</v>
      </c>
      <c r="X8" s="11">
        <v>32.354968999999997</v>
      </c>
      <c r="Y8" s="11">
        <v>32.698642999999997</v>
      </c>
      <c r="Z8" s="11">
        <v>32.997512999999998</v>
      </c>
      <c r="AA8" s="11">
        <v>33.158496999999997</v>
      </c>
      <c r="AB8" s="11">
        <v>33.393574000000001</v>
      </c>
      <c r="AC8" s="11">
        <v>33.679580999999999</v>
      </c>
      <c r="AD8" s="11">
        <v>33.840153000000001</v>
      </c>
      <c r="AE8" s="11">
        <v>34.012748999999999</v>
      </c>
      <c r="AF8" s="11">
        <v>34.153675</v>
      </c>
      <c r="AG8" s="11">
        <v>34.252270000000003</v>
      </c>
      <c r="AH8" s="11">
        <v>34.283512000000002</v>
      </c>
      <c r="AI8" s="11">
        <v>34.281067</v>
      </c>
      <c r="AJ8" s="96">
        <v>1.0999999999999999E-2</v>
      </c>
    </row>
    <row r="9" spans="1:36" x14ac:dyDescent="0.25">
      <c r="A9" s="29" t="s">
        <v>153</v>
      </c>
      <c r="B9" s="29" t="s">
        <v>154</v>
      </c>
      <c r="C9" s="29" t="s">
        <v>155</v>
      </c>
      <c r="D9" s="29" t="s">
        <v>152</v>
      </c>
      <c r="E9" s="29"/>
      <c r="F9" s="11">
        <v>21.669879999999999</v>
      </c>
      <c r="G9" s="11">
        <v>21.980335</v>
      </c>
      <c r="H9" s="11">
        <v>21.714680000000001</v>
      </c>
      <c r="I9" s="11">
        <v>23.097567000000002</v>
      </c>
      <c r="J9" s="11">
        <v>23.647590999999998</v>
      </c>
      <c r="K9" s="11">
        <v>24.218807000000002</v>
      </c>
      <c r="L9" s="11">
        <v>24.868811000000001</v>
      </c>
      <c r="M9" s="11">
        <v>25.051352000000001</v>
      </c>
      <c r="N9" s="11">
        <v>25.176514000000001</v>
      </c>
      <c r="O9" s="11">
        <v>25.140089</v>
      </c>
      <c r="P9" s="11">
        <v>25.408905000000001</v>
      </c>
      <c r="Q9" s="11">
        <v>25.507497999999998</v>
      </c>
      <c r="R9" s="11">
        <v>25.571831</v>
      </c>
      <c r="S9" s="11">
        <v>25.618752000000001</v>
      </c>
      <c r="T9" s="11">
        <v>25.698879000000002</v>
      </c>
      <c r="U9" s="11">
        <v>25.873436000000002</v>
      </c>
      <c r="V9" s="11">
        <v>26.095082999999999</v>
      </c>
      <c r="W9" s="11">
        <v>26.226324000000002</v>
      </c>
      <c r="X9" s="11">
        <v>26.300958999999999</v>
      </c>
      <c r="Y9" s="11">
        <v>26.531126</v>
      </c>
      <c r="Z9" s="11">
        <v>26.633108</v>
      </c>
      <c r="AA9" s="11">
        <v>26.648052</v>
      </c>
      <c r="AB9" s="11">
        <v>26.878996000000001</v>
      </c>
      <c r="AC9" s="11">
        <v>27.141328999999999</v>
      </c>
      <c r="AD9" s="11">
        <v>27.244945999999999</v>
      </c>
      <c r="AE9" s="11">
        <v>27.453572999999999</v>
      </c>
      <c r="AF9" s="11">
        <v>27.486801</v>
      </c>
      <c r="AG9" s="11">
        <v>27.413906000000001</v>
      </c>
      <c r="AH9" s="11">
        <v>27.40428</v>
      </c>
      <c r="AI9" s="11">
        <v>27.361204000000001</v>
      </c>
      <c r="AJ9" s="96">
        <v>8.0000000000000002E-3</v>
      </c>
    </row>
    <row r="10" spans="1:36" x14ac:dyDescent="0.25">
      <c r="A10" s="29" t="s">
        <v>5</v>
      </c>
      <c r="B10" s="29" t="s">
        <v>156</v>
      </c>
      <c r="C10" s="29" t="s">
        <v>157</v>
      </c>
      <c r="D10" s="29" t="s">
        <v>152</v>
      </c>
      <c r="E10" s="29"/>
      <c r="F10" s="11">
        <v>15.125964</v>
      </c>
      <c r="G10" s="11">
        <v>14.416779999999999</v>
      </c>
      <c r="H10" s="11">
        <v>14.09376</v>
      </c>
      <c r="I10" s="11">
        <v>14.037915999999999</v>
      </c>
      <c r="J10" s="11">
        <v>14.154076</v>
      </c>
      <c r="K10" s="11">
        <v>14.368029999999999</v>
      </c>
      <c r="L10" s="11">
        <v>14.602679999999999</v>
      </c>
      <c r="M10" s="11">
        <v>14.610188000000001</v>
      </c>
      <c r="N10" s="11">
        <v>14.626328000000001</v>
      </c>
      <c r="O10" s="11">
        <v>14.644056000000001</v>
      </c>
      <c r="P10" s="11">
        <v>14.661311</v>
      </c>
      <c r="Q10" s="11">
        <v>14.664192999999999</v>
      </c>
      <c r="R10" s="11">
        <v>14.689439</v>
      </c>
      <c r="S10" s="11">
        <v>14.69313</v>
      </c>
      <c r="T10" s="11">
        <v>14.669325000000001</v>
      </c>
      <c r="U10" s="11">
        <v>14.659694</v>
      </c>
      <c r="V10" s="11">
        <v>14.658889</v>
      </c>
      <c r="W10" s="11">
        <v>14.657519000000001</v>
      </c>
      <c r="X10" s="11">
        <v>14.660538000000001</v>
      </c>
      <c r="Y10" s="11">
        <v>14.660723000000001</v>
      </c>
      <c r="Z10" s="11">
        <v>14.639201999999999</v>
      </c>
      <c r="AA10" s="11">
        <v>14.632146000000001</v>
      </c>
      <c r="AB10" s="11">
        <v>14.632092</v>
      </c>
      <c r="AC10" s="11">
        <v>14.599904</v>
      </c>
      <c r="AD10" s="11">
        <v>14.598267999999999</v>
      </c>
      <c r="AE10" s="11">
        <v>14.599275</v>
      </c>
      <c r="AF10" s="11">
        <v>14.602781999999999</v>
      </c>
      <c r="AG10" s="11">
        <v>14.602668</v>
      </c>
      <c r="AH10" s="11">
        <v>14.615225000000001</v>
      </c>
      <c r="AI10" s="11">
        <v>14.621644999999999</v>
      </c>
      <c r="AJ10" s="96">
        <v>-1E-3</v>
      </c>
    </row>
    <row r="11" spans="1:36" x14ac:dyDescent="0.25">
      <c r="A11" s="29" t="s">
        <v>158</v>
      </c>
      <c r="B11" s="29" t="s">
        <v>159</v>
      </c>
      <c r="C11" s="29" t="s">
        <v>160</v>
      </c>
      <c r="D11" s="29" t="s">
        <v>152</v>
      </c>
      <c r="E11" s="29"/>
      <c r="F11" s="11">
        <v>58.306873000000003</v>
      </c>
      <c r="G11" s="11">
        <v>62.331921000000001</v>
      </c>
      <c r="H11" s="11">
        <v>61.304279000000001</v>
      </c>
      <c r="I11" s="11">
        <v>60.559471000000002</v>
      </c>
      <c r="J11" s="11">
        <v>61.002563000000002</v>
      </c>
      <c r="K11" s="11">
        <v>60.677692</v>
      </c>
      <c r="L11" s="11">
        <v>61.197932999999999</v>
      </c>
      <c r="M11" s="11">
        <v>61.610626000000003</v>
      </c>
      <c r="N11" s="11">
        <v>62.353496999999997</v>
      </c>
      <c r="O11" s="11">
        <v>61.051949</v>
      </c>
      <c r="P11" s="11">
        <v>61.786293000000001</v>
      </c>
      <c r="Q11" s="11">
        <v>62.20438</v>
      </c>
      <c r="R11" s="11">
        <v>62.738674000000003</v>
      </c>
      <c r="S11" s="11">
        <v>64.389244000000005</v>
      </c>
      <c r="T11" s="11">
        <v>64.444832000000005</v>
      </c>
      <c r="U11" s="11">
        <v>64.55986</v>
      </c>
      <c r="V11" s="11">
        <v>64.817458999999999</v>
      </c>
      <c r="W11" s="11">
        <v>64.936324999999997</v>
      </c>
      <c r="X11" s="11">
        <v>65.155120999999994</v>
      </c>
      <c r="Y11" s="11">
        <v>65.242615000000001</v>
      </c>
      <c r="Z11" s="11">
        <v>65.569626</v>
      </c>
      <c r="AA11" s="11">
        <v>66.072913999999997</v>
      </c>
      <c r="AB11" s="11">
        <v>66.120872000000006</v>
      </c>
      <c r="AC11" s="11">
        <v>65.798004000000006</v>
      </c>
      <c r="AD11" s="11">
        <v>65.807441999999995</v>
      </c>
      <c r="AE11" s="11">
        <v>65.859084999999993</v>
      </c>
      <c r="AF11" s="11">
        <v>65.744827000000001</v>
      </c>
      <c r="AG11" s="11">
        <v>65.674034000000006</v>
      </c>
      <c r="AH11" s="11">
        <v>65.679976999999994</v>
      </c>
      <c r="AI11" s="11">
        <v>65.429778999999996</v>
      </c>
      <c r="AJ11" s="96">
        <v>4.0000000000000001E-3</v>
      </c>
    </row>
    <row r="12" spans="1:36" x14ac:dyDescent="0.25">
      <c r="A12" s="95" t="s">
        <v>161</v>
      </c>
      <c r="B12" s="29"/>
      <c r="C12" s="29" t="s">
        <v>162</v>
      </c>
      <c r="D12" s="29"/>
      <c r="E12" s="29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29"/>
    </row>
    <row r="13" spans="1:36" x14ac:dyDescent="0.25">
      <c r="A13" s="29" t="s">
        <v>149</v>
      </c>
      <c r="B13" s="29" t="s">
        <v>163</v>
      </c>
      <c r="C13" s="29" t="s">
        <v>164</v>
      </c>
      <c r="D13" s="29" t="s">
        <v>152</v>
      </c>
      <c r="E13" s="29"/>
      <c r="F13" s="11">
        <v>19.120450999999999</v>
      </c>
      <c r="G13" s="11">
        <v>20.159697999999999</v>
      </c>
      <c r="H13" s="11">
        <v>18.567781</v>
      </c>
      <c r="I13" s="11">
        <v>18.482303999999999</v>
      </c>
      <c r="J13" s="11">
        <v>18.344674999999999</v>
      </c>
      <c r="K13" s="11">
        <v>18.469256999999999</v>
      </c>
      <c r="L13" s="11">
        <v>18.862482</v>
      </c>
      <c r="M13" s="11">
        <v>19.415503000000001</v>
      </c>
      <c r="N13" s="11">
        <v>19.794388000000001</v>
      </c>
      <c r="O13" s="11">
        <v>20.183363</v>
      </c>
      <c r="P13" s="11">
        <v>20.531496000000001</v>
      </c>
      <c r="Q13" s="11">
        <v>20.817309999999999</v>
      </c>
      <c r="R13" s="11">
        <v>21.089711999999999</v>
      </c>
      <c r="S13" s="11">
        <v>21.258707000000001</v>
      </c>
      <c r="T13" s="11">
        <v>21.372610000000002</v>
      </c>
      <c r="U13" s="11">
        <v>21.522289000000001</v>
      </c>
      <c r="V13" s="11">
        <v>21.714008</v>
      </c>
      <c r="W13" s="11">
        <v>21.892292000000001</v>
      </c>
      <c r="X13" s="11">
        <v>21.984708999999999</v>
      </c>
      <c r="Y13" s="11">
        <v>22.262965999999999</v>
      </c>
      <c r="Z13" s="11">
        <v>22.438658</v>
      </c>
      <c r="AA13" s="11">
        <v>22.463519999999999</v>
      </c>
      <c r="AB13" s="11">
        <v>22.635532000000001</v>
      </c>
      <c r="AC13" s="11">
        <v>22.848026000000001</v>
      </c>
      <c r="AD13" s="11">
        <v>22.889408</v>
      </c>
      <c r="AE13" s="11">
        <v>22.993213999999998</v>
      </c>
      <c r="AF13" s="11">
        <v>23.065588000000002</v>
      </c>
      <c r="AG13" s="11">
        <v>23.103603</v>
      </c>
      <c r="AH13" s="11">
        <v>23.085097999999999</v>
      </c>
      <c r="AI13" s="11">
        <v>23.060728000000001</v>
      </c>
      <c r="AJ13" s="96">
        <v>6.0000000000000001E-3</v>
      </c>
    </row>
    <row r="14" spans="1:36" x14ac:dyDescent="0.25">
      <c r="A14" s="29" t="s">
        <v>153</v>
      </c>
      <c r="B14" s="29" t="s">
        <v>165</v>
      </c>
      <c r="C14" s="29" t="s">
        <v>166</v>
      </c>
      <c r="D14" s="29" t="s">
        <v>152</v>
      </c>
      <c r="E14" s="29"/>
      <c r="F14" s="11">
        <v>23.615407999999999</v>
      </c>
      <c r="G14" s="11">
        <v>24.091442000000001</v>
      </c>
      <c r="H14" s="11">
        <v>22.786595999999999</v>
      </c>
      <c r="I14" s="11">
        <v>23.293223999999999</v>
      </c>
      <c r="J14" s="11">
        <v>22.886965</v>
      </c>
      <c r="K14" s="11">
        <v>22.524559</v>
      </c>
      <c r="L14" s="11">
        <v>22.252071000000001</v>
      </c>
      <c r="M14" s="11">
        <v>22.450299999999999</v>
      </c>
      <c r="N14" s="11">
        <v>22.576912</v>
      </c>
      <c r="O14" s="11">
        <v>22.551632000000001</v>
      </c>
      <c r="P14" s="11">
        <v>22.818497000000001</v>
      </c>
      <c r="Q14" s="11">
        <v>22.947388</v>
      </c>
      <c r="R14" s="11">
        <v>23.013415999999999</v>
      </c>
      <c r="S14" s="11">
        <v>23.079622000000001</v>
      </c>
      <c r="T14" s="11">
        <v>23.171199999999999</v>
      </c>
      <c r="U14" s="11">
        <v>23.344172</v>
      </c>
      <c r="V14" s="11">
        <v>23.566185000000001</v>
      </c>
      <c r="W14" s="11">
        <v>23.697966000000001</v>
      </c>
      <c r="X14" s="11">
        <v>23.770589999999999</v>
      </c>
      <c r="Y14" s="11">
        <v>24.003468999999999</v>
      </c>
      <c r="Z14" s="11">
        <v>24.105094999999999</v>
      </c>
      <c r="AA14" s="11">
        <v>24.120236999999999</v>
      </c>
      <c r="AB14" s="11">
        <v>24.351274</v>
      </c>
      <c r="AC14" s="11">
        <v>24.615970999999998</v>
      </c>
      <c r="AD14" s="11">
        <v>24.717945</v>
      </c>
      <c r="AE14" s="11">
        <v>24.931107999999998</v>
      </c>
      <c r="AF14" s="11">
        <v>24.959741999999999</v>
      </c>
      <c r="AG14" s="11">
        <v>24.884658999999999</v>
      </c>
      <c r="AH14" s="11">
        <v>24.875692000000001</v>
      </c>
      <c r="AI14" s="11">
        <v>24.823421</v>
      </c>
      <c r="AJ14" s="96">
        <v>2E-3</v>
      </c>
    </row>
    <row r="15" spans="1:36" x14ac:dyDescent="0.25">
      <c r="A15" s="29" t="s">
        <v>167</v>
      </c>
      <c r="B15" s="29" t="s">
        <v>168</v>
      </c>
      <c r="C15" s="29" t="s">
        <v>169</v>
      </c>
      <c r="D15" s="29" t="s">
        <v>152</v>
      </c>
      <c r="E15" s="29"/>
      <c r="F15" s="11">
        <v>6.6437739999999996</v>
      </c>
      <c r="G15" s="11">
        <v>7.6786289999999999</v>
      </c>
      <c r="H15" s="11">
        <v>7.8197190000000001</v>
      </c>
      <c r="I15" s="11">
        <v>9.1885429999999992</v>
      </c>
      <c r="J15" s="11">
        <v>9.7542919999999995</v>
      </c>
      <c r="K15" s="11">
        <v>10.362781999999999</v>
      </c>
      <c r="L15" s="11">
        <v>11.148508</v>
      </c>
      <c r="M15" s="11">
        <v>11.353768000000001</v>
      </c>
      <c r="N15" s="11">
        <v>11.451889</v>
      </c>
      <c r="O15" s="11">
        <v>11.606949</v>
      </c>
      <c r="P15" s="11">
        <v>11.787606</v>
      </c>
      <c r="Q15" s="11">
        <v>11.928542999999999</v>
      </c>
      <c r="R15" s="11">
        <v>12.049053000000001</v>
      </c>
      <c r="S15" s="11">
        <v>12.060983999999999</v>
      </c>
      <c r="T15" s="11">
        <v>12.080411</v>
      </c>
      <c r="U15" s="11">
        <v>12.034470000000001</v>
      </c>
      <c r="V15" s="11">
        <v>12.020949999999999</v>
      </c>
      <c r="W15" s="11">
        <v>12.214444</v>
      </c>
      <c r="X15" s="11">
        <v>12.038575</v>
      </c>
      <c r="Y15" s="11">
        <v>12.561745</v>
      </c>
      <c r="Z15" s="11">
        <v>12.733655000000001</v>
      </c>
      <c r="AA15" s="11">
        <v>12.874404999999999</v>
      </c>
      <c r="AB15" s="11">
        <v>13.245457999999999</v>
      </c>
      <c r="AC15" s="11">
        <v>13.523375</v>
      </c>
      <c r="AD15" s="11">
        <v>13.618361</v>
      </c>
      <c r="AE15" s="11">
        <v>13.760704</v>
      </c>
      <c r="AF15" s="11">
        <v>13.885478000000001</v>
      </c>
      <c r="AG15" s="11">
        <v>13.782187</v>
      </c>
      <c r="AH15" s="11">
        <v>13.845863</v>
      </c>
      <c r="AI15" s="11">
        <v>13.753201000000001</v>
      </c>
      <c r="AJ15" s="96">
        <v>2.5000000000000001E-2</v>
      </c>
    </row>
    <row r="16" spans="1:36" x14ac:dyDescent="0.25">
      <c r="A16" s="29" t="s">
        <v>5</v>
      </c>
      <c r="B16" s="29" t="s">
        <v>170</v>
      </c>
      <c r="C16" s="29" t="s">
        <v>171</v>
      </c>
      <c r="D16" s="29" t="s">
        <v>152</v>
      </c>
      <c r="E16" s="29"/>
      <c r="F16" s="11">
        <v>10.788595000000001</v>
      </c>
      <c r="G16" s="11">
        <v>11.016042000000001</v>
      </c>
      <c r="H16" s="11">
        <v>10.861012000000001</v>
      </c>
      <c r="I16" s="11">
        <v>10.735426</v>
      </c>
      <c r="J16" s="11">
        <v>10.793182</v>
      </c>
      <c r="K16" s="11">
        <v>10.957176</v>
      </c>
      <c r="L16" s="11">
        <v>11.141132000000001</v>
      </c>
      <c r="M16" s="11">
        <v>11.174880999999999</v>
      </c>
      <c r="N16" s="11">
        <v>11.211123000000001</v>
      </c>
      <c r="O16" s="11">
        <v>11.245459</v>
      </c>
      <c r="P16" s="11">
        <v>11.279484</v>
      </c>
      <c r="Q16" s="11">
        <v>11.298209</v>
      </c>
      <c r="R16" s="11">
        <v>11.339302999999999</v>
      </c>
      <c r="S16" s="11">
        <v>11.358431</v>
      </c>
      <c r="T16" s="11">
        <v>11.348579000000001</v>
      </c>
      <c r="U16" s="11">
        <v>11.352531000000001</v>
      </c>
      <c r="V16" s="11">
        <v>11.365285</v>
      </c>
      <c r="W16" s="11">
        <v>11.377382000000001</v>
      </c>
      <c r="X16" s="11">
        <v>11.393960999999999</v>
      </c>
      <c r="Y16" s="11">
        <v>11.407151000000001</v>
      </c>
      <c r="Z16" s="11">
        <v>11.397449</v>
      </c>
      <c r="AA16" s="11">
        <v>11.402092</v>
      </c>
      <c r="AB16" s="11">
        <v>11.413467000000001</v>
      </c>
      <c r="AC16" s="11">
        <v>11.391392</v>
      </c>
      <c r="AD16" s="11">
        <v>11.399374</v>
      </c>
      <c r="AE16" s="11">
        <v>11.409692</v>
      </c>
      <c r="AF16" s="11">
        <v>11.422366999999999</v>
      </c>
      <c r="AG16" s="11">
        <v>11.431129</v>
      </c>
      <c r="AH16" s="11">
        <v>11.452569</v>
      </c>
      <c r="AI16" s="11">
        <v>11.467670999999999</v>
      </c>
      <c r="AJ16" s="96">
        <v>2E-3</v>
      </c>
    </row>
    <row r="17" spans="1:36" x14ac:dyDescent="0.25">
      <c r="A17" s="29" t="s">
        <v>158</v>
      </c>
      <c r="B17" s="29" t="s">
        <v>172</v>
      </c>
      <c r="C17" s="29" t="s">
        <v>173</v>
      </c>
      <c r="D17" s="29" t="s">
        <v>152</v>
      </c>
      <c r="E17" s="29"/>
      <c r="F17" s="11">
        <v>49.912368999999998</v>
      </c>
      <c r="G17" s="11">
        <v>54.383037999999999</v>
      </c>
      <c r="H17" s="11">
        <v>52.175663</v>
      </c>
      <c r="I17" s="11">
        <v>51.028331999999999</v>
      </c>
      <c r="J17" s="11">
        <v>51.182876999999998</v>
      </c>
      <c r="K17" s="11">
        <v>50.522621000000001</v>
      </c>
      <c r="L17" s="11">
        <v>50.704906000000001</v>
      </c>
      <c r="M17" s="11">
        <v>50.819679000000001</v>
      </c>
      <c r="N17" s="11">
        <v>51.288012999999999</v>
      </c>
      <c r="O17" s="11">
        <v>49.622920999999998</v>
      </c>
      <c r="P17" s="11">
        <v>50.099918000000002</v>
      </c>
      <c r="Q17" s="11">
        <v>50.039977999999998</v>
      </c>
      <c r="R17" s="11">
        <v>50.295265000000001</v>
      </c>
      <c r="S17" s="11">
        <v>51.683010000000003</v>
      </c>
      <c r="T17" s="11">
        <v>51.387306000000002</v>
      </c>
      <c r="U17" s="11">
        <v>51.094501000000001</v>
      </c>
      <c r="V17" s="11">
        <v>51.072754000000003</v>
      </c>
      <c r="W17" s="11">
        <v>50.951706000000001</v>
      </c>
      <c r="X17" s="11">
        <v>50.972197999999999</v>
      </c>
      <c r="Y17" s="11">
        <v>50.908679999999997</v>
      </c>
      <c r="Z17" s="11">
        <v>50.997554999999998</v>
      </c>
      <c r="AA17" s="11">
        <v>51.236980000000003</v>
      </c>
      <c r="AB17" s="11">
        <v>51.044262000000003</v>
      </c>
      <c r="AC17" s="11">
        <v>50.437018999999999</v>
      </c>
      <c r="AD17" s="11">
        <v>50.226382999999998</v>
      </c>
      <c r="AE17" s="11">
        <v>50.139999000000003</v>
      </c>
      <c r="AF17" s="11">
        <v>49.875084000000001</v>
      </c>
      <c r="AG17" s="11">
        <v>49.651046999999998</v>
      </c>
      <c r="AH17" s="11">
        <v>49.532310000000003</v>
      </c>
      <c r="AI17" s="11">
        <v>49.326973000000002</v>
      </c>
      <c r="AJ17" s="96">
        <v>0</v>
      </c>
    </row>
    <row r="18" spans="1:36" x14ac:dyDescent="0.25">
      <c r="A18" s="95" t="s">
        <v>174</v>
      </c>
      <c r="B18" s="29"/>
      <c r="C18" s="29" t="s">
        <v>175</v>
      </c>
      <c r="D18" s="29"/>
      <c r="E18" s="29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29"/>
    </row>
    <row r="19" spans="1:36" x14ac:dyDescent="0.25">
      <c r="A19" s="29" t="s">
        <v>149</v>
      </c>
      <c r="B19" s="29" t="s">
        <v>176</v>
      </c>
      <c r="C19" s="29" t="s">
        <v>177</v>
      </c>
      <c r="D19" s="29" t="s">
        <v>152</v>
      </c>
      <c r="E19" s="29"/>
      <c r="F19" s="11">
        <v>13.641980999999999</v>
      </c>
      <c r="G19" s="11">
        <v>14.473857000000001</v>
      </c>
      <c r="H19" s="11">
        <v>12.690696000000001</v>
      </c>
      <c r="I19" s="11">
        <v>12.673786</v>
      </c>
      <c r="J19" s="11">
        <v>12.554608</v>
      </c>
      <c r="K19" s="11">
        <v>12.704501</v>
      </c>
      <c r="L19" s="11">
        <v>13.113275</v>
      </c>
      <c r="M19" s="11">
        <v>13.681419</v>
      </c>
      <c r="N19" s="11">
        <v>14.057202</v>
      </c>
      <c r="O19" s="11">
        <v>14.454497</v>
      </c>
      <c r="P19" s="11">
        <v>14.810349</v>
      </c>
      <c r="Q19" s="11">
        <v>15.102989000000001</v>
      </c>
      <c r="R19" s="11">
        <v>15.386189</v>
      </c>
      <c r="S19" s="11">
        <v>15.557034</v>
      </c>
      <c r="T19" s="11">
        <v>15.672612000000001</v>
      </c>
      <c r="U19" s="11">
        <v>15.832416</v>
      </c>
      <c r="V19" s="11">
        <v>16.038618</v>
      </c>
      <c r="W19" s="11">
        <v>16.228031000000001</v>
      </c>
      <c r="X19" s="11">
        <v>16.321311999999999</v>
      </c>
      <c r="Y19" s="11">
        <v>16.630306000000001</v>
      </c>
      <c r="Z19" s="11">
        <v>16.814444000000002</v>
      </c>
      <c r="AA19" s="11">
        <v>16.831151999999999</v>
      </c>
      <c r="AB19" s="11">
        <v>17.024878000000001</v>
      </c>
      <c r="AC19" s="11">
        <v>17.258875</v>
      </c>
      <c r="AD19" s="11">
        <v>17.293581</v>
      </c>
      <c r="AE19" s="11">
        <v>17.409199000000001</v>
      </c>
      <c r="AF19" s="11">
        <v>17.486640999999999</v>
      </c>
      <c r="AG19" s="11">
        <v>17.525883</v>
      </c>
      <c r="AH19" s="11">
        <v>17.502065999999999</v>
      </c>
      <c r="AI19" s="11">
        <v>17.474976999999999</v>
      </c>
      <c r="AJ19" s="96">
        <v>8.9999999999999993E-3</v>
      </c>
    </row>
    <row r="20" spans="1:36" x14ac:dyDescent="0.25">
      <c r="A20" s="29" t="s">
        <v>153</v>
      </c>
      <c r="B20" s="29" t="s">
        <v>178</v>
      </c>
      <c r="C20" s="29" t="s">
        <v>179</v>
      </c>
      <c r="D20" s="29" t="s">
        <v>152</v>
      </c>
      <c r="E20" s="29"/>
      <c r="F20" s="11">
        <v>22.663340000000002</v>
      </c>
      <c r="G20" s="11">
        <v>23.201466</v>
      </c>
      <c r="H20" s="11">
        <v>21.943135999999999</v>
      </c>
      <c r="I20" s="11">
        <v>22.442005000000002</v>
      </c>
      <c r="J20" s="11">
        <v>22.055786000000001</v>
      </c>
      <c r="K20" s="11">
        <v>21.703842000000002</v>
      </c>
      <c r="L20" s="11">
        <v>21.439802</v>
      </c>
      <c r="M20" s="11">
        <v>21.632864000000001</v>
      </c>
      <c r="N20" s="11">
        <v>21.758800999999998</v>
      </c>
      <c r="O20" s="11">
        <v>21.730201999999998</v>
      </c>
      <c r="P20" s="11">
        <v>21.997548999999999</v>
      </c>
      <c r="Q20" s="11">
        <v>22.116240999999999</v>
      </c>
      <c r="R20" s="11">
        <v>22.181684000000001</v>
      </c>
      <c r="S20" s="11">
        <v>22.24136</v>
      </c>
      <c r="T20" s="11">
        <v>22.328917000000001</v>
      </c>
      <c r="U20" s="11">
        <v>22.502490999999999</v>
      </c>
      <c r="V20" s="11">
        <v>22.724329000000001</v>
      </c>
      <c r="W20" s="11">
        <v>22.855452</v>
      </c>
      <c r="X20" s="11">
        <v>22.928747000000001</v>
      </c>
      <c r="Y20" s="11">
        <v>23.160803000000001</v>
      </c>
      <c r="Z20" s="11">
        <v>23.262079</v>
      </c>
      <c r="AA20" s="11">
        <v>23.277048000000001</v>
      </c>
      <c r="AB20" s="11">
        <v>23.507933000000001</v>
      </c>
      <c r="AC20" s="11">
        <v>23.772133</v>
      </c>
      <c r="AD20" s="11">
        <v>23.874573000000002</v>
      </c>
      <c r="AE20" s="11">
        <v>24.086081</v>
      </c>
      <c r="AF20" s="11">
        <v>24.116143999999998</v>
      </c>
      <c r="AG20" s="11">
        <v>24.041609000000001</v>
      </c>
      <c r="AH20" s="11">
        <v>24.031929000000002</v>
      </c>
      <c r="AI20" s="11">
        <v>23.982382000000001</v>
      </c>
      <c r="AJ20" s="96">
        <v>2E-3</v>
      </c>
    </row>
    <row r="21" spans="1:36" x14ac:dyDescent="0.25">
      <c r="A21" s="29" t="s">
        <v>167</v>
      </c>
      <c r="B21" s="29" t="s">
        <v>180</v>
      </c>
      <c r="C21" s="29" t="s">
        <v>181</v>
      </c>
      <c r="D21" s="29" t="s">
        <v>152</v>
      </c>
      <c r="E21" s="29"/>
      <c r="F21" s="11">
        <v>6.5609859999999998</v>
      </c>
      <c r="G21" s="11">
        <v>7.5958410000000001</v>
      </c>
      <c r="H21" s="11">
        <v>7.7534890000000001</v>
      </c>
      <c r="I21" s="11">
        <v>9.138871</v>
      </c>
      <c r="J21" s="11">
        <v>9.7211750000000006</v>
      </c>
      <c r="K21" s="11">
        <v>10.346225</v>
      </c>
      <c r="L21" s="11">
        <v>11.148508</v>
      </c>
      <c r="M21" s="11">
        <v>11.353768000000001</v>
      </c>
      <c r="N21" s="11">
        <v>11.451889</v>
      </c>
      <c r="O21" s="11">
        <v>11.606949</v>
      </c>
      <c r="P21" s="11">
        <v>11.787606</v>
      </c>
      <c r="Q21" s="11">
        <v>11.928542999999999</v>
      </c>
      <c r="R21" s="11">
        <v>12.049053000000001</v>
      </c>
      <c r="S21" s="11">
        <v>12.060983999999999</v>
      </c>
      <c r="T21" s="11">
        <v>12.080411</v>
      </c>
      <c r="U21" s="11">
        <v>12.034470000000001</v>
      </c>
      <c r="V21" s="11">
        <v>12.020949999999999</v>
      </c>
      <c r="W21" s="11">
        <v>12.214444</v>
      </c>
      <c r="X21" s="11">
        <v>12.038575</v>
      </c>
      <c r="Y21" s="11">
        <v>12.561745</v>
      </c>
      <c r="Z21" s="11">
        <v>12.733655000000001</v>
      </c>
      <c r="AA21" s="11">
        <v>12.874404999999999</v>
      </c>
      <c r="AB21" s="11">
        <v>13.245457999999999</v>
      </c>
      <c r="AC21" s="11">
        <v>13.523375</v>
      </c>
      <c r="AD21" s="11">
        <v>13.618361</v>
      </c>
      <c r="AE21" s="11">
        <v>13.760704</v>
      </c>
      <c r="AF21" s="11">
        <v>13.885478000000001</v>
      </c>
      <c r="AG21" s="11">
        <v>13.782187</v>
      </c>
      <c r="AH21" s="11">
        <v>13.845863</v>
      </c>
      <c r="AI21" s="11">
        <v>13.753201000000001</v>
      </c>
      <c r="AJ21" s="96">
        <v>2.5999999999999999E-2</v>
      </c>
    </row>
    <row r="22" spans="1:36" x14ac:dyDescent="0.25">
      <c r="A22" s="29" t="s">
        <v>5</v>
      </c>
      <c r="B22" s="29" t="s">
        <v>182</v>
      </c>
      <c r="C22" s="29" t="s">
        <v>183</v>
      </c>
      <c r="D22" s="29" t="s">
        <v>152</v>
      </c>
      <c r="E22" s="29"/>
      <c r="F22" s="11">
        <v>8.3845419999999997</v>
      </c>
      <c r="G22" s="11">
        <v>8.1605670000000003</v>
      </c>
      <c r="H22" s="11">
        <v>7.6093669999999998</v>
      </c>
      <c r="I22" s="11">
        <v>6.9917470000000002</v>
      </c>
      <c r="J22" s="11">
        <v>6.6266619999999996</v>
      </c>
      <c r="K22" s="11">
        <v>6.3702259999999997</v>
      </c>
      <c r="L22" s="11">
        <v>6.2057079999999996</v>
      </c>
      <c r="M22" s="11">
        <v>6.2312029999999998</v>
      </c>
      <c r="N22" s="11">
        <v>6.3482120000000002</v>
      </c>
      <c r="O22" s="11">
        <v>6.4625890000000004</v>
      </c>
      <c r="P22" s="11">
        <v>6.613251</v>
      </c>
      <c r="Q22" s="11">
        <v>6.5566329999999997</v>
      </c>
      <c r="R22" s="11">
        <v>6.6829869999999998</v>
      </c>
      <c r="S22" s="11">
        <v>6.7159620000000002</v>
      </c>
      <c r="T22" s="11">
        <v>6.6216020000000002</v>
      </c>
      <c r="U22" s="11">
        <v>6.558052</v>
      </c>
      <c r="V22" s="11">
        <v>6.6424859999999999</v>
      </c>
      <c r="W22" s="11">
        <v>6.6667909999999999</v>
      </c>
      <c r="X22" s="11">
        <v>6.7234540000000003</v>
      </c>
      <c r="Y22" s="11">
        <v>6.6596159999999998</v>
      </c>
      <c r="Z22" s="11">
        <v>6.6366180000000004</v>
      </c>
      <c r="AA22" s="11">
        <v>6.6055479999999998</v>
      </c>
      <c r="AB22" s="11">
        <v>6.6007790000000002</v>
      </c>
      <c r="AC22" s="11">
        <v>6.4455799999999996</v>
      </c>
      <c r="AD22" s="11">
        <v>6.5281969999999996</v>
      </c>
      <c r="AE22" s="11">
        <v>6.5330820000000003</v>
      </c>
      <c r="AF22" s="11">
        <v>6.5582079999999996</v>
      </c>
      <c r="AG22" s="11">
        <v>6.4988669999999997</v>
      </c>
      <c r="AH22" s="11">
        <v>6.6126319999999996</v>
      </c>
      <c r="AI22" s="11">
        <v>6.6021289999999997</v>
      </c>
      <c r="AJ22" s="96">
        <v>-8.0000000000000002E-3</v>
      </c>
    </row>
    <row r="23" spans="1:36" x14ac:dyDescent="0.25">
      <c r="A23" s="29" t="s">
        <v>184</v>
      </c>
      <c r="B23" s="29" t="s">
        <v>185</v>
      </c>
      <c r="C23" s="29" t="s">
        <v>186</v>
      </c>
      <c r="D23" s="29" t="s">
        <v>152</v>
      </c>
      <c r="E23" s="29"/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29" t="s">
        <v>187</v>
      </c>
    </row>
    <row r="24" spans="1:36" x14ac:dyDescent="0.25">
      <c r="A24" s="29" t="s">
        <v>188</v>
      </c>
      <c r="B24" s="29" t="s">
        <v>189</v>
      </c>
      <c r="C24" s="29" t="s">
        <v>190</v>
      </c>
      <c r="D24" s="29" t="s">
        <v>152</v>
      </c>
      <c r="E24" s="29"/>
      <c r="F24" s="11">
        <v>3.945433</v>
      </c>
      <c r="G24" s="11">
        <v>4.0767429999999996</v>
      </c>
      <c r="H24" s="11">
        <v>3.9158599999999999</v>
      </c>
      <c r="I24" s="11">
        <v>3.9447079999999999</v>
      </c>
      <c r="J24" s="11">
        <v>3.9744739999999998</v>
      </c>
      <c r="K24" s="11">
        <v>3.9983879999999998</v>
      </c>
      <c r="L24" s="11">
        <v>4.0216779999999996</v>
      </c>
      <c r="M24" s="11">
        <v>4.0511689999999998</v>
      </c>
      <c r="N24" s="11">
        <v>4.0785650000000002</v>
      </c>
      <c r="O24" s="11">
        <v>4.111599</v>
      </c>
      <c r="P24" s="11">
        <v>4.1505190000000001</v>
      </c>
      <c r="Q24" s="11">
        <v>4.184463</v>
      </c>
      <c r="R24" s="11">
        <v>4.2178550000000001</v>
      </c>
      <c r="S24" s="11">
        <v>4.247001</v>
      </c>
      <c r="T24" s="11">
        <v>4.2617019999999997</v>
      </c>
      <c r="U24" s="11">
        <v>4.2908869999999997</v>
      </c>
      <c r="V24" s="11">
        <v>4.3192180000000002</v>
      </c>
      <c r="W24" s="11">
        <v>4.3511740000000003</v>
      </c>
      <c r="X24" s="11">
        <v>4.3859279999999998</v>
      </c>
      <c r="Y24" s="11">
        <v>4.4178579999999998</v>
      </c>
      <c r="Z24" s="11">
        <v>3.9744199999999998</v>
      </c>
      <c r="AA24" s="11">
        <v>3.9473240000000001</v>
      </c>
      <c r="AB24" s="11">
        <v>3.9387099999999999</v>
      </c>
      <c r="AC24" s="11">
        <v>3.9414419999999999</v>
      </c>
      <c r="AD24" s="11">
        <v>3.9427789999999998</v>
      </c>
      <c r="AE24" s="11">
        <v>3.9439009999999999</v>
      </c>
      <c r="AF24" s="11">
        <v>3.9438219999999999</v>
      </c>
      <c r="AG24" s="11">
        <v>3.9422630000000001</v>
      </c>
      <c r="AH24" s="11">
        <v>3.941411</v>
      </c>
      <c r="AI24" s="11">
        <v>3.9400080000000002</v>
      </c>
      <c r="AJ24" s="96">
        <v>0</v>
      </c>
    </row>
    <row r="25" spans="1:36" x14ac:dyDescent="0.25">
      <c r="A25" s="29" t="s">
        <v>191</v>
      </c>
      <c r="B25" s="29" t="s">
        <v>192</v>
      </c>
      <c r="C25" s="29" t="s">
        <v>193</v>
      </c>
      <c r="D25" s="29" t="s">
        <v>152</v>
      </c>
      <c r="E25" s="29"/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29" t="s">
        <v>187</v>
      </c>
    </row>
    <row r="26" spans="1:36" x14ac:dyDescent="0.25">
      <c r="A26" s="29" t="s">
        <v>158</v>
      </c>
      <c r="B26" s="29" t="s">
        <v>194</v>
      </c>
      <c r="C26" s="29" t="s">
        <v>195</v>
      </c>
      <c r="D26" s="29" t="s">
        <v>152</v>
      </c>
      <c r="E26" s="29"/>
      <c r="F26" s="11">
        <v>40.035010999999997</v>
      </c>
      <c r="G26" s="11">
        <v>43.979129999999998</v>
      </c>
      <c r="H26" s="11">
        <v>41.506957999999997</v>
      </c>
      <c r="I26" s="11">
        <v>39.872065999999997</v>
      </c>
      <c r="J26" s="11">
        <v>39.502158999999999</v>
      </c>
      <c r="K26" s="11">
        <v>38.512909000000001</v>
      </c>
      <c r="L26" s="11">
        <v>38.408588000000002</v>
      </c>
      <c r="M26" s="11">
        <v>38.302768999999998</v>
      </c>
      <c r="N26" s="11">
        <v>38.529598</v>
      </c>
      <c r="O26" s="11">
        <v>36.706023999999999</v>
      </c>
      <c r="P26" s="11">
        <v>36.880516</v>
      </c>
      <c r="Q26" s="11">
        <v>36.791469999999997</v>
      </c>
      <c r="R26" s="11">
        <v>36.993549000000002</v>
      </c>
      <c r="S26" s="11">
        <v>37.515090999999998</v>
      </c>
      <c r="T26" s="11">
        <v>36.984848</v>
      </c>
      <c r="U26" s="11">
        <v>36.572533</v>
      </c>
      <c r="V26" s="11">
        <v>36.414555</v>
      </c>
      <c r="W26" s="11">
        <v>36.325924000000001</v>
      </c>
      <c r="X26" s="11">
        <v>36.244124999999997</v>
      </c>
      <c r="Y26" s="11">
        <v>36.093837999999998</v>
      </c>
      <c r="Z26" s="11">
        <v>36.111919</v>
      </c>
      <c r="AA26" s="11">
        <v>36.088863000000003</v>
      </c>
      <c r="AB26" s="11">
        <v>35.810822000000002</v>
      </c>
      <c r="AC26" s="11">
        <v>35.322662000000001</v>
      </c>
      <c r="AD26" s="11">
        <v>35.092964000000002</v>
      </c>
      <c r="AE26" s="11">
        <v>34.936813000000001</v>
      </c>
      <c r="AF26" s="11">
        <v>34.677661999999998</v>
      </c>
      <c r="AG26" s="11">
        <v>34.460659</v>
      </c>
      <c r="AH26" s="11">
        <v>34.384739000000003</v>
      </c>
      <c r="AI26" s="11">
        <v>34.193012000000003</v>
      </c>
      <c r="AJ26" s="96">
        <v>-5.0000000000000001E-3</v>
      </c>
    </row>
    <row r="27" spans="1:36" x14ac:dyDescent="0.25">
      <c r="A27" s="95" t="s">
        <v>196</v>
      </c>
      <c r="B27" s="29"/>
      <c r="C27" s="29" t="s">
        <v>197</v>
      </c>
      <c r="D27" s="29"/>
      <c r="E27" s="29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29"/>
    </row>
    <row r="28" spans="1:36" x14ac:dyDescent="0.25">
      <c r="A28" s="29" t="s">
        <v>149</v>
      </c>
      <c r="B28" s="29" t="s">
        <v>198</v>
      </c>
      <c r="C28" s="29" t="s">
        <v>199</v>
      </c>
      <c r="D28" s="29" t="s">
        <v>152</v>
      </c>
      <c r="E28" s="29"/>
      <c r="F28" s="11">
        <v>17.204502000000002</v>
      </c>
      <c r="G28" s="11">
        <v>17.80039</v>
      </c>
      <c r="H28" s="11">
        <v>16.329886999999999</v>
      </c>
      <c r="I28" s="11">
        <v>16.333549000000001</v>
      </c>
      <c r="J28" s="11">
        <v>16.237137000000001</v>
      </c>
      <c r="K28" s="11">
        <v>16.364636999999998</v>
      </c>
      <c r="L28" s="11">
        <v>16.702538000000001</v>
      </c>
      <c r="M28" s="11">
        <v>17.162652999999999</v>
      </c>
      <c r="N28" s="11">
        <v>17.459478000000001</v>
      </c>
      <c r="O28" s="11">
        <v>17.772444</v>
      </c>
      <c r="P28" s="11">
        <v>18.049596999999999</v>
      </c>
      <c r="Q28" s="11">
        <v>18.275579</v>
      </c>
      <c r="R28" s="11">
        <v>18.493535999999999</v>
      </c>
      <c r="S28" s="11">
        <v>18.623450999999999</v>
      </c>
      <c r="T28" s="11">
        <v>18.711539999999999</v>
      </c>
      <c r="U28" s="11">
        <v>18.834212999999998</v>
      </c>
      <c r="V28" s="11">
        <v>18.991721999999999</v>
      </c>
      <c r="W28" s="11">
        <v>19.13513</v>
      </c>
      <c r="X28" s="11">
        <v>19.204968999999998</v>
      </c>
      <c r="Y28" s="11">
        <v>19.439336999999998</v>
      </c>
      <c r="Z28" s="11">
        <v>19.575996</v>
      </c>
      <c r="AA28" s="11">
        <v>19.587339</v>
      </c>
      <c r="AB28" s="11">
        <v>19.733606000000002</v>
      </c>
      <c r="AC28" s="11">
        <v>19.907779999999999</v>
      </c>
      <c r="AD28" s="11">
        <v>19.932137999999998</v>
      </c>
      <c r="AE28" s="11">
        <v>20.018834999999999</v>
      </c>
      <c r="AF28" s="11">
        <v>20.076461999999999</v>
      </c>
      <c r="AG28" s="11">
        <v>20.106048999999999</v>
      </c>
      <c r="AH28" s="11">
        <v>20.089279000000001</v>
      </c>
      <c r="AI28" s="11">
        <v>20.070791</v>
      </c>
      <c r="AJ28" s="96">
        <v>5.0000000000000001E-3</v>
      </c>
    </row>
    <row r="29" spans="1:36" x14ac:dyDescent="0.25">
      <c r="A29" s="29" t="s">
        <v>200</v>
      </c>
      <c r="B29" s="29" t="s">
        <v>201</v>
      </c>
      <c r="C29" s="29" t="s">
        <v>202</v>
      </c>
      <c r="D29" s="29" t="s">
        <v>152</v>
      </c>
      <c r="E29" s="29"/>
      <c r="F29" s="11">
        <v>32.473770000000002</v>
      </c>
      <c r="G29" s="11">
        <v>31.832163000000001</v>
      </c>
      <c r="H29" s="11">
        <v>26.710695000000001</v>
      </c>
      <c r="I29" s="11">
        <v>26.899823999999999</v>
      </c>
      <c r="J29" s="11">
        <v>26.019684000000002</v>
      </c>
      <c r="K29" s="11">
        <v>26.364554999999999</v>
      </c>
      <c r="L29" s="11">
        <v>26.803045000000001</v>
      </c>
      <c r="M29" s="11">
        <v>27.374213999999998</v>
      </c>
      <c r="N29" s="11">
        <v>27.600338000000001</v>
      </c>
      <c r="O29" s="11">
        <v>28.210936</v>
      </c>
      <c r="P29" s="11">
        <v>28.530108999999999</v>
      </c>
      <c r="Q29" s="11">
        <v>28.853456000000001</v>
      </c>
      <c r="R29" s="11">
        <v>29.016779</v>
      </c>
      <c r="S29" s="11">
        <v>29.271750999999998</v>
      </c>
      <c r="T29" s="11">
        <v>29.394898999999999</v>
      </c>
      <c r="U29" s="11">
        <v>29.638676</v>
      </c>
      <c r="V29" s="11">
        <v>29.861605000000001</v>
      </c>
      <c r="W29" s="11">
        <v>30.176331999999999</v>
      </c>
      <c r="X29" s="11">
        <v>30.200035</v>
      </c>
      <c r="Y29" s="11">
        <v>30.451591000000001</v>
      </c>
      <c r="Z29" s="11">
        <v>30.638271</v>
      </c>
      <c r="AA29" s="11">
        <v>30.542325999999999</v>
      </c>
      <c r="AB29" s="11">
        <v>30.825545999999999</v>
      </c>
      <c r="AC29" s="11">
        <v>30.984224000000001</v>
      </c>
      <c r="AD29" s="11">
        <v>31.098351999999998</v>
      </c>
      <c r="AE29" s="11">
        <v>31.352509000000001</v>
      </c>
      <c r="AF29" s="11">
        <v>31.455873</v>
      </c>
      <c r="AG29" s="11">
        <v>31.228071</v>
      </c>
      <c r="AH29" s="11">
        <v>31.398388000000001</v>
      </c>
      <c r="AI29" s="11">
        <v>31.376111999999999</v>
      </c>
      <c r="AJ29" s="96">
        <v>-1E-3</v>
      </c>
    </row>
    <row r="30" spans="1:36" x14ac:dyDescent="0.25">
      <c r="A30" s="29" t="s">
        <v>203</v>
      </c>
      <c r="B30" s="29" t="s">
        <v>204</v>
      </c>
      <c r="C30" s="29" t="s">
        <v>205</v>
      </c>
      <c r="D30" s="29" t="s">
        <v>152</v>
      </c>
      <c r="E30" s="29"/>
      <c r="F30" s="11">
        <v>26.554397999999999</v>
      </c>
      <c r="G30" s="11">
        <v>25.209085000000002</v>
      </c>
      <c r="H30" s="11">
        <v>22.308292000000002</v>
      </c>
      <c r="I30" s="11">
        <v>22.037745999999999</v>
      </c>
      <c r="J30" s="11">
        <v>21.731172999999998</v>
      </c>
      <c r="K30" s="11">
        <v>21.925957</v>
      </c>
      <c r="L30" s="11">
        <v>22.169886000000002</v>
      </c>
      <c r="M30" s="11">
        <v>22.426392</v>
      </c>
      <c r="N30" s="11">
        <v>22.611644999999999</v>
      </c>
      <c r="O30" s="11">
        <v>23.181011000000002</v>
      </c>
      <c r="P30" s="11">
        <v>23.485347999999998</v>
      </c>
      <c r="Q30" s="11">
        <v>23.751518000000001</v>
      </c>
      <c r="R30" s="11">
        <v>23.885961999999999</v>
      </c>
      <c r="S30" s="11">
        <v>24.095849999999999</v>
      </c>
      <c r="T30" s="11">
        <v>24.197222</v>
      </c>
      <c r="U30" s="11">
        <v>24.397894000000001</v>
      </c>
      <c r="V30" s="11">
        <v>24.581403999999999</v>
      </c>
      <c r="W30" s="11">
        <v>24.840481</v>
      </c>
      <c r="X30" s="11">
        <v>24.859991000000001</v>
      </c>
      <c r="Y30" s="11">
        <v>25.067067999999999</v>
      </c>
      <c r="Z30" s="11">
        <v>25.220737</v>
      </c>
      <c r="AA30" s="11">
        <v>25.247617999999999</v>
      </c>
      <c r="AB30" s="11">
        <v>25.497060999999999</v>
      </c>
      <c r="AC30" s="11">
        <v>25.752285000000001</v>
      </c>
      <c r="AD30" s="11">
        <v>25.847142999999999</v>
      </c>
      <c r="AE30" s="11">
        <v>26.058382000000002</v>
      </c>
      <c r="AF30" s="11">
        <v>26.144295</v>
      </c>
      <c r="AG30" s="11">
        <v>26.081125</v>
      </c>
      <c r="AH30" s="11">
        <v>26.096512000000001</v>
      </c>
      <c r="AI30" s="11">
        <v>26.077998999999998</v>
      </c>
      <c r="AJ30" s="96">
        <v>-1E-3</v>
      </c>
    </row>
    <row r="31" spans="1:36" x14ac:dyDescent="0.25">
      <c r="A31" s="29" t="s">
        <v>206</v>
      </c>
      <c r="B31" s="29" t="s">
        <v>207</v>
      </c>
      <c r="C31" s="29" t="s">
        <v>208</v>
      </c>
      <c r="D31" s="29" t="s">
        <v>152</v>
      </c>
      <c r="E31" s="29"/>
      <c r="F31" s="11">
        <v>14.819134</v>
      </c>
      <c r="G31" s="11">
        <v>15.377955</v>
      </c>
      <c r="H31" s="11">
        <v>14.25343</v>
      </c>
      <c r="I31" s="11">
        <v>15.409172999999999</v>
      </c>
      <c r="J31" s="11">
        <v>15.412286999999999</v>
      </c>
      <c r="K31" s="11">
        <v>15.532484</v>
      </c>
      <c r="L31" s="11">
        <v>15.738528000000001</v>
      </c>
      <c r="M31" s="11">
        <v>16.030107000000001</v>
      </c>
      <c r="N31" s="11">
        <v>16.190268</v>
      </c>
      <c r="O31" s="11">
        <v>16.126503</v>
      </c>
      <c r="P31" s="11">
        <v>16.557293000000001</v>
      </c>
      <c r="Q31" s="11">
        <v>16.741539</v>
      </c>
      <c r="R31" s="11">
        <v>16.841958999999999</v>
      </c>
      <c r="S31" s="11">
        <v>17.017589999999998</v>
      </c>
      <c r="T31" s="11">
        <v>17.128796000000001</v>
      </c>
      <c r="U31" s="11">
        <v>17.322979</v>
      </c>
      <c r="V31" s="11">
        <v>17.574711000000001</v>
      </c>
      <c r="W31" s="11">
        <v>17.752554</v>
      </c>
      <c r="X31" s="11">
        <v>17.844677000000001</v>
      </c>
      <c r="Y31" s="11">
        <v>18.052855999999998</v>
      </c>
      <c r="Z31" s="11">
        <v>18.185486000000001</v>
      </c>
      <c r="AA31" s="11">
        <v>18.216322000000002</v>
      </c>
      <c r="AB31" s="11">
        <v>18.493483000000001</v>
      </c>
      <c r="AC31" s="11">
        <v>18.802206000000002</v>
      </c>
      <c r="AD31" s="11">
        <v>18.908283000000001</v>
      </c>
      <c r="AE31" s="11">
        <v>19.109535000000001</v>
      </c>
      <c r="AF31" s="11">
        <v>19.189157000000002</v>
      </c>
      <c r="AG31" s="11">
        <v>19.163294</v>
      </c>
      <c r="AH31" s="11">
        <v>19.212271000000001</v>
      </c>
      <c r="AI31" s="11">
        <v>19.135947999999999</v>
      </c>
      <c r="AJ31" s="96">
        <v>8.9999999999999993E-3</v>
      </c>
    </row>
    <row r="32" spans="1:36" x14ac:dyDescent="0.25">
      <c r="A32" s="29" t="s">
        <v>209</v>
      </c>
      <c r="B32" s="29" t="s">
        <v>210</v>
      </c>
      <c r="C32" s="29" t="s">
        <v>211</v>
      </c>
      <c r="D32" s="29" t="s">
        <v>152</v>
      </c>
      <c r="E32" s="29"/>
      <c r="F32" s="11">
        <v>24.112137000000001</v>
      </c>
      <c r="G32" s="11">
        <v>23.097978999999999</v>
      </c>
      <c r="H32" s="11">
        <v>22.217009000000001</v>
      </c>
      <c r="I32" s="11">
        <v>22.977012999999999</v>
      </c>
      <c r="J32" s="11">
        <v>22.926234999999998</v>
      </c>
      <c r="K32" s="11">
        <v>22.885072999999998</v>
      </c>
      <c r="L32" s="11">
        <v>22.921344999999999</v>
      </c>
      <c r="M32" s="11">
        <v>23.099572999999999</v>
      </c>
      <c r="N32" s="11">
        <v>23.232821999999999</v>
      </c>
      <c r="O32" s="11">
        <v>23.195564000000001</v>
      </c>
      <c r="P32" s="11">
        <v>23.457542</v>
      </c>
      <c r="Q32" s="11">
        <v>23.559353000000002</v>
      </c>
      <c r="R32" s="11">
        <v>23.617508000000001</v>
      </c>
      <c r="S32" s="11">
        <v>23.671185000000001</v>
      </c>
      <c r="T32" s="11">
        <v>23.750775999999998</v>
      </c>
      <c r="U32" s="11">
        <v>23.944475000000001</v>
      </c>
      <c r="V32" s="11">
        <v>24.137799999999999</v>
      </c>
      <c r="W32" s="11">
        <v>24.262136000000002</v>
      </c>
      <c r="X32" s="11">
        <v>24.350249999999999</v>
      </c>
      <c r="Y32" s="11">
        <v>24.581966000000001</v>
      </c>
      <c r="Z32" s="11">
        <v>24.686249</v>
      </c>
      <c r="AA32" s="11">
        <v>24.695506999999999</v>
      </c>
      <c r="AB32" s="11">
        <v>24.923164</v>
      </c>
      <c r="AC32" s="11">
        <v>25.194223000000001</v>
      </c>
      <c r="AD32" s="11">
        <v>25.287655000000001</v>
      </c>
      <c r="AE32" s="11">
        <v>25.495314</v>
      </c>
      <c r="AF32" s="11">
        <v>25.535544999999999</v>
      </c>
      <c r="AG32" s="11">
        <v>25.455845</v>
      </c>
      <c r="AH32" s="11">
        <v>25.445328</v>
      </c>
      <c r="AI32" s="11">
        <v>25.412609</v>
      </c>
      <c r="AJ32" s="96">
        <v>2E-3</v>
      </c>
    </row>
    <row r="33" spans="1:36" x14ac:dyDescent="0.25">
      <c r="A33" s="29" t="s">
        <v>167</v>
      </c>
      <c r="B33" s="29" t="s">
        <v>212</v>
      </c>
      <c r="C33" s="29" t="s">
        <v>213</v>
      </c>
      <c r="D33" s="29" t="s">
        <v>152</v>
      </c>
      <c r="E33" s="29"/>
      <c r="F33" s="11">
        <v>3.5956450000000002</v>
      </c>
      <c r="G33" s="11">
        <v>5.213851</v>
      </c>
      <c r="H33" s="11">
        <v>8.3223739999999999</v>
      </c>
      <c r="I33" s="11">
        <v>9.1360700000000001</v>
      </c>
      <c r="J33" s="11">
        <v>9.2450949999999992</v>
      </c>
      <c r="K33" s="11">
        <v>9.380846</v>
      </c>
      <c r="L33" s="11">
        <v>9.6651009999999999</v>
      </c>
      <c r="M33" s="11">
        <v>9.833634</v>
      </c>
      <c r="N33" s="11">
        <v>9.9169409999999996</v>
      </c>
      <c r="O33" s="11">
        <v>10.043158999999999</v>
      </c>
      <c r="P33" s="11">
        <v>10.209383000000001</v>
      </c>
      <c r="Q33" s="11">
        <v>10.326648</v>
      </c>
      <c r="R33" s="11">
        <v>10.428328</v>
      </c>
      <c r="S33" s="11">
        <v>10.437136000000001</v>
      </c>
      <c r="T33" s="11">
        <v>10.452194</v>
      </c>
      <c r="U33" s="11">
        <v>10.412575</v>
      </c>
      <c r="V33" s="11">
        <v>10.401512</v>
      </c>
      <c r="W33" s="11">
        <v>10.5625</v>
      </c>
      <c r="X33" s="11">
        <v>10.410655999999999</v>
      </c>
      <c r="Y33" s="11">
        <v>10.842026000000001</v>
      </c>
      <c r="Z33" s="11">
        <v>10.979571999999999</v>
      </c>
      <c r="AA33" s="11">
        <v>11.090327</v>
      </c>
      <c r="AB33" s="11">
        <v>11.390145</v>
      </c>
      <c r="AC33" s="11">
        <v>11.613426</v>
      </c>
      <c r="AD33" s="11">
        <v>11.688791999999999</v>
      </c>
      <c r="AE33" s="11">
        <v>11.80081</v>
      </c>
      <c r="AF33" s="11">
        <v>11.901866</v>
      </c>
      <c r="AG33" s="11">
        <v>11.813302999999999</v>
      </c>
      <c r="AH33" s="11">
        <v>11.865891</v>
      </c>
      <c r="AI33" s="11">
        <v>11.787175</v>
      </c>
      <c r="AJ33" s="96">
        <v>4.2000000000000003E-2</v>
      </c>
    </row>
    <row r="34" spans="1:36" x14ac:dyDescent="0.25">
      <c r="A34" s="29" t="s">
        <v>5</v>
      </c>
      <c r="B34" s="29" t="s">
        <v>214</v>
      </c>
      <c r="C34" s="29" t="s">
        <v>215</v>
      </c>
      <c r="D34" s="29" t="s">
        <v>152</v>
      </c>
      <c r="E34" s="29"/>
      <c r="F34" s="11">
        <v>18.234916999999999</v>
      </c>
      <c r="G34" s="11">
        <v>17.999331000000002</v>
      </c>
      <c r="H34" s="11">
        <v>17.253464000000001</v>
      </c>
      <c r="I34" s="11">
        <v>16.513891000000001</v>
      </c>
      <c r="J34" s="11">
        <v>16.002185999999998</v>
      </c>
      <c r="K34" s="11">
        <v>15.561356999999999</v>
      </c>
      <c r="L34" s="11">
        <v>15.172909000000001</v>
      </c>
      <c r="M34" s="11">
        <v>14.948270000000001</v>
      </c>
      <c r="N34" s="11">
        <v>14.792896000000001</v>
      </c>
      <c r="O34" s="11">
        <v>14.660657</v>
      </c>
      <c r="P34" s="11">
        <v>14.596496999999999</v>
      </c>
      <c r="Q34" s="11">
        <v>14.364266000000001</v>
      </c>
      <c r="R34" s="11">
        <v>14.310950999999999</v>
      </c>
      <c r="S34" s="11">
        <v>14.196051000000001</v>
      </c>
      <c r="T34" s="11">
        <v>13.980715999999999</v>
      </c>
      <c r="U34" s="11">
        <v>13.805936000000001</v>
      </c>
      <c r="V34" s="11">
        <v>13.769164</v>
      </c>
      <c r="W34" s="11">
        <v>13.691889</v>
      </c>
      <c r="X34" s="11">
        <v>13.656502</v>
      </c>
      <c r="Y34" s="11">
        <v>13.522043999999999</v>
      </c>
      <c r="Z34" s="11">
        <v>13.430668000000001</v>
      </c>
      <c r="AA34" s="11">
        <v>13.343999</v>
      </c>
      <c r="AB34" s="11">
        <v>13.285145999999999</v>
      </c>
      <c r="AC34" s="11">
        <v>13.094678</v>
      </c>
      <c r="AD34" s="11">
        <v>13.129353999999999</v>
      </c>
      <c r="AE34" s="11">
        <v>13.100080999999999</v>
      </c>
      <c r="AF34" s="11">
        <v>13.097770000000001</v>
      </c>
      <c r="AG34" s="11">
        <v>13.024278000000001</v>
      </c>
      <c r="AH34" s="11">
        <v>13.113109</v>
      </c>
      <c r="AI34" s="11">
        <v>13.089990999999999</v>
      </c>
      <c r="AJ34" s="96">
        <v>-1.0999999999999999E-2</v>
      </c>
    </row>
    <row r="35" spans="1:36" x14ac:dyDescent="0.25">
      <c r="A35" s="29" t="s">
        <v>158</v>
      </c>
      <c r="B35" s="29" t="s">
        <v>216</v>
      </c>
      <c r="C35" s="29" t="s">
        <v>217</v>
      </c>
      <c r="D35" s="29" t="s">
        <v>152</v>
      </c>
      <c r="E35" s="29"/>
      <c r="F35" s="11">
        <v>48.066566000000002</v>
      </c>
      <c r="G35" s="11">
        <v>54.673752</v>
      </c>
      <c r="H35" s="11">
        <v>52.209643999999997</v>
      </c>
      <c r="I35" s="11">
        <v>51.986632999999998</v>
      </c>
      <c r="J35" s="11">
        <v>52.313102999999998</v>
      </c>
      <c r="K35" s="11">
        <v>52.080508999999999</v>
      </c>
      <c r="L35" s="11">
        <v>52.539439999999999</v>
      </c>
      <c r="M35" s="11">
        <v>52.815688999999999</v>
      </c>
      <c r="N35" s="11">
        <v>53.169162999999998</v>
      </c>
      <c r="O35" s="11">
        <v>51.637287000000001</v>
      </c>
      <c r="P35" s="11">
        <v>51.829998000000003</v>
      </c>
      <c r="Q35" s="11">
        <v>52.085537000000002</v>
      </c>
      <c r="R35" s="11">
        <v>52.403736000000002</v>
      </c>
      <c r="S35" s="11">
        <v>52.536918999999997</v>
      </c>
      <c r="T35" s="11">
        <v>51.999412999999997</v>
      </c>
      <c r="U35" s="11">
        <v>51.775772000000003</v>
      </c>
      <c r="V35" s="11">
        <v>51.657882999999998</v>
      </c>
      <c r="W35" s="11">
        <v>51.706176999999997</v>
      </c>
      <c r="X35" s="11">
        <v>51.559142999999999</v>
      </c>
      <c r="Y35" s="11">
        <v>51.244892</v>
      </c>
      <c r="Z35" s="11">
        <v>51.318385999999997</v>
      </c>
      <c r="AA35" s="11">
        <v>51.107039999999998</v>
      </c>
      <c r="AB35" s="11">
        <v>50.666248000000003</v>
      </c>
      <c r="AC35" s="11">
        <v>50.218165999999997</v>
      </c>
      <c r="AD35" s="11">
        <v>49.879631000000003</v>
      </c>
      <c r="AE35" s="11">
        <v>49.499164999999998</v>
      </c>
      <c r="AF35" s="11">
        <v>49.028500000000001</v>
      </c>
      <c r="AG35" s="11">
        <v>48.630245000000002</v>
      </c>
      <c r="AH35" s="11">
        <v>48.371208000000003</v>
      </c>
      <c r="AI35" s="11">
        <v>48.135261999999997</v>
      </c>
      <c r="AJ35" s="96">
        <v>0</v>
      </c>
    </row>
    <row r="36" spans="1:36" s="63" customFormat="1" x14ac:dyDescent="0.25">
      <c r="A36" s="97" t="s">
        <v>218</v>
      </c>
      <c r="B36" s="98"/>
      <c r="C36" s="98" t="s">
        <v>219</v>
      </c>
      <c r="D36" s="98"/>
      <c r="E36" s="98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8"/>
    </row>
    <row r="37" spans="1:36" s="63" customFormat="1" x14ac:dyDescent="0.25">
      <c r="A37" s="98" t="s">
        <v>153</v>
      </c>
      <c r="B37" s="98" t="s">
        <v>220</v>
      </c>
      <c r="C37" s="98" t="s">
        <v>221</v>
      </c>
      <c r="D37" s="98" t="s">
        <v>152</v>
      </c>
      <c r="E37" s="98"/>
      <c r="F37" s="99">
        <v>21.007570000000001</v>
      </c>
      <c r="G37" s="99">
        <v>21.276631999999999</v>
      </c>
      <c r="H37" s="99">
        <v>19.521619999999999</v>
      </c>
      <c r="I37" s="99">
        <v>19.910779999999999</v>
      </c>
      <c r="J37" s="99">
        <v>19.216614</v>
      </c>
      <c r="K37" s="99">
        <v>18.625053000000001</v>
      </c>
      <c r="L37" s="99">
        <v>18.135750000000002</v>
      </c>
      <c r="M37" s="99">
        <v>18.365662</v>
      </c>
      <c r="N37" s="99">
        <v>18.496404999999999</v>
      </c>
      <c r="O37" s="99">
        <v>18.491461000000001</v>
      </c>
      <c r="P37" s="99">
        <v>18.755354000000001</v>
      </c>
      <c r="Q37" s="99">
        <v>18.946781000000001</v>
      </c>
      <c r="R37" s="99">
        <v>19.016397000000001</v>
      </c>
      <c r="S37" s="99">
        <v>19.122644000000001</v>
      </c>
      <c r="T37" s="99">
        <v>19.238869000000001</v>
      </c>
      <c r="U37" s="99">
        <v>19.408118999999999</v>
      </c>
      <c r="V37" s="99">
        <v>19.631219999999999</v>
      </c>
      <c r="W37" s="99">
        <v>19.767037999999999</v>
      </c>
      <c r="X37" s="99">
        <v>19.835540999999999</v>
      </c>
      <c r="Y37" s="99">
        <v>20.073474999999998</v>
      </c>
      <c r="Z37" s="99">
        <v>20.177226999999998</v>
      </c>
      <c r="AA37" s="99">
        <v>20.193453000000002</v>
      </c>
      <c r="AB37" s="99">
        <v>20.425428</v>
      </c>
      <c r="AC37" s="99">
        <v>20.693148000000001</v>
      </c>
      <c r="AD37" s="99">
        <v>20.792273000000002</v>
      </c>
      <c r="AE37" s="99">
        <v>21.015574999999998</v>
      </c>
      <c r="AF37" s="99">
        <v>21.035454000000001</v>
      </c>
      <c r="AG37" s="99">
        <v>20.957006</v>
      </c>
      <c r="AH37" s="99">
        <v>20.952418999999999</v>
      </c>
      <c r="AI37" s="99">
        <v>20.883451000000001</v>
      </c>
      <c r="AJ37" s="100">
        <v>0</v>
      </c>
    </row>
    <row r="38" spans="1:36" s="63" customFormat="1" x14ac:dyDescent="0.25">
      <c r="A38" s="98" t="s">
        <v>167</v>
      </c>
      <c r="B38" s="98" t="s">
        <v>222</v>
      </c>
      <c r="C38" s="98" t="s">
        <v>223</v>
      </c>
      <c r="D38" s="98" t="s">
        <v>152</v>
      </c>
      <c r="E38" s="98"/>
      <c r="F38" s="99">
        <v>11.818052</v>
      </c>
      <c r="G38" s="99">
        <v>11.880143</v>
      </c>
      <c r="H38" s="99">
        <v>11.18093</v>
      </c>
      <c r="I38" s="99">
        <v>11.709453</v>
      </c>
      <c r="J38" s="99">
        <v>11.434896</v>
      </c>
      <c r="K38" s="99">
        <v>11.203086000000001</v>
      </c>
      <c r="L38" s="99">
        <v>11.148508</v>
      </c>
      <c r="M38" s="99">
        <v>11.353768000000001</v>
      </c>
      <c r="N38" s="99">
        <v>11.451889</v>
      </c>
      <c r="O38" s="99">
        <v>11.606949</v>
      </c>
      <c r="P38" s="99">
        <v>11.787606</v>
      </c>
      <c r="Q38" s="99">
        <v>11.928542999999999</v>
      </c>
      <c r="R38" s="99">
        <v>12.049053000000001</v>
      </c>
      <c r="S38" s="99">
        <v>12.060983999999999</v>
      </c>
      <c r="T38" s="99">
        <v>12.080411</v>
      </c>
      <c r="U38" s="99">
        <v>12.034470000000001</v>
      </c>
      <c r="V38" s="99">
        <v>12.020949999999999</v>
      </c>
      <c r="W38" s="99">
        <v>12.214444</v>
      </c>
      <c r="X38" s="99">
        <v>12.038575</v>
      </c>
      <c r="Y38" s="99">
        <v>12.561745</v>
      </c>
      <c r="Z38" s="99">
        <v>12.733655000000001</v>
      </c>
      <c r="AA38" s="99">
        <v>12.874404999999999</v>
      </c>
      <c r="AB38" s="99">
        <v>13.245457999999999</v>
      </c>
      <c r="AC38" s="99">
        <v>13.523375</v>
      </c>
      <c r="AD38" s="99">
        <v>13.618361</v>
      </c>
      <c r="AE38" s="99">
        <v>13.760704</v>
      </c>
      <c r="AF38" s="99">
        <v>13.885478000000001</v>
      </c>
      <c r="AG38" s="99">
        <v>13.782187</v>
      </c>
      <c r="AH38" s="99">
        <v>13.845863</v>
      </c>
      <c r="AI38" s="99">
        <v>13.753201000000001</v>
      </c>
      <c r="AJ38" s="100">
        <v>5.0000000000000001E-3</v>
      </c>
    </row>
    <row r="39" spans="1:36" s="63" customFormat="1" x14ac:dyDescent="0.25">
      <c r="A39" s="98" t="s">
        <v>5</v>
      </c>
      <c r="B39" s="98" t="s">
        <v>224</v>
      </c>
      <c r="C39" s="98" t="s">
        <v>225</v>
      </c>
      <c r="D39" s="98" t="s">
        <v>152</v>
      </c>
      <c r="E39" s="98"/>
      <c r="F39" s="99">
        <v>6.835502</v>
      </c>
      <c r="G39" s="99">
        <v>4.9885210000000004</v>
      </c>
      <c r="H39" s="99">
        <v>4.5972350000000004</v>
      </c>
      <c r="I39" s="99">
        <v>4.0601019999999997</v>
      </c>
      <c r="J39" s="99">
        <v>3.6379860000000002</v>
      </c>
      <c r="K39" s="99">
        <v>3.453452</v>
      </c>
      <c r="L39" s="99">
        <v>3.3289170000000001</v>
      </c>
      <c r="M39" s="99">
        <v>3.390298</v>
      </c>
      <c r="N39" s="99">
        <v>3.4270299999999998</v>
      </c>
      <c r="O39" s="99">
        <v>3.5246719999999998</v>
      </c>
      <c r="P39" s="99">
        <v>3.6433659999999999</v>
      </c>
      <c r="Q39" s="99">
        <v>3.6572689999999999</v>
      </c>
      <c r="R39" s="99">
        <v>3.7214179999999999</v>
      </c>
      <c r="S39" s="99">
        <v>3.7419910000000001</v>
      </c>
      <c r="T39" s="99">
        <v>3.6806700000000001</v>
      </c>
      <c r="U39" s="99">
        <v>3.661041</v>
      </c>
      <c r="V39" s="99">
        <v>3.664228</v>
      </c>
      <c r="W39" s="99">
        <v>3.6963140000000001</v>
      </c>
      <c r="X39" s="99">
        <v>3.7195999999999998</v>
      </c>
      <c r="Y39" s="99">
        <v>3.740167</v>
      </c>
      <c r="Z39" s="99">
        <v>3.7034479999999999</v>
      </c>
      <c r="AA39" s="99">
        <v>3.68425</v>
      </c>
      <c r="AB39" s="99">
        <v>3.6815950000000002</v>
      </c>
      <c r="AC39" s="99">
        <v>3.5463589999999998</v>
      </c>
      <c r="AD39" s="99">
        <v>3.5545209999999998</v>
      </c>
      <c r="AE39" s="99">
        <v>3.5566930000000001</v>
      </c>
      <c r="AF39" s="99">
        <v>3.564756</v>
      </c>
      <c r="AG39" s="99">
        <v>3.572619</v>
      </c>
      <c r="AH39" s="99">
        <v>3.606233</v>
      </c>
      <c r="AI39" s="99">
        <v>3.6027930000000001</v>
      </c>
      <c r="AJ39" s="100">
        <v>-2.1999999999999999E-2</v>
      </c>
    </row>
    <row r="40" spans="1:36" s="63" customFormat="1" x14ac:dyDescent="0.25">
      <c r="A40" s="98" t="s">
        <v>226</v>
      </c>
      <c r="B40" s="98" t="s">
        <v>227</v>
      </c>
      <c r="C40" s="98" t="s">
        <v>228</v>
      </c>
      <c r="D40" s="98" t="s">
        <v>152</v>
      </c>
      <c r="E40" s="98"/>
      <c r="F40" s="99">
        <v>0</v>
      </c>
      <c r="G40" s="99">
        <v>0</v>
      </c>
      <c r="H40" s="99">
        <v>3.3018529999999999</v>
      </c>
      <c r="I40" s="99">
        <v>0.20344200000000001</v>
      </c>
      <c r="J40" s="99">
        <v>0</v>
      </c>
      <c r="K40" s="99">
        <v>0</v>
      </c>
      <c r="L40" s="99">
        <v>0</v>
      </c>
      <c r="M40" s="99">
        <v>0</v>
      </c>
      <c r="N40" s="99">
        <v>0</v>
      </c>
      <c r="O40" s="99">
        <v>0</v>
      </c>
      <c r="P40" s="99">
        <v>0</v>
      </c>
      <c r="Q40" s="99">
        <v>0</v>
      </c>
      <c r="R40" s="99">
        <v>0</v>
      </c>
      <c r="S40" s="99">
        <v>0</v>
      </c>
      <c r="T40" s="99">
        <v>0</v>
      </c>
      <c r="U40" s="99">
        <v>0</v>
      </c>
      <c r="V40" s="99">
        <v>0</v>
      </c>
      <c r="W40" s="99">
        <v>0</v>
      </c>
      <c r="X40" s="99">
        <v>0</v>
      </c>
      <c r="Y40" s="99">
        <v>0</v>
      </c>
      <c r="Z40" s="99">
        <v>0</v>
      </c>
      <c r="AA40" s="99">
        <v>0</v>
      </c>
      <c r="AB40" s="99">
        <v>0</v>
      </c>
      <c r="AC40" s="99">
        <v>0</v>
      </c>
      <c r="AD40" s="99">
        <v>0</v>
      </c>
      <c r="AE40" s="99">
        <v>0</v>
      </c>
      <c r="AF40" s="99">
        <v>0</v>
      </c>
      <c r="AG40" s="99">
        <v>0</v>
      </c>
      <c r="AH40" s="99">
        <v>0</v>
      </c>
      <c r="AI40" s="99">
        <v>0</v>
      </c>
      <c r="AJ40" s="98" t="s">
        <v>187</v>
      </c>
    </row>
    <row r="41" spans="1:36" s="63" customFormat="1" x14ac:dyDescent="0.25">
      <c r="A41" s="98" t="s">
        <v>229</v>
      </c>
      <c r="B41" s="98" t="s">
        <v>230</v>
      </c>
      <c r="C41" s="98" t="s">
        <v>231</v>
      </c>
      <c r="D41" s="98" t="s">
        <v>152</v>
      </c>
      <c r="E41" s="98"/>
      <c r="F41" s="99">
        <v>0.71666399999999997</v>
      </c>
      <c r="G41" s="99">
        <v>0.71771300000000005</v>
      </c>
      <c r="H41" s="99">
        <v>0.71981200000000001</v>
      </c>
      <c r="I41" s="99">
        <v>0.72086099999999997</v>
      </c>
      <c r="J41" s="99">
        <v>0.72295900000000002</v>
      </c>
      <c r="K41" s="99">
        <v>0.72400900000000001</v>
      </c>
      <c r="L41" s="99">
        <v>0.72610699999999995</v>
      </c>
      <c r="M41" s="99">
        <v>0.72715700000000005</v>
      </c>
      <c r="N41" s="99">
        <v>0.72925499999999999</v>
      </c>
      <c r="O41" s="99">
        <v>0.73135399999999995</v>
      </c>
      <c r="P41" s="99">
        <v>0.73240300000000003</v>
      </c>
      <c r="Q41" s="99">
        <v>0.73450199999999999</v>
      </c>
      <c r="R41" s="99">
        <v>0.73660000000000003</v>
      </c>
      <c r="S41" s="99">
        <v>0.737649</v>
      </c>
      <c r="T41" s="99">
        <v>0.73974799999999996</v>
      </c>
      <c r="U41" s="99">
        <v>0.74184700000000003</v>
      </c>
      <c r="V41" s="99">
        <v>0.742896</v>
      </c>
      <c r="W41" s="99">
        <v>0.74499400000000005</v>
      </c>
      <c r="X41" s="99">
        <v>0.74709300000000001</v>
      </c>
      <c r="Y41" s="99">
        <v>0.74919199999999997</v>
      </c>
      <c r="Z41" s="99">
        <v>0.75129000000000001</v>
      </c>
      <c r="AA41" s="99">
        <v>0.75338899999999998</v>
      </c>
      <c r="AB41" s="99">
        <v>0.75548700000000002</v>
      </c>
      <c r="AC41" s="99">
        <v>0.75758599999999998</v>
      </c>
      <c r="AD41" s="99">
        <v>0.75968500000000005</v>
      </c>
      <c r="AE41" s="99">
        <v>0.76178299999999999</v>
      </c>
      <c r="AF41" s="99">
        <v>0.76388199999999995</v>
      </c>
      <c r="AG41" s="99">
        <v>0.76597999999999999</v>
      </c>
      <c r="AH41" s="99">
        <v>0.76807899999999996</v>
      </c>
      <c r="AI41" s="99">
        <v>0.770177</v>
      </c>
      <c r="AJ41" s="100">
        <v>2E-3</v>
      </c>
    </row>
    <row r="42" spans="1:36" x14ac:dyDescent="0.25">
      <c r="A42" s="95" t="s">
        <v>232</v>
      </c>
      <c r="B42" s="29"/>
      <c r="C42" s="29" t="s">
        <v>233</v>
      </c>
      <c r="D42" s="29"/>
      <c r="E42" s="29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29"/>
    </row>
    <row r="43" spans="1:36" x14ac:dyDescent="0.25">
      <c r="A43" s="29" t="s">
        <v>149</v>
      </c>
      <c r="B43" s="29" t="s">
        <v>234</v>
      </c>
      <c r="C43" s="29" t="s">
        <v>235</v>
      </c>
      <c r="D43" s="29" t="s">
        <v>152</v>
      </c>
      <c r="E43" s="29"/>
      <c r="F43" s="11">
        <v>22.743552999999999</v>
      </c>
      <c r="G43" s="11">
        <v>24.462116000000002</v>
      </c>
      <c r="H43" s="11">
        <v>23.661135000000002</v>
      </c>
      <c r="I43" s="11">
        <v>23.880400000000002</v>
      </c>
      <c r="J43" s="11">
        <v>23.805910000000001</v>
      </c>
      <c r="K43" s="11">
        <v>23.931336999999999</v>
      </c>
      <c r="L43" s="11">
        <v>24.28978</v>
      </c>
      <c r="M43" s="11">
        <v>24.861383</v>
      </c>
      <c r="N43" s="11">
        <v>25.346857</v>
      </c>
      <c r="O43" s="11">
        <v>25.847992000000001</v>
      </c>
      <c r="P43" s="11">
        <v>26.318156999999999</v>
      </c>
      <c r="Q43" s="11">
        <v>26.726718999999999</v>
      </c>
      <c r="R43" s="11">
        <v>27.107327999999999</v>
      </c>
      <c r="S43" s="11">
        <v>27.382210000000001</v>
      </c>
      <c r="T43" s="11">
        <v>27.580172999999998</v>
      </c>
      <c r="U43" s="11">
        <v>27.784244999999999</v>
      </c>
      <c r="V43" s="11">
        <v>28.018422999999999</v>
      </c>
      <c r="W43" s="11">
        <v>28.243458</v>
      </c>
      <c r="X43" s="11">
        <v>28.389306999999999</v>
      </c>
      <c r="Y43" s="11">
        <v>28.687681000000001</v>
      </c>
      <c r="Z43" s="11">
        <v>28.918659000000002</v>
      </c>
      <c r="AA43" s="11">
        <v>29.006378000000002</v>
      </c>
      <c r="AB43" s="11">
        <v>29.196916999999999</v>
      </c>
      <c r="AC43" s="11">
        <v>29.433800000000002</v>
      </c>
      <c r="AD43" s="11">
        <v>29.527449000000001</v>
      </c>
      <c r="AE43" s="11">
        <v>29.653373999999999</v>
      </c>
      <c r="AF43" s="11">
        <v>29.748038999999999</v>
      </c>
      <c r="AG43" s="11">
        <v>29.803795000000001</v>
      </c>
      <c r="AH43" s="11">
        <v>29.796816</v>
      </c>
      <c r="AI43" s="11">
        <v>29.767323000000001</v>
      </c>
      <c r="AJ43" s="96">
        <v>8.9999999999999993E-3</v>
      </c>
    </row>
    <row r="44" spans="1:36" x14ac:dyDescent="0.25">
      <c r="A44" s="29" t="s">
        <v>200</v>
      </c>
      <c r="B44" s="29" t="s">
        <v>236</v>
      </c>
      <c r="C44" s="29" t="s">
        <v>237</v>
      </c>
      <c r="D44" s="29" t="s">
        <v>152</v>
      </c>
      <c r="E44" s="29"/>
      <c r="F44" s="11">
        <v>32.473770000000002</v>
      </c>
      <c r="G44" s="11">
        <v>31.832163000000001</v>
      </c>
      <c r="H44" s="11">
        <v>26.710695000000001</v>
      </c>
      <c r="I44" s="11">
        <v>26.899823999999999</v>
      </c>
      <c r="J44" s="11">
        <v>26.019684000000002</v>
      </c>
      <c r="K44" s="11">
        <v>26.364554999999999</v>
      </c>
      <c r="L44" s="11">
        <v>26.803045000000001</v>
      </c>
      <c r="M44" s="11">
        <v>27.374213999999998</v>
      </c>
      <c r="N44" s="11">
        <v>27.600338000000001</v>
      </c>
      <c r="O44" s="11">
        <v>28.210936</v>
      </c>
      <c r="P44" s="11">
        <v>28.530108999999999</v>
      </c>
      <c r="Q44" s="11">
        <v>28.853456000000001</v>
      </c>
      <c r="R44" s="11">
        <v>29.016779</v>
      </c>
      <c r="S44" s="11">
        <v>29.271750999999998</v>
      </c>
      <c r="T44" s="11">
        <v>29.394898999999999</v>
      </c>
      <c r="U44" s="11">
        <v>29.638676</v>
      </c>
      <c r="V44" s="11">
        <v>29.861605000000001</v>
      </c>
      <c r="W44" s="11">
        <v>30.176331999999999</v>
      </c>
      <c r="X44" s="11">
        <v>30.200035</v>
      </c>
      <c r="Y44" s="11">
        <v>30.451591000000001</v>
      </c>
      <c r="Z44" s="11">
        <v>30.638271</v>
      </c>
      <c r="AA44" s="11">
        <v>30.542325999999999</v>
      </c>
      <c r="AB44" s="11">
        <v>30.825545999999999</v>
      </c>
      <c r="AC44" s="11">
        <v>30.984224000000001</v>
      </c>
      <c r="AD44" s="11">
        <v>31.098351999999998</v>
      </c>
      <c r="AE44" s="11">
        <v>31.352509000000001</v>
      </c>
      <c r="AF44" s="11">
        <v>31.455873</v>
      </c>
      <c r="AG44" s="11">
        <v>31.228071</v>
      </c>
      <c r="AH44" s="11">
        <v>31.398388000000001</v>
      </c>
      <c r="AI44" s="11">
        <v>31.376111999999999</v>
      </c>
      <c r="AJ44" s="96">
        <v>-1E-3</v>
      </c>
    </row>
    <row r="45" spans="1:36" x14ac:dyDescent="0.25">
      <c r="A45" s="29" t="s">
        <v>203</v>
      </c>
      <c r="B45" s="29" t="s">
        <v>238</v>
      </c>
      <c r="C45" s="29" t="s">
        <v>239</v>
      </c>
      <c r="D45" s="29" t="s">
        <v>152</v>
      </c>
      <c r="E45" s="29"/>
      <c r="F45" s="11">
        <v>26.553932</v>
      </c>
      <c r="G45" s="11">
        <v>25.208637</v>
      </c>
      <c r="H45" s="11">
        <v>22.336912000000002</v>
      </c>
      <c r="I45" s="11">
        <v>22.074985999999999</v>
      </c>
      <c r="J45" s="11">
        <v>21.763271</v>
      </c>
      <c r="K45" s="11">
        <v>21.944296000000001</v>
      </c>
      <c r="L45" s="11">
        <v>22.169884</v>
      </c>
      <c r="M45" s="11">
        <v>22.426392</v>
      </c>
      <c r="N45" s="11">
        <v>22.611647000000001</v>
      </c>
      <c r="O45" s="11">
        <v>23.181011000000002</v>
      </c>
      <c r="P45" s="11">
        <v>23.485347999999998</v>
      </c>
      <c r="Q45" s="11">
        <v>23.751515999999999</v>
      </c>
      <c r="R45" s="11">
        <v>23.885961999999999</v>
      </c>
      <c r="S45" s="11">
        <v>24.095849999999999</v>
      </c>
      <c r="T45" s="11">
        <v>24.197223999999999</v>
      </c>
      <c r="U45" s="11">
        <v>24.397895999999999</v>
      </c>
      <c r="V45" s="11">
        <v>24.581403999999999</v>
      </c>
      <c r="W45" s="11">
        <v>24.840481</v>
      </c>
      <c r="X45" s="11">
        <v>24.859988999999999</v>
      </c>
      <c r="Y45" s="11">
        <v>25.067067999999999</v>
      </c>
      <c r="Z45" s="11">
        <v>25.220737</v>
      </c>
      <c r="AA45" s="11">
        <v>25.247617999999999</v>
      </c>
      <c r="AB45" s="11">
        <v>25.497060999999999</v>
      </c>
      <c r="AC45" s="11">
        <v>25.752282999999998</v>
      </c>
      <c r="AD45" s="11">
        <v>25.847142999999999</v>
      </c>
      <c r="AE45" s="11">
        <v>26.058382000000002</v>
      </c>
      <c r="AF45" s="11">
        <v>26.144295</v>
      </c>
      <c r="AG45" s="11">
        <v>26.081126999999999</v>
      </c>
      <c r="AH45" s="11">
        <v>26.096509999999999</v>
      </c>
      <c r="AI45" s="11">
        <v>26.077997</v>
      </c>
      <c r="AJ45" s="96">
        <v>-1E-3</v>
      </c>
    </row>
    <row r="46" spans="1:36" x14ac:dyDescent="0.25">
      <c r="A46" s="29" t="s">
        <v>206</v>
      </c>
      <c r="B46" s="29" t="s">
        <v>240</v>
      </c>
      <c r="C46" s="29" t="s">
        <v>241</v>
      </c>
      <c r="D46" s="29" t="s">
        <v>152</v>
      </c>
      <c r="E46" s="29"/>
      <c r="F46" s="11">
        <v>14.819134</v>
      </c>
      <c r="G46" s="11">
        <v>15.377955</v>
      </c>
      <c r="H46" s="11">
        <v>14.25343</v>
      </c>
      <c r="I46" s="11">
        <v>15.409172999999999</v>
      </c>
      <c r="J46" s="11">
        <v>15.412286999999999</v>
      </c>
      <c r="K46" s="11">
        <v>15.532484</v>
      </c>
      <c r="L46" s="11">
        <v>15.738528000000001</v>
      </c>
      <c r="M46" s="11">
        <v>16.030107000000001</v>
      </c>
      <c r="N46" s="11">
        <v>16.190268</v>
      </c>
      <c r="O46" s="11">
        <v>16.126503</v>
      </c>
      <c r="P46" s="11">
        <v>16.557293000000001</v>
      </c>
      <c r="Q46" s="11">
        <v>16.741539</v>
      </c>
      <c r="R46" s="11">
        <v>16.841958999999999</v>
      </c>
      <c r="S46" s="11">
        <v>17.017589999999998</v>
      </c>
      <c r="T46" s="11">
        <v>17.128796000000001</v>
      </c>
      <c r="U46" s="11">
        <v>17.322979</v>
      </c>
      <c r="V46" s="11">
        <v>17.574711000000001</v>
      </c>
      <c r="W46" s="11">
        <v>17.752554</v>
      </c>
      <c r="X46" s="11">
        <v>17.844677000000001</v>
      </c>
      <c r="Y46" s="11">
        <v>18.052855999999998</v>
      </c>
      <c r="Z46" s="11">
        <v>18.185486000000001</v>
      </c>
      <c r="AA46" s="11">
        <v>18.216322000000002</v>
      </c>
      <c r="AB46" s="11">
        <v>18.493483000000001</v>
      </c>
      <c r="AC46" s="11">
        <v>18.802206000000002</v>
      </c>
      <c r="AD46" s="11">
        <v>18.908283000000001</v>
      </c>
      <c r="AE46" s="11">
        <v>19.109535000000001</v>
      </c>
      <c r="AF46" s="11">
        <v>19.189157000000002</v>
      </c>
      <c r="AG46" s="11">
        <v>19.163294</v>
      </c>
      <c r="AH46" s="11">
        <v>19.212271000000001</v>
      </c>
      <c r="AI46" s="11">
        <v>19.135947999999999</v>
      </c>
      <c r="AJ46" s="96">
        <v>8.9999999999999993E-3</v>
      </c>
    </row>
    <row r="47" spans="1:36" x14ac:dyDescent="0.25">
      <c r="A47" s="29" t="s">
        <v>153</v>
      </c>
      <c r="B47" s="29" t="s">
        <v>242</v>
      </c>
      <c r="C47" s="29" t="s">
        <v>243</v>
      </c>
      <c r="D47" s="29" t="s">
        <v>152</v>
      </c>
      <c r="E47" s="29"/>
      <c r="F47" s="11">
        <v>22.89188</v>
      </c>
      <c r="G47" s="11">
        <v>22.668213000000002</v>
      </c>
      <c r="H47" s="11">
        <v>22.013145000000002</v>
      </c>
      <c r="I47" s="11">
        <v>23.030215999999999</v>
      </c>
      <c r="J47" s="11">
        <v>23.201167999999999</v>
      </c>
      <c r="K47" s="11">
        <v>23.389773999999999</v>
      </c>
      <c r="L47" s="11">
        <v>23.655578999999999</v>
      </c>
      <c r="M47" s="11">
        <v>23.832322999999999</v>
      </c>
      <c r="N47" s="11">
        <v>23.950758</v>
      </c>
      <c r="O47" s="11">
        <v>23.91161</v>
      </c>
      <c r="P47" s="11">
        <v>24.176127999999999</v>
      </c>
      <c r="Q47" s="11">
        <v>24.272188</v>
      </c>
      <c r="R47" s="11">
        <v>24.331323999999999</v>
      </c>
      <c r="S47" s="11">
        <v>24.375053000000001</v>
      </c>
      <c r="T47" s="11">
        <v>24.450994000000001</v>
      </c>
      <c r="U47" s="11">
        <v>24.620902999999998</v>
      </c>
      <c r="V47" s="11">
        <v>24.837171999999999</v>
      </c>
      <c r="W47" s="11">
        <v>24.961071</v>
      </c>
      <c r="X47" s="11">
        <v>25.029913000000001</v>
      </c>
      <c r="Y47" s="11">
        <v>25.253983000000002</v>
      </c>
      <c r="Z47" s="11">
        <v>25.349004999999998</v>
      </c>
      <c r="AA47" s="11">
        <v>25.357529</v>
      </c>
      <c r="AB47" s="11">
        <v>25.581564</v>
      </c>
      <c r="AC47" s="11">
        <v>25.837769000000002</v>
      </c>
      <c r="AD47" s="11">
        <v>25.934533999999999</v>
      </c>
      <c r="AE47" s="11">
        <v>26.136232</v>
      </c>
      <c r="AF47" s="11">
        <v>26.163029000000002</v>
      </c>
      <c r="AG47" s="11">
        <v>26.084229000000001</v>
      </c>
      <c r="AH47" s="11">
        <v>26.068093999999999</v>
      </c>
      <c r="AI47" s="11">
        <v>26.016970000000001</v>
      </c>
      <c r="AJ47" s="96">
        <v>4.0000000000000001E-3</v>
      </c>
    </row>
    <row r="48" spans="1:36" x14ac:dyDescent="0.25">
      <c r="A48" s="29" t="s">
        <v>167</v>
      </c>
      <c r="B48" s="29" t="s">
        <v>244</v>
      </c>
      <c r="C48" s="29" t="s">
        <v>245</v>
      </c>
      <c r="D48" s="29" t="s">
        <v>152</v>
      </c>
      <c r="E48" s="29"/>
      <c r="F48" s="11">
        <v>5.5584499999999997</v>
      </c>
      <c r="G48" s="11">
        <v>6.6707599999999996</v>
      </c>
      <c r="H48" s="11">
        <v>8.1343840000000007</v>
      </c>
      <c r="I48" s="11">
        <v>9.1512010000000004</v>
      </c>
      <c r="J48" s="11">
        <v>9.5233930000000004</v>
      </c>
      <c r="K48" s="11">
        <v>9.9399119999999996</v>
      </c>
      <c r="L48" s="11">
        <v>10.514977999999999</v>
      </c>
      <c r="M48" s="11">
        <v>10.711786999999999</v>
      </c>
      <c r="N48" s="11">
        <v>10.81282</v>
      </c>
      <c r="O48" s="11">
        <v>10.962888</v>
      </c>
      <c r="P48" s="11">
        <v>11.140649</v>
      </c>
      <c r="Q48" s="11">
        <v>11.277642999999999</v>
      </c>
      <c r="R48" s="11">
        <v>11.396494000000001</v>
      </c>
      <c r="S48" s="11">
        <v>11.412326</v>
      </c>
      <c r="T48" s="11">
        <v>11.434051999999999</v>
      </c>
      <c r="U48" s="11">
        <v>11.395771999999999</v>
      </c>
      <c r="V48" s="11">
        <v>11.388427999999999</v>
      </c>
      <c r="W48" s="11">
        <v>11.571897</v>
      </c>
      <c r="X48" s="11">
        <v>11.413045</v>
      </c>
      <c r="Y48" s="11">
        <v>11.900017999999999</v>
      </c>
      <c r="Z48" s="11">
        <v>12.062355999999999</v>
      </c>
      <c r="AA48" s="11">
        <v>12.195449</v>
      </c>
      <c r="AB48" s="11">
        <v>12.540611</v>
      </c>
      <c r="AC48" s="11">
        <v>12.797593000000001</v>
      </c>
      <c r="AD48" s="11">
        <v>12.888664</v>
      </c>
      <c r="AE48" s="11">
        <v>13.022538000000001</v>
      </c>
      <c r="AF48" s="11">
        <v>13.141171999999999</v>
      </c>
      <c r="AG48" s="11">
        <v>13.048550000000001</v>
      </c>
      <c r="AH48" s="11">
        <v>13.11167</v>
      </c>
      <c r="AI48" s="11">
        <v>13.029593999999999</v>
      </c>
      <c r="AJ48" s="96">
        <v>0.03</v>
      </c>
    </row>
    <row r="49" spans="1:36" x14ac:dyDescent="0.25">
      <c r="A49" s="29" t="s">
        <v>5</v>
      </c>
      <c r="B49" s="29" t="s">
        <v>246</v>
      </c>
      <c r="C49" s="29" t="s">
        <v>247</v>
      </c>
      <c r="D49" s="29" t="s">
        <v>152</v>
      </c>
      <c r="E49" s="29"/>
      <c r="F49" s="11">
        <v>10.071880999999999</v>
      </c>
      <c r="G49" s="11">
        <v>9.394622</v>
      </c>
      <c r="H49" s="11">
        <v>9.0493699999999997</v>
      </c>
      <c r="I49" s="11">
        <v>8.878914</v>
      </c>
      <c r="J49" s="11">
        <v>8.9984780000000004</v>
      </c>
      <c r="K49" s="11">
        <v>9.1899960000000007</v>
      </c>
      <c r="L49" s="11">
        <v>9.4654860000000003</v>
      </c>
      <c r="M49" s="11">
        <v>9.5335940000000008</v>
      </c>
      <c r="N49" s="11">
        <v>9.7115299999999998</v>
      </c>
      <c r="O49" s="11">
        <v>9.8509239999999991</v>
      </c>
      <c r="P49" s="11">
        <v>9.8791980000000006</v>
      </c>
      <c r="Q49" s="11">
        <v>9.8638600000000007</v>
      </c>
      <c r="R49" s="11">
        <v>9.8879809999999999</v>
      </c>
      <c r="S49" s="11">
        <v>9.9087599999999991</v>
      </c>
      <c r="T49" s="11">
        <v>9.9014869999999995</v>
      </c>
      <c r="U49" s="11">
        <v>9.8761840000000003</v>
      </c>
      <c r="V49" s="11">
        <v>9.873761</v>
      </c>
      <c r="W49" s="11">
        <v>9.8460180000000008</v>
      </c>
      <c r="X49" s="11">
        <v>9.8468119999999999</v>
      </c>
      <c r="Y49" s="11">
        <v>9.8341510000000003</v>
      </c>
      <c r="Z49" s="11">
        <v>9.7296580000000006</v>
      </c>
      <c r="AA49" s="11">
        <v>9.7020750000000007</v>
      </c>
      <c r="AB49" s="11">
        <v>9.6777339999999992</v>
      </c>
      <c r="AC49" s="11">
        <v>9.7692999999999994</v>
      </c>
      <c r="AD49" s="11">
        <v>9.7901170000000004</v>
      </c>
      <c r="AE49" s="11">
        <v>9.7788369999999993</v>
      </c>
      <c r="AF49" s="11">
        <v>9.7479890000000005</v>
      </c>
      <c r="AG49" s="11">
        <v>9.719303</v>
      </c>
      <c r="AH49" s="11">
        <v>9.7244449999999993</v>
      </c>
      <c r="AI49" s="11">
        <v>9.7250139999999998</v>
      </c>
      <c r="AJ49" s="96">
        <v>-1E-3</v>
      </c>
    </row>
    <row r="50" spans="1:36" x14ac:dyDescent="0.25">
      <c r="A50" s="29" t="s">
        <v>184</v>
      </c>
      <c r="B50" s="29" t="s">
        <v>248</v>
      </c>
      <c r="C50" s="29" t="s">
        <v>249</v>
      </c>
      <c r="D50" s="29" t="s">
        <v>152</v>
      </c>
      <c r="E50" s="29"/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  <c r="AH50" s="11">
        <v>0</v>
      </c>
      <c r="AI50" s="11">
        <v>0</v>
      </c>
      <c r="AJ50" s="29" t="s">
        <v>187</v>
      </c>
    </row>
    <row r="51" spans="1:36" x14ac:dyDescent="0.25">
      <c r="A51" s="29" t="s">
        <v>250</v>
      </c>
      <c r="B51" s="29" t="s">
        <v>251</v>
      </c>
      <c r="C51" s="29" t="s">
        <v>252</v>
      </c>
      <c r="D51" s="29" t="s">
        <v>152</v>
      </c>
      <c r="E51" s="29"/>
      <c r="F51" s="11">
        <v>0.18953100000000001</v>
      </c>
      <c r="G51" s="11">
        <v>0.19489100000000001</v>
      </c>
      <c r="H51" s="11">
        <v>3.3405149999999999</v>
      </c>
      <c r="I51" s="11">
        <v>3.5378509999999999</v>
      </c>
      <c r="J51" s="11">
        <v>3.576171</v>
      </c>
      <c r="K51" s="11">
        <v>3.5331600000000001</v>
      </c>
      <c r="L51" s="11">
        <v>3.4154450000000001</v>
      </c>
      <c r="M51" s="11">
        <v>3.6621649999999999</v>
      </c>
      <c r="N51" s="11">
        <v>4.0783399999999999</v>
      </c>
      <c r="O51" s="11">
        <v>4.1113720000000002</v>
      </c>
      <c r="P51" s="11">
        <v>4.1502879999999998</v>
      </c>
      <c r="Q51" s="11">
        <v>4.1842290000000002</v>
      </c>
      <c r="R51" s="11">
        <v>4.217619</v>
      </c>
      <c r="S51" s="11">
        <v>4.2467629999999996</v>
      </c>
      <c r="T51" s="11">
        <v>4.2614609999999997</v>
      </c>
      <c r="U51" s="11">
        <v>4.2906409999999999</v>
      </c>
      <c r="V51" s="11">
        <v>4.3189679999999999</v>
      </c>
      <c r="W51" s="11">
        <v>4.3509190000000002</v>
      </c>
      <c r="X51" s="11">
        <v>4.3856650000000004</v>
      </c>
      <c r="Y51" s="11">
        <v>4.4175899999999997</v>
      </c>
      <c r="Z51" s="11">
        <v>3.4525239999999999</v>
      </c>
      <c r="AA51" s="11">
        <v>3.423219</v>
      </c>
      <c r="AB51" s="11">
        <v>3.4213100000000001</v>
      </c>
      <c r="AC51" s="11">
        <v>3.426701</v>
      </c>
      <c r="AD51" s="11">
        <v>3.4289890000000001</v>
      </c>
      <c r="AE51" s="11">
        <v>3.4290430000000001</v>
      </c>
      <c r="AF51" s="11">
        <v>3.424121</v>
      </c>
      <c r="AG51" s="11">
        <v>3.4184939999999999</v>
      </c>
      <c r="AH51" s="11">
        <v>3.412563</v>
      </c>
      <c r="AI51" s="11">
        <v>3.404385</v>
      </c>
      <c r="AJ51" s="96">
        <v>0.105</v>
      </c>
    </row>
    <row r="52" spans="1:36" x14ac:dyDescent="0.25">
      <c r="A52" s="29" t="s">
        <v>191</v>
      </c>
      <c r="B52" s="29" t="s">
        <v>253</v>
      </c>
      <c r="C52" s="29" t="s">
        <v>254</v>
      </c>
      <c r="D52" s="29" t="s">
        <v>152</v>
      </c>
      <c r="E52" s="29"/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1">
        <v>0</v>
      </c>
      <c r="AF52" s="11">
        <v>0</v>
      </c>
      <c r="AG52" s="11">
        <v>0</v>
      </c>
      <c r="AH52" s="11">
        <v>0</v>
      </c>
      <c r="AI52" s="11">
        <v>0</v>
      </c>
      <c r="AJ52" s="29" t="s">
        <v>187</v>
      </c>
    </row>
    <row r="53" spans="1:36" x14ac:dyDescent="0.25">
      <c r="A53" s="29" t="s">
        <v>158</v>
      </c>
      <c r="B53" s="29" t="s">
        <v>255</v>
      </c>
      <c r="C53" s="29" t="s">
        <v>256</v>
      </c>
      <c r="D53" s="29" t="s">
        <v>152</v>
      </c>
      <c r="E53" s="29"/>
      <c r="F53" s="11">
        <v>52.194831999999998</v>
      </c>
      <c r="G53" s="11">
        <v>56.279327000000002</v>
      </c>
      <c r="H53" s="11">
        <v>54.637549999999997</v>
      </c>
      <c r="I53" s="11">
        <v>53.618999000000002</v>
      </c>
      <c r="J53" s="11">
        <v>53.842495</v>
      </c>
      <c r="K53" s="11">
        <v>53.303001000000002</v>
      </c>
      <c r="L53" s="11">
        <v>53.610984999999999</v>
      </c>
      <c r="M53" s="11">
        <v>53.842258000000001</v>
      </c>
      <c r="N53" s="11">
        <v>54.402279</v>
      </c>
      <c r="O53" s="11">
        <v>52.888236999999997</v>
      </c>
      <c r="P53" s="11">
        <v>53.448951999999998</v>
      </c>
      <c r="Q53" s="11">
        <v>53.614437000000002</v>
      </c>
      <c r="R53" s="11">
        <v>54.001755000000003</v>
      </c>
      <c r="S53" s="11">
        <v>55.375942000000002</v>
      </c>
      <c r="T53" s="11">
        <v>55.204411</v>
      </c>
      <c r="U53" s="11">
        <v>55.094397999999998</v>
      </c>
      <c r="V53" s="11">
        <v>55.189278000000002</v>
      </c>
      <c r="W53" s="11">
        <v>55.195025999999999</v>
      </c>
      <c r="X53" s="11">
        <v>55.304774999999999</v>
      </c>
      <c r="Y53" s="11">
        <v>55.308146999999998</v>
      </c>
      <c r="Z53" s="11">
        <v>55.501216999999997</v>
      </c>
      <c r="AA53" s="11">
        <v>55.817959000000002</v>
      </c>
      <c r="AB53" s="11">
        <v>55.720139000000003</v>
      </c>
      <c r="AC53" s="11">
        <v>55.269553999999999</v>
      </c>
      <c r="AD53" s="11">
        <v>55.168545000000002</v>
      </c>
      <c r="AE53" s="11">
        <v>55.144145999999999</v>
      </c>
      <c r="AF53" s="11">
        <v>54.961295999999997</v>
      </c>
      <c r="AG53" s="11">
        <v>54.835071999999997</v>
      </c>
      <c r="AH53" s="11">
        <v>54.795403</v>
      </c>
      <c r="AI53" s="11">
        <v>54.585075000000003</v>
      </c>
      <c r="AJ53" s="96">
        <v>2E-3</v>
      </c>
    </row>
    <row r="54" spans="1:36" x14ac:dyDescent="0.25">
      <c r="A54" s="95" t="s">
        <v>257</v>
      </c>
      <c r="B54" s="29"/>
      <c r="C54" s="29" t="s">
        <v>258</v>
      </c>
      <c r="D54" s="29"/>
      <c r="E54" s="29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29"/>
    </row>
    <row r="55" spans="1:36" x14ac:dyDescent="0.25">
      <c r="A55" s="29" t="s">
        <v>259</v>
      </c>
      <c r="B55" s="29"/>
      <c r="C55" s="29" t="s">
        <v>260</v>
      </c>
      <c r="D55" s="29"/>
      <c r="E55" s="29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29"/>
    </row>
    <row r="56" spans="1:36" x14ac:dyDescent="0.25">
      <c r="A56" s="29" t="s">
        <v>147</v>
      </c>
      <c r="B56" s="29" t="s">
        <v>261</v>
      </c>
      <c r="C56" s="29" t="s">
        <v>262</v>
      </c>
      <c r="D56" s="29" t="s">
        <v>263</v>
      </c>
      <c r="E56" s="29"/>
      <c r="F56" s="11">
        <v>17.879577999999999</v>
      </c>
      <c r="G56" s="11">
        <v>18.582813000000002</v>
      </c>
      <c r="H56" s="11">
        <v>18.234183999999999</v>
      </c>
      <c r="I56" s="11">
        <v>18.319293999999999</v>
      </c>
      <c r="J56" s="11">
        <v>18.490791000000002</v>
      </c>
      <c r="K56" s="11">
        <v>18.553608000000001</v>
      </c>
      <c r="L56" s="11">
        <v>18.766973</v>
      </c>
      <c r="M56" s="11">
        <v>18.861217</v>
      </c>
      <c r="N56" s="11">
        <v>19.010020999999998</v>
      </c>
      <c r="O56" s="11">
        <v>18.824580999999998</v>
      </c>
      <c r="P56" s="11">
        <v>19.024045999999998</v>
      </c>
      <c r="Q56" s="11">
        <v>19.134692999999999</v>
      </c>
      <c r="R56" s="11">
        <v>19.256734999999999</v>
      </c>
      <c r="S56" s="11">
        <v>19.551124999999999</v>
      </c>
      <c r="T56" s="11">
        <v>19.581413000000001</v>
      </c>
      <c r="U56" s="11">
        <v>19.657710999999999</v>
      </c>
      <c r="V56" s="11">
        <v>19.777956</v>
      </c>
      <c r="W56" s="11">
        <v>19.867712000000001</v>
      </c>
      <c r="X56" s="11">
        <v>19.966491999999999</v>
      </c>
      <c r="Y56" s="11">
        <v>20.063749000000001</v>
      </c>
      <c r="Z56" s="11">
        <v>20.175899999999999</v>
      </c>
      <c r="AA56" s="11">
        <v>20.312508000000001</v>
      </c>
      <c r="AB56" s="11">
        <v>20.398593999999999</v>
      </c>
      <c r="AC56" s="11">
        <v>20.429693</v>
      </c>
      <c r="AD56" s="11">
        <v>20.513805000000001</v>
      </c>
      <c r="AE56" s="11">
        <v>20.627552000000001</v>
      </c>
      <c r="AF56" s="11">
        <v>20.698505000000001</v>
      </c>
      <c r="AG56" s="11">
        <v>20.770336</v>
      </c>
      <c r="AH56" s="11">
        <v>20.864376</v>
      </c>
      <c r="AI56" s="11">
        <v>20.917603</v>
      </c>
      <c r="AJ56" s="96">
        <v>5.0000000000000001E-3</v>
      </c>
    </row>
    <row r="57" spans="1:36" x14ac:dyDescent="0.25">
      <c r="A57" s="29" t="s">
        <v>161</v>
      </c>
      <c r="B57" s="29" t="s">
        <v>264</v>
      </c>
      <c r="C57" s="29" t="s">
        <v>265</v>
      </c>
      <c r="D57" s="29" t="s">
        <v>263</v>
      </c>
      <c r="E57" s="29"/>
      <c r="F57" s="11">
        <v>12.176978</v>
      </c>
      <c r="G57" s="11">
        <v>13.232708000000001</v>
      </c>
      <c r="H57" s="11">
        <v>12.463053</v>
      </c>
      <c r="I57" s="11">
        <v>12.114347</v>
      </c>
      <c r="J57" s="11">
        <v>12.016939000000001</v>
      </c>
      <c r="K57" s="11">
        <v>11.827681</v>
      </c>
      <c r="L57" s="11">
        <v>11.862074</v>
      </c>
      <c r="M57" s="11">
        <v>11.878952999999999</v>
      </c>
      <c r="N57" s="11">
        <v>11.941397</v>
      </c>
      <c r="O57" s="11">
        <v>11.706773</v>
      </c>
      <c r="P57" s="11">
        <v>11.786709</v>
      </c>
      <c r="Q57" s="11">
        <v>11.792195</v>
      </c>
      <c r="R57" s="11">
        <v>11.841035</v>
      </c>
      <c r="S57" s="11">
        <v>12.026783999999999</v>
      </c>
      <c r="T57" s="11">
        <v>11.988118</v>
      </c>
      <c r="U57" s="11">
        <v>11.951052000000001</v>
      </c>
      <c r="V57" s="11">
        <v>11.960777999999999</v>
      </c>
      <c r="W57" s="11">
        <v>11.963558000000001</v>
      </c>
      <c r="X57" s="11">
        <v>11.980791</v>
      </c>
      <c r="Y57" s="11">
        <v>11.99053</v>
      </c>
      <c r="Z57" s="11">
        <v>12.020497000000001</v>
      </c>
      <c r="AA57" s="11">
        <v>12.069851999999999</v>
      </c>
      <c r="AB57" s="11">
        <v>12.071681999999999</v>
      </c>
      <c r="AC57" s="11">
        <v>12.024925</v>
      </c>
      <c r="AD57" s="11">
        <v>12.030253</v>
      </c>
      <c r="AE57" s="11">
        <v>12.046268</v>
      </c>
      <c r="AF57" s="11">
        <v>12.0448</v>
      </c>
      <c r="AG57" s="11">
        <v>12.047573</v>
      </c>
      <c r="AH57" s="11">
        <v>12.074622</v>
      </c>
      <c r="AI57" s="11">
        <v>12.080835</v>
      </c>
      <c r="AJ57" s="96">
        <v>0</v>
      </c>
    </row>
    <row r="58" spans="1:36" x14ac:dyDescent="0.25">
      <c r="A58" s="29" t="s">
        <v>174</v>
      </c>
      <c r="B58" s="29" t="s">
        <v>266</v>
      </c>
      <c r="C58" s="29" t="s">
        <v>267</v>
      </c>
      <c r="D58" s="29" t="s">
        <v>263</v>
      </c>
      <c r="E58" s="29"/>
      <c r="F58" s="11">
        <v>3.8923589999999999</v>
      </c>
      <c r="G58" s="11">
        <v>4.1530139999999998</v>
      </c>
      <c r="H58" s="11">
        <v>3.9305439999999998</v>
      </c>
      <c r="I58" s="11">
        <v>3.8759899999999998</v>
      </c>
      <c r="J58" s="11">
        <v>3.8376359999999998</v>
      </c>
      <c r="K58" s="11">
        <v>3.7772019999999999</v>
      </c>
      <c r="L58" s="11">
        <v>3.7651129999999999</v>
      </c>
      <c r="M58" s="11">
        <v>3.7910849999999998</v>
      </c>
      <c r="N58" s="11">
        <v>3.8496800000000002</v>
      </c>
      <c r="O58" s="11">
        <v>3.794702</v>
      </c>
      <c r="P58" s="11">
        <v>3.851845</v>
      </c>
      <c r="Q58" s="11">
        <v>3.8678469999999998</v>
      </c>
      <c r="R58" s="11">
        <v>3.9173939999999998</v>
      </c>
      <c r="S58" s="11">
        <v>3.966669</v>
      </c>
      <c r="T58" s="11">
        <v>3.94875</v>
      </c>
      <c r="U58" s="11">
        <v>3.9382730000000001</v>
      </c>
      <c r="V58" s="11">
        <v>3.9693390000000002</v>
      </c>
      <c r="W58" s="11">
        <v>4.005757</v>
      </c>
      <c r="X58" s="11">
        <v>4.0221660000000004</v>
      </c>
      <c r="Y58" s="11">
        <v>4.0445089999999997</v>
      </c>
      <c r="Z58" s="11">
        <v>4.0791829999999996</v>
      </c>
      <c r="AA58" s="11">
        <v>4.1068360000000004</v>
      </c>
      <c r="AB58" s="11">
        <v>4.1282420000000002</v>
      </c>
      <c r="AC58" s="11">
        <v>4.1193900000000001</v>
      </c>
      <c r="AD58" s="11">
        <v>4.1413039999999999</v>
      </c>
      <c r="AE58" s="11">
        <v>4.1698469999999999</v>
      </c>
      <c r="AF58" s="11">
        <v>4.1774069999999996</v>
      </c>
      <c r="AG58" s="11">
        <v>4.1613030000000002</v>
      </c>
      <c r="AH58" s="11">
        <v>4.1899759999999997</v>
      </c>
      <c r="AI58" s="11">
        <v>4.2117199999999997</v>
      </c>
      <c r="AJ58" s="96">
        <v>3.0000000000000001E-3</v>
      </c>
    </row>
    <row r="59" spans="1:36" x14ac:dyDescent="0.25">
      <c r="A59" s="29" t="s">
        <v>196</v>
      </c>
      <c r="B59" s="29" t="s">
        <v>268</v>
      </c>
      <c r="C59" s="29" t="s">
        <v>269</v>
      </c>
      <c r="D59" s="29" t="s">
        <v>263</v>
      </c>
      <c r="E59" s="29"/>
      <c r="F59" s="11">
        <v>23.534367</v>
      </c>
      <c r="G59" s="11">
        <v>23.317862000000002</v>
      </c>
      <c r="H59" s="11">
        <v>21.533272</v>
      </c>
      <c r="I59" s="11">
        <v>21.616032000000001</v>
      </c>
      <c r="J59" s="11">
        <v>21.38026</v>
      </c>
      <c r="K59" s="11">
        <v>21.474914999999999</v>
      </c>
      <c r="L59" s="11">
        <v>21.575474</v>
      </c>
      <c r="M59" s="11">
        <v>21.692951000000001</v>
      </c>
      <c r="N59" s="11">
        <v>21.742052000000001</v>
      </c>
      <c r="O59" s="11">
        <v>22.031590999999999</v>
      </c>
      <c r="P59" s="11">
        <v>22.233604</v>
      </c>
      <c r="Q59" s="11">
        <v>22.354965</v>
      </c>
      <c r="R59" s="11">
        <v>22.399930999999999</v>
      </c>
      <c r="S59" s="11">
        <v>22.509350000000001</v>
      </c>
      <c r="T59" s="11">
        <v>22.532561999999999</v>
      </c>
      <c r="U59" s="11">
        <v>22.657689999999999</v>
      </c>
      <c r="V59" s="11">
        <v>22.808727000000001</v>
      </c>
      <c r="W59" s="11">
        <v>23.009922</v>
      </c>
      <c r="X59" s="11">
        <v>23.035799000000001</v>
      </c>
      <c r="Y59" s="11">
        <v>23.248507</v>
      </c>
      <c r="Z59" s="11">
        <v>23.394843999999999</v>
      </c>
      <c r="AA59" s="11">
        <v>23.435831</v>
      </c>
      <c r="AB59" s="11">
        <v>23.692167000000001</v>
      </c>
      <c r="AC59" s="11">
        <v>23.964009999999998</v>
      </c>
      <c r="AD59" s="11">
        <v>24.097370000000002</v>
      </c>
      <c r="AE59" s="11">
        <v>24.356242999999999</v>
      </c>
      <c r="AF59" s="11">
        <v>24.487047</v>
      </c>
      <c r="AG59" s="11">
        <v>24.488582999999998</v>
      </c>
      <c r="AH59" s="11">
        <v>24.591159999999999</v>
      </c>
      <c r="AI59" s="11">
        <v>24.679796</v>
      </c>
      <c r="AJ59" s="96">
        <v>2E-3</v>
      </c>
    </row>
    <row r="60" spans="1:36" x14ac:dyDescent="0.25">
      <c r="A60" s="29" t="s">
        <v>270</v>
      </c>
      <c r="B60" s="29" t="s">
        <v>271</v>
      </c>
      <c r="C60" s="29" t="s">
        <v>272</v>
      </c>
      <c r="D60" s="29" t="s">
        <v>263</v>
      </c>
      <c r="E60" s="29"/>
      <c r="F60" s="11">
        <v>57.483280000000001</v>
      </c>
      <c r="G60" s="11">
        <v>59.2864</v>
      </c>
      <c r="H60" s="11">
        <v>56.161053000000003</v>
      </c>
      <c r="I60" s="11">
        <v>55.925663</v>
      </c>
      <c r="J60" s="11">
        <v>55.725628</v>
      </c>
      <c r="K60" s="11">
        <v>55.633403999999999</v>
      </c>
      <c r="L60" s="11">
        <v>55.969634999999997</v>
      </c>
      <c r="M60" s="11">
        <v>56.224204999999998</v>
      </c>
      <c r="N60" s="11">
        <v>56.543151999999999</v>
      </c>
      <c r="O60" s="11">
        <v>56.357643000000003</v>
      </c>
      <c r="P60" s="11">
        <v>56.896202000000002</v>
      </c>
      <c r="Q60" s="11">
        <v>57.149700000000003</v>
      </c>
      <c r="R60" s="11">
        <v>57.415092000000001</v>
      </c>
      <c r="S60" s="11">
        <v>58.053925</v>
      </c>
      <c r="T60" s="11">
        <v>58.050842000000003</v>
      </c>
      <c r="U60" s="11">
        <v>58.204726999999998</v>
      </c>
      <c r="V60" s="11">
        <v>58.516804</v>
      </c>
      <c r="W60" s="11">
        <v>58.846950999999997</v>
      </c>
      <c r="X60" s="11">
        <v>59.005248999999999</v>
      </c>
      <c r="Y60" s="11">
        <v>59.347298000000002</v>
      </c>
      <c r="Z60" s="11">
        <v>59.670422000000002</v>
      </c>
      <c r="AA60" s="11">
        <v>59.925026000000003</v>
      </c>
      <c r="AB60" s="11">
        <v>60.290688000000003</v>
      </c>
      <c r="AC60" s="11">
        <v>60.538017000000004</v>
      </c>
      <c r="AD60" s="11">
        <v>60.782733999999998</v>
      </c>
      <c r="AE60" s="11">
        <v>61.199908999999998</v>
      </c>
      <c r="AF60" s="11">
        <v>61.407761000000001</v>
      </c>
      <c r="AG60" s="11">
        <v>61.467793</v>
      </c>
      <c r="AH60" s="11">
        <v>61.720134999999999</v>
      </c>
      <c r="AI60" s="11">
        <v>61.889954000000003</v>
      </c>
      <c r="AJ60" s="96">
        <v>3.0000000000000001E-3</v>
      </c>
    </row>
    <row r="61" spans="1:36" x14ac:dyDescent="0.25">
      <c r="A61" s="29" t="s">
        <v>273</v>
      </c>
      <c r="B61" s="29" t="s">
        <v>274</v>
      </c>
      <c r="C61" s="29" t="s">
        <v>275</v>
      </c>
      <c r="D61" s="29" t="s">
        <v>263</v>
      </c>
      <c r="E61" s="29"/>
      <c r="F61" s="11">
        <v>1.1584000000000001E-2</v>
      </c>
      <c r="G61" s="11">
        <v>1.154E-2</v>
      </c>
      <c r="H61" s="11">
        <v>1.1124999999999999E-2</v>
      </c>
      <c r="I61" s="11">
        <v>1.0348E-2</v>
      </c>
      <c r="J61" s="11">
        <v>1.0576E-2</v>
      </c>
      <c r="K61" s="11">
        <v>1.0292000000000001E-2</v>
      </c>
      <c r="L61" s="11">
        <v>9.894E-3</v>
      </c>
      <c r="M61" s="11">
        <v>9.3869999999999995E-3</v>
      </c>
      <c r="N61" s="11">
        <v>9.0840000000000001E-3</v>
      </c>
      <c r="O61" s="11">
        <v>8.9099999999999995E-3</v>
      </c>
      <c r="P61" s="11">
        <v>8.7460000000000003E-3</v>
      </c>
      <c r="Q61" s="11">
        <v>8.4670000000000006E-3</v>
      </c>
      <c r="R61" s="11">
        <v>8.182E-3</v>
      </c>
      <c r="S61" s="11">
        <v>7.9349999999999993E-3</v>
      </c>
      <c r="T61" s="11">
        <v>7.6829999999999997E-3</v>
      </c>
      <c r="U61" s="11">
        <v>7.4879999999999999E-3</v>
      </c>
      <c r="V61" s="11">
        <v>7.3270000000000002E-3</v>
      </c>
      <c r="W61" s="11">
        <v>7.2139999999999999E-3</v>
      </c>
      <c r="X61" s="11">
        <v>7.1029999999999999E-3</v>
      </c>
      <c r="Y61" s="11">
        <v>7.0619999999999997E-3</v>
      </c>
      <c r="Z61" s="11">
        <v>7.0239999999999999E-3</v>
      </c>
      <c r="AA61" s="11">
        <v>7.0559999999999998E-3</v>
      </c>
      <c r="AB61" s="11">
        <v>7.0980000000000001E-3</v>
      </c>
      <c r="AC61" s="11">
        <v>7.2230000000000003E-3</v>
      </c>
      <c r="AD61" s="11">
        <v>7.2230000000000003E-3</v>
      </c>
      <c r="AE61" s="11">
        <v>7.254E-3</v>
      </c>
      <c r="AF61" s="11">
        <v>7.2740000000000001E-3</v>
      </c>
      <c r="AG61" s="11">
        <v>7.3800000000000003E-3</v>
      </c>
      <c r="AH61" s="11">
        <v>7.2859999999999999E-3</v>
      </c>
      <c r="AI61" s="11">
        <v>7.3070000000000001E-3</v>
      </c>
      <c r="AJ61" s="96">
        <v>-1.6E-2</v>
      </c>
    </row>
    <row r="62" spans="1:36" x14ac:dyDescent="0.25">
      <c r="A62" s="29" t="s">
        <v>276</v>
      </c>
      <c r="B62" s="29" t="s">
        <v>277</v>
      </c>
      <c r="C62" s="29" t="s">
        <v>278</v>
      </c>
      <c r="D62" s="29" t="s">
        <v>263</v>
      </c>
      <c r="E62" s="29"/>
      <c r="F62" s="11">
        <v>57.494864999999997</v>
      </c>
      <c r="G62" s="11">
        <v>59.297939</v>
      </c>
      <c r="H62" s="11">
        <v>56.172176</v>
      </c>
      <c r="I62" s="11">
        <v>55.936011999999998</v>
      </c>
      <c r="J62" s="11">
        <v>55.736201999999999</v>
      </c>
      <c r="K62" s="11">
        <v>55.643695999999998</v>
      </c>
      <c r="L62" s="11">
        <v>55.979529999999997</v>
      </c>
      <c r="M62" s="11">
        <v>56.233592999999999</v>
      </c>
      <c r="N62" s="11">
        <v>56.552235000000003</v>
      </c>
      <c r="O62" s="11">
        <v>56.366554000000001</v>
      </c>
      <c r="P62" s="11">
        <v>56.904949000000002</v>
      </c>
      <c r="Q62" s="11">
        <v>57.158169000000001</v>
      </c>
      <c r="R62" s="11">
        <v>57.423274999999997</v>
      </c>
      <c r="S62" s="11">
        <v>58.061858999999998</v>
      </c>
      <c r="T62" s="11">
        <v>58.058525000000003</v>
      </c>
      <c r="U62" s="11">
        <v>58.212215</v>
      </c>
      <c r="V62" s="11">
        <v>58.524132000000002</v>
      </c>
      <c r="W62" s="11">
        <v>58.854163999999997</v>
      </c>
      <c r="X62" s="11">
        <v>59.012352</v>
      </c>
      <c r="Y62" s="11">
        <v>59.354359000000002</v>
      </c>
      <c r="Z62" s="11">
        <v>59.677444000000001</v>
      </c>
      <c r="AA62" s="11">
        <v>59.932082999999999</v>
      </c>
      <c r="AB62" s="11">
        <v>60.297787</v>
      </c>
      <c r="AC62" s="11">
        <v>60.545237999999998</v>
      </c>
      <c r="AD62" s="11">
        <v>60.789954999999999</v>
      </c>
      <c r="AE62" s="11">
        <v>61.207165000000003</v>
      </c>
      <c r="AF62" s="11">
        <v>61.415035000000003</v>
      </c>
      <c r="AG62" s="11">
        <v>61.475174000000003</v>
      </c>
      <c r="AH62" s="11">
        <v>61.727421</v>
      </c>
      <c r="AI62" s="11">
        <v>61.897263000000002</v>
      </c>
      <c r="AJ62" s="96">
        <v>3.0000000000000001E-3</v>
      </c>
    </row>
    <row r="63" spans="1:36" x14ac:dyDescent="0.25">
      <c r="A63" s="95" t="s">
        <v>279</v>
      </c>
      <c r="B63" s="29"/>
      <c r="C63" s="29" t="s">
        <v>280</v>
      </c>
      <c r="D63" s="29"/>
      <c r="E63" s="29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29"/>
    </row>
    <row r="64" spans="1:36" x14ac:dyDescent="0.25">
      <c r="A64" s="95" t="s">
        <v>147</v>
      </c>
      <c r="B64" s="29"/>
      <c r="C64" s="29" t="s">
        <v>281</v>
      </c>
      <c r="D64" s="29"/>
      <c r="E64" s="29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29"/>
    </row>
    <row r="65" spans="1:36" x14ac:dyDescent="0.25">
      <c r="A65" s="29" t="s">
        <v>149</v>
      </c>
      <c r="B65" s="29" t="s">
        <v>282</v>
      </c>
      <c r="C65" s="29" t="s">
        <v>283</v>
      </c>
      <c r="D65" s="29" t="s">
        <v>284</v>
      </c>
      <c r="E65" s="29"/>
      <c r="F65" s="11">
        <v>25.035135</v>
      </c>
      <c r="G65" s="11">
        <v>27.723175000000001</v>
      </c>
      <c r="H65" s="11">
        <v>27.970478</v>
      </c>
      <c r="I65" s="11">
        <v>28.660077999999999</v>
      </c>
      <c r="J65" s="11">
        <v>29.268166000000001</v>
      </c>
      <c r="K65" s="11">
        <v>30.097034000000001</v>
      </c>
      <c r="L65" s="11">
        <v>31.281506</v>
      </c>
      <c r="M65" s="11">
        <v>32.78492</v>
      </c>
      <c r="N65" s="11">
        <v>34.277287000000001</v>
      </c>
      <c r="O65" s="11">
        <v>35.810634999999998</v>
      </c>
      <c r="P65" s="11">
        <v>37.359862999999997</v>
      </c>
      <c r="Q65" s="11">
        <v>38.853045999999999</v>
      </c>
      <c r="R65" s="11">
        <v>40.344310999999998</v>
      </c>
      <c r="S65" s="11">
        <v>41.746963999999998</v>
      </c>
      <c r="T65" s="11">
        <v>43.059612000000001</v>
      </c>
      <c r="U65" s="11">
        <v>44.390064000000002</v>
      </c>
      <c r="V65" s="11">
        <v>45.793221000000003</v>
      </c>
      <c r="W65" s="11">
        <v>47.234577000000002</v>
      </c>
      <c r="X65" s="11">
        <v>48.598469000000001</v>
      </c>
      <c r="Y65" s="11">
        <v>50.228855000000003</v>
      </c>
      <c r="Z65" s="11">
        <v>51.837589000000001</v>
      </c>
      <c r="AA65" s="11">
        <v>53.278174999999997</v>
      </c>
      <c r="AB65" s="11">
        <v>54.885632000000001</v>
      </c>
      <c r="AC65" s="11">
        <v>56.619629000000003</v>
      </c>
      <c r="AD65" s="11">
        <v>58.181910999999999</v>
      </c>
      <c r="AE65" s="11">
        <v>59.815089999999998</v>
      </c>
      <c r="AF65" s="11">
        <v>61.431313000000003</v>
      </c>
      <c r="AG65" s="11">
        <v>63.016243000000003</v>
      </c>
      <c r="AH65" s="11">
        <v>64.520286999999996</v>
      </c>
      <c r="AI65" s="11">
        <v>65.992828000000003</v>
      </c>
      <c r="AJ65" s="96">
        <v>3.4000000000000002E-2</v>
      </c>
    </row>
    <row r="66" spans="1:36" x14ac:dyDescent="0.25">
      <c r="A66" s="29" t="s">
        <v>153</v>
      </c>
      <c r="B66" s="29" t="s">
        <v>285</v>
      </c>
      <c r="C66" s="29" t="s">
        <v>286</v>
      </c>
      <c r="D66" s="29" t="s">
        <v>284</v>
      </c>
      <c r="E66" s="29"/>
      <c r="F66" s="11">
        <v>21.669879999999999</v>
      </c>
      <c r="G66" s="11">
        <v>22.510974999999998</v>
      </c>
      <c r="H66" s="11">
        <v>22.634243000000001</v>
      </c>
      <c r="I66" s="11">
        <v>24.620774999999998</v>
      </c>
      <c r="J66" s="11">
        <v>25.805676999999999</v>
      </c>
      <c r="K66" s="11">
        <v>27.077251</v>
      </c>
      <c r="L66" s="11">
        <v>28.509083</v>
      </c>
      <c r="M66" s="11">
        <v>29.440228999999999</v>
      </c>
      <c r="N66" s="11">
        <v>30.307390000000002</v>
      </c>
      <c r="O66" s="11">
        <v>30.968426000000001</v>
      </c>
      <c r="P66" s="11">
        <v>32.021487999999998</v>
      </c>
      <c r="Q66" s="11">
        <v>32.859921</v>
      </c>
      <c r="R66" s="11">
        <v>33.671962999999998</v>
      </c>
      <c r="S66" s="11">
        <v>34.486961000000001</v>
      </c>
      <c r="T66" s="11">
        <v>35.360911999999999</v>
      </c>
      <c r="U66" s="11">
        <v>36.387653</v>
      </c>
      <c r="V66" s="11">
        <v>37.511940000000003</v>
      </c>
      <c r="W66" s="11">
        <v>38.540458999999998</v>
      </c>
      <c r="X66" s="11">
        <v>39.505099999999999</v>
      </c>
      <c r="Y66" s="11">
        <v>40.754845000000003</v>
      </c>
      <c r="Z66" s="11">
        <v>41.839401000000002</v>
      </c>
      <c r="AA66" s="11">
        <v>42.817371000000001</v>
      </c>
      <c r="AB66" s="11">
        <v>44.178275999999997</v>
      </c>
      <c r="AC66" s="11">
        <v>45.628002000000002</v>
      </c>
      <c r="AD66" s="11">
        <v>46.842666999999999</v>
      </c>
      <c r="AE66" s="11">
        <v>48.280067000000003</v>
      </c>
      <c r="AF66" s="11">
        <v>49.439785000000001</v>
      </c>
      <c r="AG66" s="11">
        <v>50.435237999999998</v>
      </c>
      <c r="AH66" s="11">
        <v>51.573830000000001</v>
      </c>
      <c r="AI66" s="11">
        <v>52.671734000000001</v>
      </c>
      <c r="AJ66" s="96">
        <v>3.1E-2</v>
      </c>
    </row>
    <row r="67" spans="1:36" x14ac:dyDescent="0.25">
      <c r="A67" s="29" t="s">
        <v>5</v>
      </c>
      <c r="B67" s="29" t="s">
        <v>287</v>
      </c>
      <c r="C67" s="29" t="s">
        <v>288</v>
      </c>
      <c r="D67" s="29" t="s">
        <v>284</v>
      </c>
      <c r="E67" s="29"/>
      <c r="F67" s="11">
        <v>15.125964</v>
      </c>
      <c r="G67" s="11">
        <v>14.764824000000001</v>
      </c>
      <c r="H67" s="11">
        <v>14.690597</v>
      </c>
      <c r="I67" s="11">
        <v>14.96367</v>
      </c>
      <c r="J67" s="11">
        <v>15.445781999999999</v>
      </c>
      <c r="K67" s="11">
        <v>16.063828000000001</v>
      </c>
      <c r="L67" s="11">
        <v>16.740206000000001</v>
      </c>
      <c r="M67" s="11">
        <v>17.169824999999999</v>
      </c>
      <c r="N67" s="11">
        <v>17.607116999999999</v>
      </c>
      <c r="O67" s="11">
        <v>18.039051000000001</v>
      </c>
      <c r="P67" s="11">
        <v>18.476868</v>
      </c>
      <c r="Q67" s="11">
        <v>18.891081</v>
      </c>
      <c r="R67" s="11">
        <v>19.342466000000002</v>
      </c>
      <c r="S67" s="11">
        <v>19.779318</v>
      </c>
      <c r="T67" s="11">
        <v>20.184566</v>
      </c>
      <c r="U67" s="11">
        <v>20.616969999999998</v>
      </c>
      <c r="V67" s="11">
        <v>21.072298</v>
      </c>
      <c r="W67" s="11">
        <v>21.539715000000001</v>
      </c>
      <c r="X67" s="11">
        <v>22.020720000000001</v>
      </c>
      <c r="Y67" s="11">
        <v>22.520546</v>
      </c>
      <c r="Z67" s="11">
        <v>22.997520000000002</v>
      </c>
      <c r="AA67" s="11">
        <v>23.510535999999998</v>
      </c>
      <c r="AB67" s="11">
        <v>24.049285999999999</v>
      </c>
      <c r="AC67" s="11">
        <v>24.544283</v>
      </c>
      <c r="AD67" s="11">
        <v>25.099032999999999</v>
      </c>
      <c r="AE67" s="11">
        <v>25.674398</v>
      </c>
      <c r="AF67" s="11">
        <v>26.265637999999999</v>
      </c>
      <c r="AG67" s="11">
        <v>26.865525999999999</v>
      </c>
      <c r="AH67" s="11">
        <v>27.505306000000001</v>
      </c>
      <c r="AI67" s="11">
        <v>28.147423</v>
      </c>
      <c r="AJ67" s="96">
        <v>2.1999999999999999E-2</v>
      </c>
    </row>
    <row r="68" spans="1:36" x14ac:dyDescent="0.25">
      <c r="A68" s="29" t="s">
        <v>158</v>
      </c>
      <c r="B68" s="29" t="s">
        <v>289</v>
      </c>
      <c r="C68" s="29" t="s">
        <v>290</v>
      </c>
      <c r="D68" s="29" t="s">
        <v>284</v>
      </c>
      <c r="E68" s="29"/>
      <c r="F68" s="11">
        <v>58.306873000000003</v>
      </c>
      <c r="G68" s="11">
        <v>63.836711999999999</v>
      </c>
      <c r="H68" s="11">
        <v>63.900364000000003</v>
      </c>
      <c r="I68" s="11">
        <v>64.553162</v>
      </c>
      <c r="J68" s="11">
        <v>66.569678999999994</v>
      </c>
      <c r="K68" s="11">
        <v>67.839225999999996</v>
      </c>
      <c r="L68" s="11">
        <v>70.156020999999996</v>
      </c>
      <c r="M68" s="11">
        <v>72.404517999999996</v>
      </c>
      <c r="N68" s="11">
        <v>75.060897999999995</v>
      </c>
      <c r="O68" s="11">
        <v>75.205887000000004</v>
      </c>
      <c r="P68" s="11">
        <v>77.865966999999998</v>
      </c>
      <c r="Q68" s="11">
        <v>80.134513999999996</v>
      </c>
      <c r="R68" s="11">
        <v>82.611771000000005</v>
      </c>
      <c r="S68" s="11">
        <v>86.678291000000002</v>
      </c>
      <c r="T68" s="11">
        <v>88.674225000000007</v>
      </c>
      <c r="U68" s="11">
        <v>90.795119999999997</v>
      </c>
      <c r="V68" s="11">
        <v>93.175742999999997</v>
      </c>
      <c r="W68" s="11">
        <v>95.426094000000006</v>
      </c>
      <c r="X68" s="11">
        <v>97.865622999999999</v>
      </c>
      <c r="Y68" s="11">
        <v>100.220116</v>
      </c>
      <c r="Z68" s="11">
        <v>103.006897</v>
      </c>
      <c r="AA68" s="11">
        <v>106.164177</v>
      </c>
      <c r="AB68" s="11">
        <v>108.676163</v>
      </c>
      <c r="AC68" s="11">
        <v>110.614754</v>
      </c>
      <c r="AD68" s="11">
        <v>113.143776</v>
      </c>
      <c r="AE68" s="11">
        <v>115.820305</v>
      </c>
      <c r="AF68" s="11">
        <v>118.25348700000001</v>
      </c>
      <c r="AG68" s="11">
        <v>120.825012</v>
      </c>
      <c r="AH68" s="11">
        <v>123.607254</v>
      </c>
      <c r="AI68" s="11">
        <v>125.955704</v>
      </c>
      <c r="AJ68" s="96">
        <v>2.7E-2</v>
      </c>
    </row>
    <row r="69" spans="1:36" x14ac:dyDescent="0.25">
      <c r="A69" s="95" t="s">
        <v>161</v>
      </c>
      <c r="B69" s="29"/>
      <c r="C69" s="29" t="s">
        <v>291</v>
      </c>
      <c r="D69" s="29"/>
      <c r="E69" s="29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29"/>
    </row>
    <row r="70" spans="1:36" x14ac:dyDescent="0.25">
      <c r="A70" s="29" t="s">
        <v>149</v>
      </c>
      <c r="B70" s="29" t="s">
        <v>292</v>
      </c>
      <c r="C70" s="29" t="s">
        <v>293</v>
      </c>
      <c r="D70" s="29" t="s">
        <v>284</v>
      </c>
      <c r="E70" s="29"/>
      <c r="F70" s="11">
        <v>19.120450999999999</v>
      </c>
      <c r="G70" s="11">
        <v>20.646384999999999</v>
      </c>
      <c r="H70" s="11">
        <v>19.354081999999998</v>
      </c>
      <c r="I70" s="11">
        <v>19.701149000000001</v>
      </c>
      <c r="J70" s="11">
        <v>20.018818</v>
      </c>
      <c r="K70" s="11">
        <v>20.649107000000001</v>
      </c>
      <c r="L70" s="11">
        <v>21.623553999999999</v>
      </c>
      <c r="M70" s="11">
        <v>22.817007</v>
      </c>
      <c r="N70" s="11">
        <v>23.828406999999999</v>
      </c>
      <c r="O70" s="11">
        <v>24.862562</v>
      </c>
      <c r="P70" s="11">
        <v>25.874749999999999</v>
      </c>
      <c r="Q70" s="11">
        <v>26.817807999999999</v>
      </c>
      <c r="R70" s="11">
        <v>27.770088000000001</v>
      </c>
      <c r="S70" s="11">
        <v>28.617640999999999</v>
      </c>
      <c r="T70" s="11">
        <v>29.408092</v>
      </c>
      <c r="U70" s="11">
        <v>30.268325999999998</v>
      </c>
      <c r="V70" s="11">
        <v>31.214102</v>
      </c>
      <c r="W70" s="11">
        <v>32.171455000000002</v>
      </c>
      <c r="X70" s="11">
        <v>33.021918999999997</v>
      </c>
      <c r="Y70" s="11">
        <v>34.198459999999997</v>
      </c>
      <c r="Z70" s="11">
        <v>35.250107</v>
      </c>
      <c r="AA70" s="11">
        <v>36.093777000000003</v>
      </c>
      <c r="AB70" s="11">
        <v>37.203727999999998</v>
      </c>
      <c r="AC70" s="11">
        <v>38.410415999999998</v>
      </c>
      <c r="AD70" s="11">
        <v>39.354121999999997</v>
      </c>
      <c r="AE70" s="11">
        <v>40.436047000000002</v>
      </c>
      <c r="AF70" s="11">
        <v>41.487465</v>
      </c>
      <c r="AG70" s="11">
        <v>42.505276000000002</v>
      </c>
      <c r="AH70" s="11">
        <v>43.44529</v>
      </c>
      <c r="AI70" s="11">
        <v>44.393093</v>
      </c>
      <c r="AJ70" s="96">
        <v>2.9000000000000001E-2</v>
      </c>
    </row>
    <row r="71" spans="1:36" x14ac:dyDescent="0.25">
      <c r="A71" s="29" t="s">
        <v>153</v>
      </c>
      <c r="B71" s="29" t="s">
        <v>294</v>
      </c>
      <c r="C71" s="29" t="s">
        <v>295</v>
      </c>
      <c r="D71" s="29" t="s">
        <v>284</v>
      </c>
      <c r="E71" s="29"/>
      <c r="F71" s="11">
        <v>23.615407999999999</v>
      </c>
      <c r="G71" s="11">
        <v>24.673048000000001</v>
      </c>
      <c r="H71" s="11">
        <v>23.751553000000001</v>
      </c>
      <c r="I71" s="11">
        <v>24.829336000000001</v>
      </c>
      <c r="J71" s="11">
        <v>24.975636999999999</v>
      </c>
      <c r="K71" s="11">
        <v>25.183039000000001</v>
      </c>
      <c r="L71" s="11">
        <v>25.509305999999999</v>
      </c>
      <c r="M71" s="11">
        <v>26.383488</v>
      </c>
      <c r="N71" s="11">
        <v>27.177999</v>
      </c>
      <c r="O71" s="11">
        <v>27.779875000000001</v>
      </c>
      <c r="P71" s="11">
        <v>28.756934999999999</v>
      </c>
      <c r="Q71" s="11">
        <v>29.561869000000002</v>
      </c>
      <c r="R71" s="11">
        <v>30.303146000000002</v>
      </c>
      <c r="S71" s="11">
        <v>31.068888000000001</v>
      </c>
      <c r="T71" s="11">
        <v>31.882899999999999</v>
      </c>
      <c r="U71" s="11">
        <v>32.830565999999997</v>
      </c>
      <c r="V71" s="11">
        <v>33.876624999999997</v>
      </c>
      <c r="W71" s="11">
        <v>34.824950999999999</v>
      </c>
      <c r="X71" s="11">
        <v>35.704383999999997</v>
      </c>
      <c r="Y71" s="11">
        <v>36.872073999999998</v>
      </c>
      <c r="Z71" s="11">
        <v>37.868008000000003</v>
      </c>
      <c r="AA71" s="11">
        <v>38.755749000000002</v>
      </c>
      <c r="AB71" s="11">
        <v>40.023719999999997</v>
      </c>
      <c r="AC71" s="11">
        <v>41.382553000000001</v>
      </c>
      <c r="AD71" s="11">
        <v>42.497954999999997</v>
      </c>
      <c r="AE71" s="11">
        <v>43.84404</v>
      </c>
      <c r="AF71" s="11">
        <v>44.894427999999998</v>
      </c>
      <c r="AG71" s="11">
        <v>45.782009000000002</v>
      </c>
      <c r="AH71" s="11">
        <v>46.815120999999998</v>
      </c>
      <c r="AI71" s="11">
        <v>47.786369000000001</v>
      </c>
      <c r="AJ71" s="96">
        <v>2.5000000000000001E-2</v>
      </c>
    </row>
    <row r="72" spans="1:36" x14ac:dyDescent="0.25">
      <c r="A72" s="29" t="s">
        <v>167</v>
      </c>
      <c r="B72" s="29" t="s">
        <v>296</v>
      </c>
      <c r="C72" s="29" t="s">
        <v>297</v>
      </c>
      <c r="D72" s="29" t="s">
        <v>284</v>
      </c>
      <c r="E72" s="29"/>
      <c r="F72" s="11">
        <v>6.6437739999999996</v>
      </c>
      <c r="G72" s="11">
        <v>7.8640040000000004</v>
      </c>
      <c r="H72" s="11">
        <v>8.1508649999999996</v>
      </c>
      <c r="I72" s="11">
        <v>9.7944969999999998</v>
      </c>
      <c r="J72" s="11">
        <v>10.644472</v>
      </c>
      <c r="K72" s="11">
        <v>11.585858</v>
      </c>
      <c r="L72" s="11">
        <v>12.780416000000001</v>
      </c>
      <c r="M72" s="11">
        <v>13.342895</v>
      </c>
      <c r="N72" s="11">
        <v>13.785740000000001</v>
      </c>
      <c r="O72" s="11">
        <v>14.297839</v>
      </c>
      <c r="P72" s="11">
        <v>14.855290999999999</v>
      </c>
      <c r="Q72" s="11">
        <v>15.366892999999999</v>
      </c>
      <c r="R72" s="11">
        <v>15.86571</v>
      </c>
      <c r="S72" s="11">
        <v>16.236025000000001</v>
      </c>
      <c r="T72" s="11">
        <v>16.622295000000001</v>
      </c>
      <c r="U72" s="11">
        <v>16.924928999999999</v>
      </c>
      <c r="V72" s="11">
        <v>17.280235000000001</v>
      </c>
      <c r="W72" s="11">
        <v>17.949532999999999</v>
      </c>
      <c r="X72" s="11">
        <v>18.082426000000002</v>
      </c>
      <c r="Y72" s="11">
        <v>19.296275999999999</v>
      </c>
      <c r="Z72" s="11">
        <v>20.003992</v>
      </c>
      <c r="AA72" s="11">
        <v>20.686247000000002</v>
      </c>
      <c r="AB72" s="11">
        <v>21.770213999999999</v>
      </c>
      <c r="AC72" s="11">
        <v>22.734501000000002</v>
      </c>
      <c r="AD72" s="11">
        <v>23.414265</v>
      </c>
      <c r="AE72" s="11">
        <v>24.199681999999999</v>
      </c>
      <c r="AF72" s="11">
        <v>24.975442999999999</v>
      </c>
      <c r="AG72" s="11">
        <v>25.356031000000002</v>
      </c>
      <c r="AH72" s="11">
        <v>26.057396000000001</v>
      </c>
      <c r="AI72" s="11">
        <v>26.475624</v>
      </c>
      <c r="AJ72" s="96">
        <v>4.9000000000000002E-2</v>
      </c>
    </row>
    <row r="73" spans="1:36" x14ac:dyDescent="0.25">
      <c r="A73" s="29" t="s">
        <v>5</v>
      </c>
      <c r="B73" s="29" t="s">
        <v>298</v>
      </c>
      <c r="C73" s="29" t="s">
        <v>299</v>
      </c>
      <c r="D73" s="29" t="s">
        <v>284</v>
      </c>
      <c r="E73" s="29"/>
      <c r="F73" s="11">
        <v>10.788595000000001</v>
      </c>
      <c r="G73" s="11">
        <v>11.281986</v>
      </c>
      <c r="H73" s="11">
        <v>11.32095</v>
      </c>
      <c r="I73" s="11">
        <v>11.443391999999999</v>
      </c>
      <c r="J73" s="11">
        <v>11.778172</v>
      </c>
      <c r="K73" s="11">
        <v>12.250405000000001</v>
      </c>
      <c r="L73" s="11">
        <v>12.77196</v>
      </c>
      <c r="M73" s="11">
        <v>13.132667</v>
      </c>
      <c r="N73" s="11">
        <v>13.495907000000001</v>
      </c>
      <c r="O73" s="11">
        <v>13.852543000000001</v>
      </c>
      <c r="P73" s="11">
        <v>14.214931</v>
      </c>
      <c r="Q73" s="11">
        <v>14.554868000000001</v>
      </c>
      <c r="R73" s="11">
        <v>14.931139999999999</v>
      </c>
      <c r="S73" s="11">
        <v>15.290277</v>
      </c>
      <c r="T73" s="11">
        <v>15.615316</v>
      </c>
      <c r="U73" s="11">
        <v>15.965871999999999</v>
      </c>
      <c r="V73" s="11">
        <v>16.337709</v>
      </c>
      <c r="W73" s="11">
        <v>16.719442000000001</v>
      </c>
      <c r="X73" s="11">
        <v>17.114189</v>
      </c>
      <c r="Y73" s="11">
        <v>17.522687999999999</v>
      </c>
      <c r="Z73" s="11">
        <v>17.904875000000001</v>
      </c>
      <c r="AA73" s="11">
        <v>18.320574000000001</v>
      </c>
      <c r="AB73" s="11">
        <v>18.759156999999998</v>
      </c>
      <c r="AC73" s="11">
        <v>19.150369999999999</v>
      </c>
      <c r="AD73" s="11">
        <v>19.599125000000001</v>
      </c>
      <c r="AE73" s="11">
        <v>20.065172</v>
      </c>
      <c r="AF73" s="11">
        <v>20.545110999999999</v>
      </c>
      <c r="AG73" s="11">
        <v>21.030629999999999</v>
      </c>
      <c r="AH73" s="11">
        <v>21.553307</v>
      </c>
      <c r="AI73" s="11">
        <v>22.075861</v>
      </c>
      <c r="AJ73" s="96">
        <v>2.5000000000000001E-2</v>
      </c>
    </row>
    <row r="74" spans="1:36" x14ac:dyDescent="0.25">
      <c r="A74" s="29" t="s">
        <v>158</v>
      </c>
      <c r="B74" s="29" t="s">
        <v>300</v>
      </c>
      <c r="C74" s="29" t="s">
        <v>301</v>
      </c>
      <c r="D74" s="29" t="s">
        <v>284</v>
      </c>
      <c r="E74" s="29"/>
      <c r="F74" s="11">
        <v>49.912368999999998</v>
      </c>
      <c r="G74" s="11">
        <v>55.695929999999997</v>
      </c>
      <c r="H74" s="11">
        <v>54.385173999999999</v>
      </c>
      <c r="I74" s="11">
        <v>54.393478000000002</v>
      </c>
      <c r="J74" s="11">
        <v>55.853844000000002</v>
      </c>
      <c r="K74" s="11">
        <v>56.485591999999997</v>
      </c>
      <c r="L74" s="11">
        <v>58.127040999999998</v>
      </c>
      <c r="M74" s="11">
        <v>59.723049000000003</v>
      </c>
      <c r="N74" s="11">
        <v>61.740310999999998</v>
      </c>
      <c r="O74" s="11">
        <v>61.127220000000001</v>
      </c>
      <c r="P74" s="11">
        <v>63.138255999999998</v>
      </c>
      <c r="Q74" s="11">
        <v>64.463775999999996</v>
      </c>
      <c r="R74" s="11">
        <v>66.226791000000006</v>
      </c>
      <c r="S74" s="11">
        <v>69.573654000000005</v>
      </c>
      <c r="T74" s="11">
        <v>70.707442999999998</v>
      </c>
      <c r="U74" s="11">
        <v>71.857826000000003</v>
      </c>
      <c r="V74" s="11">
        <v>73.417586999999997</v>
      </c>
      <c r="W74" s="11">
        <v>74.875236999999998</v>
      </c>
      <c r="X74" s="11">
        <v>76.562302000000003</v>
      </c>
      <c r="Y74" s="11">
        <v>78.201553000000004</v>
      </c>
      <c r="Z74" s="11">
        <v>80.114838000000006</v>
      </c>
      <c r="AA74" s="11">
        <v>82.326194999999998</v>
      </c>
      <c r="AB74" s="11">
        <v>83.896277999999995</v>
      </c>
      <c r="AC74" s="11">
        <v>84.790999999999997</v>
      </c>
      <c r="AD74" s="11">
        <v>86.355018999999999</v>
      </c>
      <c r="AE74" s="11">
        <v>88.176597999999998</v>
      </c>
      <c r="AF74" s="11">
        <v>89.709000000000003</v>
      </c>
      <c r="AG74" s="11">
        <v>91.346419999999995</v>
      </c>
      <c r="AH74" s="11">
        <v>93.217949000000004</v>
      </c>
      <c r="AI74" s="11">
        <v>94.956969999999998</v>
      </c>
      <c r="AJ74" s="96">
        <v>2.1999999999999999E-2</v>
      </c>
    </row>
    <row r="75" spans="1:36" x14ac:dyDescent="0.25">
      <c r="A75" s="95" t="s">
        <v>174</v>
      </c>
      <c r="B75" s="29"/>
      <c r="C75" s="29" t="s">
        <v>302</v>
      </c>
      <c r="D75" s="29"/>
      <c r="E75" s="29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29"/>
    </row>
    <row r="76" spans="1:36" x14ac:dyDescent="0.25">
      <c r="A76" s="29" t="s">
        <v>149</v>
      </c>
      <c r="B76" s="29" t="s">
        <v>303</v>
      </c>
      <c r="C76" s="29" t="s">
        <v>304</v>
      </c>
      <c r="D76" s="29" t="s">
        <v>284</v>
      </c>
      <c r="E76" s="29"/>
      <c r="F76" s="11">
        <v>13.641980999999999</v>
      </c>
      <c r="G76" s="11">
        <v>14.823278999999999</v>
      </c>
      <c r="H76" s="11">
        <v>13.228116</v>
      </c>
      <c r="I76" s="11">
        <v>13.50958</v>
      </c>
      <c r="J76" s="11">
        <v>13.700346</v>
      </c>
      <c r="K76" s="11">
        <v>14.203958999999999</v>
      </c>
      <c r="L76" s="11">
        <v>15.032783</v>
      </c>
      <c r="M76" s="11">
        <v>16.078341000000002</v>
      </c>
      <c r="N76" s="11">
        <v>16.922007000000001</v>
      </c>
      <c r="O76" s="11">
        <v>17.805546</v>
      </c>
      <c r="P76" s="11">
        <v>18.664694000000001</v>
      </c>
      <c r="Q76" s="11">
        <v>19.456358000000002</v>
      </c>
      <c r="R76" s="11">
        <v>20.259916</v>
      </c>
      <c r="S76" s="11">
        <v>20.942270000000001</v>
      </c>
      <c r="T76" s="11">
        <v>21.565059999999999</v>
      </c>
      <c r="U76" s="11">
        <v>22.266251</v>
      </c>
      <c r="V76" s="11">
        <v>23.055674</v>
      </c>
      <c r="W76" s="11">
        <v>23.847632999999998</v>
      </c>
      <c r="X76" s="11">
        <v>24.515267999999999</v>
      </c>
      <c r="Y76" s="11">
        <v>25.546053000000001</v>
      </c>
      <c r="Z76" s="11">
        <v>26.414724</v>
      </c>
      <c r="AA76" s="11">
        <v>27.043839999999999</v>
      </c>
      <c r="AB76" s="11">
        <v>27.982063</v>
      </c>
      <c r="AC76" s="11">
        <v>29.014348999999999</v>
      </c>
      <c r="AD76" s="11">
        <v>29.733128000000001</v>
      </c>
      <c r="AE76" s="11">
        <v>30.615953000000001</v>
      </c>
      <c r="AF76" s="11">
        <v>31.452760999999999</v>
      </c>
      <c r="AG76" s="11">
        <v>32.243564999999997</v>
      </c>
      <c r="AH76" s="11">
        <v>32.938231999999999</v>
      </c>
      <c r="AI76" s="11">
        <v>33.640236000000002</v>
      </c>
      <c r="AJ76" s="96">
        <v>3.2000000000000001E-2</v>
      </c>
    </row>
    <row r="77" spans="1:36" x14ac:dyDescent="0.25">
      <c r="A77" s="29" t="s">
        <v>153</v>
      </c>
      <c r="B77" s="29" t="s">
        <v>305</v>
      </c>
      <c r="C77" s="29" t="s">
        <v>306</v>
      </c>
      <c r="D77" s="29" t="s">
        <v>284</v>
      </c>
      <c r="E77" s="29"/>
      <c r="F77" s="11">
        <v>22.663340000000002</v>
      </c>
      <c r="G77" s="11">
        <v>23.761585</v>
      </c>
      <c r="H77" s="11">
        <v>22.872374000000001</v>
      </c>
      <c r="I77" s="11">
        <v>23.921980000000001</v>
      </c>
      <c r="J77" s="11">
        <v>24.068605000000002</v>
      </c>
      <c r="K77" s="11">
        <v>24.265457000000001</v>
      </c>
      <c r="L77" s="11">
        <v>24.578137999999999</v>
      </c>
      <c r="M77" s="11">
        <v>25.422840000000001</v>
      </c>
      <c r="N77" s="11">
        <v>26.193159000000001</v>
      </c>
      <c r="O77" s="11">
        <v>26.768008999999999</v>
      </c>
      <c r="P77" s="11">
        <v>27.722338000000001</v>
      </c>
      <c r="Q77" s="11">
        <v>28.491147999999999</v>
      </c>
      <c r="R77" s="11">
        <v>29.207951999999999</v>
      </c>
      <c r="S77" s="11">
        <v>29.940450999999999</v>
      </c>
      <c r="T77" s="11">
        <v>30.723942000000001</v>
      </c>
      <c r="U77" s="11">
        <v>31.646851999999999</v>
      </c>
      <c r="V77" s="11">
        <v>32.666446999999998</v>
      </c>
      <c r="W77" s="11">
        <v>33.586849000000001</v>
      </c>
      <c r="X77" s="11">
        <v>34.439903000000001</v>
      </c>
      <c r="Y77" s="11">
        <v>35.577641</v>
      </c>
      <c r="Z77" s="11">
        <v>36.543666999999999</v>
      </c>
      <c r="AA77" s="11">
        <v>37.400931999999997</v>
      </c>
      <c r="AB77" s="11">
        <v>38.637604000000003</v>
      </c>
      <c r="AC77" s="11">
        <v>39.963959000000003</v>
      </c>
      <c r="AD77" s="11">
        <v>41.047932000000003</v>
      </c>
      <c r="AE77" s="11">
        <v>42.357970999999999</v>
      </c>
      <c r="AF77" s="11">
        <v>43.377071000000001</v>
      </c>
      <c r="AG77" s="11">
        <v>44.230991000000003</v>
      </c>
      <c r="AH77" s="11">
        <v>45.227192000000002</v>
      </c>
      <c r="AI77" s="11">
        <v>46.167324000000001</v>
      </c>
      <c r="AJ77" s="96">
        <v>2.5000000000000001E-2</v>
      </c>
    </row>
    <row r="78" spans="1:36" x14ac:dyDescent="0.25">
      <c r="A78" s="29" t="s">
        <v>167</v>
      </c>
      <c r="B78" s="29" t="s">
        <v>307</v>
      </c>
      <c r="C78" s="29" t="s">
        <v>308</v>
      </c>
      <c r="D78" s="29" t="s">
        <v>284</v>
      </c>
      <c r="E78" s="29"/>
      <c r="F78" s="11">
        <v>6.5609859999999998</v>
      </c>
      <c r="G78" s="11">
        <v>7.779217</v>
      </c>
      <c r="H78" s="11">
        <v>8.0818300000000001</v>
      </c>
      <c r="I78" s="11">
        <v>9.7415489999999991</v>
      </c>
      <c r="J78" s="11">
        <v>10.608333</v>
      </c>
      <c r="K78" s="11">
        <v>11.567347</v>
      </c>
      <c r="L78" s="11">
        <v>12.780416000000001</v>
      </c>
      <c r="M78" s="11">
        <v>13.342895</v>
      </c>
      <c r="N78" s="11">
        <v>13.785740000000001</v>
      </c>
      <c r="O78" s="11">
        <v>14.297839</v>
      </c>
      <c r="P78" s="11">
        <v>14.855290999999999</v>
      </c>
      <c r="Q78" s="11">
        <v>15.366892999999999</v>
      </c>
      <c r="R78" s="11">
        <v>15.86571</v>
      </c>
      <c r="S78" s="11">
        <v>16.236025000000001</v>
      </c>
      <c r="T78" s="11">
        <v>16.622295000000001</v>
      </c>
      <c r="U78" s="11">
        <v>16.924928999999999</v>
      </c>
      <c r="V78" s="11">
        <v>17.280235000000001</v>
      </c>
      <c r="W78" s="11">
        <v>17.949532999999999</v>
      </c>
      <c r="X78" s="11">
        <v>18.082426000000002</v>
      </c>
      <c r="Y78" s="11">
        <v>19.296275999999999</v>
      </c>
      <c r="Z78" s="11">
        <v>20.003992</v>
      </c>
      <c r="AA78" s="11">
        <v>20.686247000000002</v>
      </c>
      <c r="AB78" s="11">
        <v>21.770213999999999</v>
      </c>
      <c r="AC78" s="11">
        <v>22.734501000000002</v>
      </c>
      <c r="AD78" s="11">
        <v>23.414265</v>
      </c>
      <c r="AE78" s="11">
        <v>24.199681999999999</v>
      </c>
      <c r="AF78" s="11">
        <v>24.975442999999999</v>
      </c>
      <c r="AG78" s="11">
        <v>25.356031000000002</v>
      </c>
      <c r="AH78" s="11">
        <v>26.057396000000001</v>
      </c>
      <c r="AI78" s="11">
        <v>26.475624</v>
      </c>
      <c r="AJ78" s="96">
        <v>4.9000000000000002E-2</v>
      </c>
    </row>
    <row r="79" spans="1:36" x14ac:dyDescent="0.25">
      <c r="A79" s="29" t="s">
        <v>5</v>
      </c>
      <c r="B79" s="29" t="s">
        <v>309</v>
      </c>
      <c r="C79" s="29" t="s">
        <v>310</v>
      </c>
      <c r="D79" s="29" t="s">
        <v>284</v>
      </c>
      <c r="E79" s="29"/>
      <c r="F79" s="11">
        <v>8.3845419999999997</v>
      </c>
      <c r="G79" s="11">
        <v>8.3575759999999999</v>
      </c>
      <c r="H79" s="11">
        <v>7.9316050000000002</v>
      </c>
      <c r="I79" s="11">
        <v>7.4528299999999996</v>
      </c>
      <c r="J79" s="11">
        <v>7.231414</v>
      </c>
      <c r="K79" s="11">
        <v>7.1220780000000001</v>
      </c>
      <c r="L79" s="11">
        <v>7.1140939999999997</v>
      </c>
      <c r="M79" s="11">
        <v>7.3228809999999998</v>
      </c>
      <c r="N79" s="11">
        <v>7.641953</v>
      </c>
      <c r="O79" s="11">
        <v>7.960839</v>
      </c>
      <c r="P79" s="11">
        <v>8.3343279999999993</v>
      </c>
      <c r="Q79" s="11">
        <v>8.4465529999999998</v>
      </c>
      <c r="R79" s="11">
        <v>8.7998899999999995</v>
      </c>
      <c r="S79" s="11">
        <v>9.0407659999999996</v>
      </c>
      <c r="T79" s="11">
        <v>9.1111319999999996</v>
      </c>
      <c r="U79" s="11">
        <v>9.2230550000000004</v>
      </c>
      <c r="V79" s="11">
        <v>9.5486380000000004</v>
      </c>
      <c r="W79" s="11">
        <v>9.797072</v>
      </c>
      <c r="X79" s="11">
        <v>10.098898999999999</v>
      </c>
      <c r="Y79" s="11">
        <v>10.229932</v>
      </c>
      <c r="Z79" s="11">
        <v>10.425824</v>
      </c>
      <c r="AA79" s="11">
        <v>10.613617</v>
      </c>
      <c r="AB79" s="11">
        <v>10.849030000000001</v>
      </c>
      <c r="AC79" s="11">
        <v>10.835834999999999</v>
      </c>
      <c r="AD79" s="11">
        <v>11.224031</v>
      </c>
      <c r="AE79" s="11">
        <v>11.489129999999999</v>
      </c>
      <c r="AF79" s="11">
        <v>11.796075999999999</v>
      </c>
      <c r="AG79" s="11">
        <v>11.956409000000001</v>
      </c>
      <c r="AH79" s="11">
        <v>12.444725999999999</v>
      </c>
      <c r="AI79" s="11">
        <v>12.709438</v>
      </c>
      <c r="AJ79" s="96">
        <v>1.4E-2</v>
      </c>
    </row>
    <row r="80" spans="1:36" x14ac:dyDescent="0.25">
      <c r="A80" s="29" t="s">
        <v>184</v>
      </c>
      <c r="B80" s="29" t="s">
        <v>311</v>
      </c>
      <c r="C80" s="29" t="s">
        <v>312</v>
      </c>
      <c r="D80" s="29" t="s">
        <v>284</v>
      </c>
      <c r="E80" s="29"/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  <c r="AH80" s="11">
        <v>0</v>
      </c>
      <c r="AI80" s="11">
        <v>0</v>
      </c>
      <c r="AJ80" s="29" t="s">
        <v>187</v>
      </c>
    </row>
    <row r="81" spans="1:36" x14ac:dyDescent="0.25">
      <c r="A81" s="29" t="s">
        <v>188</v>
      </c>
      <c r="B81" s="29" t="s">
        <v>313</v>
      </c>
      <c r="C81" s="29" t="s">
        <v>314</v>
      </c>
      <c r="D81" s="29" t="s">
        <v>284</v>
      </c>
      <c r="E81" s="29"/>
      <c r="F81" s="11">
        <v>3.945433</v>
      </c>
      <c r="G81" s="11">
        <v>4.1751620000000003</v>
      </c>
      <c r="H81" s="11">
        <v>4.0816869999999996</v>
      </c>
      <c r="I81" s="11">
        <v>4.2048480000000001</v>
      </c>
      <c r="J81" s="11">
        <v>4.337186</v>
      </c>
      <c r="K81" s="11">
        <v>4.4703010000000001</v>
      </c>
      <c r="L81" s="11">
        <v>4.6103680000000002</v>
      </c>
      <c r="M81" s="11">
        <v>4.7609149999999998</v>
      </c>
      <c r="N81" s="11">
        <v>4.9097609999999996</v>
      </c>
      <c r="O81" s="11">
        <v>5.0648090000000003</v>
      </c>
      <c r="P81" s="11">
        <v>5.2306780000000002</v>
      </c>
      <c r="Q81" s="11">
        <v>5.3906159999999996</v>
      </c>
      <c r="R81" s="11">
        <v>5.553903</v>
      </c>
      <c r="S81" s="11">
        <v>5.7171459999999996</v>
      </c>
      <c r="T81" s="11">
        <v>5.8639780000000004</v>
      </c>
      <c r="U81" s="11">
        <v>6.0345789999999999</v>
      </c>
      <c r="V81" s="11">
        <v>6.2089189999999999</v>
      </c>
      <c r="W81" s="11">
        <v>6.394196</v>
      </c>
      <c r="X81" s="11">
        <v>6.5878410000000001</v>
      </c>
      <c r="Y81" s="11">
        <v>6.7863350000000002</v>
      </c>
      <c r="Z81" s="11">
        <v>6.2436319999999998</v>
      </c>
      <c r="AA81" s="11">
        <v>6.3424529999999999</v>
      </c>
      <c r="AB81" s="11">
        <v>6.4736580000000004</v>
      </c>
      <c r="AC81" s="11">
        <v>6.6260620000000001</v>
      </c>
      <c r="AD81" s="11">
        <v>6.7788830000000004</v>
      </c>
      <c r="AE81" s="11">
        <v>6.9357759999999997</v>
      </c>
      <c r="AF81" s="11">
        <v>7.0936490000000001</v>
      </c>
      <c r="AG81" s="11">
        <v>7.2528509999999997</v>
      </c>
      <c r="AH81" s="11">
        <v>7.4175880000000003</v>
      </c>
      <c r="AI81" s="11">
        <v>7.5847189999999998</v>
      </c>
      <c r="AJ81" s="96">
        <v>2.3E-2</v>
      </c>
    </row>
    <row r="82" spans="1:36" x14ac:dyDescent="0.25">
      <c r="A82" s="29" t="s">
        <v>191</v>
      </c>
      <c r="B82" s="29" t="s">
        <v>315</v>
      </c>
      <c r="C82" s="29" t="s">
        <v>316</v>
      </c>
      <c r="D82" s="29" t="s">
        <v>284</v>
      </c>
      <c r="E82" s="29"/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  <c r="AE82" s="11">
        <v>0</v>
      </c>
      <c r="AF82" s="11">
        <v>0</v>
      </c>
      <c r="AG82" s="11">
        <v>0</v>
      </c>
      <c r="AH82" s="11">
        <v>0</v>
      </c>
      <c r="AI82" s="11">
        <v>0</v>
      </c>
      <c r="AJ82" s="29" t="s">
        <v>187</v>
      </c>
    </row>
    <row r="83" spans="1:36" x14ac:dyDescent="0.25">
      <c r="A83" s="29" t="s">
        <v>158</v>
      </c>
      <c r="B83" s="29" t="s">
        <v>317</v>
      </c>
      <c r="C83" s="29" t="s">
        <v>318</v>
      </c>
      <c r="D83" s="29" t="s">
        <v>284</v>
      </c>
      <c r="E83" s="29"/>
      <c r="F83" s="11">
        <v>40.035010999999997</v>
      </c>
      <c r="G83" s="11">
        <v>45.040855000000001</v>
      </c>
      <c r="H83" s="11">
        <v>43.264674999999997</v>
      </c>
      <c r="I83" s="11">
        <v>42.501494999999998</v>
      </c>
      <c r="J83" s="11">
        <v>43.107140000000001</v>
      </c>
      <c r="K83" s="11">
        <v>43.058425999999997</v>
      </c>
      <c r="L83" s="11">
        <v>44.030799999999999</v>
      </c>
      <c r="M83" s="11">
        <v>45.013233</v>
      </c>
      <c r="N83" s="11">
        <v>46.381779000000002</v>
      </c>
      <c r="O83" s="11">
        <v>45.215744000000001</v>
      </c>
      <c r="P83" s="11">
        <v>46.478546000000001</v>
      </c>
      <c r="Q83" s="11">
        <v>47.396445999999997</v>
      </c>
      <c r="R83" s="11">
        <v>48.711624</v>
      </c>
      <c r="S83" s="11">
        <v>50.501350000000002</v>
      </c>
      <c r="T83" s="11">
        <v>50.890079</v>
      </c>
      <c r="U83" s="11">
        <v>51.434550999999999</v>
      </c>
      <c r="V83" s="11">
        <v>52.346283</v>
      </c>
      <c r="W83" s="11">
        <v>53.382159999999999</v>
      </c>
      <c r="X83" s="11">
        <v>54.44014</v>
      </c>
      <c r="Y83" s="11">
        <v>55.444262999999999</v>
      </c>
      <c r="Z83" s="11">
        <v>56.730179</v>
      </c>
      <c r="AA83" s="11">
        <v>57.986614000000003</v>
      </c>
      <c r="AB83" s="11">
        <v>58.858615999999998</v>
      </c>
      <c r="AC83" s="11">
        <v>59.381858999999999</v>
      </c>
      <c r="AD83" s="11">
        <v>60.335887999999997</v>
      </c>
      <c r="AE83" s="11">
        <v>61.440154999999997</v>
      </c>
      <c r="AF83" s="11">
        <v>62.373798000000001</v>
      </c>
      <c r="AG83" s="11">
        <v>63.399628</v>
      </c>
      <c r="AH83" s="11">
        <v>64.710792999999995</v>
      </c>
      <c r="AI83" s="11">
        <v>65.823318</v>
      </c>
      <c r="AJ83" s="96">
        <v>1.7000000000000001E-2</v>
      </c>
    </row>
    <row r="84" spans="1:36" x14ac:dyDescent="0.25">
      <c r="A84" s="95" t="s">
        <v>196</v>
      </c>
      <c r="B84" s="29"/>
      <c r="C84" s="29" t="s">
        <v>319</v>
      </c>
      <c r="D84" s="29"/>
      <c r="E84" s="29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29"/>
    </row>
    <row r="85" spans="1:36" x14ac:dyDescent="0.25">
      <c r="A85" s="29" t="s">
        <v>149</v>
      </c>
      <c r="B85" s="29" t="s">
        <v>320</v>
      </c>
      <c r="C85" s="29" t="s">
        <v>321</v>
      </c>
      <c r="D85" s="29" t="s">
        <v>284</v>
      </c>
      <c r="E85" s="29"/>
      <c r="F85" s="11">
        <v>17.204502000000002</v>
      </c>
      <c r="G85" s="11">
        <v>18.230119999999999</v>
      </c>
      <c r="H85" s="11">
        <v>17.021418000000001</v>
      </c>
      <c r="I85" s="11">
        <v>17.410692000000001</v>
      </c>
      <c r="J85" s="11">
        <v>17.718942999999999</v>
      </c>
      <c r="K85" s="11">
        <v>18.296087</v>
      </c>
      <c r="L85" s="11">
        <v>19.147438000000001</v>
      </c>
      <c r="M85" s="11">
        <v>20.169467999999998</v>
      </c>
      <c r="N85" s="11">
        <v>21.017651000000001</v>
      </c>
      <c r="O85" s="11">
        <v>21.892707999999999</v>
      </c>
      <c r="P85" s="11">
        <v>22.746943999999999</v>
      </c>
      <c r="Q85" s="11">
        <v>23.543434000000001</v>
      </c>
      <c r="R85" s="11">
        <v>24.351547</v>
      </c>
      <c r="S85" s="11">
        <v>25.070163999999998</v>
      </c>
      <c r="T85" s="11">
        <v>25.746535999999999</v>
      </c>
      <c r="U85" s="11">
        <v>26.487891999999999</v>
      </c>
      <c r="V85" s="11">
        <v>27.300789000000002</v>
      </c>
      <c r="W85" s="11">
        <v>28.119713000000001</v>
      </c>
      <c r="X85" s="11">
        <v>28.846640000000001</v>
      </c>
      <c r="Y85" s="11">
        <v>29.861044</v>
      </c>
      <c r="Z85" s="11">
        <v>30.752998000000002</v>
      </c>
      <c r="AA85" s="11">
        <v>31.47241</v>
      </c>
      <c r="AB85" s="11">
        <v>32.434128000000001</v>
      </c>
      <c r="AC85" s="11">
        <v>33.467491000000003</v>
      </c>
      <c r="AD85" s="11">
        <v>34.269641999999997</v>
      </c>
      <c r="AE85" s="11">
        <v>35.205280000000002</v>
      </c>
      <c r="AF85" s="11">
        <v>36.110999999999997</v>
      </c>
      <c r="AG85" s="11">
        <v>36.990470999999999</v>
      </c>
      <c r="AH85" s="11">
        <v>37.807270000000003</v>
      </c>
      <c r="AI85" s="11">
        <v>38.637309999999999</v>
      </c>
      <c r="AJ85" s="96">
        <v>2.8000000000000001E-2</v>
      </c>
    </row>
    <row r="86" spans="1:36" x14ac:dyDescent="0.25">
      <c r="A86" s="29" t="s">
        <v>200</v>
      </c>
      <c r="B86" s="29" t="s">
        <v>322</v>
      </c>
      <c r="C86" s="29" t="s">
        <v>323</v>
      </c>
      <c r="D86" s="29" t="s">
        <v>284</v>
      </c>
      <c r="E86" s="29"/>
      <c r="F86" s="11">
        <v>32.473770000000002</v>
      </c>
      <c r="G86" s="11">
        <v>32.600639000000001</v>
      </c>
      <c r="H86" s="11">
        <v>27.841826999999999</v>
      </c>
      <c r="I86" s="11">
        <v>28.673779</v>
      </c>
      <c r="J86" s="11">
        <v>28.394248999999999</v>
      </c>
      <c r="K86" s="11">
        <v>29.476254000000001</v>
      </c>
      <c r="L86" s="11">
        <v>30.726448000000001</v>
      </c>
      <c r="M86" s="11">
        <v>32.170048000000001</v>
      </c>
      <c r="N86" s="11">
        <v>33.225181999999997</v>
      </c>
      <c r="O86" s="11">
        <v>34.751198000000002</v>
      </c>
      <c r="P86" s="11">
        <v>35.954974999999997</v>
      </c>
      <c r="Q86" s="11">
        <v>37.170333999999997</v>
      </c>
      <c r="R86" s="11">
        <v>38.208134000000001</v>
      </c>
      <c r="S86" s="11">
        <v>39.404488000000001</v>
      </c>
      <c r="T86" s="11">
        <v>40.446528999999998</v>
      </c>
      <c r="U86" s="11">
        <v>41.682975999999996</v>
      </c>
      <c r="V86" s="11">
        <v>42.926352999999999</v>
      </c>
      <c r="W86" s="11">
        <v>44.345126999999998</v>
      </c>
      <c r="X86" s="11">
        <v>45.361671000000001</v>
      </c>
      <c r="Y86" s="11">
        <v>46.777126000000003</v>
      </c>
      <c r="Z86" s="11">
        <v>48.131329000000001</v>
      </c>
      <c r="AA86" s="11">
        <v>49.074584999999999</v>
      </c>
      <c r="AB86" s="11">
        <v>50.664822000000001</v>
      </c>
      <c r="AC86" s="11">
        <v>52.088394000000001</v>
      </c>
      <c r="AD86" s="11">
        <v>53.467891999999999</v>
      </c>
      <c r="AE86" s="11">
        <v>55.136764999999997</v>
      </c>
      <c r="AF86" s="11">
        <v>56.578850000000003</v>
      </c>
      <c r="AG86" s="11">
        <v>57.452415000000002</v>
      </c>
      <c r="AH86" s="11">
        <v>59.090587999999997</v>
      </c>
      <c r="AI86" s="11">
        <v>60.400638999999998</v>
      </c>
      <c r="AJ86" s="96">
        <v>2.1999999999999999E-2</v>
      </c>
    </row>
    <row r="87" spans="1:36" x14ac:dyDescent="0.25">
      <c r="A87" s="29" t="s">
        <v>203</v>
      </c>
      <c r="B87" s="29" t="s">
        <v>324</v>
      </c>
      <c r="C87" s="29" t="s">
        <v>325</v>
      </c>
      <c r="D87" s="29" t="s">
        <v>284</v>
      </c>
      <c r="E87" s="29"/>
      <c r="F87" s="11">
        <v>26.554397999999999</v>
      </c>
      <c r="G87" s="11">
        <v>25.817672999999999</v>
      </c>
      <c r="H87" s="11">
        <v>23.252994999999999</v>
      </c>
      <c r="I87" s="11">
        <v>23.491061999999999</v>
      </c>
      <c r="J87" s="11">
        <v>23.714366999999999</v>
      </c>
      <c r="K87" s="11">
        <v>24.513784000000001</v>
      </c>
      <c r="L87" s="11">
        <v>25.415092000000001</v>
      </c>
      <c r="M87" s="11">
        <v>26.355388999999999</v>
      </c>
      <c r="N87" s="11">
        <v>27.219809999999999</v>
      </c>
      <c r="O87" s="11">
        <v>28.555166</v>
      </c>
      <c r="P87" s="11">
        <v>29.597329999999999</v>
      </c>
      <c r="Q87" s="11">
        <v>30.597788000000001</v>
      </c>
      <c r="R87" s="11">
        <v>31.452079999999999</v>
      </c>
      <c r="S87" s="11">
        <v>32.436892999999998</v>
      </c>
      <c r="T87" s="11">
        <v>33.294674000000001</v>
      </c>
      <c r="U87" s="11">
        <v>34.312491999999999</v>
      </c>
      <c r="V87" s="11">
        <v>35.336010000000002</v>
      </c>
      <c r="W87" s="11">
        <v>36.503917999999999</v>
      </c>
      <c r="X87" s="11">
        <v>37.340710000000001</v>
      </c>
      <c r="Y87" s="11">
        <v>38.505882</v>
      </c>
      <c r="Z87" s="11">
        <v>39.620628000000004</v>
      </c>
      <c r="AA87" s="11">
        <v>40.567191999999999</v>
      </c>
      <c r="AB87" s="11">
        <v>41.906928999999998</v>
      </c>
      <c r="AC87" s="11">
        <v>43.292842999999998</v>
      </c>
      <c r="AD87" s="11">
        <v>44.439399999999999</v>
      </c>
      <c r="AE87" s="11">
        <v>45.826473</v>
      </c>
      <c r="AF87" s="11">
        <v>47.025055000000002</v>
      </c>
      <c r="AG87" s="11">
        <v>47.983226999999999</v>
      </c>
      <c r="AH87" s="11">
        <v>49.112659000000001</v>
      </c>
      <c r="AI87" s="11">
        <v>50.201500000000003</v>
      </c>
      <c r="AJ87" s="96">
        <v>2.1999999999999999E-2</v>
      </c>
    </row>
    <row r="88" spans="1:36" x14ac:dyDescent="0.25">
      <c r="A88" s="29" t="s">
        <v>206</v>
      </c>
      <c r="B88" s="29" t="s">
        <v>326</v>
      </c>
      <c r="C88" s="29" t="s">
        <v>327</v>
      </c>
      <c r="D88" s="29" t="s">
        <v>284</v>
      </c>
      <c r="E88" s="29"/>
      <c r="F88" s="11">
        <v>14.819134</v>
      </c>
      <c r="G88" s="11">
        <v>15.749204000000001</v>
      </c>
      <c r="H88" s="11">
        <v>14.857029000000001</v>
      </c>
      <c r="I88" s="11">
        <v>16.425356000000001</v>
      </c>
      <c r="J88" s="11">
        <v>16.818816999999999</v>
      </c>
      <c r="K88" s="11">
        <v>17.365718999999999</v>
      </c>
      <c r="L88" s="11">
        <v>18.042318000000002</v>
      </c>
      <c r="M88" s="11">
        <v>18.838507</v>
      </c>
      <c r="N88" s="11">
        <v>19.489782000000002</v>
      </c>
      <c r="O88" s="11">
        <v>19.865181</v>
      </c>
      <c r="P88" s="11">
        <v>20.866274000000001</v>
      </c>
      <c r="Q88" s="11">
        <v>21.567211</v>
      </c>
      <c r="R88" s="11">
        <v>22.176817</v>
      </c>
      <c r="S88" s="11">
        <v>22.908415000000002</v>
      </c>
      <c r="T88" s="11">
        <v>23.568726000000002</v>
      </c>
      <c r="U88" s="11">
        <v>24.362537</v>
      </c>
      <c r="V88" s="11">
        <v>25.263822999999999</v>
      </c>
      <c r="W88" s="11">
        <v>26.087971</v>
      </c>
      <c r="X88" s="11">
        <v>26.803425000000001</v>
      </c>
      <c r="Y88" s="11">
        <v>27.731251</v>
      </c>
      <c r="Z88" s="11">
        <v>28.568570999999999</v>
      </c>
      <c r="AA88" s="11">
        <v>29.269493000000001</v>
      </c>
      <c r="AB88" s="11">
        <v>30.395861</v>
      </c>
      <c r="AC88" s="11">
        <v>31.608882999999999</v>
      </c>
      <c r="AD88" s="11">
        <v>32.509312000000001</v>
      </c>
      <c r="AE88" s="11">
        <v>33.606178</v>
      </c>
      <c r="AF88" s="11">
        <v>34.515030000000003</v>
      </c>
      <c r="AG88" s="11">
        <v>35.256022999999999</v>
      </c>
      <c r="AH88" s="11">
        <v>36.156773000000001</v>
      </c>
      <c r="AI88" s="11">
        <v>36.837691999999997</v>
      </c>
      <c r="AJ88" s="96">
        <v>3.2000000000000001E-2</v>
      </c>
    </row>
    <row r="89" spans="1:36" x14ac:dyDescent="0.25">
      <c r="A89" s="29" t="s">
        <v>209</v>
      </c>
      <c r="B89" s="29" t="s">
        <v>328</v>
      </c>
      <c r="C89" s="29" t="s">
        <v>329</v>
      </c>
      <c r="D89" s="29" t="s">
        <v>284</v>
      </c>
      <c r="E89" s="29"/>
      <c r="F89" s="11">
        <v>24.112137000000001</v>
      </c>
      <c r="G89" s="11">
        <v>23.655601999999998</v>
      </c>
      <c r="H89" s="11">
        <v>23.157844999999998</v>
      </c>
      <c r="I89" s="11">
        <v>24.492270999999999</v>
      </c>
      <c r="J89" s="11">
        <v>25.01849</v>
      </c>
      <c r="K89" s="11">
        <v>25.586102</v>
      </c>
      <c r="L89" s="11">
        <v>26.276547999999998</v>
      </c>
      <c r="M89" s="11">
        <v>27.146507</v>
      </c>
      <c r="N89" s="11">
        <v>27.967580999999999</v>
      </c>
      <c r="O89" s="11">
        <v>28.573093</v>
      </c>
      <c r="P89" s="11">
        <v>29.562290000000001</v>
      </c>
      <c r="Q89" s="11">
        <v>30.350228999999999</v>
      </c>
      <c r="R89" s="11">
        <v>31.098589</v>
      </c>
      <c r="S89" s="11">
        <v>31.865223</v>
      </c>
      <c r="T89" s="11">
        <v>32.680382000000002</v>
      </c>
      <c r="U89" s="11">
        <v>33.674816</v>
      </c>
      <c r="V89" s="11">
        <v>34.698326000000002</v>
      </c>
      <c r="W89" s="11">
        <v>35.654021999999998</v>
      </c>
      <c r="X89" s="11">
        <v>36.575057999999999</v>
      </c>
      <c r="Y89" s="11">
        <v>37.760711999999998</v>
      </c>
      <c r="Z89" s="11">
        <v>38.780971999999998</v>
      </c>
      <c r="AA89" s="11">
        <v>39.680073</v>
      </c>
      <c r="AB89" s="11">
        <v>40.963676</v>
      </c>
      <c r="AC89" s="11">
        <v>42.354671000000003</v>
      </c>
      <c r="AD89" s="11">
        <v>43.477463</v>
      </c>
      <c r="AE89" s="11">
        <v>44.836258000000001</v>
      </c>
      <c r="AF89" s="11">
        <v>45.930115000000001</v>
      </c>
      <c r="AG89" s="11">
        <v>46.832855000000002</v>
      </c>
      <c r="AH89" s="11">
        <v>47.887154000000002</v>
      </c>
      <c r="AI89" s="11">
        <v>48.920589</v>
      </c>
      <c r="AJ89" s="96">
        <v>2.5000000000000001E-2</v>
      </c>
    </row>
    <row r="90" spans="1:36" x14ac:dyDescent="0.25">
      <c r="A90" s="29" t="s">
        <v>167</v>
      </c>
      <c r="B90" s="29" t="s">
        <v>330</v>
      </c>
      <c r="C90" s="29" t="s">
        <v>331</v>
      </c>
      <c r="D90" s="29" t="s">
        <v>284</v>
      </c>
      <c r="E90" s="29"/>
      <c r="F90" s="11">
        <v>3.5956450000000002</v>
      </c>
      <c r="G90" s="11">
        <v>5.3397220000000001</v>
      </c>
      <c r="H90" s="11">
        <v>8.6748069999999995</v>
      </c>
      <c r="I90" s="11">
        <v>9.7385640000000002</v>
      </c>
      <c r="J90" s="11">
        <v>10.088806</v>
      </c>
      <c r="K90" s="11">
        <v>10.488028999999999</v>
      </c>
      <c r="L90" s="11">
        <v>11.079867999999999</v>
      </c>
      <c r="M90" s="11">
        <v>11.55644</v>
      </c>
      <c r="N90" s="11">
        <v>11.937975</v>
      </c>
      <c r="O90" s="11">
        <v>12.371509</v>
      </c>
      <c r="P90" s="11">
        <v>12.866342</v>
      </c>
      <c r="Q90" s="11">
        <v>13.303258</v>
      </c>
      <c r="R90" s="11">
        <v>13.731605</v>
      </c>
      <c r="S90" s="11">
        <v>14.050065</v>
      </c>
      <c r="T90" s="11">
        <v>14.381916</v>
      </c>
      <c r="U90" s="11">
        <v>14.643943999999999</v>
      </c>
      <c r="V90" s="11">
        <v>14.952275999999999</v>
      </c>
      <c r="W90" s="11">
        <v>15.521946</v>
      </c>
      <c r="X90" s="11">
        <v>15.637225000000001</v>
      </c>
      <c r="Y90" s="11">
        <v>16.654591</v>
      </c>
      <c r="Z90" s="11">
        <v>17.248407</v>
      </c>
      <c r="AA90" s="11">
        <v>17.819638999999999</v>
      </c>
      <c r="AB90" s="11">
        <v>18.720827</v>
      </c>
      <c r="AC90" s="11">
        <v>19.523637999999998</v>
      </c>
      <c r="AD90" s="11">
        <v>20.096724999999999</v>
      </c>
      <c r="AE90" s="11">
        <v>20.752996</v>
      </c>
      <c r="AF90" s="11">
        <v>21.407574</v>
      </c>
      <c r="AG90" s="11">
        <v>21.733741999999999</v>
      </c>
      <c r="AH90" s="11">
        <v>22.331163</v>
      </c>
      <c r="AI90" s="11">
        <v>22.690922</v>
      </c>
      <c r="AJ90" s="96">
        <v>6.6000000000000003E-2</v>
      </c>
    </row>
    <row r="91" spans="1:36" x14ac:dyDescent="0.25">
      <c r="A91" s="29" t="s">
        <v>5</v>
      </c>
      <c r="B91" s="29" t="s">
        <v>332</v>
      </c>
      <c r="C91" s="29" t="s">
        <v>333</v>
      </c>
      <c r="D91" s="29" t="s">
        <v>284</v>
      </c>
      <c r="E91" s="29"/>
      <c r="F91" s="11">
        <v>18.234916999999999</v>
      </c>
      <c r="G91" s="11">
        <v>18.433862999999999</v>
      </c>
      <c r="H91" s="11">
        <v>17.984103999999999</v>
      </c>
      <c r="I91" s="11">
        <v>17.602927999999999</v>
      </c>
      <c r="J91" s="11">
        <v>17.462551000000001</v>
      </c>
      <c r="K91" s="11">
        <v>17.397998999999999</v>
      </c>
      <c r="L91" s="11">
        <v>17.393903999999999</v>
      </c>
      <c r="M91" s="11">
        <v>17.567135</v>
      </c>
      <c r="N91" s="11">
        <v>17.807632000000002</v>
      </c>
      <c r="O91" s="11">
        <v>18.059501999999998</v>
      </c>
      <c r="P91" s="11">
        <v>18.395185000000001</v>
      </c>
      <c r="Q91" s="11">
        <v>18.504702000000002</v>
      </c>
      <c r="R91" s="11">
        <v>18.844087999999999</v>
      </c>
      <c r="S91" s="11">
        <v>19.110168000000002</v>
      </c>
      <c r="T91" s="11">
        <v>19.237058999999999</v>
      </c>
      <c r="U91" s="11">
        <v>19.416269</v>
      </c>
      <c r="V91" s="11">
        <v>19.793310000000002</v>
      </c>
      <c r="W91" s="11">
        <v>20.120687</v>
      </c>
      <c r="X91" s="11">
        <v>20.512616999999999</v>
      </c>
      <c r="Y91" s="11">
        <v>20.771405999999999</v>
      </c>
      <c r="Z91" s="11">
        <v>21.098969</v>
      </c>
      <c r="AA91" s="11">
        <v>21.440778999999999</v>
      </c>
      <c r="AB91" s="11">
        <v>21.835445</v>
      </c>
      <c r="AC91" s="11">
        <v>22.013807</v>
      </c>
      <c r="AD91" s="11">
        <v>22.573505000000001</v>
      </c>
      <c r="AE91" s="11">
        <v>23.037904999999999</v>
      </c>
      <c r="AF91" s="11">
        <v>23.558613000000001</v>
      </c>
      <c r="AG91" s="11">
        <v>23.961655</v>
      </c>
      <c r="AH91" s="11">
        <v>24.678379</v>
      </c>
      <c r="AI91" s="11">
        <v>25.198910000000001</v>
      </c>
      <c r="AJ91" s="96">
        <v>1.0999999999999999E-2</v>
      </c>
    </row>
    <row r="92" spans="1:36" x14ac:dyDescent="0.25">
      <c r="A92" s="29" t="s">
        <v>158</v>
      </c>
      <c r="B92" s="29" t="s">
        <v>334</v>
      </c>
      <c r="C92" s="29" t="s">
        <v>335</v>
      </c>
      <c r="D92" s="29" t="s">
        <v>284</v>
      </c>
      <c r="E92" s="29"/>
      <c r="F92" s="11">
        <v>48.066566000000002</v>
      </c>
      <c r="G92" s="11">
        <v>55.993659999999998</v>
      </c>
      <c r="H92" s="11">
        <v>54.420592999999997</v>
      </c>
      <c r="I92" s="11">
        <v>55.414977999999998</v>
      </c>
      <c r="J92" s="11">
        <v>57.087212000000001</v>
      </c>
      <c r="K92" s="11">
        <v>58.227352000000003</v>
      </c>
      <c r="L92" s="11">
        <v>60.230110000000003</v>
      </c>
      <c r="M92" s="11">
        <v>62.068747999999999</v>
      </c>
      <c r="N92" s="11">
        <v>64.004829000000001</v>
      </c>
      <c r="O92" s="11">
        <v>63.608589000000002</v>
      </c>
      <c r="P92" s="11">
        <v>65.318580999999995</v>
      </c>
      <c r="Q92" s="11">
        <v>67.098961000000003</v>
      </c>
      <c r="R92" s="11">
        <v>69.003142999999994</v>
      </c>
      <c r="S92" s="11">
        <v>70.723145000000002</v>
      </c>
      <c r="T92" s="11">
        <v>71.549683000000002</v>
      </c>
      <c r="U92" s="11">
        <v>72.815948000000006</v>
      </c>
      <c r="V92" s="11">
        <v>74.258719999999997</v>
      </c>
      <c r="W92" s="11">
        <v>75.983954999999995</v>
      </c>
      <c r="X92" s="11">
        <v>77.443916000000002</v>
      </c>
      <c r="Y92" s="11">
        <v>78.718010000000007</v>
      </c>
      <c r="Z92" s="11">
        <v>80.618842999999998</v>
      </c>
      <c r="AA92" s="11">
        <v>82.117408999999995</v>
      </c>
      <c r="AB92" s="11">
        <v>83.274970999999994</v>
      </c>
      <c r="AC92" s="11">
        <v>84.423079999999999</v>
      </c>
      <c r="AD92" s="11">
        <v>85.758842000000001</v>
      </c>
      <c r="AE92" s="11">
        <v>87.049621999999999</v>
      </c>
      <c r="AF92" s="11">
        <v>88.186272000000002</v>
      </c>
      <c r="AG92" s="11">
        <v>89.468384</v>
      </c>
      <c r="AH92" s="11">
        <v>91.032798999999997</v>
      </c>
      <c r="AI92" s="11">
        <v>92.662871999999993</v>
      </c>
      <c r="AJ92" s="96">
        <v>2.3E-2</v>
      </c>
    </row>
    <row r="93" spans="1:36" s="63" customFormat="1" x14ac:dyDescent="0.25">
      <c r="A93" s="101" t="s">
        <v>388</v>
      </c>
      <c r="B93" s="98"/>
      <c r="C93" s="98" t="s">
        <v>336</v>
      </c>
      <c r="D93" s="98"/>
      <c r="E93" s="98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99"/>
      <c r="AB93" s="99"/>
      <c r="AC93" s="99"/>
      <c r="AD93" s="99"/>
      <c r="AE93" s="99"/>
      <c r="AF93" s="99"/>
      <c r="AG93" s="99"/>
      <c r="AH93" s="99"/>
      <c r="AI93" s="99"/>
      <c r="AJ93" s="98"/>
    </row>
    <row r="94" spans="1:36" x14ac:dyDescent="0.25">
      <c r="A94" s="29" t="s">
        <v>153</v>
      </c>
      <c r="B94" s="29" t="s">
        <v>337</v>
      </c>
      <c r="C94" s="29" t="s">
        <v>338</v>
      </c>
      <c r="D94" s="29" t="s">
        <v>284</v>
      </c>
      <c r="E94" s="29"/>
      <c r="F94" s="11">
        <v>21.007570000000001</v>
      </c>
      <c r="G94" s="11">
        <v>21.790285000000001</v>
      </c>
      <c r="H94" s="11">
        <v>20.348312</v>
      </c>
      <c r="I94" s="11">
        <v>21.223828999999999</v>
      </c>
      <c r="J94" s="11">
        <v>20.970327000000001</v>
      </c>
      <c r="K94" s="11">
        <v>20.823291999999999</v>
      </c>
      <c r="L94" s="11">
        <v>20.790441999999999</v>
      </c>
      <c r="M94" s="11">
        <v>21.583238999999999</v>
      </c>
      <c r="N94" s="11">
        <v>22.265899999999998</v>
      </c>
      <c r="O94" s="11">
        <v>22.778417999999999</v>
      </c>
      <c r="P94" s="11">
        <v>23.636374</v>
      </c>
      <c r="Q94" s="11">
        <v>24.408106</v>
      </c>
      <c r="R94" s="11">
        <v>25.040030999999999</v>
      </c>
      <c r="S94" s="11">
        <v>25.742159000000001</v>
      </c>
      <c r="T94" s="11">
        <v>26.472124000000001</v>
      </c>
      <c r="U94" s="11">
        <v>27.295019</v>
      </c>
      <c r="V94" s="11">
        <v>28.220074</v>
      </c>
      <c r="W94" s="11">
        <v>29.048323</v>
      </c>
      <c r="X94" s="11">
        <v>29.793783000000001</v>
      </c>
      <c r="Y94" s="11">
        <v>30.835152000000001</v>
      </c>
      <c r="Z94" s="11">
        <v>31.697503999999999</v>
      </c>
      <c r="AA94" s="11">
        <v>32.446292999999997</v>
      </c>
      <c r="AB94" s="11">
        <v>33.571204999999999</v>
      </c>
      <c r="AC94" s="11">
        <v>34.787796</v>
      </c>
      <c r="AD94" s="11">
        <v>35.748486</v>
      </c>
      <c r="AE94" s="11">
        <v>36.958157</v>
      </c>
      <c r="AF94" s="11">
        <v>37.835917999999999</v>
      </c>
      <c r="AG94" s="11">
        <v>38.556038000000001</v>
      </c>
      <c r="AH94" s="11">
        <v>39.431666999999997</v>
      </c>
      <c r="AI94" s="11">
        <v>40.201725000000003</v>
      </c>
      <c r="AJ94" s="96">
        <v>2.3E-2</v>
      </c>
    </row>
    <row r="95" spans="1:36" x14ac:dyDescent="0.25">
      <c r="A95" s="29" t="s">
        <v>167</v>
      </c>
      <c r="B95" s="29" t="s">
        <v>339</v>
      </c>
      <c r="C95" s="29" t="s">
        <v>340</v>
      </c>
      <c r="D95" s="29" t="s">
        <v>284</v>
      </c>
      <c r="E95" s="29"/>
      <c r="F95" s="11">
        <v>11.818052</v>
      </c>
      <c r="G95" s="11">
        <v>12.166948</v>
      </c>
      <c r="H95" s="11">
        <v>11.654415</v>
      </c>
      <c r="I95" s="11">
        <v>12.481650999999999</v>
      </c>
      <c r="J95" s="11">
        <v>12.478448999999999</v>
      </c>
      <c r="K95" s="11">
        <v>12.525339000000001</v>
      </c>
      <c r="L95" s="11">
        <v>12.780416000000001</v>
      </c>
      <c r="M95" s="11">
        <v>13.342895</v>
      </c>
      <c r="N95" s="11">
        <v>13.785740000000001</v>
      </c>
      <c r="O95" s="11">
        <v>14.297839</v>
      </c>
      <c r="P95" s="11">
        <v>14.855290999999999</v>
      </c>
      <c r="Q95" s="11">
        <v>15.366892999999999</v>
      </c>
      <c r="R95" s="11">
        <v>15.86571</v>
      </c>
      <c r="S95" s="11">
        <v>16.236025000000001</v>
      </c>
      <c r="T95" s="11">
        <v>16.622295000000001</v>
      </c>
      <c r="U95" s="11">
        <v>16.924928999999999</v>
      </c>
      <c r="V95" s="11">
        <v>17.280235000000001</v>
      </c>
      <c r="W95" s="11">
        <v>17.949532999999999</v>
      </c>
      <c r="X95" s="11">
        <v>18.082426000000002</v>
      </c>
      <c r="Y95" s="11">
        <v>19.296275999999999</v>
      </c>
      <c r="Z95" s="11">
        <v>20.003992</v>
      </c>
      <c r="AA95" s="11">
        <v>20.686247000000002</v>
      </c>
      <c r="AB95" s="11">
        <v>21.770213999999999</v>
      </c>
      <c r="AC95" s="11">
        <v>22.734501000000002</v>
      </c>
      <c r="AD95" s="11">
        <v>23.414265</v>
      </c>
      <c r="AE95" s="11">
        <v>24.199681999999999</v>
      </c>
      <c r="AF95" s="11">
        <v>24.975442999999999</v>
      </c>
      <c r="AG95" s="11">
        <v>25.356031000000002</v>
      </c>
      <c r="AH95" s="11">
        <v>26.057396000000001</v>
      </c>
      <c r="AI95" s="11">
        <v>26.475624</v>
      </c>
      <c r="AJ95" s="96">
        <v>2.8000000000000001E-2</v>
      </c>
    </row>
    <row r="96" spans="1:36" s="63" customFormat="1" x14ac:dyDescent="0.25">
      <c r="A96" s="98" t="s">
        <v>5</v>
      </c>
      <c r="B96" s="98" t="s">
        <v>341</v>
      </c>
      <c r="C96" s="98" t="s">
        <v>342</v>
      </c>
      <c r="D96" s="98" t="s">
        <v>284</v>
      </c>
      <c r="E96" s="98"/>
      <c r="F96" s="99">
        <v>6.835502</v>
      </c>
      <c r="G96" s="99">
        <v>5.1089520000000004</v>
      </c>
      <c r="H96" s="99">
        <v>4.7919169999999998</v>
      </c>
      <c r="I96" s="99">
        <v>4.327852</v>
      </c>
      <c r="J96" s="99">
        <v>3.9699900000000001</v>
      </c>
      <c r="K96" s="99">
        <v>3.8610479999999998</v>
      </c>
      <c r="L96" s="99">
        <v>3.8161999999999998</v>
      </c>
      <c r="M96" s="99">
        <v>3.9842620000000002</v>
      </c>
      <c r="N96" s="99">
        <v>4.125445</v>
      </c>
      <c r="O96" s="99">
        <v>4.3418130000000001</v>
      </c>
      <c r="P96" s="99">
        <v>4.5915400000000002</v>
      </c>
      <c r="Q96" s="99">
        <v>4.7114599999999998</v>
      </c>
      <c r="R96" s="99">
        <v>4.9002140000000001</v>
      </c>
      <c r="S96" s="99">
        <v>5.0373229999999998</v>
      </c>
      <c r="T96" s="99">
        <v>5.0644960000000001</v>
      </c>
      <c r="U96" s="99">
        <v>5.1487829999999999</v>
      </c>
      <c r="V96" s="99">
        <v>5.2673639999999997</v>
      </c>
      <c r="W96" s="99">
        <v>5.4318569999999999</v>
      </c>
      <c r="X96" s="99">
        <v>5.5869900000000001</v>
      </c>
      <c r="Y96" s="99">
        <v>5.7453240000000001</v>
      </c>
      <c r="Z96" s="99">
        <v>5.8179470000000002</v>
      </c>
      <c r="AA96" s="99">
        <v>5.9197540000000002</v>
      </c>
      <c r="AB96" s="99">
        <v>6.0510640000000002</v>
      </c>
      <c r="AC96" s="99">
        <v>5.9618779999999996</v>
      </c>
      <c r="AD96" s="99">
        <v>6.1113429999999997</v>
      </c>
      <c r="AE96" s="99">
        <v>6.254829</v>
      </c>
      <c r="AF96" s="99">
        <v>6.4118329999999997</v>
      </c>
      <c r="AG96" s="99">
        <v>6.5727919999999997</v>
      </c>
      <c r="AH96" s="99">
        <v>6.7867959999999998</v>
      </c>
      <c r="AI96" s="99">
        <v>6.935562</v>
      </c>
      <c r="AJ96" s="100">
        <v>1E-3</v>
      </c>
    </row>
    <row r="97" spans="1:36" x14ac:dyDescent="0.25">
      <c r="A97" s="29" t="s">
        <v>226</v>
      </c>
      <c r="B97" s="29" t="s">
        <v>343</v>
      </c>
      <c r="C97" s="29" t="s">
        <v>344</v>
      </c>
      <c r="D97" s="29" t="s">
        <v>284</v>
      </c>
      <c r="E97" s="29"/>
      <c r="F97" s="11">
        <v>0</v>
      </c>
      <c r="G97" s="11">
        <v>0</v>
      </c>
      <c r="H97" s="11">
        <v>3.4416790000000002</v>
      </c>
      <c r="I97" s="11">
        <v>0.216858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0</v>
      </c>
      <c r="AG97" s="11">
        <v>0</v>
      </c>
      <c r="AH97" s="11">
        <v>0</v>
      </c>
      <c r="AI97" s="11">
        <v>0</v>
      </c>
      <c r="AJ97" s="29" t="s">
        <v>187</v>
      </c>
    </row>
    <row r="98" spans="1:36" x14ac:dyDescent="0.25">
      <c r="A98" s="29" t="s">
        <v>229</v>
      </c>
      <c r="B98" s="29" t="s">
        <v>345</v>
      </c>
      <c r="C98" s="29" t="s">
        <v>346</v>
      </c>
      <c r="D98" s="29" t="s">
        <v>284</v>
      </c>
      <c r="E98" s="29"/>
      <c r="F98" s="11">
        <v>0.71666399999999997</v>
      </c>
      <c r="G98" s="11">
        <v>0.73504000000000003</v>
      </c>
      <c r="H98" s="11">
        <v>0.75029400000000002</v>
      </c>
      <c r="I98" s="11">
        <v>0.76839900000000005</v>
      </c>
      <c r="J98" s="11">
        <v>0.788937</v>
      </c>
      <c r="K98" s="11">
        <v>0.80945999999999996</v>
      </c>
      <c r="L98" s="11">
        <v>0.83239399999999997</v>
      </c>
      <c r="M98" s="11">
        <v>0.85455099999999995</v>
      </c>
      <c r="N98" s="11">
        <v>0.87787400000000004</v>
      </c>
      <c r="O98" s="11">
        <v>0.90090700000000001</v>
      </c>
      <c r="P98" s="11">
        <v>0.92300800000000005</v>
      </c>
      <c r="Q98" s="11">
        <v>0.946218</v>
      </c>
      <c r="R98" s="11">
        <v>0.96992599999999995</v>
      </c>
      <c r="S98" s="11">
        <v>0.99299499999999996</v>
      </c>
      <c r="T98" s="11">
        <v>1.0178720000000001</v>
      </c>
      <c r="U98" s="11">
        <v>1.043312</v>
      </c>
      <c r="V98" s="11">
        <v>1.06792</v>
      </c>
      <c r="W98" s="11">
        <v>1.094794</v>
      </c>
      <c r="X98" s="11">
        <v>1.1221639999999999</v>
      </c>
      <c r="Y98" s="11">
        <v>1.150844</v>
      </c>
      <c r="Z98" s="11">
        <v>1.1802429999999999</v>
      </c>
      <c r="AA98" s="11">
        <v>1.2105250000000001</v>
      </c>
      <c r="AB98" s="11">
        <v>1.2417180000000001</v>
      </c>
      <c r="AC98" s="11">
        <v>1.273598</v>
      </c>
      <c r="AD98" s="11">
        <v>1.306138</v>
      </c>
      <c r="AE98" s="11">
        <v>1.3396779999999999</v>
      </c>
      <c r="AF98" s="11">
        <v>1.373974</v>
      </c>
      <c r="AG98" s="11">
        <v>1.4092260000000001</v>
      </c>
      <c r="AH98" s="11">
        <v>1.4454959999999999</v>
      </c>
      <c r="AI98" s="11">
        <v>1.482631</v>
      </c>
      <c r="AJ98" s="96">
        <v>2.5000000000000001E-2</v>
      </c>
    </row>
    <row r="99" spans="1:36" x14ac:dyDescent="0.25">
      <c r="A99" s="29" t="s">
        <v>232</v>
      </c>
      <c r="B99" s="29"/>
      <c r="C99" s="29" t="s">
        <v>347</v>
      </c>
      <c r="D99" s="29"/>
      <c r="E99" s="29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29"/>
    </row>
    <row r="100" spans="1:36" x14ac:dyDescent="0.25">
      <c r="A100" s="29" t="s">
        <v>149</v>
      </c>
      <c r="B100" s="29" t="s">
        <v>348</v>
      </c>
      <c r="C100" s="29" t="s">
        <v>349</v>
      </c>
      <c r="D100" s="29" t="s">
        <v>284</v>
      </c>
      <c r="E100" s="29"/>
      <c r="F100" s="11">
        <v>22.743552999999999</v>
      </c>
      <c r="G100" s="11">
        <v>25.052669999999999</v>
      </c>
      <c r="H100" s="11">
        <v>24.663125999999998</v>
      </c>
      <c r="I100" s="11">
        <v>25.455233</v>
      </c>
      <c r="J100" s="11">
        <v>25.978445000000001</v>
      </c>
      <c r="K100" s="11">
        <v>26.755852000000001</v>
      </c>
      <c r="L100" s="11">
        <v>27.845295</v>
      </c>
      <c r="M100" s="11">
        <v>29.21698</v>
      </c>
      <c r="N100" s="11">
        <v>30.512449</v>
      </c>
      <c r="O100" s="11">
        <v>31.840444999999999</v>
      </c>
      <c r="P100" s="11">
        <v>33.167369999999998</v>
      </c>
      <c r="Q100" s="11">
        <v>34.430576000000002</v>
      </c>
      <c r="R100" s="11">
        <v>35.693843999999999</v>
      </c>
      <c r="S100" s="11">
        <v>36.860863000000002</v>
      </c>
      <c r="T100" s="11">
        <v>37.94952</v>
      </c>
      <c r="U100" s="11">
        <v>39.074959</v>
      </c>
      <c r="V100" s="11">
        <v>40.276760000000003</v>
      </c>
      <c r="W100" s="11">
        <v>41.504703999999997</v>
      </c>
      <c r="X100" s="11">
        <v>42.641883999999997</v>
      </c>
      <c r="Y100" s="11">
        <v>44.067557999999998</v>
      </c>
      <c r="Z100" s="11">
        <v>45.429896999999997</v>
      </c>
      <c r="AA100" s="11">
        <v>46.606667000000002</v>
      </c>
      <c r="AB100" s="11">
        <v>47.988010000000003</v>
      </c>
      <c r="AC100" s="11">
        <v>49.481937000000002</v>
      </c>
      <c r="AD100" s="11">
        <v>50.767009999999999</v>
      </c>
      <c r="AE100" s="11">
        <v>52.148654999999998</v>
      </c>
      <c r="AF100" s="11">
        <v>53.507015000000003</v>
      </c>
      <c r="AG100" s="11">
        <v>54.832076999999998</v>
      </c>
      <c r="AH100" s="11">
        <v>56.076487999999998</v>
      </c>
      <c r="AI100" s="11">
        <v>57.303635</v>
      </c>
      <c r="AJ100" s="96">
        <v>3.2000000000000001E-2</v>
      </c>
    </row>
    <row r="101" spans="1:36" x14ac:dyDescent="0.25">
      <c r="A101" s="29" t="s">
        <v>200</v>
      </c>
      <c r="B101" s="29" t="s">
        <v>350</v>
      </c>
      <c r="C101" s="29" t="s">
        <v>351</v>
      </c>
      <c r="D101" s="29" t="s">
        <v>284</v>
      </c>
      <c r="E101" s="29"/>
      <c r="F101" s="11">
        <v>32.473770000000002</v>
      </c>
      <c r="G101" s="11">
        <v>32.600639000000001</v>
      </c>
      <c r="H101" s="11">
        <v>27.841826999999999</v>
      </c>
      <c r="I101" s="11">
        <v>28.673779</v>
      </c>
      <c r="J101" s="11">
        <v>28.394248999999999</v>
      </c>
      <c r="K101" s="11">
        <v>29.476254000000001</v>
      </c>
      <c r="L101" s="11">
        <v>30.726448000000001</v>
      </c>
      <c r="M101" s="11">
        <v>32.170048000000001</v>
      </c>
      <c r="N101" s="11">
        <v>33.225181999999997</v>
      </c>
      <c r="O101" s="11">
        <v>34.751198000000002</v>
      </c>
      <c r="P101" s="11">
        <v>35.954974999999997</v>
      </c>
      <c r="Q101" s="11">
        <v>37.170333999999997</v>
      </c>
      <c r="R101" s="11">
        <v>38.208134000000001</v>
      </c>
      <c r="S101" s="11">
        <v>39.404488000000001</v>
      </c>
      <c r="T101" s="11">
        <v>40.446528999999998</v>
      </c>
      <c r="U101" s="11">
        <v>41.682975999999996</v>
      </c>
      <c r="V101" s="11">
        <v>42.926352999999999</v>
      </c>
      <c r="W101" s="11">
        <v>44.345126999999998</v>
      </c>
      <c r="X101" s="11">
        <v>45.361671000000001</v>
      </c>
      <c r="Y101" s="11">
        <v>46.777126000000003</v>
      </c>
      <c r="Z101" s="11">
        <v>48.131329000000001</v>
      </c>
      <c r="AA101" s="11">
        <v>49.074584999999999</v>
      </c>
      <c r="AB101" s="11">
        <v>50.664822000000001</v>
      </c>
      <c r="AC101" s="11">
        <v>52.088394000000001</v>
      </c>
      <c r="AD101" s="11">
        <v>53.467891999999999</v>
      </c>
      <c r="AE101" s="11">
        <v>55.136764999999997</v>
      </c>
      <c r="AF101" s="11">
        <v>56.578850000000003</v>
      </c>
      <c r="AG101" s="11">
        <v>57.452415000000002</v>
      </c>
      <c r="AH101" s="11">
        <v>59.090587999999997</v>
      </c>
      <c r="AI101" s="11">
        <v>60.400638999999998</v>
      </c>
      <c r="AJ101" s="96">
        <v>2.1999999999999999E-2</v>
      </c>
    </row>
    <row r="102" spans="1:36" x14ac:dyDescent="0.25">
      <c r="A102" s="29" t="s">
        <v>203</v>
      </c>
      <c r="B102" s="29" t="s">
        <v>352</v>
      </c>
      <c r="C102" s="29" t="s">
        <v>353</v>
      </c>
      <c r="D102" s="29" t="s">
        <v>284</v>
      </c>
      <c r="E102" s="29"/>
      <c r="F102" s="11">
        <v>26.553932</v>
      </c>
      <c r="G102" s="11">
        <v>25.817215000000001</v>
      </c>
      <c r="H102" s="11">
        <v>23.282824999999999</v>
      </c>
      <c r="I102" s="11">
        <v>23.530757999999999</v>
      </c>
      <c r="J102" s="11">
        <v>23.749395</v>
      </c>
      <c r="K102" s="11">
        <v>24.534288</v>
      </c>
      <c r="L102" s="11">
        <v>25.415091</v>
      </c>
      <c r="M102" s="11">
        <v>26.355388999999999</v>
      </c>
      <c r="N102" s="11">
        <v>27.219814</v>
      </c>
      <c r="O102" s="11">
        <v>28.555166</v>
      </c>
      <c r="P102" s="11">
        <v>29.597329999999999</v>
      </c>
      <c r="Q102" s="11">
        <v>30.597784000000001</v>
      </c>
      <c r="R102" s="11">
        <v>31.452079999999999</v>
      </c>
      <c r="S102" s="11">
        <v>32.436892999999998</v>
      </c>
      <c r="T102" s="11">
        <v>33.294677999999998</v>
      </c>
      <c r="U102" s="11">
        <v>34.312491999999999</v>
      </c>
      <c r="V102" s="11">
        <v>35.336010000000002</v>
      </c>
      <c r="W102" s="11">
        <v>36.503917999999999</v>
      </c>
      <c r="X102" s="11">
        <v>37.340705999999997</v>
      </c>
      <c r="Y102" s="11">
        <v>38.505882</v>
      </c>
      <c r="Z102" s="11">
        <v>39.620628000000004</v>
      </c>
      <c r="AA102" s="11">
        <v>40.567191999999999</v>
      </c>
      <c r="AB102" s="11">
        <v>41.906928999999998</v>
      </c>
      <c r="AC102" s="11">
        <v>43.292839000000001</v>
      </c>
      <c r="AD102" s="11">
        <v>44.439399999999999</v>
      </c>
      <c r="AE102" s="11">
        <v>45.826473</v>
      </c>
      <c r="AF102" s="11">
        <v>47.025055000000002</v>
      </c>
      <c r="AG102" s="11">
        <v>47.983231000000004</v>
      </c>
      <c r="AH102" s="11">
        <v>49.112656000000001</v>
      </c>
      <c r="AI102" s="11">
        <v>50.201495999999999</v>
      </c>
      <c r="AJ102" s="96">
        <v>2.1999999999999999E-2</v>
      </c>
    </row>
    <row r="103" spans="1:36" x14ac:dyDescent="0.25">
      <c r="A103" s="29" t="s">
        <v>206</v>
      </c>
      <c r="B103" s="29" t="s">
        <v>354</v>
      </c>
      <c r="C103" s="29" t="s">
        <v>355</v>
      </c>
      <c r="D103" s="29" t="s">
        <v>284</v>
      </c>
      <c r="E103" s="29"/>
      <c r="F103" s="11">
        <v>14.819134</v>
      </c>
      <c r="G103" s="11">
        <v>15.749204000000001</v>
      </c>
      <c r="H103" s="11">
        <v>14.857029000000001</v>
      </c>
      <c r="I103" s="11">
        <v>16.425356000000001</v>
      </c>
      <c r="J103" s="11">
        <v>16.818816999999999</v>
      </c>
      <c r="K103" s="11">
        <v>17.365718999999999</v>
      </c>
      <c r="L103" s="11">
        <v>18.042318000000002</v>
      </c>
      <c r="M103" s="11">
        <v>18.838507</v>
      </c>
      <c r="N103" s="11">
        <v>19.489782000000002</v>
      </c>
      <c r="O103" s="11">
        <v>19.865181</v>
      </c>
      <c r="P103" s="11">
        <v>20.866274000000001</v>
      </c>
      <c r="Q103" s="11">
        <v>21.567211</v>
      </c>
      <c r="R103" s="11">
        <v>22.176817</v>
      </c>
      <c r="S103" s="11">
        <v>22.908415000000002</v>
      </c>
      <c r="T103" s="11">
        <v>23.568726000000002</v>
      </c>
      <c r="U103" s="11">
        <v>24.362537</v>
      </c>
      <c r="V103" s="11">
        <v>25.263822999999999</v>
      </c>
      <c r="W103" s="11">
        <v>26.087971</v>
      </c>
      <c r="X103" s="11">
        <v>26.803425000000001</v>
      </c>
      <c r="Y103" s="11">
        <v>27.731251</v>
      </c>
      <c r="Z103" s="11">
        <v>28.568570999999999</v>
      </c>
      <c r="AA103" s="11">
        <v>29.269493000000001</v>
      </c>
      <c r="AB103" s="11">
        <v>30.395861</v>
      </c>
      <c r="AC103" s="11">
        <v>31.608882999999999</v>
      </c>
      <c r="AD103" s="11">
        <v>32.509312000000001</v>
      </c>
      <c r="AE103" s="11">
        <v>33.606178</v>
      </c>
      <c r="AF103" s="11">
        <v>34.515030000000003</v>
      </c>
      <c r="AG103" s="11">
        <v>35.256022999999999</v>
      </c>
      <c r="AH103" s="11">
        <v>36.156773000000001</v>
      </c>
      <c r="AI103" s="11">
        <v>36.837691999999997</v>
      </c>
      <c r="AJ103" s="96">
        <v>3.2000000000000001E-2</v>
      </c>
    </row>
    <row r="104" spans="1:36" x14ac:dyDescent="0.25">
      <c r="A104" s="29" t="s">
        <v>153</v>
      </c>
      <c r="B104" s="29" t="s">
        <v>356</v>
      </c>
      <c r="C104" s="29" t="s">
        <v>357</v>
      </c>
      <c r="D104" s="29" t="s">
        <v>284</v>
      </c>
      <c r="E104" s="29"/>
      <c r="F104" s="11">
        <v>22.89188</v>
      </c>
      <c r="G104" s="11">
        <v>23.21546</v>
      </c>
      <c r="H104" s="11">
        <v>22.945349</v>
      </c>
      <c r="I104" s="11">
        <v>24.548983</v>
      </c>
      <c r="J104" s="11">
        <v>25.318514</v>
      </c>
      <c r="K104" s="11">
        <v>26.150372000000001</v>
      </c>
      <c r="L104" s="11">
        <v>27.118258999999998</v>
      </c>
      <c r="M104" s="11">
        <v>28.007632999999998</v>
      </c>
      <c r="N104" s="11">
        <v>28.831828999999999</v>
      </c>
      <c r="O104" s="11">
        <v>29.455143</v>
      </c>
      <c r="P104" s="11">
        <v>30.467886</v>
      </c>
      <c r="Q104" s="11">
        <v>31.268537999999999</v>
      </c>
      <c r="R104" s="11">
        <v>32.038513000000002</v>
      </c>
      <c r="S104" s="11">
        <v>32.812744000000002</v>
      </c>
      <c r="T104" s="11">
        <v>33.643859999999997</v>
      </c>
      <c r="U104" s="11">
        <v>34.626125000000002</v>
      </c>
      <c r="V104" s="11">
        <v>35.703677999999996</v>
      </c>
      <c r="W104" s="11">
        <v>36.681125999999999</v>
      </c>
      <c r="X104" s="11">
        <v>37.595939999999999</v>
      </c>
      <c r="Y104" s="11">
        <v>38.793002999999999</v>
      </c>
      <c r="Z104" s="11">
        <v>39.822132000000003</v>
      </c>
      <c r="AA104" s="11">
        <v>40.743792999999997</v>
      </c>
      <c r="AB104" s="11">
        <v>42.045817999999997</v>
      </c>
      <c r="AC104" s="11">
        <v>43.436554000000001</v>
      </c>
      <c r="AD104" s="11">
        <v>44.589652999999998</v>
      </c>
      <c r="AE104" s="11">
        <v>45.963383</v>
      </c>
      <c r="AF104" s="11">
        <v>47.058750000000003</v>
      </c>
      <c r="AG104" s="11">
        <v>47.988937</v>
      </c>
      <c r="AH104" s="11">
        <v>49.059176999999998</v>
      </c>
      <c r="AI104" s="11">
        <v>50.084010999999997</v>
      </c>
      <c r="AJ104" s="96">
        <v>2.7E-2</v>
      </c>
    </row>
    <row r="105" spans="1:36" x14ac:dyDescent="0.25">
      <c r="A105" s="29" t="s">
        <v>167</v>
      </c>
      <c r="B105" s="29" t="s">
        <v>358</v>
      </c>
      <c r="C105" s="29" t="s">
        <v>359</v>
      </c>
      <c r="D105" s="29" t="s">
        <v>284</v>
      </c>
      <c r="E105" s="29"/>
      <c r="F105" s="11">
        <v>5.5584499999999997</v>
      </c>
      <c r="G105" s="11">
        <v>6.8318029999999998</v>
      </c>
      <c r="H105" s="11">
        <v>8.4788549999999994</v>
      </c>
      <c r="I105" s="11">
        <v>9.7546920000000004</v>
      </c>
      <c r="J105" s="11">
        <v>10.392500999999999</v>
      </c>
      <c r="K105" s="11">
        <v>11.113078</v>
      </c>
      <c r="L105" s="11">
        <v>12.054150999999999</v>
      </c>
      <c r="M105" s="11">
        <v>12.588442000000001</v>
      </c>
      <c r="N105" s="11">
        <v>13.016431000000001</v>
      </c>
      <c r="O105" s="11">
        <v>13.504460999999999</v>
      </c>
      <c r="P105" s="11">
        <v>14.039965</v>
      </c>
      <c r="Q105" s="11">
        <v>14.528373999999999</v>
      </c>
      <c r="R105" s="11">
        <v>15.006447</v>
      </c>
      <c r="S105" s="11">
        <v>15.362826999999999</v>
      </c>
      <c r="T105" s="11">
        <v>15.732924000000001</v>
      </c>
      <c r="U105" s="11">
        <v>16.026683999999999</v>
      </c>
      <c r="V105" s="11">
        <v>16.370977</v>
      </c>
      <c r="W105" s="11">
        <v>17.005289000000001</v>
      </c>
      <c r="X105" s="11">
        <v>17.142855000000001</v>
      </c>
      <c r="Y105" s="11">
        <v>18.279786999999999</v>
      </c>
      <c r="Z105" s="11">
        <v>18.949413</v>
      </c>
      <c r="AA105" s="11">
        <v>19.595317999999999</v>
      </c>
      <c r="AB105" s="11">
        <v>20.611730999999999</v>
      </c>
      <c r="AC105" s="11">
        <v>21.514372000000002</v>
      </c>
      <c r="AD105" s="11">
        <v>22.159685</v>
      </c>
      <c r="AE105" s="11">
        <v>22.901537000000001</v>
      </c>
      <c r="AF105" s="11">
        <v>23.636680999999999</v>
      </c>
      <c r="AG105" s="11">
        <v>24.006308000000001</v>
      </c>
      <c r="AH105" s="11">
        <v>24.675673</v>
      </c>
      <c r="AI105" s="11">
        <v>25.082643999999998</v>
      </c>
      <c r="AJ105" s="96">
        <v>5.2999999999999999E-2</v>
      </c>
    </row>
    <row r="106" spans="1:36" x14ac:dyDescent="0.25">
      <c r="A106" s="29" t="s">
        <v>5</v>
      </c>
      <c r="B106" s="29" t="s">
        <v>360</v>
      </c>
      <c r="C106" s="29" t="s">
        <v>361</v>
      </c>
      <c r="D106" s="29" t="s">
        <v>284</v>
      </c>
      <c r="E106" s="29"/>
      <c r="F106" s="11">
        <v>10.071880999999999</v>
      </c>
      <c r="G106" s="11">
        <v>9.6214230000000001</v>
      </c>
      <c r="H106" s="11">
        <v>9.4325890000000001</v>
      </c>
      <c r="I106" s="11">
        <v>9.4644490000000001</v>
      </c>
      <c r="J106" s="11">
        <v>9.8196820000000002</v>
      </c>
      <c r="K106" s="11">
        <v>10.274652</v>
      </c>
      <c r="L106" s="11">
        <v>10.851032999999999</v>
      </c>
      <c r="M106" s="11">
        <v>11.203835</v>
      </c>
      <c r="N106" s="11">
        <v>11.690702</v>
      </c>
      <c r="O106" s="11">
        <v>12.134708</v>
      </c>
      <c r="P106" s="11">
        <v>12.450227</v>
      </c>
      <c r="Q106" s="11">
        <v>12.707074</v>
      </c>
      <c r="R106" s="11">
        <v>13.020099</v>
      </c>
      <c r="S106" s="11">
        <v>13.338786000000001</v>
      </c>
      <c r="T106" s="11">
        <v>13.62416</v>
      </c>
      <c r="U106" s="11">
        <v>13.889578</v>
      </c>
      <c r="V106" s="11">
        <v>14.193629</v>
      </c>
      <c r="W106" s="11">
        <v>14.469052</v>
      </c>
      <c r="X106" s="11">
        <v>14.79031</v>
      </c>
      <c r="Y106" s="11">
        <v>15.10638</v>
      </c>
      <c r="Z106" s="11">
        <v>15.284848999999999</v>
      </c>
      <c r="AA106" s="11">
        <v>15.589033000000001</v>
      </c>
      <c r="AB106" s="11">
        <v>15.906309</v>
      </c>
      <c r="AC106" s="11">
        <v>16.423428000000001</v>
      </c>
      <c r="AD106" s="11">
        <v>16.832304000000001</v>
      </c>
      <c r="AE106" s="11">
        <v>17.197140000000001</v>
      </c>
      <c r="AF106" s="11">
        <v>17.533450999999999</v>
      </c>
      <c r="AG106" s="11">
        <v>17.881266</v>
      </c>
      <c r="AH106" s="11">
        <v>18.301043</v>
      </c>
      <c r="AI106" s="11">
        <v>18.721153000000001</v>
      </c>
      <c r="AJ106" s="96">
        <v>2.1999999999999999E-2</v>
      </c>
    </row>
    <row r="107" spans="1:36" x14ac:dyDescent="0.25">
      <c r="A107" s="29" t="s">
        <v>184</v>
      </c>
      <c r="B107" s="29" t="s">
        <v>362</v>
      </c>
      <c r="C107" s="29" t="s">
        <v>363</v>
      </c>
      <c r="D107" s="29" t="s">
        <v>284</v>
      </c>
      <c r="E107" s="29"/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1">
        <v>0</v>
      </c>
      <c r="Z107" s="11">
        <v>0</v>
      </c>
      <c r="AA107" s="11">
        <v>0</v>
      </c>
      <c r="AB107" s="11">
        <v>0</v>
      </c>
      <c r="AC107" s="11">
        <v>0</v>
      </c>
      <c r="AD107" s="11">
        <v>0</v>
      </c>
      <c r="AE107" s="11">
        <v>0</v>
      </c>
      <c r="AF107" s="11">
        <v>0</v>
      </c>
      <c r="AG107" s="11">
        <v>0</v>
      </c>
      <c r="AH107" s="11">
        <v>0</v>
      </c>
      <c r="AI107" s="11">
        <v>0</v>
      </c>
      <c r="AJ107" s="29" t="s">
        <v>187</v>
      </c>
    </row>
    <row r="108" spans="1:36" x14ac:dyDescent="0.25">
      <c r="A108" s="29" t="s">
        <v>250</v>
      </c>
      <c r="B108" s="29" t="s">
        <v>364</v>
      </c>
      <c r="C108" s="29" t="s">
        <v>365</v>
      </c>
      <c r="D108" s="29" t="s">
        <v>284</v>
      </c>
      <c r="E108" s="29"/>
      <c r="F108" s="11">
        <v>0.18953100000000001</v>
      </c>
      <c r="G108" s="11">
        <v>0.199596</v>
      </c>
      <c r="H108" s="11">
        <v>3.4819770000000001</v>
      </c>
      <c r="I108" s="11">
        <v>3.7711600000000001</v>
      </c>
      <c r="J108" s="11">
        <v>3.9025340000000002</v>
      </c>
      <c r="K108" s="11">
        <v>3.950164</v>
      </c>
      <c r="L108" s="11">
        <v>3.915394</v>
      </c>
      <c r="M108" s="11">
        <v>4.3037590000000003</v>
      </c>
      <c r="N108" s="11">
        <v>4.9094889999999998</v>
      </c>
      <c r="O108" s="11">
        <v>5.0645290000000003</v>
      </c>
      <c r="P108" s="11">
        <v>5.2303860000000002</v>
      </c>
      <c r="Q108" s="11">
        <v>5.390314</v>
      </c>
      <c r="R108" s="11">
        <v>5.5535920000000001</v>
      </c>
      <c r="S108" s="11">
        <v>5.7168270000000003</v>
      </c>
      <c r="T108" s="11">
        <v>5.8636470000000003</v>
      </c>
      <c r="U108" s="11">
        <v>6.0342339999999997</v>
      </c>
      <c r="V108" s="11">
        <v>6.2085590000000002</v>
      </c>
      <c r="W108" s="11">
        <v>6.393821</v>
      </c>
      <c r="X108" s="11">
        <v>6.5874459999999999</v>
      </c>
      <c r="Y108" s="11">
        <v>6.7859230000000004</v>
      </c>
      <c r="Z108" s="11">
        <v>5.4237590000000004</v>
      </c>
      <c r="AA108" s="11">
        <v>5.5003359999999999</v>
      </c>
      <c r="AB108" s="11">
        <v>5.6232600000000001</v>
      </c>
      <c r="AC108" s="11">
        <v>5.7607169999999996</v>
      </c>
      <c r="AD108" s="11">
        <v>5.8955140000000004</v>
      </c>
      <c r="AE108" s="11">
        <v>6.030341</v>
      </c>
      <c r="AF108" s="11">
        <v>6.1588750000000001</v>
      </c>
      <c r="AG108" s="11">
        <v>6.2892359999999998</v>
      </c>
      <c r="AH108" s="11">
        <v>6.4223150000000002</v>
      </c>
      <c r="AI108" s="11">
        <v>6.553617</v>
      </c>
      <c r="AJ108" s="96">
        <v>0.13</v>
      </c>
    </row>
    <row r="109" spans="1:36" x14ac:dyDescent="0.25">
      <c r="A109" s="29" t="s">
        <v>191</v>
      </c>
      <c r="B109" s="29" t="s">
        <v>366</v>
      </c>
      <c r="C109" s="29" t="s">
        <v>367</v>
      </c>
      <c r="D109" s="29" t="s">
        <v>284</v>
      </c>
      <c r="E109" s="29"/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1">
        <v>0</v>
      </c>
      <c r="Z109" s="11">
        <v>0</v>
      </c>
      <c r="AA109" s="11">
        <v>0</v>
      </c>
      <c r="AB109" s="11">
        <v>0</v>
      </c>
      <c r="AC109" s="11">
        <v>0</v>
      </c>
      <c r="AD109" s="11">
        <v>0</v>
      </c>
      <c r="AE109" s="11">
        <v>0</v>
      </c>
      <c r="AF109" s="11">
        <v>0</v>
      </c>
      <c r="AG109" s="11">
        <v>0</v>
      </c>
      <c r="AH109" s="11">
        <v>0</v>
      </c>
      <c r="AI109" s="11">
        <v>0</v>
      </c>
      <c r="AJ109" s="29" t="s">
        <v>187</v>
      </c>
    </row>
    <row r="110" spans="1:36" x14ac:dyDescent="0.25">
      <c r="A110" s="29" t="s">
        <v>158</v>
      </c>
      <c r="B110" s="29" t="s">
        <v>368</v>
      </c>
      <c r="C110" s="29" t="s">
        <v>369</v>
      </c>
      <c r="D110" s="29" t="s">
        <v>284</v>
      </c>
      <c r="E110" s="29"/>
      <c r="F110" s="11">
        <v>52.194831999999998</v>
      </c>
      <c r="G110" s="11">
        <v>57.637999999999998</v>
      </c>
      <c r="H110" s="11">
        <v>56.951317000000003</v>
      </c>
      <c r="I110" s="11">
        <v>57.154995</v>
      </c>
      <c r="J110" s="11">
        <v>58.756180000000001</v>
      </c>
      <c r="K110" s="11">
        <v>59.594130999999997</v>
      </c>
      <c r="L110" s="11">
        <v>61.458508000000002</v>
      </c>
      <c r="M110" s="11">
        <v>63.275168999999998</v>
      </c>
      <c r="N110" s="11">
        <v>65.489249999999998</v>
      </c>
      <c r="O110" s="11">
        <v>65.149544000000006</v>
      </c>
      <c r="P110" s="11">
        <v>67.358863999999997</v>
      </c>
      <c r="Q110" s="11">
        <v>69.068557999999996</v>
      </c>
      <c r="R110" s="11">
        <v>71.107353000000003</v>
      </c>
      <c r="S110" s="11">
        <v>74.544929999999994</v>
      </c>
      <c r="T110" s="11">
        <v>75.959671</v>
      </c>
      <c r="U110" s="11">
        <v>77.483170000000001</v>
      </c>
      <c r="V110" s="11">
        <v>79.335128999999995</v>
      </c>
      <c r="W110" s="11">
        <v>81.110939000000002</v>
      </c>
      <c r="X110" s="11">
        <v>83.070007000000004</v>
      </c>
      <c r="Y110" s="11">
        <v>84.959641000000005</v>
      </c>
      <c r="Z110" s="11">
        <v>87.189880000000002</v>
      </c>
      <c r="AA110" s="11">
        <v>89.686790000000002</v>
      </c>
      <c r="AB110" s="11">
        <v>91.581535000000002</v>
      </c>
      <c r="AC110" s="11">
        <v>92.915108000000004</v>
      </c>
      <c r="AD110" s="11">
        <v>94.852149999999995</v>
      </c>
      <c r="AE110" s="11">
        <v>96.976928999999998</v>
      </c>
      <c r="AF110" s="11">
        <v>98.857429999999994</v>
      </c>
      <c r="AG110" s="11">
        <v>100.883827</v>
      </c>
      <c r="AH110" s="11">
        <v>103.122894</v>
      </c>
      <c r="AI110" s="11">
        <v>105.079094</v>
      </c>
      <c r="AJ110" s="96">
        <v>2.4E-2</v>
      </c>
    </row>
    <row r="111" spans="1:36" x14ac:dyDescent="0.25">
      <c r="A111" s="29" t="s">
        <v>257</v>
      </c>
      <c r="B111" s="29"/>
      <c r="C111" s="29" t="s">
        <v>370</v>
      </c>
      <c r="D111" s="29"/>
      <c r="E111" s="29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29"/>
    </row>
    <row r="112" spans="1:36" x14ac:dyDescent="0.25">
      <c r="A112" s="29" t="s">
        <v>371</v>
      </c>
      <c r="B112" s="29"/>
      <c r="C112" s="29" t="s">
        <v>372</v>
      </c>
      <c r="D112" s="29"/>
      <c r="E112" s="29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29"/>
    </row>
    <row r="113" spans="1:36" x14ac:dyDescent="0.25">
      <c r="A113" s="29" t="s">
        <v>147</v>
      </c>
      <c r="B113" s="29" t="s">
        <v>373</v>
      </c>
      <c r="C113" s="29" t="s">
        <v>374</v>
      </c>
      <c r="D113" s="29" t="s">
        <v>375</v>
      </c>
      <c r="E113" s="29"/>
      <c r="F113" s="11">
        <v>17.879577999999999</v>
      </c>
      <c r="G113" s="11">
        <v>19.031433</v>
      </c>
      <c r="H113" s="11">
        <v>19.006357000000001</v>
      </c>
      <c r="I113" s="11">
        <v>19.52739</v>
      </c>
      <c r="J113" s="11">
        <v>20.178267999999999</v>
      </c>
      <c r="K113" s="11">
        <v>20.743411999999999</v>
      </c>
      <c r="L113" s="11">
        <v>21.514063</v>
      </c>
      <c r="M113" s="11">
        <v>22.165613</v>
      </c>
      <c r="N113" s="11">
        <v>22.88419</v>
      </c>
      <c r="O113" s="11">
        <v>23.188766000000001</v>
      </c>
      <c r="P113" s="11">
        <v>23.974990999999999</v>
      </c>
      <c r="Q113" s="11">
        <v>24.650182999999998</v>
      </c>
      <c r="R113" s="11">
        <v>25.356498999999999</v>
      </c>
      <c r="S113" s="11">
        <v>26.318960000000001</v>
      </c>
      <c r="T113" s="11">
        <v>26.943456999999999</v>
      </c>
      <c r="U113" s="11">
        <v>27.646035999999999</v>
      </c>
      <c r="V113" s="11">
        <v>28.431009</v>
      </c>
      <c r="W113" s="11">
        <v>29.196268</v>
      </c>
      <c r="X113" s="11">
        <v>29.990476999999998</v>
      </c>
      <c r="Y113" s="11">
        <v>30.820212999999999</v>
      </c>
      <c r="Z113" s="11">
        <v>31.695416999999999</v>
      </c>
      <c r="AA113" s="11">
        <v>32.637588999999998</v>
      </c>
      <c r="AB113" s="11">
        <v>33.527099999999997</v>
      </c>
      <c r="AC113" s="11">
        <v>34.344898000000001</v>
      </c>
      <c r="AD113" s="11">
        <v>35.269711000000001</v>
      </c>
      <c r="AE113" s="11">
        <v>36.275776</v>
      </c>
      <c r="AF113" s="11">
        <v>37.229858</v>
      </c>
      <c r="AG113" s="11">
        <v>38.212605000000003</v>
      </c>
      <c r="AH113" s="11">
        <v>39.265976000000002</v>
      </c>
      <c r="AI113" s="11">
        <v>40.267467000000003</v>
      </c>
      <c r="AJ113" s="96">
        <v>2.8000000000000001E-2</v>
      </c>
    </row>
    <row r="114" spans="1:36" x14ac:dyDescent="0.25">
      <c r="A114" s="29" t="s">
        <v>161</v>
      </c>
      <c r="B114" s="29" t="s">
        <v>376</v>
      </c>
      <c r="C114" s="29" t="s">
        <v>377</v>
      </c>
      <c r="D114" s="29" t="s">
        <v>375</v>
      </c>
      <c r="E114" s="29"/>
      <c r="F114" s="11">
        <v>12.176978</v>
      </c>
      <c r="G114" s="11">
        <v>13.552166</v>
      </c>
      <c r="H114" s="11">
        <v>12.990831999999999</v>
      </c>
      <c r="I114" s="11">
        <v>12.913247999999999</v>
      </c>
      <c r="J114" s="11">
        <v>13.113609</v>
      </c>
      <c r="K114" s="11">
        <v>13.223653000000001</v>
      </c>
      <c r="L114" s="11">
        <v>13.598433</v>
      </c>
      <c r="M114" s="11">
        <v>13.960089999999999</v>
      </c>
      <c r="N114" s="11">
        <v>14.375007999999999</v>
      </c>
      <c r="O114" s="11">
        <v>14.420805</v>
      </c>
      <c r="P114" s="11">
        <v>14.85416</v>
      </c>
      <c r="Q114" s="11">
        <v>15.191242000000001</v>
      </c>
      <c r="R114" s="11">
        <v>15.591801</v>
      </c>
      <c r="S114" s="11">
        <v>16.189986999999999</v>
      </c>
      <c r="T114" s="11">
        <v>16.495301999999999</v>
      </c>
      <c r="U114" s="11">
        <v>16.807613</v>
      </c>
      <c r="V114" s="11">
        <v>17.193736999999999</v>
      </c>
      <c r="W114" s="11">
        <v>17.580849000000001</v>
      </c>
      <c r="X114" s="11">
        <v>17.995632000000001</v>
      </c>
      <c r="Y114" s="11">
        <v>18.418824999999998</v>
      </c>
      <c r="Z114" s="11">
        <v>18.883654</v>
      </c>
      <c r="AA114" s="11">
        <v>19.393512999999999</v>
      </c>
      <c r="AB114" s="11">
        <v>19.840997999999999</v>
      </c>
      <c r="AC114" s="11">
        <v>20.215420000000002</v>
      </c>
      <c r="AD114" s="11">
        <v>20.683803999999999</v>
      </c>
      <c r="AE114" s="11">
        <v>21.184661999999999</v>
      </c>
      <c r="AF114" s="11">
        <v>21.664664999999999</v>
      </c>
      <c r="AG114" s="11">
        <v>22.164743000000001</v>
      </c>
      <c r="AH114" s="11">
        <v>22.723986</v>
      </c>
      <c r="AI114" s="11">
        <v>23.256233000000002</v>
      </c>
      <c r="AJ114" s="96">
        <v>2.3E-2</v>
      </c>
    </row>
    <row r="115" spans="1:36" x14ac:dyDescent="0.25">
      <c r="A115" s="29" t="s">
        <v>174</v>
      </c>
      <c r="B115" s="29" t="s">
        <v>378</v>
      </c>
      <c r="C115" s="29" t="s">
        <v>379</v>
      </c>
      <c r="D115" s="29" t="s">
        <v>375</v>
      </c>
      <c r="E115" s="29"/>
      <c r="F115" s="11">
        <v>3.8923589999999999</v>
      </c>
      <c r="G115" s="11">
        <v>4.2532740000000002</v>
      </c>
      <c r="H115" s="11">
        <v>4.0969930000000003</v>
      </c>
      <c r="I115" s="11">
        <v>4.1315980000000003</v>
      </c>
      <c r="J115" s="11">
        <v>4.1878599999999997</v>
      </c>
      <c r="K115" s="11">
        <v>4.2230100000000004</v>
      </c>
      <c r="L115" s="11">
        <v>4.3162469999999997</v>
      </c>
      <c r="M115" s="11">
        <v>4.4552659999999999</v>
      </c>
      <c r="N115" s="11">
        <v>4.6342299999999996</v>
      </c>
      <c r="O115" s="11">
        <v>4.6744440000000003</v>
      </c>
      <c r="P115" s="11">
        <v>4.8542740000000002</v>
      </c>
      <c r="Q115" s="11">
        <v>4.9827360000000001</v>
      </c>
      <c r="R115" s="11">
        <v>5.1582670000000004</v>
      </c>
      <c r="S115" s="11">
        <v>5.3397750000000004</v>
      </c>
      <c r="T115" s="11">
        <v>5.4333650000000002</v>
      </c>
      <c r="U115" s="11">
        <v>5.5386730000000002</v>
      </c>
      <c r="V115" s="11">
        <v>5.705965</v>
      </c>
      <c r="W115" s="11">
        <v>5.8865930000000004</v>
      </c>
      <c r="X115" s="11">
        <v>6.041455</v>
      </c>
      <c r="Y115" s="11">
        <v>6.212828</v>
      </c>
      <c r="Z115" s="11">
        <v>6.4082100000000004</v>
      </c>
      <c r="AA115" s="11">
        <v>6.5987530000000003</v>
      </c>
      <c r="AB115" s="11">
        <v>6.7851720000000002</v>
      </c>
      <c r="AC115" s="11">
        <v>6.9252149999999997</v>
      </c>
      <c r="AD115" s="11">
        <v>7.120209</v>
      </c>
      <c r="AE115" s="11">
        <v>7.3331249999999999</v>
      </c>
      <c r="AF115" s="11">
        <v>7.5137929999999997</v>
      </c>
      <c r="AG115" s="11">
        <v>7.6558330000000003</v>
      </c>
      <c r="AH115" s="11">
        <v>7.8853780000000002</v>
      </c>
      <c r="AI115" s="11">
        <v>8.1077790000000007</v>
      </c>
      <c r="AJ115" s="96">
        <v>2.5999999999999999E-2</v>
      </c>
    </row>
    <row r="116" spans="1:36" x14ac:dyDescent="0.25">
      <c r="A116" s="29" t="s">
        <v>196</v>
      </c>
      <c r="B116" s="29" t="s">
        <v>380</v>
      </c>
      <c r="C116" s="29" t="s">
        <v>381</v>
      </c>
      <c r="D116" s="29" t="s">
        <v>375</v>
      </c>
      <c r="E116" s="29"/>
      <c r="F116" s="11">
        <v>23.534367</v>
      </c>
      <c r="G116" s="11">
        <v>23.880793000000001</v>
      </c>
      <c r="H116" s="11">
        <v>22.445153999999999</v>
      </c>
      <c r="I116" s="11">
        <v>23.041536000000001</v>
      </c>
      <c r="J116" s="11">
        <v>23.331430000000001</v>
      </c>
      <c r="K116" s="11">
        <v>24.009508</v>
      </c>
      <c r="L116" s="11">
        <v>24.733668999999999</v>
      </c>
      <c r="M116" s="11">
        <v>25.493454</v>
      </c>
      <c r="N116" s="11">
        <v>26.172998</v>
      </c>
      <c r="O116" s="11">
        <v>27.139272999999999</v>
      </c>
      <c r="P116" s="11">
        <v>28.019825000000001</v>
      </c>
      <c r="Q116" s="11">
        <v>28.798683</v>
      </c>
      <c r="R116" s="11">
        <v>29.495331</v>
      </c>
      <c r="S116" s="11">
        <v>30.301207999999999</v>
      </c>
      <c r="T116" s="11">
        <v>31.004152000000001</v>
      </c>
      <c r="U116" s="11">
        <v>31.865122</v>
      </c>
      <c r="V116" s="11">
        <v>32.787768999999997</v>
      </c>
      <c r="W116" s="11">
        <v>33.813850000000002</v>
      </c>
      <c r="X116" s="11">
        <v>34.600700000000003</v>
      </c>
      <c r="Y116" s="11">
        <v>35.712364000000001</v>
      </c>
      <c r="Z116" s="11">
        <v>36.752234999999999</v>
      </c>
      <c r="AA116" s="11">
        <v>37.656058999999999</v>
      </c>
      <c r="AB116" s="11">
        <v>38.940410999999997</v>
      </c>
      <c r="AC116" s="11">
        <v>40.286526000000002</v>
      </c>
      <c r="AD116" s="11">
        <v>41.430987999999999</v>
      </c>
      <c r="AE116" s="11">
        <v>42.833080000000002</v>
      </c>
      <c r="AF116" s="11">
        <v>44.044204999999998</v>
      </c>
      <c r="AG116" s="11">
        <v>45.053317999999997</v>
      </c>
      <c r="AH116" s="11">
        <v>46.279643999999998</v>
      </c>
      <c r="AI116" s="11">
        <v>47.509884</v>
      </c>
      <c r="AJ116" s="96">
        <v>2.5000000000000001E-2</v>
      </c>
    </row>
    <row r="117" spans="1:36" x14ac:dyDescent="0.25">
      <c r="A117" s="29" t="s">
        <v>270</v>
      </c>
      <c r="B117" s="29" t="s">
        <v>382</v>
      </c>
      <c r="C117" s="29" t="s">
        <v>383</v>
      </c>
      <c r="D117" s="29" t="s">
        <v>375</v>
      </c>
      <c r="E117" s="29"/>
      <c r="F117" s="11">
        <v>57.483280000000001</v>
      </c>
      <c r="G117" s="11">
        <v>60.717666999999999</v>
      </c>
      <c r="H117" s="11">
        <v>58.539332999999999</v>
      </c>
      <c r="I117" s="11">
        <v>59.613776999999999</v>
      </c>
      <c r="J117" s="11">
        <v>60.811169</v>
      </c>
      <c r="K117" s="11">
        <v>62.199581000000002</v>
      </c>
      <c r="L117" s="11">
        <v>64.162414999999996</v>
      </c>
      <c r="M117" s="11">
        <v>66.074425000000005</v>
      </c>
      <c r="N117" s="11">
        <v>68.066428999999999</v>
      </c>
      <c r="O117" s="11">
        <v>69.423278999999994</v>
      </c>
      <c r="P117" s="11">
        <v>71.703247000000005</v>
      </c>
      <c r="Q117" s="11">
        <v>73.622849000000002</v>
      </c>
      <c r="R117" s="11">
        <v>75.601898000000006</v>
      </c>
      <c r="S117" s="11">
        <v>78.149924999999996</v>
      </c>
      <c r="T117" s="11">
        <v>79.876273999999995</v>
      </c>
      <c r="U117" s="11">
        <v>81.857444999999998</v>
      </c>
      <c r="V117" s="11">
        <v>84.118483999999995</v>
      </c>
      <c r="W117" s="11">
        <v>86.477562000000006</v>
      </c>
      <c r="X117" s="11">
        <v>88.628264999999999</v>
      </c>
      <c r="Y117" s="11">
        <v>91.164230000000003</v>
      </c>
      <c r="Z117" s="11">
        <v>93.739509999999996</v>
      </c>
      <c r="AA117" s="11">
        <v>96.285911999999996</v>
      </c>
      <c r="AB117" s="11">
        <v>99.093688999999998</v>
      </c>
      <c r="AC117" s="11">
        <v>101.772057</v>
      </c>
      <c r="AD117" s="11">
        <v>104.504715</v>
      </c>
      <c r="AE117" s="11">
        <v>107.62663999999999</v>
      </c>
      <c r="AF117" s="11">
        <v>110.452522</v>
      </c>
      <c r="AG117" s="11">
        <v>113.086494</v>
      </c>
      <c r="AH117" s="11">
        <v>116.154976</v>
      </c>
      <c r="AI117" s="11">
        <v>119.141357</v>
      </c>
      <c r="AJ117" s="96">
        <v>2.5000000000000001E-2</v>
      </c>
    </row>
    <row r="118" spans="1:36" x14ac:dyDescent="0.25">
      <c r="A118" s="29" t="s">
        <v>273</v>
      </c>
      <c r="B118" s="29" t="s">
        <v>384</v>
      </c>
      <c r="C118" s="29" t="s">
        <v>385</v>
      </c>
      <c r="D118" s="29" t="s">
        <v>375</v>
      </c>
      <c r="E118" s="29"/>
      <c r="F118" s="11">
        <v>1.1584000000000001E-2</v>
      </c>
      <c r="G118" s="11">
        <v>1.1819E-2</v>
      </c>
      <c r="H118" s="11">
        <v>1.1596E-2</v>
      </c>
      <c r="I118" s="11">
        <v>1.1030999999999999E-2</v>
      </c>
      <c r="J118" s="11">
        <v>1.1540999999999999E-2</v>
      </c>
      <c r="K118" s="11">
        <v>1.1507E-2</v>
      </c>
      <c r="L118" s="11">
        <v>1.1342E-2</v>
      </c>
      <c r="M118" s="11">
        <v>1.1030999999999999E-2</v>
      </c>
      <c r="N118" s="11">
        <v>1.0936E-2</v>
      </c>
      <c r="O118" s="11">
        <v>1.0975E-2</v>
      </c>
      <c r="P118" s="11">
        <v>1.1023E-2</v>
      </c>
      <c r="Q118" s="11">
        <v>1.0907999999999999E-2</v>
      </c>
      <c r="R118" s="11">
        <v>1.0773E-2</v>
      </c>
      <c r="S118" s="11">
        <v>1.0681E-2</v>
      </c>
      <c r="T118" s="11">
        <v>1.0571000000000001E-2</v>
      </c>
      <c r="U118" s="11">
        <v>1.0531E-2</v>
      </c>
      <c r="V118" s="11">
        <v>1.0532E-2</v>
      </c>
      <c r="W118" s="11">
        <v>1.0602E-2</v>
      </c>
      <c r="X118" s="11">
        <v>1.0668E-2</v>
      </c>
      <c r="Y118" s="11">
        <v>1.0847000000000001E-2</v>
      </c>
      <c r="Z118" s="11">
        <v>1.1034E-2</v>
      </c>
      <c r="AA118" s="11">
        <v>1.1338000000000001E-2</v>
      </c>
      <c r="AB118" s="11">
        <v>1.1665999999999999E-2</v>
      </c>
      <c r="AC118" s="11">
        <v>1.2142E-2</v>
      </c>
      <c r="AD118" s="11">
        <v>1.2418E-2</v>
      </c>
      <c r="AE118" s="11">
        <v>1.2758E-2</v>
      </c>
      <c r="AF118" s="11">
        <v>1.3082999999999999E-2</v>
      </c>
      <c r="AG118" s="11">
        <v>1.3578E-2</v>
      </c>
      <c r="AH118" s="11">
        <v>1.3710999999999999E-2</v>
      </c>
      <c r="AI118" s="11">
        <v>1.4067E-2</v>
      </c>
      <c r="AJ118" s="96">
        <v>7.0000000000000001E-3</v>
      </c>
    </row>
    <row r="119" spans="1:36" x14ac:dyDescent="0.25">
      <c r="A119" s="29" t="s">
        <v>276</v>
      </c>
      <c r="B119" s="29" t="s">
        <v>386</v>
      </c>
      <c r="C119" s="29" t="s">
        <v>387</v>
      </c>
      <c r="D119" s="29" t="s">
        <v>375</v>
      </c>
      <c r="E119" s="29"/>
      <c r="F119" s="11">
        <v>57.494864999999997</v>
      </c>
      <c r="G119" s="11">
        <v>60.729484999999997</v>
      </c>
      <c r="H119" s="11">
        <v>58.550930000000001</v>
      </c>
      <c r="I119" s="11">
        <v>59.624805000000002</v>
      </c>
      <c r="J119" s="11">
        <v>60.822704000000002</v>
      </c>
      <c r="K119" s="11">
        <v>62.211086000000002</v>
      </c>
      <c r="L119" s="11">
        <v>64.173759000000004</v>
      </c>
      <c r="M119" s="11">
        <v>66.085457000000005</v>
      </c>
      <c r="N119" s="11">
        <v>68.077361999999994</v>
      </c>
      <c r="O119" s="11">
        <v>69.434258</v>
      </c>
      <c r="P119" s="11">
        <v>71.714271999999994</v>
      </c>
      <c r="Q119" s="11">
        <v>73.633751000000004</v>
      </c>
      <c r="R119" s="11">
        <v>75.612671000000006</v>
      </c>
      <c r="S119" s="11">
        <v>78.160606000000001</v>
      </c>
      <c r="T119" s="11">
        <v>79.886848000000001</v>
      </c>
      <c r="U119" s="11">
        <v>81.867973000000006</v>
      </c>
      <c r="V119" s="11">
        <v>84.129013</v>
      </c>
      <c r="W119" s="11">
        <v>86.488158999999996</v>
      </c>
      <c r="X119" s="11">
        <v>88.638938999999993</v>
      </c>
      <c r="Y119" s="11">
        <v>91.175078999999997</v>
      </c>
      <c r="Z119" s="11">
        <v>93.750541999999996</v>
      </c>
      <c r="AA119" s="11">
        <v>96.297256000000004</v>
      </c>
      <c r="AB119" s="11">
        <v>99.105354000000005</v>
      </c>
      <c r="AC119" s="11">
        <v>101.784195</v>
      </c>
      <c r="AD119" s="11">
        <v>104.517128</v>
      </c>
      <c r="AE119" s="11">
        <v>107.639404</v>
      </c>
      <c r="AF119" s="11">
        <v>110.465599</v>
      </c>
      <c r="AG119" s="11">
        <v>113.100075</v>
      </c>
      <c r="AH119" s="11">
        <v>116.168694</v>
      </c>
      <c r="AI119" s="11">
        <v>119.155434</v>
      </c>
      <c r="AJ119" s="96">
        <v>2.5000000000000001E-2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A4FBD-7B01-40BE-A656-F0E1D5253C73}">
  <sheetPr codeName="Sheet5">
    <tabColor rgb="FF00B050"/>
  </sheetPr>
  <dimension ref="B2:AS39"/>
  <sheetViews>
    <sheetView workbookViewId="0"/>
  </sheetViews>
  <sheetFormatPr defaultRowHeight="15" x14ac:dyDescent="0.25"/>
  <cols>
    <col min="1" max="1" width="4.85546875" customWidth="1"/>
    <col min="2" max="2" width="11.7109375" customWidth="1"/>
    <col min="3" max="3" width="11.7109375" style="8" hidden="1" customWidth="1"/>
    <col min="4" max="4" width="11.7109375" hidden="1" customWidth="1"/>
    <col min="5" max="7" width="11.7109375" style="58" hidden="1" customWidth="1"/>
    <col min="8" max="12" width="11.7109375" style="58" customWidth="1"/>
    <col min="13" max="13" width="8.7109375" style="44" customWidth="1"/>
  </cols>
  <sheetData>
    <row r="2" spans="2:45" x14ac:dyDescent="0.25">
      <c r="B2" s="12" t="s">
        <v>120</v>
      </c>
    </row>
    <row r="3" spans="2:45" s="58" customFormat="1" x14ac:dyDescent="0.25">
      <c r="B3" s="8" t="s">
        <v>102</v>
      </c>
      <c r="M3" s="44"/>
    </row>
    <row r="4" spans="2:45" x14ac:dyDescent="0.25">
      <c r="D4" s="8"/>
      <c r="E4" s="8"/>
      <c r="F4" s="8"/>
      <c r="G4" s="8"/>
      <c r="H4" s="8"/>
      <c r="I4" s="8"/>
      <c r="J4" s="8"/>
      <c r="K4" s="8"/>
      <c r="L4" s="8"/>
    </row>
    <row r="5" spans="2:45" ht="48.75" customHeight="1" x14ac:dyDescent="0.25">
      <c r="B5" s="78" t="s">
        <v>1</v>
      </c>
      <c r="C5" s="79" t="s">
        <v>103</v>
      </c>
      <c r="D5" s="79" t="s">
        <v>104</v>
      </c>
      <c r="E5" s="79" t="s">
        <v>105</v>
      </c>
      <c r="F5" s="79" t="s">
        <v>125</v>
      </c>
      <c r="G5" s="79" t="s">
        <v>126</v>
      </c>
      <c r="H5" s="79" t="s">
        <v>119</v>
      </c>
      <c r="I5" s="87" t="s">
        <v>135</v>
      </c>
      <c r="J5" s="87" t="s">
        <v>136</v>
      </c>
      <c r="K5" s="87" t="s">
        <v>405</v>
      </c>
      <c r="L5" s="87" t="s">
        <v>389</v>
      </c>
      <c r="M5" s="45"/>
    </row>
    <row r="6" spans="2:45" s="58" customFormat="1" x14ac:dyDescent="0.25">
      <c r="B6" s="9">
        <v>2017</v>
      </c>
      <c r="C6" s="77"/>
      <c r="D6" s="77"/>
      <c r="E6" s="77"/>
      <c r="F6" s="77"/>
      <c r="G6" s="77"/>
      <c r="H6" s="77">
        <v>3.0970005</v>
      </c>
      <c r="I6" s="77"/>
      <c r="J6" s="77"/>
      <c r="K6" s="77"/>
      <c r="L6" s="77"/>
      <c r="M6" s="45"/>
    </row>
    <row r="7" spans="2:45" s="58" customFormat="1" x14ac:dyDescent="0.25">
      <c r="B7" s="9">
        <v>2018</v>
      </c>
      <c r="C7" s="77"/>
      <c r="D7" s="77"/>
      <c r="E7" s="77"/>
      <c r="F7" s="77"/>
      <c r="G7" s="77"/>
      <c r="H7" s="77">
        <v>3.2708244999999998</v>
      </c>
      <c r="I7" s="77"/>
      <c r="J7" s="77"/>
      <c r="K7" s="77"/>
      <c r="L7" s="77"/>
      <c r="M7" s="45"/>
    </row>
    <row r="8" spans="2:45" x14ac:dyDescent="0.25">
      <c r="B8" s="9">
        <v>2019</v>
      </c>
      <c r="C8" s="11">
        <v>3.1009139999999999</v>
      </c>
      <c r="D8" s="11"/>
      <c r="E8" s="11"/>
      <c r="F8" s="11"/>
      <c r="G8" s="11"/>
      <c r="H8" s="11">
        <v>2.6651215833333328</v>
      </c>
      <c r="I8" s="11"/>
      <c r="J8" s="11"/>
      <c r="K8" s="11"/>
      <c r="L8" s="11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</row>
    <row r="9" spans="2:45" x14ac:dyDescent="0.25">
      <c r="B9" s="9">
        <v>2020</v>
      </c>
      <c r="C9" s="11">
        <v>3.2473730000000001</v>
      </c>
      <c r="D9" s="11">
        <v>2.494653</v>
      </c>
      <c r="E9" s="11">
        <v>2.4475289999999998</v>
      </c>
      <c r="F9" s="11"/>
      <c r="G9" s="11"/>
      <c r="H9" s="11">
        <v>2.1141918333333334</v>
      </c>
      <c r="I9" s="11"/>
      <c r="J9" s="11"/>
      <c r="K9" s="11"/>
      <c r="L9" s="11"/>
    </row>
    <row r="10" spans="2:45" x14ac:dyDescent="0.25">
      <c r="B10" s="9">
        <v>2021</v>
      </c>
      <c r="C10" s="11">
        <v>3.243106</v>
      </c>
      <c r="D10" s="11">
        <v>2.6167959999999999</v>
      </c>
      <c r="E10" s="11">
        <v>3.500251</v>
      </c>
      <c r="F10" s="11">
        <v>4.5437789999999998</v>
      </c>
      <c r="G10" s="11">
        <f>+F10-E10</f>
        <v>1.0435279999999998</v>
      </c>
      <c r="H10" s="11">
        <v>3.3790011666666664</v>
      </c>
      <c r="I10" s="11">
        <v>2.698</v>
      </c>
      <c r="J10" s="11">
        <v>3.77</v>
      </c>
      <c r="K10" s="11"/>
      <c r="L10" s="11"/>
    </row>
    <row r="11" spans="2:45" x14ac:dyDescent="0.25">
      <c r="B11" s="9">
        <v>2022</v>
      </c>
      <c r="C11" s="11">
        <v>3.3286989999999999</v>
      </c>
      <c r="D11" s="11">
        <v>2.679862</v>
      </c>
      <c r="E11" s="11">
        <v>3.6043889999999998</v>
      </c>
      <c r="F11" s="11">
        <v>4.8364289999999999</v>
      </c>
      <c r="G11" s="11">
        <f t="shared" ref="G11:G39" si="0">+F11-E11</f>
        <v>1.23204</v>
      </c>
      <c r="H11" s="11"/>
      <c r="I11" s="11">
        <v>2.6749999999999998</v>
      </c>
      <c r="J11" s="11">
        <v>4.0199999999999996</v>
      </c>
      <c r="K11" s="11">
        <v>7.7290000000000001</v>
      </c>
      <c r="L11" s="11">
        <v>5.1089520000000004</v>
      </c>
    </row>
    <row r="12" spans="2:45" x14ac:dyDescent="0.25">
      <c r="B12" s="9">
        <v>2023</v>
      </c>
      <c r="C12" s="11">
        <v>3.555844</v>
      </c>
      <c r="D12" s="11">
        <v>2.7806630000000001</v>
      </c>
      <c r="E12" s="11">
        <v>3.3732150000000001</v>
      </c>
      <c r="F12" s="11">
        <v>4.1625699999999997</v>
      </c>
      <c r="G12" s="11">
        <f t="shared" si="0"/>
        <v>0.78935499999999958</v>
      </c>
      <c r="H12" s="11"/>
      <c r="I12" s="11">
        <v>2.5270000000000001</v>
      </c>
      <c r="J12" s="11">
        <v>3.2149999999999999</v>
      </c>
      <c r="K12" s="11">
        <v>5.3170000000000002</v>
      </c>
      <c r="L12" s="11">
        <v>4.7919169999999998</v>
      </c>
    </row>
    <row r="13" spans="2:45" x14ac:dyDescent="0.25">
      <c r="B13" s="9">
        <v>2024</v>
      </c>
      <c r="C13" s="11">
        <v>3.8433730000000002</v>
      </c>
      <c r="D13" s="11">
        <v>2.950869</v>
      </c>
      <c r="E13" s="11">
        <v>3.1497820000000001</v>
      </c>
      <c r="F13" s="11">
        <v>3.5769860000000002</v>
      </c>
      <c r="G13" s="11">
        <f t="shared" si="0"/>
        <v>0.42720400000000014</v>
      </c>
      <c r="H13" s="11"/>
      <c r="I13" s="11">
        <v>2.5289999999999999</v>
      </c>
      <c r="J13" s="11">
        <v>2.95</v>
      </c>
      <c r="K13" s="11">
        <v>4.1900000000000004</v>
      </c>
      <c r="L13" s="11">
        <v>4.327852</v>
      </c>
    </row>
    <row r="14" spans="2:45" x14ac:dyDescent="0.25">
      <c r="B14" s="9">
        <v>2025</v>
      </c>
      <c r="C14" s="11">
        <v>4.2030919999999998</v>
      </c>
      <c r="D14" s="11">
        <v>3.2740309999999999</v>
      </c>
      <c r="E14" s="11">
        <v>3.2386529999999998</v>
      </c>
      <c r="F14" s="11">
        <v>3.6974420000000001</v>
      </c>
      <c r="G14" s="11">
        <f t="shared" si="0"/>
        <v>0.45878900000000034</v>
      </c>
      <c r="H14" s="11"/>
      <c r="I14" s="11" t="s">
        <v>127</v>
      </c>
      <c r="J14" s="11" t="s">
        <v>127</v>
      </c>
      <c r="K14" s="11"/>
      <c r="L14" s="11">
        <v>3.9699900000000001</v>
      </c>
    </row>
    <row r="15" spans="2:45" x14ac:dyDescent="0.25">
      <c r="B15" s="9">
        <v>2026</v>
      </c>
      <c r="C15" s="11">
        <v>4.3860200000000003</v>
      </c>
      <c r="D15" s="11">
        <v>3.6352310000000001</v>
      </c>
      <c r="E15" s="11">
        <v>3.3265920000000002</v>
      </c>
      <c r="F15" s="11">
        <v>3.828071</v>
      </c>
      <c r="G15" s="11">
        <f t="shared" si="0"/>
        <v>0.50147899999999979</v>
      </c>
      <c r="H15" s="11"/>
      <c r="I15" s="11" t="s">
        <v>127</v>
      </c>
      <c r="J15" s="11" t="s">
        <v>127</v>
      </c>
      <c r="K15" s="11"/>
      <c r="L15" s="11">
        <v>3.8610479999999998</v>
      </c>
    </row>
    <row r="16" spans="2:45" x14ac:dyDescent="0.25">
      <c r="B16" s="59">
        <v>2027</v>
      </c>
      <c r="C16" s="60">
        <v>4.5152609999999997</v>
      </c>
      <c r="D16" s="11">
        <v>3.9045700000000001</v>
      </c>
      <c r="E16" s="11">
        <v>3.3708650000000002</v>
      </c>
      <c r="F16" s="11">
        <v>3.9409719999999999</v>
      </c>
      <c r="G16" s="11">
        <f t="shared" si="0"/>
        <v>0.5701069999999997</v>
      </c>
      <c r="H16" s="11"/>
      <c r="I16" s="11" t="s">
        <v>127</v>
      </c>
      <c r="J16" s="11" t="s">
        <v>127</v>
      </c>
      <c r="K16" s="11"/>
      <c r="L16" s="11">
        <v>3.8161999999999998</v>
      </c>
    </row>
    <row r="17" spans="2:12" x14ac:dyDescent="0.25">
      <c r="B17" s="9">
        <v>2028</v>
      </c>
      <c r="C17" s="11">
        <v>4.7172340000000004</v>
      </c>
      <c r="D17" s="11">
        <v>4.1063190000000001</v>
      </c>
      <c r="E17" s="11">
        <v>3.4824510000000002</v>
      </c>
      <c r="F17" s="11">
        <v>4.0737860000000001</v>
      </c>
      <c r="G17" s="11">
        <f t="shared" si="0"/>
        <v>0.59133499999999994</v>
      </c>
      <c r="H17" s="11"/>
      <c r="I17" s="11"/>
      <c r="J17" s="11"/>
      <c r="K17" s="11"/>
      <c r="L17" s="11">
        <v>3.9842620000000002</v>
      </c>
    </row>
    <row r="18" spans="2:12" x14ac:dyDescent="0.25">
      <c r="B18" s="9">
        <v>2029</v>
      </c>
      <c r="C18" s="11">
        <v>4.8443019999999999</v>
      </c>
      <c r="D18" s="11">
        <v>4.2198830000000003</v>
      </c>
      <c r="E18" s="11">
        <v>3.5863800000000001</v>
      </c>
      <c r="F18" s="11">
        <v>4.2257400000000001</v>
      </c>
      <c r="G18" s="11">
        <f t="shared" si="0"/>
        <v>0.63935999999999993</v>
      </c>
      <c r="H18" s="11"/>
      <c r="I18" s="11"/>
      <c r="J18" s="11"/>
      <c r="K18" s="11"/>
      <c r="L18" s="11">
        <v>4.125445</v>
      </c>
    </row>
    <row r="19" spans="2:12" x14ac:dyDescent="0.25">
      <c r="B19" s="9">
        <v>2030</v>
      </c>
      <c r="C19" s="11">
        <v>4.998316</v>
      </c>
      <c r="D19" s="11">
        <v>4.2589319999999997</v>
      </c>
      <c r="E19" s="11">
        <v>3.6098659999999998</v>
      </c>
      <c r="F19" s="11">
        <v>4.4237200000000003</v>
      </c>
      <c r="G19" s="11">
        <f t="shared" si="0"/>
        <v>0.81385400000000052</v>
      </c>
      <c r="H19" s="11"/>
      <c r="I19" s="11"/>
      <c r="J19" s="11"/>
      <c r="K19" s="11"/>
      <c r="L19" s="11">
        <v>4.3418130000000001</v>
      </c>
    </row>
    <row r="20" spans="2:12" x14ac:dyDescent="0.25">
      <c r="B20" s="9">
        <v>2031</v>
      </c>
      <c r="C20" s="11">
        <v>5.0858949999999998</v>
      </c>
      <c r="D20" s="11">
        <v>4.29399</v>
      </c>
      <c r="E20" s="11">
        <v>3.6081080000000001</v>
      </c>
      <c r="F20" s="11">
        <v>4.5109950000000003</v>
      </c>
      <c r="G20" s="11">
        <f t="shared" si="0"/>
        <v>0.90288700000000022</v>
      </c>
      <c r="H20" s="11"/>
      <c r="I20" s="11"/>
      <c r="J20" s="11"/>
      <c r="K20" s="11"/>
      <c r="L20" s="11">
        <v>4.5915400000000002</v>
      </c>
    </row>
    <row r="21" spans="2:12" x14ac:dyDescent="0.25">
      <c r="B21" s="9">
        <v>2032</v>
      </c>
      <c r="C21" s="11">
        <v>5.3810880000000001</v>
      </c>
      <c r="D21" s="11">
        <v>4.414371</v>
      </c>
      <c r="E21" s="11">
        <v>3.6624859999999999</v>
      </c>
      <c r="F21" s="11">
        <v>4.6614250000000004</v>
      </c>
      <c r="G21" s="11">
        <f t="shared" si="0"/>
        <v>0.99893900000000047</v>
      </c>
      <c r="H21" s="11"/>
      <c r="I21" s="11"/>
      <c r="J21" s="11"/>
      <c r="K21" s="11"/>
      <c r="L21" s="11">
        <v>4.7114599999999998</v>
      </c>
    </row>
    <row r="22" spans="2:12" x14ac:dyDescent="0.25">
      <c r="B22" s="9">
        <v>2033</v>
      </c>
      <c r="C22" s="11">
        <v>5.5818149999999997</v>
      </c>
      <c r="D22" s="11">
        <v>4.5979140000000003</v>
      </c>
      <c r="E22" s="11">
        <v>3.72994</v>
      </c>
      <c r="F22" s="11">
        <v>4.8727039999999997</v>
      </c>
      <c r="G22" s="11">
        <f t="shared" si="0"/>
        <v>1.1427639999999997</v>
      </c>
      <c r="H22" s="11"/>
      <c r="I22" s="11"/>
      <c r="J22" s="11"/>
      <c r="K22" s="11"/>
      <c r="L22" s="11">
        <v>4.9002140000000001</v>
      </c>
    </row>
    <row r="23" spans="2:12" x14ac:dyDescent="0.25">
      <c r="B23" s="9">
        <v>2034</v>
      </c>
      <c r="C23" s="11">
        <v>5.7655969999999996</v>
      </c>
      <c r="D23" s="11">
        <v>4.7650899999999998</v>
      </c>
      <c r="E23" s="11">
        <v>3.7634189999999998</v>
      </c>
      <c r="F23" s="11">
        <v>5.0871589999999998</v>
      </c>
      <c r="G23" s="11">
        <f t="shared" si="0"/>
        <v>1.3237399999999999</v>
      </c>
      <c r="H23" s="11"/>
      <c r="I23" s="11"/>
      <c r="J23" s="11"/>
      <c r="K23" s="11"/>
      <c r="L23" s="11">
        <v>5.0373229999999998</v>
      </c>
    </row>
    <row r="24" spans="2:12" x14ac:dyDescent="0.25">
      <c r="B24" s="9">
        <v>2035</v>
      </c>
      <c r="C24" s="11">
        <v>5.9541279999999999</v>
      </c>
      <c r="D24" s="11">
        <v>4.8613289999999996</v>
      </c>
      <c r="E24" s="11">
        <v>3.7636569999999998</v>
      </c>
      <c r="F24" s="11">
        <v>5.222086</v>
      </c>
      <c r="G24" s="11">
        <f t="shared" si="0"/>
        <v>1.4584290000000002</v>
      </c>
      <c r="H24" s="11"/>
      <c r="I24" s="11"/>
      <c r="J24" s="11"/>
      <c r="K24" s="11"/>
      <c r="L24" s="11">
        <v>5.0644960000000001</v>
      </c>
    </row>
    <row r="25" spans="2:12" x14ac:dyDescent="0.25">
      <c r="B25" s="9">
        <v>2036</v>
      </c>
      <c r="C25" s="11">
        <v>6.2029860000000001</v>
      </c>
      <c r="D25" s="11">
        <v>4.9621130000000004</v>
      </c>
      <c r="E25" s="11">
        <v>3.7659090000000002</v>
      </c>
      <c r="F25" s="11">
        <v>5.3176290000000002</v>
      </c>
      <c r="G25" s="11">
        <f t="shared" si="0"/>
        <v>1.55172</v>
      </c>
      <c r="H25" s="11"/>
      <c r="I25" s="11"/>
      <c r="J25" s="11"/>
      <c r="K25" s="11"/>
      <c r="L25" s="11">
        <v>5.1487829999999999</v>
      </c>
    </row>
    <row r="26" spans="2:12" x14ac:dyDescent="0.25">
      <c r="B26" s="9">
        <v>2037</v>
      </c>
      <c r="C26" s="11">
        <v>6.372522</v>
      </c>
      <c r="D26" s="11">
        <v>5.1407999999999996</v>
      </c>
      <c r="E26" s="11">
        <v>3.745787</v>
      </c>
      <c r="F26" s="11">
        <v>5.3715890000000002</v>
      </c>
      <c r="G26" s="11">
        <f t="shared" si="0"/>
        <v>1.6258020000000002</v>
      </c>
      <c r="H26" s="11"/>
      <c r="I26" s="11"/>
      <c r="J26" s="11"/>
      <c r="K26" s="11"/>
      <c r="L26" s="11">
        <v>5.2673639999999997</v>
      </c>
    </row>
    <row r="27" spans="2:12" x14ac:dyDescent="0.25">
      <c r="B27" s="9">
        <v>2038</v>
      </c>
      <c r="C27" s="11">
        <v>6.53071</v>
      </c>
      <c r="D27" s="11">
        <v>5.2990370000000002</v>
      </c>
      <c r="E27" s="11">
        <v>3.7747510000000002</v>
      </c>
      <c r="F27" s="11">
        <v>5.4541579999999996</v>
      </c>
      <c r="G27" s="11">
        <f t="shared" si="0"/>
        <v>1.6794069999999994</v>
      </c>
      <c r="H27" s="11"/>
      <c r="I27" s="11"/>
      <c r="J27" s="11"/>
      <c r="K27" s="11"/>
      <c r="L27" s="11">
        <v>5.4318569999999999</v>
      </c>
    </row>
    <row r="28" spans="2:12" x14ac:dyDescent="0.25">
      <c r="B28" s="9">
        <v>2039</v>
      </c>
      <c r="C28" s="11">
        <v>6.7120879999999996</v>
      </c>
      <c r="D28" s="11">
        <v>5.4324729999999999</v>
      </c>
      <c r="E28" s="11">
        <v>3.7731129999999999</v>
      </c>
      <c r="F28" s="11">
        <v>5.5768060000000004</v>
      </c>
      <c r="G28" s="11">
        <f t="shared" si="0"/>
        <v>1.8036930000000004</v>
      </c>
      <c r="H28" s="11"/>
      <c r="I28" s="11"/>
      <c r="J28" s="11"/>
      <c r="K28" s="11"/>
      <c r="L28" s="11">
        <v>5.5869900000000001</v>
      </c>
    </row>
    <row r="29" spans="2:12" x14ac:dyDescent="0.25">
      <c r="B29" s="9">
        <v>2040</v>
      </c>
      <c r="C29" s="11">
        <v>6.9614669999999998</v>
      </c>
      <c r="D29" s="11">
        <v>5.5602489999999998</v>
      </c>
      <c r="E29" s="11">
        <v>3.7718400000000001</v>
      </c>
      <c r="F29" s="11">
        <v>5.6888639999999997</v>
      </c>
      <c r="G29" s="11">
        <f t="shared" si="0"/>
        <v>1.9170239999999996</v>
      </c>
      <c r="H29" s="11"/>
      <c r="I29" s="11"/>
      <c r="J29" s="11"/>
      <c r="K29" s="11"/>
      <c r="L29" s="11">
        <v>5.7453240000000001</v>
      </c>
    </row>
    <row r="30" spans="2:12" x14ac:dyDescent="0.25">
      <c r="B30" s="9">
        <v>2041</v>
      </c>
      <c r="C30" s="11">
        <v>7.0988879999999996</v>
      </c>
      <c r="D30" s="11">
        <v>5.6833330000000002</v>
      </c>
      <c r="E30" s="11">
        <v>3.7619180000000001</v>
      </c>
      <c r="F30" s="11">
        <v>5.8358299999999996</v>
      </c>
      <c r="G30" s="11">
        <f t="shared" si="0"/>
        <v>2.0739119999999995</v>
      </c>
      <c r="H30" s="11"/>
      <c r="I30" s="11"/>
      <c r="J30" s="11"/>
      <c r="K30" s="11"/>
      <c r="L30" s="11">
        <v>5.8179470000000002</v>
      </c>
    </row>
    <row r="31" spans="2:12" x14ac:dyDescent="0.25">
      <c r="B31" s="9">
        <v>2042</v>
      </c>
      <c r="C31" s="11">
        <v>7.3333399999999997</v>
      </c>
      <c r="D31" s="11">
        <v>5.8518420000000004</v>
      </c>
      <c r="E31" s="11">
        <v>3.7476910000000001</v>
      </c>
      <c r="F31" s="11">
        <v>5.8719299999999999</v>
      </c>
      <c r="G31" s="11">
        <f t="shared" si="0"/>
        <v>2.1242389999999998</v>
      </c>
      <c r="H31" s="11"/>
      <c r="I31" s="11"/>
      <c r="J31" s="11"/>
      <c r="K31" s="11"/>
      <c r="L31" s="11">
        <v>5.9197540000000002</v>
      </c>
    </row>
    <row r="32" spans="2:12" x14ac:dyDescent="0.25">
      <c r="B32" s="9">
        <v>2043</v>
      </c>
      <c r="C32" s="11">
        <v>7.6103139999999998</v>
      </c>
      <c r="D32" s="11">
        <v>6.0152270000000003</v>
      </c>
      <c r="E32" s="11">
        <v>3.7319469999999999</v>
      </c>
      <c r="F32" s="11">
        <v>6.1631999999999998</v>
      </c>
      <c r="G32" s="11">
        <f t="shared" si="0"/>
        <v>2.4312529999999999</v>
      </c>
      <c r="H32" s="11"/>
      <c r="I32" s="11"/>
      <c r="J32" s="11"/>
      <c r="K32" s="11"/>
      <c r="L32" s="11">
        <v>6.0510640000000002</v>
      </c>
    </row>
    <row r="33" spans="2:14" x14ac:dyDescent="0.25">
      <c r="B33" s="9">
        <v>2044</v>
      </c>
      <c r="C33" s="11">
        <v>7.9314869999999997</v>
      </c>
      <c r="D33" s="11">
        <v>6.1791989999999997</v>
      </c>
      <c r="E33" s="11">
        <v>3.731636</v>
      </c>
      <c r="F33" s="11">
        <v>6.2295030000000002</v>
      </c>
      <c r="G33" s="11">
        <f t="shared" si="0"/>
        <v>2.4978670000000003</v>
      </c>
      <c r="H33" s="11"/>
      <c r="I33" s="11"/>
      <c r="J33" s="11"/>
      <c r="K33" s="11"/>
      <c r="L33" s="11">
        <v>5.9618779999999996</v>
      </c>
      <c r="N33" s="58" t="s">
        <v>106</v>
      </c>
    </row>
    <row r="34" spans="2:14" x14ac:dyDescent="0.25">
      <c r="B34" s="9">
        <v>2045</v>
      </c>
      <c r="C34" s="11">
        <v>8.2524149999999992</v>
      </c>
      <c r="D34" s="11">
        <v>6.3644819999999998</v>
      </c>
      <c r="E34" s="11">
        <v>3.7389190000000001</v>
      </c>
      <c r="F34" s="11">
        <v>6.4426290000000002</v>
      </c>
      <c r="G34" s="11">
        <f t="shared" si="0"/>
        <v>2.7037100000000001</v>
      </c>
      <c r="H34" s="11"/>
      <c r="I34" s="11"/>
      <c r="J34" s="11"/>
      <c r="K34" s="11"/>
      <c r="L34" s="11">
        <v>6.1113429999999997</v>
      </c>
      <c r="N34" s="58" t="s">
        <v>107</v>
      </c>
    </row>
    <row r="35" spans="2:14" x14ac:dyDescent="0.25">
      <c r="B35" s="9">
        <v>2046</v>
      </c>
      <c r="C35" s="11">
        <v>8.5434590000000004</v>
      </c>
      <c r="D35" s="11">
        <v>6.5799289999999999</v>
      </c>
      <c r="E35" s="11">
        <v>3.7431589999999999</v>
      </c>
      <c r="F35" s="11">
        <v>6.6846370000000004</v>
      </c>
      <c r="G35" s="11">
        <f t="shared" si="0"/>
        <v>2.9414780000000005</v>
      </c>
      <c r="H35" s="11"/>
      <c r="I35" s="11"/>
      <c r="J35" s="11"/>
      <c r="K35" s="11"/>
      <c r="L35" s="11">
        <v>6.254829</v>
      </c>
      <c r="N35" s="58" t="s">
        <v>108</v>
      </c>
    </row>
    <row r="36" spans="2:14" x14ac:dyDescent="0.25">
      <c r="B36" s="9">
        <v>2047</v>
      </c>
      <c r="C36" s="11">
        <v>8.8793070000000007</v>
      </c>
      <c r="D36" s="11">
        <v>6.8233329999999999</v>
      </c>
      <c r="E36" s="11">
        <v>3.7627120000000001</v>
      </c>
      <c r="F36" s="11">
        <v>6.9254920000000002</v>
      </c>
      <c r="G36" s="11">
        <f t="shared" si="0"/>
        <v>3.1627800000000001</v>
      </c>
      <c r="H36" s="11"/>
      <c r="I36" s="11"/>
      <c r="J36" s="11"/>
      <c r="K36" s="11"/>
      <c r="L36" s="11">
        <v>6.4118329999999997</v>
      </c>
      <c r="N36" s="58" t="s">
        <v>109</v>
      </c>
    </row>
    <row r="37" spans="2:14" x14ac:dyDescent="0.25">
      <c r="B37" s="9">
        <v>2048</v>
      </c>
      <c r="C37" s="11">
        <v>9.345243</v>
      </c>
      <c r="D37" s="11">
        <v>7.0516769999999998</v>
      </c>
      <c r="E37" s="11">
        <v>3.8107440000000001</v>
      </c>
      <c r="F37" s="11">
        <v>7.2149000000000001</v>
      </c>
      <c r="G37" s="11">
        <f t="shared" si="0"/>
        <v>3.404156</v>
      </c>
      <c r="H37" s="11"/>
      <c r="I37" s="11"/>
      <c r="J37" s="11"/>
      <c r="K37" s="11"/>
      <c r="L37" s="11">
        <v>6.5727919999999997</v>
      </c>
      <c r="N37" t="s">
        <v>110</v>
      </c>
    </row>
    <row r="38" spans="2:14" x14ac:dyDescent="0.25">
      <c r="B38" s="9">
        <v>2049</v>
      </c>
      <c r="C38" s="11">
        <v>9.767595</v>
      </c>
      <c r="D38" s="11">
        <v>7.2663719999999996</v>
      </c>
      <c r="E38" s="11">
        <v>3.8606910000000001</v>
      </c>
      <c r="F38" s="11">
        <v>7.4945250000000003</v>
      </c>
      <c r="G38" s="11">
        <f t="shared" si="0"/>
        <v>3.6338340000000002</v>
      </c>
      <c r="H38" s="11"/>
      <c r="I38" s="11"/>
      <c r="J38" s="11"/>
      <c r="K38" s="11"/>
      <c r="L38" s="11">
        <v>6.7867959999999998</v>
      </c>
    </row>
    <row r="39" spans="2:14" x14ac:dyDescent="0.25">
      <c r="B39" s="9">
        <v>2050</v>
      </c>
      <c r="C39" s="11">
        <v>10.176351</v>
      </c>
      <c r="D39" s="11">
        <v>7.539873</v>
      </c>
      <c r="E39" s="11">
        <v>3.9015369999999998</v>
      </c>
      <c r="F39" s="11">
        <v>7.8297869999999996</v>
      </c>
      <c r="G39" s="11">
        <f t="shared" si="0"/>
        <v>3.9282499999999998</v>
      </c>
      <c r="H39" s="11"/>
      <c r="I39" s="11"/>
      <c r="J39" s="11"/>
      <c r="K39" s="11"/>
      <c r="L39" s="11">
        <v>6.935562</v>
      </c>
    </row>
  </sheetData>
  <conditionalFormatting sqref="I10:L13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B4F534DF-D4C5-46BB-9AEF-9FFC0615DFA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Henry_Hub!C8:C39</xm:f>
              <xm:sqref>C4</xm:sqref>
            </x14:sparkline>
            <x14:sparkline>
              <xm:f>Henry_Hub!D8:D39</xm:f>
              <xm:sqref>D4</xm:sqref>
            </x14:sparkline>
            <x14:sparkline>
              <xm:f>Henry_Hub!E8:E39</xm:f>
              <xm:sqref>E4</xm:sqref>
            </x14:sparkline>
            <x14:sparkline>
              <xm:f>Henry_Hub!F8:F39</xm:f>
              <xm:sqref>F4</xm:sqref>
            </x14:sparkline>
            <x14:sparkline>
              <xm:f>Henry_Hub!G8:G39</xm:f>
              <xm:sqref>G4</xm:sqref>
            </x14:sparkline>
            <x14:sparkline>
              <xm:f>Henry_Hub!H8:H39</xm:f>
              <xm:sqref>H4</xm:sqref>
            </x14:sparkline>
            <x14:sparkline>
              <xm:f>Henry_Hub!I8:I39</xm:f>
              <xm:sqref>I4</xm:sqref>
            </x14:sparkline>
            <x14:sparkline>
              <xm:f>Henry_Hub!J8:J39</xm:f>
              <xm:sqref>J4</xm:sqref>
            </x14:sparkline>
            <x14:sparkline>
              <xm:f>Henry_Hub!K8:K39</xm:f>
              <xm:sqref>K4</xm:sqref>
            </x14:sparkline>
            <x14:sparkline>
              <xm:f>Henry_Hub!L8:L39</xm:f>
              <xm:sqref>L4</xm:sqref>
            </x14:sparkline>
          </x14:sparklines>
        </x14:sparklineGroup>
      </x14:sparklineGroup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90F29-CE6C-4C23-A0E6-AF8B6C9C1607}">
  <sheetPr>
    <tabColor rgb="FF00B050"/>
  </sheetPr>
  <dimension ref="A1:F1880"/>
  <sheetViews>
    <sheetView workbookViewId="0"/>
  </sheetViews>
  <sheetFormatPr defaultRowHeight="15" x14ac:dyDescent="0.25"/>
  <cols>
    <col min="1" max="1" width="9.5703125" style="1" bestFit="1" customWidth="1"/>
    <col min="2" max="2" width="11.5703125" style="1" bestFit="1" customWidth="1"/>
    <col min="3" max="3" width="10.7109375" style="1" bestFit="1" customWidth="1"/>
    <col min="4" max="4" width="15.28515625" style="1" bestFit="1" customWidth="1"/>
    <col min="5" max="5" width="16.140625" style="4" bestFit="1" customWidth="1"/>
    <col min="6" max="6" width="15.7109375" style="4" bestFit="1" customWidth="1"/>
  </cols>
  <sheetData>
    <row r="1" spans="1:6" x14ac:dyDescent="0.25">
      <c r="A1" s="1" t="s">
        <v>1</v>
      </c>
      <c r="B1" s="1" t="s">
        <v>0</v>
      </c>
      <c r="C1" s="1" t="s">
        <v>111</v>
      </c>
      <c r="D1" s="1" t="s">
        <v>112</v>
      </c>
      <c r="E1" s="4" t="s">
        <v>113</v>
      </c>
      <c r="F1" s="4" t="s">
        <v>114</v>
      </c>
    </row>
    <row r="2" spans="1:6" x14ac:dyDescent="0.25">
      <c r="A2" s="1">
        <v>2017</v>
      </c>
      <c r="B2" s="1">
        <v>1</v>
      </c>
      <c r="C2" s="1">
        <v>744</v>
      </c>
      <c r="D2" s="1">
        <v>474</v>
      </c>
      <c r="E2" s="4">
        <v>39.975000000000001</v>
      </c>
      <c r="F2" s="4">
        <v>36.152299999999997</v>
      </c>
    </row>
    <row r="3" spans="1:6" x14ac:dyDescent="0.25">
      <c r="A3" s="1">
        <v>2017</v>
      </c>
      <c r="B3" s="1">
        <v>1</v>
      </c>
      <c r="C3" s="1">
        <v>744</v>
      </c>
      <c r="D3" s="1">
        <v>555</v>
      </c>
      <c r="E3" s="4">
        <v>39.429400000000001</v>
      </c>
      <c r="F3" s="4">
        <v>35.867600000000003</v>
      </c>
    </row>
    <row r="4" spans="1:6" x14ac:dyDescent="0.25">
      <c r="A4" s="1">
        <v>2017</v>
      </c>
      <c r="B4" s="1">
        <v>1</v>
      </c>
      <c r="C4" s="1">
        <v>744</v>
      </c>
      <c r="D4" s="1">
        <v>642</v>
      </c>
      <c r="E4" s="4">
        <v>39.4206</v>
      </c>
      <c r="F4" s="4">
        <v>35.743000000000002</v>
      </c>
    </row>
    <row r="5" spans="1:6" x14ac:dyDescent="0.25">
      <c r="A5" s="1">
        <v>2017</v>
      </c>
      <c r="B5" s="1">
        <v>1</v>
      </c>
      <c r="C5" s="1">
        <v>744</v>
      </c>
      <c r="D5" s="1">
        <v>783</v>
      </c>
      <c r="E5" s="4">
        <v>33.969200000000001</v>
      </c>
      <c r="F5" s="4">
        <v>29.9588</v>
      </c>
    </row>
    <row r="6" spans="1:6" x14ac:dyDescent="0.25">
      <c r="A6" s="1">
        <v>2017</v>
      </c>
      <c r="B6" s="1">
        <v>1</v>
      </c>
      <c r="C6" s="1">
        <v>744</v>
      </c>
      <c r="D6" s="1">
        <v>1185</v>
      </c>
      <c r="E6" s="4">
        <v>40.049700000000001</v>
      </c>
      <c r="F6" s="4">
        <v>36.401400000000002</v>
      </c>
    </row>
    <row r="7" spans="1:6" x14ac:dyDescent="0.25">
      <c r="A7" s="1">
        <v>2017</v>
      </c>
      <c r="B7" s="1">
        <v>1</v>
      </c>
      <c r="C7" s="1">
        <v>744</v>
      </c>
      <c r="D7" s="1">
        <v>1186</v>
      </c>
      <c r="E7" s="4">
        <v>40.049700000000001</v>
      </c>
      <c r="F7" s="4">
        <v>36.401400000000002</v>
      </c>
    </row>
    <row r="8" spans="1:6" x14ac:dyDescent="0.25">
      <c r="A8" s="1">
        <v>2017</v>
      </c>
      <c r="B8" s="1">
        <v>1</v>
      </c>
      <c r="C8" s="1">
        <v>744</v>
      </c>
      <c r="D8" s="1">
        <v>1187</v>
      </c>
      <c r="E8" s="4">
        <v>40.049700000000001</v>
      </c>
      <c r="F8" s="4">
        <v>36.401400000000002</v>
      </c>
    </row>
    <row r="9" spans="1:6" x14ac:dyDescent="0.25">
      <c r="A9" s="1">
        <v>2017</v>
      </c>
      <c r="B9" s="1">
        <v>1</v>
      </c>
      <c r="C9" s="1">
        <v>744</v>
      </c>
      <c r="D9" s="1">
        <v>2433</v>
      </c>
      <c r="E9" s="4">
        <v>40.271500000000003</v>
      </c>
      <c r="F9" s="4">
        <v>36.437800000000003</v>
      </c>
    </row>
    <row r="10" spans="1:6" x14ac:dyDescent="0.25">
      <c r="A10" s="1">
        <v>2017</v>
      </c>
      <c r="B10" s="1">
        <v>1</v>
      </c>
      <c r="C10" s="1">
        <v>744</v>
      </c>
      <c r="D10" s="1">
        <v>4000</v>
      </c>
      <c r="E10" s="4">
        <v>40.302</v>
      </c>
      <c r="F10" s="4">
        <v>36.659399999999998</v>
      </c>
    </row>
    <row r="11" spans="1:6" x14ac:dyDescent="0.25">
      <c r="A11" s="1">
        <v>2017</v>
      </c>
      <c r="B11" s="1">
        <v>1</v>
      </c>
      <c r="C11" s="1">
        <v>744</v>
      </c>
      <c r="D11" s="1">
        <v>4001</v>
      </c>
      <c r="E11" s="4">
        <v>39.490699999999997</v>
      </c>
      <c r="F11" s="4">
        <v>35.510300000000001</v>
      </c>
    </row>
    <row r="12" spans="1:6" x14ac:dyDescent="0.25">
      <c r="A12" s="1">
        <v>2017</v>
      </c>
      <c r="B12" s="1">
        <v>1</v>
      </c>
      <c r="C12" s="1">
        <v>744</v>
      </c>
      <c r="D12" s="1">
        <v>4002</v>
      </c>
      <c r="E12" s="4">
        <v>40.090600000000002</v>
      </c>
      <c r="F12" s="4">
        <v>36.365900000000003</v>
      </c>
    </row>
    <row r="13" spans="1:6" x14ac:dyDescent="0.25">
      <c r="A13" s="1">
        <v>2017</v>
      </c>
      <c r="B13" s="1">
        <v>1</v>
      </c>
      <c r="C13" s="1">
        <v>744</v>
      </c>
      <c r="D13" s="1">
        <v>4003</v>
      </c>
      <c r="E13" s="4">
        <v>39.725000000000001</v>
      </c>
      <c r="F13" s="4">
        <v>35.887</v>
      </c>
    </row>
    <row r="14" spans="1:6" x14ac:dyDescent="0.25">
      <c r="A14" s="1">
        <v>2017</v>
      </c>
      <c r="B14" s="1">
        <v>1</v>
      </c>
      <c r="C14" s="1">
        <v>744</v>
      </c>
      <c r="D14" s="1">
        <v>4011</v>
      </c>
      <c r="E14" s="4">
        <v>39.480699999999999</v>
      </c>
      <c r="F14" s="4">
        <v>36.832799999999999</v>
      </c>
    </row>
    <row r="15" spans="1:6" x14ac:dyDescent="0.25">
      <c r="A15" s="1">
        <v>2017</v>
      </c>
      <c r="B15" s="1">
        <v>1</v>
      </c>
      <c r="C15" s="1">
        <v>744</v>
      </c>
      <c r="D15" s="1">
        <v>4013</v>
      </c>
      <c r="E15" s="4">
        <v>33.481499999999997</v>
      </c>
      <c r="F15" s="4">
        <v>32.368000000000002</v>
      </c>
    </row>
    <row r="16" spans="1:6" x14ac:dyDescent="0.25">
      <c r="A16" s="1">
        <v>2017</v>
      </c>
      <c r="B16" s="1">
        <v>1</v>
      </c>
      <c r="C16" s="1">
        <v>744</v>
      </c>
      <c r="D16" s="1">
        <v>4142</v>
      </c>
      <c r="E16" s="4">
        <v>39.0974</v>
      </c>
      <c r="F16" s="4">
        <v>35.210900000000002</v>
      </c>
    </row>
    <row r="17" spans="1:6" x14ac:dyDescent="0.25">
      <c r="A17" s="1">
        <v>2017</v>
      </c>
      <c r="B17" s="1">
        <v>1</v>
      </c>
      <c r="C17" s="1">
        <v>744</v>
      </c>
      <c r="D17" s="1">
        <v>4146</v>
      </c>
      <c r="E17" s="4">
        <v>40.296799999999998</v>
      </c>
      <c r="F17" s="4">
        <v>36.480899999999998</v>
      </c>
    </row>
    <row r="18" spans="1:6" x14ac:dyDescent="0.25">
      <c r="A18" s="1">
        <v>2017</v>
      </c>
      <c r="B18" s="1">
        <v>1</v>
      </c>
      <c r="C18" s="1">
        <v>744</v>
      </c>
      <c r="D18" s="1">
        <v>4150</v>
      </c>
      <c r="E18" s="4">
        <v>39.009900000000002</v>
      </c>
      <c r="F18" s="4">
        <v>34.867400000000004</v>
      </c>
    </row>
    <row r="19" spans="1:6" x14ac:dyDescent="0.25">
      <c r="A19" s="1">
        <v>2017</v>
      </c>
      <c r="B19" s="1">
        <v>1</v>
      </c>
      <c r="C19" s="1">
        <v>744</v>
      </c>
      <c r="D19" s="1">
        <v>4162</v>
      </c>
      <c r="E19" s="4">
        <v>39.380800000000001</v>
      </c>
      <c r="F19" s="4">
        <v>35.621899999999997</v>
      </c>
    </row>
    <row r="20" spans="1:6" x14ac:dyDescent="0.25">
      <c r="A20" s="1">
        <v>2017</v>
      </c>
      <c r="B20" s="1">
        <v>1</v>
      </c>
      <c r="C20" s="1">
        <v>744</v>
      </c>
      <c r="D20" s="1">
        <v>4172</v>
      </c>
      <c r="E20" s="4">
        <v>39.591999999999999</v>
      </c>
      <c r="F20" s="4">
        <v>35.827199999999998</v>
      </c>
    </row>
    <row r="21" spans="1:6" x14ac:dyDescent="0.25">
      <c r="A21" s="1">
        <v>2017</v>
      </c>
      <c r="B21" s="1">
        <v>1</v>
      </c>
      <c r="C21" s="1">
        <v>744</v>
      </c>
      <c r="D21" s="1">
        <v>4217</v>
      </c>
      <c r="E21" s="4">
        <v>40.755000000000003</v>
      </c>
      <c r="F21" s="4">
        <v>37.087200000000003</v>
      </c>
    </row>
    <row r="22" spans="1:6" x14ac:dyDescent="0.25">
      <c r="A22" s="1">
        <v>2017</v>
      </c>
      <c r="B22" s="1">
        <v>1</v>
      </c>
      <c r="C22" s="1">
        <v>744</v>
      </c>
      <c r="D22" s="1">
        <v>4446</v>
      </c>
      <c r="E22" s="4">
        <v>38.959499999999998</v>
      </c>
      <c r="F22" s="4">
        <v>35.718400000000003</v>
      </c>
    </row>
    <row r="23" spans="1:6" x14ac:dyDescent="0.25">
      <c r="A23" s="1">
        <v>2017</v>
      </c>
      <c r="B23" s="1">
        <v>1</v>
      </c>
      <c r="C23" s="1">
        <v>744</v>
      </c>
      <c r="D23" s="1">
        <v>4447</v>
      </c>
      <c r="E23" s="4">
        <v>34.278199999999998</v>
      </c>
      <c r="F23" s="4">
        <v>31.244499999999999</v>
      </c>
    </row>
    <row r="24" spans="1:6" x14ac:dyDescent="0.25">
      <c r="A24" s="1">
        <v>2017</v>
      </c>
      <c r="B24" s="1">
        <v>1</v>
      </c>
      <c r="C24" s="1">
        <v>744</v>
      </c>
      <c r="D24" s="1">
        <v>4448</v>
      </c>
      <c r="E24" s="4">
        <v>33.969200000000001</v>
      </c>
      <c r="F24" s="4">
        <v>29.9588</v>
      </c>
    </row>
    <row r="25" spans="1:6" x14ac:dyDescent="0.25">
      <c r="A25" s="1">
        <v>2017</v>
      </c>
      <c r="B25" s="1">
        <v>1</v>
      </c>
      <c r="C25" s="1">
        <v>744</v>
      </c>
      <c r="D25" s="1">
        <v>4466</v>
      </c>
      <c r="E25" s="4">
        <v>40.357900000000001</v>
      </c>
      <c r="F25" s="4">
        <v>36.507300000000001</v>
      </c>
    </row>
    <row r="26" spans="1:6" x14ac:dyDescent="0.25">
      <c r="A26" s="1">
        <v>2017</v>
      </c>
      <c r="B26" s="1">
        <v>1</v>
      </c>
      <c r="C26" s="1">
        <v>744</v>
      </c>
      <c r="D26" s="1">
        <v>4479</v>
      </c>
      <c r="E26" s="4">
        <v>40.198</v>
      </c>
      <c r="F26" s="4">
        <v>36.508499999999998</v>
      </c>
    </row>
    <row r="27" spans="1:6" x14ac:dyDescent="0.25">
      <c r="A27" s="1">
        <v>2017</v>
      </c>
      <c r="B27" s="1">
        <v>1</v>
      </c>
      <c r="C27" s="1">
        <v>744</v>
      </c>
      <c r="D27" s="1">
        <v>4506</v>
      </c>
      <c r="E27" s="4">
        <v>40.322499999999998</v>
      </c>
      <c r="F27" s="4">
        <v>36.539499999999997</v>
      </c>
    </row>
    <row r="28" spans="1:6" x14ac:dyDescent="0.25">
      <c r="A28" s="1">
        <v>2017</v>
      </c>
      <c r="B28" s="1">
        <v>1</v>
      </c>
      <c r="C28" s="1">
        <v>744</v>
      </c>
      <c r="D28" s="1">
        <v>12510</v>
      </c>
      <c r="E28" s="4">
        <v>33.969200000000001</v>
      </c>
      <c r="F28" s="4">
        <v>29.9588</v>
      </c>
    </row>
    <row r="29" spans="1:6" x14ac:dyDescent="0.25">
      <c r="A29" s="1">
        <v>2017</v>
      </c>
      <c r="B29" s="1">
        <v>1</v>
      </c>
      <c r="C29" s="1">
        <v>744</v>
      </c>
      <c r="D29" s="1">
        <v>12511</v>
      </c>
      <c r="E29" s="4">
        <v>33.969200000000001</v>
      </c>
      <c r="F29" s="4">
        <v>29.9588</v>
      </c>
    </row>
    <row r="30" spans="1:6" x14ac:dyDescent="0.25">
      <c r="A30" s="1">
        <v>2017</v>
      </c>
      <c r="B30" s="1">
        <v>1</v>
      </c>
      <c r="C30" s="1">
        <v>744</v>
      </c>
      <c r="D30" s="1">
        <v>12530</v>
      </c>
      <c r="E30" s="4">
        <v>31.458500000000001</v>
      </c>
      <c r="F30" s="4">
        <v>27.4009</v>
      </c>
    </row>
    <row r="31" spans="1:6" x14ac:dyDescent="0.25">
      <c r="A31" s="1">
        <v>2017</v>
      </c>
      <c r="B31" s="1">
        <v>2</v>
      </c>
      <c r="C31" s="1">
        <v>672</v>
      </c>
      <c r="D31" s="1">
        <v>474</v>
      </c>
      <c r="E31" s="4">
        <v>29.9133</v>
      </c>
      <c r="F31" s="4">
        <v>27.655200000000001</v>
      </c>
    </row>
    <row r="32" spans="1:6" x14ac:dyDescent="0.25">
      <c r="A32" s="1">
        <v>2017</v>
      </c>
      <c r="B32" s="1">
        <v>2</v>
      </c>
      <c r="C32" s="1">
        <v>672</v>
      </c>
      <c r="D32" s="1">
        <v>555</v>
      </c>
      <c r="E32" s="4">
        <v>29.428999999999998</v>
      </c>
      <c r="F32" s="4">
        <v>27.516400000000001</v>
      </c>
    </row>
    <row r="33" spans="1:6" x14ac:dyDescent="0.25">
      <c r="A33" s="1">
        <v>2017</v>
      </c>
      <c r="B33" s="1">
        <v>2</v>
      </c>
      <c r="C33" s="1">
        <v>672</v>
      </c>
      <c r="D33" s="1">
        <v>642</v>
      </c>
      <c r="E33" s="4">
        <v>29.415700000000001</v>
      </c>
      <c r="F33" s="4">
        <v>27.448</v>
      </c>
    </row>
    <row r="34" spans="1:6" x14ac:dyDescent="0.25">
      <c r="A34" s="1">
        <v>2017</v>
      </c>
      <c r="B34" s="1">
        <v>2</v>
      </c>
      <c r="C34" s="1">
        <v>672</v>
      </c>
      <c r="D34" s="1">
        <v>783</v>
      </c>
      <c r="E34" s="4">
        <v>26.766500000000001</v>
      </c>
      <c r="F34" s="4">
        <v>23.4129</v>
      </c>
    </row>
    <row r="35" spans="1:6" x14ac:dyDescent="0.25">
      <c r="A35" s="1">
        <v>2017</v>
      </c>
      <c r="B35" s="1">
        <v>2</v>
      </c>
      <c r="C35" s="1">
        <v>672</v>
      </c>
      <c r="D35" s="1">
        <v>1185</v>
      </c>
      <c r="E35" s="4">
        <v>29.961200000000002</v>
      </c>
      <c r="F35" s="4">
        <v>27.945399999999999</v>
      </c>
    </row>
    <row r="36" spans="1:6" x14ac:dyDescent="0.25">
      <c r="A36" s="1">
        <v>2017</v>
      </c>
      <c r="B36" s="1">
        <v>2</v>
      </c>
      <c r="C36" s="1">
        <v>672</v>
      </c>
      <c r="D36" s="1">
        <v>1186</v>
      </c>
      <c r="E36" s="4">
        <v>29.961200000000002</v>
      </c>
      <c r="F36" s="4">
        <v>27.945399999999999</v>
      </c>
    </row>
    <row r="37" spans="1:6" x14ac:dyDescent="0.25">
      <c r="A37" s="1">
        <v>2017</v>
      </c>
      <c r="B37" s="1">
        <v>2</v>
      </c>
      <c r="C37" s="1">
        <v>672</v>
      </c>
      <c r="D37" s="1">
        <v>1187</v>
      </c>
      <c r="E37" s="4">
        <v>29.961200000000002</v>
      </c>
      <c r="F37" s="4">
        <v>27.945399999999999</v>
      </c>
    </row>
    <row r="38" spans="1:6" x14ac:dyDescent="0.25">
      <c r="A38" s="1">
        <v>2017</v>
      </c>
      <c r="B38" s="1">
        <v>2</v>
      </c>
      <c r="C38" s="1">
        <v>672</v>
      </c>
      <c r="D38" s="1">
        <v>2433</v>
      </c>
      <c r="E38" s="4">
        <v>30.2361</v>
      </c>
      <c r="F38" s="4">
        <v>27.9481</v>
      </c>
    </row>
    <row r="39" spans="1:6" x14ac:dyDescent="0.25">
      <c r="A39" s="1">
        <v>2017</v>
      </c>
      <c r="B39" s="1">
        <v>2</v>
      </c>
      <c r="C39" s="1">
        <v>672</v>
      </c>
      <c r="D39" s="1">
        <v>4000</v>
      </c>
      <c r="E39" s="4">
        <v>30.0242</v>
      </c>
      <c r="F39" s="4">
        <v>28.051600000000001</v>
      </c>
    </row>
    <row r="40" spans="1:6" x14ac:dyDescent="0.25">
      <c r="A40" s="1">
        <v>2017</v>
      </c>
      <c r="B40" s="1">
        <v>2</v>
      </c>
      <c r="C40" s="1">
        <v>672</v>
      </c>
      <c r="D40" s="1">
        <v>4001</v>
      </c>
      <c r="E40" s="4">
        <v>29.464500000000001</v>
      </c>
      <c r="F40" s="4">
        <v>27.192599999999999</v>
      </c>
    </row>
    <row r="41" spans="1:6" x14ac:dyDescent="0.25">
      <c r="A41" s="1">
        <v>2017</v>
      </c>
      <c r="B41" s="1">
        <v>2</v>
      </c>
      <c r="C41" s="1">
        <v>672</v>
      </c>
      <c r="D41" s="1">
        <v>4002</v>
      </c>
      <c r="E41" s="4">
        <v>30.0395</v>
      </c>
      <c r="F41" s="4">
        <v>27.932600000000001</v>
      </c>
    </row>
    <row r="42" spans="1:6" x14ac:dyDescent="0.25">
      <c r="A42" s="1">
        <v>2017</v>
      </c>
      <c r="B42" s="1">
        <v>2</v>
      </c>
      <c r="C42" s="1">
        <v>672</v>
      </c>
      <c r="D42" s="1">
        <v>4003</v>
      </c>
      <c r="E42" s="4">
        <v>29.829899999999999</v>
      </c>
      <c r="F42" s="4">
        <v>27.492699999999999</v>
      </c>
    </row>
    <row r="43" spans="1:6" x14ac:dyDescent="0.25">
      <c r="A43" s="1">
        <v>2017</v>
      </c>
      <c r="B43" s="1">
        <v>2</v>
      </c>
      <c r="C43" s="1">
        <v>672</v>
      </c>
      <c r="D43" s="1">
        <v>4011</v>
      </c>
      <c r="E43" s="4">
        <v>29.732099999999999</v>
      </c>
      <c r="F43" s="4">
        <v>27.061800000000002</v>
      </c>
    </row>
    <row r="44" spans="1:6" x14ac:dyDescent="0.25">
      <c r="A44" s="1">
        <v>2017</v>
      </c>
      <c r="B44" s="1">
        <v>2</v>
      </c>
      <c r="C44" s="1">
        <v>672</v>
      </c>
      <c r="D44" s="1">
        <v>4013</v>
      </c>
      <c r="E44" s="4">
        <v>28.068200000000001</v>
      </c>
      <c r="F44" s="4">
        <v>25.3339</v>
      </c>
    </row>
    <row r="45" spans="1:6" x14ac:dyDescent="0.25">
      <c r="A45" s="1">
        <v>2017</v>
      </c>
      <c r="B45" s="1">
        <v>2</v>
      </c>
      <c r="C45" s="1">
        <v>672</v>
      </c>
      <c r="D45" s="1">
        <v>4142</v>
      </c>
      <c r="E45" s="4">
        <v>29.136600000000001</v>
      </c>
      <c r="F45" s="4">
        <v>27.0441</v>
      </c>
    </row>
    <row r="46" spans="1:6" x14ac:dyDescent="0.25">
      <c r="A46" s="1">
        <v>2017</v>
      </c>
      <c r="B46" s="1">
        <v>2</v>
      </c>
      <c r="C46" s="1">
        <v>672</v>
      </c>
      <c r="D46" s="1">
        <v>4146</v>
      </c>
      <c r="E46" s="4">
        <v>30.038599999999999</v>
      </c>
      <c r="F46" s="4">
        <v>28.029</v>
      </c>
    </row>
    <row r="47" spans="1:6" x14ac:dyDescent="0.25">
      <c r="A47" s="1">
        <v>2017</v>
      </c>
      <c r="B47" s="1">
        <v>2</v>
      </c>
      <c r="C47" s="1">
        <v>672</v>
      </c>
      <c r="D47" s="1">
        <v>4150</v>
      </c>
      <c r="E47" s="4">
        <v>29.044499999999999</v>
      </c>
      <c r="F47" s="4">
        <v>26.667100000000001</v>
      </c>
    </row>
    <row r="48" spans="1:6" x14ac:dyDescent="0.25">
      <c r="A48" s="1">
        <v>2017</v>
      </c>
      <c r="B48" s="1">
        <v>2</v>
      </c>
      <c r="C48" s="1">
        <v>672</v>
      </c>
      <c r="D48" s="1">
        <v>4162</v>
      </c>
      <c r="E48" s="4">
        <v>29.386199999999999</v>
      </c>
      <c r="F48" s="4">
        <v>27.370699999999999</v>
      </c>
    </row>
    <row r="49" spans="1:6" x14ac:dyDescent="0.25">
      <c r="A49" s="1">
        <v>2017</v>
      </c>
      <c r="B49" s="1">
        <v>2</v>
      </c>
      <c r="C49" s="1">
        <v>672</v>
      </c>
      <c r="D49" s="1">
        <v>4172</v>
      </c>
      <c r="E49" s="4">
        <v>29.536300000000001</v>
      </c>
      <c r="F49" s="4">
        <v>27.5243</v>
      </c>
    </row>
    <row r="50" spans="1:6" x14ac:dyDescent="0.25">
      <c r="A50" s="1">
        <v>2017</v>
      </c>
      <c r="B50" s="1">
        <v>2</v>
      </c>
      <c r="C50" s="1">
        <v>672</v>
      </c>
      <c r="D50" s="1">
        <v>4217</v>
      </c>
      <c r="E50" s="4">
        <v>30.373699999999999</v>
      </c>
      <c r="F50" s="4">
        <v>28.4222</v>
      </c>
    </row>
    <row r="51" spans="1:6" x14ac:dyDescent="0.25">
      <c r="A51" s="1">
        <v>2017</v>
      </c>
      <c r="B51" s="1">
        <v>2</v>
      </c>
      <c r="C51" s="1">
        <v>672</v>
      </c>
      <c r="D51" s="1">
        <v>4446</v>
      </c>
      <c r="E51" s="4">
        <v>29.250699999999998</v>
      </c>
      <c r="F51" s="4">
        <v>27.351800000000001</v>
      </c>
    </row>
    <row r="52" spans="1:6" x14ac:dyDescent="0.25">
      <c r="A52" s="1">
        <v>2017</v>
      </c>
      <c r="B52" s="1">
        <v>2</v>
      </c>
      <c r="C52" s="1">
        <v>672</v>
      </c>
      <c r="D52" s="1">
        <v>4447</v>
      </c>
      <c r="E52" s="4">
        <v>27.200600000000001</v>
      </c>
      <c r="F52" s="4">
        <v>24.426600000000001</v>
      </c>
    </row>
    <row r="53" spans="1:6" x14ac:dyDescent="0.25">
      <c r="A53" s="1">
        <v>2017</v>
      </c>
      <c r="B53" s="1">
        <v>2</v>
      </c>
      <c r="C53" s="1">
        <v>672</v>
      </c>
      <c r="D53" s="1">
        <v>4448</v>
      </c>
      <c r="E53" s="4">
        <v>26.766500000000001</v>
      </c>
      <c r="F53" s="4">
        <v>23.4129</v>
      </c>
    </row>
    <row r="54" spans="1:6" x14ac:dyDescent="0.25">
      <c r="A54" s="1">
        <v>2017</v>
      </c>
      <c r="B54" s="1">
        <v>2</v>
      </c>
      <c r="C54" s="1">
        <v>672</v>
      </c>
      <c r="D54" s="1">
        <v>4466</v>
      </c>
      <c r="E54" s="4">
        <v>30.269400000000001</v>
      </c>
      <c r="F54" s="4">
        <v>27.971900000000002</v>
      </c>
    </row>
    <row r="55" spans="1:6" x14ac:dyDescent="0.25">
      <c r="A55" s="1">
        <v>2017</v>
      </c>
      <c r="B55" s="1">
        <v>2</v>
      </c>
      <c r="C55" s="1">
        <v>672</v>
      </c>
      <c r="D55" s="1">
        <v>4479</v>
      </c>
      <c r="E55" s="4">
        <v>30.022300000000001</v>
      </c>
      <c r="F55" s="4">
        <v>27.999500000000001</v>
      </c>
    </row>
    <row r="56" spans="1:6" x14ac:dyDescent="0.25">
      <c r="A56" s="1">
        <v>2017</v>
      </c>
      <c r="B56" s="1">
        <v>2</v>
      </c>
      <c r="C56" s="1">
        <v>672</v>
      </c>
      <c r="D56" s="1">
        <v>4506</v>
      </c>
      <c r="E56" s="4">
        <v>30.186800000000002</v>
      </c>
      <c r="F56" s="4">
        <v>28.041899999999998</v>
      </c>
    </row>
    <row r="57" spans="1:6" x14ac:dyDescent="0.25">
      <c r="A57" s="1">
        <v>2017</v>
      </c>
      <c r="B57" s="1">
        <v>2</v>
      </c>
      <c r="C57" s="1">
        <v>672</v>
      </c>
      <c r="D57" s="1">
        <v>12510</v>
      </c>
      <c r="E57" s="4">
        <v>26.766500000000001</v>
      </c>
      <c r="F57" s="4">
        <v>23.4129</v>
      </c>
    </row>
    <row r="58" spans="1:6" x14ac:dyDescent="0.25">
      <c r="A58" s="1">
        <v>2017</v>
      </c>
      <c r="B58" s="1">
        <v>2</v>
      </c>
      <c r="C58" s="1">
        <v>672</v>
      </c>
      <c r="D58" s="1">
        <v>12511</v>
      </c>
      <c r="E58" s="4">
        <v>26.766500000000001</v>
      </c>
      <c r="F58" s="4">
        <v>23.4129</v>
      </c>
    </row>
    <row r="59" spans="1:6" x14ac:dyDescent="0.25">
      <c r="A59" s="1">
        <v>2017</v>
      </c>
      <c r="B59" s="1">
        <v>2</v>
      </c>
      <c r="C59" s="1">
        <v>672</v>
      </c>
      <c r="D59" s="1">
        <v>12530</v>
      </c>
      <c r="E59" s="4">
        <v>26.2866</v>
      </c>
      <c r="F59" s="4">
        <v>21.776900000000001</v>
      </c>
    </row>
    <row r="60" spans="1:6" x14ac:dyDescent="0.25">
      <c r="A60" s="1">
        <v>2017</v>
      </c>
      <c r="B60" s="1">
        <v>3</v>
      </c>
      <c r="C60" s="1">
        <v>743</v>
      </c>
      <c r="D60" s="1">
        <v>474</v>
      </c>
      <c r="E60" s="4">
        <v>35.561999999999998</v>
      </c>
      <c r="F60" s="4">
        <v>34.3521</v>
      </c>
    </row>
    <row r="61" spans="1:6" x14ac:dyDescent="0.25">
      <c r="A61" s="1">
        <v>2017</v>
      </c>
      <c r="B61" s="1">
        <v>3</v>
      </c>
      <c r="C61" s="1">
        <v>743</v>
      </c>
      <c r="D61" s="1">
        <v>555</v>
      </c>
      <c r="E61" s="4">
        <v>34.775700000000001</v>
      </c>
      <c r="F61" s="4">
        <v>33.041699999999999</v>
      </c>
    </row>
    <row r="62" spans="1:6" x14ac:dyDescent="0.25">
      <c r="A62" s="1">
        <v>2017</v>
      </c>
      <c r="B62" s="1">
        <v>3</v>
      </c>
      <c r="C62" s="1">
        <v>743</v>
      </c>
      <c r="D62" s="1">
        <v>642</v>
      </c>
      <c r="E62" s="4">
        <v>34.602400000000003</v>
      </c>
      <c r="F62" s="4">
        <v>33.064599999999999</v>
      </c>
    </row>
    <row r="63" spans="1:6" x14ac:dyDescent="0.25">
      <c r="A63" s="1">
        <v>2017</v>
      </c>
      <c r="B63" s="1">
        <v>3</v>
      </c>
      <c r="C63" s="1">
        <v>743</v>
      </c>
      <c r="D63" s="1">
        <v>783</v>
      </c>
      <c r="E63" s="4">
        <v>30.1249</v>
      </c>
      <c r="F63" s="4">
        <v>26.065799999999999</v>
      </c>
    </row>
    <row r="64" spans="1:6" x14ac:dyDescent="0.25">
      <c r="A64" s="1">
        <v>2017</v>
      </c>
      <c r="B64" s="1">
        <v>3</v>
      </c>
      <c r="C64" s="1">
        <v>743</v>
      </c>
      <c r="D64" s="1">
        <v>1185</v>
      </c>
      <c r="E64" s="4">
        <v>35.795000000000002</v>
      </c>
      <c r="F64" s="4">
        <v>34.812800000000003</v>
      </c>
    </row>
    <row r="65" spans="1:6" x14ac:dyDescent="0.25">
      <c r="A65" s="1">
        <v>2017</v>
      </c>
      <c r="B65" s="1">
        <v>3</v>
      </c>
      <c r="C65" s="1">
        <v>743</v>
      </c>
      <c r="D65" s="1">
        <v>1186</v>
      </c>
      <c r="E65" s="4">
        <v>35.795000000000002</v>
      </c>
      <c r="F65" s="4">
        <v>34.812800000000003</v>
      </c>
    </row>
    <row r="66" spans="1:6" x14ac:dyDescent="0.25">
      <c r="A66" s="1">
        <v>2017</v>
      </c>
      <c r="B66" s="1">
        <v>3</v>
      </c>
      <c r="C66" s="1">
        <v>743</v>
      </c>
      <c r="D66" s="1">
        <v>1187</v>
      </c>
      <c r="E66" s="4">
        <v>35.795000000000002</v>
      </c>
      <c r="F66" s="4">
        <v>34.812800000000003</v>
      </c>
    </row>
    <row r="67" spans="1:6" x14ac:dyDescent="0.25">
      <c r="A67" s="1">
        <v>2017</v>
      </c>
      <c r="B67" s="1">
        <v>3</v>
      </c>
      <c r="C67" s="1">
        <v>743</v>
      </c>
      <c r="D67" s="1">
        <v>2433</v>
      </c>
      <c r="E67" s="4">
        <v>35.4238</v>
      </c>
      <c r="F67" s="4">
        <v>34.186399999999999</v>
      </c>
    </row>
    <row r="68" spans="1:6" x14ac:dyDescent="0.25">
      <c r="A68" s="1">
        <v>2017</v>
      </c>
      <c r="B68" s="1">
        <v>3</v>
      </c>
      <c r="C68" s="1">
        <v>743</v>
      </c>
      <c r="D68" s="1">
        <v>4000</v>
      </c>
      <c r="E68" s="4">
        <v>35.752800000000001</v>
      </c>
      <c r="F68" s="4">
        <v>34.811599999999999</v>
      </c>
    </row>
    <row r="69" spans="1:6" x14ac:dyDescent="0.25">
      <c r="A69" s="1">
        <v>2017</v>
      </c>
      <c r="B69" s="1">
        <v>3</v>
      </c>
      <c r="C69" s="1">
        <v>743</v>
      </c>
      <c r="D69" s="1">
        <v>4001</v>
      </c>
      <c r="E69" s="4">
        <v>34.512</v>
      </c>
      <c r="F69" s="4">
        <v>31.9938</v>
      </c>
    </row>
    <row r="70" spans="1:6" x14ac:dyDescent="0.25">
      <c r="A70" s="1">
        <v>2017</v>
      </c>
      <c r="B70" s="1">
        <v>3</v>
      </c>
      <c r="C70" s="1">
        <v>743</v>
      </c>
      <c r="D70" s="1">
        <v>4002</v>
      </c>
      <c r="E70" s="4">
        <v>35.291400000000003</v>
      </c>
      <c r="F70" s="4">
        <v>34.043799999999997</v>
      </c>
    </row>
    <row r="71" spans="1:6" x14ac:dyDescent="0.25">
      <c r="A71" s="1">
        <v>2017</v>
      </c>
      <c r="B71" s="1">
        <v>3</v>
      </c>
      <c r="C71" s="1">
        <v>743</v>
      </c>
      <c r="D71" s="1">
        <v>4003</v>
      </c>
      <c r="E71" s="4">
        <v>35.238700000000001</v>
      </c>
      <c r="F71" s="4">
        <v>33.828499999999998</v>
      </c>
    </row>
    <row r="72" spans="1:6" x14ac:dyDescent="0.25">
      <c r="A72" s="1">
        <v>2017</v>
      </c>
      <c r="B72" s="1">
        <v>3</v>
      </c>
      <c r="C72" s="1">
        <v>743</v>
      </c>
      <c r="D72" s="1">
        <v>4011</v>
      </c>
      <c r="E72" s="4">
        <v>39.627899999999997</v>
      </c>
      <c r="F72" s="4">
        <v>35.341200000000001</v>
      </c>
    </row>
    <row r="73" spans="1:6" x14ac:dyDescent="0.25">
      <c r="A73" s="1">
        <v>2017</v>
      </c>
      <c r="B73" s="1">
        <v>3</v>
      </c>
      <c r="C73" s="1">
        <v>743</v>
      </c>
      <c r="D73" s="1">
        <v>4013</v>
      </c>
      <c r="E73" s="4">
        <v>32.869700000000002</v>
      </c>
      <c r="F73" s="4">
        <v>28.692</v>
      </c>
    </row>
    <row r="74" spans="1:6" x14ac:dyDescent="0.25">
      <c r="A74" s="1">
        <v>2017</v>
      </c>
      <c r="B74" s="1">
        <v>3</v>
      </c>
      <c r="C74" s="1">
        <v>743</v>
      </c>
      <c r="D74" s="1">
        <v>4142</v>
      </c>
      <c r="E74" s="4">
        <v>34.063000000000002</v>
      </c>
      <c r="F74" s="4">
        <v>32.322499999999998</v>
      </c>
    </row>
    <row r="75" spans="1:6" x14ac:dyDescent="0.25">
      <c r="A75" s="1">
        <v>2017</v>
      </c>
      <c r="B75" s="1">
        <v>3</v>
      </c>
      <c r="C75" s="1">
        <v>743</v>
      </c>
      <c r="D75" s="1">
        <v>4146</v>
      </c>
      <c r="E75" s="4">
        <v>35.21</v>
      </c>
      <c r="F75" s="4">
        <v>33.552300000000002</v>
      </c>
    </row>
    <row r="76" spans="1:6" x14ac:dyDescent="0.25">
      <c r="A76" s="1">
        <v>2017</v>
      </c>
      <c r="B76" s="1">
        <v>3</v>
      </c>
      <c r="C76" s="1">
        <v>743</v>
      </c>
      <c r="D76" s="1">
        <v>4150</v>
      </c>
      <c r="E76" s="4">
        <v>33.807600000000001</v>
      </c>
      <c r="F76" s="4">
        <v>31.849699999999999</v>
      </c>
    </row>
    <row r="77" spans="1:6" x14ac:dyDescent="0.25">
      <c r="A77" s="1">
        <v>2017</v>
      </c>
      <c r="B77" s="1">
        <v>3</v>
      </c>
      <c r="C77" s="1">
        <v>743</v>
      </c>
      <c r="D77" s="1">
        <v>4162</v>
      </c>
      <c r="E77" s="4">
        <v>34.490900000000003</v>
      </c>
      <c r="F77" s="4">
        <v>32.8767</v>
      </c>
    </row>
    <row r="78" spans="1:6" x14ac:dyDescent="0.25">
      <c r="A78" s="1">
        <v>2017</v>
      </c>
      <c r="B78" s="1">
        <v>3</v>
      </c>
      <c r="C78" s="1">
        <v>743</v>
      </c>
      <c r="D78" s="1">
        <v>4172</v>
      </c>
      <c r="E78" s="4">
        <v>34.676600000000001</v>
      </c>
      <c r="F78" s="4">
        <v>33.069699999999997</v>
      </c>
    </row>
    <row r="79" spans="1:6" x14ac:dyDescent="0.25">
      <c r="A79" s="1">
        <v>2017</v>
      </c>
      <c r="B79" s="1">
        <v>3</v>
      </c>
      <c r="C79" s="1">
        <v>743</v>
      </c>
      <c r="D79" s="1">
        <v>4217</v>
      </c>
      <c r="E79" s="4">
        <v>35.986199999999997</v>
      </c>
      <c r="F79" s="4">
        <v>35.069099999999999</v>
      </c>
    </row>
    <row r="80" spans="1:6" x14ac:dyDescent="0.25">
      <c r="A80" s="1">
        <v>2017</v>
      </c>
      <c r="B80" s="1">
        <v>3</v>
      </c>
      <c r="C80" s="1">
        <v>743</v>
      </c>
      <c r="D80" s="1">
        <v>4446</v>
      </c>
      <c r="E80" s="4">
        <v>34.213700000000003</v>
      </c>
      <c r="F80" s="4">
        <v>33.308100000000003</v>
      </c>
    </row>
    <row r="81" spans="1:6" x14ac:dyDescent="0.25">
      <c r="A81" s="1">
        <v>2017</v>
      </c>
      <c r="B81" s="1">
        <v>3</v>
      </c>
      <c r="C81" s="1">
        <v>743</v>
      </c>
      <c r="D81" s="1">
        <v>4447</v>
      </c>
      <c r="E81" s="4">
        <v>30.39</v>
      </c>
      <c r="F81" s="4">
        <v>26.923400000000001</v>
      </c>
    </row>
    <row r="82" spans="1:6" x14ac:dyDescent="0.25">
      <c r="A82" s="1">
        <v>2017</v>
      </c>
      <c r="B82" s="1">
        <v>3</v>
      </c>
      <c r="C82" s="1">
        <v>743</v>
      </c>
      <c r="D82" s="1">
        <v>4448</v>
      </c>
      <c r="E82" s="4">
        <v>30.1249</v>
      </c>
      <c r="F82" s="4">
        <v>26.065799999999999</v>
      </c>
    </row>
    <row r="83" spans="1:6" x14ac:dyDescent="0.25">
      <c r="A83" s="1">
        <v>2017</v>
      </c>
      <c r="B83" s="1">
        <v>3</v>
      </c>
      <c r="C83" s="1">
        <v>743</v>
      </c>
      <c r="D83" s="1">
        <v>4466</v>
      </c>
      <c r="E83" s="4">
        <v>35.586500000000001</v>
      </c>
      <c r="F83" s="4">
        <v>34.347499999999997</v>
      </c>
    </row>
    <row r="84" spans="1:6" x14ac:dyDescent="0.25">
      <c r="A84" s="1">
        <v>2017</v>
      </c>
      <c r="B84" s="1">
        <v>3</v>
      </c>
      <c r="C84" s="1">
        <v>743</v>
      </c>
      <c r="D84" s="1">
        <v>4479</v>
      </c>
      <c r="E84" s="4">
        <v>35.648400000000002</v>
      </c>
      <c r="F84" s="4">
        <v>34.677599999999998</v>
      </c>
    </row>
    <row r="85" spans="1:6" x14ac:dyDescent="0.25">
      <c r="A85" s="1">
        <v>2017</v>
      </c>
      <c r="B85" s="1">
        <v>3</v>
      </c>
      <c r="C85" s="1">
        <v>743</v>
      </c>
      <c r="D85" s="1">
        <v>4506</v>
      </c>
      <c r="E85" s="4">
        <v>36.195700000000002</v>
      </c>
      <c r="F85" s="4">
        <v>35.043599999999998</v>
      </c>
    </row>
    <row r="86" spans="1:6" x14ac:dyDescent="0.25">
      <c r="A86" s="1">
        <v>2017</v>
      </c>
      <c r="B86" s="1">
        <v>3</v>
      </c>
      <c r="C86" s="1">
        <v>743</v>
      </c>
      <c r="D86" s="1">
        <v>12510</v>
      </c>
      <c r="E86" s="4">
        <v>30.1249</v>
      </c>
      <c r="F86" s="4">
        <v>26.065799999999999</v>
      </c>
    </row>
    <row r="87" spans="1:6" x14ac:dyDescent="0.25">
      <c r="A87" s="1">
        <v>2017</v>
      </c>
      <c r="B87" s="1">
        <v>3</v>
      </c>
      <c r="C87" s="1">
        <v>743</v>
      </c>
      <c r="D87" s="1">
        <v>12511</v>
      </c>
      <c r="E87" s="4">
        <v>30.1249</v>
      </c>
      <c r="F87" s="4">
        <v>26.065799999999999</v>
      </c>
    </row>
    <row r="88" spans="1:6" x14ac:dyDescent="0.25">
      <c r="A88" s="1">
        <v>2017</v>
      </c>
      <c r="B88" s="1">
        <v>3</v>
      </c>
      <c r="C88" s="1">
        <v>743</v>
      </c>
      <c r="D88" s="1">
        <v>12530</v>
      </c>
      <c r="E88" s="4">
        <v>27.610199999999999</v>
      </c>
      <c r="F88" s="4">
        <v>20.7836</v>
      </c>
    </row>
    <row r="89" spans="1:6" x14ac:dyDescent="0.25">
      <c r="A89" s="1">
        <v>2017</v>
      </c>
      <c r="B89" s="1">
        <v>4</v>
      </c>
      <c r="C89" s="1">
        <v>720</v>
      </c>
      <c r="D89" s="1">
        <v>474</v>
      </c>
      <c r="E89" s="4">
        <v>28.873999999999999</v>
      </c>
      <c r="F89" s="4">
        <v>30.887899999999998</v>
      </c>
    </row>
    <row r="90" spans="1:6" x14ac:dyDescent="0.25">
      <c r="A90" s="1">
        <v>2017</v>
      </c>
      <c r="B90" s="1">
        <v>4</v>
      </c>
      <c r="C90" s="1">
        <v>720</v>
      </c>
      <c r="D90" s="1">
        <v>555</v>
      </c>
      <c r="E90" s="4">
        <v>29.146000000000001</v>
      </c>
      <c r="F90" s="4">
        <v>31.44</v>
      </c>
    </row>
    <row r="91" spans="1:6" x14ac:dyDescent="0.25">
      <c r="A91" s="1">
        <v>2017</v>
      </c>
      <c r="B91" s="1">
        <v>4</v>
      </c>
      <c r="C91" s="1">
        <v>720</v>
      </c>
      <c r="D91" s="1">
        <v>642</v>
      </c>
      <c r="E91" s="4">
        <v>28.968</v>
      </c>
      <c r="F91" s="4">
        <v>31.225200000000001</v>
      </c>
    </row>
    <row r="92" spans="1:6" x14ac:dyDescent="0.25">
      <c r="A92" s="1">
        <v>2017</v>
      </c>
      <c r="B92" s="1">
        <v>4</v>
      </c>
      <c r="C92" s="1">
        <v>720</v>
      </c>
      <c r="D92" s="1">
        <v>783</v>
      </c>
      <c r="E92" s="4">
        <v>23.7942</v>
      </c>
      <c r="F92" s="4">
        <v>23.443999999999999</v>
      </c>
    </row>
    <row r="93" spans="1:6" x14ac:dyDescent="0.25">
      <c r="A93" s="1">
        <v>2017</v>
      </c>
      <c r="B93" s="1">
        <v>4</v>
      </c>
      <c r="C93" s="1">
        <v>720</v>
      </c>
      <c r="D93" s="1">
        <v>1185</v>
      </c>
      <c r="E93" s="4">
        <v>29.272099999999998</v>
      </c>
      <c r="F93" s="4">
        <v>31.549900000000001</v>
      </c>
    </row>
    <row r="94" spans="1:6" x14ac:dyDescent="0.25">
      <c r="A94" s="1">
        <v>2017</v>
      </c>
      <c r="B94" s="1">
        <v>4</v>
      </c>
      <c r="C94" s="1">
        <v>720</v>
      </c>
      <c r="D94" s="1">
        <v>1186</v>
      </c>
      <c r="E94" s="4">
        <v>29.272099999999998</v>
      </c>
      <c r="F94" s="4">
        <v>31.549900000000001</v>
      </c>
    </row>
    <row r="95" spans="1:6" x14ac:dyDescent="0.25">
      <c r="A95" s="1">
        <v>2017</v>
      </c>
      <c r="B95" s="1">
        <v>4</v>
      </c>
      <c r="C95" s="1">
        <v>720</v>
      </c>
      <c r="D95" s="1">
        <v>1187</v>
      </c>
      <c r="E95" s="4">
        <v>29.272099999999998</v>
      </c>
      <c r="F95" s="4">
        <v>31.549900000000001</v>
      </c>
    </row>
    <row r="96" spans="1:6" x14ac:dyDescent="0.25">
      <c r="A96" s="1">
        <v>2017</v>
      </c>
      <c r="B96" s="1">
        <v>4</v>
      </c>
      <c r="C96" s="1">
        <v>720</v>
      </c>
      <c r="D96" s="1">
        <v>2433</v>
      </c>
      <c r="E96" s="4">
        <v>28.541499999999999</v>
      </c>
      <c r="F96" s="4">
        <v>30.504799999999999</v>
      </c>
    </row>
    <row r="97" spans="1:6" x14ac:dyDescent="0.25">
      <c r="A97" s="1">
        <v>2017</v>
      </c>
      <c r="B97" s="1">
        <v>4</v>
      </c>
      <c r="C97" s="1">
        <v>720</v>
      </c>
      <c r="D97" s="1">
        <v>4000</v>
      </c>
      <c r="E97" s="4">
        <v>29.233799999999999</v>
      </c>
      <c r="F97" s="4">
        <v>31.5137</v>
      </c>
    </row>
    <row r="98" spans="1:6" x14ac:dyDescent="0.25">
      <c r="A98" s="1">
        <v>2017</v>
      </c>
      <c r="B98" s="1">
        <v>4</v>
      </c>
      <c r="C98" s="1">
        <v>720</v>
      </c>
      <c r="D98" s="1">
        <v>4001</v>
      </c>
      <c r="E98" s="4">
        <v>28.653099999999998</v>
      </c>
      <c r="F98" s="4">
        <v>29.538399999999999</v>
      </c>
    </row>
    <row r="99" spans="1:6" x14ac:dyDescent="0.25">
      <c r="A99" s="1">
        <v>2017</v>
      </c>
      <c r="B99" s="1">
        <v>4</v>
      </c>
      <c r="C99" s="1">
        <v>720</v>
      </c>
      <c r="D99" s="1">
        <v>4002</v>
      </c>
      <c r="E99" s="4">
        <v>29.233799999999999</v>
      </c>
      <c r="F99" s="4">
        <v>31.196899999999999</v>
      </c>
    </row>
    <row r="100" spans="1:6" x14ac:dyDescent="0.25">
      <c r="A100" s="1">
        <v>2017</v>
      </c>
      <c r="B100" s="1">
        <v>4</v>
      </c>
      <c r="C100" s="1">
        <v>720</v>
      </c>
      <c r="D100" s="1">
        <v>4003</v>
      </c>
      <c r="E100" s="4">
        <v>28.567900000000002</v>
      </c>
      <c r="F100" s="4">
        <v>30.4285</v>
      </c>
    </row>
    <row r="101" spans="1:6" x14ac:dyDescent="0.25">
      <c r="A101" s="1">
        <v>2017</v>
      </c>
      <c r="B101" s="1">
        <v>4</v>
      </c>
      <c r="C101" s="1">
        <v>720</v>
      </c>
      <c r="D101" s="1">
        <v>4011</v>
      </c>
      <c r="E101" s="4">
        <v>28.744399999999999</v>
      </c>
      <c r="F101" s="4">
        <v>30.565999999999999</v>
      </c>
    </row>
    <row r="102" spans="1:6" x14ac:dyDescent="0.25">
      <c r="A102" s="1">
        <v>2017</v>
      </c>
      <c r="B102" s="1">
        <v>4</v>
      </c>
      <c r="C102" s="1">
        <v>720</v>
      </c>
      <c r="D102" s="1">
        <v>4013</v>
      </c>
      <c r="E102" s="4">
        <v>26.375800000000002</v>
      </c>
      <c r="F102" s="4">
        <v>26.1938</v>
      </c>
    </row>
    <row r="103" spans="1:6" x14ac:dyDescent="0.25">
      <c r="A103" s="1">
        <v>2017</v>
      </c>
      <c r="B103" s="1">
        <v>4</v>
      </c>
      <c r="C103" s="1">
        <v>720</v>
      </c>
      <c r="D103" s="1">
        <v>4142</v>
      </c>
      <c r="E103" s="4">
        <v>28.6267</v>
      </c>
      <c r="F103" s="4">
        <v>30.7638</v>
      </c>
    </row>
    <row r="104" spans="1:6" x14ac:dyDescent="0.25">
      <c r="A104" s="1">
        <v>2017</v>
      </c>
      <c r="B104" s="1">
        <v>4</v>
      </c>
      <c r="C104" s="1">
        <v>720</v>
      </c>
      <c r="D104" s="1">
        <v>4146</v>
      </c>
      <c r="E104" s="4">
        <v>29.473400000000002</v>
      </c>
      <c r="F104" s="4">
        <v>31.7989</v>
      </c>
    </row>
    <row r="105" spans="1:6" x14ac:dyDescent="0.25">
      <c r="A105" s="1">
        <v>2017</v>
      </c>
      <c r="B105" s="1">
        <v>4</v>
      </c>
      <c r="C105" s="1">
        <v>720</v>
      </c>
      <c r="D105" s="1">
        <v>4150</v>
      </c>
      <c r="E105" s="4">
        <v>28.447199999999999</v>
      </c>
      <c r="F105" s="4">
        <v>30.406700000000001</v>
      </c>
    </row>
    <row r="106" spans="1:6" x14ac:dyDescent="0.25">
      <c r="A106" s="1">
        <v>2017</v>
      </c>
      <c r="B106" s="1">
        <v>4</v>
      </c>
      <c r="C106" s="1">
        <v>720</v>
      </c>
      <c r="D106" s="1">
        <v>4162</v>
      </c>
      <c r="E106" s="4">
        <v>28.872599999999998</v>
      </c>
      <c r="F106" s="4">
        <v>31.0871</v>
      </c>
    </row>
    <row r="107" spans="1:6" x14ac:dyDescent="0.25">
      <c r="A107" s="1">
        <v>2017</v>
      </c>
      <c r="B107" s="1">
        <v>4</v>
      </c>
      <c r="C107" s="1">
        <v>720</v>
      </c>
      <c r="D107" s="1">
        <v>4172</v>
      </c>
      <c r="E107" s="4">
        <v>28.992599999999999</v>
      </c>
      <c r="F107" s="4">
        <v>31.211600000000001</v>
      </c>
    </row>
    <row r="108" spans="1:6" x14ac:dyDescent="0.25">
      <c r="A108" s="1">
        <v>2017</v>
      </c>
      <c r="B108" s="1">
        <v>4</v>
      </c>
      <c r="C108" s="1">
        <v>720</v>
      </c>
      <c r="D108" s="1">
        <v>4217</v>
      </c>
      <c r="E108" s="4">
        <v>29.279199999999999</v>
      </c>
      <c r="F108" s="4">
        <v>31.5413</v>
      </c>
    </row>
    <row r="109" spans="1:6" x14ac:dyDescent="0.25">
      <c r="A109" s="1">
        <v>2017</v>
      </c>
      <c r="B109" s="1">
        <v>4</v>
      </c>
      <c r="C109" s="1">
        <v>720</v>
      </c>
      <c r="D109" s="1">
        <v>4446</v>
      </c>
      <c r="E109" s="4">
        <v>27.5764</v>
      </c>
      <c r="F109" s="4">
        <v>29.787400000000002</v>
      </c>
    </row>
    <row r="110" spans="1:6" x14ac:dyDescent="0.25">
      <c r="A110" s="1">
        <v>2017</v>
      </c>
      <c r="B110" s="1">
        <v>4</v>
      </c>
      <c r="C110" s="1">
        <v>720</v>
      </c>
      <c r="D110" s="1">
        <v>4447</v>
      </c>
      <c r="E110" s="4">
        <v>24.073799999999999</v>
      </c>
      <c r="F110" s="4">
        <v>24.3019</v>
      </c>
    </row>
    <row r="111" spans="1:6" x14ac:dyDescent="0.25">
      <c r="A111" s="1">
        <v>2017</v>
      </c>
      <c r="B111" s="1">
        <v>4</v>
      </c>
      <c r="C111" s="1">
        <v>720</v>
      </c>
      <c r="D111" s="1">
        <v>4448</v>
      </c>
      <c r="E111" s="4">
        <v>23.7942</v>
      </c>
      <c r="F111" s="4">
        <v>23.443999999999999</v>
      </c>
    </row>
    <row r="112" spans="1:6" x14ac:dyDescent="0.25">
      <c r="A112" s="1">
        <v>2017</v>
      </c>
      <c r="B112" s="1">
        <v>4</v>
      </c>
      <c r="C112" s="1">
        <v>720</v>
      </c>
      <c r="D112" s="1">
        <v>4466</v>
      </c>
      <c r="E112" s="4">
        <v>28.696999999999999</v>
      </c>
      <c r="F112" s="4">
        <v>30.679500000000001</v>
      </c>
    </row>
    <row r="113" spans="1:6" x14ac:dyDescent="0.25">
      <c r="A113" s="1">
        <v>2017</v>
      </c>
      <c r="B113" s="1">
        <v>4</v>
      </c>
      <c r="C113" s="1">
        <v>720</v>
      </c>
      <c r="D113" s="1">
        <v>4479</v>
      </c>
      <c r="E113" s="4">
        <v>29.290900000000001</v>
      </c>
      <c r="F113" s="4">
        <v>31.5549</v>
      </c>
    </row>
    <row r="114" spans="1:6" x14ac:dyDescent="0.25">
      <c r="A114" s="1">
        <v>2017</v>
      </c>
      <c r="B114" s="1">
        <v>4</v>
      </c>
      <c r="C114" s="1">
        <v>720</v>
      </c>
      <c r="D114" s="1">
        <v>4506</v>
      </c>
      <c r="E114" s="4">
        <v>29.5807</v>
      </c>
      <c r="F114" s="4">
        <v>31.657299999999999</v>
      </c>
    </row>
    <row r="115" spans="1:6" x14ac:dyDescent="0.25">
      <c r="A115" s="1">
        <v>2017</v>
      </c>
      <c r="B115" s="1">
        <v>4</v>
      </c>
      <c r="C115" s="1">
        <v>720</v>
      </c>
      <c r="D115" s="1">
        <v>12510</v>
      </c>
      <c r="E115" s="4">
        <v>23.7942</v>
      </c>
      <c r="F115" s="4">
        <v>23.443999999999999</v>
      </c>
    </row>
    <row r="116" spans="1:6" x14ac:dyDescent="0.25">
      <c r="A116" s="1">
        <v>2017</v>
      </c>
      <c r="B116" s="1">
        <v>4</v>
      </c>
      <c r="C116" s="1">
        <v>720</v>
      </c>
      <c r="D116" s="1">
        <v>12511</v>
      </c>
      <c r="E116" s="4">
        <v>23.7942</v>
      </c>
      <c r="F116" s="4">
        <v>23.443999999999999</v>
      </c>
    </row>
    <row r="117" spans="1:6" x14ac:dyDescent="0.25">
      <c r="A117" s="1">
        <v>2017</v>
      </c>
      <c r="B117" s="1">
        <v>4</v>
      </c>
      <c r="C117" s="1">
        <v>720</v>
      </c>
      <c r="D117" s="1">
        <v>12530</v>
      </c>
      <c r="E117" s="4">
        <v>21.197399999999998</v>
      </c>
      <c r="F117" s="4">
        <v>18.972999999999999</v>
      </c>
    </row>
    <row r="118" spans="1:6" x14ac:dyDescent="0.25">
      <c r="A118" s="1">
        <v>2017</v>
      </c>
      <c r="B118" s="1">
        <v>5</v>
      </c>
      <c r="C118" s="1">
        <v>744</v>
      </c>
      <c r="D118" s="1">
        <v>474</v>
      </c>
      <c r="E118" s="4">
        <v>26.734400000000001</v>
      </c>
      <c r="F118" s="4">
        <v>26.467199999999998</v>
      </c>
    </row>
    <row r="119" spans="1:6" x14ac:dyDescent="0.25">
      <c r="A119" s="1">
        <v>2017</v>
      </c>
      <c r="B119" s="1">
        <v>5</v>
      </c>
      <c r="C119" s="1">
        <v>744</v>
      </c>
      <c r="D119" s="1">
        <v>555</v>
      </c>
      <c r="E119" s="4">
        <v>24.426300000000001</v>
      </c>
      <c r="F119" s="4">
        <v>11.146800000000001</v>
      </c>
    </row>
    <row r="120" spans="1:6" x14ac:dyDescent="0.25">
      <c r="A120" s="1">
        <v>2017</v>
      </c>
      <c r="B120" s="1">
        <v>5</v>
      </c>
      <c r="C120" s="1">
        <v>744</v>
      </c>
      <c r="D120" s="1">
        <v>642</v>
      </c>
      <c r="E120" s="4">
        <v>25.4605</v>
      </c>
      <c r="F120" s="4">
        <v>19.535699999999999</v>
      </c>
    </row>
    <row r="121" spans="1:6" x14ac:dyDescent="0.25">
      <c r="A121" s="1">
        <v>2017</v>
      </c>
      <c r="B121" s="1">
        <v>5</v>
      </c>
      <c r="C121" s="1">
        <v>744</v>
      </c>
      <c r="D121" s="1">
        <v>783</v>
      </c>
      <c r="E121" s="4">
        <v>23.7713</v>
      </c>
      <c r="F121" s="4">
        <v>22.272400000000001</v>
      </c>
    </row>
    <row r="122" spans="1:6" x14ac:dyDescent="0.25">
      <c r="A122" s="1">
        <v>2017</v>
      </c>
      <c r="B122" s="1">
        <v>5</v>
      </c>
      <c r="C122" s="1">
        <v>744</v>
      </c>
      <c r="D122" s="1">
        <v>1185</v>
      </c>
      <c r="E122" s="4">
        <v>27.151399999999999</v>
      </c>
      <c r="F122" s="4">
        <v>28.832899999999999</v>
      </c>
    </row>
    <row r="123" spans="1:6" x14ac:dyDescent="0.25">
      <c r="A123" s="1">
        <v>2017</v>
      </c>
      <c r="B123" s="1">
        <v>5</v>
      </c>
      <c r="C123" s="1">
        <v>744</v>
      </c>
      <c r="D123" s="1">
        <v>1186</v>
      </c>
      <c r="E123" s="4">
        <v>27.151399999999999</v>
      </c>
      <c r="F123" s="4">
        <v>28.832899999999999</v>
      </c>
    </row>
    <row r="124" spans="1:6" x14ac:dyDescent="0.25">
      <c r="A124" s="1">
        <v>2017</v>
      </c>
      <c r="B124" s="1">
        <v>5</v>
      </c>
      <c r="C124" s="1">
        <v>744</v>
      </c>
      <c r="D124" s="1">
        <v>1187</v>
      </c>
      <c r="E124" s="4">
        <v>27.151399999999999</v>
      </c>
      <c r="F124" s="4">
        <v>28.832899999999999</v>
      </c>
    </row>
    <row r="125" spans="1:6" x14ac:dyDescent="0.25">
      <c r="A125" s="1">
        <v>2017</v>
      </c>
      <c r="B125" s="1">
        <v>5</v>
      </c>
      <c r="C125" s="1">
        <v>744</v>
      </c>
      <c r="D125" s="1">
        <v>2433</v>
      </c>
      <c r="E125" s="4">
        <v>26.226900000000001</v>
      </c>
      <c r="F125" s="4">
        <v>25.945699999999999</v>
      </c>
    </row>
    <row r="126" spans="1:6" x14ac:dyDescent="0.25">
      <c r="A126" s="1">
        <v>2017</v>
      </c>
      <c r="B126" s="1">
        <v>5</v>
      </c>
      <c r="C126" s="1">
        <v>744</v>
      </c>
      <c r="D126" s="1">
        <v>4000</v>
      </c>
      <c r="E126" s="4">
        <v>27.3081</v>
      </c>
      <c r="F126" s="4">
        <v>29.436199999999999</v>
      </c>
    </row>
    <row r="127" spans="1:6" x14ac:dyDescent="0.25">
      <c r="A127" s="1">
        <v>2017</v>
      </c>
      <c r="B127" s="1">
        <v>5</v>
      </c>
      <c r="C127" s="1">
        <v>744</v>
      </c>
      <c r="D127" s="1">
        <v>4001</v>
      </c>
      <c r="E127" s="4">
        <v>25.148199999999999</v>
      </c>
      <c r="F127" s="4">
        <v>18.952300000000001</v>
      </c>
    </row>
    <row r="128" spans="1:6" x14ac:dyDescent="0.25">
      <c r="A128" s="1">
        <v>2017</v>
      </c>
      <c r="B128" s="1">
        <v>5</v>
      </c>
      <c r="C128" s="1">
        <v>744</v>
      </c>
      <c r="D128" s="1">
        <v>4002</v>
      </c>
      <c r="E128" s="4">
        <v>26.264500000000002</v>
      </c>
      <c r="F128" s="4">
        <v>22.996300000000002</v>
      </c>
    </row>
    <row r="129" spans="1:6" x14ac:dyDescent="0.25">
      <c r="A129" s="1">
        <v>2017</v>
      </c>
      <c r="B129" s="1">
        <v>5</v>
      </c>
      <c r="C129" s="1">
        <v>744</v>
      </c>
      <c r="D129" s="1">
        <v>4003</v>
      </c>
      <c r="E129" s="4">
        <v>26.511500000000002</v>
      </c>
      <c r="F129" s="4">
        <v>26.089099999999998</v>
      </c>
    </row>
    <row r="130" spans="1:6" x14ac:dyDescent="0.25">
      <c r="A130" s="1">
        <v>2017</v>
      </c>
      <c r="B130" s="1">
        <v>5</v>
      </c>
      <c r="C130" s="1">
        <v>744</v>
      </c>
      <c r="D130" s="1">
        <v>4011</v>
      </c>
      <c r="E130" s="4">
        <v>26.419499999999999</v>
      </c>
      <c r="F130" s="4">
        <v>26.255700000000001</v>
      </c>
    </row>
    <row r="131" spans="1:6" x14ac:dyDescent="0.25">
      <c r="A131" s="1">
        <v>2017</v>
      </c>
      <c r="B131" s="1">
        <v>5</v>
      </c>
      <c r="C131" s="1">
        <v>744</v>
      </c>
      <c r="D131" s="1">
        <v>4013</v>
      </c>
      <c r="E131" s="4">
        <v>24.9925</v>
      </c>
      <c r="F131" s="4">
        <v>24.652200000000001</v>
      </c>
    </row>
    <row r="132" spans="1:6" x14ac:dyDescent="0.25">
      <c r="A132" s="1">
        <v>2017</v>
      </c>
      <c r="B132" s="1">
        <v>5</v>
      </c>
      <c r="C132" s="1">
        <v>744</v>
      </c>
      <c r="D132" s="1">
        <v>4142</v>
      </c>
      <c r="E132" s="4">
        <v>25.100300000000001</v>
      </c>
      <c r="F132" s="4">
        <v>19.2163</v>
      </c>
    </row>
    <row r="133" spans="1:6" x14ac:dyDescent="0.25">
      <c r="A133" s="1">
        <v>2017</v>
      </c>
      <c r="B133" s="1">
        <v>5</v>
      </c>
      <c r="C133" s="1">
        <v>744</v>
      </c>
      <c r="D133" s="1">
        <v>4146</v>
      </c>
      <c r="E133" s="4">
        <v>25.7958</v>
      </c>
      <c r="F133" s="4">
        <v>20.121700000000001</v>
      </c>
    </row>
    <row r="134" spans="1:6" x14ac:dyDescent="0.25">
      <c r="A134" s="1">
        <v>2017</v>
      </c>
      <c r="B134" s="1">
        <v>5</v>
      </c>
      <c r="C134" s="1">
        <v>744</v>
      </c>
      <c r="D134" s="1">
        <v>4150</v>
      </c>
      <c r="E134" s="4">
        <v>24.919499999999999</v>
      </c>
      <c r="F134" s="4">
        <v>18.869900000000001</v>
      </c>
    </row>
    <row r="135" spans="1:6" x14ac:dyDescent="0.25">
      <c r="A135" s="1">
        <v>2017</v>
      </c>
      <c r="B135" s="1">
        <v>5</v>
      </c>
      <c r="C135" s="1">
        <v>744</v>
      </c>
      <c r="D135" s="1">
        <v>4162</v>
      </c>
      <c r="E135" s="4">
        <v>25.389800000000001</v>
      </c>
      <c r="F135" s="4">
        <v>19.6113</v>
      </c>
    </row>
    <row r="136" spans="1:6" x14ac:dyDescent="0.25">
      <c r="A136" s="1">
        <v>2017</v>
      </c>
      <c r="B136" s="1">
        <v>5</v>
      </c>
      <c r="C136" s="1">
        <v>744</v>
      </c>
      <c r="D136" s="1">
        <v>4172</v>
      </c>
      <c r="E136" s="4">
        <v>25.491299999999999</v>
      </c>
      <c r="F136" s="4">
        <v>19.728999999999999</v>
      </c>
    </row>
    <row r="137" spans="1:6" x14ac:dyDescent="0.25">
      <c r="A137" s="1">
        <v>2017</v>
      </c>
      <c r="B137" s="1">
        <v>5</v>
      </c>
      <c r="C137" s="1">
        <v>744</v>
      </c>
      <c r="D137" s="1">
        <v>4217</v>
      </c>
      <c r="E137" s="4">
        <v>27.6691</v>
      </c>
      <c r="F137" s="4">
        <v>30.0564</v>
      </c>
    </row>
    <row r="138" spans="1:6" x14ac:dyDescent="0.25">
      <c r="A138" s="1">
        <v>2017</v>
      </c>
      <c r="B138" s="1">
        <v>5</v>
      </c>
      <c r="C138" s="1">
        <v>744</v>
      </c>
      <c r="D138" s="1">
        <v>4446</v>
      </c>
      <c r="E138" s="4">
        <v>25.291899999999998</v>
      </c>
      <c r="F138" s="4">
        <v>25.160299999999999</v>
      </c>
    </row>
    <row r="139" spans="1:6" x14ac:dyDescent="0.25">
      <c r="A139" s="1">
        <v>2017</v>
      </c>
      <c r="B139" s="1">
        <v>5</v>
      </c>
      <c r="C139" s="1">
        <v>744</v>
      </c>
      <c r="D139" s="1">
        <v>4447</v>
      </c>
      <c r="E139" s="4">
        <v>23.832599999999999</v>
      </c>
      <c r="F139" s="4">
        <v>22.726500000000001</v>
      </c>
    </row>
    <row r="140" spans="1:6" x14ac:dyDescent="0.25">
      <c r="A140" s="1">
        <v>2017</v>
      </c>
      <c r="B140" s="1">
        <v>5</v>
      </c>
      <c r="C140" s="1">
        <v>744</v>
      </c>
      <c r="D140" s="1">
        <v>4448</v>
      </c>
      <c r="E140" s="4">
        <v>23.7713</v>
      </c>
      <c r="F140" s="4">
        <v>22.272400000000001</v>
      </c>
    </row>
    <row r="141" spans="1:6" x14ac:dyDescent="0.25">
      <c r="A141" s="1">
        <v>2017</v>
      </c>
      <c r="B141" s="1">
        <v>5</v>
      </c>
      <c r="C141" s="1">
        <v>744</v>
      </c>
      <c r="D141" s="1">
        <v>4466</v>
      </c>
      <c r="E141" s="4">
        <v>26.413599999999999</v>
      </c>
      <c r="F141" s="4">
        <v>26.134799999999998</v>
      </c>
    </row>
    <row r="142" spans="1:6" x14ac:dyDescent="0.25">
      <c r="A142" s="1">
        <v>2017</v>
      </c>
      <c r="B142" s="1">
        <v>5</v>
      </c>
      <c r="C142" s="1">
        <v>744</v>
      </c>
      <c r="D142" s="1">
        <v>4479</v>
      </c>
      <c r="E142" s="4">
        <v>27.125399999999999</v>
      </c>
      <c r="F142" s="4">
        <v>28.2685</v>
      </c>
    </row>
    <row r="143" spans="1:6" x14ac:dyDescent="0.25">
      <c r="A143" s="1">
        <v>2017</v>
      </c>
      <c r="B143" s="1">
        <v>5</v>
      </c>
      <c r="C143" s="1">
        <v>744</v>
      </c>
      <c r="D143" s="1">
        <v>4506</v>
      </c>
      <c r="E143" s="4">
        <v>27.409600000000001</v>
      </c>
      <c r="F143" s="4">
        <v>28.547799999999999</v>
      </c>
    </row>
    <row r="144" spans="1:6" x14ac:dyDescent="0.25">
      <c r="A144" s="1">
        <v>2017</v>
      </c>
      <c r="B144" s="1">
        <v>5</v>
      </c>
      <c r="C144" s="1">
        <v>744</v>
      </c>
      <c r="D144" s="1">
        <v>12510</v>
      </c>
      <c r="E144" s="4">
        <v>23.7713</v>
      </c>
      <c r="F144" s="4">
        <v>22.272400000000001</v>
      </c>
    </row>
    <row r="145" spans="1:6" x14ac:dyDescent="0.25">
      <c r="A145" s="1">
        <v>2017</v>
      </c>
      <c r="B145" s="1">
        <v>5</v>
      </c>
      <c r="C145" s="1">
        <v>744</v>
      </c>
      <c r="D145" s="1">
        <v>12511</v>
      </c>
      <c r="E145" s="4">
        <v>23.7713</v>
      </c>
      <c r="F145" s="4">
        <v>22.272400000000001</v>
      </c>
    </row>
    <row r="146" spans="1:6" x14ac:dyDescent="0.25">
      <c r="A146" s="1">
        <v>2017</v>
      </c>
      <c r="B146" s="1">
        <v>5</v>
      </c>
      <c r="C146" s="1">
        <v>744</v>
      </c>
      <c r="D146" s="1">
        <v>12530</v>
      </c>
      <c r="E146" s="4">
        <v>22.559699999999999</v>
      </c>
      <c r="F146" s="4">
        <v>20.3155</v>
      </c>
    </row>
    <row r="147" spans="1:6" x14ac:dyDescent="0.25">
      <c r="A147" s="1">
        <v>2017</v>
      </c>
      <c r="B147" s="1">
        <v>6</v>
      </c>
      <c r="C147" s="1">
        <v>720</v>
      </c>
      <c r="D147" s="1">
        <v>474</v>
      </c>
      <c r="E147" s="4">
        <v>25.502800000000001</v>
      </c>
      <c r="F147" s="4">
        <v>23.680900000000001</v>
      </c>
    </row>
    <row r="148" spans="1:6" x14ac:dyDescent="0.25">
      <c r="A148" s="1">
        <v>2017</v>
      </c>
      <c r="B148" s="1">
        <v>6</v>
      </c>
      <c r="C148" s="1">
        <v>720</v>
      </c>
      <c r="D148" s="1">
        <v>555</v>
      </c>
      <c r="E148" s="4">
        <v>24.910699999999999</v>
      </c>
      <c r="F148" s="4">
        <v>23.3675</v>
      </c>
    </row>
    <row r="149" spans="1:6" x14ac:dyDescent="0.25">
      <c r="A149" s="1">
        <v>2017</v>
      </c>
      <c r="B149" s="1">
        <v>6</v>
      </c>
      <c r="C149" s="1">
        <v>720</v>
      </c>
      <c r="D149" s="1">
        <v>642</v>
      </c>
      <c r="E149" s="4">
        <v>24.863</v>
      </c>
      <c r="F149" s="4">
        <v>23.2776</v>
      </c>
    </row>
    <row r="150" spans="1:6" x14ac:dyDescent="0.25">
      <c r="A150" s="1">
        <v>2017</v>
      </c>
      <c r="B150" s="1">
        <v>6</v>
      </c>
      <c r="C150" s="1">
        <v>720</v>
      </c>
      <c r="D150" s="1">
        <v>783</v>
      </c>
      <c r="E150" s="4">
        <v>23.879100000000001</v>
      </c>
      <c r="F150" s="4">
        <v>21.883800000000001</v>
      </c>
    </row>
    <row r="151" spans="1:6" x14ac:dyDescent="0.25">
      <c r="A151" s="1">
        <v>2017</v>
      </c>
      <c r="B151" s="1">
        <v>6</v>
      </c>
      <c r="C151" s="1">
        <v>720</v>
      </c>
      <c r="D151" s="1">
        <v>1185</v>
      </c>
      <c r="E151" s="4">
        <v>25.503399999999999</v>
      </c>
      <c r="F151" s="4">
        <v>23.9695</v>
      </c>
    </row>
    <row r="152" spans="1:6" x14ac:dyDescent="0.25">
      <c r="A152" s="1">
        <v>2017</v>
      </c>
      <c r="B152" s="1">
        <v>6</v>
      </c>
      <c r="C152" s="1">
        <v>720</v>
      </c>
      <c r="D152" s="1">
        <v>1186</v>
      </c>
      <c r="E152" s="4">
        <v>25.503399999999999</v>
      </c>
      <c r="F152" s="4">
        <v>23.9695</v>
      </c>
    </row>
    <row r="153" spans="1:6" x14ac:dyDescent="0.25">
      <c r="A153" s="1">
        <v>2017</v>
      </c>
      <c r="B153" s="1">
        <v>6</v>
      </c>
      <c r="C153" s="1">
        <v>720</v>
      </c>
      <c r="D153" s="1">
        <v>1187</v>
      </c>
      <c r="E153" s="4">
        <v>25.503399999999999</v>
      </c>
      <c r="F153" s="4">
        <v>23.9695</v>
      </c>
    </row>
    <row r="154" spans="1:6" x14ac:dyDescent="0.25">
      <c r="A154" s="1">
        <v>2017</v>
      </c>
      <c r="B154" s="1">
        <v>6</v>
      </c>
      <c r="C154" s="1">
        <v>720</v>
      </c>
      <c r="D154" s="1">
        <v>2433</v>
      </c>
      <c r="E154" s="4">
        <v>25.3963</v>
      </c>
      <c r="F154" s="4">
        <v>23.505800000000001</v>
      </c>
    </row>
    <row r="155" spans="1:6" x14ac:dyDescent="0.25">
      <c r="A155" s="1">
        <v>2017</v>
      </c>
      <c r="B155" s="1">
        <v>6</v>
      </c>
      <c r="C155" s="1">
        <v>720</v>
      </c>
      <c r="D155" s="1">
        <v>4000</v>
      </c>
      <c r="E155" s="4">
        <v>25.483699999999999</v>
      </c>
      <c r="F155" s="4">
        <v>23.930900000000001</v>
      </c>
    </row>
    <row r="156" spans="1:6" x14ac:dyDescent="0.25">
      <c r="A156" s="1">
        <v>2017</v>
      </c>
      <c r="B156" s="1">
        <v>6</v>
      </c>
      <c r="C156" s="1">
        <v>720</v>
      </c>
      <c r="D156" s="1">
        <v>4001</v>
      </c>
      <c r="E156" s="4">
        <v>24.7864</v>
      </c>
      <c r="F156" s="4">
        <v>22.8888</v>
      </c>
    </row>
    <row r="157" spans="1:6" x14ac:dyDescent="0.25">
      <c r="A157" s="1">
        <v>2017</v>
      </c>
      <c r="B157" s="1">
        <v>6</v>
      </c>
      <c r="C157" s="1">
        <v>720</v>
      </c>
      <c r="D157" s="1">
        <v>4002</v>
      </c>
      <c r="E157" s="4">
        <v>25.0794</v>
      </c>
      <c r="F157" s="4">
        <v>23.444900000000001</v>
      </c>
    </row>
    <row r="158" spans="1:6" x14ac:dyDescent="0.25">
      <c r="A158" s="1">
        <v>2017</v>
      </c>
      <c r="B158" s="1">
        <v>6</v>
      </c>
      <c r="C158" s="1">
        <v>720</v>
      </c>
      <c r="D158" s="1">
        <v>4003</v>
      </c>
      <c r="E158" s="4">
        <v>25.393699999999999</v>
      </c>
      <c r="F158" s="4">
        <v>23.587499999999999</v>
      </c>
    </row>
    <row r="159" spans="1:6" x14ac:dyDescent="0.25">
      <c r="A159" s="1">
        <v>2017</v>
      </c>
      <c r="B159" s="1">
        <v>6</v>
      </c>
      <c r="C159" s="1">
        <v>720</v>
      </c>
      <c r="D159" s="1">
        <v>4011</v>
      </c>
      <c r="E159" s="4">
        <v>25.549399999999999</v>
      </c>
      <c r="F159" s="4">
        <v>24.240200000000002</v>
      </c>
    </row>
    <row r="160" spans="1:6" x14ac:dyDescent="0.25">
      <c r="A160" s="1">
        <v>2017</v>
      </c>
      <c r="B160" s="1">
        <v>6</v>
      </c>
      <c r="C160" s="1">
        <v>720</v>
      </c>
      <c r="D160" s="1">
        <v>4013</v>
      </c>
      <c r="E160" s="4">
        <v>23.563500000000001</v>
      </c>
      <c r="F160" s="4">
        <v>23.679500000000001</v>
      </c>
    </row>
    <row r="161" spans="1:6" x14ac:dyDescent="0.25">
      <c r="A161" s="1">
        <v>2017</v>
      </c>
      <c r="B161" s="1">
        <v>6</v>
      </c>
      <c r="C161" s="1">
        <v>720</v>
      </c>
      <c r="D161" s="1">
        <v>4142</v>
      </c>
      <c r="E161" s="4">
        <v>24.637599999999999</v>
      </c>
      <c r="F161" s="4">
        <v>22.941500000000001</v>
      </c>
    </row>
    <row r="162" spans="1:6" x14ac:dyDescent="0.25">
      <c r="A162" s="1">
        <v>2017</v>
      </c>
      <c r="B162" s="1">
        <v>6</v>
      </c>
      <c r="C162" s="1">
        <v>720</v>
      </c>
      <c r="D162" s="1">
        <v>4146</v>
      </c>
      <c r="E162" s="4">
        <v>25.305900000000001</v>
      </c>
      <c r="F162" s="4">
        <v>23.708400000000001</v>
      </c>
    </row>
    <row r="163" spans="1:6" x14ac:dyDescent="0.25">
      <c r="A163" s="1">
        <v>2017</v>
      </c>
      <c r="B163" s="1">
        <v>6</v>
      </c>
      <c r="C163" s="1">
        <v>720</v>
      </c>
      <c r="D163" s="1">
        <v>4150</v>
      </c>
      <c r="E163" s="4">
        <v>24.5961</v>
      </c>
      <c r="F163" s="4">
        <v>22.774699999999999</v>
      </c>
    </row>
    <row r="164" spans="1:6" x14ac:dyDescent="0.25">
      <c r="A164" s="1">
        <v>2017</v>
      </c>
      <c r="B164" s="1">
        <v>6</v>
      </c>
      <c r="C164" s="1">
        <v>720</v>
      </c>
      <c r="D164" s="1">
        <v>4162</v>
      </c>
      <c r="E164" s="4">
        <v>24.813099999999999</v>
      </c>
      <c r="F164" s="4">
        <v>23.186199999999999</v>
      </c>
    </row>
    <row r="165" spans="1:6" x14ac:dyDescent="0.25">
      <c r="A165" s="1">
        <v>2017</v>
      </c>
      <c r="B165" s="1">
        <v>6</v>
      </c>
      <c r="C165" s="1">
        <v>720</v>
      </c>
      <c r="D165" s="1">
        <v>4172</v>
      </c>
      <c r="E165" s="4">
        <v>24.947600000000001</v>
      </c>
      <c r="F165" s="4">
        <v>23.315799999999999</v>
      </c>
    </row>
    <row r="166" spans="1:6" x14ac:dyDescent="0.25">
      <c r="A166" s="1">
        <v>2017</v>
      </c>
      <c r="B166" s="1">
        <v>6</v>
      </c>
      <c r="C166" s="1">
        <v>720</v>
      </c>
      <c r="D166" s="1">
        <v>4217</v>
      </c>
      <c r="E166" s="4">
        <v>25.68</v>
      </c>
      <c r="F166" s="4">
        <v>24.159400000000002</v>
      </c>
    </row>
    <row r="167" spans="1:6" x14ac:dyDescent="0.25">
      <c r="A167" s="1">
        <v>2017</v>
      </c>
      <c r="B167" s="1">
        <v>6</v>
      </c>
      <c r="C167" s="1">
        <v>720</v>
      </c>
      <c r="D167" s="1">
        <v>4446</v>
      </c>
      <c r="E167" s="4">
        <v>24.625499999999999</v>
      </c>
      <c r="F167" s="4">
        <v>23.037400000000002</v>
      </c>
    </row>
    <row r="168" spans="1:6" x14ac:dyDescent="0.25">
      <c r="A168" s="1">
        <v>2017</v>
      </c>
      <c r="B168" s="1">
        <v>6</v>
      </c>
      <c r="C168" s="1">
        <v>720</v>
      </c>
      <c r="D168" s="1">
        <v>4447</v>
      </c>
      <c r="E168" s="4">
        <v>24.228899999999999</v>
      </c>
      <c r="F168" s="4">
        <v>22.543399999999998</v>
      </c>
    </row>
    <row r="169" spans="1:6" x14ac:dyDescent="0.25">
      <c r="A169" s="1">
        <v>2017</v>
      </c>
      <c r="B169" s="1">
        <v>6</v>
      </c>
      <c r="C169" s="1">
        <v>720</v>
      </c>
      <c r="D169" s="1">
        <v>4448</v>
      </c>
      <c r="E169" s="4">
        <v>23.879100000000001</v>
      </c>
      <c r="F169" s="4">
        <v>21.883800000000001</v>
      </c>
    </row>
    <row r="170" spans="1:6" x14ac:dyDescent="0.25">
      <c r="A170" s="1">
        <v>2017</v>
      </c>
      <c r="B170" s="1">
        <v>6</v>
      </c>
      <c r="C170" s="1">
        <v>720</v>
      </c>
      <c r="D170" s="1">
        <v>4466</v>
      </c>
      <c r="E170" s="4">
        <v>25.4846</v>
      </c>
      <c r="F170" s="4">
        <v>23.608599999999999</v>
      </c>
    </row>
    <row r="171" spans="1:6" x14ac:dyDescent="0.25">
      <c r="A171" s="1">
        <v>2017</v>
      </c>
      <c r="B171" s="1">
        <v>6</v>
      </c>
      <c r="C171" s="1">
        <v>720</v>
      </c>
      <c r="D171" s="1">
        <v>4479</v>
      </c>
      <c r="E171" s="4">
        <v>25.471800000000002</v>
      </c>
      <c r="F171" s="4">
        <v>23.870100000000001</v>
      </c>
    </row>
    <row r="172" spans="1:6" x14ac:dyDescent="0.25">
      <c r="A172" s="1">
        <v>2017</v>
      </c>
      <c r="B172" s="1">
        <v>6</v>
      </c>
      <c r="C172" s="1">
        <v>720</v>
      </c>
      <c r="D172" s="1">
        <v>4506</v>
      </c>
      <c r="E172" s="4">
        <v>25.803000000000001</v>
      </c>
      <c r="F172" s="4">
        <v>24.1585</v>
      </c>
    </row>
    <row r="173" spans="1:6" x14ac:dyDescent="0.25">
      <c r="A173" s="1">
        <v>2017</v>
      </c>
      <c r="B173" s="1">
        <v>6</v>
      </c>
      <c r="C173" s="1">
        <v>720</v>
      </c>
      <c r="D173" s="1">
        <v>12510</v>
      </c>
      <c r="E173" s="4">
        <v>23.879100000000001</v>
      </c>
      <c r="F173" s="4">
        <v>21.883800000000001</v>
      </c>
    </row>
    <row r="174" spans="1:6" x14ac:dyDescent="0.25">
      <c r="A174" s="1">
        <v>2017</v>
      </c>
      <c r="B174" s="1">
        <v>6</v>
      </c>
      <c r="C174" s="1">
        <v>720</v>
      </c>
      <c r="D174" s="1">
        <v>12511</v>
      </c>
      <c r="E174" s="4">
        <v>23.879100000000001</v>
      </c>
      <c r="F174" s="4">
        <v>21.883800000000001</v>
      </c>
    </row>
    <row r="175" spans="1:6" x14ac:dyDescent="0.25">
      <c r="A175" s="1">
        <v>2017</v>
      </c>
      <c r="B175" s="1">
        <v>6</v>
      </c>
      <c r="C175" s="1">
        <v>720</v>
      </c>
      <c r="D175" s="1">
        <v>12530</v>
      </c>
      <c r="E175" s="4">
        <v>17.584800000000001</v>
      </c>
      <c r="F175" s="4">
        <v>3.1581999999999999</v>
      </c>
    </row>
    <row r="176" spans="1:6" x14ac:dyDescent="0.25">
      <c r="A176" s="1">
        <v>2017</v>
      </c>
      <c r="B176" s="1">
        <v>7</v>
      </c>
      <c r="C176" s="1">
        <v>744</v>
      </c>
      <c r="D176" s="1">
        <v>474</v>
      </c>
      <c r="E176" s="4">
        <v>27.721</v>
      </c>
      <c r="F176" s="4">
        <v>26.408799999999999</v>
      </c>
    </row>
    <row r="177" spans="1:6" x14ac:dyDescent="0.25">
      <c r="A177" s="1">
        <v>2017</v>
      </c>
      <c r="B177" s="1">
        <v>7</v>
      </c>
      <c r="C177" s="1">
        <v>744</v>
      </c>
      <c r="D177" s="1">
        <v>555</v>
      </c>
      <c r="E177" s="4">
        <v>27.086500000000001</v>
      </c>
      <c r="F177" s="4">
        <v>26.042200000000001</v>
      </c>
    </row>
    <row r="178" spans="1:6" x14ac:dyDescent="0.25">
      <c r="A178" s="1">
        <v>2017</v>
      </c>
      <c r="B178" s="1">
        <v>7</v>
      </c>
      <c r="C178" s="1">
        <v>744</v>
      </c>
      <c r="D178" s="1">
        <v>642</v>
      </c>
      <c r="E178" s="4">
        <v>27.0259</v>
      </c>
      <c r="F178" s="4">
        <v>25.982600000000001</v>
      </c>
    </row>
    <row r="179" spans="1:6" x14ac:dyDescent="0.25">
      <c r="A179" s="1">
        <v>2017</v>
      </c>
      <c r="B179" s="1">
        <v>7</v>
      </c>
      <c r="C179" s="1">
        <v>744</v>
      </c>
      <c r="D179" s="1">
        <v>783</v>
      </c>
      <c r="E179" s="4">
        <v>26.0962</v>
      </c>
      <c r="F179" s="4">
        <v>24.756599999999999</v>
      </c>
    </row>
    <row r="180" spans="1:6" x14ac:dyDescent="0.25">
      <c r="A180" s="1">
        <v>2017</v>
      </c>
      <c r="B180" s="1">
        <v>7</v>
      </c>
      <c r="C180" s="1">
        <v>744</v>
      </c>
      <c r="D180" s="1">
        <v>1185</v>
      </c>
      <c r="E180" s="4">
        <v>27.6386</v>
      </c>
      <c r="F180" s="4">
        <v>26.685099999999998</v>
      </c>
    </row>
    <row r="181" spans="1:6" x14ac:dyDescent="0.25">
      <c r="A181" s="1">
        <v>2017</v>
      </c>
      <c r="B181" s="1">
        <v>7</v>
      </c>
      <c r="C181" s="1">
        <v>744</v>
      </c>
      <c r="D181" s="1">
        <v>1186</v>
      </c>
      <c r="E181" s="4">
        <v>27.6386</v>
      </c>
      <c r="F181" s="4">
        <v>26.685099999999998</v>
      </c>
    </row>
    <row r="182" spans="1:6" x14ac:dyDescent="0.25">
      <c r="A182" s="1">
        <v>2017</v>
      </c>
      <c r="B182" s="1">
        <v>7</v>
      </c>
      <c r="C182" s="1">
        <v>744</v>
      </c>
      <c r="D182" s="1">
        <v>1187</v>
      </c>
      <c r="E182" s="4">
        <v>27.6386</v>
      </c>
      <c r="F182" s="4">
        <v>26.685099999999998</v>
      </c>
    </row>
    <row r="183" spans="1:6" x14ac:dyDescent="0.25">
      <c r="A183" s="1">
        <v>2017</v>
      </c>
      <c r="B183" s="1">
        <v>7</v>
      </c>
      <c r="C183" s="1">
        <v>744</v>
      </c>
      <c r="D183" s="1">
        <v>2433</v>
      </c>
      <c r="E183" s="4">
        <v>27.810700000000001</v>
      </c>
      <c r="F183" s="4">
        <v>26.4681</v>
      </c>
    </row>
    <row r="184" spans="1:6" x14ac:dyDescent="0.25">
      <c r="A184" s="1">
        <v>2017</v>
      </c>
      <c r="B184" s="1">
        <v>7</v>
      </c>
      <c r="C184" s="1">
        <v>744</v>
      </c>
      <c r="D184" s="1">
        <v>4000</v>
      </c>
      <c r="E184" s="4">
        <v>27.604399999999998</v>
      </c>
      <c r="F184" s="4">
        <v>26.615100000000002</v>
      </c>
    </row>
    <row r="185" spans="1:6" x14ac:dyDescent="0.25">
      <c r="A185" s="1">
        <v>2017</v>
      </c>
      <c r="B185" s="1">
        <v>7</v>
      </c>
      <c r="C185" s="1">
        <v>744</v>
      </c>
      <c r="D185" s="1">
        <v>4001</v>
      </c>
      <c r="E185" s="4">
        <v>27</v>
      </c>
      <c r="F185" s="4">
        <v>25.834199999999999</v>
      </c>
    </row>
    <row r="186" spans="1:6" x14ac:dyDescent="0.25">
      <c r="A186" s="1">
        <v>2017</v>
      </c>
      <c r="B186" s="1">
        <v>7</v>
      </c>
      <c r="C186" s="1">
        <v>744</v>
      </c>
      <c r="D186" s="1">
        <v>4002</v>
      </c>
      <c r="E186" s="4">
        <v>27.655100000000001</v>
      </c>
      <c r="F186" s="4">
        <v>26.502700000000001</v>
      </c>
    </row>
    <row r="187" spans="1:6" x14ac:dyDescent="0.25">
      <c r="A187" s="1">
        <v>2017</v>
      </c>
      <c r="B187" s="1">
        <v>7</v>
      </c>
      <c r="C187" s="1">
        <v>744</v>
      </c>
      <c r="D187" s="1">
        <v>4003</v>
      </c>
      <c r="E187" s="4">
        <v>27.6661</v>
      </c>
      <c r="F187" s="4">
        <v>26.397300000000001</v>
      </c>
    </row>
    <row r="188" spans="1:6" x14ac:dyDescent="0.25">
      <c r="A188" s="1">
        <v>2017</v>
      </c>
      <c r="B188" s="1">
        <v>7</v>
      </c>
      <c r="C188" s="1">
        <v>744</v>
      </c>
      <c r="D188" s="1">
        <v>4011</v>
      </c>
      <c r="E188" s="4">
        <v>27.593299999999999</v>
      </c>
      <c r="F188" s="4">
        <v>26.592600000000001</v>
      </c>
    </row>
    <row r="189" spans="1:6" x14ac:dyDescent="0.25">
      <c r="A189" s="1">
        <v>2017</v>
      </c>
      <c r="B189" s="1">
        <v>7</v>
      </c>
      <c r="C189" s="1">
        <v>744</v>
      </c>
      <c r="D189" s="1">
        <v>4013</v>
      </c>
      <c r="E189" s="4">
        <v>25.7654</v>
      </c>
      <c r="F189" s="4">
        <v>26.677</v>
      </c>
    </row>
    <row r="190" spans="1:6" x14ac:dyDescent="0.25">
      <c r="A190" s="1">
        <v>2017</v>
      </c>
      <c r="B190" s="1">
        <v>7</v>
      </c>
      <c r="C190" s="1">
        <v>744</v>
      </c>
      <c r="D190" s="1">
        <v>4142</v>
      </c>
      <c r="E190" s="4">
        <v>26.737500000000001</v>
      </c>
      <c r="F190" s="4">
        <v>25.6265</v>
      </c>
    </row>
    <row r="191" spans="1:6" x14ac:dyDescent="0.25">
      <c r="A191" s="1">
        <v>2017</v>
      </c>
      <c r="B191" s="1">
        <v>7</v>
      </c>
      <c r="C191" s="1">
        <v>744</v>
      </c>
      <c r="D191" s="1">
        <v>4146</v>
      </c>
      <c r="E191" s="4">
        <v>27.532800000000002</v>
      </c>
      <c r="F191" s="4">
        <v>26.5229</v>
      </c>
    </row>
    <row r="192" spans="1:6" x14ac:dyDescent="0.25">
      <c r="A192" s="1">
        <v>2017</v>
      </c>
      <c r="B192" s="1">
        <v>7</v>
      </c>
      <c r="C192" s="1">
        <v>744</v>
      </c>
      <c r="D192" s="1">
        <v>4150</v>
      </c>
      <c r="E192" s="4">
        <v>26.665199999999999</v>
      </c>
      <c r="F192" s="4">
        <v>25.573</v>
      </c>
    </row>
    <row r="193" spans="1:6" x14ac:dyDescent="0.25">
      <c r="A193" s="1">
        <v>2017</v>
      </c>
      <c r="B193" s="1">
        <v>7</v>
      </c>
      <c r="C193" s="1">
        <v>744</v>
      </c>
      <c r="D193" s="1">
        <v>4162</v>
      </c>
      <c r="E193" s="4">
        <v>26.941299999999998</v>
      </c>
      <c r="F193" s="4">
        <v>25.889399999999998</v>
      </c>
    </row>
    <row r="194" spans="1:6" x14ac:dyDescent="0.25">
      <c r="A194" s="1">
        <v>2017</v>
      </c>
      <c r="B194" s="1">
        <v>7</v>
      </c>
      <c r="C194" s="1">
        <v>744</v>
      </c>
      <c r="D194" s="1">
        <v>4172</v>
      </c>
      <c r="E194" s="4">
        <v>27.1021</v>
      </c>
      <c r="F194" s="4">
        <v>26.042100000000001</v>
      </c>
    </row>
    <row r="195" spans="1:6" x14ac:dyDescent="0.25">
      <c r="A195" s="1">
        <v>2017</v>
      </c>
      <c r="B195" s="1">
        <v>7</v>
      </c>
      <c r="C195" s="1">
        <v>744</v>
      </c>
      <c r="D195" s="1">
        <v>4217</v>
      </c>
      <c r="E195" s="4">
        <v>27.910399999999999</v>
      </c>
      <c r="F195" s="4">
        <v>26.883299999999998</v>
      </c>
    </row>
    <row r="196" spans="1:6" x14ac:dyDescent="0.25">
      <c r="A196" s="1">
        <v>2017</v>
      </c>
      <c r="B196" s="1">
        <v>7</v>
      </c>
      <c r="C196" s="1">
        <v>744</v>
      </c>
      <c r="D196" s="1">
        <v>4446</v>
      </c>
      <c r="E196" s="4">
        <v>27.069099999999999</v>
      </c>
      <c r="F196" s="4">
        <v>25.933800000000002</v>
      </c>
    </row>
    <row r="197" spans="1:6" x14ac:dyDescent="0.25">
      <c r="A197" s="1">
        <v>2017</v>
      </c>
      <c r="B197" s="1">
        <v>7</v>
      </c>
      <c r="C197" s="1">
        <v>744</v>
      </c>
      <c r="D197" s="1">
        <v>4447</v>
      </c>
      <c r="E197" s="4">
        <v>26.603000000000002</v>
      </c>
      <c r="F197" s="4">
        <v>25.640999999999998</v>
      </c>
    </row>
    <row r="198" spans="1:6" x14ac:dyDescent="0.25">
      <c r="A198" s="1">
        <v>2017</v>
      </c>
      <c r="B198" s="1">
        <v>7</v>
      </c>
      <c r="C198" s="1">
        <v>744</v>
      </c>
      <c r="D198" s="1">
        <v>4448</v>
      </c>
      <c r="E198" s="4">
        <v>26.0962</v>
      </c>
      <c r="F198" s="4">
        <v>24.756599999999999</v>
      </c>
    </row>
    <row r="199" spans="1:6" x14ac:dyDescent="0.25">
      <c r="A199" s="1">
        <v>2017</v>
      </c>
      <c r="B199" s="1">
        <v>7</v>
      </c>
      <c r="C199" s="1">
        <v>744</v>
      </c>
      <c r="D199" s="1">
        <v>4466</v>
      </c>
      <c r="E199" s="4">
        <v>27.865200000000002</v>
      </c>
      <c r="F199" s="4">
        <v>26.524699999999999</v>
      </c>
    </row>
    <row r="200" spans="1:6" x14ac:dyDescent="0.25">
      <c r="A200" s="1">
        <v>2017</v>
      </c>
      <c r="B200" s="1">
        <v>7</v>
      </c>
      <c r="C200" s="1">
        <v>744</v>
      </c>
      <c r="D200" s="1">
        <v>4479</v>
      </c>
      <c r="E200" s="4">
        <v>27.662400000000002</v>
      </c>
      <c r="F200" s="4">
        <v>26.5853</v>
      </c>
    </row>
    <row r="201" spans="1:6" x14ac:dyDescent="0.25">
      <c r="A201" s="1">
        <v>2017</v>
      </c>
      <c r="B201" s="1">
        <v>7</v>
      </c>
      <c r="C201" s="1">
        <v>744</v>
      </c>
      <c r="D201" s="1">
        <v>4506</v>
      </c>
      <c r="E201" s="4">
        <v>27.991299999999999</v>
      </c>
      <c r="F201" s="4">
        <v>26.922499999999999</v>
      </c>
    </row>
    <row r="202" spans="1:6" x14ac:dyDescent="0.25">
      <c r="A202" s="1">
        <v>2017</v>
      </c>
      <c r="B202" s="1">
        <v>7</v>
      </c>
      <c r="C202" s="1">
        <v>744</v>
      </c>
      <c r="D202" s="1">
        <v>12510</v>
      </c>
      <c r="E202" s="4">
        <v>26.0962</v>
      </c>
      <c r="F202" s="4">
        <v>24.756599999999999</v>
      </c>
    </row>
    <row r="203" spans="1:6" x14ac:dyDescent="0.25">
      <c r="A203" s="1">
        <v>2017</v>
      </c>
      <c r="B203" s="1">
        <v>7</v>
      </c>
      <c r="C203" s="1">
        <v>744</v>
      </c>
      <c r="D203" s="1">
        <v>12511</v>
      </c>
      <c r="E203" s="4">
        <v>26.0962</v>
      </c>
      <c r="F203" s="4">
        <v>24.756599999999999</v>
      </c>
    </row>
    <row r="204" spans="1:6" x14ac:dyDescent="0.25">
      <c r="A204" s="1">
        <v>2017</v>
      </c>
      <c r="B204" s="1">
        <v>7</v>
      </c>
      <c r="C204" s="1">
        <v>744</v>
      </c>
      <c r="D204" s="1">
        <v>12530</v>
      </c>
      <c r="E204" s="4">
        <v>26.812000000000001</v>
      </c>
      <c r="F204" s="4">
        <v>25.729900000000001</v>
      </c>
    </row>
    <row r="205" spans="1:6" x14ac:dyDescent="0.25">
      <c r="A205" s="1">
        <v>2017</v>
      </c>
      <c r="B205" s="1">
        <v>8</v>
      </c>
      <c r="C205" s="1">
        <v>744</v>
      </c>
      <c r="D205" s="1">
        <v>474</v>
      </c>
      <c r="E205" s="4">
        <v>25.1128</v>
      </c>
      <c r="F205" s="4">
        <v>23.8856</v>
      </c>
    </row>
    <row r="206" spans="1:6" x14ac:dyDescent="0.25">
      <c r="A206" s="1">
        <v>2017</v>
      </c>
      <c r="B206" s="1">
        <v>8</v>
      </c>
      <c r="C206" s="1">
        <v>744</v>
      </c>
      <c r="D206" s="1">
        <v>555</v>
      </c>
      <c r="E206" s="4">
        <v>24.461600000000001</v>
      </c>
      <c r="F206" s="4">
        <v>23.340199999999999</v>
      </c>
    </row>
    <row r="207" spans="1:6" x14ac:dyDescent="0.25">
      <c r="A207" s="1">
        <v>2017</v>
      </c>
      <c r="B207" s="1">
        <v>8</v>
      </c>
      <c r="C207" s="1">
        <v>744</v>
      </c>
      <c r="D207" s="1">
        <v>642</v>
      </c>
      <c r="E207" s="4">
        <v>24.516500000000001</v>
      </c>
      <c r="F207" s="4">
        <v>23.395399999999999</v>
      </c>
    </row>
    <row r="208" spans="1:6" x14ac:dyDescent="0.25">
      <c r="A208" s="1">
        <v>2017</v>
      </c>
      <c r="B208" s="1">
        <v>8</v>
      </c>
      <c r="C208" s="1">
        <v>744</v>
      </c>
      <c r="D208" s="1">
        <v>783</v>
      </c>
      <c r="E208" s="4">
        <v>23.538799999999998</v>
      </c>
      <c r="F208" s="4">
        <v>22.3385</v>
      </c>
    </row>
    <row r="209" spans="1:6" x14ac:dyDescent="0.25">
      <c r="A209" s="1">
        <v>2017</v>
      </c>
      <c r="B209" s="1">
        <v>8</v>
      </c>
      <c r="C209" s="1">
        <v>744</v>
      </c>
      <c r="D209" s="1">
        <v>1185</v>
      </c>
      <c r="E209" s="4">
        <v>24.924900000000001</v>
      </c>
      <c r="F209" s="4">
        <v>23.837599999999998</v>
      </c>
    </row>
    <row r="210" spans="1:6" x14ac:dyDescent="0.25">
      <c r="A210" s="1">
        <v>2017</v>
      </c>
      <c r="B210" s="1">
        <v>8</v>
      </c>
      <c r="C210" s="1">
        <v>744</v>
      </c>
      <c r="D210" s="1">
        <v>1186</v>
      </c>
      <c r="E210" s="4">
        <v>24.924900000000001</v>
      </c>
      <c r="F210" s="4">
        <v>23.837599999999998</v>
      </c>
    </row>
    <row r="211" spans="1:6" x14ac:dyDescent="0.25">
      <c r="A211" s="1">
        <v>2017</v>
      </c>
      <c r="B211" s="1">
        <v>8</v>
      </c>
      <c r="C211" s="1">
        <v>744</v>
      </c>
      <c r="D211" s="1">
        <v>1187</v>
      </c>
      <c r="E211" s="4">
        <v>24.924900000000001</v>
      </c>
      <c r="F211" s="4">
        <v>23.837700000000002</v>
      </c>
    </row>
    <row r="212" spans="1:6" x14ac:dyDescent="0.25">
      <c r="A212" s="1">
        <v>2017</v>
      </c>
      <c r="B212" s="1">
        <v>8</v>
      </c>
      <c r="C212" s="1">
        <v>744</v>
      </c>
      <c r="D212" s="1">
        <v>2433</v>
      </c>
      <c r="E212" s="4">
        <v>25.298400000000001</v>
      </c>
      <c r="F212" s="4">
        <v>23.9436</v>
      </c>
    </row>
    <row r="213" spans="1:6" x14ac:dyDescent="0.25">
      <c r="A213" s="1">
        <v>2017</v>
      </c>
      <c r="B213" s="1">
        <v>8</v>
      </c>
      <c r="C213" s="1">
        <v>744</v>
      </c>
      <c r="D213" s="1">
        <v>4000</v>
      </c>
      <c r="E213" s="4">
        <v>24.902899999999999</v>
      </c>
      <c r="F213" s="4">
        <v>23.770099999999999</v>
      </c>
    </row>
    <row r="214" spans="1:6" x14ac:dyDescent="0.25">
      <c r="A214" s="1">
        <v>2017</v>
      </c>
      <c r="B214" s="1">
        <v>8</v>
      </c>
      <c r="C214" s="1">
        <v>744</v>
      </c>
      <c r="D214" s="1">
        <v>4001</v>
      </c>
      <c r="E214" s="4">
        <v>24.562899999999999</v>
      </c>
      <c r="F214" s="4">
        <v>23.381900000000002</v>
      </c>
    </row>
    <row r="215" spans="1:6" x14ac:dyDescent="0.25">
      <c r="A215" s="1">
        <v>2017</v>
      </c>
      <c r="B215" s="1">
        <v>8</v>
      </c>
      <c r="C215" s="1">
        <v>744</v>
      </c>
      <c r="D215" s="1">
        <v>4002</v>
      </c>
      <c r="E215" s="4">
        <v>24.9816</v>
      </c>
      <c r="F215" s="4">
        <v>23.765899999999998</v>
      </c>
    </row>
    <row r="216" spans="1:6" x14ac:dyDescent="0.25">
      <c r="A216" s="1">
        <v>2017</v>
      </c>
      <c r="B216" s="1">
        <v>8</v>
      </c>
      <c r="C216" s="1">
        <v>744</v>
      </c>
      <c r="D216" s="1">
        <v>4003</v>
      </c>
      <c r="E216" s="4">
        <v>25.055299999999999</v>
      </c>
      <c r="F216" s="4">
        <v>23.820499999999999</v>
      </c>
    </row>
    <row r="217" spans="1:6" x14ac:dyDescent="0.25">
      <c r="A217" s="1">
        <v>2017</v>
      </c>
      <c r="B217" s="1">
        <v>8</v>
      </c>
      <c r="C217" s="1">
        <v>744</v>
      </c>
      <c r="D217" s="1">
        <v>4011</v>
      </c>
      <c r="E217" s="4">
        <v>24.901199999999999</v>
      </c>
      <c r="F217" s="4">
        <v>23.9773</v>
      </c>
    </row>
    <row r="218" spans="1:6" x14ac:dyDescent="0.25">
      <c r="A218" s="1">
        <v>2017</v>
      </c>
      <c r="B218" s="1">
        <v>8</v>
      </c>
      <c r="C218" s="1">
        <v>744</v>
      </c>
      <c r="D218" s="1">
        <v>4013</v>
      </c>
      <c r="E218" s="4">
        <v>23.224699999999999</v>
      </c>
      <c r="F218" s="4">
        <v>23.871200000000002</v>
      </c>
    </row>
    <row r="219" spans="1:6" x14ac:dyDescent="0.25">
      <c r="A219" s="1">
        <v>2017</v>
      </c>
      <c r="B219" s="1">
        <v>8</v>
      </c>
      <c r="C219" s="1">
        <v>744</v>
      </c>
      <c r="D219" s="1">
        <v>4142</v>
      </c>
      <c r="E219" s="4">
        <v>24.361000000000001</v>
      </c>
      <c r="F219" s="4">
        <v>23.194700000000001</v>
      </c>
    </row>
    <row r="220" spans="1:6" x14ac:dyDescent="0.25">
      <c r="A220" s="1">
        <v>2017</v>
      </c>
      <c r="B220" s="1">
        <v>8</v>
      </c>
      <c r="C220" s="1">
        <v>744</v>
      </c>
      <c r="D220" s="1">
        <v>4146</v>
      </c>
      <c r="E220" s="4">
        <v>25.0397</v>
      </c>
      <c r="F220" s="4">
        <v>23.947500000000002</v>
      </c>
    </row>
    <row r="221" spans="1:6" x14ac:dyDescent="0.25">
      <c r="A221" s="1">
        <v>2017</v>
      </c>
      <c r="B221" s="1">
        <v>8</v>
      </c>
      <c r="C221" s="1">
        <v>744</v>
      </c>
      <c r="D221" s="1">
        <v>4150</v>
      </c>
      <c r="E221" s="4">
        <v>24.229900000000001</v>
      </c>
      <c r="F221" s="4">
        <v>23.077000000000002</v>
      </c>
    </row>
    <row r="222" spans="1:6" x14ac:dyDescent="0.25">
      <c r="A222" s="1">
        <v>2017</v>
      </c>
      <c r="B222" s="1">
        <v>8</v>
      </c>
      <c r="C222" s="1">
        <v>744</v>
      </c>
      <c r="D222" s="1">
        <v>4162</v>
      </c>
      <c r="E222" s="4">
        <v>24.5002</v>
      </c>
      <c r="F222" s="4">
        <v>23.363399999999999</v>
      </c>
    </row>
    <row r="223" spans="1:6" x14ac:dyDescent="0.25">
      <c r="A223" s="1">
        <v>2017</v>
      </c>
      <c r="B223" s="1">
        <v>8</v>
      </c>
      <c r="C223" s="1">
        <v>744</v>
      </c>
      <c r="D223" s="1">
        <v>4172</v>
      </c>
      <c r="E223" s="4">
        <v>24.662199999999999</v>
      </c>
      <c r="F223" s="4">
        <v>23.5136</v>
      </c>
    </row>
    <row r="224" spans="1:6" x14ac:dyDescent="0.25">
      <c r="A224" s="1">
        <v>2017</v>
      </c>
      <c r="B224" s="1">
        <v>8</v>
      </c>
      <c r="C224" s="1">
        <v>744</v>
      </c>
      <c r="D224" s="1">
        <v>4217</v>
      </c>
      <c r="E224" s="4">
        <v>25.1236</v>
      </c>
      <c r="F224" s="4">
        <v>23.960100000000001</v>
      </c>
    </row>
    <row r="225" spans="1:6" x14ac:dyDescent="0.25">
      <c r="A225" s="1">
        <v>2017</v>
      </c>
      <c r="B225" s="1">
        <v>8</v>
      </c>
      <c r="C225" s="1">
        <v>744</v>
      </c>
      <c r="D225" s="1">
        <v>4446</v>
      </c>
      <c r="E225" s="4">
        <v>24.593699999999998</v>
      </c>
      <c r="F225" s="4">
        <v>23.4466</v>
      </c>
    </row>
    <row r="226" spans="1:6" x14ac:dyDescent="0.25">
      <c r="A226" s="1">
        <v>2017</v>
      </c>
      <c r="B226" s="1">
        <v>8</v>
      </c>
      <c r="C226" s="1">
        <v>744</v>
      </c>
      <c r="D226" s="1">
        <v>4447</v>
      </c>
      <c r="E226" s="4">
        <v>24.014600000000002</v>
      </c>
      <c r="F226" s="4">
        <v>23.0183</v>
      </c>
    </row>
    <row r="227" spans="1:6" x14ac:dyDescent="0.25">
      <c r="A227" s="1">
        <v>2017</v>
      </c>
      <c r="B227" s="1">
        <v>8</v>
      </c>
      <c r="C227" s="1">
        <v>744</v>
      </c>
      <c r="D227" s="1">
        <v>4448</v>
      </c>
      <c r="E227" s="4">
        <v>23.538799999999998</v>
      </c>
      <c r="F227" s="4">
        <v>22.3385</v>
      </c>
    </row>
    <row r="228" spans="1:6" x14ac:dyDescent="0.25">
      <c r="A228" s="1">
        <v>2017</v>
      </c>
      <c r="B228" s="1">
        <v>8</v>
      </c>
      <c r="C228" s="1">
        <v>744</v>
      </c>
      <c r="D228" s="1">
        <v>4466</v>
      </c>
      <c r="E228" s="4">
        <v>25.3432</v>
      </c>
      <c r="F228" s="4">
        <v>24.005299999999998</v>
      </c>
    </row>
    <row r="229" spans="1:6" x14ac:dyDescent="0.25">
      <c r="A229" s="1">
        <v>2017</v>
      </c>
      <c r="B229" s="1">
        <v>8</v>
      </c>
      <c r="C229" s="1">
        <v>744</v>
      </c>
      <c r="D229" s="1">
        <v>4479</v>
      </c>
      <c r="E229" s="4">
        <v>24.982500000000002</v>
      </c>
      <c r="F229" s="4">
        <v>23.8004</v>
      </c>
    </row>
    <row r="230" spans="1:6" x14ac:dyDescent="0.25">
      <c r="A230" s="1">
        <v>2017</v>
      </c>
      <c r="B230" s="1">
        <v>8</v>
      </c>
      <c r="C230" s="1">
        <v>744</v>
      </c>
      <c r="D230" s="1">
        <v>4506</v>
      </c>
      <c r="E230" s="4">
        <v>25.207100000000001</v>
      </c>
      <c r="F230" s="4">
        <v>24.052399999999999</v>
      </c>
    </row>
    <row r="231" spans="1:6" x14ac:dyDescent="0.25">
      <c r="A231" s="1">
        <v>2017</v>
      </c>
      <c r="B231" s="1">
        <v>8</v>
      </c>
      <c r="C231" s="1">
        <v>744</v>
      </c>
      <c r="D231" s="1">
        <v>12510</v>
      </c>
      <c r="E231" s="4">
        <v>23.538799999999998</v>
      </c>
      <c r="F231" s="4">
        <v>22.3385</v>
      </c>
    </row>
    <row r="232" spans="1:6" x14ac:dyDescent="0.25">
      <c r="A232" s="1">
        <v>2017</v>
      </c>
      <c r="B232" s="1">
        <v>8</v>
      </c>
      <c r="C232" s="1">
        <v>744</v>
      </c>
      <c r="D232" s="1">
        <v>12511</v>
      </c>
      <c r="E232" s="4">
        <v>23.538799999999998</v>
      </c>
      <c r="F232" s="4">
        <v>22.3385</v>
      </c>
    </row>
    <row r="233" spans="1:6" x14ac:dyDescent="0.25">
      <c r="A233" s="1">
        <v>2017</v>
      </c>
      <c r="B233" s="1">
        <v>8</v>
      </c>
      <c r="C233" s="1">
        <v>744</v>
      </c>
      <c r="D233" s="1">
        <v>12530</v>
      </c>
      <c r="E233" s="4">
        <v>24.160499999999999</v>
      </c>
      <c r="F233" s="4">
        <v>22.989799999999999</v>
      </c>
    </row>
    <row r="234" spans="1:6" x14ac:dyDescent="0.25">
      <c r="A234" s="1">
        <v>2017</v>
      </c>
      <c r="B234" s="1">
        <v>9</v>
      </c>
      <c r="C234" s="1">
        <v>720</v>
      </c>
      <c r="D234" s="1">
        <v>474</v>
      </c>
      <c r="E234" s="4">
        <v>23.904699999999998</v>
      </c>
      <c r="F234" s="4">
        <v>26.543700000000001</v>
      </c>
    </row>
    <row r="235" spans="1:6" x14ac:dyDescent="0.25">
      <c r="A235" s="1">
        <v>2017</v>
      </c>
      <c r="B235" s="1">
        <v>9</v>
      </c>
      <c r="C235" s="1">
        <v>720</v>
      </c>
      <c r="D235" s="1">
        <v>555</v>
      </c>
      <c r="E235" s="4">
        <v>23.214200000000002</v>
      </c>
      <c r="F235" s="4">
        <v>25.904900000000001</v>
      </c>
    </row>
    <row r="236" spans="1:6" x14ac:dyDescent="0.25">
      <c r="A236" s="1">
        <v>2017</v>
      </c>
      <c r="B236" s="1">
        <v>9</v>
      </c>
      <c r="C236" s="1">
        <v>720</v>
      </c>
      <c r="D236" s="1">
        <v>642</v>
      </c>
      <c r="E236" s="4">
        <v>23.873999999999999</v>
      </c>
      <c r="F236" s="4">
        <v>28.0853</v>
      </c>
    </row>
    <row r="237" spans="1:6" x14ac:dyDescent="0.25">
      <c r="A237" s="1">
        <v>2017</v>
      </c>
      <c r="B237" s="1">
        <v>9</v>
      </c>
      <c r="C237" s="1">
        <v>720</v>
      </c>
      <c r="D237" s="1">
        <v>783</v>
      </c>
      <c r="E237" s="4">
        <v>22.588100000000001</v>
      </c>
      <c r="F237" s="4">
        <v>24.965800000000002</v>
      </c>
    </row>
    <row r="238" spans="1:6" x14ac:dyDescent="0.25">
      <c r="A238" s="1">
        <v>2017</v>
      </c>
      <c r="B238" s="1">
        <v>9</v>
      </c>
      <c r="C238" s="1">
        <v>720</v>
      </c>
      <c r="D238" s="1">
        <v>1185</v>
      </c>
      <c r="E238" s="4">
        <v>23.501300000000001</v>
      </c>
      <c r="F238" s="4">
        <v>26.284700000000001</v>
      </c>
    </row>
    <row r="239" spans="1:6" x14ac:dyDescent="0.25">
      <c r="A239" s="1">
        <v>2017</v>
      </c>
      <c r="B239" s="1">
        <v>9</v>
      </c>
      <c r="C239" s="1">
        <v>720</v>
      </c>
      <c r="D239" s="1">
        <v>1186</v>
      </c>
      <c r="E239" s="4">
        <v>23.501300000000001</v>
      </c>
      <c r="F239" s="4">
        <v>26.284700000000001</v>
      </c>
    </row>
    <row r="240" spans="1:6" x14ac:dyDescent="0.25">
      <c r="A240" s="1">
        <v>2017</v>
      </c>
      <c r="B240" s="1">
        <v>9</v>
      </c>
      <c r="C240" s="1">
        <v>720</v>
      </c>
      <c r="D240" s="1">
        <v>1187</v>
      </c>
      <c r="E240" s="4">
        <v>23.501300000000001</v>
      </c>
      <c r="F240" s="4">
        <v>26.284700000000001</v>
      </c>
    </row>
    <row r="241" spans="1:6" x14ac:dyDescent="0.25">
      <c r="A241" s="1">
        <v>2017</v>
      </c>
      <c r="B241" s="1">
        <v>9</v>
      </c>
      <c r="C241" s="1">
        <v>720</v>
      </c>
      <c r="D241" s="1">
        <v>2433</v>
      </c>
      <c r="E241" s="4">
        <v>23.9878</v>
      </c>
      <c r="F241" s="4">
        <v>26.595800000000001</v>
      </c>
    </row>
    <row r="242" spans="1:6" x14ac:dyDescent="0.25">
      <c r="A242" s="1">
        <v>2017</v>
      </c>
      <c r="B242" s="1">
        <v>9</v>
      </c>
      <c r="C242" s="1">
        <v>720</v>
      </c>
      <c r="D242" s="1">
        <v>4000</v>
      </c>
      <c r="E242" s="4">
        <v>23.574100000000001</v>
      </c>
      <c r="F242" s="4">
        <v>26.306699999999999</v>
      </c>
    </row>
    <row r="243" spans="1:6" x14ac:dyDescent="0.25">
      <c r="A243" s="1">
        <v>2017</v>
      </c>
      <c r="B243" s="1">
        <v>9</v>
      </c>
      <c r="C243" s="1">
        <v>720</v>
      </c>
      <c r="D243" s="1">
        <v>4001</v>
      </c>
      <c r="E243" s="4">
        <v>23.963899999999999</v>
      </c>
      <c r="F243" s="4">
        <v>28.040700000000001</v>
      </c>
    </row>
    <row r="244" spans="1:6" x14ac:dyDescent="0.25">
      <c r="A244" s="1">
        <v>2017</v>
      </c>
      <c r="B244" s="1">
        <v>9</v>
      </c>
      <c r="C244" s="1">
        <v>720</v>
      </c>
      <c r="D244" s="1">
        <v>4002</v>
      </c>
      <c r="E244" s="4">
        <v>23.741599999999998</v>
      </c>
      <c r="F244" s="4">
        <v>26.435099999999998</v>
      </c>
    </row>
    <row r="245" spans="1:6" x14ac:dyDescent="0.25">
      <c r="A245" s="1">
        <v>2017</v>
      </c>
      <c r="B245" s="1">
        <v>9</v>
      </c>
      <c r="C245" s="1">
        <v>720</v>
      </c>
      <c r="D245" s="1">
        <v>4003</v>
      </c>
      <c r="E245" s="4">
        <v>23.778400000000001</v>
      </c>
      <c r="F245" s="4">
        <v>26.431999999999999</v>
      </c>
    </row>
    <row r="246" spans="1:6" x14ac:dyDescent="0.25">
      <c r="A246" s="1">
        <v>2017</v>
      </c>
      <c r="B246" s="1">
        <v>9</v>
      </c>
      <c r="C246" s="1">
        <v>720</v>
      </c>
      <c r="D246" s="1">
        <v>4011</v>
      </c>
      <c r="E246" s="4">
        <v>23.3645</v>
      </c>
      <c r="F246" s="4">
        <v>25.531600000000001</v>
      </c>
    </row>
    <row r="247" spans="1:6" x14ac:dyDescent="0.25">
      <c r="A247" s="1">
        <v>2017</v>
      </c>
      <c r="B247" s="1">
        <v>9</v>
      </c>
      <c r="C247" s="1">
        <v>720</v>
      </c>
      <c r="D247" s="1">
        <v>4013</v>
      </c>
      <c r="E247" s="4">
        <v>22.317699999999999</v>
      </c>
      <c r="F247" s="4">
        <v>26.5947</v>
      </c>
    </row>
    <row r="248" spans="1:6" x14ac:dyDescent="0.25">
      <c r="A248" s="1">
        <v>2017</v>
      </c>
      <c r="B248" s="1">
        <v>9</v>
      </c>
      <c r="C248" s="1">
        <v>720</v>
      </c>
      <c r="D248" s="1">
        <v>4142</v>
      </c>
      <c r="E248" s="4">
        <v>23.7545</v>
      </c>
      <c r="F248" s="4">
        <v>27.846</v>
      </c>
    </row>
    <row r="249" spans="1:6" x14ac:dyDescent="0.25">
      <c r="A249" s="1">
        <v>2017</v>
      </c>
      <c r="B249" s="1">
        <v>9</v>
      </c>
      <c r="C249" s="1">
        <v>720</v>
      </c>
      <c r="D249" s="1">
        <v>4146</v>
      </c>
      <c r="E249" s="4">
        <v>24.337800000000001</v>
      </c>
      <c r="F249" s="4">
        <v>28.645900000000001</v>
      </c>
    </row>
    <row r="250" spans="1:6" x14ac:dyDescent="0.25">
      <c r="A250" s="1">
        <v>2017</v>
      </c>
      <c r="B250" s="1">
        <v>9</v>
      </c>
      <c r="C250" s="1">
        <v>720</v>
      </c>
      <c r="D250" s="1">
        <v>4150</v>
      </c>
      <c r="E250" s="4">
        <v>23.6645</v>
      </c>
      <c r="F250" s="4">
        <v>27.7684</v>
      </c>
    </row>
    <row r="251" spans="1:6" x14ac:dyDescent="0.25">
      <c r="A251" s="1">
        <v>2017</v>
      </c>
      <c r="B251" s="1">
        <v>9</v>
      </c>
      <c r="C251" s="1">
        <v>720</v>
      </c>
      <c r="D251" s="1">
        <v>4162</v>
      </c>
      <c r="E251" s="4">
        <v>23.854700000000001</v>
      </c>
      <c r="F251" s="4">
        <v>28.0352</v>
      </c>
    </row>
    <row r="252" spans="1:6" x14ac:dyDescent="0.25">
      <c r="A252" s="1">
        <v>2017</v>
      </c>
      <c r="B252" s="1">
        <v>9</v>
      </c>
      <c r="C252" s="1">
        <v>720</v>
      </c>
      <c r="D252" s="1">
        <v>4172</v>
      </c>
      <c r="E252" s="4">
        <v>23.999500000000001</v>
      </c>
      <c r="F252" s="4">
        <v>28.2133</v>
      </c>
    </row>
    <row r="253" spans="1:6" x14ac:dyDescent="0.25">
      <c r="A253" s="1">
        <v>2017</v>
      </c>
      <c r="B253" s="1">
        <v>9</v>
      </c>
      <c r="C253" s="1">
        <v>720</v>
      </c>
      <c r="D253" s="1">
        <v>4217</v>
      </c>
      <c r="E253" s="4">
        <v>23.622299999999999</v>
      </c>
      <c r="F253" s="4">
        <v>26.3703</v>
      </c>
    </row>
    <row r="254" spans="1:6" x14ac:dyDescent="0.25">
      <c r="A254" s="1">
        <v>2017</v>
      </c>
      <c r="B254" s="1">
        <v>9</v>
      </c>
      <c r="C254" s="1">
        <v>720</v>
      </c>
      <c r="D254" s="1">
        <v>4446</v>
      </c>
      <c r="E254" s="4">
        <v>23.432300000000001</v>
      </c>
      <c r="F254" s="4">
        <v>26.1343</v>
      </c>
    </row>
    <row r="255" spans="1:6" x14ac:dyDescent="0.25">
      <c r="A255" s="1">
        <v>2017</v>
      </c>
      <c r="B255" s="1">
        <v>9</v>
      </c>
      <c r="C255" s="1">
        <v>720</v>
      </c>
      <c r="D255" s="1">
        <v>4447</v>
      </c>
      <c r="E255" s="4">
        <v>23.0517</v>
      </c>
      <c r="F255" s="4">
        <v>25.818200000000001</v>
      </c>
    </row>
    <row r="256" spans="1:6" x14ac:dyDescent="0.25">
      <c r="A256" s="1">
        <v>2017</v>
      </c>
      <c r="B256" s="1">
        <v>9</v>
      </c>
      <c r="C256" s="1">
        <v>720</v>
      </c>
      <c r="D256" s="1">
        <v>4448</v>
      </c>
      <c r="E256" s="4">
        <v>22.588100000000001</v>
      </c>
      <c r="F256" s="4">
        <v>24.965800000000002</v>
      </c>
    </row>
    <row r="257" spans="1:6" x14ac:dyDescent="0.25">
      <c r="A257" s="1">
        <v>2017</v>
      </c>
      <c r="B257" s="1">
        <v>9</v>
      </c>
      <c r="C257" s="1">
        <v>720</v>
      </c>
      <c r="D257" s="1">
        <v>4466</v>
      </c>
      <c r="E257" s="4">
        <v>24.051400000000001</v>
      </c>
      <c r="F257" s="4">
        <v>26.679400000000001</v>
      </c>
    </row>
    <row r="258" spans="1:6" x14ac:dyDescent="0.25">
      <c r="A258" s="1">
        <v>2017</v>
      </c>
      <c r="B258" s="1">
        <v>9</v>
      </c>
      <c r="C258" s="1">
        <v>720</v>
      </c>
      <c r="D258" s="1">
        <v>4479</v>
      </c>
      <c r="E258" s="4">
        <v>23.6311</v>
      </c>
      <c r="F258" s="4">
        <v>26.3353</v>
      </c>
    </row>
    <row r="259" spans="1:6" x14ac:dyDescent="0.25">
      <c r="A259" s="1">
        <v>2017</v>
      </c>
      <c r="B259" s="1">
        <v>9</v>
      </c>
      <c r="C259" s="1">
        <v>720</v>
      </c>
      <c r="D259" s="1">
        <v>4506</v>
      </c>
      <c r="E259" s="4">
        <v>23.718699999999998</v>
      </c>
      <c r="F259" s="4">
        <v>26.463999999999999</v>
      </c>
    </row>
    <row r="260" spans="1:6" x14ac:dyDescent="0.25">
      <c r="A260" s="1">
        <v>2017</v>
      </c>
      <c r="B260" s="1">
        <v>9</v>
      </c>
      <c r="C260" s="1">
        <v>720</v>
      </c>
      <c r="D260" s="1">
        <v>12510</v>
      </c>
      <c r="E260" s="4">
        <v>22.588100000000001</v>
      </c>
      <c r="F260" s="4">
        <v>24.965800000000002</v>
      </c>
    </row>
    <row r="261" spans="1:6" x14ac:dyDescent="0.25">
      <c r="A261" s="1">
        <v>2017</v>
      </c>
      <c r="B261" s="1">
        <v>9</v>
      </c>
      <c r="C261" s="1">
        <v>720</v>
      </c>
      <c r="D261" s="1">
        <v>12511</v>
      </c>
      <c r="E261" s="4">
        <v>22.588100000000001</v>
      </c>
      <c r="F261" s="4">
        <v>24.965800000000002</v>
      </c>
    </row>
    <row r="262" spans="1:6" x14ac:dyDescent="0.25">
      <c r="A262" s="1">
        <v>2017</v>
      </c>
      <c r="B262" s="1">
        <v>9</v>
      </c>
      <c r="C262" s="1">
        <v>720</v>
      </c>
      <c r="D262" s="1">
        <v>12530</v>
      </c>
      <c r="E262" s="4">
        <v>23.2197</v>
      </c>
      <c r="F262" s="4">
        <v>25.8978</v>
      </c>
    </row>
    <row r="263" spans="1:6" x14ac:dyDescent="0.25">
      <c r="A263" s="1">
        <v>2017</v>
      </c>
      <c r="B263" s="1">
        <v>10</v>
      </c>
      <c r="C263" s="1">
        <v>744</v>
      </c>
      <c r="D263" s="1">
        <v>474</v>
      </c>
      <c r="E263" s="4">
        <v>29.598099999999999</v>
      </c>
      <c r="F263" s="4">
        <v>31.047899999999998</v>
      </c>
    </row>
    <row r="264" spans="1:6" x14ac:dyDescent="0.25">
      <c r="A264" s="1">
        <v>2017</v>
      </c>
      <c r="B264" s="1">
        <v>10</v>
      </c>
      <c r="C264" s="1">
        <v>744</v>
      </c>
      <c r="D264" s="1">
        <v>555</v>
      </c>
      <c r="E264" s="4">
        <v>27.6205</v>
      </c>
      <c r="F264" s="4">
        <v>23.048400000000001</v>
      </c>
    </row>
    <row r="265" spans="1:6" x14ac:dyDescent="0.25">
      <c r="A265" s="1">
        <v>2017</v>
      </c>
      <c r="B265" s="1">
        <v>10</v>
      </c>
      <c r="C265" s="1">
        <v>744</v>
      </c>
      <c r="D265" s="1">
        <v>642</v>
      </c>
      <c r="E265" s="4">
        <v>28.933599999999998</v>
      </c>
      <c r="F265" s="4">
        <v>27.466000000000001</v>
      </c>
    </row>
    <row r="266" spans="1:6" x14ac:dyDescent="0.25">
      <c r="A266" s="1">
        <v>2017</v>
      </c>
      <c r="B266" s="1">
        <v>10</v>
      </c>
      <c r="C266" s="1">
        <v>744</v>
      </c>
      <c r="D266" s="1">
        <v>783</v>
      </c>
      <c r="E266" s="4">
        <v>26.322199999999999</v>
      </c>
      <c r="F266" s="4">
        <v>27.47</v>
      </c>
    </row>
    <row r="267" spans="1:6" x14ac:dyDescent="0.25">
      <c r="A267" s="1">
        <v>2017</v>
      </c>
      <c r="B267" s="1">
        <v>10</v>
      </c>
      <c r="C267" s="1">
        <v>744</v>
      </c>
      <c r="D267" s="1">
        <v>1185</v>
      </c>
      <c r="E267" s="4">
        <v>29.508099999999999</v>
      </c>
      <c r="F267" s="4">
        <v>31.266999999999999</v>
      </c>
    </row>
    <row r="268" spans="1:6" x14ac:dyDescent="0.25">
      <c r="A268" s="1">
        <v>2017</v>
      </c>
      <c r="B268" s="1">
        <v>10</v>
      </c>
      <c r="C268" s="1">
        <v>744</v>
      </c>
      <c r="D268" s="1">
        <v>1186</v>
      </c>
      <c r="E268" s="4">
        <v>29.508099999999999</v>
      </c>
      <c r="F268" s="4">
        <v>31.266999999999999</v>
      </c>
    </row>
    <row r="269" spans="1:6" x14ac:dyDescent="0.25">
      <c r="A269" s="1">
        <v>2017</v>
      </c>
      <c r="B269" s="1">
        <v>10</v>
      </c>
      <c r="C269" s="1">
        <v>744</v>
      </c>
      <c r="D269" s="1">
        <v>1187</v>
      </c>
      <c r="E269" s="4">
        <v>29.508099999999999</v>
      </c>
      <c r="F269" s="4">
        <v>31.266999999999999</v>
      </c>
    </row>
    <row r="270" spans="1:6" x14ac:dyDescent="0.25">
      <c r="A270" s="1">
        <v>2017</v>
      </c>
      <c r="B270" s="1">
        <v>10</v>
      </c>
      <c r="C270" s="1">
        <v>744</v>
      </c>
      <c r="D270" s="1">
        <v>2433</v>
      </c>
      <c r="E270" s="4">
        <v>29.777999999999999</v>
      </c>
      <c r="F270" s="4">
        <v>31.2606</v>
      </c>
    </row>
    <row r="271" spans="1:6" x14ac:dyDescent="0.25">
      <c r="A271" s="1">
        <v>2017</v>
      </c>
      <c r="B271" s="1">
        <v>10</v>
      </c>
      <c r="C271" s="1">
        <v>744</v>
      </c>
      <c r="D271" s="1">
        <v>4000</v>
      </c>
      <c r="E271" s="4">
        <v>29.743600000000001</v>
      </c>
      <c r="F271" s="4">
        <v>31.712900000000001</v>
      </c>
    </row>
    <row r="272" spans="1:6" x14ac:dyDescent="0.25">
      <c r="A272" s="1">
        <v>2017</v>
      </c>
      <c r="B272" s="1">
        <v>10</v>
      </c>
      <c r="C272" s="1">
        <v>744</v>
      </c>
      <c r="D272" s="1">
        <v>4001</v>
      </c>
      <c r="E272" s="4">
        <v>28.795999999999999</v>
      </c>
      <c r="F272" s="4">
        <v>27.1282</v>
      </c>
    </row>
    <row r="273" spans="1:6" x14ac:dyDescent="0.25">
      <c r="A273" s="1">
        <v>2017</v>
      </c>
      <c r="B273" s="1">
        <v>10</v>
      </c>
      <c r="C273" s="1">
        <v>744</v>
      </c>
      <c r="D273" s="1">
        <v>4002</v>
      </c>
      <c r="E273" s="4">
        <v>29.344000000000001</v>
      </c>
      <c r="F273" s="4">
        <v>29.521999999999998</v>
      </c>
    </row>
    <row r="274" spans="1:6" x14ac:dyDescent="0.25">
      <c r="A274" s="1">
        <v>2017</v>
      </c>
      <c r="B274" s="1">
        <v>10</v>
      </c>
      <c r="C274" s="1">
        <v>744</v>
      </c>
      <c r="D274" s="1">
        <v>4003</v>
      </c>
      <c r="E274" s="4">
        <v>29.392499999999998</v>
      </c>
      <c r="F274" s="4">
        <v>30.7821</v>
      </c>
    </row>
    <row r="275" spans="1:6" x14ac:dyDescent="0.25">
      <c r="A275" s="1">
        <v>2017</v>
      </c>
      <c r="B275" s="1">
        <v>10</v>
      </c>
      <c r="C275" s="1">
        <v>744</v>
      </c>
      <c r="D275" s="1">
        <v>4011</v>
      </c>
      <c r="E275" s="4">
        <v>27.428599999999999</v>
      </c>
      <c r="F275" s="4">
        <v>28.1008</v>
      </c>
    </row>
    <row r="276" spans="1:6" x14ac:dyDescent="0.25">
      <c r="A276" s="1">
        <v>2017</v>
      </c>
      <c r="B276" s="1">
        <v>10</v>
      </c>
      <c r="C276" s="1">
        <v>744</v>
      </c>
      <c r="D276" s="1">
        <v>4013</v>
      </c>
      <c r="E276" s="4">
        <v>26.018999999999998</v>
      </c>
      <c r="F276" s="4">
        <v>29.2639</v>
      </c>
    </row>
    <row r="277" spans="1:6" x14ac:dyDescent="0.25">
      <c r="A277" s="1">
        <v>2017</v>
      </c>
      <c r="B277" s="1">
        <v>10</v>
      </c>
      <c r="C277" s="1">
        <v>744</v>
      </c>
      <c r="D277" s="1">
        <v>4142</v>
      </c>
      <c r="E277" s="4">
        <v>28.608699999999999</v>
      </c>
      <c r="F277" s="4">
        <v>27.182500000000001</v>
      </c>
    </row>
    <row r="278" spans="1:6" x14ac:dyDescent="0.25">
      <c r="A278" s="1">
        <v>2017</v>
      </c>
      <c r="B278" s="1">
        <v>10</v>
      </c>
      <c r="C278" s="1">
        <v>744</v>
      </c>
      <c r="D278" s="1">
        <v>4146</v>
      </c>
      <c r="E278" s="4">
        <v>29.3139</v>
      </c>
      <c r="F278" s="4">
        <v>27.9359</v>
      </c>
    </row>
    <row r="279" spans="1:6" x14ac:dyDescent="0.25">
      <c r="A279" s="1">
        <v>2017</v>
      </c>
      <c r="B279" s="1">
        <v>10</v>
      </c>
      <c r="C279" s="1">
        <v>744</v>
      </c>
      <c r="D279" s="1">
        <v>4150</v>
      </c>
      <c r="E279" s="4">
        <v>28.289400000000001</v>
      </c>
      <c r="F279" s="4">
        <v>26.877600000000001</v>
      </c>
    </row>
    <row r="280" spans="1:6" x14ac:dyDescent="0.25">
      <c r="A280" s="1">
        <v>2017</v>
      </c>
      <c r="B280" s="1">
        <v>10</v>
      </c>
      <c r="C280" s="1">
        <v>744</v>
      </c>
      <c r="D280" s="1">
        <v>4162</v>
      </c>
      <c r="E280" s="4">
        <v>28.742599999999999</v>
      </c>
      <c r="F280" s="4">
        <v>27.351800000000001</v>
      </c>
    </row>
    <row r="281" spans="1:6" x14ac:dyDescent="0.25">
      <c r="A281" s="1">
        <v>2017</v>
      </c>
      <c r="B281" s="1">
        <v>10</v>
      </c>
      <c r="C281" s="1">
        <v>744</v>
      </c>
      <c r="D281" s="1">
        <v>4172</v>
      </c>
      <c r="E281" s="4">
        <v>28.906300000000002</v>
      </c>
      <c r="F281" s="4">
        <v>27.533000000000001</v>
      </c>
    </row>
    <row r="282" spans="1:6" x14ac:dyDescent="0.25">
      <c r="A282" s="1">
        <v>2017</v>
      </c>
      <c r="B282" s="1">
        <v>10</v>
      </c>
      <c r="C282" s="1">
        <v>744</v>
      </c>
      <c r="D282" s="1">
        <v>4217</v>
      </c>
      <c r="E282" s="4">
        <v>29.712199999999999</v>
      </c>
      <c r="F282" s="4">
        <v>31.971599999999999</v>
      </c>
    </row>
    <row r="283" spans="1:6" x14ac:dyDescent="0.25">
      <c r="A283" s="1">
        <v>2017</v>
      </c>
      <c r="B283" s="1">
        <v>10</v>
      </c>
      <c r="C283" s="1">
        <v>744</v>
      </c>
      <c r="D283" s="1">
        <v>4446</v>
      </c>
      <c r="E283" s="4">
        <v>29.0336</v>
      </c>
      <c r="F283" s="4">
        <v>30.621300000000002</v>
      </c>
    </row>
    <row r="284" spans="1:6" x14ac:dyDescent="0.25">
      <c r="A284" s="1">
        <v>2017</v>
      </c>
      <c r="B284" s="1">
        <v>10</v>
      </c>
      <c r="C284" s="1">
        <v>744</v>
      </c>
      <c r="D284" s="1">
        <v>4447</v>
      </c>
      <c r="E284" s="4">
        <v>26.586500000000001</v>
      </c>
      <c r="F284" s="4">
        <v>27.988399999999999</v>
      </c>
    </row>
    <row r="285" spans="1:6" x14ac:dyDescent="0.25">
      <c r="A285" s="1">
        <v>2017</v>
      </c>
      <c r="B285" s="1">
        <v>10</v>
      </c>
      <c r="C285" s="1">
        <v>744</v>
      </c>
      <c r="D285" s="1">
        <v>4448</v>
      </c>
      <c r="E285" s="4">
        <v>26.322199999999999</v>
      </c>
      <c r="F285" s="4">
        <v>27.47</v>
      </c>
    </row>
    <row r="286" spans="1:6" x14ac:dyDescent="0.25">
      <c r="A286" s="1">
        <v>2017</v>
      </c>
      <c r="B286" s="1">
        <v>10</v>
      </c>
      <c r="C286" s="1">
        <v>744</v>
      </c>
      <c r="D286" s="1">
        <v>4466</v>
      </c>
      <c r="E286" s="4">
        <v>29.8125</v>
      </c>
      <c r="F286" s="4">
        <v>31.313600000000001</v>
      </c>
    </row>
    <row r="287" spans="1:6" x14ac:dyDescent="0.25">
      <c r="A287" s="1">
        <v>2017</v>
      </c>
      <c r="B287" s="1">
        <v>10</v>
      </c>
      <c r="C287" s="1">
        <v>744</v>
      </c>
      <c r="D287" s="1">
        <v>4479</v>
      </c>
      <c r="E287" s="4">
        <v>29.760899999999999</v>
      </c>
      <c r="F287" s="4">
        <v>31.5106</v>
      </c>
    </row>
    <row r="288" spans="1:6" x14ac:dyDescent="0.25">
      <c r="A288" s="1">
        <v>2017</v>
      </c>
      <c r="B288" s="1">
        <v>10</v>
      </c>
      <c r="C288" s="1">
        <v>744</v>
      </c>
      <c r="D288" s="1">
        <v>4506</v>
      </c>
      <c r="E288" s="4">
        <v>29.785799999999998</v>
      </c>
      <c r="F288" s="4">
        <v>31.452200000000001</v>
      </c>
    </row>
    <row r="289" spans="1:6" x14ac:dyDescent="0.25">
      <c r="A289" s="1">
        <v>2017</v>
      </c>
      <c r="B289" s="1">
        <v>10</v>
      </c>
      <c r="C289" s="1">
        <v>744</v>
      </c>
      <c r="D289" s="1">
        <v>12510</v>
      </c>
      <c r="E289" s="4">
        <v>26.322199999999999</v>
      </c>
      <c r="F289" s="4">
        <v>27.47</v>
      </c>
    </row>
    <row r="290" spans="1:6" x14ac:dyDescent="0.25">
      <c r="A290" s="1">
        <v>2017</v>
      </c>
      <c r="B290" s="1">
        <v>10</v>
      </c>
      <c r="C290" s="1">
        <v>744</v>
      </c>
      <c r="D290" s="1">
        <v>12511</v>
      </c>
      <c r="E290" s="4">
        <v>26.322199999999999</v>
      </c>
      <c r="F290" s="4">
        <v>27.47</v>
      </c>
    </row>
    <row r="291" spans="1:6" x14ac:dyDescent="0.25">
      <c r="A291" s="1">
        <v>2017</v>
      </c>
      <c r="B291" s="1">
        <v>10</v>
      </c>
      <c r="C291" s="1">
        <v>744</v>
      </c>
      <c r="D291" s="1">
        <v>12530</v>
      </c>
      <c r="E291" s="4">
        <v>24.9725</v>
      </c>
      <c r="F291" s="4">
        <v>24.452500000000001</v>
      </c>
    </row>
    <row r="292" spans="1:6" x14ac:dyDescent="0.25">
      <c r="A292" s="1">
        <v>2017</v>
      </c>
      <c r="B292" s="1">
        <v>11</v>
      </c>
      <c r="C292" s="1">
        <v>721</v>
      </c>
      <c r="D292" s="1">
        <v>474</v>
      </c>
      <c r="E292" s="4">
        <v>33.651699999999998</v>
      </c>
      <c r="F292" s="4">
        <v>32.707000000000001</v>
      </c>
    </row>
    <row r="293" spans="1:6" x14ac:dyDescent="0.25">
      <c r="A293" s="1">
        <v>2017</v>
      </c>
      <c r="B293" s="1">
        <v>11</v>
      </c>
      <c r="C293" s="1">
        <v>721</v>
      </c>
      <c r="D293" s="1">
        <v>555</v>
      </c>
      <c r="E293" s="4">
        <v>32.8504</v>
      </c>
      <c r="F293" s="4">
        <v>30.301400000000001</v>
      </c>
    </row>
    <row r="294" spans="1:6" x14ac:dyDescent="0.25">
      <c r="A294" s="1">
        <v>2017</v>
      </c>
      <c r="B294" s="1">
        <v>11</v>
      </c>
      <c r="C294" s="1">
        <v>721</v>
      </c>
      <c r="D294" s="1">
        <v>642</v>
      </c>
      <c r="E294" s="4">
        <v>33.332799999999999</v>
      </c>
      <c r="F294" s="4">
        <v>31.767099999999999</v>
      </c>
    </row>
    <row r="295" spans="1:6" x14ac:dyDescent="0.25">
      <c r="A295" s="1">
        <v>2017</v>
      </c>
      <c r="B295" s="1">
        <v>11</v>
      </c>
      <c r="C295" s="1">
        <v>721</v>
      </c>
      <c r="D295" s="1">
        <v>783</v>
      </c>
      <c r="E295" s="4">
        <v>30.877600000000001</v>
      </c>
      <c r="F295" s="4">
        <v>27.876300000000001</v>
      </c>
    </row>
    <row r="296" spans="1:6" x14ac:dyDescent="0.25">
      <c r="A296" s="1">
        <v>2017</v>
      </c>
      <c r="B296" s="1">
        <v>11</v>
      </c>
      <c r="C296" s="1">
        <v>721</v>
      </c>
      <c r="D296" s="1">
        <v>1185</v>
      </c>
      <c r="E296" s="4">
        <v>33.650100000000002</v>
      </c>
      <c r="F296" s="4">
        <v>32.974400000000003</v>
      </c>
    </row>
    <row r="297" spans="1:6" x14ac:dyDescent="0.25">
      <c r="A297" s="1">
        <v>2017</v>
      </c>
      <c r="B297" s="1">
        <v>11</v>
      </c>
      <c r="C297" s="1">
        <v>721</v>
      </c>
      <c r="D297" s="1">
        <v>1186</v>
      </c>
      <c r="E297" s="4">
        <v>33.650100000000002</v>
      </c>
      <c r="F297" s="4">
        <v>32.974400000000003</v>
      </c>
    </row>
    <row r="298" spans="1:6" x14ac:dyDescent="0.25">
      <c r="A298" s="1">
        <v>2017</v>
      </c>
      <c r="B298" s="1">
        <v>11</v>
      </c>
      <c r="C298" s="1">
        <v>721</v>
      </c>
      <c r="D298" s="1">
        <v>1187</v>
      </c>
      <c r="E298" s="4">
        <v>33.650100000000002</v>
      </c>
      <c r="F298" s="4">
        <v>32.974400000000003</v>
      </c>
    </row>
    <row r="299" spans="1:6" x14ac:dyDescent="0.25">
      <c r="A299" s="1">
        <v>2017</v>
      </c>
      <c r="B299" s="1">
        <v>11</v>
      </c>
      <c r="C299" s="1">
        <v>721</v>
      </c>
      <c r="D299" s="1">
        <v>2433</v>
      </c>
      <c r="E299" s="4">
        <v>34.348700000000001</v>
      </c>
      <c r="F299" s="4">
        <v>33.2209</v>
      </c>
    </row>
    <row r="300" spans="1:6" x14ac:dyDescent="0.25">
      <c r="A300" s="1">
        <v>2017</v>
      </c>
      <c r="B300" s="1">
        <v>11</v>
      </c>
      <c r="C300" s="1">
        <v>721</v>
      </c>
      <c r="D300" s="1">
        <v>4000</v>
      </c>
      <c r="E300" s="4">
        <v>33.978299999999997</v>
      </c>
      <c r="F300" s="4">
        <v>33.296399999999998</v>
      </c>
    </row>
    <row r="301" spans="1:6" x14ac:dyDescent="0.25">
      <c r="A301" s="1">
        <v>2017</v>
      </c>
      <c r="B301" s="1">
        <v>11</v>
      </c>
      <c r="C301" s="1">
        <v>721</v>
      </c>
      <c r="D301" s="1">
        <v>4001</v>
      </c>
      <c r="E301" s="4">
        <v>33.013399999999997</v>
      </c>
      <c r="F301" s="4">
        <v>31.031300000000002</v>
      </c>
    </row>
    <row r="302" spans="1:6" x14ac:dyDescent="0.25">
      <c r="A302" s="1">
        <v>2017</v>
      </c>
      <c r="B302" s="1">
        <v>11</v>
      </c>
      <c r="C302" s="1">
        <v>721</v>
      </c>
      <c r="D302" s="1">
        <v>4002</v>
      </c>
      <c r="E302" s="4">
        <v>33.790999999999997</v>
      </c>
      <c r="F302" s="4">
        <v>32.5809</v>
      </c>
    </row>
    <row r="303" spans="1:6" x14ac:dyDescent="0.25">
      <c r="A303" s="1">
        <v>2017</v>
      </c>
      <c r="B303" s="1">
        <v>11</v>
      </c>
      <c r="C303" s="1">
        <v>721</v>
      </c>
      <c r="D303" s="1">
        <v>4003</v>
      </c>
      <c r="E303" s="4">
        <v>33.552500000000002</v>
      </c>
      <c r="F303" s="4">
        <v>32.449800000000003</v>
      </c>
    </row>
    <row r="304" spans="1:6" x14ac:dyDescent="0.25">
      <c r="A304" s="1">
        <v>2017</v>
      </c>
      <c r="B304" s="1">
        <v>11</v>
      </c>
      <c r="C304" s="1">
        <v>721</v>
      </c>
      <c r="D304" s="1">
        <v>4011</v>
      </c>
      <c r="E304" s="4">
        <v>32.5657</v>
      </c>
      <c r="F304" s="4">
        <v>31.014399999999998</v>
      </c>
    </row>
    <row r="305" spans="1:6" x14ac:dyDescent="0.25">
      <c r="A305" s="1">
        <v>2017</v>
      </c>
      <c r="B305" s="1">
        <v>11</v>
      </c>
      <c r="C305" s="1">
        <v>721</v>
      </c>
      <c r="D305" s="1">
        <v>4013</v>
      </c>
      <c r="E305" s="4">
        <v>30.436</v>
      </c>
      <c r="F305" s="4">
        <v>30.297599999999999</v>
      </c>
    </row>
    <row r="306" spans="1:6" x14ac:dyDescent="0.25">
      <c r="A306" s="1">
        <v>2017</v>
      </c>
      <c r="B306" s="1">
        <v>11</v>
      </c>
      <c r="C306" s="1">
        <v>721</v>
      </c>
      <c r="D306" s="1">
        <v>4142</v>
      </c>
      <c r="E306" s="4">
        <v>33.095199999999998</v>
      </c>
      <c r="F306" s="4">
        <v>31.460999999999999</v>
      </c>
    </row>
    <row r="307" spans="1:6" x14ac:dyDescent="0.25">
      <c r="A307" s="1">
        <v>2017</v>
      </c>
      <c r="B307" s="1">
        <v>11</v>
      </c>
      <c r="C307" s="1">
        <v>721</v>
      </c>
      <c r="D307" s="1">
        <v>4146</v>
      </c>
      <c r="E307" s="4">
        <v>34.0077</v>
      </c>
      <c r="F307" s="4">
        <v>32.515099999999997</v>
      </c>
    </row>
    <row r="308" spans="1:6" x14ac:dyDescent="0.25">
      <c r="A308" s="1">
        <v>2017</v>
      </c>
      <c r="B308" s="1">
        <v>11</v>
      </c>
      <c r="C308" s="1">
        <v>721</v>
      </c>
      <c r="D308" s="1">
        <v>4150</v>
      </c>
      <c r="E308" s="4">
        <v>32.827399999999997</v>
      </c>
      <c r="F308" s="4">
        <v>31.0991</v>
      </c>
    </row>
    <row r="309" spans="1:6" x14ac:dyDescent="0.25">
      <c r="A309" s="1">
        <v>2017</v>
      </c>
      <c r="B309" s="1">
        <v>11</v>
      </c>
      <c r="C309" s="1">
        <v>721</v>
      </c>
      <c r="D309" s="1">
        <v>4162</v>
      </c>
      <c r="E309" s="4">
        <v>33.281199999999998</v>
      </c>
      <c r="F309" s="4">
        <v>31.714200000000002</v>
      </c>
    </row>
    <row r="310" spans="1:6" x14ac:dyDescent="0.25">
      <c r="A310" s="1">
        <v>2017</v>
      </c>
      <c r="B310" s="1">
        <v>11</v>
      </c>
      <c r="C310" s="1">
        <v>721</v>
      </c>
      <c r="D310" s="1">
        <v>4172</v>
      </c>
      <c r="E310" s="4">
        <v>33.436599999999999</v>
      </c>
      <c r="F310" s="4">
        <v>31.872900000000001</v>
      </c>
    </row>
    <row r="311" spans="1:6" x14ac:dyDescent="0.25">
      <c r="A311" s="1">
        <v>2017</v>
      </c>
      <c r="B311" s="1">
        <v>11</v>
      </c>
      <c r="C311" s="1">
        <v>721</v>
      </c>
      <c r="D311" s="1">
        <v>4217</v>
      </c>
      <c r="E311" s="4">
        <v>34.283900000000003</v>
      </c>
      <c r="F311" s="4">
        <v>33.702100000000002</v>
      </c>
    </row>
    <row r="312" spans="1:6" x14ac:dyDescent="0.25">
      <c r="A312" s="1">
        <v>2017</v>
      </c>
      <c r="B312" s="1">
        <v>11</v>
      </c>
      <c r="C312" s="1">
        <v>721</v>
      </c>
      <c r="D312" s="1">
        <v>4446</v>
      </c>
      <c r="E312" s="4">
        <v>32.644199999999998</v>
      </c>
      <c r="F312" s="4">
        <v>32.031700000000001</v>
      </c>
    </row>
    <row r="313" spans="1:6" x14ac:dyDescent="0.25">
      <c r="A313" s="1">
        <v>2017</v>
      </c>
      <c r="B313" s="1">
        <v>11</v>
      </c>
      <c r="C313" s="1">
        <v>721</v>
      </c>
      <c r="D313" s="1">
        <v>4447</v>
      </c>
      <c r="E313" s="4">
        <v>31.476400000000002</v>
      </c>
      <c r="F313" s="4">
        <v>28.735199999999999</v>
      </c>
    </row>
    <row r="314" spans="1:6" x14ac:dyDescent="0.25">
      <c r="A314" s="1">
        <v>2017</v>
      </c>
      <c r="B314" s="1">
        <v>11</v>
      </c>
      <c r="C314" s="1">
        <v>721</v>
      </c>
      <c r="D314" s="1">
        <v>4448</v>
      </c>
      <c r="E314" s="4">
        <v>30.877600000000001</v>
      </c>
      <c r="F314" s="4">
        <v>27.876300000000001</v>
      </c>
    </row>
    <row r="315" spans="1:6" x14ac:dyDescent="0.25">
      <c r="A315" s="1">
        <v>2017</v>
      </c>
      <c r="B315" s="1">
        <v>11</v>
      </c>
      <c r="C315" s="1">
        <v>721</v>
      </c>
      <c r="D315" s="1">
        <v>4466</v>
      </c>
      <c r="E315" s="4">
        <v>34.248899999999999</v>
      </c>
      <c r="F315" s="4">
        <v>33.129800000000003</v>
      </c>
    </row>
    <row r="316" spans="1:6" x14ac:dyDescent="0.25">
      <c r="A316" s="1">
        <v>2017</v>
      </c>
      <c r="B316" s="1">
        <v>11</v>
      </c>
      <c r="C316" s="1">
        <v>721</v>
      </c>
      <c r="D316" s="1">
        <v>4479</v>
      </c>
      <c r="E316" s="4">
        <v>33.946899999999999</v>
      </c>
      <c r="F316" s="4">
        <v>33.212200000000003</v>
      </c>
    </row>
    <row r="317" spans="1:6" x14ac:dyDescent="0.25">
      <c r="A317" s="1">
        <v>2017</v>
      </c>
      <c r="B317" s="1">
        <v>11</v>
      </c>
      <c r="C317" s="1">
        <v>721</v>
      </c>
      <c r="D317" s="1">
        <v>4506</v>
      </c>
      <c r="E317" s="4">
        <v>33.843200000000003</v>
      </c>
      <c r="F317" s="4">
        <v>33.048099999999998</v>
      </c>
    </row>
    <row r="318" spans="1:6" x14ac:dyDescent="0.25">
      <c r="A318" s="1">
        <v>2017</v>
      </c>
      <c r="B318" s="1">
        <v>11</v>
      </c>
      <c r="C318" s="1">
        <v>721</v>
      </c>
      <c r="D318" s="1">
        <v>12510</v>
      </c>
      <c r="E318" s="4">
        <v>30.877600000000001</v>
      </c>
      <c r="F318" s="4">
        <v>27.876300000000001</v>
      </c>
    </row>
    <row r="319" spans="1:6" x14ac:dyDescent="0.25">
      <c r="A319" s="1">
        <v>2017</v>
      </c>
      <c r="B319" s="1">
        <v>11</v>
      </c>
      <c r="C319" s="1">
        <v>721</v>
      </c>
      <c r="D319" s="1">
        <v>12511</v>
      </c>
      <c r="E319" s="4">
        <v>30.877600000000001</v>
      </c>
      <c r="F319" s="4">
        <v>27.876300000000001</v>
      </c>
    </row>
    <row r="320" spans="1:6" x14ac:dyDescent="0.25">
      <c r="A320" s="1">
        <v>2017</v>
      </c>
      <c r="B320" s="1">
        <v>11</v>
      </c>
      <c r="C320" s="1">
        <v>721</v>
      </c>
      <c r="D320" s="1">
        <v>12530</v>
      </c>
      <c r="E320" s="4">
        <v>31.200099999999999</v>
      </c>
      <c r="F320" s="4">
        <v>26.221900000000002</v>
      </c>
    </row>
    <row r="321" spans="1:6" x14ac:dyDescent="0.25">
      <c r="A321" s="1">
        <v>2017</v>
      </c>
      <c r="B321" s="1">
        <v>12</v>
      </c>
      <c r="C321" s="1">
        <v>744</v>
      </c>
      <c r="D321" s="1">
        <v>474</v>
      </c>
      <c r="E321" s="4">
        <v>71.297799999999995</v>
      </c>
      <c r="F321" s="4">
        <v>78.556899999999999</v>
      </c>
    </row>
    <row r="322" spans="1:6" x14ac:dyDescent="0.25">
      <c r="A322" s="1">
        <v>2017</v>
      </c>
      <c r="B322" s="1">
        <v>12</v>
      </c>
      <c r="C322" s="1">
        <v>744</v>
      </c>
      <c r="D322" s="1">
        <v>555</v>
      </c>
      <c r="E322" s="4">
        <v>68.962900000000005</v>
      </c>
      <c r="F322" s="4">
        <v>69.412899999999993</v>
      </c>
    </row>
    <row r="323" spans="1:6" x14ac:dyDescent="0.25">
      <c r="A323" s="1">
        <v>2017</v>
      </c>
      <c r="B323" s="1">
        <v>12</v>
      </c>
      <c r="C323" s="1">
        <v>744</v>
      </c>
      <c r="D323" s="1">
        <v>642</v>
      </c>
      <c r="E323" s="4">
        <v>69.723799999999997</v>
      </c>
      <c r="F323" s="4">
        <v>75.331299999999999</v>
      </c>
    </row>
    <row r="324" spans="1:6" x14ac:dyDescent="0.25">
      <c r="A324" s="1">
        <v>2017</v>
      </c>
      <c r="B324" s="1">
        <v>12</v>
      </c>
      <c r="C324" s="1">
        <v>744</v>
      </c>
      <c r="D324" s="1">
        <v>783</v>
      </c>
      <c r="E324" s="4">
        <v>67.457499999999996</v>
      </c>
      <c r="F324" s="4">
        <v>68.608599999999996</v>
      </c>
    </row>
    <row r="325" spans="1:6" x14ac:dyDescent="0.25">
      <c r="A325" s="1">
        <v>2017</v>
      </c>
      <c r="B325" s="1">
        <v>12</v>
      </c>
      <c r="C325" s="1">
        <v>744</v>
      </c>
      <c r="D325" s="1">
        <v>1185</v>
      </c>
      <c r="E325" s="4">
        <v>70.325400000000002</v>
      </c>
      <c r="F325" s="4">
        <v>78.731300000000005</v>
      </c>
    </row>
    <row r="326" spans="1:6" x14ac:dyDescent="0.25">
      <c r="A326" s="1">
        <v>2017</v>
      </c>
      <c r="B326" s="1">
        <v>12</v>
      </c>
      <c r="C326" s="1">
        <v>744</v>
      </c>
      <c r="D326" s="1">
        <v>1186</v>
      </c>
      <c r="E326" s="4">
        <v>70.325400000000002</v>
      </c>
      <c r="F326" s="4">
        <v>78.731300000000005</v>
      </c>
    </row>
    <row r="327" spans="1:6" x14ac:dyDescent="0.25">
      <c r="A327" s="1">
        <v>2017</v>
      </c>
      <c r="B327" s="1">
        <v>12</v>
      </c>
      <c r="C327" s="1">
        <v>744</v>
      </c>
      <c r="D327" s="1">
        <v>1187</v>
      </c>
      <c r="E327" s="4">
        <v>70.325400000000002</v>
      </c>
      <c r="F327" s="4">
        <v>78.731300000000005</v>
      </c>
    </row>
    <row r="328" spans="1:6" x14ac:dyDescent="0.25">
      <c r="A328" s="1">
        <v>2017</v>
      </c>
      <c r="B328" s="1">
        <v>12</v>
      </c>
      <c r="C328" s="1">
        <v>744</v>
      </c>
      <c r="D328" s="1">
        <v>2433</v>
      </c>
      <c r="E328" s="4">
        <v>71.725999999999999</v>
      </c>
      <c r="F328" s="4">
        <v>78.890199999999993</v>
      </c>
    </row>
    <row r="329" spans="1:6" x14ac:dyDescent="0.25">
      <c r="A329" s="1">
        <v>2017</v>
      </c>
      <c r="B329" s="1">
        <v>12</v>
      </c>
      <c r="C329" s="1">
        <v>744</v>
      </c>
      <c r="D329" s="1">
        <v>4000</v>
      </c>
      <c r="E329" s="4">
        <v>71.313800000000001</v>
      </c>
      <c r="F329" s="4">
        <v>79.886099999999999</v>
      </c>
    </row>
    <row r="330" spans="1:6" x14ac:dyDescent="0.25">
      <c r="A330" s="1">
        <v>2017</v>
      </c>
      <c r="B330" s="1">
        <v>12</v>
      </c>
      <c r="C330" s="1">
        <v>744</v>
      </c>
      <c r="D330" s="1">
        <v>4001</v>
      </c>
      <c r="E330" s="4">
        <v>69.629599999999996</v>
      </c>
      <c r="F330" s="4">
        <v>74.272800000000004</v>
      </c>
    </row>
    <row r="331" spans="1:6" x14ac:dyDescent="0.25">
      <c r="A331" s="1">
        <v>2017</v>
      </c>
      <c r="B331" s="1">
        <v>12</v>
      </c>
      <c r="C331" s="1">
        <v>744</v>
      </c>
      <c r="D331" s="1">
        <v>4002</v>
      </c>
      <c r="E331" s="4">
        <v>71.063599999999994</v>
      </c>
      <c r="F331" s="4">
        <v>77.572199999999995</v>
      </c>
    </row>
    <row r="332" spans="1:6" x14ac:dyDescent="0.25">
      <c r="A332" s="1">
        <v>2017</v>
      </c>
      <c r="B332" s="1">
        <v>12</v>
      </c>
      <c r="C332" s="1">
        <v>744</v>
      </c>
      <c r="D332" s="1">
        <v>4003</v>
      </c>
      <c r="E332" s="4">
        <v>70.894800000000004</v>
      </c>
      <c r="F332" s="4">
        <v>77.925399999999996</v>
      </c>
    </row>
    <row r="333" spans="1:6" x14ac:dyDescent="0.25">
      <c r="A333" s="1">
        <v>2017</v>
      </c>
      <c r="B333" s="1">
        <v>12</v>
      </c>
      <c r="C333" s="1">
        <v>744</v>
      </c>
      <c r="D333" s="1">
        <v>4011</v>
      </c>
      <c r="E333" s="4">
        <v>64.226500000000001</v>
      </c>
      <c r="F333" s="4">
        <v>67.711500000000001</v>
      </c>
    </row>
    <row r="334" spans="1:6" x14ac:dyDescent="0.25">
      <c r="A334" s="1">
        <v>2017</v>
      </c>
      <c r="B334" s="1">
        <v>12</v>
      </c>
      <c r="C334" s="1">
        <v>744</v>
      </c>
      <c r="D334" s="1">
        <v>4013</v>
      </c>
      <c r="E334" s="4">
        <v>66.868300000000005</v>
      </c>
      <c r="F334" s="4">
        <v>73.551599999999993</v>
      </c>
    </row>
    <row r="335" spans="1:6" x14ac:dyDescent="0.25">
      <c r="A335" s="1">
        <v>2017</v>
      </c>
      <c r="B335" s="1">
        <v>12</v>
      </c>
      <c r="C335" s="1">
        <v>744</v>
      </c>
      <c r="D335" s="1">
        <v>4142</v>
      </c>
      <c r="E335" s="4">
        <v>69.296199999999999</v>
      </c>
      <c r="F335" s="4">
        <v>74.498199999999997</v>
      </c>
    </row>
    <row r="336" spans="1:6" x14ac:dyDescent="0.25">
      <c r="A336" s="1">
        <v>2017</v>
      </c>
      <c r="B336" s="1">
        <v>12</v>
      </c>
      <c r="C336" s="1">
        <v>744</v>
      </c>
      <c r="D336" s="1">
        <v>4146</v>
      </c>
      <c r="E336" s="4">
        <v>71.619699999999995</v>
      </c>
      <c r="F336" s="4">
        <v>77.465000000000003</v>
      </c>
    </row>
    <row r="337" spans="1:6" x14ac:dyDescent="0.25">
      <c r="A337" s="1">
        <v>2017</v>
      </c>
      <c r="B337" s="1">
        <v>12</v>
      </c>
      <c r="C337" s="1">
        <v>744</v>
      </c>
      <c r="D337" s="1">
        <v>4150</v>
      </c>
      <c r="E337" s="4">
        <v>68.888499999999993</v>
      </c>
      <c r="F337" s="4">
        <v>73.697900000000004</v>
      </c>
    </row>
    <row r="338" spans="1:6" x14ac:dyDescent="0.25">
      <c r="A338" s="1">
        <v>2017</v>
      </c>
      <c r="B338" s="1">
        <v>12</v>
      </c>
      <c r="C338" s="1">
        <v>744</v>
      </c>
      <c r="D338" s="1">
        <v>4162</v>
      </c>
      <c r="E338" s="4">
        <v>69.687600000000003</v>
      </c>
      <c r="F338" s="4">
        <v>75.188100000000006</v>
      </c>
    </row>
    <row r="339" spans="1:6" x14ac:dyDescent="0.25">
      <c r="A339" s="1">
        <v>2017</v>
      </c>
      <c r="B339" s="1">
        <v>12</v>
      </c>
      <c r="C339" s="1">
        <v>744</v>
      </c>
      <c r="D339" s="1">
        <v>4172</v>
      </c>
      <c r="E339" s="4">
        <v>69.972700000000003</v>
      </c>
      <c r="F339" s="4">
        <v>75.530799999999999</v>
      </c>
    </row>
    <row r="340" spans="1:6" x14ac:dyDescent="0.25">
      <c r="A340" s="1">
        <v>2017</v>
      </c>
      <c r="B340" s="1">
        <v>12</v>
      </c>
      <c r="C340" s="1">
        <v>744</v>
      </c>
      <c r="D340" s="1">
        <v>4217</v>
      </c>
      <c r="E340" s="4">
        <v>72.894000000000005</v>
      </c>
      <c r="F340" s="4">
        <v>81.520399999999995</v>
      </c>
    </row>
    <row r="341" spans="1:6" x14ac:dyDescent="0.25">
      <c r="A341" s="1">
        <v>2017</v>
      </c>
      <c r="B341" s="1">
        <v>12</v>
      </c>
      <c r="C341" s="1">
        <v>744</v>
      </c>
      <c r="D341" s="1">
        <v>4446</v>
      </c>
      <c r="E341" s="4">
        <v>70.015600000000006</v>
      </c>
      <c r="F341" s="4">
        <v>77.253299999999996</v>
      </c>
    </row>
    <row r="342" spans="1:6" x14ac:dyDescent="0.25">
      <c r="A342" s="1">
        <v>2017</v>
      </c>
      <c r="B342" s="1">
        <v>12</v>
      </c>
      <c r="C342" s="1">
        <v>744</v>
      </c>
      <c r="D342" s="1">
        <v>4447</v>
      </c>
      <c r="E342" s="4">
        <v>68.612099999999998</v>
      </c>
      <c r="F342" s="4">
        <v>70.613799999999998</v>
      </c>
    </row>
    <row r="343" spans="1:6" x14ac:dyDescent="0.25">
      <c r="A343" s="1">
        <v>2017</v>
      </c>
      <c r="B343" s="1">
        <v>12</v>
      </c>
      <c r="C343" s="1">
        <v>744</v>
      </c>
      <c r="D343" s="1">
        <v>4448</v>
      </c>
      <c r="E343" s="4">
        <v>67.457499999999996</v>
      </c>
      <c r="F343" s="4">
        <v>68.608599999999996</v>
      </c>
    </row>
    <row r="344" spans="1:6" x14ac:dyDescent="0.25">
      <c r="A344" s="1">
        <v>2017</v>
      </c>
      <c r="B344" s="1">
        <v>12</v>
      </c>
      <c r="C344" s="1">
        <v>744</v>
      </c>
      <c r="D344" s="1">
        <v>4466</v>
      </c>
      <c r="E344" s="4">
        <v>71.928299999999993</v>
      </c>
      <c r="F344" s="4">
        <v>79.161000000000001</v>
      </c>
    </row>
    <row r="345" spans="1:6" x14ac:dyDescent="0.25">
      <c r="A345" s="1">
        <v>2017</v>
      </c>
      <c r="B345" s="1">
        <v>12</v>
      </c>
      <c r="C345" s="1">
        <v>744</v>
      </c>
      <c r="D345" s="1">
        <v>4479</v>
      </c>
      <c r="E345" s="4">
        <v>71.149699999999996</v>
      </c>
      <c r="F345" s="4">
        <v>79.578000000000003</v>
      </c>
    </row>
    <row r="346" spans="1:6" x14ac:dyDescent="0.25">
      <c r="A346" s="1">
        <v>2017</v>
      </c>
      <c r="B346" s="1">
        <v>12</v>
      </c>
      <c r="C346" s="1">
        <v>744</v>
      </c>
      <c r="D346" s="1">
        <v>4506</v>
      </c>
      <c r="E346" s="4">
        <v>71.096299999999999</v>
      </c>
      <c r="F346" s="4">
        <v>79.201999999999998</v>
      </c>
    </row>
    <row r="347" spans="1:6" x14ac:dyDescent="0.25">
      <c r="A347" s="1">
        <v>2017</v>
      </c>
      <c r="B347" s="1">
        <v>12</v>
      </c>
      <c r="C347" s="1">
        <v>744</v>
      </c>
      <c r="D347" s="1">
        <v>12510</v>
      </c>
      <c r="E347" s="4">
        <v>67.457499999999996</v>
      </c>
      <c r="F347" s="4">
        <v>68.608599999999996</v>
      </c>
    </row>
    <row r="348" spans="1:6" x14ac:dyDescent="0.25">
      <c r="A348" s="1">
        <v>2017</v>
      </c>
      <c r="B348" s="1">
        <v>12</v>
      </c>
      <c r="C348" s="1">
        <v>744</v>
      </c>
      <c r="D348" s="1">
        <v>12511</v>
      </c>
      <c r="E348" s="4">
        <v>67.457499999999996</v>
      </c>
      <c r="F348" s="4">
        <v>68.608599999999996</v>
      </c>
    </row>
    <row r="349" spans="1:6" x14ac:dyDescent="0.25">
      <c r="A349" s="1">
        <v>2017</v>
      </c>
      <c r="B349" s="1">
        <v>12</v>
      </c>
      <c r="C349" s="1">
        <v>744</v>
      </c>
      <c r="D349" s="1">
        <v>12530</v>
      </c>
      <c r="E349" s="4">
        <v>68.569000000000003</v>
      </c>
      <c r="F349" s="4">
        <v>65.552400000000006</v>
      </c>
    </row>
    <row r="350" spans="1:6" x14ac:dyDescent="0.25">
      <c r="A350" s="1">
        <v>2018</v>
      </c>
      <c r="B350" s="1">
        <v>1</v>
      </c>
      <c r="C350" s="1">
        <v>744</v>
      </c>
      <c r="D350" s="1">
        <v>474</v>
      </c>
      <c r="E350" s="4">
        <v>107.4753</v>
      </c>
      <c r="F350" s="4">
        <v>105.965</v>
      </c>
    </row>
    <row r="351" spans="1:6" x14ac:dyDescent="0.25">
      <c r="A351" s="1">
        <v>2018</v>
      </c>
      <c r="B351" s="1">
        <v>1</v>
      </c>
      <c r="C351" s="1">
        <v>744</v>
      </c>
      <c r="D351" s="1">
        <v>555</v>
      </c>
      <c r="E351" s="4">
        <v>102.5394</v>
      </c>
      <c r="F351" s="4">
        <v>93.264700000000005</v>
      </c>
    </row>
    <row r="352" spans="1:6" x14ac:dyDescent="0.25">
      <c r="A352" s="1">
        <v>2018</v>
      </c>
      <c r="B352" s="1">
        <v>1</v>
      </c>
      <c r="C352" s="1">
        <v>744</v>
      </c>
      <c r="D352" s="1">
        <v>642</v>
      </c>
      <c r="E352" s="4">
        <v>103.0736</v>
      </c>
      <c r="F352" s="4">
        <v>98.784499999999994</v>
      </c>
    </row>
    <row r="353" spans="1:6" x14ac:dyDescent="0.25">
      <c r="A353" s="1">
        <v>2018</v>
      </c>
      <c r="B353" s="1">
        <v>1</v>
      </c>
      <c r="C353" s="1">
        <v>744</v>
      </c>
      <c r="D353" s="1">
        <v>783</v>
      </c>
      <c r="E353" s="4">
        <v>100.4366</v>
      </c>
      <c r="F353" s="4">
        <v>93.723500000000001</v>
      </c>
    </row>
    <row r="354" spans="1:6" x14ac:dyDescent="0.25">
      <c r="A354" s="1">
        <v>2018</v>
      </c>
      <c r="B354" s="1">
        <v>1</v>
      </c>
      <c r="C354" s="1">
        <v>744</v>
      </c>
      <c r="D354" s="1">
        <v>1185</v>
      </c>
      <c r="E354" s="4">
        <v>107.61450000000001</v>
      </c>
      <c r="F354" s="4">
        <v>106.73260000000001</v>
      </c>
    </row>
    <row r="355" spans="1:6" x14ac:dyDescent="0.25">
      <c r="A355" s="1">
        <v>2018</v>
      </c>
      <c r="B355" s="1">
        <v>1</v>
      </c>
      <c r="C355" s="1">
        <v>744</v>
      </c>
      <c r="D355" s="1">
        <v>1186</v>
      </c>
      <c r="E355" s="4">
        <v>107.61450000000001</v>
      </c>
      <c r="F355" s="4">
        <v>106.73260000000001</v>
      </c>
    </row>
    <row r="356" spans="1:6" x14ac:dyDescent="0.25">
      <c r="A356" s="1">
        <v>2018</v>
      </c>
      <c r="B356" s="1">
        <v>1</v>
      </c>
      <c r="C356" s="1">
        <v>744</v>
      </c>
      <c r="D356" s="1">
        <v>1187</v>
      </c>
      <c r="E356" s="4">
        <v>107.61450000000001</v>
      </c>
      <c r="F356" s="4">
        <v>106.73260000000001</v>
      </c>
    </row>
    <row r="357" spans="1:6" x14ac:dyDescent="0.25">
      <c r="A357" s="1">
        <v>2018</v>
      </c>
      <c r="B357" s="1">
        <v>1</v>
      </c>
      <c r="C357" s="1">
        <v>744</v>
      </c>
      <c r="D357" s="1">
        <v>2433</v>
      </c>
      <c r="E357" s="4">
        <v>108.19540000000001</v>
      </c>
      <c r="F357" s="4">
        <v>105.7606</v>
      </c>
    </row>
    <row r="358" spans="1:6" x14ac:dyDescent="0.25">
      <c r="A358" s="1">
        <v>2018</v>
      </c>
      <c r="B358" s="1">
        <v>1</v>
      </c>
      <c r="C358" s="1">
        <v>744</v>
      </c>
      <c r="D358" s="1">
        <v>4000</v>
      </c>
      <c r="E358" s="4">
        <v>108.745</v>
      </c>
      <c r="F358" s="4">
        <v>107.5393</v>
      </c>
    </row>
    <row r="359" spans="1:6" x14ac:dyDescent="0.25">
      <c r="A359" s="1">
        <v>2018</v>
      </c>
      <c r="B359" s="1">
        <v>1</v>
      </c>
      <c r="C359" s="1">
        <v>744</v>
      </c>
      <c r="D359" s="1">
        <v>4001</v>
      </c>
      <c r="E359" s="4">
        <v>102.2298</v>
      </c>
      <c r="F359" s="4">
        <v>95.258499999999998</v>
      </c>
    </row>
    <row r="360" spans="1:6" x14ac:dyDescent="0.25">
      <c r="A360" s="1">
        <v>2018</v>
      </c>
      <c r="B360" s="1">
        <v>1</v>
      </c>
      <c r="C360" s="1">
        <v>744</v>
      </c>
      <c r="D360" s="1">
        <v>4002</v>
      </c>
      <c r="E360" s="4">
        <v>106.78400000000001</v>
      </c>
      <c r="F360" s="4">
        <v>103.8296</v>
      </c>
    </row>
    <row r="361" spans="1:6" x14ac:dyDescent="0.25">
      <c r="A361" s="1">
        <v>2018</v>
      </c>
      <c r="B361" s="1">
        <v>1</v>
      </c>
      <c r="C361" s="1">
        <v>744</v>
      </c>
      <c r="D361" s="1">
        <v>4003</v>
      </c>
      <c r="E361" s="4">
        <v>107.25409999999999</v>
      </c>
      <c r="F361" s="4">
        <v>105.1515</v>
      </c>
    </row>
    <row r="362" spans="1:6" x14ac:dyDescent="0.25">
      <c r="A362" s="1">
        <v>2018</v>
      </c>
      <c r="B362" s="1">
        <v>1</v>
      </c>
      <c r="C362" s="1">
        <v>744</v>
      </c>
      <c r="D362" s="1">
        <v>4011</v>
      </c>
      <c r="E362" s="4">
        <v>97.315799999999996</v>
      </c>
      <c r="F362" s="4">
        <v>100.1484</v>
      </c>
    </row>
    <row r="363" spans="1:6" x14ac:dyDescent="0.25">
      <c r="A363" s="1">
        <v>2018</v>
      </c>
      <c r="B363" s="1">
        <v>1</v>
      </c>
      <c r="C363" s="1">
        <v>744</v>
      </c>
      <c r="D363" s="1">
        <v>4013</v>
      </c>
      <c r="E363" s="4">
        <v>101.3111</v>
      </c>
      <c r="F363" s="4">
        <v>101.09480000000001</v>
      </c>
    </row>
    <row r="364" spans="1:6" x14ac:dyDescent="0.25">
      <c r="A364" s="1">
        <v>2018</v>
      </c>
      <c r="B364" s="1">
        <v>1</v>
      </c>
      <c r="C364" s="1">
        <v>744</v>
      </c>
      <c r="D364" s="1">
        <v>4142</v>
      </c>
      <c r="E364" s="4">
        <v>101.5861</v>
      </c>
      <c r="F364" s="4">
        <v>96.864900000000006</v>
      </c>
    </row>
    <row r="365" spans="1:6" x14ac:dyDescent="0.25">
      <c r="A365" s="1">
        <v>2018</v>
      </c>
      <c r="B365" s="1">
        <v>1</v>
      </c>
      <c r="C365" s="1">
        <v>744</v>
      </c>
      <c r="D365" s="1">
        <v>4146</v>
      </c>
      <c r="E365" s="4">
        <v>105.2373</v>
      </c>
      <c r="F365" s="4">
        <v>100.8965</v>
      </c>
    </row>
    <row r="366" spans="1:6" x14ac:dyDescent="0.25">
      <c r="A366" s="1">
        <v>2018</v>
      </c>
      <c r="B366" s="1">
        <v>1</v>
      </c>
      <c r="C366" s="1">
        <v>744</v>
      </c>
      <c r="D366" s="1">
        <v>4150</v>
      </c>
      <c r="E366" s="4">
        <v>100.66759999999999</v>
      </c>
      <c r="F366" s="4">
        <v>95.523799999999994</v>
      </c>
    </row>
    <row r="367" spans="1:6" x14ac:dyDescent="0.25">
      <c r="A367" s="1">
        <v>2018</v>
      </c>
      <c r="B367" s="1">
        <v>1</v>
      </c>
      <c r="C367" s="1">
        <v>744</v>
      </c>
      <c r="D367" s="1">
        <v>4162</v>
      </c>
      <c r="E367" s="4">
        <v>102.83580000000001</v>
      </c>
      <c r="F367" s="4">
        <v>98.455100000000002</v>
      </c>
    </row>
    <row r="368" spans="1:6" x14ac:dyDescent="0.25">
      <c r="A368" s="1">
        <v>2018</v>
      </c>
      <c r="B368" s="1">
        <v>1</v>
      </c>
      <c r="C368" s="1">
        <v>744</v>
      </c>
      <c r="D368" s="1">
        <v>4172</v>
      </c>
      <c r="E368" s="4">
        <v>103.2717</v>
      </c>
      <c r="F368" s="4">
        <v>98.930099999999996</v>
      </c>
    </row>
    <row r="369" spans="1:6" x14ac:dyDescent="0.25">
      <c r="A369" s="1">
        <v>2018</v>
      </c>
      <c r="B369" s="1">
        <v>1</v>
      </c>
      <c r="C369" s="1">
        <v>744</v>
      </c>
      <c r="D369" s="1">
        <v>4217</v>
      </c>
      <c r="E369" s="4">
        <v>111.73090000000001</v>
      </c>
      <c r="F369" s="4">
        <v>110.7243</v>
      </c>
    </row>
    <row r="370" spans="1:6" x14ac:dyDescent="0.25">
      <c r="A370" s="1">
        <v>2018</v>
      </c>
      <c r="B370" s="1">
        <v>1</v>
      </c>
      <c r="C370" s="1">
        <v>744</v>
      </c>
      <c r="D370" s="1">
        <v>4446</v>
      </c>
      <c r="E370" s="4">
        <v>105.5592</v>
      </c>
      <c r="F370" s="4">
        <v>103.175</v>
      </c>
    </row>
    <row r="371" spans="1:6" x14ac:dyDescent="0.25">
      <c r="A371" s="1">
        <v>2018</v>
      </c>
      <c r="B371" s="1">
        <v>1</v>
      </c>
      <c r="C371" s="1">
        <v>744</v>
      </c>
      <c r="D371" s="1">
        <v>4447</v>
      </c>
      <c r="E371" s="4">
        <v>103.0701</v>
      </c>
      <c r="F371" s="4">
        <v>95.993700000000004</v>
      </c>
    </row>
    <row r="372" spans="1:6" x14ac:dyDescent="0.25">
      <c r="A372" s="1">
        <v>2018</v>
      </c>
      <c r="B372" s="1">
        <v>1</v>
      </c>
      <c r="C372" s="1">
        <v>744</v>
      </c>
      <c r="D372" s="1">
        <v>4448</v>
      </c>
      <c r="E372" s="4">
        <v>100.4366</v>
      </c>
      <c r="F372" s="4">
        <v>93.723500000000001</v>
      </c>
    </row>
    <row r="373" spans="1:6" x14ac:dyDescent="0.25">
      <c r="A373" s="1">
        <v>2018</v>
      </c>
      <c r="B373" s="1">
        <v>1</v>
      </c>
      <c r="C373" s="1">
        <v>744</v>
      </c>
      <c r="D373" s="1">
        <v>4466</v>
      </c>
      <c r="E373" s="4">
        <v>108.4696</v>
      </c>
      <c r="F373" s="4">
        <v>106.22499999999999</v>
      </c>
    </row>
    <row r="374" spans="1:6" x14ac:dyDescent="0.25">
      <c r="A374" s="1">
        <v>2018</v>
      </c>
      <c r="B374" s="1">
        <v>1</v>
      </c>
      <c r="C374" s="1">
        <v>744</v>
      </c>
      <c r="D374" s="1">
        <v>4479</v>
      </c>
      <c r="E374" s="4">
        <v>108.3207</v>
      </c>
      <c r="F374" s="4">
        <v>107.1716</v>
      </c>
    </row>
    <row r="375" spans="1:6" x14ac:dyDescent="0.25">
      <c r="A375" s="1">
        <v>2018</v>
      </c>
      <c r="B375" s="1">
        <v>1</v>
      </c>
      <c r="C375" s="1">
        <v>744</v>
      </c>
      <c r="D375" s="1">
        <v>4506</v>
      </c>
      <c r="E375" s="4">
        <v>109.0189</v>
      </c>
      <c r="F375" s="4">
        <v>107.98180000000001</v>
      </c>
    </row>
    <row r="376" spans="1:6" x14ac:dyDescent="0.25">
      <c r="A376" s="1">
        <v>2018</v>
      </c>
      <c r="B376" s="1">
        <v>1</v>
      </c>
      <c r="C376" s="1">
        <v>744</v>
      </c>
      <c r="D376" s="1">
        <v>12510</v>
      </c>
      <c r="E376" s="4">
        <v>100.4366</v>
      </c>
      <c r="F376" s="4">
        <v>93.724100000000007</v>
      </c>
    </row>
    <row r="377" spans="1:6" x14ac:dyDescent="0.25">
      <c r="A377" s="1">
        <v>2018</v>
      </c>
      <c r="B377" s="1">
        <v>1</v>
      </c>
      <c r="C377" s="1">
        <v>744</v>
      </c>
      <c r="D377" s="1">
        <v>12511</v>
      </c>
      <c r="E377" s="4">
        <v>100.4366</v>
      </c>
      <c r="F377" s="4">
        <v>93.724100000000007</v>
      </c>
    </row>
    <row r="378" spans="1:6" x14ac:dyDescent="0.25">
      <c r="A378" s="1">
        <v>2018</v>
      </c>
      <c r="B378" s="1">
        <v>1</v>
      </c>
      <c r="C378" s="1">
        <v>744</v>
      </c>
      <c r="D378" s="1">
        <v>12530</v>
      </c>
      <c r="E378" s="4">
        <v>103.1893</v>
      </c>
      <c r="F378" s="4">
        <v>90.510800000000003</v>
      </c>
    </row>
    <row r="379" spans="1:6" x14ac:dyDescent="0.25">
      <c r="A379" s="1">
        <v>2018</v>
      </c>
      <c r="B379" s="1">
        <v>2</v>
      </c>
      <c r="C379" s="1">
        <v>672</v>
      </c>
      <c r="D379" s="1">
        <v>474</v>
      </c>
      <c r="E379" s="4">
        <v>39.447899999999997</v>
      </c>
      <c r="F379" s="4">
        <v>36.510100000000001</v>
      </c>
    </row>
    <row r="380" spans="1:6" x14ac:dyDescent="0.25">
      <c r="A380" s="1">
        <v>2018</v>
      </c>
      <c r="B380" s="1">
        <v>2</v>
      </c>
      <c r="C380" s="1">
        <v>672</v>
      </c>
      <c r="D380" s="1">
        <v>555</v>
      </c>
      <c r="E380" s="4">
        <v>38.8324</v>
      </c>
      <c r="F380" s="4">
        <v>36.259599999999999</v>
      </c>
    </row>
    <row r="381" spans="1:6" x14ac:dyDescent="0.25">
      <c r="A381" s="1">
        <v>2018</v>
      </c>
      <c r="B381" s="1">
        <v>2</v>
      </c>
      <c r="C381" s="1">
        <v>672</v>
      </c>
      <c r="D381" s="1">
        <v>642</v>
      </c>
      <c r="E381" s="4">
        <v>38.812899999999999</v>
      </c>
      <c r="F381" s="4">
        <v>36.1768</v>
      </c>
    </row>
    <row r="382" spans="1:6" x14ac:dyDescent="0.25">
      <c r="A382" s="1">
        <v>2018</v>
      </c>
      <c r="B382" s="1">
        <v>2</v>
      </c>
      <c r="C382" s="1">
        <v>672</v>
      </c>
      <c r="D382" s="1">
        <v>783</v>
      </c>
      <c r="E382" s="4">
        <v>36.853700000000003</v>
      </c>
      <c r="F382" s="4">
        <v>32.621400000000001</v>
      </c>
    </row>
    <row r="383" spans="1:6" x14ac:dyDescent="0.25">
      <c r="A383" s="1">
        <v>2018</v>
      </c>
      <c r="B383" s="1">
        <v>2</v>
      </c>
      <c r="C383" s="1">
        <v>672</v>
      </c>
      <c r="D383" s="1">
        <v>1185</v>
      </c>
      <c r="E383" s="4">
        <v>39.3765</v>
      </c>
      <c r="F383" s="4">
        <v>36.750300000000003</v>
      </c>
    </row>
    <row r="384" spans="1:6" x14ac:dyDescent="0.25">
      <c r="A384" s="1">
        <v>2018</v>
      </c>
      <c r="B384" s="1">
        <v>2</v>
      </c>
      <c r="C384" s="1">
        <v>672</v>
      </c>
      <c r="D384" s="1">
        <v>1186</v>
      </c>
      <c r="E384" s="4">
        <v>39.3765</v>
      </c>
      <c r="F384" s="4">
        <v>36.750300000000003</v>
      </c>
    </row>
    <row r="385" spans="1:6" x14ac:dyDescent="0.25">
      <c r="A385" s="1">
        <v>2018</v>
      </c>
      <c r="B385" s="1">
        <v>2</v>
      </c>
      <c r="C385" s="1">
        <v>672</v>
      </c>
      <c r="D385" s="1">
        <v>1187</v>
      </c>
      <c r="E385" s="4">
        <v>39.3765</v>
      </c>
      <c r="F385" s="4">
        <v>36.750300000000003</v>
      </c>
    </row>
    <row r="386" spans="1:6" x14ac:dyDescent="0.25">
      <c r="A386" s="1">
        <v>2018</v>
      </c>
      <c r="B386" s="1">
        <v>2</v>
      </c>
      <c r="C386" s="1">
        <v>672</v>
      </c>
      <c r="D386" s="1">
        <v>2433</v>
      </c>
      <c r="E386" s="4">
        <v>39.543799999999997</v>
      </c>
      <c r="F386" s="4">
        <v>36.5914</v>
      </c>
    </row>
    <row r="387" spans="1:6" x14ac:dyDescent="0.25">
      <c r="A387" s="1">
        <v>2018</v>
      </c>
      <c r="B387" s="1">
        <v>2</v>
      </c>
      <c r="C387" s="1">
        <v>672</v>
      </c>
      <c r="D387" s="1">
        <v>4000</v>
      </c>
      <c r="E387" s="4">
        <v>39.579799999999999</v>
      </c>
      <c r="F387" s="4">
        <v>36.912999999999997</v>
      </c>
    </row>
    <row r="388" spans="1:6" x14ac:dyDescent="0.25">
      <c r="A388" s="1">
        <v>2018</v>
      </c>
      <c r="B388" s="1">
        <v>2</v>
      </c>
      <c r="C388" s="1">
        <v>672</v>
      </c>
      <c r="D388" s="1">
        <v>4001</v>
      </c>
      <c r="E388" s="4">
        <v>38.454599999999999</v>
      </c>
      <c r="F388" s="4">
        <v>35.5167</v>
      </c>
    </row>
    <row r="389" spans="1:6" x14ac:dyDescent="0.25">
      <c r="A389" s="1">
        <v>2018</v>
      </c>
      <c r="B389" s="1">
        <v>2</v>
      </c>
      <c r="C389" s="1">
        <v>672</v>
      </c>
      <c r="D389" s="1">
        <v>4002</v>
      </c>
      <c r="E389" s="4">
        <v>39.335500000000003</v>
      </c>
      <c r="F389" s="4">
        <v>36.605200000000004</v>
      </c>
    </row>
    <row r="390" spans="1:6" x14ac:dyDescent="0.25">
      <c r="A390" s="1">
        <v>2018</v>
      </c>
      <c r="B390" s="1">
        <v>2</v>
      </c>
      <c r="C390" s="1">
        <v>672</v>
      </c>
      <c r="D390" s="1">
        <v>4003</v>
      </c>
      <c r="E390" s="4">
        <v>39.352699999999999</v>
      </c>
      <c r="F390" s="4">
        <v>36.349400000000003</v>
      </c>
    </row>
    <row r="391" spans="1:6" x14ac:dyDescent="0.25">
      <c r="A391" s="1">
        <v>2018</v>
      </c>
      <c r="B391" s="1">
        <v>2</v>
      </c>
      <c r="C391" s="1">
        <v>672</v>
      </c>
      <c r="D391" s="1">
        <v>4011</v>
      </c>
      <c r="E391" s="4">
        <v>35.442300000000003</v>
      </c>
      <c r="F391" s="4">
        <v>31.9251</v>
      </c>
    </row>
    <row r="392" spans="1:6" x14ac:dyDescent="0.25">
      <c r="A392" s="1">
        <v>2018</v>
      </c>
      <c r="B392" s="1">
        <v>2</v>
      </c>
      <c r="C392" s="1">
        <v>672</v>
      </c>
      <c r="D392" s="1">
        <v>4013</v>
      </c>
      <c r="E392" s="4">
        <v>36.348599999999998</v>
      </c>
      <c r="F392" s="4">
        <v>33.332599999999999</v>
      </c>
    </row>
    <row r="393" spans="1:6" x14ac:dyDescent="0.25">
      <c r="A393" s="1">
        <v>2018</v>
      </c>
      <c r="B393" s="1">
        <v>2</v>
      </c>
      <c r="C393" s="1">
        <v>672</v>
      </c>
      <c r="D393" s="1">
        <v>4142</v>
      </c>
      <c r="E393" s="4">
        <v>38.265799999999999</v>
      </c>
      <c r="F393" s="4">
        <v>35.561199999999999</v>
      </c>
    </row>
    <row r="394" spans="1:6" x14ac:dyDescent="0.25">
      <c r="A394" s="1">
        <v>2018</v>
      </c>
      <c r="B394" s="1">
        <v>2</v>
      </c>
      <c r="C394" s="1">
        <v>672</v>
      </c>
      <c r="D394" s="1">
        <v>4146</v>
      </c>
      <c r="E394" s="4">
        <v>39.515999999999998</v>
      </c>
      <c r="F394" s="4">
        <v>36.861400000000003</v>
      </c>
    </row>
    <row r="395" spans="1:6" x14ac:dyDescent="0.25">
      <c r="A395" s="1">
        <v>2018</v>
      </c>
      <c r="B395" s="1">
        <v>2</v>
      </c>
      <c r="C395" s="1">
        <v>672</v>
      </c>
      <c r="D395" s="1">
        <v>4150</v>
      </c>
      <c r="E395" s="4">
        <v>38.059699999999999</v>
      </c>
      <c r="F395" s="4">
        <v>35.114699999999999</v>
      </c>
    </row>
    <row r="396" spans="1:6" x14ac:dyDescent="0.25">
      <c r="A396" s="1">
        <v>2018</v>
      </c>
      <c r="B396" s="1">
        <v>2</v>
      </c>
      <c r="C396" s="1">
        <v>672</v>
      </c>
      <c r="D396" s="1">
        <v>4162</v>
      </c>
      <c r="E396" s="4">
        <v>38.649099999999997</v>
      </c>
      <c r="F396" s="4">
        <v>35.998800000000003</v>
      </c>
    </row>
    <row r="397" spans="1:6" x14ac:dyDescent="0.25">
      <c r="A397" s="1">
        <v>2018</v>
      </c>
      <c r="B397" s="1">
        <v>2</v>
      </c>
      <c r="C397" s="1">
        <v>672</v>
      </c>
      <c r="D397" s="1">
        <v>4172</v>
      </c>
      <c r="E397" s="4">
        <v>38.763599999999997</v>
      </c>
      <c r="F397" s="4">
        <v>36.106200000000001</v>
      </c>
    </row>
    <row r="398" spans="1:6" x14ac:dyDescent="0.25">
      <c r="A398" s="1">
        <v>2018</v>
      </c>
      <c r="B398" s="1">
        <v>2</v>
      </c>
      <c r="C398" s="1">
        <v>672</v>
      </c>
      <c r="D398" s="1">
        <v>4217</v>
      </c>
      <c r="E398" s="4">
        <v>40.3431</v>
      </c>
      <c r="F398" s="4">
        <v>37.589399999999998</v>
      </c>
    </row>
    <row r="399" spans="1:6" x14ac:dyDescent="0.25">
      <c r="A399" s="1">
        <v>2018</v>
      </c>
      <c r="B399" s="1">
        <v>2</v>
      </c>
      <c r="C399" s="1">
        <v>672</v>
      </c>
      <c r="D399" s="1">
        <v>4446</v>
      </c>
      <c r="E399" s="4">
        <v>38.4559</v>
      </c>
      <c r="F399" s="4">
        <v>35.799799999999998</v>
      </c>
    </row>
    <row r="400" spans="1:6" x14ac:dyDescent="0.25">
      <c r="A400" s="1">
        <v>2018</v>
      </c>
      <c r="B400" s="1">
        <v>2</v>
      </c>
      <c r="C400" s="1">
        <v>672</v>
      </c>
      <c r="D400" s="1">
        <v>4447</v>
      </c>
      <c r="E400" s="4">
        <v>37.638399999999997</v>
      </c>
      <c r="F400" s="4">
        <v>33.599699999999999</v>
      </c>
    </row>
    <row r="401" spans="1:6" x14ac:dyDescent="0.25">
      <c r="A401" s="1">
        <v>2018</v>
      </c>
      <c r="B401" s="1">
        <v>2</v>
      </c>
      <c r="C401" s="1">
        <v>672</v>
      </c>
      <c r="D401" s="1">
        <v>4448</v>
      </c>
      <c r="E401" s="4">
        <v>36.853700000000003</v>
      </c>
      <c r="F401" s="4">
        <v>32.621400000000001</v>
      </c>
    </row>
    <row r="402" spans="1:6" x14ac:dyDescent="0.25">
      <c r="A402" s="1">
        <v>2018</v>
      </c>
      <c r="B402" s="1">
        <v>2</v>
      </c>
      <c r="C402" s="1">
        <v>672</v>
      </c>
      <c r="D402" s="1">
        <v>4466</v>
      </c>
      <c r="E402" s="4">
        <v>39.687600000000003</v>
      </c>
      <c r="F402" s="4">
        <v>36.709699999999998</v>
      </c>
    </row>
    <row r="403" spans="1:6" x14ac:dyDescent="0.25">
      <c r="A403" s="1">
        <v>2018</v>
      </c>
      <c r="B403" s="1">
        <v>2</v>
      </c>
      <c r="C403" s="1">
        <v>672</v>
      </c>
      <c r="D403" s="1">
        <v>4479</v>
      </c>
      <c r="E403" s="4">
        <v>39.575400000000002</v>
      </c>
      <c r="F403" s="4">
        <v>36.889600000000002</v>
      </c>
    </row>
    <row r="404" spans="1:6" x14ac:dyDescent="0.25">
      <c r="A404" s="1">
        <v>2018</v>
      </c>
      <c r="B404" s="1">
        <v>2</v>
      </c>
      <c r="C404" s="1">
        <v>672</v>
      </c>
      <c r="D404" s="1">
        <v>4506</v>
      </c>
      <c r="E404" s="4">
        <v>39.703600000000002</v>
      </c>
      <c r="F404" s="4">
        <v>37.024500000000003</v>
      </c>
    </row>
    <row r="405" spans="1:6" x14ac:dyDescent="0.25">
      <c r="A405" s="1">
        <v>2018</v>
      </c>
      <c r="B405" s="1">
        <v>2</v>
      </c>
      <c r="C405" s="1">
        <v>672</v>
      </c>
      <c r="D405" s="1">
        <v>12510</v>
      </c>
      <c r="E405" s="4">
        <v>36.853700000000003</v>
      </c>
      <c r="F405" s="4">
        <v>32.621400000000001</v>
      </c>
    </row>
    <row r="406" spans="1:6" x14ac:dyDescent="0.25">
      <c r="A406" s="1">
        <v>2018</v>
      </c>
      <c r="B406" s="1">
        <v>2</v>
      </c>
      <c r="C406" s="1">
        <v>672</v>
      </c>
      <c r="D406" s="1">
        <v>12511</v>
      </c>
      <c r="E406" s="4">
        <v>36.853700000000003</v>
      </c>
      <c r="F406" s="4">
        <v>32.621400000000001</v>
      </c>
    </row>
    <row r="407" spans="1:6" x14ac:dyDescent="0.25">
      <c r="A407" s="1">
        <v>2018</v>
      </c>
      <c r="B407" s="1">
        <v>2</v>
      </c>
      <c r="C407" s="1">
        <v>672</v>
      </c>
      <c r="D407" s="1">
        <v>12530</v>
      </c>
      <c r="E407" s="4">
        <v>37.755600000000001</v>
      </c>
      <c r="F407" s="4">
        <v>32.171700000000001</v>
      </c>
    </row>
    <row r="408" spans="1:6" x14ac:dyDescent="0.25">
      <c r="A408" s="1">
        <v>2018</v>
      </c>
      <c r="B408" s="1">
        <v>3</v>
      </c>
      <c r="C408" s="1">
        <v>743</v>
      </c>
      <c r="D408" s="1">
        <v>474</v>
      </c>
      <c r="E408" s="4">
        <v>35.085099999999997</v>
      </c>
      <c r="F408" s="4">
        <v>32.289400000000001</v>
      </c>
    </row>
    <row r="409" spans="1:6" x14ac:dyDescent="0.25">
      <c r="A409" s="1">
        <v>2018</v>
      </c>
      <c r="B409" s="1">
        <v>3</v>
      </c>
      <c r="C409" s="1">
        <v>743</v>
      </c>
      <c r="D409" s="1">
        <v>555</v>
      </c>
      <c r="E409" s="4">
        <v>34.692</v>
      </c>
      <c r="F409" s="4">
        <v>29.7516</v>
      </c>
    </row>
    <row r="410" spans="1:6" x14ac:dyDescent="0.25">
      <c r="A410" s="1">
        <v>2018</v>
      </c>
      <c r="B410" s="1">
        <v>3</v>
      </c>
      <c r="C410" s="1">
        <v>743</v>
      </c>
      <c r="D410" s="1">
        <v>642</v>
      </c>
      <c r="E410" s="4">
        <v>34.460299999999997</v>
      </c>
      <c r="F410" s="4">
        <v>31.146899999999999</v>
      </c>
    </row>
    <row r="411" spans="1:6" x14ac:dyDescent="0.25">
      <c r="A411" s="1">
        <v>2018</v>
      </c>
      <c r="B411" s="1">
        <v>3</v>
      </c>
      <c r="C411" s="1">
        <v>743</v>
      </c>
      <c r="D411" s="1">
        <v>783</v>
      </c>
      <c r="E411" s="4">
        <v>32.893000000000001</v>
      </c>
      <c r="F411" s="4">
        <v>29.212599999999998</v>
      </c>
    </row>
    <row r="412" spans="1:6" x14ac:dyDescent="0.25">
      <c r="A412" s="1">
        <v>2018</v>
      </c>
      <c r="B412" s="1">
        <v>3</v>
      </c>
      <c r="C412" s="1">
        <v>743</v>
      </c>
      <c r="D412" s="1">
        <v>1185</v>
      </c>
      <c r="E412" s="4">
        <v>35.177500000000002</v>
      </c>
      <c r="F412" s="4">
        <v>32.622300000000003</v>
      </c>
    </row>
    <row r="413" spans="1:6" x14ac:dyDescent="0.25">
      <c r="A413" s="1">
        <v>2018</v>
      </c>
      <c r="B413" s="1">
        <v>3</v>
      </c>
      <c r="C413" s="1">
        <v>743</v>
      </c>
      <c r="D413" s="1">
        <v>1186</v>
      </c>
      <c r="E413" s="4">
        <v>35.177500000000002</v>
      </c>
      <c r="F413" s="4">
        <v>32.622300000000003</v>
      </c>
    </row>
    <row r="414" spans="1:6" x14ac:dyDescent="0.25">
      <c r="A414" s="1">
        <v>2018</v>
      </c>
      <c r="B414" s="1">
        <v>3</v>
      </c>
      <c r="C414" s="1">
        <v>743</v>
      </c>
      <c r="D414" s="1">
        <v>1187</v>
      </c>
      <c r="E414" s="4">
        <v>35.177500000000002</v>
      </c>
      <c r="F414" s="4">
        <v>32.622300000000003</v>
      </c>
    </row>
    <row r="415" spans="1:6" x14ac:dyDescent="0.25">
      <c r="A415" s="1">
        <v>2018</v>
      </c>
      <c r="B415" s="1">
        <v>3</v>
      </c>
      <c r="C415" s="1">
        <v>743</v>
      </c>
      <c r="D415" s="1">
        <v>2433</v>
      </c>
      <c r="E415" s="4">
        <v>35.332900000000002</v>
      </c>
      <c r="F415" s="4">
        <v>32.5246</v>
      </c>
    </row>
    <row r="416" spans="1:6" x14ac:dyDescent="0.25">
      <c r="A416" s="1">
        <v>2018</v>
      </c>
      <c r="B416" s="1">
        <v>3</v>
      </c>
      <c r="C416" s="1">
        <v>743</v>
      </c>
      <c r="D416" s="1">
        <v>4000</v>
      </c>
      <c r="E416" s="4">
        <v>35.380099999999999</v>
      </c>
      <c r="F416" s="4">
        <v>32.868400000000001</v>
      </c>
    </row>
    <row r="417" spans="1:6" x14ac:dyDescent="0.25">
      <c r="A417" s="1">
        <v>2018</v>
      </c>
      <c r="B417" s="1">
        <v>3</v>
      </c>
      <c r="C417" s="1">
        <v>743</v>
      </c>
      <c r="D417" s="1">
        <v>4001</v>
      </c>
      <c r="E417" s="4">
        <v>33.887999999999998</v>
      </c>
      <c r="F417" s="4">
        <v>30.221499999999999</v>
      </c>
    </row>
    <row r="418" spans="1:6" x14ac:dyDescent="0.25">
      <c r="A418" s="1">
        <v>2018</v>
      </c>
      <c r="B418" s="1">
        <v>3</v>
      </c>
      <c r="C418" s="1">
        <v>743</v>
      </c>
      <c r="D418" s="1">
        <v>4002</v>
      </c>
      <c r="E418" s="4">
        <v>35.200099999999999</v>
      </c>
      <c r="F418" s="4">
        <v>32.259399999999999</v>
      </c>
    </row>
    <row r="419" spans="1:6" x14ac:dyDescent="0.25">
      <c r="A419" s="1">
        <v>2018</v>
      </c>
      <c r="B419" s="1">
        <v>3</v>
      </c>
      <c r="C419" s="1">
        <v>743</v>
      </c>
      <c r="D419" s="1">
        <v>4003</v>
      </c>
      <c r="E419" s="4">
        <v>35.018000000000001</v>
      </c>
      <c r="F419" s="4">
        <v>32.233699999999999</v>
      </c>
    </row>
    <row r="420" spans="1:6" x14ac:dyDescent="0.25">
      <c r="A420" s="1">
        <v>2018</v>
      </c>
      <c r="B420" s="1">
        <v>3</v>
      </c>
      <c r="C420" s="1">
        <v>743</v>
      </c>
      <c r="D420" s="1">
        <v>4011</v>
      </c>
      <c r="E420" s="4">
        <v>29.829899999999999</v>
      </c>
      <c r="F420" s="4">
        <v>28.045200000000001</v>
      </c>
    </row>
    <row r="421" spans="1:6" x14ac:dyDescent="0.25">
      <c r="A421" s="1">
        <v>2018</v>
      </c>
      <c r="B421" s="1">
        <v>3</v>
      </c>
      <c r="C421" s="1">
        <v>743</v>
      </c>
      <c r="D421" s="1">
        <v>4013</v>
      </c>
      <c r="E421" s="4">
        <v>32.446100000000001</v>
      </c>
      <c r="F421" s="4">
        <v>28.7822</v>
      </c>
    </row>
    <row r="422" spans="1:6" x14ac:dyDescent="0.25">
      <c r="A422" s="1">
        <v>2018</v>
      </c>
      <c r="B422" s="1">
        <v>3</v>
      </c>
      <c r="C422" s="1">
        <v>743</v>
      </c>
      <c r="D422" s="1">
        <v>4142</v>
      </c>
      <c r="E422" s="4">
        <v>33.341500000000003</v>
      </c>
      <c r="F422" s="4">
        <v>29.465599999999998</v>
      </c>
    </row>
    <row r="423" spans="1:6" x14ac:dyDescent="0.25">
      <c r="A423" s="1">
        <v>2018</v>
      </c>
      <c r="B423" s="1">
        <v>3</v>
      </c>
      <c r="C423" s="1">
        <v>743</v>
      </c>
      <c r="D423" s="1">
        <v>4146</v>
      </c>
      <c r="E423" s="4">
        <v>34.909399999999998</v>
      </c>
      <c r="F423" s="4">
        <v>31.375699999999998</v>
      </c>
    </row>
    <row r="424" spans="1:6" x14ac:dyDescent="0.25">
      <c r="A424" s="1">
        <v>2018</v>
      </c>
      <c r="B424" s="1">
        <v>3</v>
      </c>
      <c r="C424" s="1">
        <v>743</v>
      </c>
      <c r="D424" s="1">
        <v>4150</v>
      </c>
      <c r="E424" s="4">
        <v>33.015900000000002</v>
      </c>
      <c r="F424" s="4">
        <v>28.972100000000001</v>
      </c>
    </row>
    <row r="425" spans="1:6" x14ac:dyDescent="0.25">
      <c r="A425" s="1">
        <v>2018</v>
      </c>
      <c r="B425" s="1">
        <v>3</v>
      </c>
      <c r="C425" s="1">
        <v>743</v>
      </c>
      <c r="D425" s="1">
        <v>4162</v>
      </c>
      <c r="E425" s="4">
        <v>34.278599999999997</v>
      </c>
      <c r="F425" s="4">
        <v>31.0139</v>
      </c>
    </row>
    <row r="426" spans="1:6" x14ac:dyDescent="0.25">
      <c r="A426" s="1">
        <v>2018</v>
      </c>
      <c r="B426" s="1">
        <v>3</v>
      </c>
      <c r="C426" s="1">
        <v>743</v>
      </c>
      <c r="D426" s="1">
        <v>4172</v>
      </c>
      <c r="E426" s="4">
        <v>34.362099999999998</v>
      </c>
      <c r="F426" s="4">
        <v>31.091699999999999</v>
      </c>
    </row>
    <row r="427" spans="1:6" x14ac:dyDescent="0.25">
      <c r="A427" s="1">
        <v>2018</v>
      </c>
      <c r="B427" s="1">
        <v>3</v>
      </c>
      <c r="C427" s="1">
        <v>743</v>
      </c>
      <c r="D427" s="1">
        <v>4217</v>
      </c>
      <c r="E427" s="4">
        <v>36.000599999999999</v>
      </c>
      <c r="F427" s="4">
        <v>33.4758</v>
      </c>
    </row>
    <row r="428" spans="1:6" x14ac:dyDescent="0.25">
      <c r="A428" s="1">
        <v>2018</v>
      </c>
      <c r="B428" s="1">
        <v>3</v>
      </c>
      <c r="C428" s="1">
        <v>743</v>
      </c>
      <c r="D428" s="1">
        <v>4446</v>
      </c>
      <c r="E428" s="4">
        <v>34.498800000000003</v>
      </c>
      <c r="F428" s="4">
        <v>31.931699999999999</v>
      </c>
    </row>
    <row r="429" spans="1:6" x14ac:dyDescent="0.25">
      <c r="A429" s="1">
        <v>2018</v>
      </c>
      <c r="B429" s="1">
        <v>3</v>
      </c>
      <c r="C429" s="1">
        <v>743</v>
      </c>
      <c r="D429" s="1">
        <v>4447</v>
      </c>
      <c r="E429" s="4">
        <v>33.788499999999999</v>
      </c>
      <c r="F429" s="4">
        <v>30.281400000000001</v>
      </c>
    </row>
    <row r="430" spans="1:6" x14ac:dyDescent="0.25">
      <c r="A430" s="1">
        <v>2018</v>
      </c>
      <c r="B430" s="1">
        <v>3</v>
      </c>
      <c r="C430" s="1">
        <v>743</v>
      </c>
      <c r="D430" s="1">
        <v>4448</v>
      </c>
      <c r="E430" s="4">
        <v>32.893000000000001</v>
      </c>
      <c r="F430" s="4">
        <v>29.212599999999998</v>
      </c>
    </row>
    <row r="431" spans="1:6" x14ac:dyDescent="0.25">
      <c r="A431" s="1">
        <v>2018</v>
      </c>
      <c r="B431" s="1">
        <v>3</v>
      </c>
      <c r="C431" s="1">
        <v>743</v>
      </c>
      <c r="D431" s="1">
        <v>4466</v>
      </c>
      <c r="E431" s="4">
        <v>35.387900000000002</v>
      </c>
      <c r="F431" s="4">
        <v>32.566699999999997</v>
      </c>
    </row>
    <row r="432" spans="1:6" x14ac:dyDescent="0.25">
      <c r="A432" s="1">
        <v>2018</v>
      </c>
      <c r="B432" s="1">
        <v>3</v>
      </c>
      <c r="C432" s="1">
        <v>743</v>
      </c>
      <c r="D432" s="1">
        <v>4479</v>
      </c>
      <c r="E432" s="4">
        <v>35.336300000000001</v>
      </c>
      <c r="F432" s="4">
        <v>32.790199999999999</v>
      </c>
    </row>
    <row r="433" spans="1:6" x14ac:dyDescent="0.25">
      <c r="A433" s="1">
        <v>2018</v>
      </c>
      <c r="B433" s="1">
        <v>3</v>
      </c>
      <c r="C433" s="1">
        <v>743</v>
      </c>
      <c r="D433" s="1">
        <v>4506</v>
      </c>
      <c r="E433" s="4">
        <v>35.3718</v>
      </c>
      <c r="F433" s="4">
        <v>32.773600000000002</v>
      </c>
    </row>
    <row r="434" spans="1:6" x14ac:dyDescent="0.25">
      <c r="A434" s="1">
        <v>2018</v>
      </c>
      <c r="B434" s="1">
        <v>3</v>
      </c>
      <c r="C434" s="1">
        <v>743</v>
      </c>
      <c r="D434" s="1">
        <v>12510</v>
      </c>
      <c r="E434" s="4">
        <v>32.893000000000001</v>
      </c>
      <c r="F434" s="4">
        <v>29.212599999999998</v>
      </c>
    </row>
    <row r="435" spans="1:6" x14ac:dyDescent="0.25">
      <c r="A435" s="1">
        <v>2018</v>
      </c>
      <c r="B435" s="1">
        <v>3</v>
      </c>
      <c r="C435" s="1">
        <v>743</v>
      </c>
      <c r="D435" s="1">
        <v>12511</v>
      </c>
      <c r="E435" s="4">
        <v>32.893000000000001</v>
      </c>
      <c r="F435" s="4">
        <v>29.212599999999998</v>
      </c>
    </row>
    <row r="436" spans="1:6" x14ac:dyDescent="0.25">
      <c r="A436" s="1">
        <v>2018</v>
      </c>
      <c r="B436" s="1">
        <v>3</v>
      </c>
      <c r="C436" s="1">
        <v>743</v>
      </c>
      <c r="D436" s="1">
        <v>12530</v>
      </c>
      <c r="E436" s="4">
        <v>34.0383</v>
      </c>
      <c r="F436" s="4">
        <v>29.411200000000001</v>
      </c>
    </row>
    <row r="437" spans="1:6" x14ac:dyDescent="0.25">
      <c r="A437" s="1">
        <v>2018</v>
      </c>
      <c r="B437" s="1">
        <v>4</v>
      </c>
      <c r="C437" s="1">
        <v>720</v>
      </c>
      <c r="D437" s="1">
        <v>474</v>
      </c>
      <c r="E437" s="4">
        <v>44.2928</v>
      </c>
      <c r="F437" s="4">
        <v>42.400799999999997</v>
      </c>
    </row>
    <row r="438" spans="1:6" x14ac:dyDescent="0.25">
      <c r="A438" s="1">
        <v>2018</v>
      </c>
      <c r="B438" s="1">
        <v>4</v>
      </c>
      <c r="C438" s="1">
        <v>720</v>
      </c>
      <c r="D438" s="1">
        <v>555</v>
      </c>
      <c r="E438" s="4">
        <v>44.070799999999998</v>
      </c>
      <c r="F438" s="4">
        <v>42.635899999999999</v>
      </c>
    </row>
    <row r="439" spans="1:6" x14ac:dyDescent="0.25">
      <c r="A439" s="1">
        <v>2018</v>
      </c>
      <c r="B439" s="1">
        <v>4</v>
      </c>
      <c r="C439" s="1">
        <v>720</v>
      </c>
      <c r="D439" s="1">
        <v>642</v>
      </c>
      <c r="E439" s="4">
        <v>44.295699999999997</v>
      </c>
      <c r="F439" s="4">
        <v>42.917499999999997</v>
      </c>
    </row>
    <row r="440" spans="1:6" x14ac:dyDescent="0.25">
      <c r="A440" s="1">
        <v>2018</v>
      </c>
      <c r="B440" s="1">
        <v>4</v>
      </c>
      <c r="C440" s="1">
        <v>720</v>
      </c>
      <c r="D440" s="1">
        <v>783</v>
      </c>
      <c r="E440" s="4">
        <v>40.501899999999999</v>
      </c>
      <c r="F440" s="4">
        <v>37.597200000000001</v>
      </c>
    </row>
    <row r="441" spans="1:6" x14ac:dyDescent="0.25">
      <c r="A441" s="1">
        <v>2018</v>
      </c>
      <c r="B441" s="1">
        <v>4</v>
      </c>
      <c r="C441" s="1">
        <v>720</v>
      </c>
      <c r="D441" s="1">
        <v>1185</v>
      </c>
      <c r="E441" s="4">
        <v>44.627499999999998</v>
      </c>
      <c r="F441" s="4">
        <v>42.972299999999997</v>
      </c>
    </row>
    <row r="442" spans="1:6" x14ac:dyDescent="0.25">
      <c r="A442" s="1">
        <v>2018</v>
      </c>
      <c r="B442" s="1">
        <v>4</v>
      </c>
      <c r="C442" s="1">
        <v>720</v>
      </c>
      <c r="D442" s="1">
        <v>1186</v>
      </c>
      <c r="E442" s="4">
        <v>44.627499999999998</v>
      </c>
      <c r="F442" s="4">
        <v>42.972299999999997</v>
      </c>
    </row>
    <row r="443" spans="1:6" x14ac:dyDescent="0.25">
      <c r="A443" s="1">
        <v>2018</v>
      </c>
      <c r="B443" s="1">
        <v>4</v>
      </c>
      <c r="C443" s="1">
        <v>720</v>
      </c>
      <c r="D443" s="1">
        <v>1187</v>
      </c>
      <c r="E443" s="4">
        <v>44.627499999999998</v>
      </c>
      <c r="F443" s="4">
        <v>42.972299999999997</v>
      </c>
    </row>
    <row r="444" spans="1:6" x14ac:dyDescent="0.25">
      <c r="A444" s="1">
        <v>2018</v>
      </c>
      <c r="B444" s="1">
        <v>4</v>
      </c>
      <c r="C444" s="1">
        <v>720</v>
      </c>
      <c r="D444" s="1">
        <v>2433</v>
      </c>
      <c r="E444" s="4">
        <v>44.276200000000003</v>
      </c>
      <c r="F444" s="4">
        <v>42.441299999999998</v>
      </c>
    </row>
    <row r="445" spans="1:6" x14ac:dyDescent="0.25">
      <c r="A445" s="1">
        <v>2018</v>
      </c>
      <c r="B445" s="1">
        <v>4</v>
      </c>
      <c r="C445" s="1">
        <v>720</v>
      </c>
      <c r="D445" s="1">
        <v>4000</v>
      </c>
      <c r="E445" s="4">
        <v>44.999499999999998</v>
      </c>
      <c r="F445" s="4">
        <v>43.380499999999998</v>
      </c>
    </row>
    <row r="446" spans="1:6" x14ac:dyDescent="0.25">
      <c r="A446" s="1">
        <v>2018</v>
      </c>
      <c r="B446" s="1">
        <v>4</v>
      </c>
      <c r="C446" s="1">
        <v>720</v>
      </c>
      <c r="D446" s="1">
        <v>4001</v>
      </c>
      <c r="E446" s="4">
        <v>41.023099999999999</v>
      </c>
      <c r="F446" s="4">
        <v>38.347000000000001</v>
      </c>
    </row>
    <row r="447" spans="1:6" x14ac:dyDescent="0.25">
      <c r="A447" s="1">
        <v>2018</v>
      </c>
      <c r="B447" s="1">
        <v>4</v>
      </c>
      <c r="C447" s="1">
        <v>720</v>
      </c>
      <c r="D447" s="1">
        <v>4002</v>
      </c>
      <c r="E447" s="4">
        <v>44.676699999999997</v>
      </c>
      <c r="F447" s="4">
        <v>43.039299999999997</v>
      </c>
    </row>
    <row r="448" spans="1:6" x14ac:dyDescent="0.25">
      <c r="A448" s="1">
        <v>2018</v>
      </c>
      <c r="B448" s="1">
        <v>4</v>
      </c>
      <c r="C448" s="1">
        <v>720</v>
      </c>
      <c r="D448" s="1">
        <v>4003</v>
      </c>
      <c r="E448" s="4">
        <v>44.086399999999998</v>
      </c>
      <c r="F448" s="4">
        <v>42.2181</v>
      </c>
    </row>
    <row r="449" spans="1:6" x14ac:dyDescent="0.25">
      <c r="A449" s="1">
        <v>2018</v>
      </c>
      <c r="B449" s="1">
        <v>4</v>
      </c>
      <c r="C449" s="1">
        <v>720</v>
      </c>
      <c r="D449" s="1">
        <v>4011</v>
      </c>
      <c r="E449" s="4">
        <v>36.813200000000002</v>
      </c>
      <c r="F449" s="4">
        <v>35.422699999999999</v>
      </c>
    </row>
    <row r="450" spans="1:6" x14ac:dyDescent="0.25">
      <c r="A450" s="1">
        <v>2018</v>
      </c>
      <c r="B450" s="1">
        <v>4</v>
      </c>
      <c r="C450" s="1">
        <v>720</v>
      </c>
      <c r="D450" s="1">
        <v>4013</v>
      </c>
      <c r="E450" s="4">
        <v>39.913600000000002</v>
      </c>
      <c r="F450" s="4">
        <v>37.032499999999999</v>
      </c>
    </row>
    <row r="451" spans="1:6" x14ac:dyDescent="0.25">
      <c r="A451" s="1">
        <v>2018</v>
      </c>
      <c r="B451" s="1">
        <v>4</v>
      </c>
      <c r="C451" s="1">
        <v>720</v>
      </c>
      <c r="D451" s="1">
        <v>4142</v>
      </c>
      <c r="E451" s="4">
        <v>37.557499999999997</v>
      </c>
      <c r="F451" s="4">
        <v>34.583300000000001</v>
      </c>
    </row>
    <row r="452" spans="1:6" x14ac:dyDescent="0.25">
      <c r="A452" s="1">
        <v>2018</v>
      </c>
      <c r="B452" s="1">
        <v>4</v>
      </c>
      <c r="C452" s="1">
        <v>720</v>
      </c>
      <c r="D452" s="1">
        <v>4146</v>
      </c>
      <c r="E452" s="4">
        <v>43.499899999999997</v>
      </c>
      <c r="F452" s="4">
        <v>41.330300000000001</v>
      </c>
    </row>
    <row r="453" spans="1:6" x14ac:dyDescent="0.25">
      <c r="A453" s="1">
        <v>2018</v>
      </c>
      <c r="B453" s="1">
        <v>4</v>
      </c>
      <c r="C453" s="1">
        <v>720</v>
      </c>
      <c r="D453" s="1">
        <v>4150</v>
      </c>
      <c r="E453" s="4">
        <v>37.361499999999999</v>
      </c>
      <c r="F453" s="4">
        <v>34.237200000000001</v>
      </c>
    </row>
    <row r="454" spans="1:6" x14ac:dyDescent="0.25">
      <c r="A454" s="1">
        <v>2018</v>
      </c>
      <c r="B454" s="1">
        <v>4</v>
      </c>
      <c r="C454" s="1">
        <v>720</v>
      </c>
      <c r="D454" s="1">
        <v>4162</v>
      </c>
      <c r="E454" s="4">
        <v>44.170900000000003</v>
      </c>
      <c r="F454" s="4">
        <v>42.800699999999999</v>
      </c>
    </row>
    <row r="455" spans="1:6" x14ac:dyDescent="0.25">
      <c r="A455" s="1">
        <v>2018</v>
      </c>
      <c r="B455" s="1">
        <v>4</v>
      </c>
      <c r="C455" s="1">
        <v>720</v>
      </c>
      <c r="D455" s="1">
        <v>4172</v>
      </c>
      <c r="E455" s="4">
        <v>44.255499999999998</v>
      </c>
      <c r="F455" s="4">
        <v>42.891199999999998</v>
      </c>
    </row>
    <row r="456" spans="1:6" x14ac:dyDescent="0.25">
      <c r="A456" s="1">
        <v>2018</v>
      </c>
      <c r="B456" s="1">
        <v>4</v>
      </c>
      <c r="C456" s="1">
        <v>720</v>
      </c>
      <c r="D456" s="1">
        <v>4217</v>
      </c>
      <c r="E456" s="4">
        <v>47.787799999999997</v>
      </c>
      <c r="F456" s="4">
        <v>44.027500000000003</v>
      </c>
    </row>
    <row r="457" spans="1:6" x14ac:dyDescent="0.25">
      <c r="A457" s="1">
        <v>2018</v>
      </c>
      <c r="B457" s="1">
        <v>4</v>
      </c>
      <c r="C457" s="1">
        <v>720</v>
      </c>
      <c r="D457" s="1">
        <v>4446</v>
      </c>
      <c r="E457" s="4">
        <v>43.167400000000001</v>
      </c>
      <c r="F457" s="4">
        <v>41.638500000000001</v>
      </c>
    </row>
    <row r="458" spans="1:6" x14ac:dyDescent="0.25">
      <c r="A458" s="1">
        <v>2018</v>
      </c>
      <c r="B458" s="1">
        <v>4</v>
      </c>
      <c r="C458" s="1">
        <v>720</v>
      </c>
      <c r="D458" s="1">
        <v>4447</v>
      </c>
      <c r="E458" s="4">
        <v>41.452500000000001</v>
      </c>
      <c r="F458" s="4">
        <v>38.9621</v>
      </c>
    </row>
    <row r="459" spans="1:6" x14ac:dyDescent="0.25">
      <c r="A459" s="1">
        <v>2018</v>
      </c>
      <c r="B459" s="1">
        <v>4</v>
      </c>
      <c r="C459" s="1">
        <v>720</v>
      </c>
      <c r="D459" s="1">
        <v>4448</v>
      </c>
      <c r="E459" s="4">
        <v>40.501899999999999</v>
      </c>
      <c r="F459" s="4">
        <v>37.597200000000001</v>
      </c>
    </row>
    <row r="460" spans="1:6" x14ac:dyDescent="0.25">
      <c r="A460" s="1">
        <v>2018</v>
      </c>
      <c r="B460" s="1">
        <v>4</v>
      </c>
      <c r="C460" s="1">
        <v>720</v>
      </c>
      <c r="D460" s="1">
        <v>4466</v>
      </c>
      <c r="E460" s="4">
        <v>44.409700000000001</v>
      </c>
      <c r="F460" s="4">
        <v>42.542200000000001</v>
      </c>
    </row>
    <row r="461" spans="1:6" x14ac:dyDescent="0.25">
      <c r="A461" s="1">
        <v>2018</v>
      </c>
      <c r="B461" s="1">
        <v>4</v>
      </c>
      <c r="C461" s="1">
        <v>720</v>
      </c>
      <c r="D461" s="1">
        <v>4479</v>
      </c>
      <c r="E461" s="4">
        <v>44.950699999999998</v>
      </c>
      <c r="F461" s="4">
        <v>43.347900000000003</v>
      </c>
    </row>
    <row r="462" spans="1:6" x14ac:dyDescent="0.25">
      <c r="A462" s="1">
        <v>2018</v>
      </c>
      <c r="B462" s="1">
        <v>4</v>
      </c>
      <c r="C462" s="1">
        <v>720</v>
      </c>
      <c r="D462" s="1">
        <v>4506</v>
      </c>
      <c r="E462" s="4">
        <v>44.8904</v>
      </c>
      <c r="F462" s="4">
        <v>43.202500000000001</v>
      </c>
    </row>
    <row r="463" spans="1:6" x14ac:dyDescent="0.25">
      <c r="A463" s="1">
        <v>2018</v>
      </c>
      <c r="B463" s="1">
        <v>4</v>
      </c>
      <c r="C463" s="1">
        <v>720</v>
      </c>
      <c r="D463" s="1">
        <v>12510</v>
      </c>
      <c r="E463" s="4">
        <v>40.501899999999999</v>
      </c>
      <c r="F463" s="4">
        <v>37.597200000000001</v>
      </c>
    </row>
    <row r="464" spans="1:6" x14ac:dyDescent="0.25">
      <c r="A464" s="1">
        <v>2018</v>
      </c>
      <c r="B464" s="1">
        <v>4</v>
      </c>
      <c r="C464" s="1">
        <v>720</v>
      </c>
      <c r="D464" s="1">
        <v>12511</v>
      </c>
      <c r="E464" s="4">
        <v>40.501899999999999</v>
      </c>
      <c r="F464" s="4">
        <v>37.597200000000001</v>
      </c>
    </row>
    <row r="465" spans="1:6" x14ac:dyDescent="0.25">
      <c r="A465" s="1">
        <v>2018</v>
      </c>
      <c r="B465" s="1">
        <v>4</v>
      </c>
      <c r="C465" s="1">
        <v>720</v>
      </c>
      <c r="D465" s="1">
        <v>12530</v>
      </c>
      <c r="E465" s="4">
        <v>40.928199999999997</v>
      </c>
      <c r="F465" s="4">
        <v>37.221200000000003</v>
      </c>
    </row>
    <row r="466" spans="1:6" x14ac:dyDescent="0.25">
      <c r="A466" s="1">
        <v>2018</v>
      </c>
      <c r="B466" s="1">
        <v>5</v>
      </c>
      <c r="C466" s="1">
        <v>744</v>
      </c>
      <c r="D466" s="1">
        <v>474</v>
      </c>
      <c r="E466" s="4">
        <v>24.0932</v>
      </c>
      <c r="F466" s="4">
        <v>23.720199999999998</v>
      </c>
    </row>
    <row r="467" spans="1:6" x14ac:dyDescent="0.25">
      <c r="A467" s="1">
        <v>2018</v>
      </c>
      <c r="B467" s="1">
        <v>5</v>
      </c>
      <c r="C467" s="1">
        <v>744</v>
      </c>
      <c r="D467" s="1">
        <v>555</v>
      </c>
      <c r="E467" s="4">
        <v>23.694600000000001</v>
      </c>
      <c r="F467" s="4">
        <v>23.549800000000001</v>
      </c>
    </row>
    <row r="468" spans="1:6" x14ac:dyDescent="0.25">
      <c r="A468" s="1">
        <v>2018</v>
      </c>
      <c r="B468" s="1">
        <v>5</v>
      </c>
      <c r="C468" s="1">
        <v>744</v>
      </c>
      <c r="D468" s="1">
        <v>642</v>
      </c>
      <c r="E468" s="4">
        <v>23.676200000000001</v>
      </c>
      <c r="F468" s="4">
        <v>23.6328</v>
      </c>
    </row>
    <row r="469" spans="1:6" x14ac:dyDescent="0.25">
      <c r="A469" s="1">
        <v>2018</v>
      </c>
      <c r="B469" s="1">
        <v>5</v>
      </c>
      <c r="C469" s="1">
        <v>744</v>
      </c>
      <c r="D469" s="1">
        <v>783</v>
      </c>
      <c r="E469" s="4">
        <v>22.265000000000001</v>
      </c>
      <c r="F469" s="4">
        <v>21.2148</v>
      </c>
    </row>
    <row r="470" spans="1:6" x14ac:dyDescent="0.25">
      <c r="A470" s="1">
        <v>2018</v>
      </c>
      <c r="B470" s="1">
        <v>5</v>
      </c>
      <c r="C470" s="1">
        <v>744</v>
      </c>
      <c r="D470" s="1">
        <v>1185</v>
      </c>
      <c r="E470" s="4">
        <v>24.0061</v>
      </c>
      <c r="F470" s="4">
        <v>23.856200000000001</v>
      </c>
    </row>
    <row r="471" spans="1:6" x14ac:dyDescent="0.25">
      <c r="A471" s="1">
        <v>2018</v>
      </c>
      <c r="B471" s="1">
        <v>5</v>
      </c>
      <c r="C471" s="1">
        <v>744</v>
      </c>
      <c r="D471" s="1">
        <v>1186</v>
      </c>
      <c r="E471" s="4">
        <v>24.0061</v>
      </c>
      <c r="F471" s="4">
        <v>23.856200000000001</v>
      </c>
    </row>
    <row r="472" spans="1:6" x14ac:dyDescent="0.25">
      <c r="A472" s="1">
        <v>2018</v>
      </c>
      <c r="B472" s="1">
        <v>5</v>
      </c>
      <c r="C472" s="1">
        <v>744</v>
      </c>
      <c r="D472" s="1">
        <v>1187</v>
      </c>
      <c r="E472" s="4">
        <v>24.0061</v>
      </c>
      <c r="F472" s="4">
        <v>23.856200000000001</v>
      </c>
    </row>
    <row r="473" spans="1:6" x14ac:dyDescent="0.25">
      <c r="A473" s="1">
        <v>2018</v>
      </c>
      <c r="B473" s="1">
        <v>5</v>
      </c>
      <c r="C473" s="1">
        <v>744</v>
      </c>
      <c r="D473" s="1">
        <v>2433</v>
      </c>
      <c r="E473" s="4">
        <v>23.899799999999999</v>
      </c>
      <c r="F473" s="4">
        <v>23.5108</v>
      </c>
    </row>
    <row r="474" spans="1:6" x14ac:dyDescent="0.25">
      <c r="A474" s="1">
        <v>2018</v>
      </c>
      <c r="B474" s="1">
        <v>5</v>
      </c>
      <c r="C474" s="1">
        <v>744</v>
      </c>
      <c r="D474" s="1">
        <v>4000</v>
      </c>
      <c r="E474" s="4">
        <v>24.0381</v>
      </c>
      <c r="F474" s="4">
        <v>23.892800000000001</v>
      </c>
    </row>
    <row r="475" spans="1:6" x14ac:dyDescent="0.25">
      <c r="A475" s="1">
        <v>2018</v>
      </c>
      <c r="B475" s="1">
        <v>5</v>
      </c>
      <c r="C475" s="1">
        <v>744</v>
      </c>
      <c r="D475" s="1">
        <v>4001</v>
      </c>
      <c r="E475" s="4">
        <v>22.834499999999998</v>
      </c>
      <c r="F475" s="4">
        <v>22.3245</v>
      </c>
    </row>
    <row r="476" spans="1:6" x14ac:dyDescent="0.25">
      <c r="A476" s="1">
        <v>2018</v>
      </c>
      <c r="B476" s="1">
        <v>5</v>
      </c>
      <c r="C476" s="1">
        <v>744</v>
      </c>
      <c r="D476" s="1">
        <v>4002</v>
      </c>
      <c r="E476" s="4">
        <v>24.022300000000001</v>
      </c>
      <c r="F476" s="4">
        <v>23.841999999999999</v>
      </c>
    </row>
    <row r="477" spans="1:6" x14ac:dyDescent="0.25">
      <c r="A477" s="1">
        <v>2018</v>
      </c>
      <c r="B477" s="1">
        <v>5</v>
      </c>
      <c r="C477" s="1">
        <v>744</v>
      </c>
      <c r="D477" s="1">
        <v>4003</v>
      </c>
      <c r="E477" s="4">
        <v>23.923300000000001</v>
      </c>
      <c r="F477" s="4">
        <v>23.503699999999998</v>
      </c>
    </row>
    <row r="478" spans="1:6" x14ac:dyDescent="0.25">
      <c r="A478" s="1">
        <v>2018</v>
      </c>
      <c r="B478" s="1">
        <v>5</v>
      </c>
      <c r="C478" s="1">
        <v>744</v>
      </c>
      <c r="D478" s="1">
        <v>4011</v>
      </c>
      <c r="E478" s="4">
        <v>23.607399999999998</v>
      </c>
      <c r="F478" s="4">
        <v>24.183299999999999</v>
      </c>
    </row>
    <row r="479" spans="1:6" x14ac:dyDescent="0.25">
      <c r="A479" s="1">
        <v>2018</v>
      </c>
      <c r="B479" s="1">
        <v>5</v>
      </c>
      <c r="C479" s="1">
        <v>744</v>
      </c>
      <c r="D479" s="1">
        <v>4013</v>
      </c>
      <c r="E479" s="4">
        <v>22.0015</v>
      </c>
      <c r="F479" s="4">
        <v>20.938199999999998</v>
      </c>
    </row>
    <row r="480" spans="1:6" x14ac:dyDescent="0.25">
      <c r="A480" s="1">
        <v>2018</v>
      </c>
      <c r="B480" s="1">
        <v>5</v>
      </c>
      <c r="C480" s="1">
        <v>744</v>
      </c>
      <c r="D480" s="1">
        <v>4142</v>
      </c>
      <c r="E480" s="4">
        <v>23.4648</v>
      </c>
      <c r="F480" s="4">
        <v>23.4451</v>
      </c>
    </row>
    <row r="481" spans="1:6" x14ac:dyDescent="0.25">
      <c r="A481" s="1">
        <v>2018</v>
      </c>
      <c r="B481" s="1">
        <v>5</v>
      </c>
      <c r="C481" s="1">
        <v>744</v>
      </c>
      <c r="D481" s="1">
        <v>4146</v>
      </c>
      <c r="E481" s="4">
        <v>24.079799999999999</v>
      </c>
      <c r="F481" s="4">
        <v>24.159300000000002</v>
      </c>
    </row>
    <row r="482" spans="1:6" x14ac:dyDescent="0.25">
      <c r="A482" s="1">
        <v>2018</v>
      </c>
      <c r="B482" s="1">
        <v>5</v>
      </c>
      <c r="C482" s="1">
        <v>744</v>
      </c>
      <c r="D482" s="1">
        <v>4150</v>
      </c>
      <c r="E482" s="4">
        <v>23.284099999999999</v>
      </c>
      <c r="F482" s="4">
        <v>23.2014</v>
      </c>
    </row>
    <row r="483" spans="1:6" x14ac:dyDescent="0.25">
      <c r="A483" s="1">
        <v>2018</v>
      </c>
      <c r="B483" s="1">
        <v>5</v>
      </c>
      <c r="C483" s="1">
        <v>744</v>
      </c>
      <c r="D483" s="1">
        <v>4162</v>
      </c>
      <c r="E483" s="4">
        <v>23.604600000000001</v>
      </c>
      <c r="F483" s="4">
        <v>23.585000000000001</v>
      </c>
    </row>
    <row r="484" spans="1:6" x14ac:dyDescent="0.25">
      <c r="A484" s="1">
        <v>2018</v>
      </c>
      <c r="B484" s="1">
        <v>5</v>
      </c>
      <c r="C484" s="1">
        <v>744</v>
      </c>
      <c r="D484" s="1">
        <v>4172</v>
      </c>
      <c r="E484" s="4">
        <v>23.605499999999999</v>
      </c>
      <c r="F484" s="4">
        <v>23.585699999999999</v>
      </c>
    </row>
    <row r="485" spans="1:6" x14ac:dyDescent="0.25">
      <c r="A485" s="1">
        <v>2018</v>
      </c>
      <c r="B485" s="1">
        <v>5</v>
      </c>
      <c r="C485" s="1">
        <v>744</v>
      </c>
      <c r="D485" s="1">
        <v>4217</v>
      </c>
      <c r="E485" s="4">
        <v>24.3721</v>
      </c>
      <c r="F485" s="4">
        <v>24.130400000000002</v>
      </c>
    </row>
    <row r="486" spans="1:6" x14ac:dyDescent="0.25">
      <c r="A486" s="1">
        <v>2018</v>
      </c>
      <c r="B486" s="1">
        <v>5</v>
      </c>
      <c r="C486" s="1">
        <v>744</v>
      </c>
      <c r="D486" s="1">
        <v>4446</v>
      </c>
      <c r="E486" s="4">
        <v>23.244399999999999</v>
      </c>
      <c r="F486" s="4">
        <v>23.020299999999999</v>
      </c>
    </row>
    <row r="487" spans="1:6" x14ac:dyDescent="0.25">
      <c r="A487" s="1">
        <v>2018</v>
      </c>
      <c r="B487" s="1">
        <v>5</v>
      </c>
      <c r="C487" s="1">
        <v>744</v>
      </c>
      <c r="D487" s="1">
        <v>4447</v>
      </c>
      <c r="E487" s="4">
        <v>22.538399999999999</v>
      </c>
      <c r="F487" s="4">
        <v>21.636700000000001</v>
      </c>
    </row>
    <row r="488" spans="1:6" x14ac:dyDescent="0.25">
      <c r="A488" s="1">
        <v>2018</v>
      </c>
      <c r="B488" s="1">
        <v>5</v>
      </c>
      <c r="C488" s="1">
        <v>744</v>
      </c>
      <c r="D488" s="1">
        <v>4448</v>
      </c>
      <c r="E488" s="4">
        <v>22.265000000000001</v>
      </c>
      <c r="F488" s="4">
        <v>21.2148</v>
      </c>
    </row>
    <row r="489" spans="1:6" x14ac:dyDescent="0.25">
      <c r="A489" s="1">
        <v>2018</v>
      </c>
      <c r="B489" s="1">
        <v>5</v>
      </c>
      <c r="C489" s="1">
        <v>744</v>
      </c>
      <c r="D489" s="1">
        <v>4466</v>
      </c>
      <c r="E489" s="4">
        <v>24.005400000000002</v>
      </c>
      <c r="F489" s="4">
        <v>23.613</v>
      </c>
    </row>
    <row r="490" spans="1:6" x14ac:dyDescent="0.25">
      <c r="A490" s="1">
        <v>2018</v>
      </c>
      <c r="B490" s="1">
        <v>5</v>
      </c>
      <c r="C490" s="1">
        <v>744</v>
      </c>
      <c r="D490" s="1">
        <v>4479</v>
      </c>
      <c r="E490" s="4">
        <v>24.089700000000001</v>
      </c>
      <c r="F490" s="4">
        <v>23.886500000000002</v>
      </c>
    </row>
    <row r="491" spans="1:6" x14ac:dyDescent="0.25">
      <c r="A491" s="1">
        <v>2018</v>
      </c>
      <c r="B491" s="1">
        <v>5</v>
      </c>
      <c r="C491" s="1">
        <v>744</v>
      </c>
      <c r="D491" s="1">
        <v>4506</v>
      </c>
      <c r="E491" s="4">
        <v>24.257400000000001</v>
      </c>
      <c r="F491" s="4">
        <v>24.013400000000001</v>
      </c>
    </row>
    <row r="492" spans="1:6" x14ac:dyDescent="0.25">
      <c r="A492" s="1">
        <v>2018</v>
      </c>
      <c r="B492" s="1">
        <v>5</v>
      </c>
      <c r="C492" s="1">
        <v>744</v>
      </c>
      <c r="D492" s="1">
        <v>12510</v>
      </c>
      <c r="E492" s="4">
        <v>22.265000000000001</v>
      </c>
      <c r="F492" s="4">
        <v>21.2148</v>
      </c>
    </row>
    <row r="493" spans="1:6" x14ac:dyDescent="0.25">
      <c r="A493" s="1">
        <v>2018</v>
      </c>
      <c r="B493" s="1">
        <v>5</v>
      </c>
      <c r="C493" s="1">
        <v>744</v>
      </c>
      <c r="D493" s="1">
        <v>12511</v>
      </c>
      <c r="E493" s="4">
        <v>22.265000000000001</v>
      </c>
      <c r="F493" s="4">
        <v>21.2148</v>
      </c>
    </row>
    <row r="494" spans="1:6" x14ac:dyDescent="0.25">
      <c r="A494" s="1">
        <v>2018</v>
      </c>
      <c r="B494" s="1">
        <v>5</v>
      </c>
      <c r="C494" s="1">
        <v>744</v>
      </c>
      <c r="D494" s="1">
        <v>12530</v>
      </c>
      <c r="E494" s="4">
        <v>21.964500000000001</v>
      </c>
      <c r="F494" s="4">
        <v>20.456</v>
      </c>
    </row>
    <row r="495" spans="1:6" x14ac:dyDescent="0.25">
      <c r="A495" s="1">
        <v>2018</v>
      </c>
      <c r="B495" s="1">
        <v>6</v>
      </c>
      <c r="C495" s="1">
        <v>720</v>
      </c>
      <c r="D495" s="1">
        <v>474</v>
      </c>
      <c r="E495" s="4">
        <v>27.0016</v>
      </c>
      <c r="F495" s="4">
        <v>26.0227</v>
      </c>
    </row>
    <row r="496" spans="1:6" x14ac:dyDescent="0.25">
      <c r="A496" s="1">
        <v>2018</v>
      </c>
      <c r="B496" s="1">
        <v>6</v>
      </c>
      <c r="C496" s="1">
        <v>720</v>
      </c>
      <c r="D496" s="1">
        <v>555</v>
      </c>
      <c r="E496" s="4">
        <v>26.385999999999999</v>
      </c>
      <c r="F496" s="4">
        <v>25.6601</v>
      </c>
    </row>
    <row r="497" spans="1:6" x14ac:dyDescent="0.25">
      <c r="A497" s="1">
        <v>2018</v>
      </c>
      <c r="B497" s="1">
        <v>6</v>
      </c>
      <c r="C497" s="1">
        <v>720</v>
      </c>
      <c r="D497" s="1">
        <v>642</v>
      </c>
      <c r="E497" s="4">
        <v>26.418099999999999</v>
      </c>
      <c r="F497" s="4">
        <v>25.7059</v>
      </c>
    </row>
    <row r="498" spans="1:6" x14ac:dyDescent="0.25">
      <c r="A498" s="1">
        <v>2018</v>
      </c>
      <c r="B498" s="1">
        <v>6</v>
      </c>
      <c r="C498" s="1">
        <v>720</v>
      </c>
      <c r="D498" s="1">
        <v>783</v>
      </c>
      <c r="E498" s="4">
        <v>25.055199999999999</v>
      </c>
      <c r="F498" s="4">
        <v>23.986599999999999</v>
      </c>
    </row>
    <row r="499" spans="1:6" x14ac:dyDescent="0.25">
      <c r="A499" s="1">
        <v>2018</v>
      </c>
      <c r="B499" s="1">
        <v>6</v>
      </c>
      <c r="C499" s="1">
        <v>720</v>
      </c>
      <c r="D499" s="1">
        <v>1185</v>
      </c>
      <c r="E499" s="4">
        <v>26.7803</v>
      </c>
      <c r="F499" s="4">
        <v>26.005700000000001</v>
      </c>
    </row>
    <row r="500" spans="1:6" x14ac:dyDescent="0.25">
      <c r="A500" s="1">
        <v>2018</v>
      </c>
      <c r="B500" s="1">
        <v>6</v>
      </c>
      <c r="C500" s="1">
        <v>720</v>
      </c>
      <c r="D500" s="1">
        <v>1186</v>
      </c>
      <c r="E500" s="4">
        <v>26.7803</v>
      </c>
      <c r="F500" s="4">
        <v>26.005700000000001</v>
      </c>
    </row>
    <row r="501" spans="1:6" x14ac:dyDescent="0.25">
      <c r="A501" s="1">
        <v>2018</v>
      </c>
      <c r="B501" s="1">
        <v>6</v>
      </c>
      <c r="C501" s="1">
        <v>720</v>
      </c>
      <c r="D501" s="1">
        <v>1187</v>
      </c>
      <c r="E501" s="4">
        <v>26.7803</v>
      </c>
      <c r="F501" s="4">
        <v>26.005700000000001</v>
      </c>
    </row>
    <row r="502" spans="1:6" x14ac:dyDescent="0.25">
      <c r="A502" s="1">
        <v>2018</v>
      </c>
      <c r="B502" s="1">
        <v>6</v>
      </c>
      <c r="C502" s="1">
        <v>720</v>
      </c>
      <c r="D502" s="1">
        <v>2433</v>
      </c>
      <c r="E502" s="4">
        <v>26.998100000000001</v>
      </c>
      <c r="F502" s="4">
        <v>25.985600000000002</v>
      </c>
    </row>
    <row r="503" spans="1:6" x14ac:dyDescent="0.25">
      <c r="A503" s="1">
        <v>2018</v>
      </c>
      <c r="B503" s="1">
        <v>6</v>
      </c>
      <c r="C503" s="1">
        <v>720</v>
      </c>
      <c r="D503" s="1">
        <v>4000</v>
      </c>
      <c r="E503" s="4">
        <v>26.82</v>
      </c>
      <c r="F503" s="4">
        <v>26.0183</v>
      </c>
    </row>
    <row r="504" spans="1:6" x14ac:dyDescent="0.25">
      <c r="A504" s="1">
        <v>2018</v>
      </c>
      <c r="B504" s="1">
        <v>6</v>
      </c>
      <c r="C504" s="1">
        <v>720</v>
      </c>
      <c r="D504" s="1">
        <v>4001</v>
      </c>
      <c r="E504" s="4">
        <v>26.407299999999999</v>
      </c>
      <c r="F504" s="4">
        <v>25.311800000000002</v>
      </c>
    </row>
    <row r="505" spans="1:6" x14ac:dyDescent="0.25">
      <c r="A505" s="1">
        <v>2018</v>
      </c>
      <c r="B505" s="1">
        <v>6</v>
      </c>
      <c r="C505" s="1">
        <v>720</v>
      </c>
      <c r="D505" s="1">
        <v>4002</v>
      </c>
      <c r="E505" s="4">
        <v>26.878399999999999</v>
      </c>
      <c r="F505" s="4">
        <v>26.054600000000001</v>
      </c>
    </row>
    <row r="506" spans="1:6" x14ac:dyDescent="0.25">
      <c r="A506" s="1">
        <v>2018</v>
      </c>
      <c r="B506" s="1">
        <v>6</v>
      </c>
      <c r="C506" s="1">
        <v>720</v>
      </c>
      <c r="D506" s="1">
        <v>4003</v>
      </c>
      <c r="E506" s="4">
        <v>26.849699999999999</v>
      </c>
      <c r="F506" s="4">
        <v>25.882100000000001</v>
      </c>
    </row>
    <row r="507" spans="1:6" x14ac:dyDescent="0.25">
      <c r="A507" s="1">
        <v>2018</v>
      </c>
      <c r="B507" s="1">
        <v>6</v>
      </c>
      <c r="C507" s="1">
        <v>720</v>
      </c>
      <c r="D507" s="1">
        <v>4011</v>
      </c>
      <c r="E507" s="4">
        <v>26.798100000000002</v>
      </c>
      <c r="F507" s="4">
        <v>26.0656</v>
      </c>
    </row>
    <row r="508" spans="1:6" x14ac:dyDescent="0.25">
      <c r="A508" s="1">
        <v>2018</v>
      </c>
      <c r="B508" s="1">
        <v>6</v>
      </c>
      <c r="C508" s="1">
        <v>720</v>
      </c>
      <c r="D508" s="1">
        <v>4013</v>
      </c>
      <c r="E508" s="4">
        <v>25.0337</v>
      </c>
      <c r="F508" s="4">
        <v>23.642299999999999</v>
      </c>
    </row>
    <row r="509" spans="1:6" x14ac:dyDescent="0.25">
      <c r="A509" s="1">
        <v>2018</v>
      </c>
      <c r="B509" s="1">
        <v>6</v>
      </c>
      <c r="C509" s="1">
        <v>720</v>
      </c>
      <c r="D509" s="1">
        <v>4142</v>
      </c>
      <c r="E509" s="4">
        <v>26.2637</v>
      </c>
      <c r="F509" s="4">
        <v>25.456900000000001</v>
      </c>
    </row>
    <row r="510" spans="1:6" x14ac:dyDescent="0.25">
      <c r="A510" s="1">
        <v>2018</v>
      </c>
      <c r="B510" s="1">
        <v>6</v>
      </c>
      <c r="C510" s="1">
        <v>720</v>
      </c>
      <c r="D510" s="1">
        <v>4146</v>
      </c>
      <c r="E510" s="4">
        <v>26.908100000000001</v>
      </c>
      <c r="F510" s="4">
        <v>26.203199999999999</v>
      </c>
    </row>
    <row r="511" spans="1:6" x14ac:dyDescent="0.25">
      <c r="A511" s="1">
        <v>2018</v>
      </c>
      <c r="B511" s="1">
        <v>6</v>
      </c>
      <c r="C511" s="1">
        <v>720</v>
      </c>
      <c r="D511" s="1">
        <v>4150</v>
      </c>
      <c r="E511" s="4">
        <v>26.1495</v>
      </c>
      <c r="F511" s="4">
        <v>25.245100000000001</v>
      </c>
    </row>
    <row r="512" spans="1:6" x14ac:dyDescent="0.25">
      <c r="A512" s="1">
        <v>2018</v>
      </c>
      <c r="B512" s="1">
        <v>6</v>
      </c>
      <c r="C512" s="1">
        <v>720</v>
      </c>
      <c r="D512" s="1">
        <v>4162</v>
      </c>
      <c r="E512" s="4">
        <v>26.371700000000001</v>
      </c>
      <c r="F512" s="4">
        <v>25.664200000000001</v>
      </c>
    </row>
    <row r="513" spans="1:6" x14ac:dyDescent="0.25">
      <c r="A513" s="1">
        <v>2018</v>
      </c>
      <c r="B513" s="1">
        <v>6</v>
      </c>
      <c r="C513" s="1">
        <v>720</v>
      </c>
      <c r="D513" s="1">
        <v>4172</v>
      </c>
      <c r="E513" s="4">
        <v>26.371700000000001</v>
      </c>
      <c r="F513" s="4">
        <v>25.664200000000001</v>
      </c>
    </row>
    <row r="514" spans="1:6" x14ac:dyDescent="0.25">
      <c r="A514" s="1">
        <v>2018</v>
      </c>
      <c r="B514" s="1">
        <v>6</v>
      </c>
      <c r="C514" s="1">
        <v>720</v>
      </c>
      <c r="D514" s="1">
        <v>4217</v>
      </c>
      <c r="E514" s="4">
        <v>27.058499999999999</v>
      </c>
      <c r="F514" s="4">
        <v>25.8626</v>
      </c>
    </row>
    <row r="515" spans="1:6" x14ac:dyDescent="0.25">
      <c r="A515" s="1">
        <v>2018</v>
      </c>
      <c r="B515" s="1">
        <v>6</v>
      </c>
      <c r="C515" s="1">
        <v>720</v>
      </c>
      <c r="D515" s="1">
        <v>4446</v>
      </c>
      <c r="E515" s="4">
        <v>26.379200000000001</v>
      </c>
      <c r="F515" s="4">
        <v>25.523700000000002</v>
      </c>
    </row>
    <row r="516" spans="1:6" x14ac:dyDescent="0.25">
      <c r="A516" s="1">
        <v>2018</v>
      </c>
      <c r="B516" s="1">
        <v>6</v>
      </c>
      <c r="C516" s="1">
        <v>720</v>
      </c>
      <c r="D516" s="1">
        <v>4447</v>
      </c>
      <c r="E516" s="4">
        <v>25.713000000000001</v>
      </c>
      <c r="F516" s="4">
        <v>24.682500000000001</v>
      </c>
    </row>
    <row r="517" spans="1:6" x14ac:dyDescent="0.25">
      <c r="A517" s="1">
        <v>2018</v>
      </c>
      <c r="B517" s="1">
        <v>6</v>
      </c>
      <c r="C517" s="1">
        <v>720</v>
      </c>
      <c r="D517" s="1">
        <v>4448</v>
      </c>
      <c r="E517" s="4">
        <v>25.055199999999999</v>
      </c>
      <c r="F517" s="4">
        <v>23.986599999999999</v>
      </c>
    </row>
    <row r="518" spans="1:6" x14ac:dyDescent="0.25">
      <c r="A518" s="1">
        <v>2018</v>
      </c>
      <c r="B518" s="1">
        <v>6</v>
      </c>
      <c r="C518" s="1">
        <v>720</v>
      </c>
      <c r="D518" s="1">
        <v>4466</v>
      </c>
      <c r="E518" s="4">
        <v>27.142099999999999</v>
      </c>
      <c r="F518" s="4">
        <v>26.117000000000001</v>
      </c>
    </row>
    <row r="519" spans="1:6" x14ac:dyDescent="0.25">
      <c r="A519" s="1">
        <v>2018</v>
      </c>
      <c r="B519" s="1">
        <v>6</v>
      </c>
      <c r="C519" s="1">
        <v>720</v>
      </c>
      <c r="D519" s="1">
        <v>4479</v>
      </c>
      <c r="E519" s="4">
        <v>26.881699999999999</v>
      </c>
      <c r="F519" s="4">
        <v>26.068200000000001</v>
      </c>
    </row>
    <row r="520" spans="1:6" x14ac:dyDescent="0.25">
      <c r="A520" s="1">
        <v>2018</v>
      </c>
      <c r="B520" s="1">
        <v>6</v>
      </c>
      <c r="C520" s="1">
        <v>720</v>
      </c>
      <c r="D520" s="1">
        <v>4506</v>
      </c>
      <c r="E520" s="4">
        <v>27.0305</v>
      </c>
      <c r="F520" s="4">
        <v>26.157399999999999</v>
      </c>
    </row>
    <row r="521" spans="1:6" x14ac:dyDescent="0.25">
      <c r="A521" s="1">
        <v>2018</v>
      </c>
      <c r="B521" s="1">
        <v>6</v>
      </c>
      <c r="C521" s="1">
        <v>720</v>
      </c>
      <c r="D521" s="1">
        <v>12510</v>
      </c>
      <c r="E521" s="4">
        <v>25.055199999999999</v>
      </c>
      <c r="F521" s="4">
        <v>23.986599999999999</v>
      </c>
    </row>
    <row r="522" spans="1:6" x14ac:dyDescent="0.25">
      <c r="A522" s="1">
        <v>2018</v>
      </c>
      <c r="B522" s="1">
        <v>6</v>
      </c>
      <c r="C522" s="1">
        <v>720</v>
      </c>
      <c r="D522" s="1">
        <v>12511</v>
      </c>
      <c r="E522" s="4">
        <v>25.055199999999999</v>
      </c>
      <c r="F522" s="4">
        <v>23.986599999999999</v>
      </c>
    </row>
    <row r="523" spans="1:6" x14ac:dyDescent="0.25">
      <c r="A523" s="1">
        <v>2018</v>
      </c>
      <c r="B523" s="1">
        <v>6</v>
      </c>
      <c r="C523" s="1">
        <v>720</v>
      </c>
      <c r="D523" s="1">
        <v>12530</v>
      </c>
      <c r="E523" s="4">
        <v>25.692299999999999</v>
      </c>
      <c r="F523" s="4">
        <v>24.402699999999999</v>
      </c>
    </row>
    <row r="524" spans="1:6" x14ac:dyDescent="0.25">
      <c r="A524" s="1">
        <v>2018</v>
      </c>
      <c r="B524" s="1">
        <v>7</v>
      </c>
      <c r="C524" s="1">
        <v>744</v>
      </c>
      <c r="D524" s="1">
        <v>474</v>
      </c>
      <c r="E524" s="4">
        <v>33.285600000000002</v>
      </c>
      <c r="F524" s="4">
        <v>33.9129</v>
      </c>
    </row>
    <row r="525" spans="1:6" x14ac:dyDescent="0.25">
      <c r="A525" s="1">
        <v>2018</v>
      </c>
      <c r="B525" s="1">
        <v>7</v>
      </c>
      <c r="C525" s="1">
        <v>744</v>
      </c>
      <c r="D525" s="1">
        <v>555</v>
      </c>
      <c r="E525" s="4">
        <v>32.315899999999999</v>
      </c>
      <c r="F525" s="4">
        <v>33.1828</v>
      </c>
    </row>
    <row r="526" spans="1:6" x14ac:dyDescent="0.25">
      <c r="A526" s="1">
        <v>2018</v>
      </c>
      <c r="B526" s="1">
        <v>7</v>
      </c>
      <c r="C526" s="1">
        <v>744</v>
      </c>
      <c r="D526" s="1">
        <v>642</v>
      </c>
      <c r="E526" s="4">
        <v>32.326599999999999</v>
      </c>
      <c r="F526" s="4">
        <v>33.274700000000003</v>
      </c>
    </row>
    <row r="527" spans="1:6" x14ac:dyDescent="0.25">
      <c r="A527" s="1">
        <v>2018</v>
      </c>
      <c r="B527" s="1">
        <v>7</v>
      </c>
      <c r="C527" s="1">
        <v>744</v>
      </c>
      <c r="D527" s="1">
        <v>783</v>
      </c>
      <c r="E527" s="4">
        <v>31.314399999999999</v>
      </c>
      <c r="F527" s="4">
        <v>31.819900000000001</v>
      </c>
    </row>
    <row r="528" spans="1:6" x14ac:dyDescent="0.25">
      <c r="A528" s="1">
        <v>2018</v>
      </c>
      <c r="B528" s="1">
        <v>7</v>
      </c>
      <c r="C528" s="1">
        <v>744</v>
      </c>
      <c r="D528" s="1">
        <v>1185</v>
      </c>
      <c r="E528" s="4">
        <v>32.792099999999998</v>
      </c>
      <c r="F528" s="4">
        <v>33.582099999999997</v>
      </c>
    </row>
    <row r="529" spans="1:6" x14ac:dyDescent="0.25">
      <c r="A529" s="1">
        <v>2018</v>
      </c>
      <c r="B529" s="1">
        <v>7</v>
      </c>
      <c r="C529" s="1">
        <v>744</v>
      </c>
      <c r="D529" s="1">
        <v>1186</v>
      </c>
      <c r="E529" s="4">
        <v>32.792099999999998</v>
      </c>
      <c r="F529" s="4">
        <v>33.582099999999997</v>
      </c>
    </row>
    <row r="530" spans="1:6" x14ac:dyDescent="0.25">
      <c r="A530" s="1">
        <v>2018</v>
      </c>
      <c r="B530" s="1">
        <v>7</v>
      </c>
      <c r="C530" s="1">
        <v>744</v>
      </c>
      <c r="D530" s="1">
        <v>1187</v>
      </c>
      <c r="E530" s="4">
        <v>32.792099999999998</v>
      </c>
      <c r="F530" s="4">
        <v>33.582099999999997</v>
      </c>
    </row>
    <row r="531" spans="1:6" x14ac:dyDescent="0.25">
      <c r="A531" s="1">
        <v>2018</v>
      </c>
      <c r="B531" s="1">
        <v>7</v>
      </c>
      <c r="C531" s="1">
        <v>744</v>
      </c>
      <c r="D531" s="1">
        <v>2433</v>
      </c>
      <c r="E531" s="4">
        <v>33.476599999999998</v>
      </c>
      <c r="F531" s="4">
        <v>33.973799999999997</v>
      </c>
    </row>
    <row r="532" spans="1:6" x14ac:dyDescent="0.25">
      <c r="A532" s="1">
        <v>2018</v>
      </c>
      <c r="B532" s="1">
        <v>7</v>
      </c>
      <c r="C532" s="1">
        <v>744</v>
      </c>
      <c r="D532" s="1">
        <v>4000</v>
      </c>
      <c r="E532" s="4">
        <v>32.8947</v>
      </c>
      <c r="F532" s="4">
        <v>33.671900000000001</v>
      </c>
    </row>
    <row r="533" spans="1:6" x14ac:dyDescent="0.25">
      <c r="A533" s="1">
        <v>2018</v>
      </c>
      <c r="B533" s="1">
        <v>7</v>
      </c>
      <c r="C533" s="1">
        <v>744</v>
      </c>
      <c r="D533" s="1">
        <v>4001</v>
      </c>
      <c r="E533" s="4">
        <v>32.377499999999998</v>
      </c>
      <c r="F533" s="4">
        <v>33.224400000000003</v>
      </c>
    </row>
    <row r="534" spans="1:6" x14ac:dyDescent="0.25">
      <c r="A534" s="1">
        <v>2018</v>
      </c>
      <c r="B534" s="1">
        <v>7</v>
      </c>
      <c r="C534" s="1">
        <v>744</v>
      </c>
      <c r="D534" s="1">
        <v>4002</v>
      </c>
      <c r="E534" s="4">
        <v>33.0246</v>
      </c>
      <c r="F534" s="4">
        <v>33.844999999999999</v>
      </c>
    </row>
    <row r="535" spans="1:6" x14ac:dyDescent="0.25">
      <c r="A535" s="1">
        <v>2018</v>
      </c>
      <c r="B535" s="1">
        <v>7</v>
      </c>
      <c r="C535" s="1">
        <v>744</v>
      </c>
      <c r="D535" s="1">
        <v>4003</v>
      </c>
      <c r="E535" s="4">
        <v>33.097200000000001</v>
      </c>
      <c r="F535" s="4">
        <v>33.725900000000003</v>
      </c>
    </row>
    <row r="536" spans="1:6" x14ac:dyDescent="0.25">
      <c r="A536" s="1">
        <v>2018</v>
      </c>
      <c r="B536" s="1">
        <v>7</v>
      </c>
      <c r="C536" s="1">
        <v>744</v>
      </c>
      <c r="D536" s="1">
        <v>4011</v>
      </c>
      <c r="E536" s="4">
        <v>32.7761</v>
      </c>
      <c r="F536" s="4">
        <v>32.5822</v>
      </c>
    </row>
    <row r="537" spans="1:6" x14ac:dyDescent="0.25">
      <c r="A537" s="1">
        <v>2018</v>
      </c>
      <c r="B537" s="1">
        <v>7</v>
      </c>
      <c r="C537" s="1">
        <v>744</v>
      </c>
      <c r="D537" s="1">
        <v>4013</v>
      </c>
      <c r="E537" s="4">
        <v>31.3017</v>
      </c>
      <c r="F537" s="4">
        <v>31.3736</v>
      </c>
    </row>
    <row r="538" spans="1:6" x14ac:dyDescent="0.25">
      <c r="A538" s="1">
        <v>2018</v>
      </c>
      <c r="B538" s="1">
        <v>7</v>
      </c>
      <c r="C538" s="1">
        <v>744</v>
      </c>
      <c r="D538" s="1">
        <v>4142</v>
      </c>
      <c r="E538" s="4">
        <v>32.1402</v>
      </c>
      <c r="F538" s="4">
        <v>33.021799999999999</v>
      </c>
    </row>
    <row r="539" spans="1:6" x14ac:dyDescent="0.25">
      <c r="A539" s="1">
        <v>2018</v>
      </c>
      <c r="B539" s="1">
        <v>7</v>
      </c>
      <c r="C539" s="1">
        <v>744</v>
      </c>
      <c r="D539" s="1">
        <v>4146</v>
      </c>
      <c r="E539" s="4">
        <v>33.029800000000002</v>
      </c>
      <c r="F539" s="4">
        <v>34.139800000000001</v>
      </c>
    </row>
    <row r="540" spans="1:6" x14ac:dyDescent="0.25">
      <c r="A540" s="1">
        <v>2018</v>
      </c>
      <c r="B540" s="1">
        <v>7</v>
      </c>
      <c r="C540" s="1">
        <v>744</v>
      </c>
      <c r="D540" s="1">
        <v>4150</v>
      </c>
      <c r="E540" s="4">
        <v>32.0276</v>
      </c>
      <c r="F540" s="4">
        <v>32.817700000000002</v>
      </c>
    </row>
    <row r="541" spans="1:6" x14ac:dyDescent="0.25">
      <c r="A541" s="1">
        <v>2018</v>
      </c>
      <c r="B541" s="1">
        <v>7</v>
      </c>
      <c r="C541" s="1">
        <v>744</v>
      </c>
      <c r="D541" s="1">
        <v>4162</v>
      </c>
      <c r="E541" s="4">
        <v>32.273099999999999</v>
      </c>
      <c r="F541" s="4">
        <v>33.249699999999997</v>
      </c>
    </row>
    <row r="542" spans="1:6" x14ac:dyDescent="0.25">
      <c r="A542" s="1">
        <v>2018</v>
      </c>
      <c r="B542" s="1">
        <v>7</v>
      </c>
      <c r="C542" s="1">
        <v>744</v>
      </c>
      <c r="D542" s="1">
        <v>4172</v>
      </c>
      <c r="E542" s="4">
        <v>32.273099999999999</v>
      </c>
      <c r="F542" s="4">
        <v>33.249699999999997</v>
      </c>
    </row>
    <row r="543" spans="1:6" x14ac:dyDescent="0.25">
      <c r="A543" s="1">
        <v>2018</v>
      </c>
      <c r="B543" s="1">
        <v>7</v>
      </c>
      <c r="C543" s="1">
        <v>744</v>
      </c>
      <c r="D543" s="1">
        <v>4217</v>
      </c>
      <c r="E543" s="4">
        <v>33.270499999999998</v>
      </c>
      <c r="F543" s="4">
        <v>34.049700000000001</v>
      </c>
    </row>
    <row r="544" spans="1:6" x14ac:dyDescent="0.25">
      <c r="A544" s="1">
        <v>2018</v>
      </c>
      <c r="B544" s="1">
        <v>7</v>
      </c>
      <c r="C544" s="1">
        <v>744</v>
      </c>
      <c r="D544" s="1">
        <v>4446</v>
      </c>
      <c r="E544" s="4">
        <v>32.5931</v>
      </c>
      <c r="F544" s="4">
        <v>33.298200000000001</v>
      </c>
    </row>
    <row r="545" spans="1:6" x14ac:dyDescent="0.25">
      <c r="A545" s="1">
        <v>2018</v>
      </c>
      <c r="B545" s="1">
        <v>7</v>
      </c>
      <c r="C545" s="1">
        <v>744</v>
      </c>
      <c r="D545" s="1">
        <v>4447</v>
      </c>
      <c r="E545" s="4">
        <v>32.121099999999998</v>
      </c>
      <c r="F545" s="4">
        <v>32.727499999999999</v>
      </c>
    </row>
    <row r="546" spans="1:6" x14ac:dyDescent="0.25">
      <c r="A546" s="1">
        <v>2018</v>
      </c>
      <c r="B546" s="1">
        <v>7</v>
      </c>
      <c r="C546" s="1">
        <v>744</v>
      </c>
      <c r="D546" s="1">
        <v>4448</v>
      </c>
      <c r="E546" s="4">
        <v>31.314399999999999</v>
      </c>
      <c r="F546" s="4">
        <v>31.819900000000001</v>
      </c>
    </row>
    <row r="547" spans="1:6" x14ac:dyDescent="0.25">
      <c r="A547" s="1">
        <v>2018</v>
      </c>
      <c r="B547" s="1">
        <v>7</v>
      </c>
      <c r="C547" s="1">
        <v>744</v>
      </c>
      <c r="D547" s="1">
        <v>4466</v>
      </c>
      <c r="E547" s="4">
        <v>33.583799999999997</v>
      </c>
      <c r="F547" s="4">
        <v>34.103499999999997</v>
      </c>
    </row>
    <row r="548" spans="1:6" x14ac:dyDescent="0.25">
      <c r="A548" s="1">
        <v>2018</v>
      </c>
      <c r="B548" s="1">
        <v>7</v>
      </c>
      <c r="C548" s="1">
        <v>744</v>
      </c>
      <c r="D548" s="1">
        <v>4479</v>
      </c>
      <c r="E548" s="4">
        <v>32.9696</v>
      </c>
      <c r="F548" s="4">
        <v>33.728700000000003</v>
      </c>
    </row>
    <row r="549" spans="1:6" x14ac:dyDescent="0.25">
      <c r="A549" s="1">
        <v>2018</v>
      </c>
      <c r="B549" s="1">
        <v>7</v>
      </c>
      <c r="C549" s="1">
        <v>744</v>
      </c>
      <c r="D549" s="1">
        <v>4506</v>
      </c>
      <c r="E549" s="4">
        <v>33.084099999999999</v>
      </c>
      <c r="F549" s="4">
        <v>33.764600000000002</v>
      </c>
    </row>
    <row r="550" spans="1:6" x14ac:dyDescent="0.25">
      <c r="A550" s="1">
        <v>2018</v>
      </c>
      <c r="B550" s="1">
        <v>7</v>
      </c>
      <c r="C550" s="1">
        <v>744</v>
      </c>
      <c r="D550" s="1">
        <v>12510</v>
      </c>
      <c r="E550" s="4">
        <v>31.314399999999999</v>
      </c>
      <c r="F550" s="4">
        <v>31.819900000000001</v>
      </c>
    </row>
    <row r="551" spans="1:6" x14ac:dyDescent="0.25">
      <c r="A551" s="1">
        <v>2018</v>
      </c>
      <c r="B551" s="1">
        <v>7</v>
      </c>
      <c r="C551" s="1">
        <v>744</v>
      </c>
      <c r="D551" s="1">
        <v>12511</v>
      </c>
      <c r="E551" s="4">
        <v>31.314399999999999</v>
      </c>
      <c r="F551" s="4">
        <v>31.819900000000001</v>
      </c>
    </row>
    <row r="552" spans="1:6" x14ac:dyDescent="0.25">
      <c r="A552" s="1">
        <v>2018</v>
      </c>
      <c r="B552" s="1">
        <v>7</v>
      </c>
      <c r="C552" s="1">
        <v>744</v>
      </c>
      <c r="D552" s="1">
        <v>12530</v>
      </c>
      <c r="E552" s="4">
        <v>32.337499999999999</v>
      </c>
      <c r="F552" s="4">
        <v>31.060199999999998</v>
      </c>
    </row>
    <row r="553" spans="1:6" x14ac:dyDescent="0.25">
      <c r="A553" s="1">
        <v>2018</v>
      </c>
      <c r="B553" s="1">
        <v>8</v>
      </c>
      <c r="C553" s="1">
        <v>744</v>
      </c>
      <c r="D553" s="1">
        <v>474</v>
      </c>
      <c r="E553" s="4">
        <v>39.516100000000002</v>
      </c>
      <c r="F553" s="4">
        <v>39.282499999999999</v>
      </c>
    </row>
    <row r="554" spans="1:6" x14ac:dyDescent="0.25">
      <c r="A554" s="1">
        <v>2018</v>
      </c>
      <c r="B554" s="1">
        <v>8</v>
      </c>
      <c r="C554" s="1">
        <v>744</v>
      </c>
      <c r="D554" s="1">
        <v>555</v>
      </c>
      <c r="E554" s="4">
        <v>38.5627</v>
      </c>
      <c r="F554" s="4">
        <v>38.654699999999998</v>
      </c>
    </row>
    <row r="555" spans="1:6" x14ac:dyDescent="0.25">
      <c r="A555" s="1">
        <v>2018</v>
      </c>
      <c r="B555" s="1">
        <v>8</v>
      </c>
      <c r="C555" s="1">
        <v>744</v>
      </c>
      <c r="D555" s="1">
        <v>642</v>
      </c>
      <c r="E555" s="4">
        <v>38.604399999999998</v>
      </c>
      <c r="F555" s="4">
        <v>38.690399999999997</v>
      </c>
    </row>
    <row r="556" spans="1:6" x14ac:dyDescent="0.25">
      <c r="A556" s="1">
        <v>2018</v>
      </c>
      <c r="B556" s="1">
        <v>8</v>
      </c>
      <c r="C556" s="1">
        <v>744</v>
      </c>
      <c r="D556" s="1">
        <v>783</v>
      </c>
      <c r="E556" s="4">
        <v>37.243200000000002</v>
      </c>
      <c r="F556" s="4">
        <v>36.8902</v>
      </c>
    </row>
    <row r="557" spans="1:6" x14ac:dyDescent="0.25">
      <c r="A557" s="1">
        <v>2018</v>
      </c>
      <c r="B557" s="1">
        <v>8</v>
      </c>
      <c r="C557" s="1">
        <v>744</v>
      </c>
      <c r="D557" s="1">
        <v>1185</v>
      </c>
      <c r="E557" s="4">
        <v>38.737099999999998</v>
      </c>
      <c r="F557" s="4">
        <v>38.847799999999999</v>
      </c>
    </row>
    <row r="558" spans="1:6" x14ac:dyDescent="0.25">
      <c r="A558" s="1">
        <v>2018</v>
      </c>
      <c r="B558" s="1">
        <v>8</v>
      </c>
      <c r="C558" s="1">
        <v>744</v>
      </c>
      <c r="D558" s="1">
        <v>1186</v>
      </c>
      <c r="E558" s="4">
        <v>38.737099999999998</v>
      </c>
      <c r="F558" s="4">
        <v>38.847799999999999</v>
      </c>
    </row>
    <row r="559" spans="1:6" x14ac:dyDescent="0.25">
      <c r="A559" s="1">
        <v>2018</v>
      </c>
      <c r="B559" s="1">
        <v>8</v>
      </c>
      <c r="C559" s="1">
        <v>744</v>
      </c>
      <c r="D559" s="1">
        <v>1187</v>
      </c>
      <c r="E559" s="4">
        <v>38.737099999999998</v>
      </c>
      <c r="F559" s="4">
        <v>38.847799999999999</v>
      </c>
    </row>
    <row r="560" spans="1:6" x14ac:dyDescent="0.25">
      <c r="A560" s="1">
        <v>2018</v>
      </c>
      <c r="B560" s="1">
        <v>8</v>
      </c>
      <c r="C560" s="1">
        <v>744</v>
      </c>
      <c r="D560" s="1">
        <v>2433</v>
      </c>
      <c r="E560" s="4">
        <v>39.7151</v>
      </c>
      <c r="F560" s="4">
        <v>39.356200000000001</v>
      </c>
    </row>
    <row r="561" spans="1:6" x14ac:dyDescent="0.25">
      <c r="A561" s="1">
        <v>2018</v>
      </c>
      <c r="B561" s="1">
        <v>8</v>
      </c>
      <c r="C561" s="1">
        <v>744</v>
      </c>
      <c r="D561" s="1">
        <v>4000</v>
      </c>
      <c r="E561" s="4">
        <v>39.155900000000003</v>
      </c>
      <c r="F561" s="4">
        <v>39.176900000000003</v>
      </c>
    </row>
    <row r="562" spans="1:6" x14ac:dyDescent="0.25">
      <c r="A562" s="1">
        <v>2018</v>
      </c>
      <c r="B562" s="1">
        <v>8</v>
      </c>
      <c r="C562" s="1">
        <v>744</v>
      </c>
      <c r="D562" s="1">
        <v>4001</v>
      </c>
      <c r="E562" s="4">
        <v>38.6892</v>
      </c>
      <c r="F562" s="4">
        <v>38.571199999999997</v>
      </c>
    </row>
    <row r="563" spans="1:6" x14ac:dyDescent="0.25">
      <c r="A563" s="1">
        <v>2018</v>
      </c>
      <c r="B563" s="1">
        <v>8</v>
      </c>
      <c r="C563" s="1">
        <v>744</v>
      </c>
      <c r="D563" s="1">
        <v>4002</v>
      </c>
      <c r="E563" s="4">
        <v>39.341200000000001</v>
      </c>
      <c r="F563" s="4">
        <v>39.365699999999997</v>
      </c>
    </row>
    <row r="564" spans="1:6" x14ac:dyDescent="0.25">
      <c r="A564" s="1">
        <v>2018</v>
      </c>
      <c r="B564" s="1">
        <v>8</v>
      </c>
      <c r="C564" s="1">
        <v>744</v>
      </c>
      <c r="D564" s="1">
        <v>4003</v>
      </c>
      <c r="E564" s="4">
        <v>39.216799999999999</v>
      </c>
      <c r="F564" s="4">
        <v>39.024299999999997</v>
      </c>
    </row>
    <row r="565" spans="1:6" x14ac:dyDescent="0.25">
      <c r="A565" s="1">
        <v>2018</v>
      </c>
      <c r="B565" s="1">
        <v>8</v>
      </c>
      <c r="C565" s="1">
        <v>744</v>
      </c>
      <c r="D565" s="1">
        <v>4011</v>
      </c>
      <c r="E565" s="4">
        <v>38.0535</v>
      </c>
      <c r="F565" s="4">
        <v>35.997700000000002</v>
      </c>
    </row>
    <row r="566" spans="1:6" x14ac:dyDescent="0.25">
      <c r="A566" s="1">
        <v>2018</v>
      </c>
      <c r="B566" s="1">
        <v>8</v>
      </c>
      <c r="C566" s="1">
        <v>744</v>
      </c>
      <c r="D566" s="1">
        <v>4013</v>
      </c>
      <c r="E566" s="4">
        <v>37.227800000000002</v>
      </c>
      <c r="F566" s="4">
        <v>36.375100000000003</v>
      </c>
    </row>
    <row r="567" spans="1:6" x14ac:dyDescent="0.25">
      <c r="A567" s="1">
        <v>2018</v>
      </c>
      <c r="B567" s="1">
        <v>8</v>
      </c>
      <c r="C567" s="1">
        <v>744</v>
      </c>
      <c r="D567" s="1">
        <v>4142</v>
      </c>
      <c r="E567" s="4">
        <v>38.490200000000002</v>
      </c>
      <c r="F567" s="4">
        <v>38.341099999999997</v>
      </c>
    </row>
    <row r="568" spans="1:6" x14ac:dyDescent="0.25">
      <c r="A568" s="1">
        <v>2018</v>
      </c>
      <c r="B568" s="1">
        <v>8</v>
      </c>
      <c r="C568" s="1">
        <v>744</v>
      </c>
      <c r="D568" s="1">
        <v>4146</v>
      </c>
      <c r="E568" s="4">
        <v>39.609000000000002</v>
      </c>
      <c r="F568" s="4">
        <v>39.794499999999999</v>
      </c>
    </row>
    <row r="569" spans="1:6" x14ac:dyDescent="0.25">
      <c r="A569" s="1">
        <v>2018</v>
      </c>
      <c r="B569" s="1">
        <v>8</v>
      </c>
      <c r="C569" s="1">
        <v>744</v>
      </c>
      <c r="D569" s="1">
        <v>4150</v>
      </c>
      <c r="E569" s="4">
        <v>38.496200000000002</v>
      </c>
      <c r="F569" s="4">
        <v>38.237099999999998</v>
      </c>
    </row>
    <row r="570" spans="1:6" x14ac:dyDescent="0.25">
      <c r="A570" s="1">
        <v>2018</v>
      </c>
      <c r="B570" s="1">
        <v>8</v>
      </c>
      <c r="C570" s="1">
        <v>744</v>
      </c>
      <c r="D570" s="1">
        <v>4162</v>
      </c>
      <c r="E570" s="4">
        <v>38.496600000000001</v>
      </c>
      <c r="F570" s="4">
        <v>38.621499999999997</v>
      </c>
    </row>
    <row r="571" spans="1:6" x14ac:dyDescent="0.25">
      <c r="A571" s="1">
        <v>2018</v>
      </c>
      <c r="B571" s="1">
        <v>8</v>
      </c>
      <c r="C571" s="1">
        <v>744</v>
      </c>
      <c r="D571" s="1">
        <v>4172</v>
      </c>
      <c r="E571" s="4">
        <v>38.496600000000001</v>
      </c>
      <c r="F571" s="4">
        <v>38.621499999999997</v>
      </c>
    </row>
    <row r="572" spans="1:6" x14ac:dyDescent="0.25">
      <c r="A572" s="1">
        <v>2018</v>
      </c>
      <c r="B572" s="1">
        <v>8</v>
      </c>
      <c r="C572" s="1">
        <v>744</v>
      </c>
      <c r="D572" s="1">
        <v>4217</v>
      </c>
      <c r="E572" s="4">
        <v>40.918500000000002</v>
      </c>
      <c r="F572" s="4">
        <v>39.848799999999997</v>
      </c>
    </row>
    <row r="573" spans="1:6" x14ac:dyDescent="0.25">
      <c r="A573" s="1">
        <v>2018</v>
      </c>
      <c r="B573" s="1">
        <v>8</v>
      </c>
      <c r="C573" s="1">
        <v>744</v>
      </c>
      <c r="D573" s="1">
        <v>4446</v>
      </c>
      <c r="E573" s="4">
        <v>38.810200000000002</v>
      </c>
      <c r="F573" s="4">
        <v>38.645099999999999</v>
      </c>
    </row>
    <row r="574" spans="1:6" x14ac:dyDescent="0.25">
      <c r="A574" s="1">
        <v>2018</v>
      </c>
      <c r="B574" s="1">
        <v>8</v>
      </c>
      <c r="C574" s="1">
        <v>744</v>
      </c>
      <c r="D574" s="1">
        <v>4447</v>
      </c>
      <c r="E574" s="4">
        <v>38.261200000000002</v>
      </c>
      <c r="F574" s="4">
        <v>37.9846</v>
      </c>
    </row>
    <row r="575" spans="1:6" x14ac:dyDescent="0.25">
      <c r="A575" s="1">
        <v>2018</v>
      </c>
      <c r="B575" s="1">
        <v>8</v>
      </c>
      <c r="C575" s="1">
        <v>744</v>
      </c>
      <c r="D575" s="1">
        <v>4448</v>
      </c>
      <c r="E575" s="4">
        <v>37.243200000000002</v>
      </c>
      <c r="F575" s="4">
        <v>36.8902</v>
      </c>
    </row>
    <row r="576" spans="1:6" x14ac:dyDescent="0.25">
      <c r="A576" s="1">
        <v>2018</v>
      </c>
      <c r="B576" s="1">
        <v>8</v>
      </c>
      <c r="C576" s="1">
        <v>744</v>
      </c>
      <c r="D576" s="1">
        <v>4466</v>
      </c>
      <c r="E576" s="4">
        <v>39.823300000000003</v>
      </c>
      <c r="F576" s="4">
        <v>39.515099999999997</v>
      </c>
    </row>
    <row r="577" spans="1:6" x14ac:dyDescent="0.25">
      <c r="A577" s="1">
        <v>2018</v>
      </c>
      <c r="B577" s="1">
        <v>8</v>
      </c>
      <c r="C577" s="1">
        <v>744</v>
      </c>
      <c r="D577" s="1">
        <v>4479</v>
      </c>
      <c r="E577" s="4">
        <v>39.274700000000003</v>
      </c>
      <c r="F577" s="4">
        <v>39.266500000000001</v>
      </c>
    </row>
    <row r="578" spans="1:6" x14ac:dyDescent="0.25">
      <c r="A578" s="1">
        <v>2018</v>
      </c>
      <c r="B578" s="1">
        <v>8</v>
      </c>
      <c r="C578" s="1">
        <v>744</v>
      </c>
      <c r="D578" s="1">
        <v>4506</v>
      </c>
      <c r="E578" s="4">
        <v>38.859400000000001</v>
      </c>
      <c r="F578" s="4">
        <v>38.868499999999997</v>
      </c>
    </row>
    <row r="579" spans="1:6" x14ac:dyDescent="0.25">
      <c r="A579" s="1">
        <v>2018</v>
      </c>
      <c r="B579" s="1">
        <v>8</v>
      </c>
      <c r="C579" s="1">
        <v>744</v>
      </c>
      <c r="D579" s="1">
        <v>12510</v>
      </c>
      <c r="E579" s="4">
        <v>37.243200000000002</v>
      </c>
      <c r="F579" s="4">
        <v>36.8902</v>
      </c>
    </row>
    <row r="580" spans="1:6" x14ac:dyDescent="0.25">
      <c r="A580" s="1">
        <v>2018</v>
      </c>
      <c r="B580" s="1">
        <v>8</v>
      </c>
      <c r="C580" s="1">
        <v>744</v>
      </c>
      <c r="D580" s="1">
        <v>12511</v>
      </c>
      <c r="E580" s="4">
        <v>37.243200000000002</v>
      </c>
      <c r="F580" s="4">
        <v>36.8902</v>
      </c>
    </row>
    <row r="581" spans="1:6" x14ac:dyDescent="0.25">
      <c r="A581" s="1">
        <v>2018</v>
      </c>
      <c r="B581" s="1">
        <v>8</v>
      </c>
      <c r="C581" s="1">
        <v>744</v>
      </c>
      <c r="D581" s="1">
        <v>12530</v>
      </c>
      <c r="E581" s="4">
        <v>38.517200000000003</v>
      </c>
      <c r="F581" s="4">
        <v>37.966200000000001</v>
      </c>
    </row>
    <row r="582" spans="1:6" x14ac:dyDescent="0.25">
      <c r="A582" s="1">
        <v>2018</v>
      </c>
      <c r="B582" s="1">
        <v>9</v>
      </c>
      <c r="C582" s="1">
        <v>720</v>
      </c>
      <c r="D582" s="1">
        <v>474</v>
      </c>
      <c r="E582" s="4">
        <v>33.806600000000003</v>
      </c>
      <c r="F582" s="4">
        <v>41.072499999999998</v>
      </c>
    </row>
    <row r="583" spans="1:6" x14ac:dyDescent="0.25">
      <c r="A583" s="1">
        <v>2018</v>
      </c>
      <c r="B583" s="1">
        <v>9</v>
      </c>
      <c r="C583" s="1">
        <v>720</v>
      </c>
      <c r="D583" s="1">
        <v>555</v>
      </c>
      <c r="E583" s="4">
        <v>33.470799999999997</v>
      </c>
      <c r="F583" s="4">
        <v>40.740099999999998</v>
      </c>
    </row>
    <row r="584" spans="1:6" x14ac:dyDescent="0.25">
      <c r="A584" s="1">
        <v>2018</v>
      </c>
      <c r="B584" s="1">
        <v>9</v>
      </c>
      <c r="C584" s="1">
        <v>720</v>
      </c>
      <c r="D584" s="1">
        <v>642</v>
      </c>
      <c r="E584" s="4">
        <v>33.400399999999998</v>
      </c>
      <c r="F584" s="4">
        <v>40.7042</v>
      </c>
    </row>
    <row r="585" spans="1:6" x14ac:dyDescent="0.25">
      <c r="A585" s="1">
        <v>2018</v>
      </c>
      <c r="B585" s="1">
        <v>9</v>
      </c>
      <c r="C585" s="1">
        <v>720</v>
      </c>
      <c r="D585" s="1">
        <v>783</v>
      </c>
      <c r="E585" s="4">
        <v>31.523599999999998</v>
      </c>
      <c r="F585" s="4">
        <v>38.472000000000001</v>
      </c>
    </row>
    <row r="586" spans="1:6" x14ac:dyDescent="0.25">
      <c r="A586" s="1">
        <v>2018</v>
      </c>
      <c r="B586" s="1">
        <v>9</v>
      </c>
      <c r="C586" s="1">
        <v>720</v>
      </c>
      <c r="D586" s="1">
        <v>1185</v>
      </c>
      <c r="E586" s="4">
        <v>33.512300000000003</v>
      </c>
      <c r="F586" s="4">
        <v>40.786900000000003</v>
      </c>
    </row>
    <row r="587" spans="1:6" x14ac:dyDescent="0.25">
      <c r="A587" s="1">
        <v>2018</v>
      </c>
      <c r="B587" s="1">
        <v>9</v>
      </c>
      <c r="C587" s="1">
        <v>720</v>
      </c>
      <c r="D587" s="1">
        <v>1186</v>
      </c>
      <c r="E587" s="4">
        <v>33.512300000000003</v>
      </c>
      <c r="F587" s="4">
        <v>40.786900000000003</v>
      </c>
    </row>
    <row r="588" spans="1:6" x14ac:dyDescent="0.25">
      <c r="A588" s="1">
        <v>2018</v>
      </c>
      <c r="B588" s="1">
        <v>9</v>
      </c>
      <c r="C588" s="1">
        <v>720</v>
      </c>
      <c r="D588" s="1">
        <v>1187</v>
      </c>
      <c r="E588" s="4">
        <v>33.512300000000003</v>
      </c>
      <c r="F588" s="4">
        <v>40.786900000000003</v>
      </c>
    </row>
    <row r="589" spans="1:6" x14ac:dyDescent="0.25">
      <c r="A589" s="1">
        <v>2018</v>
      </c>
      <c r="B589" s="1">
        <v>9</v>
      </c>
      <c r="C589" s="1">
        <v>720</v>
      </c>
      <c r="D589" s="1">
        <v>2433</v>
      </c>
      <c r="E589" s="4">
        <v>34.338099999999997</v>
      </c>
      <c r="F589" s="4">
        <v>41.6477</v>
      </c>
    </row>
    <row r="590" spans="1:6" x14ac:dyDescent="0.25">
      <c r="A590" s="1">
        <v>2018</v>
      </c>
      <c r="B590" s="1">
        <v>9</v>
      </c>
      <c r="C590" s="1">
        <v>720</v>
      </c>
      <c r="D590" s="1">
        <v>4000</v>
      </c>
      <c r="E590" s="4">
        <v>33.886200000000002</v>
      </c>
      <c r="F590" s="4">
        <v>41.165799999999997</v>
      </c>
    </row>
    <row r="591" spans="1:6" x14ac:dyDescent="0.25">
      <c r="A591" s="1">
        <v>2018</v>
      </c>
      <c r="B591" s="1">
        <v>9</v>
      </c>
      <c r="C591" s="1">
        <v>720</v>
      </c>
      <c r="D591" s="1">
        <v>4001</v>
      </c>
      <c r="E591" s="4">
        <v>33.241999999999997</v>
      </c>
      <c r="F591" s="4">
        <v>40.522300000000001</v>
      </c>
    </row>
    <row r="592" spans="1:6" x14ac:dyDescent="0.25">
      <c r="A592" s="1">
        <v>2018</v>
      </c>
      <c r="B592" s="1">
        <v>9</v>
      </c>
      <c r="C592" s="1">
        <v>720</v>
      </c>
      <c r="D592" s="1">
        <v>4002</v>
      </c>
      <c r="E592" s="4">
        <v>34.121400000000001</v>
      </c>
      <c r="F592" s="4">
        <v>41.547899999999998</v>
      </c>
    </row>
    <row r="593" spans="1:6" x14ac:dyDescent="0.25">
      <c r="A593" s="1">
        <v>2018</v>
      </c>
      <c r="B593" s="1">
        <v>9</v>
      </c>
      <c r="C593" s="1">
        <v>720</v>
      </c>
      <c r="D593" s="1">
        <v>4003</v>
      </c>
      <c r="E593" s="4">
        <v>33.715400000000002</v>
      </c>
      <c r="F593" s="4">
        <v>40.964799999999997</v>
      </c>
    </row>
    <row r="594" spans="1:6" x14ac:dyDescent="0.25">
      <c r="A594" s="1">
        <v>2018</v>
      </c>
      <c r="B594" s="1">
        <v>9</v>
      </c>
      <c r="C594" s="1">
        <v>720</v>
      </c>
      <c r="D594" s="1">
        <v>4011</v>
      </c>
      <c r="E594" s="4">
        <v>32.918399999999998</v>
      </c>
      <c r="F594" s="4">
        <v>36.192799999999998</v>
      </c>
    </row>
    <row r="595" spans="1:6" x14ac:dyDescent="0.25">
      <c r="A595" s="1">
        <v>2018</v>
      </c>
      <c r="B595" s="1">
        <v>9</v>
      </c>
      <c r="C595" s="1">
        <v>720</v>
      </c>
      <c r="D595" s="1">
        <v>4013</v>
      </c>
      <c r="E595" s="4">
        <v>31.5105</v>
      </c>
      <c r="F595" s="4">
        <v>37.933</v>
      </c>
    </row>
    <row r="596" spans="1:6" x14ac:dyDescent="0.25">
      <c r="A596" s="1">
        <v>2018</v>
      </c>
      <c r="B596" s="1">
        <v>9</v>
      </c>
      <c r="C596" s="1">
        <v>720</v>
      </c>
      <c r="D596" s="1">
        <v>4142</v>
      </c>
      <c r="E596" s="4">
        <v>33.049100000000003</v>
      </c>
      <c r="F596" s="4">
        <v>40.154499999999999</v>
      </c>
    </row>
    <row r="597" spans="1:6" x14ac:dyDescent="0.25">
      <c r="A597" s="1">
        <v>2018</v>
      </c>
      <c r="B597" s="1">
        <v>9</v>
      </c>
      <c r="C597" s="1">
        <v>720</v>
      </c>
      <c r="D597" s="1">
        <v>4146</v>
      </c>
      <c r="E597" s="4">
        <v>33.845199999999998</v>
      </c>
      <c r="F597" s="4">
        <v>41.543799999999997</v>
      </c>
    </row>
    <row r="598" spans="1:6" x14ac:dyDescent="0.25">
      <c r="A598" s="1">
        <v>2018</v>
      </c>
      <c r="B598" s="1">
        <v>9</v>
      </c>
      <c r="C598" s="1">
        <v>720</v>
      </c>
      <c r="D598" s="1">
        <v>4150</v>
      </c>
      <c r="E598" s="4">
        <v>32.874899999999997</v>
      </c>
      <c r="F598" s="4">
        <v>39.876199999999997</v>
      </c>
    </row>
    <row r="599" spans="1:6" x14ac:dyDescent="0.25">
      <c r="A599" s="1">
        <v>2018</v>
      </c>
      <c r="B599" s="1">
        <v>9</v>
      </c>
      <c r="C599" s="1">
        <v>720</v>
      </c>
      <c r="D599" s="1">
        <v>4162</v>
      </c>
      <c r="E599" s="4">
        <v>33.282499999999999</v>
      </c>
      <c r="F599" s="4">
        <v>40.581299999999999</v>
      </c>
    </row>
    <row r="600" spans="1:6" x14ac:dyDescent="0.25">
      <c r="A600" s="1">
        <v>2018</v>
      </c>
      <c r="B600" s="1">
        <v>9</v>
      </c>
      <c r="C600" s="1">
        <v>720</v>
      </c>
      <c r="D600" s="1">
        <v>4172</v>
      </c>
      <c r="E600" s="4">
        <v>33.386899999999997</v>
      </c>
      <c r="F600" s="4">
        <v>40.689799999999998</v>
      </c>
    </row>
    <row r="601" spans="1:6" x14ac:dyDescent="0.25">
      <c r="A601" s="1">
        <v>2018</v>
      </c>
      <c r="B601" s="1">
        <v>9</v>
      </c>
      <c r="C601" s="1">
        <v>720</v>
      </c>
      <c r="D601" s="1">
        <v>4217</v>
      </c>
      <c r="E601" s="4">
        <v>37.654800000000002</v>
      </c>
      <c r="F601" s="4">
        <v>41.538400000000003</v>
      </c>
    </row>
    <row r="602" spans="1:6" x14ac:dyDescent="0.25">
      <c r="A602" s="1">
        <v>2018</v>
      </c>
      <c r="B602" s="1">
        <v>9</v>
      </c>
      <c r="C602" s="1">
        <v>720</v>
      </c>
      <c r="D602" s="1">
        <v>4446</v>
      </c>
      <c r="E602" s="4">
        <v>33.64</v>
      </c>
      <c r="F602" s="4">
        <v>41.057600000000001</v>
      </c>
    </row>
    <row r="603" spans="1:6" x14ac:dyDescent="0.25">
      <c r="A603" s="1">
        <v>2018</v>
      </c>
      <c r="B603" s="1">
        <v>9</v>
      </c>
      <c r="C603" s="1">
        <v>720</v>
      </c>
      <c r="D603" s="1">
        <v>4447</v>
      </c>
      <c r="E603" s="4">
        <v>32.593000000000004</v>
      </c>
      <c r="F603" s="4">
        <v>40.094499999999996</v>
      </c>
    </row>
    <row r="604" spans="1:6" x14ac:dyDescent="0.25">
      <c r="A604" s="1">
        <v>2018</v>
      </c>
      <c r="B604" s="1">
        <v>9</v>
      </c>
      <c r="C604" s="1">
        <v>720</v>
      </c>
      <c r="D604" s="1">
        <v>4448</v>
      </c>
      <c r="E604" s="4">
        <v>31.523599999999998</v>
      </c>
      <c r="F604" s="4">
        <v>38.472000000000001</v>
      </c>
    </row>
    <row r="605" spans="1:6" x14ac:dyDescent="0.25">
      <c r="A605" s="1">
        <v>2018</v>
      </c>
      <c r="B605" s="1">
        <v>9</v>
      </c>
      <c r="C605" s="1">
        <v>720</v>
      </c>
      <c r="D605" s="1">
        <v>4466</v>
      </c>
      <c r="E605" s="4">
        <v>34.304200000000002</v>
      </c>
      <c r="F605" s="4">
        <v>41.6282</v>
      </c>
    </row>
    <row r="606" spans="1:6" x14ac:dyDescent="0.25">
      <c r="A606" s="1">
        <v>2018</v>
      </c>
      <c r="B606" s="1">
        <v>9</v>
      </c>
      <c r="C606" s="1">
        <v>720</v>
      </c>
      <c r="D606" s="1">
        <v>4479</v>
      </c>
      <c r="E606" s="4">
        <v>33.892499999999998</v>
      </c>
      <c r="F606" s="4">
        <v>41.3001</v>
      </c>
    </row>
    <row r="607" spans="1:6" x14ac:dyDescent="0.25">
      <c r="A607" s="1">
        <v>2018</v>
      </c>
      <c r="B607" s="1">
        <v>9</v>
      </c>
      <c r="C607" s="1">
        <v>720</v>
      </c>
      <c r="D607" s="1">
        <v>4506</v>
      </c>
      <c r="E607" s="4">
        <v>33.637700000000002</v>
      </c>
      <c r="F607" s="4">
        <v>40.777799999999999</v>
      </c>
    </row>
    <row r="608" spans="1:6" x14ac:dyDescent="0.25">
      <c r="A608" s="1">
        <v>2018</v>
      </c>
      <c r="B608" s="1">
        <v>9</v>
      </c>
      <c r="C608" s="1">
        <v>720</v>
      </c>
      <c r="D608" s="1">
        <v>12510</v>
      </c>
      <c r="E608" s="4">
        <v>31.523599999999998</v>
      </c>
      <c r="F608" s="4">
        <v>38.472000000000001</v>
      </c>
    </row>
    <row r="609" spans="1:6" x14ac:dyDescent="0.25">
      <c r="A609" s="1">
        <v>2018</v>
      </c>
      <c r="B609" s="1">
        <v>9</v>
      </c>
      <c r="C609" s="1">
        <v>720</v>
      </c>
      <c r="D609" s="1">
        <v>12511</v>
      </c>
      <c r="E609" s="4">
        <v>31.523599999999998</v>
      </c>
      <c r="F609" s="4">
        <v>38.472000000000001</v>
      </c>
    </row>
    <row r="610" spans="1:6" x14ac:dyDescent="0.25">
      <c r="A610" s="1">
        <v>2018</v>
      </c>
      <c r="B610" s="1">
        <v>9</v>
      </c>
      <c r="C610" s="1">
        <v>720</v>
      </c>
      <c r="D610" s="1">
        <v>12530</v>
      </c>
      <c r="E610" s="4">
        <v>32.681800000000003</v>
      </c>
      <c r="F610" s="4">
        <v>40.1663</v>
      </c>
    </row>
    <row r="611" spans="1:6" x14ac:dyDescent="0.25">
      <c r="A611" s="1">
        <v>2018</v>
      </c>
      <c r="B611" s="1">
        <v>10</v>
      </c>
      <c r="C611" s="1">
        <v>744</v>
      </c>
      <c r="D611" s="1">
        <v>474</v>
      </c>
      <c r="E611" s="4">
        <v>37.757899999999999</v>
      </c>
      <c r="F611" s="4">
        <v>38.922400000000003</v>
      </c>
    </row>
    <row r="612" spans="1:6" x14ac:dyDescent="0.25">
      <c r="A612" s="1">
        <v>2018</v>
      </c>
      <c r="B612" s="1">
        <v>10</v>
      </c>
      <c r="C612" s="1">
        <v>744</v>
      </c>
      <c r="D612" s="1">
        <v>555</v>
      </c>
      <c r="E612" s="4">
        <v>38.576799999999999</v>
      </c>
      <c r="F612" s="4">
        <v>39.728299999999997</v>
      </c>
    </row>
    <row r="613" spans="1:6" x14ac:dyDescent="0.25">
      <c r="A613" s="1">
        <v>2018</v>
      </c>
      <c r="B613" s="1">
        <v>10</v>
      </c>
      <c r="C613" s="1">
        <v>744</v>
      </c>
      <c r="D613" s="1">
        <v>642</v>
      </c>
      <c r="E613" s="4">
        <v>38.356999999999999</v>
      </c>
      <c r="F613" s="4">
        <v>39.575200000000002</v>
      </c>
    </row>
    <row r="614" spans="1:6" x14ac:dyDescent="0.25">
      <c r="A614" s="1">
        <v>2018</v>
      </c>
      <c r="B614" s="1">
        <v>10</v>
      </c>
      <c r="C614" s="1">
        <v>744</v>
      </c>
      <c r="D614" s="1">
        <v>783</v>
      </c>
      <c r="E614" s="4">
        <v>34.934899999999999</v>
      </c>
      <c r="F614" s="4">
        <v>34.612499999999997</v>
      </c>
    </row>
    <row r="615" spans="1:6" x14ac:dyDescent="0.25">
      <c r="A615" s="1">
        <v>2018</v>
      </c>
      <c r="B615" s="1">
        <v>10</v>
      </c>
      <c r="C615" s="1">
        <v>744</v>
      </c>
      <c r="D615" s="1">
        <v>1185</v>
      </c>
      <c r="E615" s="4">
        <v>38.060099999999998</v>
      </c>
      <c r="F615" s="4">
        <v>39.182499999999997</v>
      </c>
    </row>
    <row r="616" spans="1:6" x14ac:dyDescent="0.25">
      <c r="A616" s="1">
        <v>2018</v>
      </c>
      <c r="B616" s="1">
        <v>10</v>
      </c>
      <c r="C616" s="1">
        <v>744</v>
      </c>
      <c r="D616" s="1">
        <v>1186</v>
      </c>
      <c r="E616" s="4">
        <v>38.060099999999998</v>
      </c>
      <c r="F616" s="4">
        <v>39.182499999999997</v>
      </c>
    </row>
    <row r="617" spans="1:6" x14ac:dyDescent="0.25">
      <c r="A617" s="1">
        <v>2018</v>
      </c>
      <c r="B617" s="1">
        <v>10</v>
      </c>
      <c r="C617" s="1">
        <v>744</v>
      </c>
      <c r="D617" s="1">
        <v>1187</v>
      </c>
      <c r="E617" s="4">
        <v>38.060099999999998</v>
      </c>
      <c r="F617" s="4">
        <v>39.182499999999997</v>
      </c>
    </row>
    <row r="618" spans="1:6" x14ac:dyDescent="0.25">
      <c r="A618" s="1">
        <v>2018</v>
      </c>
      <c r="B618" s="1">
        <v>10</v>
      </c>
      <c r="C618" s="1">
        <v>744</v>
      </c>
      <c r="D618" s="1">
        <v>2433</v>
      </c>
      <c r="E618" s="4">
        <v>38.528799999999997</v>
      </c>
      <c r="F618" s="4">
        <v>39.438899999999997</v>
      </c>
    </row>
    <row r="619" spans="1:6" x14ac:dyDescent="0.25">
      <c r="A619" s="1">
        <v>2018</v>
      </c>
      <c r="B619" s="1">
        <v>10</v>
      </c>
      <c r="C619" s="1">
        <v>744</v>
      </c>
      <c r="D619" s="1">
        <v>4000</v>
      </c>
      <c r="E619" s="4">
        <v>38.456299999999999</v>
      </c>
      <c r="F619" s="4">
        <v>39.578600000000002</v>
      </c>
    </row>
    <row r="620" spans="1:6" x14ac:dyDescent="0.25">
      <c r="A620" s="1">
        <v>2018</v>
      </c>
      <c r="B620" s="1">
        <v>10</v>
      </c>
      <c r="C620" s="1">
        <v>744</v>
      </c>
      <c r="D620" s="1">
        <v>4001</v>
      </c>
      <c r="E620" s="4">
        <v>37.705300000000001</v>
      </c>
      <c r="F620" s="4">
        <v>38.694699999999997</v>
      </c>
    </row>
    <row r="621" spans="1:6" x14ac:dyDescent="0.25">
      <c r="A621" s="1">
        <v>2018</v>
      </c>
      <c r="B621" s="1">
        <v>10</v>
      </c>
      <c r="C621" s="1">
        <v>744</v>
      </c>
      <c r="D621" s="1">
        <v>4002</v>
      </c>
      <c r="E621" s="4">
        <v>38.848700000000001</v>
      </c>
      <c r="F621" s="4">
        <v>39.912199999999999</v>
      </c>
    </row>
    <row r="622" spans="1:6" x14ac:dyDescent="0.25">
      <c r="A622" s="1">
        <v>2018</v>
      </c>
      <c r="B622" s="1">
        <v>10</v>
      </c>
      <c r="C622" s="1">
        <v>744</v>
      </c>
      <c r="D622" s="1">
        <v>4003</v>
      </c>
      <c r="E622" s="4">
        <v>37.815600000000003</v>
      </c>
      <c r="F622" s="4">
        <v>38.789900000000003</v>
      </c>
    </row>
    <row r="623" spans="1:6" x14ac:dyDescent="0.25">
      <c r="A623" s="1">
        <v>2018</v>
      </c>
      <c r="B623" s="1">
        <v>10</v>
      </c>
      <c r="C623" s="1">
        <v>744</v>
      </c>
      <c r="D623" s="1">
        <v>4011</v>
      </c>
      <c r="E623" s="4">
        <v>36.233400000000003</v>
      </c>
      <c r="F623" s="4">
        <v>36.4893</v>
      </c>
    </row>
    <row r="624" spans="1:6" x14ac:dyDescent="0.25">
      <c r="A624" s="1">
        <v>2018</v>
      </c>
      <c r="B624" s="1">
        <v>10</v>
      </c>
      <c r="C624" s="1">
        <v>744</v>
      </c>
      <c r="D624" s="1">
        <v>4013</v>
      </c>
      <c r="E624" s="4">
        <v>34.921100000000003</v>
      </c>
      <c r="F624" s="4">
        <v>34.103299999999997</v>
      </c>
    </row>
    <row r="625" spans="1:6" x14ac:dyDescent="0.25">
      <c r="A625" s="1">
        <v>2018</v>
      </c>
      <c r="B625" s="1">
        <v>10</v>
      </c>
      <c r="C625" s="1">
        <v>744</v>
      </c>
      <c r="D625" s="1">
        <v>4142</v>
      </c>
      <c r="E625" s="4">
        <v>38.0411</v>
      </c>
      <c r="F625" s="4">
        <v>39.2181</v>
      </c>
    </row>
    <row r="626" spans="1:6" x14ac:dyDescent="0.25">
      <c r="A626" s="1">
        <v>2018</v>
      </c>
      <c r="B626" s="1">
        <v>10</v>
      </c>
      <c r="C626" s="1">
        <v>744</v>
      </c>
      <c r="D626" s="1">
        <v>4146</v>
      </c>
      <c r="E626" s="4">
        <v>38.873899999999999</v>
      </c>
      <c r="F626" s="4">
        <v>40.398200000000003</v>
      </c>
    </row>
    <row r="627" spans="1:6" x14ac:dyDescent="0.25">
      <c r="A627" s="1">
        <v>2018</v>
      </c>
      <c r="B627" s="1">
        <v>10</v>
      </c>
      <c r="C627" s="1">
        <v>744</v>
      </c>
      <c r="D627" s="1">
        <v>4150</v>
      </c>
      <c r="E627" s="4">
        <v>37.777000000000001</v>
      </c>
      <c r="F627" s="4">
        <v>38.744599999999998</v>
      </c>
    </row>
    <row r="628" spans="1:6" x14ac:dyDescent="0.25">
      <c r="A628" s="1">
        <v>2018</v>
      </c>
      <c r="B628" s="1">
        <v>10</v>
      </c>
      <c r="C628" s="1">
        <v>744</v>
      </c>
      <c r="D628" s="1">
        <v>4162</v>
      </c>
      <c r="E628" s="4">
        <v>38.243299999999998</v>
      </c>
      <c r="F628" s="4">
        <v>39.473199999999999</v>
      </c>
    </row>
    <row r="629" spans="1:6" x14ac:dyDescent="0.25">
      <c r="A629" s="1">
        <v>2018</v>
      </c>
      <c r="B629" s="1">
        <v>10</v>
      </c>
      <c r="C629" s="1">
        <v>744</v>
      </c>
      <c r="D629" s="1">
        <v>4172</v>
      </c>
      <c r="E629" s="4">
        <v>38.428899999999999</v>
      </c>
      <c r="F629" s="4">
        <v>39.644399999999997</v>
      </c>
    </row>
    <row r="630" spans="1:6" x14ac:dyDescent="0.25">
      <c r="A630" s="1">
        <v>2018</v>
      </c>
      <c r="B630" s="1">
        <v>10</v>
      </c>
      <c r="C630" s="1">
        <v>744</v>
      </c>
      <c r="D630" s="1">
        <v>4217</v>
      </c>
      <c r="E630" s="4">
        <v>40.043700000000001</v>
      </c>
      <c r="F630" s="4">
        <v>39.803699999999999</v>
      </c>
    </row>
    <row r="631" spans="1:6" x14ac:dyDescent="0.25">
      <c r="A631" s="1">
        <v>2018</v>
      </c>
      <c r="B631" s="1">
        <v>10</v>
      </c>
      <c r="C631" s="1">
        <v>744</v>
      </c>
      <c r="D631" s="1">
        <v>4446</v>
      </c>
      <c r="E631" s="4">
        <v>37.752099999999999</v>
      </c>
      <c r="F631" s="4">
        <v>38.771099999999997</v>
      </c>
    </row>
    <row r="632" spans="1:6" x14ac:dyDescent="0.25">
      <c r="A632" s="1">
        <v>2018</v>
      </c>
      <c r="B632" s="1">
        <v>10</v>
      </c>
      <c r="C632" s="1">
        <v>744</v>
      </c>
      <c r="D632" s="1">
        <v>4447</v>
      </c>
      <c r="E632" s="4">
        <v>36.261099999999999</v>
      </c>
      <c r="F632" s="4">
        <v>35.935099999999998</v>
      </c>
    </row>
    <row r="633" spans="1:6" x14ac:dyDescent="0.25">
      <c r="A633" s="1">
        <v>2018</v>
      </c>
      <c r="B633" s="1">
        <v>10</v>
      </c>
      <c r="C633" s="1">
        <v>744</v>
      </c>
      <c r="D633" s="1">
        <v>4448</v>
      </c>
      <c r="E633" s="4">
        <v>34.934899999999999</v>
      </c>
      <c r="F633" s="4">
        <v>34.612499999999997</v>
      </c>
    </row>
    <row r="634" spans="1:6" x14ac:dyDescent="0.25">
      <c r="A634" s="1">
        <v>2018</v>
      </c>
      <c r="B634" s="1">
        <v>10</v>
      </c>
      <c r="C634" s="1">
        <v>744</v>
      </c>
      <c r="D634" s="1">
        <v>4466</v>
      </c>
      <c r="E634" s="4">
        <v>38.400500000000001</v>
      </c>
      <c r="F634" s="4">
        <v>39.401000000000003</v>
      </c>
    </row>
    <row r="635" spans="1:6" x14ac:dyDescent="0.25">
      <c r="A635" s="1">
        <v>2018</v>
      </c>
      <c r="B635" s="1">
        <v>10</v>
      </c>
      <c r="C635" s="1">
        <v>744</v>
      </c>
      <c r="D635" s="1">
        <v>4479</v>
      </c>
      <c r="E635" s="4">
        <v>38.619399999999999</v>
      </c>
      <c r="F635" s="4">
        <v>39.681199999999997</v>
      </c>
    </row>
    <row r="636" spans="1:6" x14ac:dyDescent="0.25">
      <c r="A636" s="1">
        <v>2018</v>
      </c>
      <c r="B636" s="1">
        <v>10</v>
      </c>
      <c r="C636" s="1">
        <v>744</v>
      </c>
      <c r="D636" s="1">
        <v>4506</v>
      </c>
      <c r="E636" s="4">
        <v>38.078200000000002</v>
      </c>
      <c r="F636" s="4">
        <v>39.135800000000003</v>
      </c>
    </row>
    <row r="637" spans="1:6" x14ac:dyDescent="0.25">
      <c r="A637" s="1">
        <v>2018</v>
      </c>
      <c r="B637" s="1">
        <v>10</v>
      </c>
      <c r="C637" s="1">
        <v>744</v>
      </c>
      <c r="D637" s="1">
        <v>12510</v>
      </c>
      <c r="E637" s="4">
        <v>34.934899999999999</v>
      </c>
      <c r="F637" s="4">
        <v>34.612499999999997</v>
      </c>
    </row>
    <row r="638" spans="1:6" x14ac:dyDescent="0.25">
      <c r="A638" s="1">
        <v>2018</v>
      </c>
      <c r="B638" s="1">
        <v>10</v>
      </c>
      <c r="C638" s="1">
        <v>744</v>
      </c>
      <c r="D638" s="1">
        <v>12511</v>
      </c>
      <c r="E638" s="4">
        <v>34.934899999999999</v>
      </c>
      <c r="F638" s="4">
        <v>34.612499999999997</v>
      </c>
    </row>
    <row r="639" spans="1:6" x14ac:dyDescent="0.25">
      <c r="A639" s="1">
        <v>2018</v>
      </c>
      <c r="B639" s="1">
        <v>10</v>
      </c>
      <c r="C639" s="1">
        <v>744</v>
      </c>
      <c r="D639" s="1">
        <v>12530</v>
      </c>
      <c r="E639" s="4">
        <v>34.651600000000002</v>
      </c>
      <c r="F639" s="4">
        <v>34.386800000000001</v>
      </c>
    </row>
    <row r="640" spans="1:6" x14ac:dyDescent="0.25">
      <c r="A640" s="1">
        <v>2018</v>
      </c>
      <c r="B640" s="1">
        <v>11</v>
      </c>
      <c r="C640" s="1">
        <v>721</v>
      </c>
      <c r="D640" s="1">
        <v>474</v>
      </c>
      <c r="E640" s="4">
        <v>56.605200000000004</v>
      </c>
      <c r="F640" s="4">
        <v>54.4422</v>
      </c>
    </row>
    <row r="641" spans="1:6" x14ac:dyDescent="0.25">
      <c r="A641" s="1">
        <v>2018</v>
      </c>
      <c r="B641" s="1">
        <v>11</v>
      </c>
      <c r="C641" s="1">
        <v>721</v>
      </c>
      <c r="D641" s="1">
        <v>555</v>
      </c>
      <c r="E641" s="4">
        <v>56.110999999999997</v>
      </c>
      <c r="F641" s="4">
        <v>49.621400000000001</v>
      </c>
    </row>
    <row r="642" spans="1:6" x14ac:dyDescent="0.25">
      <c r="A642" s="1">
        <v>2018</v>
      </c>
      <c r="B642" s="1">
        <v>11</v>
      </c>
      <c r="C642" s="1">
        <v>721</v>
      </c>
      <c r="D642" s="1">
        <v>642</v>
      </c>
      <c r="E642" s="4">
        <v>56.891100000000002</v>
      </c>
      <c r="F642" s="4">
        <v>53.262799999999999</v>
      </c>
    </row>
    <row r="643" spans="1:6" x14ac:dyDescent="0.25">
      <c r="A643" s="1">
        <v>2018</v>
      </c>
      <c r="B643" s="1">
        <v>11</v>
      </c>
      <c r="C643" s="1">
        <v>721</v>
      </c>
      <c r="D643" s="1">
        <v>783</v>
      </c>
      <c r="E643" s="4">
        <v>51.209499999999998</v>
      </c>
      <c r="F643" s="4">
        <v>47.448599999999999</v>
      </c>
    </row>
    <row r="644" spans="1:6" x14ac:dyDescent="0.25">
      <c r="A644" s="1">
        <v>2018</v>
      </c>
      <c r="B644" s="1">
        <v>11</v>
      </c>
      <c r="C644" s="1">
        <v>721</v>
      </c>
      <c r="D644" s="1">
        <v>1185</v>
      </c>
      <c r="E644" s="4">
        <v>56.947299999999998</v>
      </c>
      <c r="F644" s="4">
        <v>54.8812</v>
      </c>
    </row>
    <row r="645" spans="1:6" x14ac:dyDescent="0.25">
      <c r="A645" s="1">
        <v>2018</v>
      </c>
      <c r="B645" s="1">
        <v>11</v>
      </c>
      <c r="C645" s="1">
        <v>721</v>
      </c>
      <c r="D645" s="1">
        <v>1186</v>
      </c>
      <c r="E645" s="4">
        <v>56.947299999999998</v>
      </c>
      <c r="F645" s="4">
        <v>54.8812</v>
      </c>
    </row>
    <row r="646" spans="1:6" x14ac:dyDescent="0.25">
      <c r="A646" s="1">
        <v>2018</v>
      </c>
      <c r="B646" s="1">
        <v>11</v>
      </c>
      <c r="C646" s="1">
        <v>721</v>
      </c>
      <c r="D646" s="1">
        <v>1187</v>
      </c>
      <c r="E646" s="4">
        <v>56.947299999999998</v>
      </c>
      <c r="F646" s="4">
        <v>54.8812</v>
      </c>
    </row>
    <row r="647" spans="1:6" x14ac:dyDescent="0.25">
      <c r="A647" s="1">
        <v>2018</v>
      </c>
      <c r="B647" s="1">
        <v>11</v>
      </c>
      <c r="C647" s="1">
        <v>721</v>
      </c>
      <c r="D647" s="1">
        <v>2433</v>
      </c>
      <c r="E647" s="4">
        <v>57.455399999999997</v>
      </c>
      <c r="F647" s="4">
        <v>54.968299999999999</v>
      </c>
    </row>
    <row r="648" spans="1:6" x14ac:dyDescent="0.25">
      <c r="A648" s="1">
        <v>2018</v>
      </c>
      <c r="B648" s="1">
        <v>11</v>
      </c>
      <c r="C648" s="1">
        <v>721</v>
      </c>
      <c r="D648" s="1">
        <v>4000</v>
      </c>
      <c r="E648" s="4">
        <v>57.432899999999997</v>
      </c>
      <c r="F648" s="4">
        <v>55.486600000000003</v>
      </c>
    </row>
    <row r="649" spans="1:6" x14ac:dyDescent="0.25">
      <c r="A649" s="1">
        <v>2018</v>
      </c>
      <c r="B649" s="1">
        <v>11</v>
      </c>
      <c r="C649" s="1">
        <v>721</v>
      </c>
      <c r="D649" s="1">
        <v>4001</v>
      </c>
      <c r="E649" s="4">
        <v>56.319600000000001</v>
      </c>
      <c r="F649" s="4">
        <v>52.183999999999997</v>
      </c>
    </row>
    <row r="650" spans="1:6" x14ac:dyDescent="0.25">
      <c r="A650" s="1">
        <v>2018</v>
      </c>
      <c r="B650" s="1">
        <v>11</v>
      </c>
      <c r="C650" s="1">
        <v>721</v>
      </c>
      <c r="D650" s="1">
        <v>4002</v>
      </c>
      <c r="E650" s="4">
        <v>57.590400000000002</v>
      </c>
      <c r="F650" s="4">
        <v>54.684399999999997</v>
      </c>
    </row>
    <row r="651" spans="1:6" x14ac:dyDescent="0.25">
      <c r="A651" s="1">
        <v>2018</v>
      </c>
      <c r="B651" s="1">
        <v>11</v>
      </c>
      <c r="C651" s="1">
        <v>721</v>
      </c>
      <c r="D651" s="1">
        <v>4003</v>
      </c>
      <c r="E651" s="4">
        <v>56.579500000000003</v>
      </c>
      <c r="F651" s="4">
        <v>54.135300000000001</v>
      </c>
    </row>
    <row r="652" spans="1:6" x14ac:dyDescent="0.25">
      <c r="A652" s="1">
        <v>2018</v>
      </c>
      <c r="B652" s="1">
        <v>11</v>
      </c>
      <c r="C652" s="1">
        <v>721</v>
      </c>
      <c r="D652" s="1">
        <v>4011</v>
      </c>
      <c r="E652" s="4">
        <v>50.127899999999997</v>
      </c>
      <c r="F652" s="4">
        <v>46.212400000000002</v>
      </c>
    </row>
    <row r="653" spans="1:6" x14ac:dyDescent="0.25">
      <c r="A653" s="1">
        <v>2018</v>
      </c>
      <c r="B653" s="1">
        <v>11</v>
      </c>
      <c r="C653" s="1">
        <v>721</v>
      </c>
      <c r="D653" s="1">
        <v>4013</v>
      </c>
      <c r="E653" s="4">
        <v>51.188600000000001</v>
      </c>
      <c r="F653" s="4">
        <v>46.739699999999999</v>
      </c>
    </row>
    <row r="654" spans="1:6" x14ac:dyDescent="0.25">
      <c r="A654" s="1">
        <v>2018</v>
      </c>
      <c r="B654" s="1">
        <v>11</v>
      </c>
      <c r="C654" s="1">
        <v>721</v>
      </c>
      <c r="D654" s="1">
        <v>4142</v>
      </c>
      <c r="E654" s="4">
        <v>56.653599999999997</v>
      </c>
      <c r="F654" s="4">
        <v>52.825000000000003</v>
      </c>
    </row>
    <row r="655" spans="1:6" x14ac:dyDescent="0.25">
      <c r="A655" s="1">
        <v>2018</v>
      </c>
      <c r="B655" s="1">
        <v>11</v>
      </c>
      <c r="C655" s="1">
        <v>721</v>
      </c>
      <c r="D655" s="1">
        <v>4146</v>
      </c>
      <c r="E655" s="4">
        <v>58.152200000000001</v>
      </c>
      <c r="F655" s="4">
        <v>54.769199999999998</v>
      </c>
    </row>
    <row r="656" spans="1:6" x14ac:dyDescent="0.25">
      <c r="A656" s="1">
        <v>2018</v>
      </c>
      <c r="B656" s="1">
        <v>11</v>
      </c>
      <c r="C656" s="1">
        <v>721</v>
      </c>
      <c r="D656" s="1">
        <v>4150</v>
      </c>
      <c r="E656" s="4">
        <v>56.250100000000003</v>
      </c>
      <c r="F656" s="4">
        <v>52.217399999999998</v>
      </c>
    </row>
    <row r="657" spans="1:6" x14ac:dyDescent="0.25">
      <c r="A657" s="1">
        <v>2018</v>
      </c>
      <c r="B657" s="1">
        <v>11</v>
      </c>
      <c r="C657" s="1">
        <v>721</v>
      </c>
      <c r="D657" s="1">
        <v>4162</v>
      </c>
      <c r="E657" s="4">
        <v>56.775300000000001</v>
      </c>
      <c r="F657" s="4">
        <v>53.169800000000002</v>
      </c>
    </row>
    <row r="658" spans="1:6" x14ac:dyDescent="0.25">
      <c r="A658" s="1">
        <v>2018</v>
      </c>
      <c r="B658" s="1">
        <v>11</v>
      </c>
      <c r="C658" s="1">
        <v>721</v>
      </c>
      <c r="D658" s="1">
        <v>4172</v>
      </c>
      <c r="E658" s="4">
        <v>57.044199999999996</v>
      </c>
      <c r="F658" s="4">
        <v>53.399000000000001</v>
      </c>
    </row>
    <row r="659" spans="1:6" x14ac:dyDescent="0.25">
      <c r="A659" s="1">
        <v>2018</v>
      </c>
      <c r="B659" s="1">
        <v>11</v>
      </c>
      <c r="C659" s="1">
        <v>721</v>
      </c>
      <c r="D659" s="1">
        <v>4217</v>
      </c>
      <c r="E659" s="4">
        <v>57.921199999999999</v>
      </c>
      <c r="F659" s="4">
        <v>55.893000000000001</v>
      </c>
    </row>
    <row r="660" spans="1:6" x14ac:dyDescent="0.25">
      <c r="A660" s="1">
        <v>2018</v>
      </c>
      <c r="B660" s="1">
        <v>11</v>
      </c>
      <c r="C660" s="1">
        <v>721</v>
      </c>
      <c r="D660" s="1">
        <v>4446</v>
      </c>
      <c r="E660" s="4">
        <v>56.0608</v>
      </c>
      <c r="F660" s="4">
        <v>53.970500000000001</v>
      </c>
    </row>
    <row r="661" spans="1:6" x14ac:dyDescent="0.25">
      <c r="A661" s="1">
        <v>2018</v>
      </c>
      <c r="B661" s="1">
        <v>11</v>
      </c>
      <c r="C661" s="1">
        <v>721</v>
      </c>
      <c r="D661" s="1">
        <v>4447</v>
      </c>
      <c r="E661" s="4">
        <v>52.996200000000002</v>
      </c>
      <c r="F661" s="4">
        <v>49.404800000000002</v>
      </c>
    </row>
    <row r="662" spans="1:6" x14ac:dyDescent="0.25">
      <c r="A662" s="1">
        <v>2018</v>
      </c>
      <c r="B662" s="1">
        <v>11</v>
      </c>
      <c r="C662" s="1">
        <v>721</v>
      </c>
      <c r="D662" s="1">
        <v>4448</v>
      </c>
      <c r="E662" s="4">
        <v>51.209499999999998</v>
      </c>
      <c r="F662" s="4">
        <v>47.448599999999999</v>
      </c>
    </row>
    <row r="663" spans="1:6" x14ac:dyDescent="0.25">
      <c r="A663" s="1">
        <v>2018</v>
      </c>
      <c r="B663" s="1">
        <v>11</v>
      </c>
      <c r="C663" s="1">
        <v>721</v>
      </c>
      <c r="D663" s="1">
        <v>4466</v>
      </c>
      <c r="E663" s="4">
        <v>57.416699999999999</v>
      </c>
      <c r="F663" s="4">
        <v>55.0137</v>
      </c>
    </row>
    <row r="664" spans="1:6" x14ac:dyDescent="0.25">
      <c r="A664" s="1">
        <v>2018</v>
      </c>
      <c r="B664" s="1">
        <v>11</v>
      </c>
      <c r="C664" s="1">
        <v>721</v>
      </c>
      <c r="D664" s="1">
        <v>4479</v>
      </c>
      <c r="E664" s="4">
        <v>57.558100000000003</v>
      </c>
      <c r="F664" s="4">
        <v>55.4754</v>
      </c>
    </row>
    <row r="665" spans="1:6" x14ac:dyDescent="0.25">
      <c r="A665" s="1">
        <v>2018</v>
      </c>
      <c r="B665" s="1">
        <v>11</v>
      </c>
      <c r="C665" s="1">
        <v>721</v>
      </c>
      <c r="D665" s="1">
        <v>4506</v>
      </c>
      <c r="E665" s="4">
        <v>57.0047</v>
      </c>
      <c r="F665" s="4">
        <v>54.872500000000002</v>
      </c>
    </row>
    <row r="666" spans="1:6" x14ac:dyDescent="0.25">
      <c r="A666" s="1">
        <v>2018</v>
      </c>
      <c r="B666" s="1">
        <v>11</v>
      </c>
      <c r="C666" s="1">
        <v>721</v>
      </c>
      <c r="D666" s="1">
        <v>12510</v>
      </c>
      <c r="E666" s="4">
        <v>51.209499999999998</v>
      </c>
      <c r="F666" s="4">
        <v>47.448599999999999</v>
      </c>
    </row>
    <row r="667" spans="1:6" x14ac:dyDescent="0.25">
      <c r="A667" s="1">
        <v>2018</v>
      </c>
      <c r="B667" s="1">
        <v>11</v>
      </c>
      <c r="C667" s="1">
        <v>721</v>
      </c>
      <c r="D667" s="1">
        <v>12511</v>
      </c>
      <c r="E667" s="4">
        <v>51.209499999999998</v>
      </c>
      <c r="F667" s="4">
        <v>47.448599999999999</v>
      </c>
    </row>
    <row r="668" spans="1:6" x14ac:dyDescent="0.25">
      <c r="A668" s="1">
        <v>2018</v>
      </c>
      <c r="B668" s="1">
        <v>11</v>
      </c>
      <c r="C668" s="1">
        <v>721</v>
      </c>
      <c r="D668" s="1">
        <v>12530</v>
      </c>
      <c r="E668" s="4">
        <v>51.533700000000003</v>
      </c>
      <c r="F668" s="4">
        <v>44.707599999999999</v>
      </c>
    </row>
    <row r="669" spans="1:6" x14ac:dyDescent="0.25">
      <c r="A669" s="1">
        <v>2018</v>
      </c>
      <c r="B669" s="1">
        <v>12</v>
      </c>
      <c r="C669" s="1">
        <v>744</v>
      </c>
      <c r="D669" s="1">
        <v>474</v>
      </c>
      <c r="E669" s="4">
        <v>46.684199999999997</v>
      </c>
      <c r="F669" s="4">
        <v>41.200600000000001</v>
      </c>
    </row>
    <row r="670" spans="1:6" x14ac:dyDescent="0.25">
      <c r="A670" s="1">
        <v>2018</v>
      </c>
      <c r="B670" s="1">
        <v>12</v>
      </c>
      <c r="C670" s="1">
        <v>744</v>
      </c>
      <c r="D670" s="1">
        <v>555</v>
      </c>
      <c r="E670" s="4">
        <v>47.012700000000002</v>
      </c>
      <c r="F670" s="4">
        <v>41.6175</v>
      </c>
    </row>
    <row r="671" spans="1:6" x14ac:dyDescent="0.25">
      <c r="A671" s="1">
        <v>2018</v>
      </c>
      <c r="B671" s="1">
        <v>12</v>
      </c>
      <c r="C671" s="1">
        <v>744</v>
      </c>
      <c r="D671" s="1">
        <v>642</v>
      </c>
      <c r="E671" s="4">
        <v>47.672899999999998</v>
      </c>
      <c r="F671" s="4">
        <v>42.001600000000003</v>
      </c>
    </row>
    <row r="672" spans="1:6" x14ac:dyDescent="0.25">
      <c r="A672" s="1">
        <v>2018</v>
      </c>
      <c r="B672" s="1">
        <v>12</v>
      </c>
      <c r="C672" s="1">
        <v>744</v>
      </c>
      <c r="D672" s="1">
        <v>783</v>
      </c>
      <c r="E672" s="4">
        <v>42.130200000000002</v>
      </c>
      <c r="F672" s="4">
        <v>37.115099999999998</v>
      </c>
    </row>
    <row r="673" spans="1:6" x14ac:dyDescent="0.25">
      <c r="A673" s="1">
        <v>2018</v>
      </c>
      <c r="B673" s="1">
        <v>12</v>
      </c>
      <c r="C673" s="1">
        <v>744</v>
      </c>
      <c r="D673" s="1">
        <v>1185</v>
      </c>
      <c r="E673" s="4">
        <v>46.661900000000003</v>
      </c>
      <c r="F673" s="4">
        <v>41.286299999999997</v>
      </c>
    </row>
    <row r="674" spans="1:6" x14ac:dyDescent="0.25">
      <c r="A674" s="1">
        <v>2018</v>
      </c>
      <c r="B674" s="1">
        <v>12</v>
      </c>
      <c r="C674" s="1">
        <v>744</v>
      </c>
      <c r="D674" s="1">
        <v>1186</v>
      </c>
      <c r="E674" s="4">
        <v>46.661900000000003</v>
      </c>
      <c r="F674" s="4">
        <v>41.286299999999997</v>
      </c>
    </row>
    <row r="675" spans="1:6" x14ac:dyDescent="0.25">
      <c r="A675" s="1">
        <v>2018</v>
      </c>
      <c r="B675" s="1">
        <v>12</v>
      </c>
      <c r="C675" s="1">
        <v>744</v>
      </c>
      <c r="D675" s="1">
        <v>1187</v>
      </c>
      <c r="E675" s="4">
        <v>46.661900000000003</v>
      </c>
      <c r="F675" s="4">
        <v>41.286099999999998</v>
      </c>
    </row>
    <row r="676" spans="1:6" x14ac:dyDescent="0.25">
      <c r="A676" s="1">
        <v>2018</v>
      </c>
      <c r="B676" s="1">
        <v>12</v>
      </c>
      <c r="C676" s="1">
        <v>744</v>
      </c>
      <c r="D676" s="1">
        <v>2433</v>
      </c>
      <c r="E676" s="4">
        <v>47.371299999999998</v>
      </c>
      <c r="F676" s="4">
        <v>41.611600000000003</v>
      </c>
    </row>
    <row r="677" spans="1:6" x14ac:dyDescent="0.25">
      <c r="A677" s="1">
        <v>2018</v>
      </c>
      <c r="B677" s="1">
        <v>12</v>
      </c>
      <c r="C677" s="1">
        <v>744</v>
      </c>
      <c r="D677" s="1">
        <v>4000</v>
      </c>
      <c r="E677" s="4">
        <v>47.310200000000002</v>
      </c>
      <c r="F677" s="4">
        <v>41.856299999999997</v>
      </c>
    </row>
    <row r="678" spans="1:6" x14ac:dyDescent="0.25">
      <c r="A678" s="1">
        <v>2018</v>
      </c>
      <c r="B678" s="1">
        <v>12</v>
      </c>
      <c r="C678" s="1">
        <v>744</v>
      </c>
      <c r="D678" s="1">
        <v>4001</v>
      </c>
      <c r="E678" s="4">
        <v>47.532899999999998</v>
      </c>
      <c r="F678" s="4">
        <v>41.332000000000001</v>
      </c>
    </row>
    <row r="679" spans="1:6" x14ac:dyDescent="0.25">
      <c r="A679" s="1">
        <v>2018</v>
      </c>
      <c r="B679" s="1">
        <v>12</v>
      </c>
      <c r="C679" s="1">
        <v>744</v>
      </c>
      <c r="D679" s="1">
        <v>4002</v>
      </c>
      <c r="E679" s="4">
        <v>47.704300000000003</v>
      </c>
      <c r="F679" s="4">
        <v>42.1113</v>
      </c>
    </row>
    <row r="680" spans="1:6" x14ac:dyDescent="0.25">
      <c r="A680" s="1">
        <v>2018</v>
      </c>
      <c r="B680" s="1">
        <v>12</v>
      </c>
      <c r="C680" s="1">
        <v>744</v>
      </c>
      <c r="D680" s="1">
        <v>4003</v>
      </c>
      <c r="E680" s="4">
        <v>46.667000000000002</v>
      </c>
      <c r="F680" s="4">
        <v>41.090699999999998</v>
      </c>
    </row>
    <row r="681" spans="1:6" x14ac:dyDescent="0.25">
      <c r="A681" s="1">
        <v>2018</v>
      </c>
      <c r="B681" s="1">
        <v>12</v>
      </c>
      <c r="C681" s="1">
        <v>744</v>
      </c>
      <c r="D681" s="1">
        <v>4011</v>
      </c>
      <c r="E681" s="4">
        <v>42.068800000000003</v>
      </c>
      <c r="F681" s="4">
        <v>36.917000000000002</v>
      </c>
    </row>
    <row r="682" spans="1:6" x14ac:dyDescent="0.25">
      <c r="A682" s="1">
        <v>2018</v>
      </c>
      <c r="B682" s="1">
        <v>12</v>
      </c>
      <c r="C682" s="1">
        <v>744</v>
      </c>
      <c r="D682" s="1">
        <v>4013</v>
      </c>
      <c r="E682" s="4">
        <v>42.113100000000003</v>
      </c>
      <c r="F682" s="4">
        <v>36.575400000000002</v>
      </c>
    </row>
    <row r="683" spans="1:6" x14ac:dyDescent="0.25">
      <c r="A683" s="1">
        <v>2018</v>
      </c>
      <c r="B683" s="1">
        <v>12</v>
      </c>
      <c r="C683" s="1">
        <v>744</v>
      </c>
      <c r="D683" s="1">
        <v>4142</v>
      </c>
      <c r="E683" s="4">
        <v>47.550199999999997</v>
      </c>
      <c r="F683" s="4">
        <v>41.835299999999997</v>
      </c>
    </row>
    <row r="684" spans="1:6" x14ac:dyDescent="0.25">
      <c r="A684" s="1">
        <v>2018</v>
      </c>
      <c r="B684" s="1">
        <v>12</v>
      </c>
      <c r="C684" s="1">
        <v>744</v>
      </c>
      <c r="D684" s="1">
        <v>4146</v>
      </c>
      <c r="E684" s="4">
        <v>48.88</v>
      </c>
      <c r="F684" s="4">
        <v>43.301200000000001</v>
      </c>
    </row>
    <row r="685" spans="1:6" x14ac:dyDescent="0.25">
      <c r="A685" s="1">
        <v>2018</v>
      </c>
      <c r="B685" s="1">
        <v>12</v>
      </c>
      <c r="C685" s="1">
        <v>744</v>
      </c>
      <c r="D685" s="1">
        <v>4150</v>
      </c>
      <c r="E685" s="4">
        <v>47.193100000000001</v>
      </c>
      <c r="F685" s="4">
        <v>41.507199999999997</v>
      </c>
    </row>
    <row r="686" spans="1:6" x14ac:dyDescent="0.25">
      <c r="A686" s="1">
        <v>2018</v>
      </c>
      <c r="B686" s="1">
        <v>12</v>
      </c>
      <c r="C686" s="1">
        <v>744</v>
      </c>
      <c r="D686" s="1">
        <v>4162</v>
      </c>
      <c r="E686" s="4">
        <v>47.6295</v>
      </c>
      <c r="F686" s="4">
        <v>41.973799999999997</v>
      </c>
    </row>
    <row r="687" spans="1:6" x14ac:dyDescent="0.25">
      <c r="A687" s="1">
        <v>2018</v>
      </c>
      <c r="B687" s="1">
        <v>12</v>
      </c>
      <c r="C687" s="1">
        <v>744</v>
      </c>
      <c r="D687" s="1">
        <v>4172</v>
      </c>
      <c r="E687" s="4">
        <v>47.8977</v>
      </c>
      <c r="F687" s="4">
        <v>42.085900000000002</v>
      </c>
    </row>
    <row r="688" spans="1:6" x14ac:dyDescent="0.25">
      <c r="A688" s="1">
        <v>2018</v>
      </c>
      <c r="B688" s="1">
        <v>12</v>
      </c>
      <c r="C688" s="1">
        <v>744</v>
      </c>
      <c r="D688" s="1">
        <v>4217</v>
      </c>
      <c r="E688" s="4">
        <v>47.944099999999999</v>
      </c>
      <c r="F688" s="4">
        <v>42.377200000000002</v>
      </c>
    </row>
    <row r="689" spans="1:6" x14ac:dyDescent="0.25">
      <c r="A689" s="1">
        <v>2018</v>
      </c>
      <c r="B689" s="1">
        <v>12</v>
      </c>
      <c r="C689" s="1">
        <v>744</v>
      </c>
      <c r="D689" s="1">
        <v>4446</v>
      </c>
      <c r="E689" s="4">
        <v>46.204700000000003</v>
      </c>
      <c r="F689" s="4">
        <v>40.905900000000003</v>
      </c>
    </row>
    <row r="690" spans="1:6" x14ac:dyDescent="0.25">
      <c r="A690" s="1">
        <v>2018</v>
      </c>
      <c r="B690" s="1">
        <v>12</v>
      </c>
      <c r="C690" s="1">
        <v>744</v>
      </c>
      <c r="D690" s="1">
        <v>4447</v>
      </c>
      <c r="E690" s="4">
        <v>43.650100000000002</v>
      </c>
      <c r="F690" s="4">
        <v>38.626399999999997</v>
      </c>
    </row>
    <row r="691" spans="1:6" x14ac:dyDescent="0.25">
      <c r="A691" s="1">
        <v>2018</v>
      </c>
      <c r="B691" s="1">
        <v>12</v>
      </c>
      <c r="C691" s="1">
        <v>744</v>
      </c>
      <c r="D691" s="1">
        <v>4448</v>
      </c>
      <c r="E691" s="4">
        <v>42.130200000000002</v>
      </c>
      <c r="F691" s="4">
        <v>37.115099999999998</v>
      </c>
    </row>
    <row r="692" spans="1:6" x14ac:dyDescent="0.25">
      <c r="A692" s="1">
        <v>2018</v>
      </c>
      <c r="B692" s="1">
        <v>12</v>
      </c>
      <c r="C692" s="1">
        <v>744</v>
      </c>
      <c r="D692" s="1">
        <v>4466</v>
      </c>
      <c r="E692" s="4">
        <v>47.3705</v>
      </c>
      <c r="F692" s="4">
        <v>41.659199999999998</v>
      </c>
    </row>
    <row r="693" spans="1:6" x14ac:dyDescent="0.25">
      <c r="A693" s="1">
        <v>2018</v>
      </c>
      <c r="B693" s="1">
        <v>12</v>
      </c>
      <c r="C693" s="1">
        <v>744</v>
      </c>
      <c r="D693" s="1">
        <v>4479</v>
      </c>
      <c r="E693" s="4">
        <v>47.377200000000002</v>
      </c>
      <c r="F693" s="4">
        <v>41.865900000000003</v>
      </c>
    </row>
    <row r="694" spans="1:6" x14ac:dyDescent="0.25">
      <c r="A694" s="1">
        <v>2018</v>
      </c>
      <c r="B694" s="1">
        <v>12</v>
      </c>
      <c r="C694" s="1">
        <v>744</v>
      </c>
      <c r="D694" s="1">
        <v>4506</v>
      </c>
      <c r="E694" s="4">
        <v>46.743000000000002</v>
      </c>
      <c r="F694" s="4">
        <v>41.301900000000003</v>
      </c>
    </row>
    <row r="695" spans="1:6" x14ac:dyDescent="0.25">
      <c r="A695" s="1">
        <v>2018</v>
      </c>
      <c r="B695" s="1">
        <v>12</v>
      </c>
      <c r="C695" s="1">
        <v>744</v>
      </c>
      <c r="D695" s="1">
        <v>12510</v>
      </c>
      <c r="E695" s="4">
        <v>42.130200000000002</v>
      </c>
      <c r="F695" s="4">
        <v>37.115099999999998</v>
      </c>
    </row>
    <row r="696" spans="1:6" x14ac:dyDescent="0.25">
      <c r="A696" s="1">
        <v>2018</v>
      </c>
      <c r="B696" s="1">
        <v>12</v>
      </c>
      <c r="C696" s="1">
        <v>744</v>
      </c>
      <c r="D696" s="1">
        <v>12511</v>
      </c>
      <c r="E696" s="4">
        <v>42.130200000000002</v>
      </c>
      <c r="F696" s="4">
        <v>37.115099999999998</v>
      </c>
    </row>
    <row r="697" spans="1:6" x14ac:dyDescent="0.25">
      <c r="A697" s="1">
        <v>2018</v>
      </c>
      <c r="B697" s="1">
        <v>12</v>
      </c>
      <c r="C697" s="1">
        <v>744</v>
      </c>
      <c r="D697" s="1">
        <v>12530</v>
      </c>
      <c r="E697" s="4">
        <v>42.758299999999998</v>
      </c>
      <c r="F697" s="4">
        <v>37.226599999999998</v>
      </c>
    </row>
    <row r="698" spans="1:6" x14ac:dyDescent="0.25">
      <c r="A698" s="1">
        <v>2019</v>
      </c>
      <c r="B698" s="1">
        <v>1</v>
      </c>
      <c r="C698" s="1">
        <v>744</v>
      </c>
      <c r="D698" s="1">
        <v>474</v>
      </c>
      <c r="E698" s="4">
        <v>55.903199999999998</v>
      </c>
      <c r="F698" s="4">
        <v>50.465499999999999</v>
      </c>
    </row>
    <row r="699" spans="1:6" x14ac:dyDescent="0.25">
      <c r="A699" s="1">
        <v>2019</v>
      </c>
      <c r="B699" s="1">
        <v>1</v>
      </c>
      <c r="C699" s="1">
        <v>744</v>
      </c>
      <c r="D699" s="1">
        <v>555</v>
      </c>
      <c r="E699" s="4">
        <v>55.736199999999997</v>
      </c>
      <c r="F699" s="4">
        <v>50.7667</v>
      </c>
    </row>
    <row r="700" spans="1:6" x14ac:dyDescent="0.25">
      <c r="A700" s="1">
        <v>2019</v>
      </c>
      <c r="B700" s="1">
        <v>1</v>
      </c>
      <c r="C700" s="1">
        <v>744</v>
      </c>
      <c r="D700" s="1">
        <v>642</v>
      </c>
      <c r="E700" s="4">
        <v>55.758400000000002</v>
      </c>
      <c r="F700" s="4">
        <v>50.810400000000001</v>
      </c>
    </row>
    <row r="701" spans="1:6" x14ac:dyDescent="0.25">
      <c r="A701" s="1">
        <v>2019</v>
      </c>
      <c r="B701" s="1">
        <v>1</v>
      </c>
      <c r="C701" s="1">
        <v>744</v>
      </c>
      <c r="D701" s="1">
        <v>783</v>
      </c>
      <c r="E701" s="4">
        <v>50.844200000000001</v>
      </c>
      <c r="F701" s="4">
        <v>43.7746</v>
      </c>
    </row>
    <row r="702" spans="1:6" x14ac:dyDescent="0.25">
      <c r="A702" s="1">
        <v>2019</v>
      </c>
      <c r="B702" s="1">
        <v>1</v>
      </c>
      <c r="C702" s="1">
        <v>744</v>
      </c>
      <c r="D702" s="1">
        <v>1185</v>
      </c>
      <c r="E702" s="4">
        <v>56.211399999999998</v>
      </c>
      <c r="F702" s="4">
        <v>50.941200000000002</v>
      </c>
    </row>
    <row r="703" spans="1:6" x14ac:dyDescent="0.25">
      <c r="A703" s="1">
        <v>2019</v>
      </c>
      <c r="B703" s="1">
        <v>1</v>
      </c>
      <c r="C703" s="1">
        <v>744</v>
      </c>
      <c r="D703" s="1">
        <v>1186</v>
      </c>
      <c r="E703" s="4">
        <v>56.211399999999998</v>
      </c>
      <c r="F703" s="4">
        <v>50.941200000000002</v>
      </c>
    </row>
    <row r="704" spans="1:6" x14ac:dyDescent="0.25">
      <c r="A704" s="1">
        <v>2019</v>
      </c>
      <c r="B704" s="1">
        <v>1</v>
      </c>
      <c r="C704" s="1">
        <v>744</v>
      </c>
      <c r="D704" s="1">
        <v>1187</v>
      </c>
      <c r="E704" s="4">
        <v>56.211399999999998</v>
      </c>
      <c r="F704" s="4">
        <v>50.941200000000002</v>
      </c>
    </row>
    <row r="705" spans="1:6" x14ac:dyDescent="0.25">
      <c r="A705" s="1">
        <v>2019</v>
      </c>
      <c r="B705" s="1">
        <v>1</v>
      </c>
      <c r="C705" s="1">
        <v>744</v>
      </c>
      <c r="D705" s="1">
        <v>2433</v>
      </c>
      <c r="E705" s="4">
        <v>56.271900000000002</v>
      </c>
      <c r="F705" s="4">
        <v>50.8279</v>
      </c>
    </row>
    <row r="706" spans="1:6" x14ac:dyDescent="0.25">
      <c r="A706" s="1">
        <v>2019</v>
      </c>
      <c r="B706" s="1">
        <v>1</v>
      </c>
      <c r="C706" s="1">
        <v>744</v>
      </c>
      <c r="D706" s="1">
        <v>4000</v>
      </c>
      <c r="E706" s="4">
        <v>56.762799999999999</v>
      </c>
      <c r="F706" s="4">
        <v>51.503599999999999</v>
      </c>
    </row>
    <row r="707" spans="1:6" x14ac:dyDescent="0.25">
      <c r="A707" s="1">
        <v>2019</v>
      </c>
      <c r="B707" s="1">
        <v>1</v>
      </c>
      <c r="C707" s="1">
        <v>744</v>
      </c>
      <c r="D707" s="1">
        <v>4001</v>
      </c>
      <c r="E707" s="4">
        <v>55.525399999999998</v>
      </c>
      <c r="F707" s="4">
        <v>50.283900000000003</v>
      </c>
    </row>
    <row r="708" spans="1:6" x14ac:dyDescent="0.25">
      <c r="A708" s="1">
        <v>2019</v>
      </c>
      <c r="B708" s="1">
        <v>1</v>
      </c>
      <c r="C708" s="1">
        <v>744</v>
      </c>
      <c r="D708" s="1">
        <v>4002</v>
      </c>
      <c r="E708" s="4">
        <v>56.426299999999998</v>
      </c>
      <c r="F708" s="4">
        <v>51.220300000000002</v>
      </c>
    </row>
    <row r="709" spans="1:6" x14ac:dyDescent="0.25">
      <c r="A709" s="1">
        <v>2019</v>
      </c>
      <c r="B709" s="1">
        <v>1</v>
      </c>
      <c r="C709" s="1">
        <v>744</v>
      </c>
      <c r="D709" s="1">
        <v>4003</v>
      </c>
      <c r="E709" s="4">
        <v>55.786299999999997</v>
      </c>
      <c r="F709" s="4">
        <v>50.276499999999999</v>
      </c>
    </row>
    <row r="710" spans="1:6" x14ac:dyDescent="0.25">
      <c r="A710" s="1">
        <v>2019</v>
      </c>
      <c r="B710" s="1">
        <v>1</v>
      </c>
      <c r="C710" s="1">
        <v>744</v>
      </c>
      <c r="D710" s="1">
        <v>4011</v>
      </c>
      <c r="E710" s="4">
        <v>51.069600000000001</v>
      </c>
      <c r="F710" s="4">
        <v>45.7986</v>
      </c>
    </row>
    <row r="711" spans="1:6" x14ac:dyDescent="0.25">
      <c r="A711" s="1">
        <v>2019</v>
      </c>
      <c r="B711" s="1">
        <v>1</v>
      </c>
      <c r="C711" s="1">
        <v>744</v>
      </c>
      <c r="D711" s="1">
        <v>4013</v>
      </c>
      <c r="E711" s="4">
        <v>50.790300000000002</v>
      </c>
      <c r="F711" s="4">
        <v>43.102400000000003</v>
      </c>
    </row>
    <row r="712" spans="1:6" x14ac:dyDescent="0.25">
      <c r="A712" s="1">
        <v>2019</v>
      </c>
      <c r="B712" s="1">
        <v>1</v>
      </c>
      <c r="C712" s="1">
        <v>744</v>
      </c>
      <c r="D712" s="1">
        <v>4142</v>
      </c>
      <c r="E712" s="4">
        <v>55.138800000000003</v>
      </c>
      <c r="F712" s="4">
        <v>50.163600000000002</v>
      </c>
    </row>
    <row r="713" spans="1:6" x14ac:dyDescent="0.25">
      <c r="A713" s="1">
        <v>2019</v>
      </c>
      <c r="B713" s="1">
        <v>1</v>
      </c>
      <c r="C713" s="1">
        <v>744</v>
      </c>
      <c r="D713" s="1">
        <v>4146</v>
      </c>
      <c r="E713" s="4">
        <v>56.921500000000002</v>
      </c>
      <c r="F713" s="4">
        <v>52.106099999999998</v>
      </c>
    </row>
    <row r="714" spans="1:6" x14ac:dyDescent="0.25">
      <c r="A714" s="1">
        <v>2019</v>
      </c>
      <c r="B714" s="1">
        <v>1</v>
      </c>
      <c r="C714" s="1">
        <v>744</v>
      </c>
      <c r="D714" s="1">
        <v>4150</v>
      </c>
      <c r="E714" s="4">
        <v>54.662399999999998</v>
      </c>
      <c r="F714" s="4">
        <v>49.614800000000002</v>
      </c>
    </row>
    <row r="715" spans="1:6" x14ac:dyDescent="0.25">
      <c r="A715" s="1">
        <v>2019</v>
      </c>
      <c r="B715" s="1">
        <v>1</v>
      </c>
      <c r="C715" s="1">
        <v>744</v>
      </c>
      <c r="D715" s="1">
        <v>4162</v>
      </c>
      <c r="E715" s="4">
        <v>55.563000000000002</v>
      </c>
      <c r="F715" s="4">
        <v>50.6492</v>
      </c>
    </row>
    <row r="716" spans="1:6" x14ac:dyDescent="0.25">
      <c r="A716" s="1">
        <v>2019</v>
      </c>
      <c r="B716" s="1">
        <v>1</v>
      </c>
      <c r="C716" s="1">
        <v>216</v>
      </c>
      <c r="D716" s="1">
        <v>4172</v>
      </c>
      <c r="E716" s="4">
        <v>28.000299999999999</v>
      </c>
      <c r="F716" s="4">
        <v>24.4556</v>
      </c>
    </row>
    <row r="717" spans="1:6" x14ac:dyDescent="0.25">
      <c r="A717" s="1">
        <v>2019</v>
      </c>
      <c r="B717" s="1">
        <v>1</v>
      </c>
      <c r="C717" s="1">
        <v>744</v>
      </c>
      <c r="D717" s="1">
        <v>4217</v>
      </c>
      <c r="E717" s="4">
        <v>57.851100000000002</v>
      </c>
      <c r="F717" s="4">
        <v>52.427199999999999</v>
      </c>
    </row>
    <row r="718" spans="1:6" x14ac:dyDescent="0.25">
      <c r="A718" s="1">
        <v>2019</v>
      </c>
      <c r="B718" s="1">
        <v>1</v>
      </c>
      <c r="C718" s="1">
        <v>744</v>
      </c>
      <c r="D718" s="1">
        <v>4446</v>
      </c>
      <c r="E718" s="4">
        <v>54.627499999999998</v>
      </c>
      <c r="F718" s="4">
        <v>49.784999999999997</v>
      </c>
    </row>
    <row r="719" spans="1:6" x14ac:dyDescent="0.25">
      <c r="A719" s="1">
        <v>2019</v>
      </c>
      <c r="B719" s="1">
        <v>1</v>
      </c>
      <c r="C719" s="1">
        <v>744</v>
      </c>
      <c r="D719" s="1">
        <v>4447</v>
      </c>
      <c r="E719" s="4">
        <v>51.873399999999997</v>
      </c>
      <c r="F719" s="4">
        <v>45.287399999999998</v>
      </c>
    </row>
    <row r="720" spans="1:6" x14ac:dyDescent="0.25">
      <c r="A720" s="1">
        <v>2019</v>
      </c>
      <c r="B720" s="1">
        <v>1</v>
      </c>
      <c r="C720" s="1">
        <v>744</v>
      </c>
      <c r="D720" s="1">
        <v>4448</v>
      </c>
      <c r="E720" s="4">
        <v>50.844200000000001</v>
      </c>
      <c r="F720" s="4">
        <v>43.7746</v>
      </c>
    </row>
    <row r="721" spans="1:6" x14ac:dyDescent="0.25">
      <c r="A721" s="1">
        <v>2019</v>
      </c>
      <c r="B721" s="1">
        <v>1</v>
      </c>
      <c r="C721" s="1">
        <v>744</v>
      </c>
      <c r="D721" s="1">
        <v>4466</v>
      </c>
      <c r="E721" s="4">
        <v>56.404899999999998</v>
      </c>
      <c r="F721" s="4">
        <v>50.938800000000001</v>
      </c>
    </row>
    <row r="722" spans="1:6" x14ac:dyDescent="0.25">
      <c r="A722" s="1">
        <v>2019</v>
      </c>
      <c r="B722" s="1">
        <v>1</v>
      </c>
      <c r="C722" s="1">
        <v>744</v>
      </c>
      <c r="D722" s="1">
        <v>4479</v>
      </c>
      <c r="E722" s="4">
        <v>56.6997</v>
      </c>
      <c r="F722" s="4">
        <v>51.424700000000001</v>
      </c>
    </row>
    <row r="723" spans="1:6" x14ac:dyDescent="0.25">
      <c r="A723" s="1">
        <v>2019</v>
      </c>
      <c r="B723" s="1">
        <v>1</v>
      </c>
      <c r="C723" s="1">
        <v>744</v>
      </c>
      <c r="D723" s="1">
        <v>4506</v>
      </c>
      <c r="E723" s="4">
        <v>56.472900000000003</v>
      </c>
      <c r="F723" s="4">
        <v>51.009900000000002</v>
      </c>
    </row>
    <row r="724" spans="1:6" x14ac:dyDescent="0.25">
      <c r="A724" s="1">
        <v>2019</v>
      </c>
      <c r="B724" s="1">
        <v>1</v>
      </c>
      <c r="C724" s="1">
        <v>744</v>
      </c>
      <c r="D724" s="1">
        <v>12510</v>
      </c>
      <c r="E724" s="4">
        <v>50.844200000000001</v>
      </c>
      <c r="F724" s="4">
        <v>43.7746</v>
      </c>
    </row>
    <row r="725" spans="1:6" x14ac:dyDescent="0.25">
      <c r="A725" s="1">
        <v>2019</v>
      </c>
      <c r="B725" s="1">
        <v>1</v>
      </c>
      <c r="C725" s="1">
        <v>744</v>
      </c>
      <c r="D725" s="1">
        <v>12511</v>
      </c>
      <c r="E725" s="4">
        <v>50.844200000000001</v>
      </c>
      <c r="F725" s="4">
        <v>43.7746</v>
      </c>
    </row>
    <row r="726" spans="1:6" x14ac:dyDescent="0.25">
      <c r="A726" s="1">
        <v>2019</v>
      </c>
      <c r="B726" s="1">
        <v>1</v>
      </c>
      <c r="C726" s="1">
        <v>744</v>
      </c>
      <c r="D726" s="1">
        <v>12530</v>
      </c>
      <c r="E726" s="4">
        <v>50.848599999999998</v>
      </c>
      <c r="F726" s="4">
        <v>41.983499999999999</v>
      </c>
    </row>
    <row r="727" spans="1:6" x14ac:dyDescent="0.25">
      <c r="A727" s="1">
        <v>2019</v>
      </c>
      <c r="B727" s="1">
        <v>2</v>
      </c>
      <c r="C727" s="1">
        <v>672</v>
      </c>
      <c r="D727" s="1">
        <v>474</v>
      </c>
      <c r="E727" s="4">
        <v>35.100900000000003</v>
      </c>
      <c r="F727" s="4">
        <v>36.231000000000002</v>
      </c>
    </row>
    <row r="728" spans="1:6" x14ac:dyDescent="0.25">
      <c r="A728" s="1">
        <v>2019</v>
      </c>
      <c r="B728" s="1">
        <v>2</v>
      </c>
      <c r="C728" s="1">
        <v>672</v>
      </c>
      <c r="D728" s="1">
        <v>555</v>
      </c>
      <c r="E728" s="4">
        <v>35.225099999999998</v>
      </c>
      <c r="F728" s="4">
        <v>36.600999999999999</v>
      </c>
    </row>
    <row r="729" spans="1:6" x14ac:dyDescent="0.25">
      <c r="A729" s="1">
        <v>2019</v>
      </c>
      <c r="B729" s="1">
        <v>2</v>
      </c>
      <c r="C729" s="1">
        <v>672</v>
      </c>
      <c r="D729" s="1">
        <v>642</v>
      </c>
      <c r="E729" s="4">
        <v>35.230499999999999</v>
      </c>
      <c r="F729" s="4">
        <v>36.666400000000003</v>
      </c>
    </row>
    <row r="730" spans="1:6" x14ac:dyDescent="0.25">
      <c r="A730" s="1">
        <v>2019</v>
      </c>
      <c r="B730" s="1">
        <v>2</v>
      </c>
      <c r="C730" s="1">
        <v>672</v>
      </c>
      <c r="D730" s="1">
        <v>783</v>
      </c>
      <c r="E730" s="4">
        <v>32.101900000000001</v>
      </c>
      <c r="F730" s="4">
        <v>32.602899999999998</v>
      </c>
    </row>
    <row r="731" spans="1:6" x14ac:dyDescent="0.25">
      <c r="A731" s="1">
        <v>2019</v>
      </c>
      <c r="B731" s="1">
        <v>2</v>
      </c>
      <c r="C731" s="1">
        <v>672</v>
      </c>
      <c r="D731" s="1">
        <v>1185</v>
      </c>
      <c r="E731" s="4">
        <v>35.241599999999998</v>
      </c>
      <c r="F731" s="4">
        <v>36.534300000000002</v>
      </c>
    </row>
    <row r="732" spans="1:6" x14ac:dyDescent="0.25">
      <c r="A732" s="1">
        <v>2019</v>
      </c>
      <c r="B732" s="1">
        <v>2</v>
      </c>
      <c r="C732" s="1">
        <v>672</v>
      </c>
      <c r="D732" s="1">
        <v>1186</v>
      </c>
      <c r="E732" s="4">
        <v>35.241599999999998</v>
      </c>
      <c r="F732" s="4">
        <v>36.534300000000002</v>
      </c>
    </row>
    <row r="733" spans="1:6" x14ac:dyDescent="0.25">
      <c r="A733" s="1">
        <v>2019</v>
      </c>
      <c r="B733" s="1">
        <v>2</v>
      </c>
      <c r="C733" s="1">
        <v>672</v>
      </c>
      <c r="D733" s="1">
        <v>1187</v>
      </c>
      <c r="E733" s="4">
        <v>35.241599999999998</v>
      </c>
      <c r="F733" s="4">
        <v>36.534300000000002</v>
      </c>
    </row>
    <row r="734" spans="1:6" x14ac:dyDescent="0.25">
      <c r="A734" s="1">
        <v>2019</v>
      </c>
      <c r="B734" s="1">
        <v>2</v>
      </c>
      <c r="C734" s="1">
        <v>672</v>
      </c>
      <c r="D734" s="1">
        <v>2433</v>
      </c>
      <c r="E734" s="4">
        <v>35.473500000000001</v>
      </c>
      <c r="F734" s="4">
        <v>36.547199999999997</v>
      </c>
    </row>
    <row r="735" spans="1:6" x14ac:dyDescent="0.25">
      <c r="A735" s="1">
        <v>2019</v>
      </c>
      <c r="B735" s="1">
        <v>2</v>
      </c>
      <c r="C735" s="1">
        <v>672</v>
      </c>
      <c r="D735" s="1">
        <v>4000</v>
      </c>
      <c r="E735" s="4">
        <v>35.6205</v>
      </c>
      <c r="F735" s="4">
        <v>36.924799999999998</v>
      </c>
    </row>
    <row r="736" spans="1:6" x14ac:dyDescent="0.25">
      <c r="A736" s="1">
        <v>2019</v>
      </c>
      <c r="B736" s="1">
        <v>2</v>
      </c>
      <c r="C736" s="1">
        <v>672</v>
      </c>
      <c r="D736" s="1">
        <v>4001</v>
      </c>
      <c r="E736" s="4">
        <v>35.010800000000003</v>
      </c>
      <c r="F736" s="4">
        <v>36.253700000000002</v>
      </c>
    </row>
    <row r="737" spans="1:6" x14ac:dyDescent="0.25">
      <c r="A737" s="1">
        <v>2019</v>
      </c>
      <c r="B737" s="1">
        <v>2</v>
      </c>
      <c r="C737" s="1">
        <v>672</v>
      </c>
      <c r="D737" s="1">
        <v>4002</v>
      </c>
      <c r="E737" s="4">
        <v>35.76</v>
      </c>
      <c r="F737" s="4">
        <v>37.075200000000002</v>
      </c>
    </row>
    <row r="738" spans="1:6" x14ac:dyDescent="0.25">
      <c r="A738" s="1">
        <v>2019</v>
      </c>
      <c r="B738" s="1">
        <v>2</v>
      </c>
      <c r="C738" s="1">
        <v>672</v>
      </c>
      <c r="D738" s="1">
        <v>4003</v>
      </c>
      <c r="E738" s="4">
        <v>35.0625</v>
      </c>
      <c r="F738" s="4">
        <v>36.168500000000002</v>
      </c>
    </row>
    <row r="739" spans="1:6" x14ac:dyDescent="0.25">
      <c r="A739" s="1">
        <v>2019</v>
      </c>
      <c r="B739" s="1">
        <v>2</v>
      </c>
      <c r="C739" s="1">
        <v>672</v>
      </c>
      <c r="D739" s="1">
        <v>4011</v>
      </c>
      <c r="E739" s="4">
        <v>33.9373</v>
      </c>
      <c r="F739" s="4">
        <v>34.1006</v>
      </c>
    </row>
    <row r="740" spans="1:6" x14ac:dyDescent="0.25">
      <c r="A740" s="1">
        <v>2019</v>
      </c>
      <c r="B740" s="1">
        <v>2</v>
      </c>
      <c r="C740" s="1">
        <v>672</v>
      </c>
      <c r="D740" s="1">
        <v>4013</v>
      </c>
      <c r="E740" s="4">
        <v>31.638400000000001</v>
      </c>
      <c r="F740" s="4">
        <v>32.121400000000001</v>
      </c>
    </row>
    <row r="741" spans="1:6" x14ac:dyDescent="0.25">
      <c r="A741" s="1">
        <v>2019</v>
      </c>
      <c r="B741" s="1">
        <v>2</v>
      </c>
      <c r="C741" s="1">
        <v>672</v>
      </c>
      <c r="D741" s="1">
        <v>4142</v>
      </c>
      <c r="E741" s="4">
        <v>34.820599999999999</v>
      </c>
      <c r="F741" s="4">
        <v>36.1997</v>
      </c>
    </row>
    <row r="742" spans="1:6" x14ac:dyDescent="0.25">
      <c r="A742" s="1">
        <v>2019</v>
      </c>
      <c r="B742" s="1">
        <v>2</v>
      </c>
      <c r="C742" s="1">
        <v>672</v>
      </c>
      <c r="D742" s="1">
        <v>4146</v>
      </c>
      <c r="E742" s="4">
        <v>36.009700000000002</v>
      </c>
      <c r="F742" s="4">
        <v>37.585700000000003</v>
      </c>
    </row>
    <row r="743" spans="1:6" x14ac:dyDescent="0.25">
      <c r="A743" s="1">
        <v>2019</v>
      </c>
      <c r="B743" s="1">
        <v>2</v>
      </c>
      <c r="C743" s="1">
        <v>672</v>
      </c>
      <c r="D743" s="1">
        <v>4150</v>
      </c>
      <c r="E743" s="4">
        <v>34.540700000000001</v>
      </c>
      <c r="F743" s="4">
        <v>35.5989</v>
      </c>
    </row>
    <row r="744" spans="1:6" x14ac:dyDescent="0.25">
      <c r="A744" s="1">
        <v>2019</v>
      </c>
      <c r="B744" s="1">
        <v>2</v>
      </c>
      <c r="C744" s="1">
        <v>672</v>
      </c>
      <c r="D744" s="1">
        <v>4162</v>
      </c>
      <c r="E744" s="4">
        <v>35.1282</v>
      </c>
      <c r="F744" s="4">
        <v>36.557200000000002</v>
      </c>
    </row>
    <row r="745" spans="1:6" x14ac:dyDescent="0.25">
      <c r="A745" s="1">
        <v>2019</v>
      </c>
      <c r="B745" s="1">
        <v>2</v>
      </c>
      <c r="C745" s="1">
        <v>672</v>
      </c>
      <c r="D745" s="1">
        <v>4217</v>
      </c>
      <c r="E745" s="4">
        <v>36.240299999999998</v>
      </c>
      <c r="F745" s="4">
        <v>37.555199999999999</v>
      </c>
    </row>
    <row r="746" spans="1:6" x14ac:dyDescent="0.25">
      <c r="A746" s="1">
        <v>2019</v>
      </c>
      <c r="B746" s="1">
        <v>2</v>
      </c>
      <c r="C746" s="1">
        <v>672</v>
      </c>
      <c r="D746" s="1">
        <v>4446</v>
      </c>
      <c r="E746" s="4">
        <v>34.456099999999999</v>
      </c>
      <c r="F746" s="4">
        <v>35.796900000000001</v>
      </c>
    </row>
    <row r="747" spans="1:6" x14ac:dyDescent="0.25">
      <c r="A747" s="1">
        <v>2019</v>
      </c>
      <c r="B747" s="1">
        <v>2</v>
      </c>
      <c r="C747" s="1">
        <v>672</v>
      </c>
      <c r="D747" s="1">
        <v>4447</v>
      </c>
      <c r="E747" s="4">
        <v>32.960299999999997</v>
      </c>
      <c r="F747" s="4">
        <v>33.762999999999998</v>
      </c>
    </row>
    <row r="748" spans="1:6" x14ac:dyDescent="0.25">
      <c r="A748" s="1">
        <v>2019</v>
      </c>
      <c r="B748" s="1">
        <v>2</v>
      </c>
      <c r="C748" s="1">
        <v>672</v>
      </c>
      <c r="D748" s="1">
        <v>4448</v>
      </c>
      <c r="E748" s="4">
        <v>32.101900000000001</v>
      </c>
      <c r="F748" s="4">
        <v>32.602899999999998</v>
      </c>
    </row>
    <row r="749" spans="1:6" x14ac:dyDescent="0.25">
      <c r="A749" s="1">
        <v>2019</v>
      </c>
      <c r="B749" s="1">
        <v>2</v>
      </c>
      <c r="C749" s="1">
        <v>672</v>
      </c>
      <c r="D749" s="1">
        <v>4466</v>
      </c>
      <c r="E749" s="4">
        <v>35.505800000000001</v>
      </c>
      <c r="F749" s="4">
        <v>36.584699999999998</v>
      </c>
    </row>
    <row r="750" spans="1:6" x14ac:dyDescent="0.25">
      <c r="A750" s="1">
        <v>2019</v>
      </c>
      <c r="B750" s="1">
        <v>2</v>
      </c>
      <c r="C750" s="1">
        <v>672</v>
      </c>
      <c r="D750" s="1">
        <v>4479</v>
      </c>
      <c r="E750" s="4">
        <v>35.679299999999998</v>
      </c>
      <c r="F750" s="4">
        <v>37.023099999999999</v>
      </c>
    </row>
    <row r="751" spans="1:6" x14ac:dyDescent="0.25">
      <c r="A751" s="1">
        <v>2019</v>
      </c>
      <c r="B751" s="1">
        <v>2</v>
      </c>
      <c r="C751" s="1">
        <v>672</v>
      </c>
      <c r="D751" s="1">
        <v>4506</v>
      </c>
      <c r="E751" s="4">
        <v>35.385199999999998</v>
      </c>
      <c r="F751" s="4">
        <v>36.545400000000001</v>
      </c>
    </row>
    <row r="752" spans="1:6" x14ac:dyDescent="0.25">
      <c r="A752" s="1">
        <v>2019</v>
      </c>
      <c r="B752" s="1">
        <v>2</v>
      </c>
      <c r="C752" s="1">
        <v>672</v>
      </c>
      <c r="D752" s="1">
        <v>12510</v>
      </c>
      <c r="E752" s="4">
        <v>32.101900000000001</v>
      </c>
      <c r="F752" s="4">
        <v>32.602899999999998</v>
      </c>
    </row>
    <row r="753" spans="1:6" x14ac:dyDescent="0.25">
      <c r="A753" s="1">
        <v>2019</v>
      </c>
      <c r="B753" s="1">
        <v>2</v>
      </c>
      <c r="C753" s="1">
        <v>672</v>
      </c>
      <c r="D753" s="1">
        <v>12511</v>
      </c>
      <c r="E753" s="4">
        <v>32.101900000000001</v>
      </c>
      <c r="F753" s="4">
        <v>32.602899999999998</v>
      </c>
    </row>
    <row r="754" spans="1:6" x14ac:dyDescent="0.25">
      <c r="A754" s="1">
        <v>2019</v>
      </c>
      <c r="B754" s="1">
        <v>2</v>
      </c>
      <c r="C754" s="1">
        <v>672</v>
      </c>
      <c r="D754" s="1">
        <v>12530</v>
      </c>
      <c r="E754" s="4">
        <v>32.616199999999999</v>
      </c>
      <c r="F754" s="4">
        <v>32.6875</v>
      </c>
    </row>
    <row r="755" spans="1:6" x14ac:dyDescent="0.25">
      <c r="A755" s="1">
        <v>2019</v>
      </c>
      <c r="B755" s="1">
        <v>3</v>
      </c>
      <c r="C755" s="1">
        <v>743</v>
      </c>
      <c r="D755" s="1">
        <v>474</v>
      </c>
      <c r="E755" s="4">
        <v>37.5809</v>
      </c>
      <c r="F755" s="4">
        <v>36.477600000000002</v>
      </c>
    </row>
    <row r="756" spans="1:6" x14ac:dyDescent="0.25">
      <c r="A756" s="1">
        <v>2019</v>
      </c>
      <c r="B756" s="1">
        <v>3</v>
      </c>
      <c r="C756" s="1">
        <v>743</v>
      </c>
      <c r="D756" s="1">
        <v>555</v>
      </c>
      <c r="E756" s="4">
        <v>37.3934</v>
      </c>
      <c r="F756" s="4">
        <v>36.339599999999997</v>
      </c>
    </row>
    <row r="757" spans="1:6" x14ac:dyDescent="0.25">
      <c r="A757" s="1">
        <v>2019</v>
      </c>
      <c r="B757" s="1">
        <v>3</v>
      </c>
      <c r="C757" s="1">
        <v>743</v>
      </c>
      <c r="D757" s="1">
        <v>642</v>
      </c>
      <c r="E757" s="4">
        <v>37.490900000000003</v>
      </c>
      <c r="F757" s="4">
        <v>36.445799999999998</v>
      </c>
    </row>
    <row r="758" spans="1:6" x14ac:dyDescent="0.25">
      <c r="A758" s="1">
        <v>2019</v>
      </c>
      <c r="B758" s="1">
        <v>3</v>
      </c>
      <c r="C758" s="1">
        <v>743</v>
      </c>
      <c r="D758" s="1">
        <v>783</v>
      </c>
      <c r="E758" s="4">
        <v>34.847900000000003</v>
      </c>
      <c r="F758" s="4">
        <v>33.871099999999998</v>
      </c>
    </row>
    <row r="759" spans="1:6" x14ac:dyDescent="0.25">
      <c r="A759" s="1">
        <v>2019</v>
      </c>
      <c r="B759" s="1">
        <v>3</v>
      </c>
      <c r="C759" s="1">
        <v>743</v>
      </c>
      <c r="D759" s="1">
        <v>1185</v>
      </c>
      <c r="E759" s="4">
        <v>37.8996</v>
      </c>
      <c r="F759" s="4">
        <v>36.7669</v>
      </c>
    </row>
    <row r="760" spans="1:6" x14ac:dyDescent="0.25">
      <c r="A760" s="1">
        <v>2019</v>
      </c>
      <c r="B760" s="1">
        <v>3</v>
      </c>
      <c r="C760" s="1">
        <v>743</v>
      </c>
      <c r="D760" s="1">
        <v>1186</v>
      </c>
      <c r="E760" s="4">
        <v>37.8996</v>
      </c>
      <c r="F760" s="4">
        <v>36.7669</v>
      </c>
    </row>
    <row r="761" spans="1:6" x14ac:dyDescent="0.25">
      <c r="A761" s="1">
        <v>2019</v>
      </c>
      <c r="B761" s="1">
        <v>3</v>
      </c>
      <c r="C761" s="1">
        <v>743</v>
      </c>
      <c r="D761" s="1">
        <v>1187</v>
      </c>
      <c r="E761" s="4">
        <v>37.8996</v>
      </c>
      <c r="F761" s="4">
        <v>36.7669</v>
      </c>
    </row>
    <row r="762" spans="1:6" x14ac:dyDescent="0.25">
      <c r="A762" s="1">
        <v>2019</v>
      </c>
      <c r="B762" s="1">
        <v>3</v>
      </c>
      <c r="C762" s="1">
        <v>743</v>
      </c>
      <c r="D762" s="1">
        <v>2433</v>
      </c>
      <c r="E762" s="4">
        <v>37.893500000000003</v>
      </c>
      <c r="F762" s="4">
        <v>36.6282</v>
      </c>
    </row>
    <row r="763" spans="1:6" x14ac:dyDescent="0.25">
      <c r="A763" s="1">
        <v>2019</v>
      </c>
      <c r="B763" s="1">
        <v>3</v>
      </c>
      <c r="C763" s="1">
        <v>743</v>
      </c>
      <c r="D763" s="1">
        <v>4000</v>
      </c>
      <c r="E763" s="4">
        <v>38.065199999999997</v>
      </c>
      <c r="F763" s="4">
        <v>36.919800000000002</v>
      </c>
    </row>
    <row r="764" spans="1:6" x14ac:dyDescent="0.25">
      <c r="A764" s="1">
        <v>2019</v>
      </c>
      <c r="B764" s="1">
        <v>3</v>
      </c>
      <c r="C764" s="1">
        <v>743</v>
      </c>
      <c r="D764" s="1">
        <v>4001</v>
      </c>
      <c r="E764" s="4">
        <v>37.390900000000002</v>
      </c>
      <c r="F764" s="4">
        <v>36.2316</v>
      </c>
    </row>
    <row r="765" spans="1:6" x14ac:dyDescent="0.25">
      <c r="A765" s="1">
        <v>2019</v>
      </c>
      <c r="B765" s="1">
        <v>3</v>
      </c>
      <c r="C765" s="1">
        <v>743</v>
      </c>
      <c r="D765" s="1">
        <v>4002</v>
      </c>
      <c r="E765" s="4">
        <v>37.988500000000002</v>
      </c>
      <c r="F765" s="4">
        <v>36.884</v>
      </c>
    </row>
    <row r="766" spans="1:6" x14ac:dyDescent="0.25">
      <c r="A766" s="1">
        <v>2019</v>
      </c>
      <c r="B766" s="1">
        <v>3</v>
      </c>
      <c r="C766" s="1">
        <v>743</v>
      </c>
      <c r="D766" s="1">
        <v>4003</v>
      </c>
      <c r="E766" s="4">
        <v>37.525700000000001</v>
      </c>
      <c r="F766" s="4">
        <v>36.405999999999999</v>
      </c>
    </row>
    <row r="767" spans="1:6" x14ac:dyDescent="0.25">
      <c r="A767" s="1">
        <v>2019</v>
      </c>
      <c r="B767" s="1">
        <v>3</v>
      </c>
      <c r="C767" s="1">
        <v>743</v>
      </c>
      <c r="D767" s="1">
        <v>4011</v>
      </c>
      <c r="E767" s="4">
        <v>33.612400000000001</v>
      </c>
      <c r="F767" s="4">
        <v>32.938099999999999</v>
      </c>
    </row>
    <row r="768" spans="1:6" x14ac:dyDescent="0.25">
      <c r="A768" s="1">
        <v>2019</v>
      </c>
      <c r="B768" s="1">
        <v>3</v>
      </c>
      <c r="C768" s="1">
        <v>743</v>
      </c>
      <c r="D768" s="1">
        <v>4013</v>
      </c>
      <c r="E768" s="4">
        <v>34.352699999999999</v>
      </c>
      <c r="F768" s="4">
        <v>33.3874</v>
      </c>
    </row>
    <row r="769" spans="1:6" x14ac:dyDescent="0.25">
      <c r="A769" s="1">
        <v>2019</v>
      </c>
      <c r="B769" s="1">
        <v>3</v>
      </c>
      <c r="C769" s="1">
        <v>743</v>
      </c>
      <c r="D769" s="1">
        <v>4142</v>
      </c>
      <c r="E769" s="4">
        <v>37.085000000000001</v>
      </c>
      <c r="F769" s="4">
        <v>36.059800000000003</v>
      </c>
    </row>
    <row r="770" spans="1:6" x14ac:dyDescent="0.25">
      <c r="A770" s="1">
        <v>2019</v>
      </c>
      <c r="B770" s="1">
        <v>3</v>
      </c>
      <c r="C770" s="1">
        <v>743</v>
      </c>
      <c r="D770" s="1">
        <v>4146</v>
      </c>
      <c r="E770" s="4">
        <v>38.387999999999998</v>
      </c>
      <c r="F770" s="4">
        <v>37.320300000000003</v>
      </c>
    </row>
    <row r="771" spans="1:6" x14ac:dyDescent="0.25">
      <c r="A771" s="1">
        <v>2019</v>
      </c>
      <c r="B771" s="1">
        <v>3</v>
      </c>
      <c r="C771" s="1">
        <v>743</v>
      </c>
      <c r="D771" s="1">
        <v>4150</v>
      </c>
      <c r="E771" s="4">
        <v>36.911900000000003</v>
      </c>
      <c r="F771" s="4">
        <v>35.619300000000003</v>
      </c>
    </row>
    <row r="772" spans="1:6" x14ac:dyDescent="0.25">
      <c r="A772" s="1">
        <v>2019</v>
      </c>
      <c r="B772" s="1">
        <v>3</v>
      </c>
      <c r="C772" s="1">
        <v>743</v>
      </c>
      <c r="D772" s="1">
        <v>4162</v>
      </c>
      <c r="E772" s="4">
        <v>37.391500000000001</v>
      </c>
      <c r="F772" s="4">
        <v>36.337499999999999</v>
      </c>
    </row>
    <row r="773" spans="1:6" x14ac:dyDescent="0.25">
      <c r="A773" s="1">
        <v>2019</v>
      </c>
      <c r="B773" s="1">
        <v>3</v>
      </c>
      <c r="C773" s="1">
        <v>743</v>
      </c>
      <c r="D773" s="1">
        <v>4217</v>
      </c>
      <c r="E773" s="4">
        <v>38.612499999999997</v>
      </c>
      <c r="F773" s="4">
        <v>37.255200000000002</v>
      </c>
    </row>
    <row r="774" spans="1:6" x14ac:dyDescent="0.25">
      <c r="A774" s="1">
        <v>2019</v>
      </c>
      <c r="B774" s="1">
        <v>3</v>
      </c>
      <c r="C774" s="1">
        <v>743</v>
      </c>
      <c r="D774" s="1">
        <v>4446</v>
      </c>
      <c r="E774" s="4">
        <v>36.938699999999997</v>
      </c>
      <c r="F774" s="4">
        <v>35.938299999999998</v>
      </c>
    </row>
    <row r="775" spans="1:6" x14ac:dyDescent="0.25">
      <c r="A775" s="1">
        <v>2019</v>
      </c>
      <c r="B775" s="1">
        <v>3</v>
      </c>
      <c r="C775" s="1">
        <v>743</v>
      </c>
      <c r="D775" s="1">
        <v>4447</v>
      </c>
      <c r="E775" s="4">
        <v>35.8352</v>
      </c>
      <c r="F775" s="4">
        <v>35.046799999999998</v>
      </c>
    </row>
    <row r="776" spans="1:6" x14ac:dyDescent="0.25">
      <c r="A776" s="1">
        <v>2019</v>
      </c>
      <c r="B776" s="1">
        <v>3</v>
      </c>
      <c r="C776" s="1">
        <v>743</v>
      </c>
      <c r="D776" s="1">
        <v>4448</v>
      </c>
      <c r="E776" s="4">
        <v>34.847900000000003</v>
      </c>
      <c r="F776" s="4">
        <v>33.871099999999998</v>
      </c>
    </row>
    <row r="777" spans="1:6" x14ac:dyDescent="0.25">
      <c r="A777" s="1">
        <v>2019</v>
      </c>
      <c r="B777" s="1">
        <v>3</v>
      </c>
      <c r="C777" s="1">
        <v>743</v>
      </c>
      <c r="D777" s="1">
        <v>4466</v>
      </c>
      <c r="E777" s="4">
        <v>37.931899999999999</v>
      </c>
      <c r="F777" s="4">
        <v>36.704099999999997</v>
      </c>
    </row>
    <row r="778" spans="1:6" x14ac:dyDescent="0.25">
      <c r="A778" s="1">
        <v>2019</v>
      </c>
      <c r="B778" s="1">
        <v>3</v>
      </c>
      <c r="C778" s="1">
        <v>743</v>
      </c>
      <c r="D778" s="1">
        <v>4479</v>
      </c>
      <c r="E778" s="4">
        <v>37.987900000000003</v>
      </c>
      <c r="F778" s="4">
        <v>36.876600000000003</v>
      </c>
    </row>
    <row r="779" spans="1:6" x14ac:dyDescent="0.25">
      <c r="A779" s="1">
        <v>2019</v>
      </c>
      <c r="B779" s="1">
        <v>3</v>
      </c>
      <c r="C779" s="1">
        <v>743</v>
      </c>
      <c r="D779" s="1">
        <v>4506</v>
      </c>
      <c r="E779" s="4">
        <v>38.106499999999997</v>
      </c>
      <c r="F779" s="4">
        <v>36.9465</v>
      </c>
    </row>
    <row r="780" spans="1:6" x14ac:dyDescent="0.25">
      <c r="A780" s="1">
        <v>2019</v>
      </c>
      <c r="B780" s="1">
        <v>3</v>
      </c>
      <c r="C780" s="1">
        <v>743</v>
      </c>
      <c r="D780" s="1">
        <v>12510</v>
      </c>
      <c r="E780" s="4">
        <v>34.847900000000003</v>
      </c>
      <c r="F780" s="4">
        <v>33.871099999999998</v>
      </c>
    </row>
    <row r="781" spans="1:6" x14ac:dyDescent="0.25">
      <c r="A781" s="1">
        <v>2019</v>
      </c>
      <c r="B781" s="1">
        <v>3</v>
      </c>
      <c r="C781" s="1">
        <v>743</v>
      </c>
      <c r="D781" s="1">
        <v>12511</v>
      </c>
      <c r="E781" s="4">
        <v>34.847900000000003</v>
      </c>
      <c r="F781" s="4">
        <v>33.871099999999998</v>
      </c>
    </row>
    <row r="782" spans="1:6" x14ac:dyDescent="0.25">
      <c r="A782" s="1">
        <v>2019</v>
      </c>
      <c r="B782" s="1">
        <v>3</v>
      </c>
      <c r="C782" s="1">
        <v>743</v>
      </c>
      <c r="D782" s="1">
        <v>12530</v>
      </c>
      <c r="E782" s="4">
        <v>35.9223</v>
      </c>
      <c r="F782" s="4">
        <v>34.819000000000003</v>
      </c>
    </row>
    <row r="783" spans="1:6" x14ac:dyDescent="0.25">
      <c r="A783" s="1">
        <v>2019</v>
      </c>
      <c r="B783" s="1">
        <v>4</v>
      </c>
      <c r="C783" s="1">
        <v>720</v>
      </c>
      <c r="D783" s="1">
        <v>474</v>
      </c>
      <c r="E783" s="4">
        <v>26.375499999999999</v>
      </c>
      <c r="F783" s="4">
        <v>26.1538</v>
      </c>
    </row>
    <row r="784" spans="1:6" x14ac:dyDescent="0.25">
      <c r="A784" s="1">
        <v>2019</v>
      </c>
      <c r="B784" s="1">
        <v>4</v>
      </c>
      <c r="C784" s="1">
        <v>720</v>
      </c>
      <c r="D784" s="1">
        <v>555</v>
      </c>
      <c r="E784" s="4">
        <v>26.413799999999998</v>
      </c>
      <c r="F784" s="4">
        <v>26.384399999999999</v>
      </c>
    </row>
    <row r="785" spans="1:6" x14ac:dyDescent="0.25">
      <c r="A785" s="1">
        <v>2019</v>
      </c>
      <c r="B785" s="1">
        <v>4</v>
      </c>
      <c r="C785" s="1">
        <v>720</v>
      </c>
      <c r="D785" s="1">
        <v>642</v>
      </c>
      <c r="E785" s="4">
        <v>26.515699999999999</v>
      </c>
      <c r="F785" s="4">
        <v>26.5715</v>
      </c>
    </row>
    <row r="786" spans="1:6" x14ac:dyDescent="0.25">
      <c r="A786" s="1">
        <v>2019</v>
      </c>
      <c r="B786" s="1">
        <v>4</v>
      </c>
      <c r="C786" s="1">
        <v>720</v>
      </c>
      <c r="D786" s="1">
        <v>783</v>
      </c>
      <c r="E786" s="4">
        <v>24.427800000000001</v>
      </c>
      <c r="F786" s="4">
        <v>23.3613</v>
      </c>
    </row>
    <row r="787" spans="1:6" x14ac:dyDescent="0.25">
      <c r="A787" s="1">
        <v>2019</v>
      </c>
      <c r="B787" s="1">
        <v>4</v>
      </c>
      <c r="C787" s="1">
        <v>720</v>
      </c>
      <c r="D787" s="1">
        <v>1185</v>
      </c>
      <c r="E787" s="4">
        <v>26.883400000000002</v>
      </c>
      <c r="F787" s="4">
        <v>26.733899999999998</v>
      </c>
    </row>
    <row r="788" spans="1:6" x14ac:dyDescent="0.25">
      <c r="A788" s="1">
        <v>2019</v>
      </c>
      <c r="B788" s="1">
        <v>4</v>
      </c>
      <c r="C788" s="1">
        <v>720</v>
      </c>
      <c r="D788" s="1">
        <v>1186</v>
      </c>
      <c r="E788" s="4">
        <v>26.883400000000002</v>
      </c>
      <c r="F788" s="4">
        <v>26.733899999999998</v>
      </c>
    </row>
    <row r="789" spans="1:6" x14ac:dyDescent="0.25">
      <c r="A789" s="1">
        <v>2019</v>
      </c>
      <c r="B789" s="1">
        <v>4</v>
      </c>
      <c r="C789" s="1">
        <v>720</v>
      </c>
      <c r="D789" s="1">
        <v>1187</v>
      </c>
      <c r="E789" s="4">
        <v>26.883400000000002</v>
      </c>
      <c r="F789" s="4">
        <v>26.733899999999998</v>
      </c>
    </row>
    <row r="790" spans="1:6" x14ac:dyDescent="0.25">
      <c r="A790" s="1">
        <v>2019</v>
      </c>
      <c r="B790" s="1">
        <v>4</v>
      </c>
      <c r="C790" s="1">
        <v>720</v>
      </c>
      <c r="D790" s="1">
        <v>2433</v>
      </c>
      <c r="E790" s="4">
        <v>26.107900000000001</v>
      </c>
      <c r="F790" s="4">
        <v>25.899000000000001</v>
      </c>
    </row>
    <row r="791" spans="1:6" x14ac:dyDescent="0.25">
      <c r="A791" s="1">
        <v>2019</v>
      </c>
      <c r="B791" s="1">
        <v>4</v>
      </c>
      <c r="C791" s="1">
        <v>720</v>
      </c>
      <c r="D791" s="1">
        <v>4000</v>
      </c>
      <c r="E791" s="4">
        <v>26.968</v>
      </c>
      <c r="F791" s="4">
        <v>26.795400000000001</v>
      </c>
    </row>
    <row r="792" spans="1:6" x14ac:dyDescent="0.25">
      <c r="A792" s="1">
        <v>2019</v>
      </c>
      <c r="B792" s="1">
        <v>4</v>
      </c>
      <c r="C792" s="1">
        <v>720</v>
      </c>
      <c r="D792" s="1">
        <v>4001</v>
      </c>
      <c r="E792" s="4">
        <v>26.3126</v>
      </c>
      <c r="F792" s="4">
        <v>26.121600000000001</v>
      </c>
    </row>
    <row r="793" spans="1:6" x14ac:dyDescent="0.25">
      <c r="A793" s="1">
        <v>2019</v>
      </c>
      <c r="B793" s="1">
        <v>4</v>
      </c>
      <c r="C793" s="1">
        <v>720</v>
      </c>
      <c r="D793" s="1">
        <v>4002</v>
      </c>
      <c r="E793" s="4">
        <v>26.761099999999999</v>
      </c>
      <c r="F793" s="4">
        <v>26.637499999999999</v>
      </c>
    </row>
    <row r="794" spans="1:6" x14ac:dyDescent="0.25">
      <c r="A794" s="1">
        <v>2019</v>
      </c>
      <c r="B794" s="1">
        <v>4</v>
      </c>
      <c r="C794" s="1">
        <v>720</v>
      </c>
      <c r="D794" s="1">
        <v>4003</v>
      </c>
      <c r="E794" s="4">
        <v>26.267299999999999</v>
      </c>
      <c r="F794" s="4">
        <v>26.0029</v>
      </c>
    </row>
    <row r="795" spans="1:6" x14ac:dyDescent="0.25">
      <c r="A795" s="1">
        <v>2019</v>
      </c>
      <c r="B795" s="1">
        <v>4</v>
      </c>
      <c r="C795" s="1">
        <v>720</v>
      </c>
      <c r="D795" s="1">
        <v>4011</v>
      </c>
      <c r="E795" s="4">
        <v>26.030100000000001</v>
      </c>
      <c r="F795" s="4">
        <v>25.222000000000001</v>
      </c>
    </row>
    <row r="796" spans="1:6" x14ac:dyDescent="0.25">
      <c r="A796" s="1">
        <v>2019</v>
      </c>
      <c r="B796" s="1">
        <v>4</v>
      </c>
      <c r="C796" s="1">
        <v>720</v>
      </c>
      <c r="D796" s="1">
        <v>4013</v>
      </c>
      <c r="E796" s="4">
        <v>24.090199999999999</v>
      </c>
      <c r="F796" s="4">
        <v>23.017800000000001</v>
      </c>
    </row>
    <row r="797" spans="1:6" x14ac:dyDescent="0.25">
      <c r="A797" s="1">
        <v>2019</v>
      </c>
      <c r="B797" s="1">
        <v>4</v>
      </c>
      <c r="C797" s="1">
        <v>720</v>
      </c>
      <c r="D797" s="1">
        <v>4142</v>
      </c>
      <c r="E797" s="4">
        <v>26.203900000000001</v>
      </c>
      <c r="F797" s="4">
        <v>26.3675</v>
      </c>
    </row>
    <row r="798" spans="1:6" x14ac:dyDescent="0.25">
      <c r="A798" s="1">
        <v>2019</v>
      </c>
      <c r="B798" s="1">
        <v>4</v>
      </c>
      <c r="C798" s="1">
        <v>720</v>
      </c>
      <c r="D798" s="1">
        <v>4146</v>
      </c>
      <c r="E798" s="4">
        <v>27.012599999999999</v>
      </c>
      <c r="F798" s="4">
        <v>27.145499999999998</v>
      </c>
    </row>
    <row r="799" spans="1:6" x14ac:dyDescent="0.25">
      <c r="A799" s="1">
        <v>2019</v>
      </c>
      <c r="B799" s="1">
        <v>4</v>
      </c>
      <c r="C799" s="1">
        <v>720</v>
      </c>
      <c r="D799" s="1">
        <v>4150</v>
      </c>
      <c r="E799" s="4">
        <v>26.048100000000002</v>
      </c>
      <c r="F799" s="4">
        <v>26.055700000000002</v>
      </c>
    </row>
    <row r="800" spans="1:6" x14ac:dyDescent="0.25">
      <c r="A800" s="1">
        <v>2019</v>
      </c>
      <c r="B800" s="1">
        <v>4</v>
      </c>
      <c r="C800" s="1">
        <v>720</v>
      </c>
      <c r="D800" s="1">
        <v>4162</v>
      </c>
      <c r="E800" s="4">
        <v>26.4283</v>
      </c>
      <c r="F800" s="4">
        <v>26.511600000000001</v>
      </c>
    </row>
    <row r="801" spans="1:6" x14ac:dyDescent="0.25">
      <c r="A801" s="1">
        <v>2019</v>
      </c>
      <c r="B801" s="1">
        <v>4</v>
      </c>
      <c r="C801" s="1">
        <v>720</v>
      </c>
      <c r="D801" s="1">
        <v>4217</v>
      </c>
      <c r="E801" s="4">
        <v>27.192</v>
      </c>
      <c r="F801" s="4">
        <v>26.985399999999998</v>
      </c>
    </row>
    <row r="802" spans="1:6" x14ac:dyDescent="0.25">
      <c r="A802" s="1">
        <v>2019</v>
      </c>
      <c r="B802" s="1">
        <v>4</v>
      </c>
      <c r="C802" s="1">
        <v>720</v>
      </c>
      <c r="D802" s="1">
        <v>4446</v>
      </c>
      <c r="E802" s="4">
        <v>25.308599999999998</v>
      </c>
      <c r="F802" s="4">
        <v>25.316400000000002</v>
      </c>
    </row>
    <row r="803" spans="1:6" x14ac:dyDescent="0.25">
      <c r="A803" s="1">
        <v>2019</v>
      </c>
      <c r="B803" s="1">
        <v>4</v>
      </c>
      <c r="C803" s="1">
        <v>720</v>
      </c>
      <c r="D803" s="1">
        <v>4447</v>
      </c>
      <c r="E803" s="4">
        <v>24.749400000000001</v>
      </c>
      <c r="F803" s="4">
        <v>24.005099999999999</v>
      </c>
    </row>
    <row r="804" spans="1:6" x14ac:dyDescent="0.25">
      <c r="A804" s="1">
        <v>2019</v>
      </c>
      <c r="B804" s="1">
        <v>4</v>
      </c>
      <c r="C804" s="1">
        <v>720</v>
      </c>
      <c r="D804" s="1">
        <v>4448</v>
      </c>
      <c r="E804" s="4">
        <v>24.427800000000001</v>
      </c>
      <c r="F804" s="4">
        <v>23.3613</v>
      </c>
    </row>
    <row r="805" spans="1:6" x14ac:dyDescent="0.25">
      <c r="A805" s="1">
        <v>2019</v>
      </c>
      <c r="B805" s="1">
        <v>4</v>
      </c>
      <c r="C805" s="1">
        <v>720</v>
      </c>
      <c r="D805" s="1">
        <v>4466</v>
      </c>
      <c r="E805" s="4">
        <v>26.229600000000001</v>
      </c>
      <c r="F805" s="4">
        <v>26.0228</v>
      </c>
    </row>
    <row r="806" spans="1:6" x14ac:dyDescent="0.25">
      <c r="A806" s="1">
        <v>2019</v>
      </c>
      <c r="B806" s="1">
        <v>4</v>
      </c>
      <c r="C806" s="1">
        <v>720</v>
      </c>
      <c r="D806" s="1">
        <v>4479</v>
      </c>
      <c r="E806" s="4">
        <v>26.874300000000002</v>
      </c>
      <c r="F806" s="4">
        <v>26.7393</v>
      </c>
    </row>
    <row r="807" spans="1:6" x14ac:dyDescent="0.25">
      <c r="A807" s="1">
        <v>2019</v>
      </c>
      <c r="B807" s="1">
        <v>4</v>
      </c>
      <c r="C807" s="1">
        <v>720</v>
      </c>
      <c r="D807" s="1">
        <v>4506</v>
      </c>
      <c r="E807" s="4">
        <v>27.1768</v>
      </c>
      <c r="F807" s="4">
        <v>26.952100000000002</v>
      </c>
    </row>
    <row r="808" spans="1:6" x14ac:dyDescent="0.25">
      <c r="A808" s="1">
        <v>2019</v>
      </c>
      <c r="B808" s="1">
        <v>4</v>
      </c>
      <c r="C808" s="1">
        <v>720</v>
      </c>
      <c r="D808" s="1">
        <v>12510</v>
      </c>
      <c r="E808" s="4">
        <v>24.427800000000001</v>
      </c>
      <c r="F808" s="4">
        <v>23.3613</v>
      </c>
    </row>
    <row r="809" spans="1:6" x14ac:dyDescent="0.25">
      <c r="A809" s="1">
        <v>2019</v>
      </c>
      <c r="B809" s="1">
        <v>4</v>
      </c>
      <c r="C809" s="1">
        <v>720</v>
      </c>
      <c r="D809" s="1">
        <v>12511</v>
      </c>
      <c r="E809" s="4">
        <v>24.427800000000001</v>
      </c>
      <c r="F809" s="4">
        <v>23.3613</v>
      </c>
    </row>
    <row r="810" spans="1:6" x14ac:dyDescent="0.25">
      <c r="A810" s="1">
        <v>2019</v>
      </c>
      <c r="B810" s="1">
        <v>4</v>
      </c>
      <c r="C810" s="1">
        <v>720</v>
      </c>
      <c r="D810" s="1">
        <v>12530</v>
      </c>
      <c r="E810" s="4">
        <v>24.762</v>
      </c>
      <c r="F810" s="4">
        <v>23.0656</v>
      </c>
    </row>
    <row r="811" spans="1:6" x14ac:dyDescent="0.25">
      <c r="A811" s="1">
        <v>2019</v>
      </c>
      <c r="B811" s="1">
        <v>5</v>
      </c>
      <c r="C811" s="1">
        <v>744</v>
      </c>
      <c r="D811" s="1">
        <v>474</v>
      </c>
      <c r="E811" s="4">
        <v>23.7271</v>
      </c>
      <c r="F811" s="4">
        <v>22.329000000000001</v>
      </c>
    </row>
    <row r="812" spans="1:6" x14ac:dyDescent="0.25">
      <c r="A812" s="1">
        <v>2019</v>
      </c>
      <c r="B812" s="1">
        <v>5</v>
      </c>
      <c r="C812" s="1">
        <v>744</v>
      </c>
      <c r="D812" s="1">
        <v>555</v>
      </c>
      <c r="E812" s="4">
        <v>23.961300000000001</v>
      </c>
      <c r="F812" s="4">
        <v>22.684799999999999</v>
      </c>
    </row>
    <row r="813" spans="1:6" x14ac:dyDescent="0.25">
      <c r="A813" s="1">
        <v>2019</v>
      </c>
      <c r="B813" s="1">
        <v>5</v>
      </c>
      <c r="C813" s="1">
        <v>744</v>
      </c>
      <c r="D813" s="1">
        <v>642</v>
      </c>
      <c r="E813" s="4">
        <v>23.983599999999999</v>
      </c>
      <c r="F813" s="4">
        <v>22.786799999999999</v>
      </c>
    </row>
    <row r="814" spans="1:6" x14ac:dyDescent="0.25">
      <c r="A814" s="1">
        <v>2019</v>
      </c>
      <c r="B814" s="1">
        <v>5</v>
      </c>
      <c r="C814" s="1">
        <v>744</v>
      </c>
      <c r="D814" s="1">
        <v>783</v>
      </c>
      <c r="E814" s="4">
        <v>22.125299999999999</v>
      </c>
      <c r="F814" s="4">
        <v>20.510300000000001</v>
      </c>
    </row>
    <row r="815" spans="1:6" x14ac:dyDescent="0.25">
      <c r="A815" s="1">
        <v>2019</v>
      </c>
      <c r="B815" s="1">
        <v>5</v>
      </c>
      <c r="C815" s="1">
        <v>744</v>
      </c>
      <c r="D815" s="1">
        <v>1185</v>
      </c>
      <c r="E815" s="4">
        <v>24.0322</v>
      </c>
      <c r="F815" s="4">
        <v>22.7834</v>
      </c>
    </row>
    <row r="816" spans="1:6" x14ac:dyDescent="0.25">
      <c r="A816" s="1">
        <v>2019</v>
      </c>
      <c r="B816" s="1">
        <v>5</v>
      </c>
      <c r="C816" s="1">
        <v>744</v>
      </c>
      <c r="D816" s="1">
        <v>1186</v>
      </c>
      <c r="E816" s="4">
        <v>24.0322</v>
      </c>
      <c r="F816" s="4">
        <v>22.7834</v>
      </c>
    </row>
    <row r="817" spans="1:6" x14ac:dyDescent="0.25">
      <c r="A817" s="1">
        <v>2019</v>
      </c>
      <c r="B817" s="1">
        <v>5</v>
      </c>
      <c r="C817" s="1">
        <v>744</v>
      </c>
      <c r="D817" s="1">
        <v>1187</v>
      </c>
      <c r="E817" s="4">
        <v>24.0322</v>
      </c>
      <c r="F817" s="4">
        <v>22.7834</v>
      </c>
    </row>
    <row r="818" spans="1:6" x14ac:dyDescent="0.25">
      <c r="A818" s="1">
        <v>2019</v>
      </c>
      <c r="B818" s="1">
        <v>5</v>
      </c>
      <c r="C818" s="1">
        <v>744</v>
      </c>
      <c r="D818" s="1">
        <v>2433</v>
      </c>
      <c r="E818" s="4">
        <v>23.6693</v>
      </c>
      <c r="F818" s="4">
        <v>22.229600000000001</v>
      </c>
    </row>
    <row r="819" spans="1:6" x14ac:dyDescent="0.25">
      <c r="A819" s="1">
        <v>2019</v>
      </c>
      <c r="B819" s="1">
        <v>5</v>
      </c>
      <c r="C819" s="1">
        <v>744</v>
      </c>
      <c r="D819" s="1">
        <v>4000</v>
      </c>
      <c r="E819" s="4">
        <v>24.214200000000002</v>
      </c>
      <c r="F819" s="4">
        <v>22.886600000000001</v>
      </c>
    </row>
    <row r="820" spans="1:6" x14ac:dyDescent="0.25">
      <c r="A820" s="1">
        <v>2019</v>
      </c>
      <c r="B820" s="1">
        <v>5</v>
      </c>
      <c r="C820" s="1">
        <v>744</v>
      </c>
      <c r="D820" s="1">
        <v>4001</v>
      </c>
      <c r="E820" s="4">
        <v>23.826699999999999</v>
      </c>
      <c r="F820" s="4">
        <v>22.665299999999998</v>
      </c>
    </row>
    <row r="821" spans="1:6" x14ac:dyDescent="0.25">
      <c r="A821" s="1">
        <v>2019</v>
      </c>
      <c r="B821" s="1">
        <v>5</v>
      </c>
      <c r="C821" s="1">
        <v>744</v>
      </c>
      <c r="D821" s="1">
        <v>4002</v>
      </c>
      <c r="E821" s="4">
        <v>24.231200000000001</v>
      </c>
      <c r="F821" s="4">
        <v>22.896999999999998</v>
      </c>
    </row>
    <row r="822" spans="1:6" x14ac:dyDescent="0.25">
      <c r="A822" s="1">
        <v>2019</v>
      </c>
      <c r="B822" s="1">
        <v>5</v>
      </c>
      <c r="C822" s="1">
        <v>744</v>
      </c>
      <c r="D822" s="1">
        <v>4003</v>
      </c>
      <c r="E822" s="4">
        <v>23.652799999999999</v>
      </c>
      <c r="F822" s="4">
        <v>22.254799999999999</v>
      </c>
    </row>
    <row r="823" spans="1:6" x14ac:dyDescent="0.25">
      <c r="A823" s="1">
        <v>2019</v>
      </c>
      <c r="B823" s="1">
        <v>5</v>
      </c>
      <c r="C823" s="1">
        <v>744</v>
      </c>
      <c r="D823" s="1">
        <v>4011</v>
      </c>
      <c r="E823" s="4">
        <v>22.634699999999999</v>
      </c>
      <c r="F823" s="4">
        <v>20.893599999999999</v>
      </c>
    </row>
    <row r="824" spans="1:6" x14ac:dyDescent="0.25">
      <c r="A824" s="1">
        <v>2019</v>
      </c>
      <c r="B824" s="1">
        <v>5</v>
      </c>
      <c r="C824" s="1">
        <v>744</v>
      </c>
      <c r="D824" s="1">
        <v>4013</v>
      </c>
      <c r="E824" s="4">
        <v>21.849599999999999</v>
      </c>
      <c r="F824" s="4">
        <v>20.239999999999998</v>
      </c>
    </row>
    <row r="825" spans="1:6" x14ac:dyDescent="0.25">
      <c r="A825" s="1">
        <v>2019</v>
      </c>
      <c r="B825" s="1">
        <v>5</v>
      </c>
      <c r="C825" s="1">
        <v>744</v>
      </c>
      <c r="D825" s="1">
        <v>4142</v>
      </c>
      <c r="E825" s="4">
        <v>23.626899999999999</v>
      </c>
      <c r="F825" s="4">
        <v>22.537199999999999</v>
      </c>
    </row>
    <row r="826" spans="1:6" x14ac:dyDescent="0.25">
      <c r="A826" s="1">
        <v>2019</v>
      </c>
      <c r="B826" s="1">
        <v>5</v>
      </c>
      <c r="C826" s="1">
        <v>744</v>
      </c>
      <c r="D826" s="1">
        <v>4146</v>
      </c>
      <c r="E826" s="4">
        <v>24.5916</v>
      </c>
      <c r="F826" s="4">
        <v>23.361999999999998</v>
      </c>
    </row>
    <row r="827" spans="1:6" x14ac:dyDescent="0.25">
      <c r="A827" s="1">
        <v>2019</v>
      </c>
      <c r="B827" s="1">
        <v>5</v>
      </c>
      <c r="C827" s="1">
        <v>744</v>
      </c>
      <c r="D827" s="1">
        <v>4150</v>
      </c>
      <c r="E827" s="4">
        <v>23.367599999999999</v>
      </c>
      <c r="F827" s="4">
        <v>22.2807</v>
      </c>
    </row>
    <row r="828" spans="1:6" x14ac:dyDescent="0.25">
      <c r="A828" s="1">
        <v>2019</v>
      </c>
      <c r="B828" s="1">
        <v>5</v>
      </c>
      <c r="C828" s="1">
        <v>744</v>
      </c>
      <c r="D828" s="1">
        <v>4162</v>
      </c>
      <c r="E828" s="4">
        <v>23.880400000000002</v>
      </c>
      <c r="F828" s="4">
        <v>22.710699999999999</v>
      </c>
    </row>
    <row r="829" spans="1:6" x14ac:dyDescent="0.25">
      <c r="A829" s="1">
        <v>2019</v>
      </c>
      <c r="B829" s="1">
        <v>5</v>
      </c>
      <c r="C829" s="1">
        <v>744</v>
      </c>
      <c r="D829" s="1">
        <v>4217</v>
      </c>
      <c r="E829" s="4">
        <v>25.4559</v>
      </c>
      <c r="F829" s="4">
        <v>23.1813</v>
      </c>
    </row>
    <row r="830" spans="1:6" x14ac:dyDescent="0.25">
      <c r="A830" s="1">
        <v>2019</v>
      </c>
      <c r="B830" s="1">
        <v>5</v>
      </c>
      <c r="C830" s="1">
        <v>744</v>
      </c>
      <c r="D830" s="1">
        <v>4446</v>
      </c>
      <c r="E830" s="4">
        <v>22.9968</v>
      </c>
      <c r="F830" s="4">
        <v>21.782499999999999</v>
      </c>
    </row>
    <row r="831" spans="1:6" x14ac:dyDescent="0.25">
      <c r="A831" s="1">
        <v>2019</v>
      </c>
      <c r="B831" s="1">
        <v>5</v>
      </c>
      <c r="C831" s="1">
        <v>744</v>
      </c>
      <c r="D831" s="1">
        <v>4447</v>
      </c>
      <c r="E831" s="4">
        <v>22.493600000000001</v>
      </c>
      <c r="F831" s="4">
        <v>21.0608</v>
      </c>
    </row>
    <row r="832" spans="1:6" x14ac:dyDescent="0.25">
      <c r="A832" s="1">
        <v>2019</v>
      </c>
      <c r="B832" s="1">
        <v>5</v>
      </c>
      <c r="C832" s="1">
        <v>744</v>
      </c>
      <c r="D832" s="1">
        <v>4448</v>
      </c>
      <c r="E832" s="4">
        <v>22.125299999999999</v>
      </c>
      <c r="F832" s="4">
        <v>20.510300000000001</v>
      </c>
    </row>
    <row r="833" spans="1:6" x14ac:dyDescent="0.25">
      <c r="A833" s="1">
        <v>2019</v>
      </c>
      <c r="B833" s="1">
        <v>5</v>
      </c>
      <c r="C833" s="1">
        <v>744</v>
      </c>
      <c r="D833" s="1">
        <v>4466</v>
      </c>
      <c r="E833" s="4">
        <v>23.732099999999999</v>
      </c>
      <c r="F833" s="4">
        <v>22.301600000000001</v>
      </c>
    </row>
    <row r="834" spans="1:6" x14ac:dyDescent="0.25">
      <c r="A834" s="1">
        <v>2019</v>
      </c>
      <c r="B834" s="1">
        <v>5</v>
      </c>
      <c r="C834" s="1">
        <v>744</v>
      </c>
      <c r="D834" s="1">
        <v>4479</v>
      </c>
      <c r="E834" s="4">
        <v>24.1525</v>
      </c>
      <c r="F834" s="4">
        <v>22.8675</v>
      </c>
    </row>
    <row r="835" spans="1:6" x14ac:dyDescent="0.25">
      <c r="A835" s="1">
        <v>2019</v>
      </c>
      <c r="B835" s="1">
        <v>5</v>
      </c>
      <c r="C835" s="1">
        <v>744</v>
      </c>
      <c r="D835" s="1">
        <v>4506</v>
      </c>
      <c r="E835" s="4">
        <v>24.255199999999999</v>
      </c>
      <c r="F835" s="4">
        <v>22.938800000000001</v>
      </c>
    </row>
    <row r="836" spans="1:6" x14ac:dyDescent="0.25">
      <c r="A836" s="1">
        <v>2019</v>
      </c>
      <c r="B836" s="1">
        <v>5</v>
      </c>
      <c r="C836" s="1">
        <v>744</v>
      </c>
      <c r="D836" s="1">
        <v>12510</v>
      </c>
      <c r="E836" s="4">
        <v>22.125299999999999</v>
      </c>
      <c r="F836" s="4">
        <v>20.510300000000001</v>
      </c>
    </row>
    <row r="837" spans="1:6" x14ac:dyDescent="0.25">
      <c r="A837" s="1">
        <v>2019</v>
      </c>
      <c r="B837" s="1">
        <v>5</v>
      </c>
      <c r="C837" s="1">
        <v>744</v>
      </c>
      <c r="D837" s="1">
        <v>12511</v>
      </c>
      <c r="E837" s="4">
        <v>22.125299999999999</v>
      </c>
      <c r="F837" s="4">
        <v>20.510300000000001</v>
      </c>
    </row>
    <row r="838" spans="1:6" x14ac:dyDescent="0.25">
      <c r="A838" s="1">
        <v>2019</v>
      </c>
      <c r="B838" s="1">
        <v>5</v>
      </c>
      <c r="C838" s="1">
        <v>744</v>
      </c>
      <c r="D838" s="1">
        <v>12530</v>
      </c>
      <c r="E838" s="4">
        <v>22.5242</v>
      </c>
      <c r="F838" s="4">
        <v>20.804099999999998</v>
      </c>
    </row>
    <row r="839" spans="1:6" x14ac:dyDescent="0.25">
      <c r="A839" s="1">
        <v>2019</v>
      </c>
      <c r="B839" s="1">
        <v>6</v>
      </c>
      <c r="C839" s="1">
        <v>720</v>
      </c>
      <c r="D839" s="1">
        <v>474</v>
      </c>
      <c r="E839" s="4">
        <v>21.839400000000001</v>
      </c>
      <c r="F839" s="4">
        <v>22.1449</v>
      </c>
    </row>
    <row r="840" spans="1:6" x14ac:dyDescent="0.25">
      <c r="A840" s="1">
        <v>2019</v>
      </c>
      <c r="B840" s="1">
        <v>6</v>
      </c>
      <c r="C840" s="1">
        <v>720</v>
      </c>
      <c r="D840" s="1">
        <v>555</v>
      </c>
      <c r="E840" s="4">
        <v>21.927900000000001</v>
      </c>
      <c r="F840" s="4">
        <v>22.2576</v>
      </c>
    </row>
    <row r="841" spans="1:6" x14ac:dyDescent="0.25">
      <c r="A841" s="1">
        <v>2019</v>
      </c>
      <c r="B841" s="1">
        <v>6</v>
      </c>
      <c r="C841" s="1">
        <v>720</v>
      </c>
      <c r="D841" s="1">
        <v>642</v>
      </c>
      <c r="E841" s="4">
        <v>21.968499999999999</v>
      </c>
      <c r="F841" s="4">
        <v>22.3506</v>
      </c>
    </row>
    <row r="842" spans="1:6" x14ac:dyDescent="0.25">
      <c r="A842" s="1">
        <v>2019</v>
      </c>
      <c r="B842" s="1">
        <v>6</v>
      </c>
      <c r="C842" s="1">
        <v>720</v>
      </c>
      <c r="D842" s="1">
        <v>783</v>
      </c>
      <c r="E842" s="4">
        <v>20.586500000000001</v>
      </c>
      <c r="F842" s="4">
        <v>20.740400000000001</v>
      </c>
    </row>
    <row r="843" spans="1:6" x14ac:dyDescent="0.25">
      <c r="A843" s="1">
        <v>2019</v>
      </c>
      <c r="B843" s="1">
        <v>6</v>
      </c>
      <c r="C843" s="1">
        <v>720</v>
      </c>
      <c r="D843" s="1">
        <v>1185</v>
      </c>
      <c r="E843" s="4">
        <v>21.774799999999999</v>
      </c>
      <c r="F843" s="4">
        <v>22.224699999999999</v>
      </c>
    </row>
    <row r="844" spans="1:6" x14ac:dyDescent="0.25">
      <c r="A844" s="1">
        <v>2019</v>
      </c>
      <c r="B844" s="1">
        <v>6</v>
      </c>
      <c r="C844" s="1">
        <v>720</v>
      </c>
      <c r="D844" s="1">
        <v>1186</v>
      </c>
      <c r="E844" s="4">
        <v>21.774799999999999</v>
      </c>
      <c r="F844" s="4">
        <v>22.224699999999999</v>
      </c>
    </row>
    <row r="845" spans="1:6" x14ac:dyDescent="0.25">
      <c r="A845" s="1">
        <v>2019</v>
      </c>
      <c r="B845" s="1">
        <v>6</v>
      </c>
      <c r="C845" s="1">
        <v>720</v>
      </c>
      <c r="D845" s="1">
        <v>1187</v>
      </c>
      <c r="E845" s="4">
        <v>21.774799999999999</v>
      </c>
      <c r="F845" s="4">
        <v>22.224699999999999</v>
      </c>
    </row>
    <row r="846" spans="1:6" x14ac:dyDescent="0.25">
      <c r="A846" s="1">
        <v>2019</v>
      </c>
      <c r="B846" s="1">
        <v>6</v>
      </c>
      <c r="C846" s="1">
        <v>720</v>
      </c>
      <c r="D846" s="1">
        <v>2433</v>
      </c>
      <c r="E846" s="4">
        <v>21.839400000000001</v>
      </c>
      <c r="F846" s="4">
        <v>22.1538</v>
      </c>
    </row>
    <row r="847" spans="1:6" x14ac:dyDescent="0.25">
      <c r="A847" s="1">
        <v>2019</v>
      </c>
      <c r="B847" s="1">
        <v>6</v>
      </c>
      <c r="C847" s="1">
        <v>720</v>
      </c>
      <c r="D847" s="1">
        <v>4000</v>
      </c>
      <c r="E847" s="4">
        <v>22.0885</v>
      </c>
      <c r="F847" s="4">
        <v>22.4267</v>
      </c>
    </row>
    <row r="848" spans="1:6" x14ac:dyDescent="0.25">
      <c r="A848" s="1">
        <v>2019</v>
      </c>
      <c r="B848" s="1">
        <v>6</v>
      </c>
      <c r="C848" s="1">
        <v>720</v>
      </c>
      <c r="D848" s="1">
        <v>4001</v>
      </c>
      <c r="E848" s="4">
        <v>21.966799999999999</v>
      </c>
      <c r="F848" s="4">
        <v>22.113499999999998</v>
      </c>
    </row>
    <row r="849" spans="1:6" x14ac:dyDescent="0.25">
      <c r="A849" s="1">
        <v>2019</v>
      </c>
      <c r="B849" s="1">
        <v>6</v>
      </c>
      <c r="C849" s="1">
        <v>720</v>
      </c>
      <c r="D849" s="1">
        <v>4002</v>
      </c>
      <c r="E849" s="4">
        <v>22.1343</v>
      </c>
      <c r="F849" s="4">
        <v>22.465599999999998</v>
      </c>
    </row>
    <row r="850" spans="1:6" x14ac:dyDescent="0.25">
      <c r="A850" s="1">
        <v>2019</v>
      </c>
      <c r="B850" s="1">
        <v>6</v>
      </c>
      <c r="C850" s="1">
        <v>720</v>
      </c>
      <c r="D850" s="1">
        <v>4003</v>
      </c>
      <c r="E850" s="4">
        <v>21.7059</v>
      </c>
      <c r="F850" s="4">
        <v>22.014099999999999</v>
      </c>
    </row>
    <row r="851" spans="1:6" x14ac:dyDescent="0.25">
      <c r="A851" s="1">
        <v>2019</v>
      </c>
      <c r="B851" s="1">
        <v>6</v>
      </c>
      <c r="C851" s="1">
        <v>720</v>
      </c>
      <c r="D851" s="1">
        <v>4011</v>
      </c>
      <c r="E851" s="4">
        <v>21.183199999999999</v>
      </c>
      <c r="F851" s="4">
        <v>21.7727</v>
      </c>
    </row>
    <row r="852" spans="1:6" x14ac:dyDescent="0.25">
      <c r="A852" s="1">
        <v>2019</v>
      </c>
      <c r="B852" s="1">
        <v>6</v>
      </c>
      <c r="C852" s="1">
        <v>720</v>
      </c>
      <c r="D852" s="1">
        <v>4013</v>
      </c>
      <c r="E852" s="4">
        <v>20.365200000000002</v>
      </c>
      <c r="F852" s="4">
        <v>20.502300000000002</v>
      </c>
    </row>
    <row r="853" spans="1:6" x14ac:dyDescent="0.25">
      <c r="A853" s="1">
        <v>2019</v>
      </c>
      <c r="B853" s="1">
        <v>6</v>
      </c>
      <c r="C853" s="1">
        <v>720</v>
      </c>
      <c r="D853" s="1">
        <v>4142</v>
      </c>
      <c r="E853" s="4">
        <v>21.767199999999999</v>
      </c>
      <c r="F853" s="4">
        <v>22.2</v>
      </c>
    </row>
    <row r="854" spans="1:6" x14ac:dyDescent="0.25">
      <c r="A854" s="1">
        <v>2019</v>
      </c>
      <c r="B854" s="1">
        <v>6</v>
      </c>
      <c r="C854" s="1">
        <v>720</v>
      </c>
      <c r="D854" s="1">
        <v>4146</v>
      </c>
      <c r="E854" s="4">
        <v>22.456199999999999</v>
      </c>
      <c r="F854" s="4">
        <v>22.8751</v>
      </c>
    </row>
    <row r="855" spans="1:6" x14ac:dyDescent="0.25">
      <c r="A855" s="1">
        <v>2019</v>
      </c>
      <c r="B855" s="1">
        <v>6</v>
      </c>
      <c r="C855" s="1">
        <v>720</v>
      </c>
      <c r="D855" s="1">
        <v>4150</v>
      </c>
      <c r="E855" s="4">
        <v>21.6206</v>
      </c>
      <c r="F855" s="4">
        <v>22.024999999999999</v>
      </c>
    </row>
    <row r="856" spans="1:6" x14ac:dyDescent="0.25">
      <c r="A856" s="1">
        <v>2019</v>
      </c>
      <c r="B856" s="1">
        <v>6</v>
      </c>
      <c r="C856" s="1">
        <v>720</v>
      </c>
      <c r="D856" s="1">
        <v>4162</v>
      </c>
      <c r="E856" s="4">
        <v>21.9207</v>
      </c>
      <c r="F856" s="4">
        <v>22.323</v>
      </c>
    </row>
    <row r="857" spans="1:6" x14ac:dyDescent="0.25">
      <c r="A857" s="1">
        <v>2019</v>
      </c>
      <c r="B857" s="1">
        <v>6</v>
      </c>
      <c r="C857" s="1">
        <v>720</v>
      </c>
      <c r="D857" s="1">
        <v>4217</v>
      </c>
      <c r="E857" s="4">
        <v>22.933499999999999</v>
      </c>
      <c r="F857" s="4">
        <v>22.8125</v>
      </c>
    </row>
    <row r="858" spans="1:6" x14ac:dyDescent="0.25">
      <c r="A858" s="1">
        <v>2019</v>
      </c>
      <c r="B858" s="1">
        <v>6</v>
      </c>
      <c r="C858" s="1">
        <v>720</v>
      </c>
      <c r="D858" s="1">
        <v>4446</v>
      </c>
      <c r="E858" s="4">
        <v>21.353100000000001</v>
      </c>
      <c r="F858" s="4">
        <v>21.834900000000001</v>
      </c>
    </row>
    <row r="859" spans="1:6" x14ac:dyDescent="0.25">
      <c r="A859" s="1">
        <v>2019</v>
      </c>
      <c r="B859" s="1">
        <v>6</v>
      </c>
      <c r="C859" s="1">
        <v>720</v>
      </c>
      <c r="D859" s="1">
        <v>4447</v>
      </c>
      <c r="E859" s="4">
        <v>20.985499999999998</v>
      </c>
      <c r="F859" s="4">
        <v>21.322700000000001</v>
      </c>
    </row>
    <row r="860" spans="1:6" x14ac:dyDescent="0.25">
      <c r="A860" s="1">
        <v>2019</v>
      </c>
      <c r="B860" s="1">
        <v>6</v>
      </c>
      <c r="C860" s="1">
        <v>720</v>
      </c>
      <c r="D860" s="1">
        <v>4448</v>
      </c>
      <c r="E860" s="4">
        <v>20.586500000000001</v>
      </c>
      <c r="F860" s="4">
        <v>20.740400000000001</v>
      </c>
    </row>
    <row r="861" spans="1:6" x14ac:dyDescent="0.25">
      <c r="A861" s="1">
        <v>2019</v>
      </c>
      <c r="B861" s="1">
        <v>6</v>
      </c>
      <c r="C861" s="1">
        <v>720</v>
      </c>
      <c r="D861" s="1">
        <v>4466</v>
      </c>
      <c r="E861" s="4">
        <v>21.893000000000001</v>
      </c>
      <c r="F861" s="4">
        <v>22.194800000000001</v>
      </c>
    </row>
    <row r="862" spans="1:6" x14ac:dyDescent="0.25">
      <c r="A862" s="1">
        <v>2019</v>
      </c>
      <c r="B862" s="1">
        <v>6</v>
      </c>
      <c r="C862" s="1">
        <v>720</v>
      </c>
      <c r="D862" s="1">
        <v>4479</v>
      </c>
      <c r="E862" s="4">
        <v>21.976099999999999</v>
      </c>
      <c r="F862" s="4">
        <v>22.385300000000001</v>
      </c>
    </row>
    <row r="863" spans="1:6" x14ac:dyDescent="0.25">
      <c r="A863" s="1">
        <v>2019</v>
      </c>
      <c r="B863" s="1">
        <v>6</v>
      </c>
      <c r="C863" s="1">
        <v>720</v>
      </c>
      <c r="D863" s="1">
        <v>4506</v>
      </c>
      <c r="E863" s="4">
        <v>21.852499999999999</v>
      </c>
      <c r="F863" s="4">
        <v>22.214300000000001</v>
      </c>
    </row>
    <row r="864" spans="1:6" x14ac:dyDescent="0.25">
      <c r="A864" s="1">
        <v>2019</v>
      </c>
      <c r="B864" s="1">
        <v>6</v>
      </c>
      <c r="C864" s="1">
        <v>720</v>
      </c>
      <c r="D864" s="1">
        <v>12510</v>
      </c>
      <c r="E864" s="4">
        <v>20.586500000000001</v>
      </c>
      <c r="F864" s="4">
        <v>20.740400000000001</v>
      </c>
    </row>
    <row r="865" spans="1:6" x14ac:dyDescent="0.25">
      <c r="A865" s="1">
        <v>2019</v>
      </c>
      <c r="B865" s="1">
        <v>6</v>
      </c>
      <c r="C865" s="1">
        <v>720</v>
      </c>
      <c r="D865" s="1">
        <v>12511</v>
      </c>
      <c r="E865" s="4">
        <v>20.586500000000001</v>
      </c>
      <c r="F865" s="4">
        <v>20.740400000000001</v>
      </c>
    </row>
    <row r="866" spans="1:6" x14ac:dyDescent="0.25">
      <c r="A866" s="1">
        <v>2019</v>
      </c>
      <c r="B866" s="1">
        <v>6</v>
      </c>
      <c r="C866" s="1">
        <v>720</v>
      </c>
      <c r="D866" s="1">
        <v>12530</v>
      </c>
      <c r="E866" s="4">
        <v>18.912500000000001</v>
      </c>
      <c r="F866" s="4">
        <v>14.918699999999999</v>
      </c>
    </row>
    <row r="867" spans="1:6" x14ac:dyDescent="0.25">
      <c r="A867" s="1">
        <v>2019</v>
      </c>
      <c r="B867" s="1">
        <v>7</v>
      </c>
      <c r="C867" s="1">
        <v>744</v>
      </c>
      <c r="D867" s="1">
        <v>474</v>
      </c>
      <c r="E867" s="4">
        <v>29.553899999999999</v>
      </c>
      <c r="F867" s="4">
        <v>29.014199999999999</v>
      </c>
    </row>
    <row r="868" spans="1:6" x14ac:dyDescent="0.25">
      <c r="A868" s="1">
        <v>2019</v>
      </c>
      <c r="B868" s="1">
        <v>7</v>
      </c>
      <c r="C868" s="1">
        <v>744</v>
      </c>
      <c r="D868" s="1">
        <v>555</v>
      </c>
      <c r="E868" s="4">
        <v>29.0321</v>
      </c>
      <c r="F868" s="4">
        <v>28.973700000000001</v>
      </c>
    </row>
    <row r="869" spans="1:6" x14ac:dyDescent="0.25">
      <c r="A869" s="1">
        <v>2019</v>
      </c>
      <c r="B869" s="1">
        <v>7</v>
      </c>
      <c r="C869" s="1">
        <v>744</v>
      </c>
      <c r="D869" s="1">
        <v>642</v>
      </c>
      <c r="E869" s="4">
        <v>29.093499999999999</v>
      </c>
      <c r="F869" s="4">
        <v>29.079799999999999</v>
      </c>
    </row>
    <row r="870" spans="1:6" x14ac:dyDescent="0.25">
      <c r="A870" s="1">
        <v>2019</v>
      </c>
      <c r="B870" s="1">
        <v>7</v>
      </c>
      <c r="C870" s="1">
        <v>744</v>
      </c>
      <c r="D870" s="1">
        <v>783</v>
      </c>
      <c r="E870" s="4">
        <v>27.793600000000001</v>
      </c>
      <c r="F870" s="4">
        <v>27.3231</v>
      </c>
    </row>
    <row r="871" spans="1:6" x14ac:dyDescent="0.25">
      <c r="A871" s="1">
        <v>2019</v>
      </c>
      <c r="B871" s="1">
        <v>7</v>
      </c>
      <c r="C871" s="1">
        <v>744</v>
      </c>
      <c r="D871" s="1">
        <v>1185</v>
      </c>
      <c r="E871" s="4">
        <v>29.408999999999999</v>
      </c>
      <c r="F871" s="4">
        <v>28.909199999999998</v>
      </c>
    </row>
    <row r="872" spans="1:6" x14ac:dyDescent="0.25">
      <c r="A872" s="1">
        <v>2019</v>
      </c>
      <c r="B872" s="1">
        <v>7</v>
      </c>
      <c r="C872" s="1">
        <v>744</v>
      </c>
      <c r="D872" s="1">
        <v>1186</v>
      </c>
      <c r="E872" s="4">
        <v>29.408999999999999</v>
      </c>
      <c r="F872" s="4">
        <v>28.909199999999998</v>
      </c>
    </row>
    <row r="873" spans="1:6" x14ac:dyDescent="0.25">
      <c r="A873" s="1">
        <v>2019</v>
      </c>
      <c r="B873" s="1">
        <v>7</v>
      </c>
      <c r="C873" s="1">
        <v>744</v>
      </c>
      <c r="D873" s="1">
        <v>1187</v>
      </c>
      <c r="E873" s="4">
        <v>29.408999999999999</v>
      </c>
      <c r="F873" s="4">
        <v>28.909199999999998</v>
      </c>
    </row>
    <row r="874" spans="1:6" x14ac:dyDescent="0.25">
      <c r="A874" s="1">
        <v>2019</v>
      </c>
      <c r="B874" s="1">
        <v>7</v>
      </c>
      <c r="C874" s="1">
        <v>744</v>
      </c>
      <c r="D874" s="1">
        <v>2433</v>
      </c>
      <c r="E874" s="4">
        <v>30.001300000000001</v>
      </c>
      <c r="F874" s="4">
        <v>29.299499999999998</v>
      </c>
    </row>
    <row r="875" spans="1:6" x14ac:dyDescent="0.25">
      <c r="A875" s="1">
        <v>2019</v>
      </c>
      <c r="B875" s="1">
        <v>7</v>
      </c>
      <c r="C875" s="1">
        <v>744</v>
      </c>
      <c r="D875" s="1">
        <v>4000</v>
      </c>
      <c r="E875" s="4">
        <v>29.778199999999998</v>
      </c>
      <c r="F875" s="4">
        <v>29.182500000000001</v>
      </c>
    </row>
    <row r="876" spans="1:6" x14ac:dyDescent="0.25">
      <c r="A876" s="1">
        <v>2019</v>
      </c>
      <c r="B876" s="1">
        <v>7</v>
      </c>
      <c r="C876" s="1">
        <v>744</v>
      </c>
      <c r="D876" s="1">
        <v>4001</v>
      </c>
      <c r="E876" s="4">
        <v>29.088000000000001</v>
      </c>
      <c r="F876" s="4">
        <v>28.950700000000001</v>
      </c>
    </row>
    <row r="877" spans="1:6" x14ac:dyDescent="0.25">
      <c r="A877" s="1">
        <v>2019</v>
      </c>
      <c r="B877" s="1">
        <v>7</v>
      </c>
      <c r="C877" s="1">
        <v>744</v>
      </c>
      <c r="D877" s="1">
        <v>4002</v>
      </c>
      <c r="E877" s="4">
        <v>29.6768</v>
      </c>
      <c r="F877" s="4">
        <v>29.4299</v>
      </c>
    </row>
    <row r="878" spans="1:6" x14ac:dyDescent="0.25">
      <c r="A878" s="1">
        <v>2019</v>
      </c>
      <c r="B878" s="1">
        <v>7</v>
      </c>
      <c r="C878" s="1">
        <v>744</v>
      </c>
      <c r="D878" s="1">
        <v>4003</v>
      </c>
      <c r="E878" s="4">
        <v>29.47</v>
      </c>
      <c r="F878" s="4">
        <v>28.9407</v>
      </c>
    </row>
    <row r="879" spans="1:6" x14ac:dyDescent="0.25">
      <c r="A879" s="1">
        <v>2019</v>
      </c>
      <c r="B879" s="1">
        <v>7</v>
      </c>
      <c r="C879" s="1">
        <v>744</v>
      </c>
      <c r="D879" s="1">
        <v>4011</v>
      </c>
      <c r="E879" s="4">
        <v>28.392099999999999</v>
      </c>
      <c r="F879" s="4">
        <v>27.167999999999999</v>
      </c>
    </row>
    <row r="880" spans="1:6" x14ac:dyDescent="0.25">
      <c r="A880" s="1">
        <v>2019</v>
      </c>
      <c r="B880" s="1">
        <v>7</v>
      </c>
      <c r="C880" s="1">
        <v>744</v>
      </c>
      <c r="D880" s="1">
        <v>4013</v>
      </c>
      <c r="E880" s="4">
        <v>27.3996</v>
      </c>
      <c r="F880" s="4">
        <v>26.939699999999998</v>
      </c>
    </row>
    <row r="881" spans="1:6" x14ac:dyDescent="0.25">
      <c r="A881" s="1">
        <v>2019</v>
      </c>
      <c r="B881" s="1">
        <v>7</v>
      </c>
      <c r="C881" s="1">
        <v>744</v>
      </c>
      <c r="D881" s="1">
        <v>4142</v>
      </c>
      <c r="E881" s="4">
        <v>28.817299999999999</v>
      </c>
      <c r="F881" s="4">
        <v>28.8476</v>
      </c>
    </row>
    <row r="882" spans="1:6" x14ac:dyDescent="0.25">
      <c r="A882" s="1">
        <v>2019</v>
      </c>
      <c r="B882" s="1">
        <v>7</v>
      </c>
      <c r="C882" s="1">
        <v>744</v>
      </c>
      <c r="D882" s="1">
        <v>4146</v>
      </c>
      <c r="E882" s="4">
        <v>29.762599999999999</v>
      </c>
      <c r="F882" s="4">
        <v>29.779800000000002</v>
      </c>
    </row>
    <row r="883" spans="1:6" x14ac:dyDescent="0.25">
      <c r="A883" s="1">
        <v>2019</v>
      </c>
      <c r="B883" s="1">
        <v>7</v>
      </c>
      <c r="C883" s="1">
        <v>744</v>
      </c>
      <c r="D883" s="1">
        <v>4150</v>
      </c>
      <c r="E883" s="4">
        <v>28.706600000000002</v>
      </c>
      <c r="F883" s="4">
        <v>28.658799999999999</v>
      </c>
    </row>
    <row r="884" spans="1:6" x14ac:dyDescent="0.25">
      <c r="A884" s="1">
        <v>2019</v>
      </c>
      <c r="B884" s="1">
        <v>7</v>
      </c>
      <c r="C884" s="1">
        <v>744</v>
      </c>
      <c r="D884" s="1">
        <v>4162</v>
      </c>
      <c r="E884" s="4">
        <v>29.026499999999999</v>
      </c>
      <c r="F884" s="4">
        <v>29.059200000000001</v>
      </c>
    </row>
    <row r="885" spans="1:6" x14ac:dyDescent="0.25">
      <c r="A885" s="1">
        <v>2019</v>
      </c>
      <c r="B885" s="1">
        <v>7</v>
      </c>
      <c r="C885" s="1">
        <v>744</v>
      </c>
      <c r="D885" s="1">
        <v>4217</v>
      </c>
      <c r="E885" s="4">
        <v>30.551300000000001</v>
      </c>
      <c r="F885" s="4">
        <v>29.6432</v>
      </c>
    </row>
    <row r="886" spans="1:6" x14ac:dyDescent="0.25">
      <c r="A886" s="1">
        <v>2019</v>
      </c>
      <c r="B886" s="1">
        <v>7</v>
      </c>
      <c r="C886" s="1">
        <v>744</v>
      </c>
      <c r="D886" s="1">
        <v>4446</v>
      </c>
      <c r="E886" s="4">
        <v>29.319500000000001</v>
      </c>
      <c r="F886" s="4">
        <v>28.8612</v>
      </c>
    </row>
    <row r="887" spans="1:6" x14ac:dyDescent="0.25">
      <c r="A887" s="1">
        <v>2019</v>
      </c>
      <c r="B887" s="1">
        <v>7</v>
      </c>
      <c r="C887" s="1">
        <v>744</v>
      </c>
      <c r="D887" s="1">
        <v>4447</v>
      </c>
      <c r="E887" s="4">
        <v>28.6965</v>
      </c>
      <c r="F887" s="4">
        <v>28.3856</v>
      </c>
    </row>
    <row r="888" spans="1:6" x14ac:dyDescent="0.25">
      <c r="A888" s="1">
        <v>2019</v>
      </c>
      <c r="B888" s="1">
        <v>7</v>
      </c>
      <c r="C888" s="1">
        <v>744</v>
      </c>
      <c r="D888" s="1">
        <v>4448</v>
      </c>
      <c r="E888" s="4">
        <v>27.793600000000001</v>
      </c>
      <c r="F888" s="4">
        <v>27.3231</v>
      </c>
    </row>
    <row r="889" spans="1:6" x14ac:dyDescent="0.25">
      <c r="A889" s="1">
        <v>2019</v>
      </c>
      <c r="B889" s="1">
        <v>7</v>
      </c>
      <c r="C889" s="1">
        <v>744</v>
      </c>
      <c r="D889" s="1">
        <v>4466</v>
      </c>
      <c r="E889" s="4">
        <v>30.035499999999999</v>
      </c>
      <c r="F889" s="4">
        <v>29.335899999999999</v>
      </c>
    </row>
    <row r="890" spans="1:6" x14ac:dyDescent="0.25">
      <c r="A890" s="1">
        <v>2019</v>
      </c>
      <c r="B890" s="1">
        <v>7</v>
      </c>
      <c r="C890" s="1">
        <v>744</v>
      </c>
      <c r="D890" s="1">
        <v>4479</v>
      </c>
      <c r="E890" s="4">
        <v>29.727499999999999</v>
      </c>
      <c r="F890" s="4">
        <v>29.2348</v>
      </c>
    </row>
    <row r="891" spans="1:6" x14ac:dyDescent="0.25">
      <c r="A891" s="1">
        <v>2019</v>
      </c>
      <c r="B891" s="1">
        <v>7</v>
      </c>
      <c r="C891" s="1">
        <v>744</v>
      </c>
      <c r="D891" s="1">
        <v>4506</v>
      </c>
      <c r="E891" s="4">
        <v>29.448799999999999</v>
      </c>
      <c r="F891" s="4">
        <v>28.878900000000002</v>
      </c>
    </row>
    <row r="892" spans="1:6" x14ac:dyDescent="0.25">
      <c r="A892" s="1">
        <v>2019</v>
      </c>
      <c r="B892" s="1">
        <v>7</v>
      </c>
      <c r="C892" s="1">
        <v>744</v>
      </c>
      <c r="D892" s="1">
        <v>12510</v>
      </c>
      <c r="E892" s="4">
        <v>27.793600000000001</v>
      </c>
      <c r="F892" s="4">
        <v>27.3231</v>
      </c>
    </row>
    <row r="893" spans="1:6" x14ac:dyDescent="0.25">
      <c r="A893" s="1">
        <v>2019</v>
      </c>
      <c r="B893" s="1">
        <v>7</v>
      </c>
      <c r="C893" s="1">
        <v>744</v>
      </c>
      <c r="D893" s="1">
        <v>12511</v>
      </c>
      <c r="E893" s="4">
        <v>27.793600000000001</v>
      </c>
      <c r="F893" s="4">
        <v>27.3231</v>
      </c>
    </row>
    <row r="894" spans="1:6" x14ac:dyDescent="0.25">
      <c r="A894" s="1">
        <v>2019</v>
      </c>
      <c r="B894" s="1">
        <v>7</v>
      </c>
      <c r="C894" s="1">
        <v>744</v>
      </c>
      <c r="D894" s="1">
        <v>12530</v>
      </c>
      <c r="E894" s="4">
        <v>27.555</v>
      </c>
      <c r="F894" s="4">
        <v>21.6555</v>
      </c>
    </row>
    <row r="895" spans="1:6" x14ac:dyDescent="0.25">
      <c r="A895" s="1">
        <v>2019</v>
      </c>
      <c r="B895" s="1">
        <v>8</v>
      </c>
      <c r="C895" s="1">
        <v>744</v>
      </c>
      <c r="D895" s="1">
        <v>474</v>
      </c>
      <c r="E895" s="4">
        <v>25.527699999999999</v>
      </c>
      <c r="F895" s="4">
        <v>23.395499999999998</v>
      </c>
    </row>
    <row r="896" spans="1:6" x14ac:dyDescent="0.25">
      <c r="A896" s="1">
        <v>2019</v>
      </c>
      <c r="B896" s="1">
        <v>8</v>
      </c>
      <c r="C896" s="1">
        <v>744</v>
      </c>
      <c r="D896" s="1">
        <v>555</v>
      </c>
      <c r="E896" s="4">
        <v>25.591999999999999</v>
      </c>
      <c r="F896" s="4">
        <v>23.484300000000001</v>
      </c>
    </row>
    <row r="897" spans="1:6" x14ac:dyDescent="0.25">
      <c r="A897" s="1">
        <v>2019</v>
      </c>
      <c r="B897" s="1">
        <v>8</v>
      </c>
      <c r="C897" s="1">
        <v>744</v>
      </c>
      <c r="D897" s="1">
        <v>642</v>
      </c>
      <c r="E897" s="4">
        <v>25.771899999999999</v>
      </c>
      <c r="F897" s="4">
        <v>23.678000000000001</v>
      </c>
    </row>
    <row r="898" spans="1:6" x14ac:dyDescent="0.25">
      <c r="A898" s="1">
        <v>2019</v>
      </c>
      <c r="B898" s="1">
        <v>8</v>
      </c>
      <c r="C898" s="1">
        <v>744</v>
      </c>
      <c r="D898" s="1">
        <v>783</v>
      </c>
      <c r="E898" s="4">
        <v>23.9285</v>
      </c>
      <c r="F898" s="4">
        <v>22.061699999999998</v>
      </c>
    </row>
    <row r="899" spans="1:6" x14ac:dyDescent="0.25">
      <c r="A899" s="1">
        <v>2019</v>
      </c>
      <c r="B899" s="1">
        <v>8</v>
      </c>
      <c r="C899" s="1">
        <v>744</v>
      </c>
      <c r="D899" s="1">
        <v>1185</v>
      </c>
      <c r="E899" s="4">
        <v>25.372399999999999</v>
      </c>
      <c r="F899" s="4">
        <v>23.346</v>
      </c>
    </row>
    <row r="900" spans="1:6" x14ac:dyDescent="0.25">
      <c r="A900" s="1">
        <v>2019</v>
      </c>
      <c r="B900" s="1">
        <v>8</v>
      </c>
      <c r="C900" s="1">
        <v>744</v>
      </c>
      <c r="D900" s="1">
        <v>1186</v>
      </c>
      <c r="E900" s="4">
        <v>25.372399999999999</v>
      </c>
      <c r="F900" s="4">
        <v>23.346</v>
      </c>
    </row>
    <row r="901" spans="1:6" x14ac:dyDescent="0.25">
      <c r="A901" s="1">
        <v>2019</v>
      </c>
      <c r="B901" s="1">
        <v>8</v>
      </c>
      <c r="C901" s="1">
        <v>744</v>
      </c>
      <c r="D901" s="1">
        <v>1187</v>
      </c>
      <c r="E901" s="4">
        <v>25.372399999999999</v>
      </c>
      <c r="F901" s="4">
        <v>23.346</v>
      </c>
    </row>
    <row r="902" spans="1:6" x14ac:dyDescent="0.25">
      <c r="A902" s="1">
        <v>2019</v>
      </c>
      <c r="B902" s="1">
        <v>8</v>
      </c>
      <c r="C902" s="1">
        <v>744</v>
      </c>
      <c r="D902" s="1">
        <v>2433</v>
      </c>
      <c r="E902" s="4">
        <v>25.887899999999998</v>
      </c>
      <c r="F902" s="4">
        <v>23.715499999999999</v>
      </c>
    </row>
    <row r="903" spans="1:6" x14ac:dyDescent="0.25">
      <c r="A903" s="1">
        <v>2019</v>
      </c>
      <c r="B903" s="1">
        <v>8</v>
      </c>
      <c r="C903" s="1">
        <v>744</v>
      </c>
      <c r="D903" s="1">
        <v>4000</v>
      </c>
      <c r="E903" s="4">
        <v>25.692599999999999</v>
      </c>
      <c r="F903" s="4">
        <v>23.578800000000001</v>
      </c>
    </row>
    <row r="904" spans="1:6" x14ac:dyDescent="0.25">
      <c r="A904" s="1">
        <v>2019</v>
      </c>
      <c r="B904" s="1">
        <v>8</v>
      </c>
      <c r="C904" s="1">
        <v>744</v>
      </c>
      <c r="D904" s="1">
        <v>4001</v>
      </c>
      <c r="E904" s="4">
        <v>25.8612</v>
      </c>
      <c r="F904" s="4">
        <v>23.7715</v>
      </c>
    </row>
    <row r="905" spans="1:6" x14ac:dyDescent="0.25">
      <c r="A905" s="1">
        <v>2019</v>
      </c>
      <c r="B905" s="1">
        <v>8</v>
      </c>
      <c r="C905" s="1">
        <v>744</v>
      </c>
      <c r="D905" s="1">
        <v>4002</v>
      </c>
      <c r="E905" s="4">
        <v>26.003799999999998</v>
      </c>
      <c r="F905" s="4">
        <v>23.847200000000001</v>
      </c>
    </row>
    <row r="906" spans="1:6" x14ac:dyDescent="0.25">
      <c r="A906" s="1">
        <v>2019</v>
      </c>
      <c r="B906" s="1">
        <v>8</v>
      </c>
      <c r="C906" s="1">
        <v>744</v>
      </c>
      <c r="D906" s="1">
        <v>4003</v>
      </c>
      <c r="E906" s="4">
        <v>25.478100000000001</v>
      </c>
      <c r="F906" s="4">
        <v>23.372499999999999</v>
      </c>
    </row>
    <row r="907" spans="1:6" x14ac:dyDescent="0.25">
      <c r="A907" s="1">
        <v>2019</v>
      </c>
      <c r="B907" s="1">
        <v>8</v>
      </c>
      <c r="C907" s="1">
        <v>744</v>
      </c>
      <c r="D907" s="1">
        <v>4011</v>
      </c>
      <c r="E907" s="4">
        <v>24.513400000000001</v>
      </c>
      <c r="F907" s="4">
        <v>21.9847</v>
      </c>
    </row>
    <row r="908" spans="1:6" x14ac:dyDescent="0.25">
      <c r="A908" s="1">
        <v>2019</v>
      </c>
      <c r="B908" s="1">
        <v>8</v>
      </c>
      <c r="C908" s="1">
        <v>744</v>
      </c>
      <c r="D908" s="1">
        <v>4013</v>
      </c>
      <c r="E908" s="4">
        <v>23.587700000000002</v>
      </c>
      <c r="F908" s="4">
        <v>21.7529</v>
      </c>
    </row>
    <row r="909" spans="1:6" x14ac:dyDescent="0.25">
      <c r="A909" s="1">
        <v>2019</v>
      </c>
      <c r="B909" s="1">
        <v>8</v>
      </c>
      <c r="C909" s="1">
        <v>744</v>
      </c>
      <c r="D909" s="1">
        <v>4142</v>
      </c>
      <c r="E909" s="4">
        <v>25.688800000000001</v>
      </c>
      <c r="F909" s="4">
        <v>23.642700000000001</v>
      </c>
    </row>
    <row r="910" spans="1:6" x14ac:dyDescent="0.25">
      <c r="A910" s="1">
        <v>2019</v>
      </c>
      <c r="B910" s="1">
        <v>8</v>
      </c>
      <c r="C910" s="1">
        <v>744</v>
      </c>
      <c r="D910" s="1">
        <v>4146</v>
      </c>
      <c r="E910" s="4">
        <v>26.435400000000001</v>
      </c>
      <c r="F910" s="4">
        <v>24.323799999999999</v>
      </c>
    </row>
    <row r="911" spans="1:6" x14ac:dyDescent="0.25">
      <c r="A911" s="1">
        <v>2019</v>
      </c>
      <c r="B911" s="1">
        <v>8</v>
      </c>
      <c r="C911" s="1">
        <v>744</v>
      </c>
      <c r="D911" s="1">
        <v>4150</v>
      </c>
      <c r="E911" s="4">
        <v>25.661100000000001</v>
      </c>
      <c r="F911" s="4">
        <v>23.5687</v>
      </c>
    </row>
    <row r="912" spans="1:6" x14ac:dyDescent="0.25">
      <c r="A912" s="1">
        <v>2019</v>
      </c>
      <c r="B912" s="1">
        <v>8</v>
      </c>
      <c r="C912" s="1">
        <v>744</v>
      </c>
      <c r="D912" s="1">
        <v>4162</v>
      </c>
      <c r="E912" s="4">
        <v>25.772300000000001</v>
      </c>
      <c r="F912" s="4">
        <v>23.7074</v>
      </c>
    </row>
    <row r="913" spans="1:6" x14ac:dyDescent="0.25">
      <c r="A913" s="1">
        <v>2019</v>
      </c>
      <c r="B913" s="1">
        <v>8</v>
      </c>
      <c r="C913" s="1">
        <v>744</v>
      </c>
      <c r="D913" s="1">
        <v>4217</v>
      </c>
      <c r="E913" s="4">
        <v>26.126100000000001</v>
      </c>
      <c r="F913" s="4">
        <v>23.9297</v>
      </c>
    </row>
    <row r="914" spans="1:6" x14ac:dyDescent="0.25">
      <c r="A914" s="1">
        <v>2019</v>
      </c>
      <c r="B914" s="1">
        <v>8</v>
      </c>
      <c r="C914" s="1">
        <v>744</v>
      </c>
      <c r="D914" s="1">
        <v>4446</v>
      </c>
      <c r="E914" s="4">
        <v>25.379899999999999</v>
      </c>
      <c r="F914" s="4">
        <v>23.425599999999999</v>
      </c>
    </row>
    <row r="915" spans="1:6" x14ac:dyDescent="0.25">
      <c r="A915" s="1">
        <v>2019</v>
      </c>
      <c r="B915" s="1">
        <v>8</v>
      </c>
      <c r="C915" s="1">
        <v>744</v>
      </c>
      <c r="D915" s="1">
        <v>4447</v>
      </c>
      <c r="E915" s="4">
        <v>24.754799999999999</v>
      </c>
      <c r="F915" s="4">
        <v>23.028400000000001</v>
      </c>
    </row>
    <row r="916" spans="1:6" x14ac:dyDescent="0.25">
      <c r="A916" s="1">
        <v>2019</v>
      </c>
      <c r="B916" s="1">
        <v>8</v>
      </c>
      <c r="C916" s="1">
        <v>744</v>
      </c>
      <c r="D916" s="1">
        <v>4448</v>
      </c>
      <c r="E916" s="4">
        <v>23.9285</v>
      </c>
      <c r="F916" s="4">
        <v>22.061699999999998</v>
      </c>
    </row>
    <row r="917" spans="1:6" x14ac:dyDescent="0.25">
      <c r="A917" s="1">
        <v>2019</v>
      </c>
      <c r="B917" s="1">
        <v>8</v>
      </c>
      <c r="C917" s="1">
        <v>744</v>
      </c>
      <c r="D917" s="1">
        <v>4466</v>
      </c>
      <c r="E917" s="4">
        <v>25.8721</v>
      </c>
      <c r="F917" s="4">
        <v>23.704799999999999</v>
      </c>
    </row>
    <row r="918" spans="1:6" x14ac:dyDescent="0.25">
      <c r="A918" s="1">
        <v>2019</v>
      </c>
      <c r="B918" s="1">
        <v>8</v>
      </c>
      <c r="C918" s="1">
        <v>744</v>
      </c>
      <c r="D918" s="1">
        <v>4479</v>
      </c>
      <c r="E918" s="4">
        <v>25.798300000000001</v>
      </c>
      <c r="F918" s="4">
        <v>23.629100000000001</v>
      </c>
    </row>
    <row r="919" spans="1:6" x14ac:dyDescent="0.25">
      <c r="A919" s="1">
        <v>2019</v>
      </c>
      <c r="B919" s="1">
        <v>8</v>
      </c>
      <c r="C919" s="1">
        <v>744</v>
      </c>
      <c r="D919" s="1">
        <v>4506</v>
      </c>
      <c r="E919" s="4">
        <v>25.399899999999999</v>
      </c>
      <c r="F919" s="4">
        <v>23.293500000000002</v>
      </c>
    </row>
    <row r="920" spans="1:6" x14ac:dyDescent="0.25">
      <c r="A920" s="1">
        <v>2019</v>
      </c>
      <c r="B920" s="1">
        <v>8</v>
      </c>
      <c r="C920" s="1">
        <v>744</v>
      </c>
      <c r="D920" s="1">
        <v>12510</v>
      </c>
      <c r="E920" s="4">
        <v>23.9285</v>
      </c>
      <c r="F920" s="4">
        <v>22.061699999999998</v>
      </c>
    </row>
    <row r="921" spans="1:6" x14ac:dyDescent="0.25">
      <c r="A921" s="1">
        <v>2019</v>
      </c>
      <c r="B921" s="1">
        <v>8</v>
      </c>
      <c r="C921" s="1">
        <v>744</v>
      </c>
      <c r="D921" s="1">
        <v>12511</v>
      </c>
      <c r="E921" s="4">
        <v>23.9285</v>
      </c>
      <c r="F921" s="4">
        <v>22.061699999999998</v>
      </c>
    </row>
    <row r="922" spans="1:6" x14ac:dyDescent="0.25">
      <c r="A922" s="1">
        <v>2019</v>
      </c>
      <c r="B922" s="1">
        <v>8</v>
      </c>
      <c r="C922" s="1">
        <v>744</v>
      </c>
      <c r="D922" s="1">
        <v>12530</v>
      </c>
      <c r="E922" s="4">
        <v>22.605599999999999</v>
      </c>
      <c r="F922" s="4">
        <v>17.2058</v>
      </c>
    </row>
    <row r="923" spans="1:6" x14ac:dyDescent="0.25">
      <c r="A923" s="1">
        <v>2019</v>
      </c>
      <c r="B923" s="1">
        <v>9</v>
      </c>
      <c r="C923" s="1">
        <v>720</v>
      </c>
      <c r="D923" s="1">
        <v>474</v>
      </c>
      <c r="E923" s="4">
        <v>20.926300000000001</v>
      </c>
      <c r="F923" s="4">
        <v>20.258600000000001</v>
      </c>
    </row>
    <row r="924" spans="1:6" x14ac:dyDescent="0.25">
      <c r="A924" s="1">
        <v>2019</v>
      </c>
      <c r="B924" s="1">
        <v>9</v>
      </c>
      <c r="C924" s="1">
        <v>720</v>
      </c>
      <c r="D924" s="1">
        <v>555</v>
      </c>
      <c r="E924" s="4">
        <v>20.9419</v>
      </c>
      <c r="F924" s="4">
        <v>20.2745</v>
      </c>
    </row>
    <row r="925" spans="1:6" x14ac:dyDescent="0.25">
      <c r="A925" s="1">
        <v>2019</v>
      </c>
      <c r="B925" s="1">
        <v>9</v>
      </c>
      <c r="C925" s="1">
        <v>720</v>
      </c>
      <c r="D925" s="1">
        <v>642</v>
      </c>
      <c r="E925" s="4">
        <v>21.0383</v>
      </c>
      <c r="F925" s="4">
        <v>20.382000000000001</v>
      </c>
    </row>
    <row r="926" spans="1:6" x14ac:dyDescent="0.25">
      <c r="A926" s="1">
        <v>2019</v>
      </c>
      <c r="B926" s="1">
        <v>9</v>
      </c>
      <c r="C926" s="1">
        <v>720</v>
      </c>
      <c r="D926" s="1">
        <v>783</v>
      </c>
      <c r="E926" s="4">
        <v>19.4986</v>
      </c>
      <c r="F926" s="4">
        <v>18.9026</v>
      </c>
    </row>
    <row r="927" spans="1:6" x14ac:dyDescent="0.25">
      <c r="A927" s="1">
        <v>2019</v>
      </c>
      <c r="B927" s="1">
        <v>9</v>
      </c>
      <c r="C927" s="1">
        <v>720</v>
      </c>
      <c r="D927" s="1">
        <v>1185</v>
      </c>
      <c r="E927" s="4">
        <v>20.892299999999999</v>
      </c>
      <c r="F927" s="4">
        <v>20.2561</v>
      </c>
    </row>
    <row r="928" spans="1:6" x14ac:dyDescent="0.25">
      <c r="A928" s="1">
        <v>2019</v>
      </c>
      <c r="B928" s="1">
        <v>9</v>
      </c>
      <c r="C928" s="1">
        <v>720</v>
      </c>
      <c r="D928" s="1">
        <v>1186</v>
      </c>
      <c r="E928" s="4">
        <v>20.892299999999999</v>
      </c>
      <c r="F928" s="4">
        <v>20.2561</v>
      </c>
    </row>
    <row r="929" spans="1:6" x14ac:dyDescent="0.25">
      <c r="A929" s="1">
        <v>2019</v>
      </c>
      <c r="B929" s="1">
        <v>9</v>
      </c>
      <c r="C929" s="1">
        <v>720</v>
      </c>
      <c r="D929" s="1">
        <v>1187</v>
      </c>
      <c r="E929" s="4">
        <v>20.892299999999999</v>
      </c>
      <c r="F929" s="4">
        <v>20.2561</v>
      </c>
    </row>
    <row r="930" spans="1:6" x14ac:dyDescent="0.25">
      <c r="A930" s="1">
        <v>2019</v>
      </c>
      <c r="B930" s="1">
        <v>9</v>
      </c>
      <c r="C930" s="1">
        <v>720</v>
      </c>
      <c r="D930" s="1">
        <v>2433</v>
      </c>
      <c r="E930" s="4">
        <v>21.2698</v>
      </c>
      <c r="F930" s="4">
        <v>20.554600000000001</v>
      </c>
    </row>
    <row r="931" spans="1:6" x14ac:dyDescent="0.25">
      <c r="A931" s="1">
        <v>2019</v>
      </c>
      <c r="B931" s="1">
        <v>9</v>
      </c>
      <c r="C931" s="1">
        <v>720</v>
      </c>
      <c r="D931" s="1">
        <v>4000</v>
      </c>
      <c r="E931" s="4">
        <v>21.136500000000002</v>
      </c>
      <c r="F931" s="4">
        <v>20.445799999999998</v>
      </c>
    </row>
    <row r="932" spans="1:6" x14ac:dyDescent="0.25">
      <c r="A932" s="1">
        <v>2019</v>
      </c>
      <c r="B932" s="1">
        <v>9</v>
      </c>
      <c r="C932" s="1">
        <v>720</v>
      </c>
      <c r="D932" s="1">
        <v>4001</v>
      </c>
      <c r="E932" s="4">
        <v>20.970800000000001</v>
      </c>
      <c r="F932" s="4">
        <v>20.272500000000001</v>
      </c>
    </row>
    <row r="933" spans="1:6" x14ac:dyDescent="0.25">
      <c r="A933" s="1">
        <v>2019</v>
      </c>
      <c r="B933" s="1">
        <v>9</v>
      </c>
      <c r="C933" s="1">
        <v>720</v>
      </c>
      <c r="D933" s="1">
        <v>4002</v>
      </c>
      <c r="E933" s="4">
        <v>21.293299999999999</v>
      </c>
      <c r="F933" s="4">
        <v>20.585999999999999</v>
      </c>
    </row>
    <row r="934" spans="1:6" x14ac:dyDescent="0.25">
      <c r="A934" s="1">
        <v>2019</v>
      </c>
      <c r="B934" s="1">
        <v>9</v>
      </c>
      <c r="C934" s="1">
        <v>720</v>
      </c>
      <c r="D934" s="1">
        <v>4003</v>
      </c>
      <c r="E934" s="4">
        <v>20.936399999999999</v>
      </c>
      <c r="F934" s="4">
        <v>20.257000000000001</v>
      </c>
    </row>
    <row r="935" spans="1:6" x14ac:dyDescent="0.25">
      <c r="A935" s="1">
        <v>2019</v>
      </c>
      <c r="B935" s="1">
        <v>9</v>
      </c>
      <c r="C935" s="1">
        <v>720</v>
      </c>
      <c r="D935" s="1">
        <v>4011</v>
      </c>
      <c r="E935" s="4">
        <v>20.387699999999999</v>
      </c>
      <c r="F935" s="4">
        <v>19.638999999999999</v>
      </c>
    </row>
    <row r="936" spans="1:6" x14ac:dyDescent="0.25">
      <c r="A936" s="1">
        <v>2019</v>
      </c>
      <c r="B936" s="1">
        <v>9</v>
      </c>
      <c r="C936" s="1">
        <v>720</v>
      </c>
      <c r="D936" s="1">
        <v>4013</v>
      </c>
      <c r="E936" s="4">
        <v>19.2255</v>
      </c>
      <c r="F936" s="4">
        <v>18.636399999999998</v>
      </c>
    </row>
    <row r="937" spans="1:6" x14ac:dyDescent="0.25">
      <c r="A937" s="1">
        <v>2019</v>
      </c>
      <c r="B937" s="1">
        <v>9</v>
      </c>
      <c r="C937" s="1">
        <v>720</v>
      </c>
      <c r="D937" s="1">
        <v>4142</v>
      </c>
      <c r="E937" s="4">
        <v>20.7805</v>
      </c>
      <c r="F937" s="4">
        <v>20.1633</v>
      </c>
    </row>
    <row r="938" spans="1:6" x14ac:dyDescent="0.25">
      <c r="A938" s="1">
        <v>2019</v>
      </c>
      <c r="B938" s="1">
        <v>9</v>
      </c>
      <c r="C938" s="1">
        <v>720</v>
      </c>
      <c r="D938" s="1">
        <v>4146</v>
      </c>
      <c r="E938" s="4">
        <v>21.385300000000001</v>
      </c>
      <c r="F938" s="4">
        <v>20.773099999999999</v>
      </c>
    </row>
    <row r="939" spans="1:6" x14ac:dyDescent="0.25">
      <c r="A939" s="1">
        <v>2019</v>
      </c>
      <c r="B939" s="1">
        <v>9</v>
      </c>
      <c r="C939" s="1">
        <v>720</v>
      </c>
      <c r="D939" s="1">
        <v>4150</v>
      </c>
      <c r="E939" s="4">
        <v>20.649000000000001</v>
      </c>
      <c r="F939" s="4">
        <v>19.965699999999998</v>
      </c>
    </row>
    <row r="940" spans="1:6" x14ac:dyDescent="0.25">
      <c r="A940" s="1">
        <v>2019</v>
      </c>
      <c r="B940" s="1">
        <v>9</v>
      </c>
      <c r="C940" s="1">
        <v>720</v>
      </c>
      <c r="D940" s="1">
        <v>4162</v>
      </c>
      <c r="E940" s="4">
        <v>20.992000000000001</v>
      </c>
      <c r="F940" s="4">
        <v>20.3505</v>
      </c>
    </row>
    <row r="941" spans="1:6" x14ac:dyDescent="0.25">
      <c r="A941" s="1">
        <v>2019</v>
      </c>
      <c r="B941" s="1">
        <v>9</v>
      </c>
      <c r="C941" s="1">
        <v>720</v>
      </c>
      <c r="D941" s="1">
        <v>4217</v>
      </c>
      <c r="E941" s="4">
        <v>21.516200000000001</v>
      </c>
      <c r="F941" s="4">
        <v>20.741299999999999</v>
      </c>
    </row>
    <row r="942" spans="1:6" x14ac:dyDescent="0.25">
      <c r="A942" s="1">
        <v>2019</v>
      </c>
      <c r="B942" s="1">
        <v>9</v>
      </c>
      <c r="C942" s="1">
        <v>720</v>
      </c>
      <c r="D942" s="1">
        <v>4446</v>
      </c>
      <c r="E942" s="4">
        <v>20.833300000000001</v>
      </c>
      <c r="F942" s="4">
        <v>20.2742</v>
      </c>
    </row>
    <row r="943" spans="1:6" x14ac:dyDescent="0.25">
      <c r="A943" s="1">
        <v>2019</v>
      </c>
      <c r="B943" s="1">
        <v>9</v>
      </c>
      <c r="C943" s="1">
        <v>720</v>
      </c>
      <c r="D943" s="1">
        <v>4447</v>
      </c>
      <c r="E943" s="4">
        <v>20.1647</v>
      </c>
      <c r="F943" s="4">
        <v>19.699200000000001</v>
      </c>
    </row>
    <row r="944" spans="1:6" x14ac:dyDescent="0.25">
      <c r="A944" s="1">
        <v>2019</v>
      </c>
      <c r="B944" s="1">
        <v>9</v>
      </c>
      <c r="C944" s="1">
        <v>720</v>
      </c>
      <c r="D944" s="1">
        <v>4448</v>
      </c>
      <c r="E944" s="4">
        <v>19.4986</v>
      </c>
      <c r="F944" s="4">
        <v>18.9026</v>
      </c>
    </row>
    <row r="945" spans="1:6" x14ac:dyDescent="0.25">
      <c r="A945" s="1">
        <v>2019</v>
      </c>
      <c r="B945" s="1">
        <v>9</v>
      </c>
      <c r="C945" s="1">
        <v>720</v>
      </c>
      <c r="D945" s="1">
        <v>4466</v>
      </c>
      <c r="E945" s="4">
        <v>21.234500000000001</v>
      </c>
      <c r="F945" s="4">
        <v>20.533200000000001</v>
      </c>
    </row>
    <row r="946" spans="1:6" x14ac:dyDescent="0.25">
      <c r="A946" s="1">
        <v>2019</v>
      </c>
      <c r="B946" s="1">
        <v>9</v>
      </c>
      <c r="C946" s="1">
        <v>720</v>
      </c>
      <c r="D946" s="1">
        <v>4479</v>
      </c>
      <c r="E946" s="4">
        <v>21.202200000000001</v>
      </c>
      <c r="F946" s="4">
        <v>20.4953</v>
      </c>
    </row>
    <row r="947" spans="1:6" x14ac:dyDescent="0.25">
      <c r="A947" s="1">
        <v>2019</v>
      </c>
      <c r="B947" s="1">
        <v>9</v>
      </c>
      <c r="C947" s="1">
        <v>720</v>
      </c>
      <c r="D947" s="1">
        <v>4506</v>
      </c>
      <c r="E947" s="4">
        <v>20.957000000000001</v>
      </c>
      <c r="F947" s="4">
        <v>20.239599999999999</v>
      </c>
    </row>
    <row r="948" spans="1:6" x14ac:dyDescent="0.25">
      <c r="A948" s="1">
        <v>2019</v>
      </c>
      <c r="B948" s="1">
        <v>9</v>
      </c>
      <c r="C948" s="1">
        <v>720</v>
      </c>
      <c r="D948" s="1">
        <v>12510</v>
      </c>
      <c r="E948" s="4">
        <v>19.4986</v>
      </c>
      <c r="F948" s="4">
        <v>18.9026</v>
      </c>
    </row>
    <row r="949" spans="1:6" x14ac:dyDescent="0.25">
      <c r="A949" s="1">
        <v>2019</v>
      </c>
      <c r="B949" s="1">
        <v>9</v>
      </c>
      <c r="C949" s="1">
        <v>720</v>
      </c>
      <c r="D949" s="1">
        <v>12511</v>
      </c>
      <c r="E949" s="4">
        <v>19.4986</v>
      </c>
      <c r="F949" s="4">
        <v>18.9026</v>
      </c>
    </row>
    <row r="950" spans="1:6" x14ac:dyDescent="0.25">
      <c r="A950" s="1">
        <v>2019</v>
      </c>
      <c r="B950" s="1">
        <v>9</v>
      </c>
      <c r="C950" s="1">
        <v>720</v>
      </c>
      <c r="D950" s="1">
        <v>12530</v>
      </c>
      <c r="E950" s="4">
        <v>20.117699999999999</v>
      </c>
      <c r="F950" s="4">
        <v>19.747499999999999</v>
      </c>
    </row>
    <row r="951" spans="1:6" x14ac:dyDescent="0.25">
      <c r="A951" s="1">
        <v>2019</v>
      </c>
      <c r="B951" s="1">
        <v>10</v>
      </c>
      <c r="C951" s="1">
        <v>744</v>
      </c>
      <c r="D951" s="1">
        <v>474</v>
      </c>
      <c r="E951" s="4">
        <v>20.297599999999999</v>
      </c>
      <c r="F951" s="4">
        <v>19.959700000000002</v>
      </c>
    </row>
    <row r="952" spans="1:6" x14ac:dyDescent="0.25">
      <c r="A952" s="1">
        <v>2019</v>
      </c>
      <c r="B952" s="1">
        <v>10</v>
      </c>
      <c r="C952" s="1">
        <v>744</v>
      </c>
      <c r="D952" s="1">
        <v>555</v>
      </c>
      <c r="E952" s="4">
        <v>20.537199999999999</v>
      </c>
      <c r="F952" s="4">
        <v>20.1858</v>
      </c>
    </row>
    <row r="953" spans="1:6" x14ac:dyDescent="0.25">
      <c r="A953" s="1">
        <v>2019</v>
      </c>
      <c r="B953" s="1">
        <v>10</v>
      </c>
      <c r="C953" s="1">
        <v>744</v>
      </c>
      <c r="D953" s="1">
        <v>642</v>
      </c>
      <c r="E953" s="4">
        <v>21.3217</v>
      </c>
      <c r="F953" s="4">
        <v>20.317499999999999</v>
      </c>
    </row>
    <row r="954" spans="1:6" x14ac:dyDescent="0.25">
      <c r="A954" s="1">
        <v>2019</v>
      </c>
      <c r="B954" s="1">
        <v>10</v>
      </c>
      <c r="C954" s="1">
        <v>744</v>
      </c>
      <c r="D954" s="1">
        <v>783</v>
      </c>
      <c r="E954" s="4">
        <v>18.441099999999999</v>
      </c>
      <c r="F954" s="4">
        <v>17.569099999999999</v>
      </c>
    </row>
    <row r="955" spans="1:6" x14ac:dyDescent="0.25">
      <c r="A955" s="1">
        <v>2019</v>
      </c>
      <c r="B955" s="1">
        <v>10</v>
      </c>
      <c r="C955" s="1">
        <v>744</v>
      </c>
      <c r="D955" s="1">
        <v>1185</v>
      </c>
      <c r="E955" s="4">
        <v>20.5473</v>
      </c>
      <c r="F955" s="4">
        <v>20.197099999999999</v>
      </c>
    </row>
    <row r="956" spans="1:6" x14ac:dyDescent="0.25">
      <c r="A956" s="1">
        <v>2019</v>
      </c>
      <c r="B956" s="1">
        <v>10</v>
      </c>
      <c r="C956" s="1">
        <v>744</v>
      </c>
      <c r="D956" s="1">
        <v>1186</v>
      </c>
      <c r="E956" s="4">
        <v>20.5473</v>
      </c>
      <c r="F956" s="4">
        <v>20.197099999999999</v>
      </c>
    </row>
    <row r="957" spans="1:6" x14ac:dyDescent="0.25">
      <c r="A957" s="1">
        <v>2019</v>
      </c>
      <c r="B957" s="1">
        <v>10</v>
      </c>
      <c r="C957" s="1">
        <v>744</v>
      </c>
      <c r="D957" s="1">
        <v>1187</v>
      </c>
      <c r="E957" s="4">
        <v>20.5473</v>
      </c>
      <c r="F957" s="4">
        <v>20.197099999999999</v>
      </c>
    </row>
    <row r="958" spans="1:6" x14ac:dyDescent="0.25">
      <c r="A958" s="1">
        <v>2019</v>
      </c>
      <c r="B958" s="1">
        <v>10</v>
      </c>
      <c r="C958" s="1">
        <v>744</v>
      </c>
      <c r="D958" s="1">
        <v>2433</v>
      </c>
      <c r="E958" s="4">
        <v>20.360800000000001</v>
      </c>
      <c r="F958" s="4">
        <v>20.0533</v>
      </c>
    </row>
    <row r="959" spans="1:6" x14ac:dyDescent="0.25">
      <c r="A959" s="1">
        <v>2019</v>
      </c>
      <c r="B959" s="1">
        <v>10</v>
      </c>
      <c r="C959" s="1">
        <v>744</v>
      </c>
      <c r="D959" s="1">
        <v>4000</v>
      </c>
      <c r="E959" s="4">
        <v>20.746099999999998</v>
      </c>
      <c r="F959" s="4">
        <v>20.365600000000001</v>
      </c>
    </row>
    <row r="960" spans="1:6" x14ac:dyDescent="0.25">
      <c r="A960" s="1">
        <v>2019</v>
      </c>
      <c r="B960" s="1">
        <v>10</v>
      </c>
      <c r="C960" s="1">
        <v>744</v>
      </c>
      <c r="D960" s="1">
        <v>4001</v>
      </c>
      <c r="E960" s="4">
        <v>21.080100000000002</v>
      </c>
      <c r="F960" s="4">
        <v>20.2744</v>
      </c>
    </row>
    <row r="961" spans="1:6" x14ac:dyDescent="0.25">
      <c r="A961" s="1">
        <v>2019</v>
      </c>
      <c r="B961" s="1">
        <v>10</v>
      </c>
      <c r="C961" s="1">
        <v>744</v>
      </c>
      <c r="D961" s="1">
        <v>4002</v>
      </c>
      <c r="E961" s="4">
        <v>20.727699999999999</v>
      </c>
      <c r="F961" s="4">
        <v>20.3719</v>
      </c>
    </row>
    <row r="962" spans="1:6" x14ac:dyDescent="0.25">
      <c r="A962" s="1">
        <v>2019</v>
      </c>
      <c r="B962" s="1">
        <v>10</v>
      </c>
      <c r="C962" s="1">
        <v>744</v>
      </c>
      <c r="D962" s="1">
        <v>4003</v>
      </c>
      <c r="E962" s="4">
        <v>20.252099999999999</v>
      </c>
      <c r="F962" s="4">
        <v>19.8461</v>
      </c>
    </row>
    <row r="963" spans="1:6" x14ac:dyDescent="0.25">
      <c r="A963" s="1">
        <v>2019</v>
      </c>
      <c r="B963" s="1">
        <v>10</v>
      </c>
      <c r="C963" s="1">
        <v>744</v>
      </c>
      <c r="D963" s="1">
        <v>4011</v>
      </c>
      <c r="E963" s="4">
        <v>19.573799999999999</v>
      </c>
      <c r="F963" s="4">
        <v>19.5671</v>
      </c>
    </row>
    <row r="964" spans="1:6" x14ac:dyDescent="0.25">
      <c r="A964" s="1">
        <v>2019</v>
      </c>
      <c r="B964" s="1">
        <v>10</v>
      </c>
      <c r="C964" s="1">
        <v>744</v>
      </c>
      <c r="D964" s="1">
        <v>4013</v>
      </c>
      <c r="E964" s="4">
        <v>18.174499999999998</v>
      </c>
      <c r="F964" s="4">
        <v>17.309799999999999</v>
      </c>
    </row>
    <row r="965" spans="1:6" x14ac:dyDescent="0.25">
      <c r="A965" s="1">
        <v>2019</v>
      </c>
      <c r="B965" s="1">
        <v>10</v>
      </c>
      <c r="C965" s="1">
        <v>744</v>
      </c>
      <c r="D965" s="1">
        <v>4142</v>
      </c>
      <c r="E965" s="4">
        <v>20.94</v>
      </c>
      <c r="F965" s="4">
        <v>20.172999999999998</v>
      </c>
    </row>
    <row r="966" spans="1:6" x14ac:dyDescent="0.25">
      <c r="A966" s="1">
        <v>2019</v>
      </c>
      <c r="B966" s="1">
        <v>10</v>
      </c>
      <c r="C966" s="1">
        <v>744</v>
      </c>
      <c r="D966" s="1">
        <v>4146</v>
      </c>
      <c r="E966" s="4">
        <v>21.53</v>
      </c>
      <c r="F966" s="4">
        <v>20.738900000000001</v>
      </c>
    </row>
    <row r="967" spans="1:6" x14ac:dyDescent="0.25">
      <c r="A967" s="1">
        <v>2019</v>
      </c>
      <c r="B967" s="1">
        <v>10</v>
      </c>
      <c r="C967" s="1">
        <v>744</v>
      </c>
      <c r="D967" s="1">
        <v>4150</v>
      </c>
      <c r="E967" s="4">
        <v>20.7926</v>
      </c>
      <c r="F967" s="4">
        <v>19.985499999999998</v>
      </c>
    </row>
    <row r="968" spans="1:6" x14ac:dyDescent="0.25">
      <c r="A968" s="1">
        <v>2019</v>
      </c>
      <c r="B968" s="1">
        <v>10</v>
      </c>
      <c r="C968" s="1">
        <v>744</v>
      </c>
      <c r="D968" s="1">
        <v>4162</v>
      </c>
      <c r="E968" s="4">
        <v>21.060500000000001</v>
      </c>
      <c r="F968" s="4">
        <v>20.261500000000002</v>
      </c>
    </row>
    <row r="969" spans="1:6" x14ac:dyDescent="0.25">
      <c r="A969" s="1">
        <v>2019</v>
      </c>
      <c r="B969" s="1">
        <v>10</v>
      </c>
      <c r="C969" s="1">
        <v>744</v>
      </c>
      <c r="D969" s="1">
        <v>4217</v>
      </c>
      <c r="E969" s="4">
        <v>21.041399999999999</v>
      </c>
      <c r="F969" s="4">
        <v>20.634799999999998</v>
      </c>
    </row>
    <row r="970" spans="1:6" x14ac:dyDescent="0.25">
      <c r="A970" s="1">
        <v>2019</v>
      </c>
      <c r="B970" s="1">
        <v>10</v>
      </c>
      <c r="C970" s="1">
        <v>744</v>
      </c>
      <c r="D970" s="1">
        <v>4446</v>
      </c>
      <c r="E970" s="4">
        <v>19.865100000000002</v>
      </c>
      <c r="F970" s="4">
        <v>19.6721</v>
      </c>
    </row>
    <row r="971" spans="1:6" x14ac:dyDescent="0.25">
      <c r="A971" s="1">
        <v>2019</v>
      </c>
      <c r="B971" s="1">
        <v>10</v>
      </c>
      <c r="C971" s="1">
        <v>744</v>
      </c>
      <c r="D971" s="1">
        <v>4447</v>
      </c>
      <c r="E971" s="4">
        <v>18.963999999999999</v>
      </c>
      <c r="F971" s="4">
        <v>18.202200000000001</v>
      </c>
    </row>
    <row r="972" spans="1:6" x14ac:dyDescent="0.25">
      <c r="A972" s="1">
        <v>2019</v>
      </c>
      <c r="B972" s="1">
        <v>10</v>
      </c>
      <c r="C972" s="1">
        <v>744</v>
      </c>
      <c r="D972" s="1">
        <v>4448</v>
      </c>
      <c r="E972" s="4">
        <v>18.441099999999999</v>
      </c>
      <c r="F972" s="4">
        <v>17.569099999999999</v>
      </c>
    </row>
    <row r="973" spans="1:6" x14ac:dyDescent="0.25">
      <c r="A973" s="1">
        <v>2019</v>
      </c>
      <c r="B973" s="1">
        <v>10</v>
      </c>
      <c r="C973" s="1">
        <v>744</v>
      </c>
      <c r="D973" s="1">
        <v>4466</v>
      </c>
      <c r="E973" s="4">
        <v>20.4009</v>
      </c>
      <c r="F973" s="4">
        <v>20.0806</v>
      </c>
    </row>
    <row r="974" spans="1:6" x14ac:dyDescent="0.25">
      <c r="A974" s="1">
        <v>2019</v>
      </c>
      <c r="B974" s="1">
        <v>10</v>
      </c>
      <c r="C974" s="1">
        <v>744</v>
      </c>
      <c r="D974" s="1">
        <v>4479</v>
      </c>
      <c r="E974" s="4">
        <v>20.7986</v>
      </c>
      <c r="F974" s="4">
        <v>20.403199999999998</v>
      </c>
    </row>
    <row r="975" spans="1:6" x14ac:dyDescent="0.25">
      <c r="A975" s="1">
        <v>2019</v>
      </c>
      <c r="B975" s="1">
        <v>10</v>
      </c>
      <c r="C975" s="1">
        <v>744</v>
      </c>
      <c r="D975" s="1">
        <v>4506</v>
      </c>
      <c r="E975" s="4">
        <v>20.668399999999998</v>
      </c>
      <c r="F975" s="4">
        <v>20.257000000000001</v>
      </c>
    </row>
    <row r="976" spans="1:6" x14ac:dyDescent="0.25">
      <c r="A976" s="1">
        <v>2019</v>
      </c>
      <c r="B976" s="1">
        <v>10</v>
      </c>
      <c r="C976" s="1">
        <v>744</v>
      </c>
      <c r="D976" s="1">
        <v>12510</v>
      </c>
      <c r="E976" s="4">
        <v>18.441099999999999</v>
      </c>
      <c r="F976" s="4">
        <v>17.569099999999999</v>
      </c>
    </row>
    <row r="977" spans="1:6" x14ac:dyDescent="0.25">
      <c r="A977" s="1">
        <v>2019</v>
      </c>
      <c r="B977" s="1">
        <v>10</v>
      </c>
      <c r="C977" s="1">
        <v>744</v>
      </c>
      <c r="D977" s="1">
        <v>12511</v>
      </c>
      <c r="E977" s="4">
        <v>18.441099999999999</v>
      </c>
      <c r="F977" s="4">
        <v>17.569099999999999</v>
      </c>
    </row>
    <row r="978" spans="1:6" x14ac:dyDescent="0.25">
      <c r="A978" s="1">
        <v>2019</v>
      </c>
      <c r="B978" s="1">
        <v>10</v>
      </c>
      <c r="C978" s="1">
        <v>744</v>
      </c>
      <c r="D978" s="1">
        <v>12530</v>
      </c>
      <c r="E978" s="4">
        <v>18.673400000000001</v>
      </c>
      <c r="F978" s="4">
        <v>17.017499999999998</v>
      </c>
    </row>
    <row r="979" spans="1:6" x14ac:dyDescent="0.25">
      <c r="A979" s="1">
        <v>2019</v>
      </c>
      <c r="B979" s="1">
        <v>11</v>
      </c>
      <c r="C979" s="1">
        <v>721</v>
      </c>
      <c r="D979" s="1">
        <v>474</v>
      </c>
      <c r="E979" s="4">
        <v>31.756599999999999</v>
      </c>
      <c r="F979" s="4">
        <v>33.636299999999999</v>
      </c>
    </row>
    <row r="980" spans="1:6" x14ac:dyDescent="0.25">
      <c r="A980" s="1">
        <v>2019</v>
      </c>
      <c r="B980" s="1">
        <v>11</v>
      </c>
      <c r="C980" s="1">
        <v>721</v>
      </c>
      <c r="D980" s="1">
        <v>555</v>
      </c>
      <c r="E980" s="4">
        <v>31.9498</v>
      </c>
      <c r="F980" s="4">
        <v>33.975700000000003</v>
      </c>
    </row>
    <row r="981" spans="1:6" x14ac:dyDescent="0.25">
      <c r="A981" s="1">
        <v>2019</v>
      </c>
      <c r="B981" s="1">
        <v>11</v>
      </c>
      <c r="C981" s="1">
        <v>721</v>
      </c>
      <c r="D981" s="1">
        <v>642</v>
      </c>
      <c r="E981" s="4">
        <v>31.987200000000001</v>
      </c>
      <c r="F981" s="4">
        <v>34.068300000000001</v>
      </c>
    </row>
    <row r="982" spans="1:6" x14ac:dyDescent="0.25">
      <c r="A982" s="1">
        <v>2019</v>
      </c>
      <c r="B982" s="1">
        <v>11</v>
      </c>
      <c r="C982" s="1">
        <v>721</v>
      </c>
      <c r="D982" s="1">
        <v>783</v>
      </c>
      <c r="E982" s="4">
        <v>29.0428</v>
      </c>
      <c r="F982" s="4">
        <v>30.6187</v>
      </c>
    </row>
    <row r="983" spans="1:6" x14ac:dyDescent="0.25">
      <c r="A983" s="1">
        <v>2019</v>
      </c>
      <c r="B983" s="1">
        <v>11</v>
      </c>
      <c r="C983" s="1">
        <v>721</v>
      </c>
      <c r="D983" s="1">
        <v>1185</v>
      </c>
      <c r="E983" s="4">
        <v>31.918600000000001</v>
      </c>
      <c r="F983" s="4">
        <v>34.092199999999998</v>
      </c>
    </row>
    <row r="984" spans="1:6" x14ac:dyDescent="0.25">
      <c r="A984" s="1">
        <v>2019</v>
      </c>
      <c r="B984" s="1">
        <v>11</v>
      </c>
      <c r="C984" s="1">
        <v>721</v>
      </c>
      <c r="D984" s="1">
        <v>1186</v>
      </c>
      <c r="E984" s="4">
        <v>31.918600000000001</v>
      </c>
      <c r="F984" s="4">
        <v>34.092199999999998</v>
      </c>
    </row>
    <row r="985" spans="1:6" x14ac:dyDescent="0.25">
      <c r="A985" s="1">
        <v>2019</v>
      </c>
      <c r="B985" s="1">
        <v>11</v>
      </c>
      <c r="C985" s="1">
        <v>721</v>
      </c>
      <c r="D985" s="1">
        <v>1187</v>
      </c>
      <c r="E985" s="4">
        <v>31.918600000000001</v>
      </c>
      <c r="F985" s="4">
        <v>34.092199999999998</v>
      </c>
    </row>
    <row r="986" spans="1:6" x14ac:dyDescent="0.25">
      <c r="A986" s="1">
        <v>2019</v>
      </c>
      <c r="B986" s="1">
        <v>11</v>
      </c>
      <c r="C986" s="1">
        <v>721</v>
      </c>
      <c r="D986" s="1">
        <v>2433</v>
      </c>
      <c r="E986" s="4">
        <v>32.070700000000002</v>
      </c>
      <c r="F986" s="4">
        <v>34.1477</v>
      </c>
    </row>
    <row r="987" spans="1:6" x14ac:dyDescent="0.25">
      <c r="A987" s="1">
        <v>2019</v>
      </c>
      <c r="B987" s="1">
        <v>11</v>
      </c>
      <c r="C987" s="1">
        <v>721</v>
      </c>
      <c r="D987" s="1">
        <v>4000</v>
      </c>
      <c r="E987" s="4">
        <v>32.286700000000003</v>
      </c>
      <c r="F987" s="4">
        <v>34.267000000000003</v>
      </c>
    </row>
    <row r="988" spans="1:6" x14ac:dyDescent="0.25">
      <c r="A988" s="1">
        <v>2019</v>
      </c>
      <c r="B988" s="1">
        <v>11</v>
      </c>
      <c r="C988" s="1">
        <v>721</v>
      </c>
      <c r="D988" s="1">
        <v>4001</v>
      </c>
      <c r="E988" s="4">
        <v>31.623999999999999</v>
      </c>
      <c r="F988" s="4">
        <v>33.160200000000003</v>
      </c>
    </row>
    <row r="989" spans="1:6" x14ac:dyDescent="0.25">
      <c r="A989" s="1">
        <v>2019</v>
      </c>
      <c r="B989" s="1">
        <v>11</v>
      </c>
      <c r="C989" s="1">
        <v>721</v>
      </c>
      <c r="D989" s="1">
        <v>4002</v>
      </c>
      <c r="E989" s="4">
        <v>32.346800000000002</v>
      </c>
      <c r="F989" s="4">
        <v>34.451599999999999</v>
      </c>
    </row>
    <row r="990" spans="1:6" x14ac:dyDescent="0.25">
      <c r="A990" s="1">
        <v>2019</v>
      </c>
      <c r="B990" s="1">
        <v>11</v>
      </c>
      <c r="C990" s="1">
        <v>721</v>
      </c>
      <c r="D990" s="1">
        <v>4003</v>
      </c>
      <c r="E990" s="4">
        <v>31.686599999999999</v>
      </c>
      <c r="F990" s="4">
        <v>33.5869</v>
      </c>
    </row>
    <row r="991" spans="1:6" x14ac:dyDescent="0.25">
      <c r="A991" s="1">
        <v>2019</v>
      </c>
      <c r="B991" s="1">
        <v>11</v>
      </c>
      <c r="C991" s="1">
        <v>721</v>
      </c>
      <c r="D991" s="1">
        <v>4011</v>
      </c>
      <c r="E991" s="4">
        <v>28.928999999999998</v>
      </c>
      <c r="F991" s="4">
        <v>29.901900000000001</v>
      </c>
    </row>
    <row r="992" spans="1:6" x14ac:dyDescent="0.25">
      <c r="A992" s="1">
        <v>2019</v>
      </c>
      <c r="B992" s="1">
        <v>11</v>
      </c>
      <c r="C992" s="1">
        <v>721</v>
      </c>
      <c r="D992" s="1">
        <v>4013</v>
      </c>
      <c r="E992" s="4">
        <v>28.642800000000001</v>
      </c>
      <c r="F992" s="4">
        <v>30.183700000000002</v>
      </c>
    </row>
    <row r="993" spans="1:6" x14ac:dyDescent="0.25">
      <c r="A993" s="1">
        <v>2019</v>
      </c>
      <c r="B993" s="1">
        <v>11</v>
      </c>
      <c r="C993" s="1">
        <v>721</v>
      </c>
      <c r="D993" s="1">
        <v>4142</v>
      </c>
      <c r="E993" s="4">
        <v>31.1492</v>
      </c>
      <c r="F993" s="4">
        <v>33.660699999999999</v>
      </c>
    </row>
    <row r="994" spans="1:6" x14ac:dyDescent="0.25">
      <c r="A994" s="1">
        <v>2019</v>
      </c>
      <c r="B994" s="1">
        <v>11</v>
      </c>
      <c r="C994" s="1">
        <v>721</v>
      </c>
      <c r="D994" s="1">
        <v>4146</v>
      </c>
      <c r="E994" s="4">
        <v>32.5627</v>
      </c>
      <c r="F994" s="4">
        <v>34.834899999999998</v>
      </c>
    </row>
    <row r="995" spans="1:6" x14ac:dyDescent="0.25">
      <c r="A995" s="1">
        <v>2019</v>
      </c>
      <c r="B995" s="1">
        <v>11</v>
      </c>
      <c r="C995" s="1">
        <v>721</v>
      </c>
      <c r="D995" s="1">
        <v>4150</v>
      </c>
      <c r="E995" s="4">
        <v>30.886399999999998</v>
      </c>
      <c r="F995" s="4">
        <v>33.281999999999996</v>
      </c>
    </row>
    <row r="996" spans="1:6" x14ac:dyDescent="0.25">
      <c r="A996" s="1">
        <v>2019</v>
      </c>
      <c r="B996" s="1">
        <v>11</v>
      </c>
      <c r="C996" s="1">
        <v>721</v>
      </c>
      <c r="D996" s="1">
        <v>4162</v>
      </c>
      <c r="E996" s="4">
        <v>31.849399999999999</v>
      </c>
      <c r="F996" s="4">
        <v>33.963299999999997</v>
      </c>
    </row>
    <row r="997" spans="1:6" x14ac:dyDescent="0.25">
      <c r="A997" s="1">
        <v>2019</v>
      </c>
      <c r="B997" s="1">
        <v>11</v>
      </c>
      <c r="C997" s="1">
        <v>721</v>
      </c>
      <c r="D997" s="1">
        <v>4217</v>
      </c>
      <c r="E997" s="4">
        <v>32.972200000000001</v>
      </c>
      <c r="F997" s="4">
        <v>34.811300000000003</v>
      </c>
    </row>
    <row r="998" spans="1:6" x14ac:dyDescent="0.25">
      <c r="A998" s="1">
        <v>2019</v>
      </c>
      <c r="B998" s="1">
        <v>11</v>
      </c>
      <c r="C998" s="1">
        <v>721</v>
      </c>
      <c r="D998" s="1">
        <v>4446</v>
      </c>
      <c r="E998" s="4">
        <v>31.3477</v>
      </c>
      <c r="F998" s="4">
        <v>33.600900000000003</v>
      </c>
    </row>
    <row r="999" spans="1:6" x14ac:dyDescent="0.25">
      <c r="A999" s="1">
        <v>2019</v>
      </c>
      <c r="B999" s="1">
        <v>11</v>
      </c>
      <c r="C999" s="1">
        <v>721</v>
      </c>
      <c r="D999" s="1">
        <v>4447</v>
      </c>
      <c r="E999" s="4">
        <v>29.995200000000001</v>
      </c>
      <c r="F999" s="4">
        <v>32.070300000000003</v>
      </c>
    </row>
    <row r="1000" spans="1:6" x14ac:dyDescent="0.25">
      <c r="A1000" s="1">
        <v>2019</v>
      </c>
      <c r="B1000" s="1">
        <v>11</v>
      </c>
      <c r="C1000" s="1">
        <v>721</v>
      </c>
      <c r="D1000" s="1">
        <v>4448</v>
      </c>
      <c r="E1000" s="4">
        <v>29.0428</v>
      </c>
      <c r="F1000" s="4">
        <v>30.6187</v>
      </c>
    </row>
    <row r="1001" spans="1:6" x14ac:dyDescent="0.25">
      <c r="A1001" s="1">
        <v>2019</v>
      </c>
      <c r="B1001" s="1">
        <v>11</v>
      </c>
      <c r="C1001" s="1">
        <v>721</v>
      </c>
      <c r="D1001" s="1">
        <v>4466</v>
      </c>
      <c r="E1001" s="4">
        <v>32.104700000000001</v>
      </c>
      <c r="F1001" s="4">
        <v>34.133699999999997</v>
      </c>
    </row>
    <row r="1002" spans="1:6" x14ac:dyDescent="0.25">
      <c r="A1002" s="1">
        <v>2019</v>
      </c>
      <c r="B1002" s="1">
        <v>11</v>
      </c>
      <c r="C1002" s="1">
        <v>721</v>
      </c>
      <c r="D1002" s="1">
        <v>4479</v>
      </c>
      <c r="E1002" s="4">
        <v>32.330300000000001</v>
      </c>
      <c r="F1002" s="4">
        <v>34.246899999999997</v>
      </c>
    </row>
    <row r="1003" spans="1:6" x14ac:dyDescent="0.25">
      <c r="A1003" s="1">
        <v>2019</v>
      </c>
      <c r="B1003" s="1">
        <v>11</v>
      </c>
      <c r="C1003" s="1">
        <v>721</v>
      </c>
      <c r="D1003" s="1">
        <v>4506</v>
      </c>
      <c r="E1003" s="4">
        <v>32.090600000000002</v>
      </c>
      <c r="F1003" s="4">
        <v>34.041600000000003</v>
      </c>
    </row>
    <row r="1004" spans="1:6" x14ac:dyDescent="0.25">
      <c r="A1004" s="1">
        <v>2019</v>
      </c>
      <c r="B1004" s="1">
        <v>11</v>
      </c>
      <c r="C1004" s="1">
        <v>721</v>
      </c>
      <c r="D1004" s="1">
        <v>12510</v>
      </c>
      <c r="E1004" s="4">
        <v>29.0428</v>
      </c>
      <c r="F1004" s="4">
        <v>30.6187</v>
      </c>
    </row>
    <row r="1005" spans="1:6" x14ac:dyDescent="0.25">
      <c r="A1005" s="1">
        <v>2019</v>
      </c>
      <c r="B1005" s="1">
        <v>11</v>
      </c>
      <c r="C1005" s="1">
        <v>721</v>
      </c>
      <c r="D1005" s="1">
        <v>12511</v>
      </c>
      <c r="E1005" s="4">
        <v>29.0428</v>
      </c>
      <c r="F1005" s="4">
        <v>30.6187</v>
      </c>
    </row>
    <row r="1006" spans="1:6" x14ac:dyDescent="0.25">
      <c r="A1006" s="1">
        <v>2019</v>
      </c>
      <c r="B1006" s="1">
        <v>11</v>
      </c>
      <c r="C1006" s="1">
        <v>721</v>
      </c>
      <c r="D1006" s="1">
        <v>12530</v>
      </c>
      <c r="E1006" s="4">
        <v>28.481100000000001</v>
      </c>
      <c r="F1006" s="4">
        <v>31.429200000000002</v>
      </c>
    </row>
    <row r="1007" spans="1:6" x14ac:dyDescent="0.25">
      <c r="A1007" s="1">
        <v>2019</v>
      </c>
      <c r="B1007" s="1">
        <v>12</v>
      </c>
      <c r="C1007" s="1">
        <v>744</v>
      </c>
      <c r="D1007" s="1">
        <v>474</v>
      </c>
      <c r="E1007" s="4">
        <v>39.957799999999999</v>
      </c>
      <c r="F1007" s="4">
        <v>41.586799999999997</v>
      </c>
    </row>
    <row r="1008" spans="1:6" x14ac:dyDescent="0.25">
      <c r="A1008" s="1">
        <v>2019</v>
      </c>
      <c r="B1008" s="1">
        <v>12</v>
      </c>
      <c r="C1008" s="1">
        <v>744</v>
      </c>
      <c r="D1008" s="1">
        <v>555</v>
      </c>
      <c r="E1008" s="4">
        <v>40.369999999999997</v>
      </c>
      <c r="F1008" s="4">
        <v>42.129100000000001</v>
      </c>
    </row>
    <row r="1009" spans="1:6" x14ac:dyDescent="0.25">
      <c r="A1009" s="1">
        <v>2019</v>
      </c>
      <c r="B1009" s="1">
        <v>12</v>
      </c>
      <c r="C1009" s="1">
        <v>744</v>
      </c>
      <c r="D1009" s="1">
        <v>642</v>
      </c>
      <c r="E1009" s="4">
        <v>40.371600000000001</v>
      </c>
      <c r="F1009" s="4">
        <v>42.130699999999997</v>
      </c>
    </row>
    <row r="1010" spans="1:6" x14ac:dyDescent="0.25">
      <c r="A1010" s="1">
        <v>2019</v>
      </c>
      <c r="B1010" s="1">
        <v>12</v>
      </c>
      <c r="C1010" s="1">
        <v>744</v>
      </c>
      <c r="D1010" s="1">
        <v>783</v>
      </c>
      <c r="E1010" s="4">
        <v>36.976399999999998</v>
      </c>
      <c r="F1010" s="4">
        <v>37.598700000000001</v>
      </c>
    </row>
    <row r="1011" spans="1:6" x14ac:dyDescent="0.25">
      <c r="A1011" s="1">
        <v>2019</v>
      </c>
      <c r="B1011" s="1">
        <v>12</v>
      </c>
      <c r="C1011" s="1">
        <v>744</v>
      </c>
      <c r="D1011" s="1">
        <v>1185</v>
      </c>
      <c r="E1011" s="4">
        <v>40.6</v>
      </c>
      <c r="F1011" s="4">
        <v>42.515999999999998</v>
      </c>
    </row>
    <row r="1012" spans="1:6" x14ac:dyDescent="0.25">
      <c r="A1012" s="1">
        <v>2019</v>
      </c>
      <c r="B1012" s="1">
        <v>12</v>
      </c>
      <c r="C1012" s="1">
        <v>744</v>
      </c>
      <c r="D1012" s="1">
        <v>1186</v>
      </c>
      <c r="E1012" s="4">
        <v>40.6</v>
      </c>
      <c r="F1012" s="4">
        <v>42.515999999999998</v>
      </c>
    </row>
    <row r="1013" spans="1:6" x14ac:dyDescent="0.25">
      <c r="A1013" s="1">
        <v>2019</v>
      </c>
      <c r="B1013" s="1">
        <v>12</v>
      </c>
      <c r="C1013" s="1">
        <v>744</v>
      </c>
      <c r="D1013" s="1">
        <v>1187</v>
      </c>
      <c r="E1013" s="4">
        <v>40.6</v>
      </c>
      <c r="F1013" s="4">
        <v>42.515999999999998</v>
      </c>
    </row>
    <row r="1014" spans="1:6" x14ac:dyDescent="0.25">
      <c r="A1014" s="1">
        <v>2019</v>
      </c>
      <c r="B1014" s="1">
        <v>12</v>
      </c>
      <c r="C1014" s="1">
        <v>744</v>
      </c>
      <c r="D1014" s="1">
        <v>2433</v>
      </c>
      <c r="E1014" s="4">
        <v>40.497900000000001</v>
      </c>
      <c r="F1014" s="4">
        <v>42.086599999999997</v>
      </c>
    </row>
    <row r="1015" spans="1:6" x14ac:dyDescent="0.25">
      <c r="A1015" s="1">
        <v>2019</v>
      </c>
      <c r="B1015" s="1">
        <v>12</v>
      </c>
      <c r="C1015" s="1">
        <v>744</v>
      </c>
      <c r="D1015" s="1">
        <v>4000</v>
      </c>
      <c r="E1015" s="4">
        <v>40.983800000000002</v>
      </c>
      <c r="F1015" s="4">
        <v>42.768799999999999</v>
      </c>
    </row>
    <row r="1016" spans="1:6" x14ac:dyDescent="0.25">
      <c r="A1016" s="1">
        <v>2019</v>
      </c>
      <c r="B1016" s="1">
        <v>12</v>
      </c>
      <c r="C1016" s="1">
        <v>744</v>
      </c>
      <c r="D1016" s="1">
        <v>4001</v>
      </c>
      <c r="E1016" s="4">
        <v>40.122199999999999</v>
      </c>
      <c r="F1016" s="4">
        <v>41.380800000000001</v>
      </c>
    </row>
    <row r="1017" spans="1:6" x14ac:dyDescent="0.25">
      <c r="A1017" s="1">
        <v>2019</v>
      </c>
      <c r="B1017" s="1">
        <v>12</v>
      </c>
      <c r="C1017" s="1">
        <v>744</v>
      </c>
      <c r="D1017" s="1">
        <v>4002</v>
      </c>
      <c r="E1017" s="4">
        <v>40.796799999999998</v>
      </c>
      <c r="F1017" s="4">
        <v>42.584499999999998</v>
      </c>
    </row>
    <row r="1018" spans="1:6" x14ac:dyDescent="0.25">
      <c r="A1018" s="1">
        <v>2019</v>
      </c>
      <c r="B1018" s="1">
        <v>12</v>
      </c>
      <c r="C1018" s="1">
        <v>744</v>
      </c>
      <c r="D1018" s="1">
        <v>4003</v>
      </c>
      <c r="E1018" s="4">
        <v>39.973599999999998</v>
      </c>
      <c r="F1018" s="4">
        <v>41.512099999999997</v>
      </c>
    </row>
    <row r="1019" spans="1:6" x14ac:dyDescent="0.25">
      <c r="A1019" s="1">
        <v>2019</v>
      </c>
      <c r="B1019" s="1">
        <v>12</v>
      </c>
      <c r="C1019" s="1">
        <v>744</v>
      </c>
      <c r="D1019" s="1">
        <v>4011</v>
      </c>
      <c r="E1019" s="4">
        <v>34.217199999999998</v>
      </c>
      <c r="F1019" s="4">
        <v>33.665100000000002</v>
      </c>
    </row>
    <row r="1020" spans="1:6" x14ac:dyDescent="0.25">
      <c r="A1020" s="1">
        <v>2019</v>
      </c>
      <c r="B1020" s="1">
        <v>12</v>
      </c>
      <c r="C1020" s="1">
        <v>744</v>
      </c>
      <c r="D1020" s="1">
        <v>4013</v>
      </c>
      <c r="E1020" s="4">
        <v>36.4589</v>
      </c>
      <c r="F1020" s="4">
        <v>37.0533</v>
      </c>
    </row>
    <row r="1021" spans="1:6" x14ac:dyDescent="0.25">
      <c r="A1021" s="1">
        <v>2019</v>
      </c>
      <c r="B1021" s="1">
        <v>12</v>
      </c>
      <c r="C1021" s="1">
        <v>744</v>
      </c>
      <c r="D1021" s="1">
        <v>4142</v>
      </c>
      <c r="E1021" s="4">
        <v>39.883699999999997</v>
      </c>
      <c r="F1021" s="4">
        <v>41.624200000000002</v>
      </c>
    </row>
    <row r="1022" spans="1:6" x14ac:dyDescent="0.25">
      <c r="A1022" s="1">
        <v>2019</v>
      </c>
      <c r="B1022" s="1">
        <v>12</v>
      </c>
      <c r="C1022" s="1">
        <v>744</v>
      </c>
      <c r="D1022" s="1">
        <v>4146</v>
      </c>
      <c r="E1022" s="4">
        <v>41.364699999999999</v>
      </c>
      <c r="F1022" s="4">
        <v>43.173900000000003</v>
      </c>
    </row>
    <row r="1023" spans="1:6" x14ac:dyDescent="0.25">
      <c r="A1023" s="1">
        <v>2019</v>
      </c>
      <c r="B1023" s="1">
        <v>12</v>
      </c>
      <c r="C1023" s="1">
        <v>744</v>
      </c>
      <c r="D1023" s="1">
        <v>4150</v>
      </c>
      <c r="E1023" s="4">
        <v>39.701500000000003</v>
      </c>
      <c r="F1023" s="4">
        <v>41.077300000000001</v>
      </c>
    </row>
    <row r="1024" spans="1:6" x14ac:dyDescent="0.25">
      <c r="A1024" s="1">
        <v>2019</v>
      </c>
      <c r="B1024" s="1">
        <v>12</v>
      </c>
      <c r="C1024" s="1">
        <v>744</v>
      </c>
      <c r="D1024" s="1">
        <v>4162</v>
      </c>
      <c r="E1024" s="4">
        <v>40.212499999999999</v>
      </c>
      <c r="F1024" s="4">
        <v>41.995699999999999</v>
      </c>
    </row>
    <row r="1025" spans="1:6" x14ac:dyDescent="0.25">
      <c r="A1025" s="1">
        <v>2019</v>
      </c>
      <c r="B1025" s="1">
        <v>12</v>
      </c>
      <c r="C1025" s="1">
        <v>744</v>
      </c>
      <c r="D1025" s="1">
        <v>4217</v>
      </c>
      <c r="E1025" s="4">
        <v>42.015599999999999</v>
      </c>
      <c r="F1025" s="4">
        <v>43.821300000000001</v>
      </c>
    </row>
    <row r="1026" spans="1:6" x14ac:dyDescent="0.25">
      <c r="A1026" s="1">
        <v>2019</v>
      </c>
      <c r="B1026" s="1">
        <v>12</v>
      </c>
      <c r="C1026" s="1">
        <v>744</v>
      </c>
      <c r="D1026" s="1">
        <v>4446</v>
      </c>
      <c r="E1026" s="4">
        <v>39.526499999999999</v>
      </c>
      <c r="F1026" s="4">
        <v>41.303800000000003</v>
      </c>
    </row>
    <row r="1027" spans="1:6" x14ac:dyDescent="0.25">
      <c r="A1027" s="1">
        <v>2019</v>
      </c>
      <c r="B1027" s="1">
        <v>12</v>
      </c>
      <c r="C1027" s="1">
        <v>744</v>
      </c>
      <c r="D1027" s="1">
        <v>4447</v>
      </c>
      <c r="E1027" s="4">
        <v>38.1586</v>
      </c>
      <c r="F1027" s="4">
        <v>38.988100000000003</v>
      </c>
    </row>
    <row r="1028" spans="1:6" x14ac:dyDescent="0.25">
      <c r="A1028" s="1">
        <v>2019</v>
      </c>
      <c r="B1028" s="1">
        <v>12</v>
      </c>
      <c r="C1028" s="1">
        <v>744</v>
      </c>
      <c r="D1028" s="1">
        <v>4448</v>
      </c>
      <c r="E1028" s="4">
        <v>36.976399999999998</v>
      </c>
      <c r="F1028" s="4">
        <v>37.598700000000001</v>
      </c>
    </row>
    <row r="1029" spans="1:6" x14ac:dyDescent="0.25">
      <c r="A1029" s="1">
        <v>2019</v>
      </c>
      <c r="B1029" s="1">
        <v>12</v>
      </c>
      <c r="C1029" s="1">
        <v>744</v>
      </c>
      <c r="D1029" s="1">
        <v>4466</v>
      </c>
      <c r="E1029" s="4">
        <v>40.541600000000003</v>
      </c>
      <c r="F1029" s="4">
        <v>42.134300000000003</v>
      </c>
    </row>
    <row r="1030" spans="1:6" x14ac:dyDescent="0.25">
      <c r="A1030" s="1">
        <v>2019</v>
      </c>
      <c r="B1030" s="1">
        <v>12</v>
      </c>
      <c r="C1030" s="1">
        <v>744</v>
      </c>
      <c r="D1030" s="1">
        <v>4479</v>
      </c>
      <c r="E1030" s="4">
        <v>40.8521</v>
      </c>
      <c r="F1030" s="4">
        <v>42.618699999999997</v>
      </c>
    </row>
    <row r="1031" spans="1:6" x14ac:dyDescent="0.25">
      <c r="A1031" s="1">
        <v>2019</v>
      </c>
      <c r="B1031" s="1">
        <v>12</v>
      </c>
      <c r="C1031" s="1">
        <v>744</v>
      </c>
      <c r="D1031" s="1">
        <v>4506</v>
      </c>
      <c r="E1031" s="4">
        <v>40.607799999999997</v>
      </c>
      <c r="F1031" s="4">
        <v>42.358199999999997</v>
      </c>
    </row>
    <row r="1032" spans="1:6" x14ac:dyDescent="0.25">
      <c r="A1032" s="1">
        <v>2019</v>
      </c>
      <c r="B1032" s="1">
        <v>12</v>
      </c>
      <c r="C1032" s="1">
        <v>744</v>
      </c>
      <c r="D1032" s="1">
        <v>12510</v>
      </c>
      <c r="E1032" s="4">
        <v>36.976399999999998</v>
      </c>
      <c r="F1032" s="4">
        <v>37.598700000000001</v>
      </c>
    </row>
    <row r="1033" spans="1:6" x14ac:dyDescent="0.25">
      <c r="A1033" s="1">
        <v>2019</v>
      </c>
      <c r="B1033" s="1">
        <v>12</v>
      </c>
      <c r="C1033" s="1">
        <v>744</v>
      </c>
      <c r="D1033" s="1">
        <v>12511</v>
      </c>
      <c r="E1033" s="4">
        <v>36.976399999999998</v>
      </c>
      <c r="F1033" s="4">
        <v>37.598700000000001</v>
      </c>
    </row>
    <row r="1034" spans="1:6" x14ac:dyDescent="0.25">
      <c r="A1034" s="1">
        <v>2019</v>
      </c>
      <c r="B1034" s="1">
        <v>12</v>
      </c>
      <c r="C1034" s="1">
        <v>744</v>
      </c>
      <c r="D1034" s="1">
        <v>12530</v>
      </c>
      <c r="E1034" s="4">
        <v>38.246299999999998</v>
      </c>
      <c r="F1034" s="4">
        <v>37.886400000000002</v>
      </c>
    </row>
    <row r="1035" spans="1:6" x14ac:dyDescent="0.25">
      <c r="A1035" s="1">
        <v>2020</v>
      </c>
      <c r="B1035" s="1">
        <v>1</v>
      </c>
      <c r="C1035" s="1">
        <v>744</v>
      </c>
      <c r="D1035" s="1">
        <v>474</v>
      </c>
      <c r="E1035" s="4">
        <v>25.828299999999999</v>
      </c>
      <c r="F1035" s="4">
        <v>25.658000000000001</v>
      </c>
    </row>
    <row r="1036" spans="1:6" x14ac:dyDescent="0.25">
      <c r="A1036" s="1">
        <v>2020</v>
      </c>
      <c r="B1036" s="1">
        <v>1</v>
      </c>
      <c r="C1036" s="1">
        <v>744</v>
      </c>
      <c r="D1036" s="1">
        <v>555</v>
      </c>
      <c r="E1036" s="4">
        <v>26.209900000000001</v>
      </c>
      <c r="F1036" s="4">
        <v>25.9983</v>
      </c>
    </row>
    <row r="1037" spans="1:6" x14ac:dyDescent="0.25">
      <c r="A1037" s="1">
        <v>2020</v>
      </c>
      <c r="B1037" s="1">
        <v>1</v>
      </c>
      <c r="C1037" s="1">
        <v>744</v>
      </c>
      <c r="D1037" s="1">
        <v>642</v>
      </c>
      <c r="E1037" s="4">
        <v>26.404900000000001</v>
      </c>
      <c r="F1037" s="4">
        <v>26.249099999999999</v>
      </c>
    </row>
    <row r="1038" spans="1:6" x14ac:dyDescent="0.25">
      <c r="A1038" s="1">
        <v>2020</v>
      </c>
      <c r="B1038" s="1">
        <v>1</v>
      </c>
      <c r="C1038" s="1">
        <v>744</v>
      </c>
      <c r="D1038" s="1">
        <v>783</v>
      </c>
      <c r="E1038" s="4">
        <v>23.862200000000001</v>
      </c>
      <c r="F1038" s="4">
        <v>23.609500000000001</v>
      </c>
    </row>
    <row r="1039" spans="1:6" x14ac:dyDescent="0.25">
      <c r="A1039" s="1">
        <v>2020</v>
      </c>
      <c r="B1039" s="1">
        <v>1</v>
      </c>
      <c r="C1039" s="1">
        <v>744</v>
      </c>
      <c r="D1039" s="1">
        <v>1185</v>
      </c>
      <c r="E1039" s="4">
        <v>26.081900000000001</v>
      </c>
      <c r="F1039" s="4">
        <v>25.923200000000001</v>
      </c>
    </row>
    <row r="1040" spans="1:6" x14ac:dyDescent="0.25">
      <c r="A1040" s="1">
        <v>2020</v>
      </c>
      <c r="B1040" s="1">
        <v>1</v>
      </c>
      <c r="C1040" s="1">
        <v>744</v>
      </c>
      <c r="D1040" s="1">
        <v>1186</v>
      </c>
      <c r="E1040" s="4">
        <v>26.081900000000001</v>
      </c>
      <c r="F1040" s="4">
        <v>25.923200000000001</v>
      </c>
    </row>
    <row r="1041" spans="1:6" x14ac:dyDescent="0.25">
      <c r="A1041" s="1">
        <v>2020</v>
      </c>
      <c r="B1041" s="1">
        <v>1</v>
      </c>
      <c r="C1041" s="1">
        <v>744</v>
      </c>
      <c r="D1041" s="1">
        <v>1187</v>
      </c>
      <c r="E1041" s="4">
        <v>26.081900000000001</v>
      </c>
      <c r="F1041" s="4">
        <v>25.923200000000001</v>
      </c>
    </row>
    <row r="1042" spans="1:6" x14ac:dyDescent="0.25">
      <c r="A1042" s="1">
        <v>2020</v>
      </c>
      <c r="B1042" s="1">
        <v>1</v>
      </c>
      <c r="C1042" s="1">
        <v>744</v>
      </c>
      <c r="D1042" s="1">
        <v>2433</v>
      </c>
      <c r="E1042" s="4">
        <v>26.210699999999999</v>
      </c>
      <c r="F1042" s="4">
        <v>25.9422</v>
      </c>
    </row>
    <row r="1043" spans="1:6" x14ac:dyDescent="0.25">
      <c r="A1043" s="1">
        <v>2020</v>
      </c>
      <c r="B1043" s="1">
        <v>1</v>
      </c>
      <c r="C1043" s="1">
        <v>744</v>
      </c>
      <c r="D1043" s="1">
        <v>4000</v>
      </c>
      <c r="E1043" s="4">
        <v>26.4482</v>
      </c>
      <c r="F1043" s="4">
        <v>26.216200000000001</v>
      </c>
    </row>
    <row r="1044" spans="1:6" x14ac:dyDescent="0.25">
      <c r="A1044" s="1">
        <v>2020</v>
      </c>
      <c r="B1044" s="1">
        <v>1</v>
      </c>
      <c r="C1044" s="1">
        <v>744</v>
      </c>
      <c r="D1044" s="1">
        <v>4001</v>
      </c>
      <c r="E1044" s="4">
        <v>26.342199999999998</v>
      </c>
      <c r="F1044" s="4">
        <v>26.1784</v>
      </c>
    </row>
    <row r="1045" spans="1:6" x14ac:dyDescent="0.25">
      <c r="A1045" s="1">
        <v>2020</v>
      </c>
      <c r="B1045" s="1">
        <v>1</v>
      </c>
      <c r="C1045" s="1">
        <v>744</v>
      </c>
      <c r="D1045" s="1">
        <v>4002</v>
      </c>
      <c r="E1045" s="4">
        <v>26.563800000000001</v>
      </c>
      <c r="F1045" s="4">
        <v>26.313500000000001</v>
      </c>
    </row>
    <row r="1046" spans="1:6" x14ac:dyDescent="0.25">
      <c r="A1046" s="1">
        <v>2020</v>
      </c>
      <c r="B1046" s="1">
        <v>1</v>
      </c>
      <c r="C1046" s="1">
        <v>744</v>
      </c>
      <c r="D1046" s="1">
        <v>4003</v>
      </c>
      <c r="E1046" s="4">
        <v>25.835100000000001</v>
      </c>
      <c r="F1046" s="4">
        <v>25.627700000000001</v>
      </c>
    </row>
    <row r="1047" spans="1:6" x14ac:dyDescent="0.25">
      <c r="A1047" s="1">
        <v>2020</v>
      </c>
      <c r="B1047" s="1">
        <v>1</v>
      </c>
      <c r="C1047" s="1">
        <v>744</v>
      </c>
      <c r="D1047" s="1">
        <v>4011</v>
      </c>
      <c r="E1047" s="4">
        <v>24.734999999999999</v>
      </c>
      <c r="F1047" s="4">
        <v>23.6724</v>
      </c>
    </row>
    <row r="1048" spans="1:6" x14ac:dyDescent="0.25">
      <c r="A1048" s="1">
        <v>2020</v>
      </c>
      <c r="B1048" s="1">
        <v>1</v>
      </c>
      <c r="C1048" s="1">
        <v>744</v>
      </c>
      <c r="D1048" s="1">
        <v>4013</v>
      </c>
      <c r="E1048" s="4">
        <v>23.51</v>
      </c>
      <c r="F1048" s="4">
        <v>23.271899999999999</v>
      </c>
    </row>
    <row r="1049" spans="1:6" x14ac:dyDescent="0.25">
      <c r="A1049" s="1">
        <v>2020</v>
      </c>
      <c r="B1049" s="1">
        <v>1</v>
      </c>
      <c r="C1049" s="1">
        <v>744</v>
      </c>
      <c r="D1049" s="1">
        <v>4142</v>
      </c>
      <c r="E1049" s="4">
        <v>26.254100000000001</v>
      </c>
      <c r="F1049" s="4">
        <v>26.1816</v>
      </c>
    </row>
    <row r="1050" spans="1:6" x14ac:dyDescent="0.25">
      <c r="A1050" s="1">
        <v>2020</v>
      </c>
      <c r="B1050" s="1">
        <v>1</v>
      </c>
      <c r="C1050" s="1">
        <v>744</v>
      </c>
      <c r="D1050" s="1">
        <v>4146</v>
      </c>
      <c r="E1050" s="4">
        <v>27.192599999999999</v>
      </c>
      <c r="F1050" s="4">
        <v>27.046900000000001</v>
      </c>
    </row>
    <row r="1051" spans="1:6" x14ac:dyDescent="0.25">
      <c r="A1051" s="1">
        <v>2020</v>
      </c>
      <c r="B1051" s="1">
        <v>1</v>
      </c>
      <c r="C1051" s="1">
        <v>744</v>
      </c>
      <c r="D1051" s="1">
        <v>4150</v>
      </c>
      <c r="E1051" s="4">
        <v>26.092700000000001</v>
      </c>
      <c r="F1051" s="4">
        <v>25.985800000000001</v>
      </c>
    </row>
    <row r="1052" spans="1:6" x14ac:dyDescent="0.25">
      <c r="A1052" s="1">
        <v>2020</v>
      </c>
      <c r="B1052" s="1">
        <v>1</v>
      </c>
      <c r="C1052" s="1">
        <v>744</v>
      </c>
      <c r="D1052" s="1">
        <v>4162</v>
      </c>
      <c r="E1052" s="4">
        <v>26.363</v>
      </c>
      <c r="F1052" s="4">
        <v>26.236899999999999</v>
      </c>
    </row>
    <row r="1053" spans="1:6" x14ac:dyDescent="0.25">
      <c r="A1053" s="1">
        <v>2020</v>
      </c>
      <c r="B1053" s="1">
        <v>1</v>
      </c>
      <c r="C1053" s="1">
        <v>744</v>
      </c>
      <c r="D1053" s="1">
        <v>4217</v>
      </c>
      <c r="E1053" s="4">
        <v>27.1998</v>
      </c>
      <c r="F1053" s="4">
        <v>26.928999999999998</v>
      </c>
    </row>
    <row r="1054" spans="1:6" x14ac:dyDescent="0.25">
      <c r="A1054" s="1">
        <v>2020</v>
      </c>
      <c r="B1054" s="1">
        <v>1</v>
      </c>
      <c r="C1054" s="1">
        <v>744</v>
      </c>
      <c r="D1054" s="1">
        <v>4446</v>
      </c>
      <c r="E1054" s="4">
        <v>25.561900000000001</v>
      </c>
      <c r="F1054" s="4">
        <v>25.499600000000001</v>
      </c>
    </row>
    <row r="1055" spans="1:6" x14ac:dyDescent="0.25">
      <c r="A1055" s="1">
        <v>2020</v>
      </c>
      <c r="B1055" s="1">
        <v>1</v>
      </c>
      <c r="C1055" s="1">
        <v>744</v>
      </c>
      <c r="D1055" s="1">
        <v>4447</v>
      </c>
      <c r="E1055" s="4">
        <v>24.709</v>
      </c>
      <c r="F1055" s="4">
        <v>24.652000000000001</v>
      </c>
    </row>
    <row r="1056" spans="1:6" x14ac:dyDescent="0.25">
      <c r="A1056" s="1">
        <v>2020</v>
      </c>
      <c r="B1056" s="1">
        <v>1</v>
      </c>
      <c r="C1056" s="1">
        <v>744</v>
      </c>
      <c r="D1056" s="1">
        <v>4448</v>
      </c>
      <c r="E1056" s="4">
        <v>23.862200000000001</v>
      </c>
      <c r="F1056" s="4">
        <v>23.609500000000001</v>
      </c>
    </row>
    <row r="1057" spans="1:6" x14ac:dyDescent="0.25">
      <c r="A1057" s="1">
        <v>2020</v>
      </c>
      <c r="B1057" s="1">
        <v>1</v>
      </c>
      <c r="C1057" s="1">
        <v>744</v>
      </c>
      <c r="D1057" s="1">
        <v>4466</v>
      </c>
      <c r="E1057" s="4">
        <v>26.213000000000001</v>
      </c>
      <c r="F1057" s="4">
        <v>25.965499999999999</v>
      </c>
    </row>
    <row r="1058" spans="1:6" x14ac:dyDescent="0.25">
      <c r="A1058" s="1">
        <v>2020</v>
      </c>
      <c r="B1058" s="1">
        <v>1</v>
      </c>
      <c r="C1058" s="1">
        <v>744</v>
      </c>
      <c r="D1058" s="1">
        <v>4479</v>
      </c>
      <c r="E1058" s="4">
        <v>26.394500000000001</v>
      </c>
      <c r="F1058" s="4">
        <v>26.186800000000002</v>
      </c>
    </row>
    <row r="1059" spans="1:6" x14ac:dyDescent="0.25">
      <c r="A1059" s="1">
        <v>2020</v>
      </c>
      <c r="B1059" s="1">
        <v>1</v>
      </c>
      <c r="C1059" s="1">
        <v>744</v>
      </c>
      <c r="D1059" s="1">
        <v>4506</v>
      </c>
      <c r="E1059" s="4">
        <v>26.107299999999999</v>
      </c>
      <c r="F1059" s="4">
        <v>25.865500000000001</v>
      </c>
    </row>
    <row r="1060" spans="1:6" x14ac:dyDescent="0.25">
      <c r="A1060" s="1">
        <v>2020</v>
      </c>
      <c r="B1060" s="1">
        <v>1</v>
      </c>
      <c r="C1060" s="1">
        <v>744</v>
      </c>
      <c r="D1060" s="1">
        <v>12510</v>
      </c>
      <c r="E1060" s="4">
        <v>23.862200000000001</v>
      </c>
      <c r="F1060" s="4">
        <v>23.609500000000001</v>
      </c>
    </row>
    <row r="1061" spans="1:6" x14ac:dyDescent="0.25">
      <c r="A1061" s="1">
        <v>2020</v>
      </c>
      <c r="B1061" s="1">
        <v>1</v>
      </c>
      <c r="C1061" s="1">
        <v>744</v>
      </c>
      <c r="D1061" s="1">
        <v>12511</v>
      </c>
      <c r="E1061" s="4">
        <v>23.862200000000001</v>
      </c>
      <c r="F1061" s="4">
        <v>23.609500000000001</v>
      </c>
    </row>
    <row r="1062" spans="1:6" x14ac:dyDescent="0.25">
      <c r="A1062" s="1">
        <v>2020</v>
      </c>
      <c r="B1062" s="1">
        <v>1</v>
      </c>
      <c r="C1062" s="1">
        <v>744</v>
      </c>
      <c r="D1062" s="1">
        <v>12530</v>
      </c>
      <c r="E1062" s="4">
        <v>23.839099999999998</v>
      </c>
      <c r="F1062" s="4">
        <v>21.752199999999998</v>
      </c>
    </row>
    <row r="1063" spans="1:6" x14ac:dyDescent="0.25">
      <c r="A1063" s="1">
        <v>2020</v>
      </c>
      <c r="B1063" s="1">
        <v>2</v>
      </c>
      <c r="C1063" s="1">
        <v>696</v>
      </c>
      <c r="D1063" s="1">
        <v>474</v>
      </c>
      <c r="E1063" s="4">
        <v>22.6114</v>
      </c>
      <c r="F1063" s="4">
        <v>19.964600000000001</v>
      </c>
    </row>
    <row r="1064" spans="1:6" x14ac:dyDescent="0.25">
      <c r="A1064" s="1">
        <v>2020</v>
      </c>
      <c r="B1064" s="1">
        <v>2</v>
      </c>
      <c r="C1064" s="1">
        <v>696</v>
      </c>
      <c r="D1064" s="1">
        <v>555</v>
      </c>
      <c r="E1064" s="4">
        <v>22.9573</v>
      </c>
      <c r="F1064" s="4">
        <v>20.241800000000001</v>
      </c>
    </row>
    <row r="1065" spans="1:6" x14ac:dyDescent="0.25">
      <c r="A1065" s="1">
        <v>2020</v>
      </c>
      <c r="B1065" s="1">
        <v>2</v>
      </c>
      <c r="C1065" s="1">
        <v>696</v>
      </c>
      <c r="D1065" s="1">
        <v>642</v>
      </c>
      <c r="E1065" s="4">
        <v>23.179300000000001</v>
      </c>
      <c r="F1065" s="4">
        <v>20.450099999999999</v>
      </c>
    </row>
    <row r="1066" spans="1:6" x14ac:dyDescent="0.25">
      <c r="A1066" s="1">
        <v>2020</v>
      </c>
      <c r="B1066" s="1">
        <v>2</v>
      </c>
      <c r="C1066" s="1">
        <v>696</v>
      </c>
      <c r="D1066" s="1">
        <v>783</v>
      </c>
      <c r="E1066" s="4">
        <v>21.110199999999999</v>
      </c>
      <c r="F1066" s="4">
        <v>18.634799999999998</v>
      </c>
    </row>
    <row r="1067" spans="1:6" x14ac:dyDescent="0.25">
      <c r="A1067" s="1">
        <v>2020</v>
      </c>
      <c r="B1067" s="1">
        <v>2</v>
      </c>
      <c r="C1067" s="1">
        <v>696</v>
      </c>
      <c r="D1067" s="1">
        <v>1185</v>
      </c>
      <c r="E1067" s="4">
        <v>22.729900000000001</v>
      </c>
      <c r="F1067" s="4">
        <v>20.061499999999999</v>
      </c>
    </row>
    <row r="1068" spans="1:6" x14ac:dyDescent="0.25">
      <c r="A1068" s="1">
        <v>2020</v>
      </c>
      <c r="B1068" s="1">
        <v>2</v>
      </c>
      <c r="C1068" s="1">
        <v>696</v>
      </c>
      <c r="D1068" s="1">
        <v>1186</v>
      </c>
      <c r="E1068" s="4">
        <v>22.729900000000001</v>
      </c>
      <c r="F1068" s="4">
        <v>20.061499999999999</v>
      </c>
    </row>
    <row r="1069" spans="1:6" x14ac:dyDescent="0.25">
      <c r="A1069" s="1">
        <v>2020</v>
      </c>
      <c r="B1069" s="1">
        <v>2</v>
      </c>
      <c r="C1069" s="1">
        <v>696</v>
      </c>
      <c r="D1069" s="1">
        <v>1187</v>
      </c>
      <c r="E1069" s="4">
        <v>22.729900000000001</v>
      </c>
      <c r="F1069" s="4">
        <v>20.061499999999999</v>
      </c>
    </row>
    <row r="1070" spans="1:6" x14ac:dyDescent="0.25">
      <c r="A1070" s="1">
        <v>2020</v>
      </c>
      <c r="B1070" s="1">
        <v>2</v>
      </c>
      <c r="C1070" s="1">
        <v>696</v>
      </c>
      <c r="D1070" s="1">
        <v>2433</v>
      </c>
      <c r="E1070" s="4">
        <v>23.045300000000001</v>
      </c>
      <c r="F1070" s="4">
        <v>20.2622</v>
      </c>
    </row>
    <row r="1071" spans="1:6" x14ac:dyDescent="0.25">
      <c r="A1071" s="1">
        <v>2020</v>
      </c>
      <c r="B1071" s="1">
        <v>2</v>
      </c>
      <c r="C1071" s="1">
        <v>696</v>
      </c>
      <c r="D1071" s="1">
        <v>4000</v>
      </c>
      <c r="E1071" s="4">
        <v>23.057200000000002</v>
      </c>
      <c r="F1071" s="4">
        <v>20.316400000000002</v>
      </c>
    </row>
    <row r="1072" spans="1:6" x14ac:dyDescent="0.25">
      <c r="A1072" s="1">
        <v>2020</v>
      </c>
      <c r="B1072" s="1">
        <v>2</v>
      </c>
      <c r="C1072" s="1">
        <v>696</v>
      </c>
      <c r="D1072" s="1">
        <v>4001</v>
      </c>
      <c r="E1072" s="4">
        <v>23.1387</v>
      </c>
      <c r="F1072" s="4">
        <v>20.3428</v>
      </c>
    </row>
    <row r="1073" spans="1:6" x14ac:dyDescent="0.25">
      <c r="A1073" s="1">
        <v>2020</v>
      </c>
      <c r="B1073" s="1">
        <v>2</v>
      </c>
      <c r="C1073" s="1">
        <v>696</v>
      </c>
      <c r="D1073" s="1">
        <v>4002</v>
      </c>
      <c r="E1073" s="4">
        <v>23.272099999999998</v>
      </c>
      <c r="F1073" s="4">
        <v>20.5337</v>
      </c>
    </row>
    <row r="1074" spans="1:6" x14ac:dyDescent="0.25">
      <c r="A1074" s="1">
        <v>2020</v>
      </c>
      <c r="B1074" s="1">
        <v>2</v>
      </c>
      <c r="C1074" s="1">
        <v>696</v>
      </c>
      <c r="D1074" s="1">
        <v>4003</v>
      </c>
      <c r="E1074" s="4">
        <v>22.6432</v>
      </c>
      <c r="F1074" s="4">
        <v>19.978100000000001</v>
      </c>
    </row>
    <row r="1075" spans="1:6" x14ac:dyDescent="0.25">
      <c r="A1075" s="1">
        <v>2020</v>
      </c>
      <c r="B1075" s="1">
        <v>2</v>
      </c>
      <c r="C1075" s="1">
        <v>696</v>
      </c>
      <c r="D1075" s="1">
        <v>4011</v>
      </c>
      <c r="E1075" s="4">
        <v>20.3767</v>
      </c>
      <c r="F1075" s="4">
        <v>18.356300000000001</v>
      </c>
    </row>
    <row r="1076" spans="1:6" x14ac:dyDescent="0.25">
      <c r="A1076" s="1">
        <v>2020</v>
      </c>
      <c r="B1076" s="1">
        <v>2</v>
      </c>
      <c r="C1076" s="1">
        <v>696</v>
      </c>
      <c r="D1076" s="1">
        <v>4013</v>
      </c>
      <c r="E1076" s="4">
        <v>20.798500000000001</v>
      </c>
      <c r="F1076" s="4">
        <v>18.373899999999999</v>
      </c>
    </row>
    <row r="1077" spans="1:6" x14ac:dyDescent="0.25">
      <c r="A1077" s="1">
        <v>2020</v>
      </c>
      <c r="B1077" s="1">
        <v>2</v>
      </c>
      <c r="C1077" s="1">
        <v>696</v>
      </c>
      <c r="D1077" s="1">
        <v>4142</v>
      </c>
      <c r="E1077" s="4">
        <v>23.095700000000001</v>
      </c>
      <c r="F1077" s="4">
        <v>20.387699999999999</v>
      </c>
    </row>
    <row r="1078" spans="1:6" x14ac:dyDescent="0.25">
      <c r="A1078" s="1">
        <v>2020</v>
      </c>
      <c r="B1078" s="1">
        <v>2</v>
      </c>
      <c r="C1078" s="1">
        <v>696</v>
      </c>
      <c r="D1078" s="1">
        <v>4146</v>
      </c>
      <c r="E1078" s="4">
        <v>23.574999999999999</v>
      </c>
      <c r="F1078" s="4">
        <v>20.7685</v>
      </c>
    </row>
    <row r="1079" spans="1:6" x14ac:dyDescent="0.25">
      <c r="A1079" s="1">
        <v>2020</v>
      </c>
      <c r="B1079" s="1">
        <v>2</v>
      </c>
      <c r="C1079" s="1">
        <v>696</v>
      </c>
      <c r="D1079" s="1">
        <v>4150</v>
      </c>
      <c r="E1079" s="4">
        <v>22.9421</v>
      </c>
      <c r="F1079" s="4">
        <v>20.189299999999999</v>
      </c>
    </row>
    <row r="1080" spans="1:6" x14ac:dyDescent="0.25">
      <c r="A1080" s="1">
        <v>2020</v>
      </c>
      <c r="B1080" s="1">
        <v>2</v>
      </c>
      <c r="C1080" s="1">
        <v>696</v>
      </c>
      <c r="D1080" s="1">
        <v>4162</v>
      </c>
      <c r="E1080" s="4">
        <v>23.1525</v>
      </c>
      <c r="F1080" s="4">
        <v>20.432700000000001</v>
      </c>
    </row>
    <row r="1081" spans="1:6" x14ac:dyDescent="0.25">
      <c r="A1081" s="1">
        <v>2020</v>
      </c>
      <c r="B1081" s="1">
        <v>2</v>
      </c>
      <c r="C1081" s="1">
        <v>696</v>
      </c>
      <c r="D1081" s="1">
        <v>4217</v>
      </c>
      <c r="E1081" s="4">
        <v>23.527799999999999</v>
      </c>
      <c r="F1081" s="4">
        <v>20.720800000000001</v>
      </c>
    </row>
    <row r="1082" spans="1:6" x14ac:dyDescent="0.25">
      <c r="A1082" s="1">
        <v>2020</v>
      </c>
      <c r="B1082" s="1">
        <v>2</v>
      </c>
      <c r="C1082" s="1">
        <v>696</v>
      </c>
      <c r="D1082" s="1">
        <v>4446</v>
      </c>
      <c r="E1082" s="4">
        <v>22.49</v>
      </c>
      <c r="F1082" s="4">
        <v>19.945799999999998</v>
      </c>
    </row>
    <row r="1083" spans="1:6" x14ac:dyDescent="0.25">
      <c r="A1083" s="1">
        <v>2020</v>
      </c>
      <c r="B1083" s="1">
        <v>2</v>
      </c>
      <c r="C1083" s="1">
        <v>696</v>
      </c>
      <c r="D1083" s="1">
        <v>4447</v>
      </c>
      <c r="E1083" s="4">
        <v>21.837900000000001</v>
      </c>
      <c r="F1083" s="4">
        <v>19.408999999999999</v>
      </c>
    </row>
    <row r="1084" spans="1:6" x14ac:dyDescent="0.25">
      <c r="A1084" s="1">
        <v>2020</v>
      </c>
      <c r="B1084" s="1">
        <v>2</v>
      </c>
      <c r="C1084" s="1">
        <v>696</v>
      </c>
      <c r="D1084" s="1">
        <v>4448</v>
      </c>
      <c r="E1084" s="4">
        <v>21.110199999999999</v>
      </c>
      <c r="F1084" s="4">
        <v>18.634799999999998</v>
      </c>
    </row>
    <row r="1085" spans="1:6" x14ac:dyDescent="0.25">
      <c r="A1085" s="1">
        <v>2020</v>
      </c>
      <c r="B1085" s="1">
        <v>2</v>
      </c>
      <c r="C1085" s="1">
        <v>696</v>
      </c>
      <c r="D1085" s="1">
        <v>4466</v>
      </c>
      <c r="E1085" s="4">
        <v>23.0184</v>
      </c>
      <c r="F1085" s="4">
        <v>20.253799999999998</v>
      </c>
    </row>
    <row r="1086" spans="1:6" x14ac:dyDescent="0.25">
      <c r="A1086" s="1">
        <v>2020</v>
      </c>
      <c r="B1086" s="1">
        <v>2</v>
      </c>
      <c r="C1086" s="1">
        <v>696</v>
      </c>
      <c r="D1086" s="1">
        <v>4479</v>
      </c>
      <c r="E1086" s="4">
        <v>23.095199999999998</v>
      </c>
      <c r="F1086" s="4">
        <v>20.337</v>
      </c>
    </row>
    <row r="1087" spans="1:6" x14ac:dyDescent="0.25">
      <c r="A1087" s="1">
        <v>2020</v>
      </c>
      <c r="B1087" s="1">
        <v>2</v>
      </c>
      <c r="C1087" s="1">
        <v>696</v>
      </c>
      <c r="D1087" s="1">
        <v>4506</v>
      </c>
      <c r="E1087" s="4">
        <v>22.808900000000001</v>
      </c>
      <c r="F1087" s="4">
        <v>20.0992</v>
      </c>
    </row>
    <row r="1088" spans="1:6" x14ac:dyDescent="0.25">
      <c r="A1088" s="1">
        <v>2020</v>
      </c>
      <c r="B1088" s="1">
        <v>2</v>
      </c>
      <c r="C1088" s="1">
        <v>696</v>
      </c>
      <c r="D1088" s="1">
        <v>12510</v>
      </c>
      <c r="E1088" s="4">
        <v>21.110199999999999</v>
      </c>
      <c r="F1088" s="4">
        <v>18.634799999999998</v>
      </c>
    </row>
    <row r="1089" spans="1:6" x14ac:dyDescent="0.25">
      <c r="A1089" s="1">
        <v>2020</v>
      </c>
      <c r="B1089" s="1">
        <v>2</v>
      </c>
      <c r="C1089" s="1">
        <v>696</v>
      </c>
      <c r="D1089" s="1">
        <v>12511</v>
      </c>
      <c r="E1089" s="4">
        <v>21.110199999999999</v>
      </c>
      <c r="F1089" s="4">
        <v>18.634799999999998</v>
      </c>
    </row>
    <row r="1090" spans="1:6" x14ac:dyDescent="0.25">
      <c r="A1090" s="1">
        <v>2020</v>
      </c>
      <c r="B1090" s="1">
        <v>2</v>
      </c>
      <c r="C1090" s="1">
        <v>696</v>
      </c>
      <c r="D1090" s="1">
        <v>12530</v>
      </c>
      <c r="E1090" s="4">
        <v>22.061800000000002</v>
      </c>
      <c r="F1090" s="4">
        <v>19.453800000000001</v>
      </c>
    </row>
    <row r="1091" spans="1:6" x14ac:dyDescent="0.25">
      <c r="A1091" s="1">
        <v>2020</v>
      </c>
      <c r="B1091" s="1">
        <v>3</v>
      </c>
      <c r="C1091" s="1">
        <v>743</v>
      </c>
      <c r="D1091" s="1">
        <v>474</v>
      </c>
      <c r="E1091" s="4">
        <v>16.684000000000001</v>
      </c>
      <c r="F1091" s="4">
        <v>16.2974</v>
      </c>
    </row>
    <row r="1092" spans="1:6" x14ac:dyDescent="0.25">
      <c r="A1092" s="1">
        <v>2020</v>
      </c>
      <c r="B1092" s="1">
        <v>3</v>
      </c>
      <c r="C1092" s="1">
        <v>743</v>
      </c>
      <c r="D1092" s="1">
        <v>555</v>
      </c>
      <c r="E1092" s="4">
        <v>17.0641</v>
      </c>
      <c r="F1092" s="4">
        <v>16.7057</v>
      </c>
    </row>
    <row r="1093" spans="1:6" x14ac:dyDescent="0.25">
      <c r="A1093" s="1">
        <v>2020</v>
      </c>
      <c r="B1093" s="1">
        <v>3</v>
      </c>
      <c r="C1093" s="1">
        <v>743</v>
      </c>
      <c r="D1093" s="1">
        <v>642</v>
      </c>
      <c r="E1093" s="4">
        <v>17.150300000000001</v>
      </c>
      <c r="F1093" s="4">
        <v>16.8081</v>
      </c>
    </row>
    <row r="1094" spans="1:6" x14ac:dyDescent="0.25">
      <c r="A1094" s="1">
        <v>2020</v>
      </c>
      <c r="B1094" s="1">
        <v>3</v>
      </c>
      <c r="C1094" s="1">
        <v>743</v>
      </c>
      <c r="D1094" s="1">
        <v>783</v>
      </c>
      <c r="E1094" s="4">
        <v>15.3515</v>
      </c>
      <c r="F1094" s="4">
        <v>14.4781</v>
      </c>
    </row>
    <row r="1095" spans="1:6" x14ac:dyDescent="0.25">
      <c r="A1095" s="1">
        <v>2020</v>
      </c>
      <c r="B1095" s="1">
        <v>3</v>
      </c>
      <c r="C1095" s="1">
        <v>743</v>
      </c>
      <c r="D1095" s="1">
        <v>1185</v>
      </c>
      <c r="E1095" s="4">
        <v>17.0062</v>
      </c>
      <c r="F1095" s="4">
        <v>16.6722</v>
      </c>
    </row>
    <row r="1096" spans="1:6" x14ac:dyDescent="0.25">
      <c r="A1096" s="1">
        <v>2020</v>
      </c>
      <c r="B1096" s="1">
        <v>3</v>
      </c>
      <c r="C1096" s="1">
        <v>743</v>
      </c>
      <c r="D1096" s="1">
        <v>1186</v>
      </c>
      <c r="E1096" s="4">
        <v>17.0062</v>
      </c>
      <c r="F1096" s="4">
        <v>16.6722</v>
      </c>
    </row>
    <row r="1097" spans="1:6" x14ac:dyDescent="0.25">
      <c r="A1097" s="1">
        <v>2020</v>
      </c>
      <c r="B1097" s="1">
        <v>3</v>
      </c>
      <c r="C1097" s="1">
        <v>743</v>
      </c>
      <c r="D1097" s="1">
        <v>1187</v>
      </c>
      <c r="E1097" s="4">
        <v>17.0062</v>
      </c>
      <c r="F1097" s="4">
        <v>16.6722</v>
      </c>
    </row>
    <row r="1098" spans="1:6" x14ac:dyDescent="0.25">
      <c r="A1098" s="1">
        <v>2020</v>
      </c>
      <c r="B1098" s="1">
        <v>3</v>
      </c>
      <c r="C1098" s="1">
        <v>743</v>
      </c>
      <c r="D1098" s="1">
        <v>2433</v>
      </c>
      <c r="E1098" s="4">
        <v>16.781099999999999</v>
      </c>
      <c r="F1098" s="4">
        <v>16.3828</v>
      </c>
    </row>
    <row r="1099" spans="1:6" x14ac:dyDescent="0.25">
      <c r="A1099" s="1">
        <v>2020</v>
      </c>
      <c r="B1099" s="1">
        <v>3</v>
      </c>
      <c r="C1099" s="1">
        <v>743</v>
      </c>
      <c r="D1099" s="1">
        <v>4000</v>
      </c>
      <c r="E1099" s="4">
        <v>17.178999999999998</v>
      </c>
      <c r="F1099" s="4">
        <v>16.816299999999998</v>
      </c>
    </row>
    <row r="1100" spans="1:6" x14ac:dyDescent="0.25">
      <c r="A1100" s="1">
        <v>2020</v>
      </c>
      <c r="B1100" s="1">
        <v>3</v>
      </c>
      <c r="C1100" s="1">
        <v>743</v>
      </c>
      <c r="D1100" s="1">
        <v>4001</v>
      </c>
      <c r="E1100" s="4">
        <v>17.067699999999999</v>
      </c>
      <c r="F1100" s="4">
        <v>16.736599999999999</v>
      </c>
    </row>
    <row r="1101" spans="1:6" x14ac:dyDescent="0.25">
      <c r="A1101" s="1">
        <v>2020</v>
      </c>
      <c r="B1101" s="1">
        <v>3</v>
      </c>
      <c r="C1101" s="1">
        <v>743</v>
      </c>
      <c r="D1101" s="1">
        <v>4002</v>
      </c>
      <c r="E1101" s="4">
        <v>17.1676</v>
      </c>
      <c r="F1101" s="4">
        <v>16.801400000000001</v>
      </c>
    </row>
    <row r="1102" spans="1:6" x14ac:dyDescent="0.25">
      <c r="A1102" s="1">
        <v>2020</v>
      </c>
      <c r="B1102" s="1">
        <v>3</v>
      </c>
      <c r="C1102" s="1">
        <v>743</v>
      </c>
      <c r="D1102" s="1">
        <v>4003</v>
      </c>
      <c r="E1102" s="4">
        <v>16.6523</v>
      </c>
      <c r="F1102" s="4">
        <v>16.231400000000001</v>
      </c>
    </row>
    <row r="1103" spans="1:6" x14ac:dyDescent="0.25">
      <c r="A1103" s="1">
        <v>2020</v>
      </c>
      <c r="B1103" s="1">
        <v>3</v>
      </c>
      <c r="C1103" s="1">
        <v>743</v>
      </c>
      <c r="D1103" s="1">
        <v>4011</v>
      </c>
      <c r="E1103" s="4">
        <v>16.306899999999999</v>
      </c>
      <c r="F1103" s="4">
        <v>15.8147</v>
      </c>
    </row>
    <row r="1104" spans="1:6" x14ac:dyDescent="0.25">
      <c r="A1104" s="1">
        <v>2020</v>
      </c>
      <c r="B1104" s="1">
        <v>3</v>
      </c>
      <c r="C1104" s="1">
        <v>743</v>
      </c>
      <c r="D1104" s="1">
        <v>4013</v>
      </c>
      <c r="E1104" s="4">
        <v>15.1455</v>
      </c>
      <c r="F1104" s="4">
        <v>14.2639</v>
      </c>
    </row>
    <row r="1105" spans="1:6" x14ac:dyDescent="0.25">
      <c r="A1105" s="1">
        <v>2020</v>
      </c>
      <c r="B1105" s="1">
        <v>3</v>
      </c>
      <c r="C1105" s="1">
        <v>743</v>
      </c>
      <c r="D1105" s="1">
        <v>4142</v>
      </c>
      <c r="E1105" s="4">
        <v>17.012599999999999</v>
      </c>
      <c r="F1105" s="4">
        <v>16.682400000000001</v>
      </c>
    </row>
    <row r="1106" spans="1:6" x14ac:dyDescent="0.25">
      <c r="A1106" s="1">
        <v>2020</v>
      </c>
      <c r="B1106" s="1">
        <v>3</v>
      </c>
      <c r="C1106" s="1">
        <v>743</v>
      </c>
      <c r="D1106" s="1">
        <v>4146</v>
      </c>
      <c r="E1106" s="4">
        <v>17.303100000000001</v>
      </c>
      <c r="F1106" s="4">
        <v>16.961500000000001</v>
      </c>
    </row>
    <row r="1107" spans="1:6" x14ac:dyDescent="0.25">
      <c r="A1107" s="1">
        <v>2020</v>
      </c>
      <c r="B1107" s="1">
        <v>3</v>
      </c>
      <c r="C1107" s="1">
        <v>743</v>
      </c>
      <c r="D1107" s="1">
        <v>4150</v>
      </c>
      <c r="E1107" s="4">
        <v>16.840599999999998</v>
      </c>
      <c r="F1107" s="4">
        <v>16.4876</v>
      </c>
    </row>
    <row r="1108" spans="1:6" x14ac:dyDescent="0.25">
      <c r="A1108" s="1">
        <v>2020</v>
      </c>
      <c r="B1108" s="1">
        <v>3</v>
      </c>
      <c r="C1108" s="1">
        <v>743</v>
      </c>
      <c r="D1108" s="1">
        <v>4162</v>
      </c>
      <c r="E1108" s="4">
        <v>17.092700000000001</v>
      </c>
      <c r="F1108" s="4">
        <v>16.764299999999999</v>
      </c>
    </row>
    <row r="1109" spans="1:6" x14ac:dyDescent="0.25">
      <c r="A1109" s="1">
        <v>2020</v>
      </c>
      <c r="B1109" s="1">
        <v>3</v>
      </c>
      <c r="C1109" s="1">
        <v>743</v>
      </c>
      <c r="D1109" s="1">
        <v>4217</v>
      </c>
      <c r="E1109" s="4">
        <v>17.459800000000001</v>
      </c>
      <c r="F1109" s="4">
        <v>17.093900000000001</v>
      </c>
    </row>
    <row r="1110" spans="1:6" x14ac:dyDescent="0.25">
      <c r="A1110" s="1">
        <v>2020</v>
      </c>
      <c r="B1110" s="1">
        <v>3</v>
      </c>
      <c r="C1110" s="1">
        <v>743</v>
      </c>
      <c r="D1110" s="1">
        <v>4446</v>
      </c>
      <c r="E1110" s="4">
        <v>16.320499999999999</v>
      </c>
      <c r="F1110" s="4">
        <v>16.0547</v>
      </c>
    </row>
    <row r="1111" spans="1:6" x14ac:dyDescent="0.25">
      <c r="A1111" s="1">
        <v>2020</v>
      </c>
      <c r="B1111" s="1">
        <v>3</v>
      </c>
      <c r="C1111" s="1">
        <v>743</v>
      </c>
      <c r="D1111" s="1">
        <v>4447</v>
      </c>
      <c r="E1111" s="4">
        <v>15.689399999999999</v>
      </c>
      <c r="F1111" s="4">
        <v>14.964700000000001</v>
      </c>
    </row>
    <row r="1112" spans="1:6" x14ac:dyDescent="0.25">
      <c r="A1112" s="1">
        <v>2020</v>
      </c>
      <c r="B1112" s="1">
        <v>3</v>
      </c>
      <c r="C1112" s="1">
        <v>743</v>
      </c>
      <c r="D1112" s="1">
        <v>4448</v>
      </c>
      <c r="E1112" s="4">
        <v>15.3515</v>
      </c>
      <c r="F1112" s="4">
        <v>14.4781</v>
      </c>
    </row>
    <row r="1113" spans="1:6" x14ac:dyDescent="0.25">
      <c r="A1113" s="1">
        <v>2020</v>
      </c>
      <c r="B1113" s="1">
        <v>3</v>
      </c>
      <c r="C1113" s="1">
        <v>743</v>
      </c>
      <c r="D1113" s="1">
        <v>4466</v>
      </c>
      <c r="E1113" s="4">
        <v>16.788399999999999</v>
      </c>
      <c r="F1113" s="4">
        <v>16.394500000000001</v>
      </c>
    </row>
    <row r="1114" spans="1:6" x14ac:dyDescent="0.25">
      <c r="A1114" s="1">
        <v>2020</v>
      </c>
      <c r="B1114" s="1">
        <v>3</v>
      </c>
      <c r="C1114" s="1">
        <v>743</v>
      </c>
      <c r="D1114" s="1">
        <v>4479</v>
      </c>
      <c r="E1114" s="4">
        <v>17.1586</v>
      </c>
      <c r="F1114" s="4">
        <v>16.776399999999999</v>
      </c>
    </row>
    <row r="1115" spans="1:6" x14ac:dyDescent="0.25">
      <c r="A1115" s="1">
        <v>2020</v>
      </c>
      <c r="B1115" s="1">
        <v>3</v>
      </c>
      <c r="C1115" s="1">
        <v>743</v>
      </c>
      <c r="D1115" s="1">
        <v>4506</v>
      </c>
      <c r="E1115" s="4">
        <v>16.984500000000001</v>
      </c>
      <c r="F1115" s="4">
        <v>16.616700000000002</v>
      </c>
    </row>
    <row r="1116" spans="1:6" x14ac:dyDescent="0.25">
      <c r="A1116" s="1">
        <v>2020</v>
      </c>
      <c r="B1116" s="1">
        <v>3</v>
      </c>
      <c r="C1116" s="1">
        <v>743</v>
      </c>
      <c r="D1116" s="1">
        <v>12510</v>
      </c>
      <c r="E1116" s="4">
        <v>15.3515</v>
      </c>
      <c r="F1116" s="4">
        <v>14.4781</v>
      </c>
    </row>
    <row r="1117" spans="1:6" x14ac:dyDescent="0.25">
      <c r="A1117" s="1">
        <v>2020</v>
      </c>
      <c r="B1117" s="1">
        <v>3</v>
      </c>
      <c r="C1117" s="1">
        <v>743</v>
      </c>
      <c r="D1117" s="1">
        <v>12511</v>
      </c>
      <c r="E1117" s="4">
        <v>15.3515</v>
      </c>
      <c r="F1117" s="4">
        <v>14.4781</v>
      </c>
    </row>
    <row r="1118" spans="1:6" x14ac:dyDescent="0.25">
      <c r="A1118" s="1">
        <v>2020</v>
      </c>
      <c r="B1118" s="1">
        <v>3</v>
      </c>
      <c r="C1118" s="1">
        <v>743</v>
      </c>
      <c r="D1118" s="1">
        <v>12530</v>
      </c>
      <c r="E1118" s="4">
        <v>15.627700000000001</v>
      </c>
      <c r="F1118" s="4">
        <v>14.4049</v>
      </c>
    </row>
    <row r="1119" spans="1:6" x14ac:dyDescent="0.25">
      <c r="A1119" s="1">
        <v>2020</v>
      </c>
      <c r="B1119" s="1">
        <v>4</v>
      </c>
      <c r="C1119" s="1">
        <v>720</v>
      </c>
      <c r="D1119" s="1">
        <v>474</v>
      </c>
      <c r="E1119" s="4">
        <v>17.6614</v>
      </c>
      <c r="F1119" s="4">
        <v>17.418199999999999</v>
      </c>
    </row>
    <row r="1120" spans="1:6" x14ac:dyDescent="0.25">
      <c r="A1120" s="1">
        <v>2020</v>
      </c>
      <c r="B1120" s="1">
        <v>4</v>
      </c>
      <c r="C1120" s="1">
        <v>720</v>
      </c>
      <c r="D1120" s="1">
        <v>555</v>
      </c>
      <c r="E1120" s="4">
        <v>18.4681</v>
      </c>
      <c r="F1120" s="4">
        <v>18.177900000000001</v>
      </c>
    </row>
    <row r="1121" spans="1:6" x14ac:dyDescent="0.25">
      <c r="A1121" s="1">
        <v>2020</v>
      </c>
      <c r="B1121" s="1">
        <v>4</v>
      </c>
      <c r="C1121" s="1">
        <v>720</v>
      </c>
      <c r="D1121" s="1">
        <v>642</v>
      </c>
      <c r="E1121" s="4">
        <v>18.258099999999999</v>
      </c>
      <c r="F1121" s="4">
        <v>17.906500000000001</v>
      </c>
    </row>
    <row r="1122" spans="1:6" x14ac:dyDescent="0.25">
      <c r="A1122" s="1">
        <v>2020</v>
      </c>
      <c r="B1122" s="1">
        <v>4</v>
      </c>
      <c r="C1122" s="1">
        <v>720</v>
      </c>
      <c r="D1122" s="1">
        <v>783</v>
      </c>
      <c r="E1122" s="4">
        <v>15.925000000000001</v>
      </c>
      <c r="F1122" s="4">
        <v>15.119899999999999</v>
      </c>
    </row>
    <row r="1123" spans="1:6" x14ac:dyDescent="0.25">
      <c r="A1123" s="1">
        <v>2020</v>
      </c>
      <c r="B1123" s="1">
        <v>4</v>
      </c>
      <c r="C1123" s="1">
        <v>720</v>
      </c>
      <c r="D1123" s="1">
        <v>1185</v>
      </c>
      <c r="E1123" s="4">
        <v>18.087399999999999</v>
      </c>
      <c r="F1123" s="4">
        <v>17.8767</v>
      </c>
    </row>
    <row r="1124" spans="1:6" x14ac:dyDescent="0.25">
      <c r="A1124" s="1">
        <v>2020</v>
      </c>
      <c r="B1124" s="1">
        <v>4</v>
      </c>
      <c r="C1124" s="1">
        <v>720</v>
      </c>
      <c r="D1124" s="1">
        <v>1186</v>
      </c>
      <c r="E1124" s="4">
        <v>18.087399999999999</v>
      </c>
      <c r="F1124" s="4">
        <v>17.8767</v>
      </c>
    </row>
    <row r="1125" spans="1:6" x14ac:dyDescent="0.25">
      <c r="A1125" s="1">
        <v>2020</v>
      </c>
      <c r="B1125" s="1">
        <v>4</v>
      </c>
      <c r="C1125" s="1">
        <v>720</v>
      </c>
      <c r="D1125" s="1">
        <v>1187</v>
      </c>
      <c r="E1125" s="4">
        <v>18.087399999999999</v>
      </c>
      <c r="F1125" s="4">
        <v>17.8767</v>
      </c>
    </row>
    <row r="1126" spans="1:6" x14ac:dyDescent="0.25">
      <c r="A1126" s="1">
        <v>2020</v>
      </c>
      <c r="B1126" s="1">
        <v>4</v>
      </c>
      <c r="C1126" s="1">
        <v>720</v>
      </c>
      <c r="D1126" s="1">
        <v>2433</v>
      </c>
      <c r="E1126" s="4">
        <v>17.772600000000001</v>
      </c>
      <c r="F1126" s="4">
        <v>17.488700000000001</v>
      </c>
    </row>
    <row r="1127" spans="1:6" x14ac:dyDescent="0.25">
      <c r="A1127" s="1">
        <v>2020</v>
      </c>
      <c r="B1127" s="1">
        <v>4</v>
      </c>
      <c r="C1127" s="1">
        <v>720</v>
      </c>
      <c r="D1127" s="1">
        <v>4000</v>
      </c>
      <c r="E1127" s="4">
        <v>18.362400000000001</v>
      </c>
      <c r="F1127" s="4">
        <v>18.094899999999999</v>
      </c>
    </row>
    <row r="1128" spans="1:6" x14ac:dyDescent="0.25">
      <c r="A1128" s="1">
        <v>2020</v>
      </c>
      <c r="B1128" s="1">
        <v>4</v>
      </c>
      <c r="C1128" s="1">
        <v>720</v>
      </c>
      <c r="D1128" s="1">
        <v>4001</v>
      </c>
      <c r="E1128" s="4">
        <v>18.005800000000001</v>
      </c>
      <c r="F1128" s="4">
        <v>17.473299999999998</v>
      </c>
    </row>
    <row r="1129" spans="1:6" x14ac:dyDescent="0.25">
      <c r="A1129" s="1">
        <v>2020</v>
      </c>
      <c r="B1129" s="1">
        <v>4</v>
      </c>
      <c r="C1129" s="1">
        <v>720</v>
      </c>
      <c r="D1129" s="1">
        <v>4002</v>
      </c>
      <c r="E1129" s="4">
        <v>18.415400000000002</v>
      </c>
      <c r="F1129" s="4">
        <v>18.076499999999999</v>
      </c>
    </row>
    <row r="1130" spans="1:6" x14ac:dyDescent="0.25">
      <c r="A1130" s="1">
        <v>2020</v>
      </c>
      <c r="B1130" s="1">
        <v>4</v>
      </c>
      <c r="C1130" s="1">
        <v>720</v>
      </c>
      <c r="D1130" s="1">
        <v>4003</v>
      </c>
      <c r="E1130" s="4">
        <v>17.613800000000001</v>
      </c>
      <c r="F1130" s="4">
        <v>17.2956</v>
      </c>
    </row>
    <row r="1131" spans="1:6" x14ac:dyDescent="0.25">
      <c r="A1131" s="1">
        <v>2020</v>
      </c>
      <c r="B1131" s="1">
        <v>4</v>
      </c>
      <c r="C1131" s="1">
        <v>720</v>
      </c>
      <c r="D1131" s="1">
        <v>4011</v>
      </c>
      <c r="E1131" s="4">
        <v>16.6404</v>
      </c>
      <c r="F1131" s="4">
        <v>16.123000000000001</v>
      </c>
    </row>
    <row r="1132" spans="1:6" x14ac:dyDescent="0.25">
      <c r="A1132" s="1">
        <v>2020</v>
      </c>
      <c r="B1132" s="1">
        <v>4</v>
      </c>
      <c r="C1132" s="1">
        <v>720</v>
      </c>
      <c r="D1132" s="1">
        <v>4013</v>
      </c>
      <c r="E1132" s="4">
        <v>15.697100000000001</v>
      </c>
      <c r="F1132" s="4">
        <v>14.8902</v>
      </c>
    </row>
    <row r="1133" spans="1:6" x14ac:dyDescent="0.25">
      <c r="A1133" s="1">
        <v>2020</v>
      </c>
      <c r="B1133" s="1">
        <v>4</v>
      </c>
      <c r="C1133" s="1">
        <v>720</v>
      </c>
      <c r="D1133" s="1">
        <v>4142</v>
      </c>
      <c r="E1133" s="4">
        <v>17.880800000000001</v>
      </c>
      <c r="F1133" s="4">
        <v>17.5503</v>
      </c>
    </row>
    <row r="1134" spans="1:6" x14ac:dyDescent="0.25">
      <c r="A1134" s="1">
        <v>2020</v>
      </c>
      <c r="B1134" s="1">
        <v>4</v>
      </c>
      <c r="C1134" s="1">
        <v>720</v>
      </c>
      <c r="D1134" s="1">
        <v>4146</v>
      </c>
      <c r="E1134" s="4">
        <v>18.2502</v>
      </c>
      <c r="F1134" s="4">
        <v>17.899899999999999</v>
      </c>
    </row>
    <row r="1135" spans="1:6" x14ac:dyDescent="0.25">
      <c r="A1135" s="1">
        <v>2020</v>
      </c>
      <c r="B1135" s="1">
        <v>4</v>
      </c>
      <c r="C1135" s="1">
        <v>720</v>
      </c>
      <c r="D1135" s="1">
        <v>4150</v>
      </c>
      <c r="E1135" s="4">
        <v>17.625</v>
      </c>
      <c r="F1135" s="4">
        <v>17.2729</v>
      </c>
    </row>
    <row r="1136" spans="1:6" x14ac:dyDescent="0.25">
      <c r="A1136" s="1">
        <v>2020</v>
      </c>
      <c r="B1136" s="1">
        <v>4</v>
      </c>
      <c r="C1136" s="1">
        <v>720</v>
      </c>
      <c r="D1136" s="1">
        <v>4162</v>
      </c>
      <c r="E1136" s="4">
        <v>18.133400000000002</v>
      </c>
      <c r="F1136" s="4">
        <v>17.790900000000001</v>
      </c>
    </row>
    <row r="1137" spans="1:6" x14ac:dyDescent="0.25">
      <c r="A1137" s="1">
        <v>2020</v>
      </c>
      <c r="B1137" s="1">
        <v>4</v>
      </c>
      <c r="C1137" s="1">
        <v>720</v>
      </c>
      <c r="D1137" s="1">
        <v>4217</v>
      </c>
      <c r="E1137" s="4">
        <v>18.635100000000001</v>
      </c>
      <c r="F1137" s="4">
        <v>18.234999999999999</v>
      </c>
    </row>
    <row r="1138" spans="1:6" x14ac:dyDescent="0.25">
      <c r="A1138" s="1">
        <v>2020</v>
      </c>
      <c r="B1138" s="1">
        <v>4</v>
      </c>
      <c r="C1138" s="1">
        <v>720</v>
      </c>
      <c r="D1138" s="1">
        <v>4446</v>
      </c>
      <c r="E1138" s="4">
        <v>17.300699999999999</v>
      </c>
      <c r="F1138" s="4">
        <v>17.169699999999999</v>
      </c>
    </row>
    <row r="1139" spans="1:6" x14ac:dyDescent="0.25">
      <c r="A1139" s="1">
        <v>2020</v>
      </c>
      <c r="B1139" s="1">
        <v>4</v>
      </c>
      <c r="C1139" s="1">
        <v>720</v>
      </c>
      <c r="D1139" s="1">
        <v>4447</v>
      </c>
      <c r="E1139" s="4">
        <v>16.3477</v>
      </c>
      <c r="F1139" s="4">
        <v>15.6547</v>
      </c>
    </row>
    <row r="1140" spans="1:6" x14ac:dyDescent="0.25">
      <c r="A1140" s="1">
        <v>2020</v>
      </c>
      <c r="B1140" s="1">
        <v>4</v>
      </c>
      <c r="C1140" s="1">
        <v>720</v>
      </c>
      <c r="D1140" s="1">
        <v>4448</v>
      </c>
      <c r="E1140" s="4">
        <v>15.925000000000001</v>
      </c>
      <c r="F1140" s="4">
        <v>15.119899999999999</v>
      </c>
    </row>
    <row r="1141" spans="1:6" x14ac:dyDescent="0.25">
      <c r="A1141" s="1">
        <v>2020</v>
      </c>
      <c r="B1141" s="1">
        <v>4</v>
      </c>
      <c r="C1141" s="1">
        <v>720</v>
      </c>
      <c r="D1141" s="1">
        <v>4466</v>
      </c>
      <c r="E1141" s="4">
        <v>17.7685</v>
      </c>
      <c r="F1141" s="4">
        <v>17.4955</v>
      </c>
    </row>
    <row r="1142" spans="1:6" x14ac:dyDescent="0.25">
      <c r="A1142" s="1">
        <v>2020</v>
      </c>
      <c r="B1142" s="1">
        <v>4</v>
      </c>
      <c r="C1142" s="1">
        <v>720</v>
      </c>
      <c r="D1142" s="1">
        <v>4479</v>
      </c>
      <c r="E1142" s="4">
        <v>18.338100000000001</v>
      </c>
      <c r="F1142" s="4">
        <v>18.079999999999998</v>
      </c>
    </row>
    <row r="1143" spans="1:6" x14ac:dyDescent="0.25">
      <c r="A1143" s="1">
        <v>2020</v>
      </c>
      <c r="B1143" s="1">
        <v>4</v>
      </c>
      <c r="C1143" s="1">
        <v>720</v>
      </c>
      <c r="D1143" s="1">
        <v>4506</v>
      </c>
      <c r="E1143" s="4">
        <v>17.976299999999998</v>
      </c>
      <c r="F1143" s="4">
        <v>17.700900000000001</v>
      </c>
    </row>
    <row r="1144" spans="1:6" x14ac:dyDescent="0.25">
      <c r="A1144" s="1">
        <v>2020</v>
      </c>
      <c r="B1144" s="1">
        <v>4</v>
      </c>
      <c r="C1144" s="1">
        <v>720</v>
      </c>
      <c r="D1144" s="1">
        <v>12510</v>
      </c>
      <c r="E1144" s="4">
        <v>15.925000000000001</v>
      </c>
      <c r="F1144" s="4">
        <v>15.119899999999999</v>
      </c>
    </row>
    <row r="1145" spans="1:6" x14ac:dyDescent="0.25">
      <c r="A1145" s="1">
        <v>2020</v>
      </c>
      <c r="B1145" s="1">
        <v>4</v>
      </c>
      <c r="C1145" s="1">
        <v>720</v>
      </c>
      <c r="D1145" s="1">
        <v>12511</v>
      </c>
      <c r="E1145" s="4">
        <v>15.925000000000001</v>
      </c>
      <c r="F1145" s="4">
        <v>15.119899999999999</v>
      </c>
    </row>
    <row r="1146" spans="1:6" x14ac:dyDescent="0.25">
      <c r="A1146" s="1">
        <v>2020</v>
      </c>
      <c r="B1146" s="1">
        <v>4</v>
      </c>
      <c r="C1146" s="1">
        <v>720</v>
      </c>
      <c r="D1146" s="1">
        <v>12530</v>
      </c>
      <c r="E1146" s="4">
        <v>16.107600000000001</v>
      </c>
      <c r="F1146" s="4">
        <v>14.727600000000001</v>
      </c>
    </row>
    <row r="1147" spans="1:6" x14ac:dyDescent="0.25">
      <c r="A1147" s="1">
        <v>2020</v>
      </c>
      <c r="B1147" s="1">
        <v>5</v>
      </c>
      <c r="C1147" s="1">
        <v>744</v>
      </c>
      <c r="D1147" s="1">
        <v>474</v>
      </c>
      <c r="E1147" s="4">
        <v>15.950100000000001</v>
      </c>
      <c r="F1147" s="4">
        <v>17.472100000000001</v>
      </c>
    </row>
    <row r="1148" spans="1:6" x14ac:dyDescent="0.25">
      <c r="A1148" s="1">
        <v>2020</v>
      </c>
      <c r="B1148" s="1">
        <v>5</v>
      </c>
      <c r="C1148" s="1">
        <v>744</v>
      </c>
      <c r="D1148" s="1">
        <v>555</v>
      </c>
      <c r="E1148" s="4">
        <v>16.154199999999999</v>
      </c>
      <c r="F1148" s="4">
        <v>17.726600000000001</v>
      </c>
    </row>
    <row r="1149" spans="1:6" x14ac:dyDescent="0.25">
      <c r="A1149" s="1">
        <v>2020</v>
      </c>
      <c r="B1149" s="1">
        <v>5</v>
      </c>
      <c r="C1149" s="1">
        <v>744</v>
      </c>
      <c r="D1149" s="1">
        <v>642</v>
      </c>
      <c r="E1149" s="4">
        <v>15.958299999999999</v>
      </c>
      <c r="F1149" s="4">
        <v>17.593399999999999</v>
      </c>
    </row>
    <row r="1150" spans="1:6" x14ac:dyDescent="0.25">
      <c r="A1150" s="1">
        <v>2020</v>
      </c>
      <c r="B1150" s="1">
        <v>5</v>
      </c>
      <c r="C1150" s="1">
        <v>744</v>
      </c>
      <c r="D1150" s="1">
        <v>783</v>
      </c>
      <c r="E1150" s="4">
        <v>14.664300000000001</v>
      </c>
      <c r="F1150" s="4">
        <v>15.928599999999999</v>
      </c>
    </row>
    <row r="1151" spans="1:6" x14ac:dyDescent="0.25">
      <c r="A1151" s="1">
        <v>2020</v>
      </c>
      <c r="B1151" s="1">
        <v>5</v>
      </c>
      <c r="C1151" s="1">
        <v>744</v>
      </c>
      <c r="D1151" s="1">
        <v>1185</v>
      </c>
      <c r="E1151" s="4">
        <v>16.384499999999999</v>
      </c>
      <c r="F1151" s="4">
        <v>17.878399999999999</v>
      </c>
    </row>
    <row r="1152" spans="1:6" x14ac:dyDescent="0.25">
      <c r="A1152" s="1">
        <v>2020</v>
      </c>
      <c r="B1152" s="1">
        <v>5</v>
      </c>
      <c r="C1152" s="1">
        <v>744</v>
      </c>
      <c r="D1152" s="1">
        <v>1186</v>
      </c>
      <c r="E1152" s="4">
        <v>16.384499999999999</v>
      </c>
      <c r="F1152" s="4">
        <v>17.878399999999999</v>
      </c>
    </row>
    <row r="1153" spans="1:6" x14ac:dyDescent="0.25">
      <c r="A1153" s="1">
        <v>2020</v>
      </c>
      <c r="B1153" s="1">
        <v>5</v>
      </c>
      <c r="C1153" s="1">
        <v>744</v>
      </c>
      <c r="D1153" s="1">
        <v>1187</v>
      </c>
      <c r="E1153" s="4">
        <v>16.384499999999999</v>
      </c>
      <c r="F1153" s="4">
        <v>17.878399999999999</v>
      </c>
    </row>
    <row r="1154" spans="1:6" x14ac:dyDescent="0.25">
      <c r="A1154" s="1">
        <v>2020</v>
      </c>
      <c r="B1154" s="1">
        <v>5</v>
      </c>
      <c r="C1154" s="1">
        <v>744</v>
      </c>
      <c r="D1154" s="1">
        <v>2433</v>
      </c>
      <c r="E1154" s="4">
        <v>15.988799999999999</v>
      </c>
      <c r="F1154" s="4">
        <v>17.4756</v>
      </c>
    </row>
    <row r="1155" spans="1:6" x14ac:dyDescent="0.25">
      <c r="A1155" s="1">
        <v>2020</v>
      </c>
      <c r="B1155" s="1">
        <v>5</v>
      </c>
      <c r="C1155" s="1">
        <v>744</v>
      </c>
      <c r="D1155" s="1">
        <v>4000</v>
      </c>
      <c r="E1155" s="4">
        <v>16.483499999999999</v>
      </c>
      <c r="F1155" s="4">
        <v>17.967700000000001</v>
      </c>
    </row>
    <row r="1156" spans="1:6" x14ac:dyDescent="0.25">
      <c r="A1156" s="1">
        <v>2020</v>
      </c>
      <c r="B1156" s="1">
        <v>5</v>
      </c>
      <c r="C1156" s="1">
        <v>744</v>
      </c>
      <c r="D1156" s="1">
        <v>4001</v>
      </c>
      <c r="E1156" s="4">
        <v>15.651199999999999</v>
      </c>
      <c r="F1156" s="4">
        <v>16.931999999999999</v>
      </c>
    </row>
    <row r="1157" spans="1:6" x14ac:dyDescent="0.25">
      <c r="A1157" s="1">
        <v>2020</v>
      </c>
      <c r="B1157" s="1">
        <v>5</v>
      </c>
      <c r="C1157" s="1">
        <v>744</v>
      </c>
      <c r="D1157" s="1">
        <v>4002</v>
      </c>
      <c r="E1157" s="4">
        <v>16.275099999999998</v>
      </c>
      <c r="F1157" s="4">
        <v>17.829599999999999</v>
      </c>
    </row>
    <row r="1158" spans="1:6" x14ac:dyDescent="0.25">
      <c r="A1158" s="1">
        <v>2020</v>
      </c>
      <c r="B1158" s="1">
        <v>5</v>
      </c>
      <c r="C1158" s="1">
        <v>744</v>
      </c>
      <c r="D1158" s="1">
        <v>4003</v>
      </c>
      <c r="E1158" s="4">
        <v>15.9297</v>
      </c>
      <c r="F1158" s="4">
        <v>17.3963</v>
      </c>
    </row>
    <row r="1159" spans="1:6" x14ac:dyDescent="0.25">
      <c r="A1159" s="1">
        <v>2020</v>
      </c>
      <c r="B1159" s="1">
        <v>5</v>
      </c>
      <c r="C1159" s="1">
        <v>744</v>
      </c>
      <c r="D1159" s="1">
        <v>4011</v>
      </c>
      <c r="E1159" s="4">
        <v>15.475</v>
      </c>
      <c r="F1159" s="4">
        <v>14.8668</v>
      </c>
    </row>
    <row r="1160" spans="1:6" x14ac:dyDescent="0.25">
      <c r="A1160" s="1">
        <v>2020</v>
      </c>
      <c r="B1160" s="1">
        <v>5</v>
      </c>
      <c r="C1160" s="1">
        <v>744</v>
      </c>
      <c r="D1160" s="1">
        <v>4013</v>
      </c>
      <c r="E1160" s="4">
        <v>14.475899999999999</v>
      </c>
      <c r="F1160" s="4">
        <v>15.7014</v>
      </c>
    </row>
    <row r="1161" spans="1:6" x14ac:dyDescent="0.25">
      <c r="A1161" s="1">
        <v>2020</v>
      </c>
      <c r="B1161" s="1">
        <v>5</v>
      </c>
      <c r="C1161" s="1">
        <v>744</v>
      </c>
      <c r="D1161" s="1">
        <v>4142</v>
      </c>
      <c r="E1161" s="4">
        <v>15.5655</v>
      </c>
      <c r="F1161" s="4">
        <v>17.2577</v>
      </c>
    </row>
    <row r="1162" spans="1:6" x14ac:dyDescent="0.25">
      <c r="A1162" s="1">
        <v>2020</v>
      </c>
      <c r="B1162" s="1">
        <v>5</v>
      </c>
      <c r="C1162" s="1">
        <v>744</v>
      </c>
      <c r="D1162" s="1">
        <v>4146</v>
      </c>
      <c r="E1162" s="4">
        <v>15.893700000000001</v>
      </c>
      <c r="F1162" s="4">
        <v>17.5853</v>
      </c>
    </row>
    <row r="1163" spans="1:6" x14ac:dyDescent="0.25">
      <c r="A1163" s="1">
        <v>2020</v>
      </c>
      <c r="B1163" s="1">
        <v>5</v>
      </c>
      <c r="C1163" s="1">
        <v>744</v>
      </c>
      <c r="D1163" s="1">
        <v>4150</v>
      </c>
      <c r="E1163" s="4">
        <v>15.278499999999999</v>
      </c>
      <c r="F1163" s="4">
        <v>17.012699999999999</v>
      </c>
    </row>
    <row r="1164" spans="1:6" x14ac:dyDescent="0.25">
      <c r="A1164" s="1">
        <v>2020</v>
      </c>
      <c r="B1164" s="1">
        <v>5</v>
      </c>
      <c r="C1164" s="1">
        <v>744</v>
      </c>
      <c r="D1164" s="1">
        <v>4162</v>
      </c>
      <c r="E1164" s="4">
        <v>15.8269</v>
      </c>
      <c r="F1164" s="4">
        <v>17.482199999999999</v>
      </c>
    </row>
    <row r="1165" spans="1:6" x14ac:dyDescent="0.25">
      <c r="A1165" s="1">
        <v>2020</v>
      </c>
      <c r="B1165" s="1">
        <v>5</v>
      </c>
      <c r="C1165" s="1">
        <v>744</v>
      </c>
      <c r="D1165" s="1">
        <v>4217</v>
      </c>
      <c r="E1165" s="4">
        <v>16.735600000000002</v>
      </c>
      <c r="F1165" s="4">
        <v>18.110700000000001</v>
      </c>
    </row>
    <row r="1166" spans="1:6" x14ac:dyDescent="0.25">
      <c r="A1166" s="1">
        <v>2020</v>
      </c>
      <c r="B1166" s="1">
        <v>5</v>
      </c>
      <c r="C1166" s="1">
        <v>744</v>
      </c>
      <c r="D1166" s="1">
        <v>4446</v>
      </c>
      <c r="E1166" s="4">
        <v>15.564399999999999</v>
      </c>
      <c r="F1166" s="4">
        <v>17.168399999999998</v>
      </c>
    </row>
    <row r="1167" spans="1:6" x14ac:dyDescent="0.25">
      <c r="A1167" s="1">
        <v>2020</v>
      </c>
      <c r="B1167" s="1">
        <v>5</v>
      </c>
      <c r="C1167" s="1">
        <v>744</v>
      </c>
      <c r="D1167" s="1">
        <v>4447</v>
      </c>
      <c r="E1167" s="4">
        <v>14.962300000000001</v>
      </c>
      <c r="F1167" s="4">
        <v>16.4316</v>
      </c>
    </row>
    <row r="1168" spans="1:6" x14ac:dyDescent="0.25">
      <c r="A1168" s="1">
        <v>2020</v>
      </c>
      <c r="B1168" s="1">
        <v>5</v>
      </c>
      <c r="C1168" s="1">
        <v>744</v>
      </c>
      <c r="D1168" s="1">
        <v>4448</v>
      </c>
      <c r="E1168" s="4">
        <v>14.664300000000001</v>
      </c>
      <c r="F1168" s="4">
        <v>15.928599999999999</v>
      </c>
    </row>
    <row r="1169" spans="1:6" x14ac:dyDescent="0.25">
      <c r="A1169" s="1">
        <v>2020</v>
      </c>
      <c r="B1169" s="1">
        <v>5</v>
      </c>
      <c r="C1169" s="1">
        <v>744</v>
      </c>
      <c r="D1169" s="1">
        <v>4466</v>
      </c>
      <c r="E1169" s="4">
        <v>16.0121</v>
      </c>
      <c r="F1169" s="4">
        <v>17.504000000000001</v>
      </c>
    </row>
    <row r="1170" spans="1:6" x14ac:dyDescent="0.25">
      <c r="A1170" s="1">
        <v>2020</v>
      </c>
      <c r="B1170" s="1">
        <v>5</v>
      </c>
      <c r="C1170" s="1">
        <v>744</v>
      </c>
      <c r="D1170" s="1">
        <v>4479</v>
      </c>
      <c r="E1170" s="4">
        <v>16.411799999999999</v>
      </c>
      <c r="F1170" s="4">
        <v>17.902999999999999</v>
      </c>
    </row>
    <row r="1171" spans="1:6" x14ac:dyDescent="0.25">
      <c r="A1171" s="1">
        <v>2020</v>
      </c>
      <c r="B1171" s="1">
        <v>5</v>
      </c>
      <c r="C1171" s="1">
        <v>744</v>
      </c>
      <c r="D1171" s="1">
        <v>4506</v>
      </c>
      <c r="E1171" s="4">
        <v>16.297799999999999</v>
      </c>
      <c r="F1171" s="4">
        <v>17.718599999999999</v>
      </c>
    </row>
    <row r="1172" spans="1:6" x14ac:dyDescent="0.25">
      <c r="A1172" s="1">
        <v>2020</v>
      </c>
      <c r="B1172" s="1">
        <v>5</v>
      </c>
      <c r="C1172" s="1">
        <v>744</v>
      </c>
      <c r="D1172" s="1">
        <v>12510</v>
      </c>
      <c r="E1172" s="4">
        <v>14.664300000000001</v>
      </c>
      <c r="F1172" s="4">
        <v>15.928599999999999</v>
      </c>
    </row>
    <row r="1173" spans="1:6" x14ac:dyDescent="0.25">
      <c r="A1173" s="1">
        <v>2020</v>
      </c>
      <c r="B1173" s="1">
        <v>5</v>
      </c>
      <c r="C1173" s="1">
        <v>744</v>
      </c>
      <c r="D1173" s="1">
        <v>12511</v>
      </c>
      <c r="E1173" s="4">
        <v>14.664300000000001</v>
      </c>
      <c r="F1173" s="4">
        <v>15.928599999999999</v>
      </c>
    </row>
    <row r="1174" spans="1:6" x14ac:dyDescent="0.25">
      <c r="A1174" s="1">
        <v>2020</v>
      </c>
      <c r="B1174" s="1">
        <v>5</v>
      </c>
      <c r="C1174" s="1">
        <v>744</v>
      </c>
      <c r="D1174" s="1">
        <v>12530</v>
      </c>
      <c r="E1174" s="4">
        <v>14.8423</v>
      </c>
      <c r="F1174" s="4">
        <v>15.3621</v>
      </c>
    </row>
    <row r="1175" spans="1:6" x14ac:dyDescent="0.25">
      <c r="A1175" s="1">
        <v>2020</v>
      </c>
      <c r="B1175" s="1">
        <v>6</v>
      </c>
      <c r="C1175" s="1">
        <v>720</v>
      </c>
      <c r="D1175" s="1">
        <v>474</v>
      </c>
      <c r="E1175" s="4">
        <v>19.6784</v>
      </c>
      <c r="F1175" s="4">
        <v>20.9955</v>
      </c>
    </row>
    <row r="1176" spans="1:6" x14ac:dyDescent="0.25">
      <c r="A1176" s="1">
        <v>2020</v>
      </c>
      <c r="B1176" s="1">
        <v>6</v>
      </c>
      <c r="C1176" s="1">
        <v>720</v>
      </c>
      <c r="D1176" s="1">
        <v>555</v>
      </c>
      <c r="E1176" s="4">
        <v>19.733899999999998</v>
      </c>
      <c r="F1176" s="4">
        <v>21.1631</v>
      </c>
    </row>
    <row r="1177" spans="1:6" x14ac:dyDescent="0.25">
      <c r="A1177" s="1">
        <v>2020</v>
      </c>
      <c r="B1177" s="1">
        <v>6</v>
      </c>
      <c r="C1177" s="1">
        <v>720</v>
      </c>
      <c r="D1177" s="1">
        <v>642</v>
      </c>
      <c r="E1177" s="4">
        <v>19.793800000000001</v>
      </c>
      <c r="F1177" s="4">
        <v>21.261299999999999</v>
      </c>
    </row>
    <row r="1178" spans="1:6" x14ac:dyDescent="0.25">
      <c r="A1178" s="1">
        <v>2020</v>
      </c>
      <c r="B1178" s="1">
        <v>6</v>
      </c>
      <c r="C1178" s="1">
        <v>720</v>
      </c>
      <c r="D1178" s="1">
        <v>783</v>
      </c>
      <c r="E1178" s="4">
        <v>18.6569</v>
      </c>
      <c r="F1178" s="4">
        <v>19.616399999999999</v>
      </c>
    </row>
    <row r="1179" spans="1:6" x14ac:dyDescent="0.25">
      <c r="A1179" s="1">
        <v>2020</v>
      </c>
      <c r="B1179" s="1">
        <v>6</v>
      </c>
      <c r="C1179" s="1">
        <v>720</v>
      </c>
      <c r="D1179" s="1">
        <v>1185</v>
      </c>
      <c r="E1179" s="4">
        <v>19.601900000000001</v>
      </c>
      <c r="F1179" s="4">
        <v>20.9373</v>
      </c>
    </row>
    <row r="1180" spans="1:6" x14ac:dyDescent="0.25">
      <c r="A1180" s="1">
        <v>2020</v>
      </c>
      <c r="B1180" s="1">
        <v>6</v>
      </c>
      <c r="C1180" s="1">
        <v>720</v>
      </c>
      <c r="D1180" s="1">
        <v>1186</v>
      </c>
      <c r="E1180" s="4">
        <v>19.601900000000001</v>
      </c>
      <c r="F1180" s="4">
        <v>20.9373</v>
      </c>
    </row>
    <row r="1181" spans="1:6" x14ac:dyDescent="0.25">
      <c r="A1181" s="1">
        <v>2020</v>
      </c>
      <c r="B1181" s="1">
        <v>6</v>
      </c>
      <c r="C1181" s="1">
        <v>720</v>
      </c>
      <c r="D1181" s="1">
        <v>1187</v>
      </c>
      <c r="E1181" s="4">
        <v>19.601900000000001</v>
      </c>
      <c r="F1181" s="4">
        <v>20.9373</v>
      </c>
    </row>
    <row r="1182" spans="1:6" x14ac:dyDescent="0.25">
      <c r="A1182" s="1">
        <v>2020</v>
      </c>
      <c r="B1182" s="1">
        <v>6</v>
      </c>
      <c r="C1182" s="1">
        <v>720</v>
      </c>
      <c r="D1182" s="1">
        <v>2433</v>
      </c>
      <c r="E1182" s="4">
        <v>19.871700000000001</v>
      </c>
      <c r="F1182" s="4">
        <v>21.265000000000001</v>
      </c>
    </row>
    <row r="1183" spans="1:6" x14ac:dyDescent="0.25">
      <c r="A1183" s="1">
        <v>2020</v>
      </c>
      <c r="B1183" s="1">
        <v>6</v>
      </c>
      <c r="C1183" s="1">
        <v>720</v>
      </c>
      <c r="D1183" s="1">
        <v>4000</v>
      </c>
      <c r="E1183" s="4">
        <v>19.838699999999999</v>
      </c>
      <c r="F1183" s="4">
        <v>21.168900000000001</v>
      </c>
    </row>
    <row r="1184" spans="1:6" x14ac:dyDescent="0.25">
      <c r="A1184" s="1">
        <v>2020</v>
      </c>
      <c r="B1184" s="1">
        <v>6</v>
      </c>
      <c r="C1184" s="1">
        <v>720</v>
      </c>
      <c r="D1184" s="1">
        <v>4001</v>
      </c>
      <c r="E1184" s="4">
        <v>19.748200000000001</v>
      </c>
      <c r="F1184" s="4">
        <v>21.169899999999998</v>
      </c>
    </row>
    <row r="1185" spans="1:6" x14ac:dyDescent="0.25">
      <c r="A1185" s="1">
        <v>2020</v>
      </c>
      <c r="B1185" s="1">
        <v>6</v>
      </c>
      <c r="C1185" s="1">
        <v>720</v>
      </c>
      <c r="D1185" s="1">
        <v>4002</v>
      </c>
      <c r="E1185" s="4">
        <v>20.0169</v>
      </c>
      <c r="F1185" s="4">
        <v>21.437999999999999</v>
      </c>
    </row>
    <row r="1186" spans="1:6" x14ac:dyDescent="0.25">
      <c r="A1186" s="1">
        <v>2020</v>
      </c>
      <c r="B1186" s="1">
        <v>6</v>
      </c>
      <c r="C1186" s="1">
        <v>720</v>
      </c>
      <c r="D1186" s="1">
        <v>4003</v>
      </c>
      <c r="E1186" s="4">
        <v>19.63</v>
      </c>
      <c r="F1186" s="4">
        <v>20.936699999999998</v>
      </c>
    </row>
    <row r="1187" spans="1:6" x14ac:dyDescent="0.25">
      <c r="A1187" s="1">
        <v>2020</v>
      </c>
      <c r="B1187" s="1">
        <v>6</v>
      </c>
      <c r="C1187" s="1">
        <v>720</v>
      </c>
      <c r="D1187" s="1">
        <v>4011</v>
      </c>
      <c r="E1187" s="4">
        <v>19.050599999999999</v>
      </c>
      <c r="F1187" s="4">
        <v>19.408300000000001</v>
      </c>
    </row>
    <row r="1188" spans="1:6" x14ac:dyDescent="0.25">
      <c r="A1188" s="1">
        <v>2020</v>
      </c>
      <c r="B1188" s="1">
        <v>6</v>
      </c>
      <c r="C1188" s="1">
        <v>720</v>
      </c>
      <c r="D1188" s="1">
        <v>4013</v>
      </c>
      <c r="E1188" s="4">
        <v>18.436</v>
      </c>
      <c r="F1188" s="4">
        <v>19.367899999999999</v>
      </c>
    </row>
    <row r="1189" spans="1:6" x14ac:dyDescent="0.25">
      <c r="A1189" s="1">
        <v>2020</v>
      </c>
      <c r="B1189" s="1">
        <v>6</v>
      </c>
      <c r="C1189" s="1">
        <v>720</v>
      </c>
      <c r="D1189" s="1">
        <v>4142</v>
      </c>
      <c r="E1189" s="4">
        <v>19.6998</v>
      </c>
      <c r="F1189" s="4">
        <v>21.195900000000002</v>
      </c>
    </row>
    <row r="1190" spans="1:6" x14ac:dyDescent="0.25">
      <c r="A1190" s="1">
        <v>2020</v>
      </c>
      <c r="B1190" s="1">
        <v>6</v>
      </c>
      <c r="C1190" s="1">
        <v>720</v>
      </c>
      <c r="D1190" s="1">
        <v>4146</v>
      </c>
      <c r="E1190" s="4">
        <v>19.994700000000002</v>
      </c>
      <c r="F1190" s="4">
        <v>21.505400000000002</v>
      </c>
    </row>
    <row r="1191" spans="1:6" x14ac:dyDescent="0.25">
      <c r="A1191" s="1">
        <v>2020</v>
      </c>
      <c r="B1191" s="1">
        <v>6</v>
      </c>
      <c r="C1191" s="1">
        <v>720</v>
      </c>
      <c r="D1191" s="1">
        <v>4150</v>
      </c>
      <c r="E1191" s="4">
        <v>19.5778</v>
      </c>
      <c r="F1191" s="4">
        <v>21.079799999999999</v>
      </c>
    </row>
    <row r="1192" spans="1:6" x14ac:dyDescent="0.25">
      <c r="A1192" s="1">
        <v>2020</v>
      </c>
      <c r="B1192" s="1">
        <v>6</v>
      </c>
      <c r="C1192" s="1">
        <v>720</v>
      </c>
      <c r="D1192" s="1">
        <v>4162</v>
      </c>
      <c r="E1192" s="4">
        <v>19.773</v>
      </c>
      <c r="F1192" s="4">
        <v>21.266300000000001</v>
      </c>
    </row>
    <row r="1193" spans="1:6" x14ac:dyDescent="0.25">
      <c r="A1193" s="1">
        <v>2020</v>
      </c>
      <c r="B1193" s="1">
        <v>6</v>
      </c>
      <c r="C1193" s="1">
        <v>720</v>
      </c>
      <c r="D1193" s="1">
        <v>4217</v>
      </c>
      <c r="E1193" s="4">
        <v>19.952100000000002</v>
      </c>
      <c r="F1193" s="4">
        <v>21.302</v>
      </c>
    </row>
    <row r="1194" spans="1:6" x14ac:dyDescent="0.25">
      <c r="A1194" s="1">
        <v>2020</v>
      </c>
      <c r="B1194" s="1">
        <v>6</v>
      </c>
      <c r="C1194" s="1">
        <v>720</v>
      </c>
      <c r="D1194" s="1">
        <v>4446</v>
      </c>
      <c r="E1194" s="4">
        <v>19.568200000000001</v>
      </c>
      <c r="F1194" s="4">
        <v>20.999400000000001</v>
      </c>
    </row>
    <row r="1195" spans="1:6" x14ac:dyDescent="0.25">
      <c r="A1195" s="1">
        <v>2020</v>
      </c>
      <c r="B1195" s="1">
        <v>6</v>
      </c>
      <c r="C1195" s="1">
        <v>720</v>
      </c>
      <c r="D1195" s="1">
        <v>4447</v>
      </c>
      <c r="E1195" s="4">
        <v>19.1724</v>
      </c>
      <c r="F1195" s="4">
        <v>20.3261</v>
      </c>
    </row>
    <row r="1196" spans="1:6" x14ac:dyDescent="0.25">
      <c r="A1196" s="1">
        <v>2020</v>
      </c>
      <c r="B1196" s="1">
        <v>6</v>
      </c>
      <c r="C1196" s="1">
        <v>720</v>
      </c>
      <c r="D1196" s="1">
        <v>4448</v>
      </c>
      <c r="E1196" s="4">
        <v>18.6569</v>
      </c>
      <c r="F1196" s="4">
        <v>19.616399999999999</v>
      </c>
    </row>
    <row r="1197" spans="1:6" x14ac:dyDescent="0.25">
      <c r="A1197" s="1">
        <v>2020</v>
      </c>
      <c r="B1197" s="1">
        <v>6</v>
      </c>
      <c r="C1197" s="1">
        <v>720</v>
      </c>
      <c r="D1197" s="1">
        <v>4466</v>
      </c>
      <c r="E1197" s="4">
        <v>19.8765</v>
      </c>
      <c r="F1197" s="4">
        <v>21.2529</v>
      </c>
    </row>
    <row r="1198" spans="1:6" x14ac:dyDescent="0.25">
      <c r="A1198" s="1">
        <v>2020</v>
      </c>
      <c r="B1198" s="1">
        <v>6</v>
      </c>
      <c r="C1198" s="1">
        <v>720</v>
      </c>
      <c r="D1198" s="1">
        <v>4479</v>
      </c>
      <c r="E1198" s="4">
        <v>19.882899999999999</v>
      </c>
      <c r="F1198" s="4">
        <v>21.2151</v>
      </c>
    </row>
    <row r="1199" spans="1:6" x14ac:dyDescent="0.25">
      <c r="A1199" s="1">
        <v>2020</v>
      </c>
      <c r="B1199" s="1">
        <v>6</v>
      </c>
      <c r="C1199" s="1">
        <v>720</v>
      </c>
      <c r="D1199" s="1">
        <v>4506</v>
      </c>
      <c r="E1199" s="4">
        <v>19.575700000000001</v>
      </c>
      <c r="F1199" s="4">
        <v>20.772200000000002</v>
      </c>
    </row>
    <row r="1200" spans="1:6" x14ac:dyDescent="0.25">
      <c r="A1200" s="1">
        <v>2020</v>
      </c>
      <c r="B1200" s="1">
        <v>6</v>
      </c>
      <c r="C1200" s="1">
        <v>720</v>
      </c>
      <c r="D1200" s="1">
        <v>12510</v>
      </c>
      <c r="E1200" s="4">
        <v>18.6569</v>
      </c>
      <c r="F1200" s="4">
        <v>19.616399999999999</v>
      </c>
    </row>
    <row r="1201" spans="1:6" x14ac:dyDescent="0.25">
      <c r="A1201" s="1">
        <v>2020</v>
      </c>
      <c r="B1201" s="1">
        <v>6</v>
      </c>
      <c r="C1201" s="1">
        <v>720</v>
      </c>
      <c r="D1201" s="1">
        <v>12511</v>
      </c>
      <c r="E1201" s="4">
        <v>18.6569</v>
      </c>
      <c r="F1201" s="4">
        <v>19.616399999999999</v>
      </c>
    </row>
    <row r="1202" spans="1:6" x14ac:dyDescent="0.25">
      <c r="A1202" s="1">
        <v>2020</v>
      </c>
      <c r="B1202" s="1">
        <v>6</v>
      </c>
      <c r="C1202" s="1">
        <v>720</v>
      </c>
      <c r="D1202" s="1">
        <v>12530</v>
      </c>
      <c r="E1202" s="4">
        <v>18.455300000000001</v>
      </c>
      <c r="F1202" s="4">
        <v>20.210799999999999</v>
      </c>
    </row>
    <row r="1203" spans="1:6" x14ac:dyDescent="0.25">
      <c r="A1203" s="1">
        <v>2020</v>
      </c>
      <c r="B1203" s="1">
        <v>7</v>
      </c>
      <c r="C1203" s="1">
        <v>744</v>
      </c>
      <c r="D1203" s="1">
        <v>474</v>
      </c>
      <c r="E1203" s="4">
        <v>23.725300000000001</v>
      </c>
      <c r="F1203" s="4">
        <v>22.508800000000001</v>
      </c>
    </row>
    <row r="1204" spans="1:6" x14ac:dyDescent="0.25">
      <c r="A1204" s="1">
        <v>2020</v>
      </c>
      <c r="B1204" s="1">
        <v>7</v>
      </c>
      <c r="C1204" s="1">
        <v>744</v>
      </c>
      <c r="D1204" s="1">
        <v>555</v>
      </c>
      <c r="E1204" s="4">
        <v>23.519300000000001</v>
      </c>
      <c r="F1204" s="4">
        <v>22.2744</v>
      </c>
    </row>
    <row r="1205" spans="1:6" x14ac:dyDescent="0.25">
      <c r="A1205" s="1">
        <v>2020</v>
      </c>
      <c r="B1205" s="1">
        <v>7</v>
      </c>
      <c r="C1205" s="1">
        <v>744</v>
      </c>
      <c r="D1205" s="1">
        <v>642</v>
      </c>
      <c r="E1205" s="4">
        <v>23.6569</v>
      </c>
      <c r="F1205" s="4">
        <v>22.437999999999999</v>
      </c>
    </row>
    <row r="1206" spans="1:6" x14ac:dyDescent="0.25">
      <c r="A1206" s="1">
        <v>2020</v>
      </c>
      <c r="B1206" s="1">
        <v>7</v>
      </c>
      <c r="C1206" s="1">
        <v>744</v>
      </c>
      <c r="D1206" s="1">
        <v>783</v>
      </c>
      <c r="E1206" s="4">
        <v>22.4435</v>
      </c>
      <c r="F1206" s="4">
        <v>21.238199999999999</v>
      </c>
    </row>
    <row r="1207" spans="1:6" x14ac:dyDescent="0.25">
      <c r="A1207" s="1">
        <v>2020</v>
      </c>
      <c r="B1207" s="1">
        <v>7</v>
      </c>
      <c r="C1207" s="1">
        <v>744</v>
      </c>
      <c r="D1207" s="1">
        <v>1185</v>
      </c>
      <c r="E1207" s="4">
        <v>23.494700000000002</v>
      </c>
      <c r="F1207" s="4">
        <v>22.2697</v>
      </c>
    </row>
    <row r="1208" spans="1:6" x14ac:dyDescent="0.25">
      <c r="A1208" s="1">
        <v>2020</v>
      </c>
      <c r="B1208" s="1">
        <v>7</v>
      </c>
      <c r="C1208" s="1">
        <v>744</v>
      </c>
      <c r="D1208" s="1">
        <v>1186</v>
      </c>
      <c r="E1208" s="4">
        <v>23.494700000000002</v>
      </c>
      <c r="F1208" s="4">
        <v>22.2697</v>
      </c>
    </row>
    <row r="1209" spans="1:6" x14ac:dyDescent="0.25">
      <c r="A1209" s="1">
        <v>2020</v>
      </c>
      <c r="B1209" s="1">
        <v>7</v>
      </c>
      <c r="C1209" s="1">
        <v>744</v>
      </c>
      <c r="D1209" s="1">
        <v>1187</v>
      </c>
      <c r="E1209" s="4">
        <v>23.494700000000002</v>
      </c>
      <c r="F1209" s="4">
        <v>22.2697</v>
      </c>
    </row>
    <row r="1210" spans="1:6" x14ac:dyDescent="0.25">
      <c r="A1210" s="1">
        <v>2020</v>
      </c>
      <c r="B1210" s="1">
        <v>7</v>
      </c>
      <c r="C1210" s="1">
        <v>744</v>
      </c>
      <c r="D1210" s="1">
        <v>2433</v>
      </c>
      <c r="E1210" s="4">
        <v>23.910299999999999</v>
      </c>
      <c r="F1210" s="4">
        <v>22.6465</v>
      </c>
    </row>
    <row r="1211" spans="1:6" x14ac:dyDescent="0.25">
      <c r="A1211" s="1">
        <v>2020</v>
      </c>
      <c r="B1211" s="1">
        <v>7</v>
      </c>
      <c r="C1211" s="1">
        <v>744</v>
      </c>
      <c r="D1211" s="1">
        <v>4000</v>
      </c>
      <c r="E1211" s="4">
        <v>23.780899999999999</v>
      </c>
      <c r="F1211" s="4">
        <v>22.468699999999998</v>
      </c>
    </row>
    <row r="1212" spans="1:6" x14ac:dyDescent="0.25">
      <c r="A1212" s="1">
        <v>2020</v>
      </c>
      <c r="B1212" s="1">
        <v>7</v>
      </c>
      <c r="C1212" s="1">
        <v>744</v>
      </c>
      <c r="D1212" s="1">
        <v>4001</v>
      </c>
      <c r="E1212" s="4">
        <v>23.716200000000001</v>
      </c>
      <c r="F1212" s="4">
        <v>22.504300000000001</v>
      </c>
    </row>
    <row r="1213" spans="1:6" x14ac:dyDescent="0.25">
      <c r="A1213" s="1">
        <v>2020</v>
      </c>
      <c r="B1213" s="1">
        <v>7</v>
      </c>
      <c r="C1213" s="1">
        <v>744</v>
      </c>
      <c r="D1213" s="1">
        <v>4002</v>
      </c>
      <c r="E1213" s="4">
        <v>24.000499999999999</v>
      </c>
      <c r="F1213" s="4">
        <v>22.7043</v>
      </c>
    </row>
    <row r="1214" spans="1:6" x14ac:dyDescent="0.25">
      <c r="A1214" s="1">
        <v>2020</v>
      </c>
      <c r="B1214" s="1">
        <v>7</v>
      </c>
      <c r="C1214" s="1">
        <v>744</v>
      </c>
      <c r="D1214" s="1">
        <v>4003</v>
      </c>
      <c r="E1214" s="4">
        <v>23.654</v>
      </c>
      <c r="F1214" s="4">
        <v>22.416699999999999</v>
      </c>
    </row>
    <row r="1215" spans="1:6" x14ac:dyDescent="0.25">
      <c r="A1215" s="1">
        <v>2020</v>
      </c>
      <c r="B1215" s="1">
        <v>7</v>
      </c>
      <c r="C1215" s="1">
        <v>744</v>
      </c>
      <c r="D1215" s="1">
        <v>4011</v>
      </c>
      <c r="E1215" s="4">
        <v>22.6477</v>
      </c>
      <c r="F1215" s="4">
        <v>21.7013</v>
      </c>
    </row>
    <row r="1216" spans="1:6" x14ac:dyDescent="0.25">
      <c r="A1216" s="1">
        <v>2020</v>
      </c>
      <c r="B1216" s="1">
        <v>7</v>
      </c>
      <c r="C1216" s="1">
        <v>744</v>
      </c>
      <c r="D1216" s="1">
        <v>4013</v>
      </c>
      <c r="E1216" s="4">
        <v>22.157499999999999</v>
      </c>
      <c r="F1216" s="4">
        <v>20.960799999999999</v>
      </c>
    </row>
    <row r="1217" spans="1:6" x14ac:dyDescent="0.25">
      <c r="A1217" s="1">
        <v>2020</v>
      </c>
      <c r="B1217" s="1">
        <v>7</v>
      </c>
      <c r="C1217" s="1">
        <v>744</v>
      </c>
      <c r="D1217" s="1">
        <v>4142</v>
      </c>
      <c r="E1217" s="4">
        <v>23.649000000000001</v>
      </c>
      <c r="F1217" s="4">
        <v>22.4436</v>
      </c>
    </row>
    <row r="1218" spans="1:6" x14ac:dyDescent="0.25">
      <c r="A1218" s="1">
        <v>2020</v>
      </c>
      <c r="B1218" s="1">
        <v>7</v>
      </c>
      <c r="C1218" s="1">
        <v>744</v>
      </c>
      <c r="D1218" s="1">
        <v>4146</v>
      </c>
      <c r="E1218" s="4">
        <v>23.992999999999999</v>
      </c>
      <c r="F1218" s="4">
        <v>22.754799999999999</v>
      </c>
    </row>
    <row r="1219" spans="1:6" x14ac:dyDescent="0.25">
      <c r="A1219" s="1">
        <v>2020</v>
      </c>
      <c r="B1219" s="1">
        <v>7</v>
      </c>
      <c r="C1219" s="1">
        <v>744</v>
      </c>
      <c r="D1219" s="1">
        <v>4150</v>
      </c>
      <c r="E1219" s="4">
        <v>23.604800000000001</v>
      </c>
      <c r="F1219" s="4">
        <v>22.350100000000001</v>
      </c>
    </row>
    <row r="1220" spans="1:6" x14ac:dyDescent="0.25">
      <c r="A1220" s="1">
        <v>2020</v>
      </c>
      <c r="B1220" s="1">
        <v>7</v>
      </c>
      <c r="C1220" s="1">
        <v>744</v>
      </c>
      <c r="D1220" s="1">
        <v>4162</v>
      </c>
      <c r="E1220" s="4">
        <v>23.616700000000002</v>
      </c>
      <c r="F1220" s="4">
        <v>22.417300000000001</v>
      </c>
    </row>
    <row r="1221" spans="1:6" x14ac:dyDescent="0.25">
      <c r="A1221" s="1">
        <v>2020</v>
      </c>
      <c r="B1221" s="1">
        <v>7</v>
      </c>
      <c r="C1221" s="1">
        <v>744</v>
      </c>
      <c r="D1221" s="1">
        <v>4217</v>
      </c>
      <c r="E1221" s="4">
        <v>23.992999999999999</v>
      </c>
      <c r="F1221" s="4">
        <v>22.6739</v>
      </c>
    </row>
    <row r="1222" spans="1:6" x14ac:dyDescent="0.25">
      <c r="A1222" s="1">
        <v>2020</v>
      </c>
      <c r="B1222" s="1">
        <v>7</v>
      </c>
      <c r="C1222" s="1">
        <v>744</v>
      </c>
      <c r="D1222" s="1">
        <v>4446</v>
      </c>
      <c r="E1222" s="4">
        <v>23.5166</v>
      </c>
      <c r="F1222" s="4">
        <v>22.2666</v>
      </c>
    </row>
    <row r="1223" spans="1:6" x14ac:dyDescent="0.25">
      <c r="A1223" s="1">
        <v>2020</v>
      </c>
      <c r="B1223" s="1">
        <v>7</v>
      </c>
      <c r="C1223" s="1">
        <v>744</v>
      </c>
      <c r="D1223" s="1">
        <v>4447</v>
      </c>
      <c r="E1223" s="4">
        <v>23.1981</v>
      </c>
      <c r="F1223" s="4">
        <v>21.905999999999999</v>
      </c>
    </row>
    <row r="1224" spans="1:6" x14ac:dyDescent="0.25">
      <c r="A1224" s="1">
        <v>2020</v>
      </c>
      <c r="B1224" s="1">
        <v>7</v>
      </c>
      <c r="C1224" s="1">
        <v>744</v>
      </c>
      <c r="D1224" s="1">
        <v>4448</v>
      </c>
      <c r="E1224" s="4">
        <v>22.4435</v>
      </c>
      <c r="F1224" s="4">
        <v>21.238199999999999</v>
      </c>
    </row>
    <row r="1225" spans="1:6" x14ac:dyDescent="0.25">
      <c r="A1225" s="1">
        <v>2020</v>
      </c>
      <c r="B1225" s="1">
        <v>7</v>
      </c>
      <c r="C1225" s="1">
        <v>744</v>
      </c>
      <c r="D1225" s="1">
        <v>4466</v>
      </c>
      <c r="E1225" s="4">
        <v>23.953700000000001</v>
      </c>
      <c r="F1225" s="4">
        <v>22.695799999999998</v>
      </c>
    </row>
    <row r="1226" spans="1:6" x14ac:dyDescent="0.25">
      <c r="A1226" s="1">
        <v>2020</v>
      </c>
      <c r="B1226" s="1">
        <v>7</v>
      </c>
      <c r="C1226" s="1">
        <v>744</v>
      </c>
      <c r="D1226" s="1">
        <v>4479</v>
      </c>
      <c r="E1226" s="4">
        <v>23.835999999999999</v>
      </c>
      <c r="F1226" s="4">
        <v>22.501799999999999</v>
      </c>
    </row>
    <row r="1227" spans="1:6" x14ac:dyDescent="0.25">
      <c r="A1227" s="1">
        <v>2020</v>
      </c>
      <c r="B1227" s="1">
        <v>7</v>
      </c>
      <c r="C1227" s="1">
        <v>744</v>
      </c>
      <c r="D1227" s="1">
        <v>4506</v>
      </c>
      <c r="E1227" s="4">
        <v>23.754899999999999</v>
      </c>
      <c r="F1227" s="4">
        <v>22.441400000000002</v>
      </c>
    </row>
    <row r="1228" spans="1:6" x14ac:dyDescent="0.25">
      <c r="A1228" s="1">
        <v>2020</v>
      </c>
      <c r="B1228" s="1">
        <v>7</v>
      </c>
      <c r="C1228" s="1">
        <v>744</v>
      </c>
      <c r="D1228" s="1">
        <v>12510</v>
      </c>
      <c r="E1228" s="4">
        <v>22.4435</v>
      </c>
      <c r="F1228" s="4">
        <v>21.238199999999999</v>
      </c>
    </row>
    <row r="1229" spans="1:6" x14ac:dyDescent="0.25">
      <c r="A1229" s="1">
        <v>2020</v>
      </c>
      <c r="B1229" s="1">
        <v>7</v>
      </c>
      <c r="C1229" s="1">
        <v>744</v>
      </c>
      <c r="D1229" s="1">
        <v>12511</v>
      </c>
      <c r="E1229" s="4">
        <v>22.4435</v>
      </c>
      <c r="F1229" s="4">
        <v>21.238199999999999</v>
      </c>
    </row>
    <row r="1230" spans="1:6" x14ac:dyDescent="0.25">
      <c r="A1230" s="1">
        <v>2020</v>
      </c>
      <c r="B1230" s="1">
        <v>7</v>
      </c>
      <c r="C1230" s="1">
        <v>744</v>
      </c>
      <c r="D1230" s="1">
        <v>12530</v>
      </c>
      <c r="E1230" s="4">
        <v>21.7103</v>
      </c>
      <c r="F1230" s="4">
        <v>16.8919</v>
      </c>
    </row>
    <row r="1231" spans="1:6" x14ac:dyDescent="0.25">
      <c r="A1231" s="1">
        <v>2020</v>
      </c>
      <c r="B1231" s="1">
        <v>8</v>
      </c>
      <c r="C1231" s="1">
        <v>744</v>
      </c>
      <c r="D1231" s="1">
        <v>474</v>
      </c>
      <c r="E1231" s="4">
        <v>23.707699999999999</v>
      </c>
      <c r="F1231" s="4">
        <v>23.902999999999999</v>
      </c>
    </row>
    <row r="1232" spans="1:6" x14ac:dyDescent="0.25">
      <c r="A1232" s="1">
        <v>2020</v>
      </c>
      <c r="B1232" s="1">
        <v>8</v>
      </c>
      <c r="C1232" s="1">
        <v>744</v>
      </c>
      <c r="D1232" s="1">
        <v>555</v>
      </c>
      <c r="E1232" s="4">
        <v>23.774100000000001</v>
      </c>
      <c r="F1232" s="4">
        <v>23.910399999999999</v>
      </c>
    </row>
    <row r="1233" spans="1:6" x14ac:dyDescent="0.25">
      <c r="A1233" s="1">
        <v>2020</v>
      </c>
      <c r="B1233" s="1">
        <v>8</v>
      </c>
      <c r="C1233" s="1">
        <v>744</v>
      </c>
      <c r="D1233" s="1">
        <v>642</v>
      </c>
      <c r="E1233" s="4">
        <v>24.038900000000002</v>
      </c>
      <c r="F1233" s="4">
        <v>24.152999999999999</v>
      </c>
    </row>
    <row r="1234" spans="1:6" x14ac:dyDescent="0.25">
      <c r="A1234" s="1">
        <v>2020</v>
      </c>
      <c r="B1234" s="1">
        <v>8</v>
      </c>
      <c r="C1234" s="1">
        <v>744</v>
      </c>
      <c r="D1234" s="1">
        <v>783</v>
      </c>
      <c r="E1234" s="4">
        <v>22.141100000000002</v>
      </c>
      <c r="F1234" s="4">
        <v>22.186499999999999</v>
      </c>
    </row>
    <row r="1235" spans="1:6" x14ac:dyDescent="0.25">
      <c r="A1235" s="1">
        <v>2020</v>
      </c>
      <c r="B1235" s="1">
        <v>8</v>
      </c>
      <c r="C1235" s="1">
        <v>744</v>
      </c>
      <c r="D1235" s="1">
        <v>1185</v>
      </c>
      <c r="E1235" s="4">
        <v>23.4893</v>
      </c>
      <c r="F1235" s="4">
        <v>23.593499999999999</v>
      </c>
    </row>
    <row r="1236" spans="1:6" x14ac:dyDescent="0.25">
      <c r="A1236" s="1">
        <v>2020</v>
      </c>
      <c r="B1236" s="1">
        <v>8</v>
      </c>
      <c r="C1236" s="1">
        <v>744</v>
      </c>
      <c r="D1236" s="1">
        <v>1186</v>
      </c>
      <c r="E1236" s="4">
        <v>23.4893</v>
      </c>
      <c r="F1236" s="4">
        <v>23.593699999999998</v>
      </c>
    </row>
    <row r="1237" spans="1:6" x14ac:dyDescent="0.25">
      <c r="A1237" s="1">
        <v>2020</v>
      </c>
      <c r="B1237" s="1">
        <v>8</v>
      </c>
      <c r="C1237" s="1">
        <v>744</v>
      </c>
      <c r="D1237" s="1">
        <v>1187</v>
      </c>
      <c r="E1237" s="4">
        <v>23.4893</v>
      </c>
      <c r="F1237" s="4">
        <v>23.593699999999998</v>
      </c>
    </row>
    <row r="1238" spans="1:6" x14ac:dyDescent="0.25">
      <c r="A1238" s="1">
        <v>2020</v>
      </c>
      <c r="B1238" s="1">
        <v>8</v>
      </c>
      <c r="C1238" s="1">
        <v>744</v>
      </c>
      <c r="D1238" s="1">
        <v>2433</v>
      </c>
      <c r="E1238" s="4">
        <v>23.9895</v>
      </c>
      <c r="F1238" s="4">
        <v>24.203800000000001</v>
      </c>
    </row>
    <row r="1239" spans="1:6" x14ac:dyDescent="0.25">
      <c r="A1239" s="1">
        <v>2020</v>
      </c>
      <c r="B1239" s="1">
        <v>8</v>
      </c>
      <c r="C1239" s="1">
        <v>744</v>
      </c>
      <c r="D1239" s="1">
        <v>4000</v>
      </c>
      <c r="E1239" s="4">
        <v>23.786799999999999</v>
      </c>
      <c r="F1239" s="4">
        <v>23.874500000000001</v>
      </c>
    </row>
    <row r="1240" spans="1:6" x14ac:dyDescent="0.25">
      <c r="A1240" s="1">
        <v>2020</v>
      </c>
      <c r="B1240" s="1">
        <v>8</v>
      </c>
      <c r="C1240" s="1">
        <v>744</v>
      </c>
      <c r="D1240" s="1">
        <v>4001</v>
      </c>
      <c r="E1240" s="4">
        <v>24.120899999999999</v>
      </c>
      <c r="F1240" s="4">
        <v>24.2285</v>
      </c>
    </row>
    <row r="1241" spans="1:6" x14ac:dyDescent="0.25">
      <c r="A1241" s="1">
        <v>2020</v>
      </c>
      <c r="B1241" s="1">
        <v>8</v>
      </c>
      <c r="C1241" s="1">
        <v>744</v>
      </c>
      <c r="D1241" s="1">
        <v>4002</v>
      </c>
      <c r="E1241" s="4">
        <v>24.181799999999999</v>
      </c>
      <c r="F1241" s="4">
        <v>24.32</v>
      </c>
    </row>
    <row r="1242" spans="1:6" x14ac:dyDescent="0.25">
      <c r="A1242" s="1">
        <v>2020</v>
      </c>
      <c r="B1242" s="1">
        <v>8</v>
      </c>
      <c r="C1242" s="1">
        <v>744</v>
      </c>
      <c r="D1242" s="1">
        <v>4003</v>
      </c>
      <c r="E1242" s="4">
        <v>23.5976</v>
      </c>
      <c r="F1242" s="4">
        <v>23.772600000000001</v>
      </c>
    </row>
    <row r="1243" spans="1:6" x14ac:dyDescent="0.25">
      <c r="A1243" s="1">
        <v>2020</v>
      </c>
      <c r="B1243" s="1">
        <v>8</v>
      </c>
      <c r="C1243" s="1">
        <v>744</v>
      </c>
      <c r="D1243" s="1">
        <v>4011</v>
      </c>
      <c r="E1243" s="4">
        <v>22.2226</v>
      </c>
      <c r="F1243" s="4">
        <v>22.3642</v>
      </c>
    </row>
    <row r="1244" spans="1:6" x14ac:dyDescent="0.25">
      <c r="A1244" s="1">
        <v>2020</v>
      </c>
      <c r="B1244" s="1">
        <v>8</v>
      </c>
      <c r="C1244" s="1">
        <v>744</v>
      </c>
      <c r="D1244" s="1">
        <v>4013</v>
      </c>
      <c r="E1244" s="4">
        <v>21.8492</v>
      </c>
      <c r="F1244" s="4">
        <v>21.8813</v>
      </c>
    </row>
    <row r="1245" spans="1:6" x14ac:dyDescent="0.25">
      <c r="A1245" s="1">
        <v>2020</v>
      </c>
      <c r="B1245" s="1">
        <v>8</v>
      </c>
      <c r="C1245" s="1">
        <v>744</v>
      </c>
      <c r="D1245" s="1">
        <v>4142</v>
      </c>
      <c r="E1245" s="4">
        <v>24.017800000000001</v>
      </c>
      <c r="F1245" s="4">
        <v>24.153099999999998</v>
      </c>
    </row>
    <row r="1246" spans="1:6" x14ac:dyDescent="0.25">
      <c r="A1246" s="1">
        <v>2020</v>
      </c>
      <c r="B1246" s="1">
        <v>8</v>
      </c>
      <c r="C1246" s="1">
        <v>744</v>
      </c>
      <c r="D1246" s="1">
        <v>4146</v>
      </c>
      <c r="E1246" s="4">
        <v>24.3964</v>
      </c>
      <c r="F1246" s="4">
        <v>24.506399999999999</v>
      </c>
    </row>
    <row r="1247" spans="1:6" x14ac:dyDescent="0.25">
      <c r="A1247" s="1">
        <v>2020</v>
      </c>
      <c r="B1247" s="1">
        <v>8</v>
      </c>
      <c r="C1247" s="1">
        <v>744</v>
      </c>
      <c r="D1247" s="1">
        <v>4150</v>
      </c>
      <c r="E1247" s="4">
        <v>23.940799999999999</v>
      </c>
      <c r="F1247" s="4">
        <v>24.0197</v>
      </c>
    </row>
    <row r="1248" spans="1:6" x14ac:dyDescent="0.25">
      <c r="A1248" s="1">
        <v>2020</v>
      </c>
      <c r="B1248" s="1">
        <v>8</v>
      </c>
      <c r="C1248" s="1">
        <v>744</v>
      </c>
      <c r="D1248" s="1">
        <v>4162</v>
      </c>
      <c r="E1248" s="4">
        <v>24.0352</v>
      </c>
      <c r="F1248" s="4">
        <v>24.169</v>
      </c>
    </row>
    <row r="1249" spans="1:6" x14ac:dyDescent="0.25">
      <c r="A1249" s="1">
        <v>2020</v>
      </c>
      <c r="B1249" s="1">
        <v>8</v>
      </c>
      <c r="C1249" s="1">
        <v>744</v>
      </c>
      <c r="D1249" s="1">
        <v>4217</v>
      </c>
      <c r="E1249" s="4">
        <v>23.9834</v>
      </c>
      <c r="F1249" s="4">
        <v>24.059000000000001</v>
      </c>
    </row>
    <row r="1250" spans="1:6" x14ac:dyDescent="0.25">
      <c r="A1250" s="1">
        <v>2020</v>
      </c>
      <c r="B1250" s="1">
        <v>8</v>
      </c>
      <c r="C1250" s="1">
        <v>744</v>
      </c>
      <c r="D1250" s="1">
        <v>4446</v>
      </c>
      <c r="E1250" s="4">
        <v>23.599499999999999</v>
      </c>
      <c r="F1250" s="4">
        <v>23.875</v>
      </c>
    </row>
    <row r="1251" spans="1:6" x14ac:dyDescent="0.25">
      <c r="A1251" s="1">
        <v>2020</v>
      </c>
      <c r="B1251" s="1">
        <v>8</v>
      </c>
      <c r="C1251" s="1">
        <v>744</v>
      </c>
      <c r="D1251" s="1">
        <v>4447</v>
      </c>
      <c r="E1251" s="4">
        <v>22.830200000000001</v>
      </c>
      <c r="F1251" s="4">
        <v>23.074300000000001</v>
      </c>
    </row>
    <row r="1252" spans="1:6" x14ac:dyDescent="0.25">
      <c r="A1252" s="1">
        <v>2020</v>
      </c>
      <c r="B1252" s="1">
        <v>8</v>
      </c>
      <c r="C1252" s="1">
        <v>744</v>
      </c>
      <c r="D1252" s="1">
        <v>4448</v>
      </c>
      <c r="E1252" s="4">
        <v>22.141100000000002</v>
      </c>
      <c r="F1252" s="4">
        <v>22.186499999999999</v>
      </c>
    </row>
    <row r="1253" spans="1:6" x14ac:dyDescent="0.25">
      <c r="A1253" s="1">
        <v>2020</v>
      </c>
      <c r="B1253" s="1">
        <v>8</v>
      </c>
      <c r="C1253" s="1">
        <v>744</v>
      </c>
      <c r="D1253" s="1">
        <v>4466</v>
      </c>
      <c r="E1253" s="4">
        <v>23.988099999999999</v>
      </c>
      <c r="F1253" s="4">
        <v>24.206900000000001</v>
      </c>
    </row>
    <row r="1254" spans="1:6" x14ac:dyDescent="0.25">
      <c r="A1254" s="1">
        <v>2020</v>
      </c>
      <c r="B1254" s="1">
        <v>8</v>
      </c>
      <c r="C1254" s="1">
        <v>744</v>
      </c>
      <c r="D1254" s="1">
        <v>4479</v>
      </c>
      <c r="E1254" s="4">
        <v>23.857700000000001</v>
      </c>
      <c r="F1254" s="4">
        <v>23.944600000000001</v>
      </c>
    </row>
    <row r="1255" spans="1:6" x14ac:dyDescent="0.25">
      <c r="A1255" s="1">
        <v>2020</v>
      </c>
      <c r="B1255" s="1">
        <v>8</v>
      </c>
      <c r="C1255" s="1">
        <v>744</v>
      </c>
      <c r="D1255" s="1">
        <v>4506</v>
      </c>
      <c r="E1255" s="4">
        <v>23.258299999999998</v>
      </c>
      <c r="F1255" s="4">
        <v>23.330500000000001</v>
      </c>
    </row>
    <row r="1256" spans="1:6" x14ac:dyDescent="0.25">
      <c r="A1256" s="1">
        <v>2020</v>
      </c>
      <c r="B1256" s="1">
        <v>8</v>
      </c>
      <c r="C1256" s="1">
        <v>744</v>
      </c>
      <c r="D1256" s="1">
        <v>12510</v>
      </c>
      <c r="E1256" s="4">
        <v>22.141100000000002</v>
      </c>
      <c r="F1256" s="4">
        <v>22.186499999999999</v>
      </c>
    </row>
    <row r="1257" spans="1:6" x14ac:dyDescent="0.25">
      <c r="A1257" s="1">
        <v>2020</v>
      </c>
      <c r="B1257" s="1">
        <v>8</v>
      </c>
      <c r="C1257" s="1">
        <v>744</v>
      </c>
      <c r="D1257" s="1">
        <v>12511</v>
      </c>
      <c r="E1257" s="4">
        <v>22.141100000000002</v>
      </c>
      <c r="F1257" s="4">
        <v>22.186499999999999</v>
      </c>
    </row>
    <row r="1258" spans="1:6" x14ac:dyDescent="0.25">
      <c r="A1258" s="1">
        <v>2020</v>
      </c>
      <c r="B1258" s="1">
        <v>8</v>
      </c>
      <c r="C1258" s="1">
        <v>744</v>
      </c>
      <c r="D1258" s="1">
        <v>12530</v>
      </c>
      <c r="E1258" s="4">
        <v>21.015000000000001</v>
      </c>
      <c r="F1258" s="4">
        <v>20.939699999999998</v>
      </c>
    </row>
    <row r="1259" spans="1:6" x14ac:dyDescent="0.25">
      <c r="A1259" s="1">
        <v>2020</v>
      </c>
      <c r="B1259" s="1">
        <v>9</v>
      </c>
      <c r="C1259" s="1">
        <v>720</v>
      </c>
      <c r="D1259" s="1">
        <v>474</v>
      </c>
      <c r="E1259" s="4">
        <v>19.882100000000001</v>
      </c>
      <c r="F1259" s="4">
        <v>19.7576</v>
      </c>
    </row>
    <row r="1260" spans="1:6" x14ac:dyDescent="0.25">
      <c r="A1260" s="1">
        <v>2020</v>
      </c>
      <c r="B1260" s="1">
        <v>9</v>
      </c>
      <c r="C1260" s="1">
        <v>720</v>
      </c>
      <c r="D1260" s="1">
        <v>555</v>
      </c>
      <c r="E1260" s="4">
        <v>20.714300000000001</v>
      </c>
      <c r="F1260" s="4">
        <v>19.886700000000001</v>
      </c>
    </row>
    <row r="1261" spans="1:6" x14ac:dyDescent="0.25">
      <c r="A1261" s="1">
        <v>2020</v>
      </c>
      <c r="B1261" s="1">
        <v>9</v>
      </c>
      <c r="C1261" s="1">
        <v>720</v>
      </c>
      <c r="D1261" s="1">
        <v>642</v>
      </c>
      <c r="E1261" s="4">
        <v>21.0686</v>
      </c>
      <c r="F1261" s="4">
        <v>20.246700000000001</v>
      </c>
    </row>
    <row r="1262" spans="1:6" x14ac:dyDescent="0.25">
      <c r="A1262" s="1">
        <v>2020</v>
      </c>
      <c r="B1262" s="1">
        <v>9</v>
      </c>
      <c r="C1262" s="1">
        <v>720</v>
      </c>
      <c r="D1262" s="1">
        <v>783</v>
      </c>
      <c r="E1262" s="4">
        <v>18.451499999999999</v>
      </c>
      <c r="F1262" s="4">
        <v>18.3552</v>
      </c>
    </row>
    <row r="1263" spans="1:6" x14ac:dyDescent="0.25">
      <c r="A1263" s="1">
        <v>2020</v>
      </c>
      <c r="B1263" s="1">
        <v>9</v>
      </c>
      <c r="C1263" s="1">
        <v>720</v>
      </c>
      <c r="D1263" s="1">
        <v>1185</v>
      </c>
      <c r="E1263" s="4">
        <v>19.787400000000002</v>
      </c>
      <c r="F1263" s="4">
        <v>19.6126</v>
      </c>
    </row>
    <row r="1264" spans="1:6" x14ac:dyDescent="0.25">
      <c r="A1264" s="1">
        <v>2020</v>
      </c>
      <c r="B1264" s="1">
        <v>9</v>
      </c>
      <c r="C1264" s="1">
        <v>720</v>
      </c>
      <c r="D1264" s="1">
        <v>1186</v>
      </c>
      <c r="E1264" s="4">
        <v>19.787400000000002</v>
      </c>
      <c r="F1264" s="4">
        <v>19.6126</v>
      </c>
    </row>
    <row r="1265" spans="1:6" x14ac:dyDescent="0.25">
      <c r="A1265" s="1">
        <v>2020</v>
      </c>
      <c r="B1265" s="1">
        <v>9</v>
      </c>
      <c r="C1265" s="1">
        <v>720</v>
      </c>
      <c r="D1265" s="1">
        <v>1187</v>
      </c>
      <c r="E1265" s="4">
        <v>19.787400000000002</v>
      </c>
      <c r="F1265" s="4">
        <v>19.6126</v>
      </c>
    </row>
    <row r="1266" spans="1:6" x14ac:dyDescent="0.25">
      <c r="A1266" s="1">
        <v>2020</v>
      </c>
      <c r="B1266" s="1">
        <v>9</v>
      </c>
      <c r="C1266" s="1">
        <v>720</v>
      </c>
      <c r="D1266" s="1">
        <v>2433</v>
      </c>
      <c r="E1266" s="4">
        <v>20.123799999999999</v>
      </c>
      <c r="F1266" s="4">
        <v>20.078800000000001</v>
      </c>
    </row>
    <row r="1267" spans="1:6" x14ac:dyDescent="0.25">
      <c r="A1267" s="1">
        <v>2020</v>
      </c>
      <c r="B1267" s="1">
        <v>9</v>
      </c>
      <c r="C1267" s="1">
        <v>720</v>
      </c>
      <c r="D1267" s="1">
        <v>4000</v>
      </c>
      <c r="E1267" s="4">
        <v>20.462</v>
      </c>
      <c r="F1267" s="4">
        <v>19.8766</v>
      </c>
    </row>
    <row r="1268" spans="1:6" x14ac:dyDescent="0.25">
      <c r="A1268" s="1">
        <v>2020</v>
      </c>
      <c r="B1268" s="1">
        <v>9</v>
      </c>
      <c r="C1268" s="1">
        <v>720</v>
      </c>
      <c r="D1268" s="1">
        <v>4001</v>
      </c>
      <c r="E1268" s="4">
        <v>21.1403</v>
      </c>
      <c r="F1268" s="4">
        <v>20.592199999999998</v>
      </c>
    </row>
    <row r="1269" spans="1:6" x14ac:dyDescent="0.25">
      <c r="A1269" s="1">
        <v>2020</v>
      </c>
      <c r="B1269" s="1">
        <v>9</v>
      </c>
      <c r="C1269" s="1">
        <v>720</v>
      </c>
      <c r="D1269" s="1">
        <v>4002</v>
      </c>
      <c r="E1269" s="4">
        <v>21.001300000000001</v>
      </c>
      <c r="F1269" s="4">
        <v>20.247</v>
      </c>
    </row>
    <row r="1270" spans="1:6" x14ac:dyDescent="0.25">
      <c r="A1270" s="1">
        <v>2020</v>
      </c>
      <c r="B1270" s="1">
        <v>9</v>
      </c>
      <c r="C1270" s="1">
        <v>720</v>
      </c>
      <c r="D1270" s="1">
        <v>4003</v>
      </c>
      <c r="E1270" s="4">
        <v>19.802800000000001</v>
      </c>
      <c r="F1270" s="4">
        <v>19.6815</v>
      </c>
    </row>
    <row r="1271" spans="1:6" x14ac:dyDescent="0.25">
      <c r="A1271" s="1">
        <v>2020</v>
      </c>
      <c r="B1271" s="1">
        <v>9</v>
      </c>
      <c r="C1271" s="1">
        <v>720</v>
      </c>
      <c r="D1271" s="1">
        <v>4011</v>
      </c>
      <c r="E1271" s="4">
        <v>18.939599999999999</v>
      </c>
      <c r="F1271" s="4">
        <v>18.340299999999999</v>
      </c>
    </row>
    <row r="1272" spans="1:6" x14ac:dyDescent="0.25">
      <c r="A1272" s="1">
        <v>2020</v>
      </c>
      <c r="B1272" s="1">
        <v>9</v>
      </c>
      <c r="C1272" s="1">
        <v>720</v>
      </c>
      <c r="D1272" s="1">
        <v>4013</v>
      </c>
      <c r="E1272" s="4">
        <v>18.1861</v>
      </c>
      <c r="F1272" s="4">
        <v>18.104800000000001</v>
      </c>
    </row>
    <row r="1273" spans="1:6" x14ac:dyDescent="0.25">
      <c r="A1273" s="1">
        <v>2020</v>
      </c>
      <c r="B1273" s="1">
        <v>9</v>
      </c>
      <c r="C1273" s="1">
        <v>720</v>
      </c>
      <c r="D1273" s="1">
        <v>4142</v>
      </c>
      <c r="E1273" s="4">
        <v>21.113800000000001</v>
      </c>
      <c r="F1273" s="4">
        <v>20.770499999999998</v>
      </c>
    </row>
    <row r="1274" spans="1:6" x14ac:dyDescent="0.25">
      <c r="A1274" s="1">
        <v>2020</v>
      </c>
      <c r="B1274" s="1">
        <v>9</v>
      </c>
      <c r="C1274" s="1">
        <v>720</v>
      </c>
      <c r="D1274" s="1">
        <v>4146</v>
      </c>
      <c r="E1274" s="4">
        <v>21.3901</v>
      </c>
      <c r="F1274" s="4">
        <v>20.894100000000002</v>
      </c>
    </row>
    <row r="1275" spans="1:6" x14ac:dyDescent="0.25">
      <c r="A1275" s="1">
        <v>2020</v>
      </c>
      <c r="B1275" s="1">
        <v>9</v>
      </c>
      <c r="C1275" s="1">
        <v>720</v>
      </c>
      <c r="D1275" s="1">
        <v>4150</v>
      </c>
      <c r="E1275" s="4">
        <v>20.966200000000001</v>
      </c>
      <c r="F1275" s="4">
        <v>20.613199999999999</v>
      </c>
    </row>
    <row r="1276" spans="1:6" x14ac:dyDescent="0.25">
      <c r="A1276" s="1">
        <v>2020</v>
      </c>
      <c r="B1276" s="1">
        <v>9</v>
      </c>
      <c r="C1276" s="1">
        <v>720</v>
      </c>
      <c r="D1276" s="1">
        <v>4162</v>
      </c>
      <c r="E1276" s="4">
        <v>21.087499999999999</v>
      </c>
      <c r="F1276" s="4">
        <v>20.848199999999999</v>
      </c>
    </row>
    <row r="1277" spans="1:6" x14ac:dyDescent="0.25">
      <c r="A1277" s="1">
        <v>2020</v>
      </c>
      <c r="B1277" s="1">
        <v>9</v>
      </c>
      <c r="C1277" s="1">
        <v>720</v>
      </c>
      <c r="D1277" s="1">
        <v>4217</v>
      </c>
      <c r="E1277" s="4">
        <v>20.8429</v>
      </c>
      <c r="F1277" s="4">
        <v>19.911000000000001</v>
      </c>
    </row>
    <row r="1278" spans="1:6" x14ac:dyDescent="0.25">
      <c r="A1278" s="1">
        <v>2020</v>
      </c>
      <c r="B1278" s="1">
        <v>9</v>
      </c>
      <c r="C1278" s="1">
        <v>720</v>
      </c>
      <c r="D1278" s="1">
        <v>4446</v>
      </c>
      <c r="E1278" s="4">
        <v>19.769500000000001</v>
      </c>
      <c r="F1278" s="4">
        <v>19.818999999999999</v>
      </c>
    </row>
    <row r="1279" spans="1:6" x14ac:dyDescent="0.25">
      <c r="A1279" s="1">
        <v>2020</v>
      </c>
      <c r="B1279" s="1">
        <v>9</v>
      </c>
      <c r="C1279" s="1">
        <v>720</v>
      </c>
      <c r="D1279" s="1">
        <v>4447</v>
      </c>
      <c r="E1279" s="4">
        <v>18.991199999999999</v>
      </c>
      <c r="F1279" s="4">
        <v>19.082999999999998</v>
      </c>
    </row>
    <row r="1280" spans="1:6" x14ac:dyDescent="0.25">
      <c r="A1280" s="1">
        <v>2020</v>
      </c>
      <c r="B1280" s="1">
        <v>9</v>
      </c>
      <c r="C1280" s="1">
        <v>720</v>
      </c>
      <c r="D1280" s="1">
        <v>4448</v>
      </c>
      <c r="E1280" s="4">
        <v>18.451499999999999</v>
      </c>
      <c r="F1280" s="4">
        <v>18.3552</v>
      </c>
    </row>
    <row r="1281" spans="1:6" x14ac:dyDescent="0.25">
      <c r="A1281" s="1">
        <v>2020</v>
      </c>
      <c r="B1281" s="1">
        <v>9</v>
      </c>
      <c r="C1281" s="1">
        <v>720</v>
      </c>
      <c r="D1281" s="1">
        <v>4466</v>
      </c>
      <c r="E1281" s="4">
        <v>20.114699999999999</v>
      </c>
      <c r="F1281" s="4">
        <v>20.064699999999998</v>
      </c>
    </row>
    <row r="1282" spans="1:6" x14ac:dyDescent="0.25">
      <c r="A1282" s="1">
        <v>2020</v>
      </c>
      <c r="B1282" s="1">
        <v>9</v>
      </c>
      <c r="C1282" s="1">
        <v>720</v>
      </c>
      <c r="D1282" s="1">
        <v>4479</v>
      </c>
      <c r="E1282" s="4">
        <v>20.107900000000001</v>
      </c>
      <c r="F1282" s="4">
        <v>19.9407</v>
      </c>
    </row>
    <row r="1283" spans="1:6" x14ac:dyDescent="0.25">
      <c r="A1283" s="1">
        <v>2020</v>
      </c>
      <c r="B1283" s="1">
        <v>9</v>
      </c>
      <c r="C1283" s="1">
        <v>720</v>
      </c>
      <c r="D1283" s="1">
        <v>4506</v>
      </c>
      <c r="E1283" s="4">
        <v>19.853100000000001</v>
      </c>
      <c r="F1283" s="4">
        <v>19.634699999999999</v>
      </c>
    </row>
    <row r="1284" spans="1:6" x14ac:dyDescent="0.25">
      <c r="A1284" s="1">
        <v>2020</v>
      </c>
      <c r="B1284" s="1">
        <v>9</v>
      </c>
      <c r="C1284" s="1">
        <v>720</v>
      </c>
      <c r="D1284" s="1">
        <v>12510</v>
      </c>
      <c r="E1284" s="4">
        <v>18.451899999999998</v>
      </c>
      <c r="F1284" s="4">
        <v>18.3552</v>
      </c>
    </row>
    <row r="1285" spans="1:6" x14ac:dyDescent="0.25">
      <c r="A1285" s="1">
        <v>2020</v>
      </c>
      <c r="B1285" s="1">
        <v>9</v>
      </c>
      <c r="C1285" s="1">
        <v>720</v>
      </c>
      <c r="D1285" s="1">
        <v>12511</v>
      </c>
      <c r="E1285" s="4">
        <v>18.451899999999998</v>
      </c>
      <c r="F1285" s="4">
        <v>18.3552</v>
      </c>
    </row>
    <row r="1286" spans="1:6" x14ac:dyDescent="0.25">
      <c r="A1286" s="1">
        <v>2020</v>
      </c>
      <c r="B1286" s="1">
        <v>9</v>
      </c>
      <c r="C1286" s="1">
        <v>720</v>
      </c>
      <c r="D1286" s="1">
        <v>12530</v>
      </c>
      <c r="E1286" s="4">
        <v>18.7395</v>
      </c>
      <c r="F1286" s="4">
        <v>17.708400000000001</v>
      </c>
    </row>
    <row r="1287" spans="1:6" x14ac:dyDescent="0.25">
      <c r="A1287" s="1">
        <v>2020</v>
      </c>
      <c r="B1287" s="1">
        <v>10</v>
      </c>
      <c r="C1287" s="1">
        <v>744</v>
      </c>
      <c r="D1287" s="1">
        <v>474</v>
      </c>
      <c r="E1287" s="4">
        <v>24.367699999999999</v>
      </c>
      <c r="F1287" s="4">
        <v>26.550999999999998</v>
      </c>
    </row>
    <row r="1288" spans="1:6" x14ac:dyDescent="0.25">
      <c r="A1288" s="1">
        <v>2020</v>
      </c>
      <c r="B1288" s="1">
        <v>10</v>
      </c>
      <c r="C1288" s="1">
        <v>744</v>
      </c>
      <c r="D1288" s="1">
        <v>555</v>
      </c>
      <c r="E1288" s="4">
        <v>24.4574</v>
      </c>
      <c r="F1288" s="4">
        <v>26.4375</v>
      </c>
    </row>
    <row r="1289" spans="1:6" x14ac:dyDescent="0.25">
      <c r="A1289" s="1">
        <v>2020</v>
      </c>
      <c r="B1289" s="1">
        <v>10</v>
      </c>
      <c r="C1289" s="1">
        <v>744</v>
      </c>
      <c r="D1289" s="1">
        <v>642</v>
      </c>
      <c r="E1289" s="4">
        <v>24.946100000000001</v>
      </c>
      <c r="F1289" s="4">
        <v>26.972799999999999</v>
      </c>
    </row>
    <row r="1290" spans="1:6" x14ac:dyDescent="0.25">
      <c r="A1290" s="1">
        <v>2020</v>
      </c>
      <c r="B1290" s="1">
        <v>10</v>
      </c>
      <c r="C1290" s="1">
        <v>744</v>
      </c>
      <c r="D1290" s="1">
        <v>783</v>
      </c>
      <c r="E1290" s="4">
        <v>19.830100000000002</v>
      </c>
      <c r="F1290" s="4">
        <v>20.175000000000001</v>
      </c>
    </row>
    <row r="1291" spans="1:6" x14ac:dyDescent="0.25">
      <c r="A1291" s="1">
        <v>2020</v>
      </c>
      <c r="B1291" s="1">
        <v>10</v>
      </c>
      <c r="C1291" s="1">
        <v>744</v>
      </c>
      <c r="D1291" s="1">
        <v>1185</v>
      </c>
      <c r="E1291" s="4">
        <v>24.603100000000001</v>
      </c>
      <c r="F1291" s="4">
        <v>26.696200000000001</v>
      </c>
    </row>
    <row r="1292" spans="1:6" x14ac:dyDescent="0.25">
      <c r="A1292" s="1">
        <v>2020</v>
      </c>
      <c r="B1292" s="1">
        <v>10</v>
      </c>
      <c r="C1292" s="1">
        <v>744</v>
      </c>
      <c r="D1292" s="1">
        <v>1186</v>
      </c>
      <c r="E1292" s="4">
        <v>24.603100000000001</v>
      </c>
      <c r="F1292" s="4">
        <v>26.696200000000001</v>
      </c>
    </row>
    <row r="1293" spans="1:6" x14ac:dyDescent="0.25">
      <c r="A1293" s="1">
        <v>2020</v>
      </c>
      <c r="B1293" s="1">
        <v>10</v>
      </c>
      <c r="C1293" s="1">
        <v>744</v>
      </c>
      <c r="D1293" s="1">
        <v>1187</v>
      </c>
      <c r="E1293" s="4">
        <v>24.603100000000001</v>
      </c>
      <c r="F1293" s="4">
        <v>26.696200000000001</v>
      </c>
    </row>
    <row r="1294" spans="1:6" x14ac:dyDescent="0.25">
      <c r="A1294" s="1">
        <v>2020</v>
      </c>
      <c r="B1294" s="1">
        <v>10</v>
      </c>
      <c r="C1294" s="1">
        <v>744</v>
      </c>
      <c r="D1294" s="1">
        <v>2433</v>
      </c>
      <c r="E1294" s="4">
        <v>24.497800000000002</v>
      </c>
      <c r="F1294" s="4">
        <v>26.795400000000001</v>
      </c>
    </row>
    <row r="1295" spans="1:6" x14ac:dyDescent="0.25">
      <c r="A1295" s="1">
        <v>2020</v>
      </c>
      <c r="B1295" s="1">
        <v>10</v>
      </c>
      <c r="C1295" s="1">
        <v>744</v>
      </c>
      <c r="D1295" s="1">
        <v>4000</v>
      </c>
      <c r="E1295" s="4">
        <v>24.783799999999999</v>
      </c>
      <c r="F1295" s="4">
        <v>26.868500000000001</v>
      </c>
    </row>
    <row r="1296" spans="1:6" x14ac:dyDescent="0.25">
      <c r="A1296" s="1">
        <v>2020</v>
      </c>
      <c r="B1296" s="1">
        <v>10</v>
      </c>
      <c r="C1296" s="1">
        <v>744</v>
      </c>
      <c r="D1296" s="1">
        <v>4001</v>
      </c>
      <c r="E1296" s="4">
        <v>24.7806</v>
      </c>
      <c r="F1296" s="4">
        <v>26.9664</v>
      </c>
    </row>
    <row r="1297" spans="1:6" x14ac:dyDescent="0.25">
      <c r="A1297" s="1">
        <v>2020</v>
      </c>
      <c r="B1297" s="1">
        <v>10</v>
      </c>
      <c r="C1297" s="1">
        <v>744</v>
      </c>
      <c r="D1297" s="1">
        <v>4002</v>
      </c>
      <c r="E1297" s="4">
        <v>24.952000000000002</v>
      </c>
      <c r="F1297" s="4">
        <v>27.156600000000001</v>
      </c>
    </row>
    <row r="1298" spans="1:6" x14ac:dyDescent="0.25">
      <c r="A1298" s="1">
        <v>2020</v>
      </c>
      <c r="B1298" s="1">
        <v>10</v>
      </c>
      <c r="C1298" s="1">
        <v>744</v>
      </c>
      <c r="D1298" s="1">
        <v>4003</v>
      </c>
      <c r="E1298" s="4">
        <v>24.158100000000001</v>
      </c>
      <c r="F1298" s="4">
        <v>26.222300000000001</v>
      </c>
    </row>
    <row r="1299" spans="1:6" x14ac:dyDescent="0.25">
      <c r="A1299" s="1">
        <v>2020</v>
      </c>
      <c r="B1299" s="1">
        <v>10</v>
      </c>
      <c r="C1299" s="1">
        <v>744</v>
      </c>
      <c r="D1299" s="1">
        <v>4011</v>
      </c>
      <c r="E1299" s="4">
        <v>20.754100000000001</v>
      </c>
      <c r="F1299" s="4">
        <v>22.9499</v>
      </c>
    </row>
    <row r="1300" spans="1:6" x14ac:dyDescent="0.25">
      <c r="A1300" s="1">
        <v>2020</v>
      </c>
      <c r="B1300" s="1">
        <v>10</v>
      </c>
      <c r="C1300" s="1">
        <v>744</v>
      </c>
      <c r="D1300" s="1">
        <v>4013</v>
      </c>
      <c r="E1300" s="4">
        <v>19.527100000000001</v>
      </c>
      <c r="F1300" s="4">
        <v>19.831600000000002</v>
      </c>
    </row>
    <row r="1301" spans="1:6" x14ac:dyDescent="0.25">
      <c r="A1301" s="1">
        <v>2020</v>
      </c>
      <c r="B1301" s="1">
        <v>10</v>
      </c>
      <c r="C1301" s="1">
        <v>744</v>
      </c>
      <c r="D1301" s="1">
        <v>4142</v>
      </c>
      <c r="E1301" s="4">
        <v>24.712499999999999</v>
      </c>
      <c r="F1301" s="4">
        <v>27.038699999999999</v>
      </c>
    </row>
    <row r="1302" spans="1:6" x14ac:dyDescent="0.25">
      <c r="A1302" s="1">
        <v>2020</v>
      </c>
      <c r="B1302" s="1">
        <v>10</v>
      </c>
      <c r="C1302" s="1">
        <v>744</v>
      </c>
      <c r="D1302" s="1">
        <v>4146</v>
      </c>
      <c r="E1302" s="4">
        <v>25.1249</v>
      </c>
      <c r="F1302" s="4">
        <v>27.468299999999999</v>
      </c>
    </row>
    <row r="1303" spans="1:6" x14ac:dyDescent="0.25">
      <c r="A1303" s="1">
        <v>2020</v>
      </c>
      <c r="B1303" s="1">
        <v>10</v>
      </c>
      <c r="C1303" s="1">
        <v>744</v>
      </c>
      <c r="D1303" s="1">
        <v>4150</v>
      </c>
      <c r="E1303" s="4">
        <v>24.5274</v>
      </c>
      <c r="F1303" s="4">
        <v>26.8508</v>
      </c>
    </row>
    <row r="1304" spans="1:6" x14ac:dyDescent="0.25">
      <c r="A1304" s="1">
        <v>2020</v>
      </c>
      <c r="B1304" s="1">
        <v>10</v>
      </c>
      <c r="C1304" s="1">
        <v>744</v>
      </c>
      <c r="D1304" s="1">
        <v>4162</v>
      </c>
      <c r="E1304" s="4">
        <v>24.7303</v>
      </c>
      <c r="F1304" s="4">
        <v>27.008199999999999</v>
      </c>
    </row>
    <row r="1305" spans="1:6" x14ac:dyDescent="0.25">
      <c r="A1305" s="1">
        <v>2020</v>
      </c>
      <c r="B1305" s="1">
        <v>10</v>
      </c>
      <c r="C1305" s="1">
        <v>744</v>
      </c>
      <c r="D1305" s="1">
        <v>4217</v>
      </c>
      <c r="E1305" s="4">
        <v>24.894100000000002</v>
      </c>
      <c r="F1305" s="4">
        <v>26.95</v>
      </c>
    </row>
    <row r="1306" spans="1:6" x14ac:dyDescent="0.25">
      <c r="A1306" s="1">
        <v>2020</v>
      </c>
      <c r="B1306" s="1">
        <v>10</v>
      </c>
      <c r="C1306" s="1">
        <v>744</v>
      </c>
      <c r="D1306" s="1">
        <v>4446</v>
      </c>
      <c r="E1306" s="4">
        <v>23.998899999999999</v>
      </c>
      <c r="F1306" s="4">
        <v>26.354600000000001</v>
      </c>
    </row>
    <row r="1307" spans="1:6" x14ac:dyDescent="0.25">
      <c r="A1307" s="1">
        <v>2020</v>
      </c>
      <c r="B1307" s="1">
        <v>10</v>
      </c>
      <c r="C1307" s="1">
        <v>744</v>
      </c>
      <c r="D1307" s="1">
        <v>4447</v>
      </c>
      <c r="E1307" s="4">
        <v>20.539000000000001</v>
      </c>
      <c r="F1307" s="4">
        <v>21.1678</v>
      </c>
    </row>
    <row r="1308" spans="1:6" x14ac:dyDescent="0.25">
      <c r="A1308" s="1">
        <v>2020</v>
      </c>
      <c r="B1308" s="1">
        <v>10</v>
      </c>
      <c r="C1308" s="1">
        <v>744</v>
      </c>
      <c r="D1308" s="1">
        <v>4448</v>
      </c>
      <c r="E1308" s="4">
        <v>19.830100000000002</v>
      </c>
      <c r="F1308" s="4">
        <v>20.175000000000001</v>
      </c>
    </row>
    <row r="1309" spans="1:6" x14ac:dyDescent="0.25">
      <c r="A1309" s="1">
        <v>2020</v>
      </c>
      <c r="B1309" s="1">
        <v>10</v>
      </c>
      <c r="C1309" s="1">
        <v>744</v>
      </c>
      <c r="D1309" s="1">
        <v>4466</v>
      </c>
      <c r="E1309" s="4">
        <v>24.526700000000002</v>
      </c>
      <c r="F1309" s="4">
        <v>26.801600000000001</v>
      </c>
    </row>
    <row r="1310" spans="1:6" x14ac:dyDescent="0.25">
      <c r="A1310" s="1">
        <v>2020</v>
      </c>
      <c r="B1310" s="1">
        <v>10</v>
      </c>
      <c r="C1310" s="1">
        <v>744</v>
      </c>
      <c r="D1310" s="1">
        <v>4479</v>
      </c>
      <c r="E1310" s="4">
        <v>24.764700000000001</v>
      </c>
      <c r="F1310" s="4">
        <v>26.907699999999998</v>
      </c>
    </row>
    <row r="1311" spans="1:6" x14ac:dyDescent="0.25">
      <c r="A1311" s="1">
        <v>2020</v>
      </c>
      <c r="B1311" s="1">
        <v>10</v>
      </c>
      <c r="C1311" s="1">
        <v>744</v>
      </c>
      <c r="D1311" s="1">
        <v>4506</v>
      </c>
      <c r="E1311" s="4">
        <v>24.742699999999999</v>
      </c>
      <c r="F1311" s="4">
        <v>26.81</v>
      </c>
    </row>
    <row r="1312" spans="1:6" x14ac:dyDescent="0.25">
      <c r="A1312" s="1">
        <v>2020</v>
      </c>
      <c r="B1312" s="1">
        <v>10</v>
      </c>
      <c r="C1312" s="1">
        <v>744</v>
      </c>
      <c r="D1312" s="1">
        <v>12510</v>
      </c>
      <c r="E1312" s="4">
        <v>19.830100000000002</v>
      </c>
      <c r="F1312" s="4">
        <v>20.175000000000001</v>
      </c>
    </row>
    <row r="1313" spans="1:6" x14ac:dyDescent="0.25">
      <c r="A1313" s="1">
        <v>2020</v>
      </c>
      <c r="B1313" s="1">
        <v>10</v>
      </c>
      <c r="C1313" s="1">
        <v>744</v>
      </c>
      <c r="D1313" s="1">
        <v>12511</v>
      </c>
      <c r="E1313" s="4">
        <v>19.830100000000002</v>
      </c>
      <c r="F1313" s="4">
        <v>20.175000000000001</v>
      </c>
    </row>
    <row r="1314" spans="1:6" x14ac:dyDescent="0.25">
      <c r="A1314" s="1">
        <v>2020</v>
      </c>
      <c r="B1314" s="1">
        <v>10</v>
      </c>
      <c r="C1314" s="1">
        <v>744</v>
      </c>
      <c r="D1314" s="1">
        <v>12530</v>
      </c>
      <c r="E1314" s="4">
        <v>17.956099999999999</v>
      </c>
      <c r="F1314" s="4">
        <v>16.811800000000002</v>
      </c>
    </row>
    <row r="1315" spans="1:6" x14ac:dyDescent="0.25">
      <c r="A1315" s="1">
        <v>2020</v>
      </c>
      <c r="B1315" s="1">
        <v>11</v>
      </c>
      <c r="C1315" s="1">
        <v>721</v>
      </c>
      <c r="D1315" s="1">
        <v>474</v>
      </c>
      <c r="E1315" s="4">
        <v>24.593</v>
      </c>
      <c r="F1315" s="4">
        <v>24.278700000000001</v>
      </c>
    </row>
    <row r="1316" spans="1:6" x14ac:dyDescent="0.25">
      <c r="A1316" s="1">
        <v>2020</v>
      </c>
      <c r="B1316" s="1">
        <v>11</v>
      </c>
      <c r="C1316" s="1">
        <v>721</v>
      </c>
      <c r="D1316" s="1">
        <v>555</v>
      </c>
      <c r="E1316" s="4">
        <v>25.0916</v>
      </c>
      <c r="F1316" s="4">
        <v>24.5197</v>
      </c>
    </row>
    <row r="1317" spans="1:6" x14ac:dyDescent="0.25">
      <c r="A1317" s="1">
        <v>2020</v>
      </c>
      <c r="B1317" s="1">
        <v>11</v>
      </c>
      <c r="C1317" s="1">
        <v>721</v>
      </c>
      <c r="D1317" s="1">
        <v>642</v>
      </c>
      <c r="E1317" s="4">
        <v>25.514900000000001</v>
      </c>
      <c r="F1317" s="4">
        <v>24.690300000000001</v>
      </c>
    </row>
    <row r="1318" spans="1:6" x14ac:dyDescent="0.25">
      <c r="A1318" s="1">
        <v>2020</v>
      </c>
      <c r="B1318" s="1">
        <v>11</v>
      </c>
      <c r="C1318" s="1">
        <v>721</v>
      </c>
      <c r="D1318" s="1">
        <v>783</v>
      </c>
      <c r="E1318" s="4">
        <v>19.391500000000001</v>
      </c>
      <c r="F1318" s="4">
        <v>18.630800000000001</v>
      </c>
    </row>
    <row r="1319" spans="1:6" x14ac:dyDescent="0.25">
      <c r="A1319" s="1">
        <v>2020</v>
      </c>
      <c r="B1319" s="1">
        <v>11</v>
      </c>
      <c r="C1319" s="1">
        <v>721</v>
      </c>
      <c r="D1319" s="1">
        <v>1185</v>
      </c>
      <c r="E1319" s="4">
        <v>24.715399999999999</v>
      </c>
      <c r="F1319" s="4">
        <v>24.3963</v>
      </c>
    </row>
    <row r="1320" spans="1:6" x14ac:dyDescent="0.25">
      <c r="A1320" s="1">
        <v>2020</v>
      </c>
      <c r="B1320" s="1">
        <v>11</v>
      </c>
      <c r="C1320" s="1">
        <v>721</v>
      </c>
      <c r="D1320" s="1">
        <v>1186</v>
      </c>
      <c r="E1320" s="4">
        <v>24.715399999999999</v>
      </c>
      <c r="F1320" s="4">
        <v>24.3963</v>
      </c>
    </row>
    <row r="1321" spans="1:6" x14ac:dyDescent="0.25">
      <c r="A1321" s="1">
        <v>2020</v>
      </c>
      <c r="B1321" s="1">
        <v>11</v>
      </c>
      <c r="C1321" s="1">
        <v>721</v>
      </c>
      <c r="D1321" s="1">
        <v>1187</v>
      </c>
      <c r="E1321" s="4">
        <v>24.715399999999999</v>
      </c>
      <c r="F1321" s="4">
        <v>24.3963</v>
      </c>
    </row>
    <row r="1322" spans="1:6" x14ac:dyDescent="0.25">
      <c r="A1322" s="1">
        <v>2020</v>
      </c>
      <c r="B1322" s="1">
        <v>11</v>
      </c>
      <c r="C1322" s="1">
        <v>721</v>
      </c>
      <c r="D1322" s="1">
        <v>2433</v>
      </c>
      <c r="E1322" s="4">
        <v>24.822199999999999</v>
      </c>
      <c r="F1322" s="4">
        <v>24.5609</v>
      </c>
    </row>
    <row r="1323" spans="1:6" x14ac:dyDescent="0.25">
      <c r="A1323" s="1">
        <v>2020</v>
      </c>
      <c r="B1323" s="1">
        <v>11</v>
      </c>
      <c r="C1323" s="1">
        <v>721</v>
      </c>
      <c r="D1323" s="1">
        <v>4000</v>
      </c>
      <c r="E1323" s="4">
        <v>25.121099999999998</v>
      </c>
      <c r="F1323" s="4">
        <v>24.635400000000001</v>
      </c>
    </row>
    <row r="1324" spans="1:6" x14ac:dyDescent="0.25">
      <c r="A1324" s="1">
        <v>2020</v>
      </c>
      <c r="B1324" s="1">
        <v>11</v>
      </c>
      <c r="C1324" s="1">
        <v>721</v>
      </c>
      <c r="D1324" s="1">
        <v>4001</v>
      </c>
      <c r="E1324" s="4">
        <v>25.3658</v>
      </c>
      <c r="F1324" s="4">
        <v>24.5246</v>
      </c>
    </row>
    <row r="1325" spans="1:6" x14ac:dyDescent="0.25">
      <c r="A1325" s="1">
        <v>2020</v>
      </c>
      <c r="B1325" s="1">
        <v>11</v>
      </c>
      <c r="C1325" s="1">
        <v>721</v>
      </c>
      <c r="D1325" s="1">
        <v>4002</v>
      </c>
      <c r="E1325" s="4">
        <v>25.369900000000001</v>
      </c>
      <c r="F1325" s="4">
        <v>24.818200000000001</v>
      </c>
    </row>
    <row r="1326" spans="1:6" x14ac:dyDescent="0.25">
      <c r="A1326" s="1">
        <v>2020</v>
      </c>
      <c r="B1326" s="1">
        <v>11</v>
      </c>
      <c r="C1326" s="1">
        <v>721</v>
      </c>
      <c r="D1326" s="1">
        <v>4003</v>
      </c>
      <c r="E1326" s="4">
        <v>24.3186</v>
      </c>
      <c r="F1326" s="4">
        <v>23.979099999999999</v>
      </c>
    </row>
    <row r="1327" spans="1:6" x14ac:dyDescent="0.25">
      <c r="A1327" s="1">
        <v>2020</v>
      </c>
      <c r="B1327" s="1">
        <v>11</v>
      </c>
      <c r="C1327" s="1">
        <v>721</v>
      </c>
      <c r="D1327" s="1">
        <v>4011</v>
      </c>
      <c r="E1327" s="4">
        <v>23.029399999999999</v>
      </c>
      <c r="F1327" s="4">
        <v>21.706900000000001</v>
      </c>
    </row>
    <row r="1328" spans="1:6" x14ac:dyDescent="0.25">
      <c r="A1328" s="1">
        <v>2020</v>
      </c>
      <c r="B1328" s="1">
        <v>11</v>
      </c>
      <c r="C1328" s="1">
        <v>721</v>
      </c>
      <c r="D1328" s="1">
        <v>4013</v>
      </c>
      <c r="E1328" s="4">
        <v>19.066400000000002</v>
      </c>
      <c r="F1328" s="4">
        <v>18.3124</v>
      </c>
    </row>
    <row r="1329" spans="1:6" x14ac:dyDescent="0.25">
      <c r="A1329" s="1">
        <v>2020</v>
      </c>
      <c r="B1329" s="1">
        <v>11</v>
      </c>
      <c r="C1329" s="1">
        <v>721</v>
      </c>
      <c r="D1329" s="1">
        <v>4142</v>
      </c>
      <c r="E1329" s="4">
        <v>25.2193</v>
      </c>
      <c r="F1329" s="4">
        <v>24.502400000000002</v>
      </c>
    </row>
    <row r="1330" spans="1:6" x14ac:dyDescent="0.25">
      <c r="A1330" s="1">
        <v>2020</v>
      </c>
      <c r="B1330" s="1">
        <v>11</v>
      </c>
      <c r="C1330" s="1">
        <v>721</v>
      </c>
      <c r="D1330" s="1">
        <v>4146</v>
      </c>
      <c r="E1330" s="4">
        <v>25.660299999999999</v>
      </c>
      <c r="F1330" s="4">
        <v>24.8962</v>
      </c>
    </row>
    <row r="1331" spans="1:6" x14ac:dyDescent="0.25">
      <c r="A1331" s="1">
        <v>2020</v>
      </c>
      <c r="B1331" s="1">
        <v>11</v>
      </c>
      <c r="C1331" s="1">
        <v>721</v>
      </c>
      <c r="D1331" s="1">
        <v>4150</v>
      </c>
      <c r="E1331" s="4">
        <v>24.920100000000001</v>
      </c>
      <c r="F1331" s="4">
        <v>24.204799999999999</v>
      </c>
    </row>
    <row r="1332" spans="1:6" x14ac:dyDescent="0.25">
      <c r="A1332" s="1">
        <v>2020</v>
      </c>
      <c r="B1332" s="1">
        <v>11</v>
      </c>
      <c r="C1332" s="1">
        <v>721</v>
      </c>
      <c r="D1332" s="1">
        <v>4162</v>
      </c>
      <c r="E1332" s="4">
        <v>25.381900000000002</v>
      </c>
      <c r="F1332" s="4">
        <v>24.6433</v>
      </c>
    </row>
    <row r="1333" spans="1:6" x14ac:dyDescent="0.25">
      <c r="A1333" s="1">
        <v>2020</v>
      </c>
      <c r="B1333" s="1">
        <v>11</v>
      </c>
      <c r="C1333" s="1">
        <v>721</v>
      </c>
      <c r="D1333" s="1">
        <v>4217</v>
      </c>
      <c r="E1333" s="4">
        <v>25.2956</v>
      </c>
      <c r="F1333" s="4">
        <v>24.685400000000001</v>
      </c>
    </row>
    <row r="1334" spans="1:6" x14ac:dyDescent="0.25">
      <c r="A1334" s="1">
        <v>2020</v>
      </c>
      <c r="B1334" s="1">
        <v>11</v>
      </c>
      <c r="C1334" s="1">
        <v>721</v>
      </c>
      <c r="D1334" s="1">
        <v>4446</v>
      </c>
      <c r="E1334" s="4">
        <v>24.240200000000002</v>
      </c>
      <c r="F1334" s="4">
        <v>24.1157</v>
      </c>
    </row>
    <row r="1335" spans="1:6" x14ac:dyDescent="0.25">
      <c r="A1335" s="1">
        <v>2020</v>
      </c>
      <c r="B1335" s="1">
        <v>11</v>
      </c>
      <c r="C1335" s="1">
        <v>721</v>
      </c>
      <c r="D1335" s="1">
        <v>4447</v>
      </c>
      <c r="E1335" s="4">
        <v>20.116700000000002</v>
      </c>
      <c r="F1335" s="4">
        <v>19.487500000000001</v>
      </c>
    </row>
    <row r="1336" spans="1:6" x14ac:dyDescent="0.25">
      <c r="A1336" s="1">
        <v>2020</v>
      </c>
      <c r="B1336" s="1">
        <v>11</v>
      </c>
      <c r="C1336" s="1">
        <v>721</v>
      </c>
      <c r="D1336" s="1">
        <v>4448</v>
      </c>
      <c r="E1336" s="4">
        <v>19.391500000000001</v>
      </c>
      <c r="F1336" s="4">
        <v>18.630800000000001</v>
      </c>
    </row>
    <row r="1337" spans="1:6" x14ac:dyDescent="0.25">
      <c r="A1337" s="1">
        <v>2020</v>
      </c>
      <c r="B1337" s="1">
        <v>11</v>
      </c>
      <c r="C1337" s="1">
        <v>721</v>
      </c>
      <c r="D1337" s="1">
        <v>4466</v>
      </c>
      <c r="E1337" s="4">
        <v>24.829799999999999</v>
      </c>
      <c r="F1337" s="4">
        <v>24.560199999999998</v>
      </c>
    </row>
    <row r="1338" spans="1:6" x14ac:dyDescent="0.25">
      <c r="A1338" s="1">
        <v>2020</v>
      </c>
      <c r="B1338" s="1">
        <v>11</v>
      </c>
      <c r="C1338" s="1">
        <v>721</v>
      </c>
      <c r="D1338" s="1">
        <v>4479</v>
      </c>
      <c r="E1338" s="4">
        <v>24.964500000000001</v>
      </c>
      <c r="F1338" s="4">
        <v>24.650200000000002</v>
      </c>
    </row>
    <row r="1339" spans="1:6" x14ac:dyDescent="0.25">
      <c r="A1339" s="1">
        <v>2020</v>
      </c>
      <c r="B1339" s="1">
        <v>11</v>
      </c>
      <c r="C1339" s="1">
        <v>721</v>
      </c>
      <c r="D1339" s="1">
        <v>4506</v>
      </c>
      <c r="E1339" s="4">
        <v>24.8063</v>
      </c>
      <c r="F1339" s="4">
        <v>24.410499999999999</v>
      </c>
    </row>
    <row r="1340" spans="1:6" x14ac:dyDescent="0.25">
      <c r="A1340" s="1">
        <v>2020</v>
      </c>
      <c r="B1340" s="1">
        <v>11</v>
      </c>
      <c r="C1340" s="1">
        <v>721</v>
      </c>
      <c r="D1340" s="1">
        <v>12510</v>
      </c>
      <c r="E1340" s="4">
        <v>19.391500000000001</v>
      </c>
      <c r="F1340" s="4">
        <v>18.630800000000001</v>
      </c>
    </row>
    <row r="1341" spans="1:6" x14ac:dyDescent="0.25">
      <c r="A1341" s="1">
        <v>2020</v>
      </c>
      <c r="B1341" s="1">
        <v>11</v>
      </c>
      <c r="C1341" s="1">
        <v>721</v>
      </c>
      <c r="D1341" s="1">
        <v>12511</v>
      </c>
      <c r="E1341" s="4">
        <v>19.391500000000001</v>
      </c>
      <c r="F1341" s="4">
        <v>18.630800000000001</v>
      </c>
    </row>
    <row r="1342" spans="1:6" x14ac:dyDescent="0.25">
      <c r="A1342" s="1">
        <v>2020</v>
      </c>
      <c r="B1342" s="1">
        <v>11</v>
      </c>
      <c r="C1342" s="1">
        <v>721</v>
      </c>
      <c r="D1342" s="1">
        <v>12530</v>
      </c>
      <c r="E1342" s="4">
        <v>16.959199999999999</v>
      </c>
      <c r="F1342" s="4">
        <v>15.653600000000001</v>
      </c>
    </row>
    <row r="1343" spans="1:6" x14ac:dyDescent="0.25">
      <c r="A1343" s="1">
        <v>2020</v>
      </c>
      <c r="B1343" s="1">
        <v>12</v>
      </c>
      <c r="C1343" s="1">
        <v>744</v>
      </c>
      <c r="D1343" s="1">
        <v>474</v>
      </c>
      <c r="E1343" s="4">
        <v>39.0152</v>
      </c>
      <c r="F1343" s="4">
        <v>40.887500000000003</v>
      </c>
    </row>
    <row r="1344" spans="1:6" x14ac:dyDescent="0.25">
      <c r="A1344" s="1">
        <v>2020</v>
      </c>
      <c r="B1344" s="1">
        <v>12</v>
      </c>
      <c r="C1344" s="1">
        <v>744</v>
      </c>
      <c r="D1344" s="1">
        <v>555</v>
      </c>
      <c r="E1344" s="4">
        <v>39.968000000000004</v>
      </c>
      <c r="F1344" s="4">
        <v>41.215000000000003</v>
      </c>
    </row>
    <row r="1345" spans="1:6" x14ac:dyDescent="0.25">
      <c r="A1345" s="1">
        <v>2020</v>
      </c>
      <c r="B1345" s="1">
        <v>12</v>
      </c>
      <c r="C1345" s="1">
        <v>744</v>
      </c>
      <c r="D1345" s="1">
        <v>642</v>
      </c>
      <c r="E1345" s="4">
        <v>40.193600000000004</v>
      </c>
      <c r="F1345" s="4">
        <v>41.254300000000001</v>
      </c>
    </row>
    <row r="1346" spans="1:6" x14ac:dyDescent="0.25">
      <c r="A1346" s="1">
        <v>2020</v>
      </c>
      <c r="B1346" s="1">
        <v>12</v>
      </c>
      <c r="C1346" s="1">
        <v>744</v>
      </c>
      <c r="D1346" s="1">
        <v>783</v>
      </c>
      <c r="E1346" s="4">
        <v>35.401699999999998</v>
      </c>
      <c r="F1346" s="4">
        <v>36.955599999999997</v>
      </c>
    </row>
    <row r="1347" spans="1:6" x14ac:dyDescent="0.25">
      <c r="A1347" s="1">
        <v>2020</v>
      </c>
      <c r="B1347" s="1">
        <v>12</v>
      </c>
      <c r="C1347" s="1">
        <v>744</v>
      </c>
      <c r="D1347" s="1">
        <v>1185</v>
      </c>
      <c r="E1347" s="4">
        <v>39.217700000000001</v>
      </c>
      <c r="F1347" s="4">
        <v>41.171500000000002</v>
      </c>
    </row>
    <row r="1348" spans="1:6" x14ac:dyDescent="0.25">
      <c r="A1348" s="1">
        <v>2020</v>
      </c>
      <c r="B1348" s="1">
        <v>12</v>
      </c>
      <c r="C1348" s="1">
        <v>744</v>
      </c>
      <c r="D1348" s="1">
        <v>1186</v>
      </c>
      <c r="E1348" s="4">
        <v>39.217700000000001</v>
      </c>
      <c r="F1348" s="4">
        <v>41.171500000000002</v>
      </c>
    </row>
    <row r="1349" spans="1:6" x14ac:dyDescent="0.25">
      <c r="A1349" s="1">
        <v>2020</v>
      </c>
      <c r="B1349" s="1">
        <v>12</v>
      </c>
      <c r="C1349" s="1">
        <v>744</v>
      </c>
      <c r="D1349" s="1">
        <v>1187</v>
      </c>
      <c r="E1349" s="4">
        <v>39.217700000000001</v>
      </c>
      <c r="F1349" s="4">
        <v>41.171500000000002</v>
      </c>
    </row>
    <row r="1350" spans="1:6" x14ac:dyDescent="0.25">
      <c r="A1350" s="1">
        <v>2020</v>
      </c>
      <c r="B1350" s="1">
        <v>12</v>
      </c>
      <c r="C1350" s="1">
        <v>744</v>
      </c>
      <c r="D1350" s="1">
        <v>2433</v>
      </c>
      <c r="E1350" s="4">
        <v>39.503100000000003</v>
      </c>
      <c r="F1350" s="4">
        <v>41.462299999999999</v>
      </c>
    </row>
    <row r="1351" spans="1:6" x14ac:dyDescent="0.25">
      <c r="A1351" s="1">
        <v>2020</v>
      </c>
      <c r="B1351" s="1">
        <v>12</v>
      </c>
      <c r="C1351" s="1">
        <v>744</v>
      </c>
      <c r="D1351" s="1">
        <v>4000</v>
      </c>
      <c r="E1351" s="4">
        <v>40.146999999999998</v>
      </c>
      <c r="F1351" s="4">
        <v>41.696100000000001</v>
      </c>
    </row>
    <row r="1352" spans="1:6" x14ac:dyDescent="0.25">
      <c r="A1352" s="1">
        <v>2020</v>
      </c>
      <c r="B1352" s="1">
        <v>12</v>
      </c>
      <c r="C1352" s="1">
        <v>744</v>
      </c>
      <c r="D1352" s="1">
        <v>4001</v>
      </c>
      <c r="E1352" s="4">
        <v>39.898000000000003</v>
      </c>
      <c r="F1352" s="4">
        <v>40.6417</v>
      </c>
    </row>
    <row r="1353" spans="1:6" x14ac:dyDescent="0.25">
      <c r="A1353" s="1">
        <v>2020</v>
      </c>
      <c r="B1353" s="1">
        <v>12</v>
      </c>
      <c r="C1353" s="1">
        <v>744</v>
      </c>
      <c r="D1353" s="1">
        <v>4002</v>
      </c>
      <c r="E1353" s="4">
        <v>40.455100000000002</v>
      </c>
      <c r="F1353" s="4">
        <v>41.730499999999999</v>
      </c>
    </row>
    <row r="1354" spans="1:6" x14ac:dyDescent="0.25">
      <c r="A1354" s="1">
        <v>2020</v>
      </c>
      <c r="B1354" s="1">
        <v>12</v>
      </c>
      <c r="C1354" s="1">
        <v>744</v>
      </c>
      <c r="D1354" s="1">
        <v>4003</v>
      </c>
      <c r="E1354" s="4">
        <v>38.922600000000003</v>
      </c>
      <c r="F1354" s="4">
        <v>40.780200000000001</v>
      </c>
    </row>
    <row r="1355" spans="1:6" x14ac:dyDescent="0.25">
      <c r="A1355" s="1">
        <v>2020</v>
      </c>
      <c r="B1355" s="1">
        <v>12</v>
      </c>
      <c r="C1355" s="1">
        <v>744</v>
      </c>
      <c r="D1355" s="1">
        <v>4011</v>
      </c>
      <c r="E1355" s="4">
        <v>37.247700000000002</v>
      </c>
      <c r="F1355" s="4">
        <v>37.858600000000003</v>
      </c>
    </row>
    <row r="1356" spans="1:6" x14ac:dyDescent="0.25">
      <c r="A1356" s="1">
        <v>2020</v>
      </c>
      <c r="B1356" s="1">
        <v>12</v>
      </c>
      <c r="C1356" s="1">
        <v>744</v>
      </c>
      <c r="D1356" s="1">
        <v>4013</v>
      </c>
      <c r="E1356" s="4">
        <v>34.877899999999997</v>
      </c>
      <c r="F1356" s="4">
        <v>36.420099999999998</v>
      </c>
    </row>
    <row r="1357" spans="1:6" x14ac:dyDescent="0.25">
      <c r="A1357" s="1">
        <v>2020</v>
      </c>
      <c r="B1357" s="1">
        <v>12</v>
      </c>
      <c r="C1357" s="1">
        <v>744</v>
      </c>
      <c r="D1357" s="1">
        <v>4142</v>
      </c>
      <c r="E1357" s="4">
        <v>39.6937</v>
      </c>
      <c r="F1357" s="4">
        <v>40.769300000000001</v>
      </c>
    </row>
    <row r="1358" spans="1:6" x14ac:dyDescent="0.25">
      <c r="A1358" s="1">
        <v>2020</v>
      </c>
      <c r="B1358" s="1">
        <v>12</v>
      </c>
      <c r="C1358" s="1">
        <v>744</v>
      </c>
      <c r="D1358" s="1">
        <v>4146</v>
      </c>
      <c r="E1358" s="4">
        <v>40.551299999999998</v>
      </c>
      <c r="F1358" s="4">
        <v>41.603200000000001</v>
      </c>
    </row>
    <row r="1359" spans="1:6" x14ac:dyDescent="0.25">
      <c r="A1359" s="1">
        <v>2020</v>
      </c>
      <c r="B1359" s="1">
        <v>12</v>
      </c>
      <c r="C1359" s="1">
        <v>744</v>
      </c>
      <c r="D1359" s="1">
        <v>4150</v>
      </c>
      <c r="E1359" s="4">
        <v>39.437100000000001</v>
      </c>
      <c r="F1359" s="4">
        <v>40.268000000000001</v>
      </c>
    </row>
    <row r="1360" spans="1:6" x14ac:dyDescent="0.25">
      <c r="A1360" s="1">
        <v>2020</v>
      </c>
      <c r="B1360" s="1">
        <v>12</v>
      </c>
      <c r="C1360" s="1">
        <v>744</v>
      </c>
      <c r="D1360" s="1">
        <v>4162</v>
      </c>
      <c r="E1360" s="4">
        <v>40.061900000000001</v>
      </c>
      <c r="F1360" s="4">
        <v>41.137</v>
      </c>
    </row>
    <row r="1361" spans="1:6" x14ac:dyDescent="0.25">
      <c r="A1361" s="1">
        <v>2020</v>
      </c>
      <c r="B1361" s="1">
        <v>12</v>
      </c>
      <c r="C1361" s="1">
        <v>744</v>
      </c>
      <c r="D1361" s="1">
        <v>4217</v>
      </c>
      <c r="E1361" s="4">
        <v>41.0124</v>
      </c>
      <c r="F1361" s="4">
        <v>42.224800000000002</v>
      </c>
    </row>
    <row r="1362" spans="1:6" x14ac:dyDescent="0.25">
      <c r="A1362" s="1">
        <v>2020</v>
      </c>
      <c r="B1362" s="1">
        <v>12</v>
      </c>
      <c r="C1362" s="1">
        <v>744</v>
      </c>
      <c r="D1362" s="1">
        <v>4446</v>
      </c>
      <c r="E1362" s="4">
        <v>38.715299999999999</v>
      </c>
      <c r="F1362" s="4">
        <v>40.733600000000003</v>
      </c>
    </row>
    <row r="1363" spans="1:6" x14ac:dyDescent="0.25">
      <c r="A1363" s="1">
        <v>2020</v>
      </c>
      <c r="B1363" s="1">
        <v>12</v>
      </c>
      <c r="C1363" s="1">
        <v>744</v>
      </c>
      <c r="D1363" s="1">
        <v>4447</v>
      </c>
      <c r="E1363" s="4">
        <v>36.6295</v>
      </c>
      <c r="F1363" s="4">
        <v>38.372799999999998</v>
      </c>
    </row>
    <row r="1364" spans="1:6" x14ac:dyDescent="0.25">
      <c r="A1364" s="1">
        <v>2020</v>
      </c>
      <c r="B1364" s="1">
        <v>12</v>
      </c>
      <c r="C1364" s="1">
        <v>744</v>
      </c>
      <c r="D1364" s="1">
        <v>4448</v>
      </c>
      <c r="E1364" s="4">
        <v>35.401699999999998</v>
      </c>
      <c r="F1364" s="4">
        <v>36.955599999999997</v>
      </c>
    </row>
    <row r="1365" spans="1:6" x14ac:dyDescent="0.25">
      <c r="A1365" s="1">
        <v>2020</v>
      </c>
      <c r="B1365" s="1">
        <v>12</v>
      </c>
      <c r="C1365" s="1">
        <v>744</v>
      </c>
      <c r="D1365" s="1">
        <v>4466</v>
      </c>
      <c r="E1365" s="4">
        <v>39.538499999999999</v>
      </c>
      <c r="F1365" s="4">
        <v>41.486400000000003</v>
      </c>
    </row>
    <row r="1366" spans="1:6" x14ac:dyDescent="0.25">
      <c r="A1366" s="1">
        <v>2020</v>
      </c>
      <c r="B1366" s="1">
        <v>12</v>
      </c>
      <c r="C1366" s="1">
        <v>744</v>
      </c>
      <c r="D1366" s="1">
        <v>4479</v>
      </c>
      <c r="E1366" s="4">
        <v>39.661099999999998</v>
      </c>
      <c r="F1366" s="4">
        <v>41.630099999999999</v>
      </c>
    </row>
    <row r="1367" spans="1:6" x14ac:dyDescent="0.25">
      <c r="A1367" s="1">
        <v>2020</v>
      </c>
      <c r="B1367" s="1">
        <v>12</v>
      </c>
      <c r="C1367" s="1">
        <v>744</v>
      </c>
      <c r="D1367" s="1">
        <v>4506</v>
      </c>
      <c r="E1367" s="4">
        <v>39.209899999999998</v>
      </c>
      <c r="F1367" s="4">
        <v>41.060400000000001</v>
      </c>
    </row>
    <row r="1368" spans="1:6" x14ac:dyDescent="0.25">
      <c r="A1368" s="1">
        <v>2020</v>
      </c>
      <c r="B1368" s="1">
        <v>12</v>
      </c>
      <c r="C1368" s="1">
        <v>744</v>
      </c>
      <c r="D1368" s="1">
        <v>12510</v>
      </c>
      <c r="E1368" s="4">
        <v>35.401699999999998</v>
      </c>
      <c r="F1368" s="4">
        <v>36.955599999999997</v>
      </c>
    </row>
    <row r="1369" spans="1:6" x14ac:dyDescent="0.25">
      <c r="A1369" s="1">
        <v>2020</v>
      </c>
      <c r="B1369" s="1">
        <v>12</v>
      </c>
      <c r="C1369" s="1">
        <v>744</v>
      </c>
      <c r="D1369" s="1">
        <v>12511</v>
      </c>
      <c r="E1369" s="4">
        <v>35.401699999999998</v>
      </c>
      <c r="F1369" s="4">
        <v>36.955599999999997</v>
      </c>
    </row>
    <row r="1370" spans="1:6" x14ac:dyDescent="0.25">
      <c r="A1370" s="1">
        <v>2020</v>
      </c>
      <c r="B1370" s="1">
        <v>12</v>
      </c>
      <c r="C1370" s="1">
        <v>744</v>
      </c>
      <c r="D1370" s="1">
        <v>12530</v>
      </c>
      <c r="E1370" s="4">
        <v>35.972099999999998</v>
      </c>
      <c r="F1370" s="4">
        <v>35.301699999999997</v>
      </c>
    </row>
    <row r="1371" spans="1:6" x14ac:dyDescent="0.25">
      <c r="A1371" s="1">
        <v>2021</v>
      </c>
      <c r="B1371" s="1">
        <v>1</v>
      </c>
      <c r="C1371" s="1">
        <v>744</v>
      </c>
      <c r="D1371" s="1">
        <v>474</v>
      </c>
      <c r="E1371" s="4">
        <v>42.047800000000002</v>
      </c>
      <c r="F1371" s="4">
        <v>43.0259</v>
      </c>
    </row>
    <row r="1372" spans="1:6" x14ac:dyDescent="0.25">
      <c r="A1372" s="1">
        <v>2021</v>
      </c>
      <c r="B1372" s="1">
        <v>1</v>
      </c>
      <c r="C1372" s="1">
        <v>744</v>
      </c>
      <c r="D1372" s="1">
        <v>555</v>
      </c>
      <c r="E1372" s="4">
        <v>42.133000000000003</v>
      </c>
      <c r="F1372" s="4">
        <v>43.118099999999998</v>
      </c>
    </row>
    <row r="1373" spans="1:6" x14ac:dyDescent="0.25">
      <c r="A1373" s="1">
        <v>2021</v>
      </c>
      <c r="B1373" s="1">
        <v>1</v>
      </c>
      <c r="C1373" s="1">
        <v>744</v>
      </c>
      <c r="D1373" s="1">
        <v>642</v>
      </c>
      <c r="E1373" s="4">
        <v>42.717300000000002</v>
      </c>
      <c r="F1373" s="4">
        <v>43.420499999999997</v>
      </c>
    </row>
    <row r="1374" spans="1:6" x14ac:dyDescent="0.25">
      <c r="A1374" s="1">
        <v>2021</v>
      </c>
      <c r="B1374" s="1">
        <v>1</v>
      </c>
      <c r="C1374" s="1">
        <v>744</v>
      </c>
      <c r="D1374" s="1">
        <v>783</v>
      </c>
      <c r="E1374" s="4">
        <v>39.302599999999998</v>
      </c>
      <c r="F1374" s="4">
        <v>40.432099999999998</v>
      </c>
    </row>
    <row r="1375" spans="1:6" x14ac:dyDescent="0.25">
      <c r="A1375" s="1">
        <v>2021</v>
      </c>
      <c r="B1375" s="1">
        <v>1</v>
      </c>
      <c r="C1375" s="1">
        <v>744</v>
      </c>
      <c r="D1375" s="1">
        <v>1185</v>
      </c>
      <c r="E1375" s="4">
        <v>42.4681</v>
      </c>
      <c r="F1375" s="4">
        <v>43.395000000000003</v>
      </c>
    </row>
    <row r="1376" spans="1:6" x14ac:dyDescent="0.25">
      <c r="A1376" s="1">
        <v>2021</v>
      </c>
      <c r="B1376" s="1">
        <v>1</v>
      </c>
      <c r="C1376" s="1">
        <v>744</v>
      </c>
      <c r="D1376" s="1">
        <v>1186</v>
      </c>
      <c r="E1376" s="4">
        <v>42.4681</v>
      </c>
      <c r="F1376" s="4">
        <v>43.395000000000003</v>
      </c>
    </row>
    <row r="1377" spans="1:6" x14ac:dyDescent="0.25">
      <c r="A1377" s="1">
        <v>2021</v>
      </c>
      <c r="B1377" s="1">
        <v>1</v>
      </c>
      <c r="C1377" s="1">
        <v>744</v>
      </c>
      <c r="D1377" s="1">
        <v>1187</v>
      </c>
      <c r="E1377" s="4">
        <v>42.4681</v>
      </c>
      <c r="F1377" s="4">
        <v>43.395000000000003</v>
      </c>
    </row>
    <row r="1378" spans="1:6" x14ac:dyDescent="0.25">
      <c r="A1378" s="1">
        <v>2021</v>
      </c>
      <c r="B1378" s="1">
        <v>1</v>
      </c>
      <c r="C1378" s="1">
        <v>744</v>
      </c>
      <c r="D1378" s="1">
        <v>2433</v>
      </c>
      <c r="E1378" s="4">
        <v>42.473300000000002</v>
      </c>
      <c r="F1378" s="4">
        <v>43.442399999999999</v>
      </c>
    </row>
    <row r="1379" spans="1:6" x14ac:dyDescent="0.25">
      <c r="A1379" s="1">
        <v>2021</v>
      </c>
      <c r="B1379" s="1">
        <v>1</v>
      </c>
      <c r="C1379" s="1">
        <v>744</v>
      </c>
      <c r="D1379" s="1">
        <v>4000</v>
      </c>
      <c r="E1379" s="4">
        <v>42.729599999999998</v>
      </c>
      <c r="F1379" s="4">
        <v>43.750700000000002</v>
      </c>
    </row>
    <row r="1380" spans="1:6" x14ac:dyDescent="0.25">
      <c r="A1380" s="1">
        <v>2021</v>
      </c>
      <c r="B1380" s="1">
        <v>1</v>
      </c>
      <c r="C1380" s="1">
        <v>744</v>
      </c>
      <c r="D1380" s="1">
        <v>4001</v>
      </c>
      <c r="E1380" s="4">
        <v>42.581200000000003</v>
      </c>
      <c r="F1380" s="4">
        <v>43.198599999999999</v>
      </c>
    </row>
    <row r="1381" spans="1:6" x14ac:dyDescent="0.25">
      <c r="A1381" s="1">
        <v>2021</v>
      </c>
      <c r="B1381" s="1">
        <v>1</v>
      </c>
      <c r="C1381" s="1">
        <v>744</v>
      </c>
      <c r="D1381" s="1">
        <v>4002</v>
      </c>
      <c r="E1381" s="4">
        <v>42.802399999999999</v>
      </c>
      <c r="F1381" s="4">
        <v>43.740099999999998</v>
      </c>
    </row>
    <row r="1382" spans="1:6" x14ac:dyDescent="0.25">
      <c r="A1382" s="1">
        <v>2021</v>
      </c>
      <c r="B1382" s="1">
        <v>1</v>
      </c>
      <c r="C1382" s="1">
        <v>744</v>
      </c>
      <c r="D1382" s="1">
        <v>4003</v>
      </c>
      <c r="E1382" s="4">
        <v>41.988300000000002</v>
      </c>
      <c r="F1382" s="4">
        <v>42.985100000000003</v>
      </c>
    </row>
    <row r="1383" spans="1:6" x14ac:dyDescent="0.25">
      <c r="A1383" s="1">
        <v>2021</v>
      </c>
      <c r="B1383" s="1">
        <v>1</v>
      </c>
      <c r="C1383" s="1">
        <v>744</v>
      </c>
      <c r="D1383" s="1">
        <v>4011</v>
      </c>
      <c r="E1383" s="4">
        <v>40.105600000000003</v>
      </c>
      <c r="F1383" s="4">
        <v>39.176000000000002</v>
      </c>
    </row>
    <row r="1384" spans="1:6" x14ac:dyDescent="0.25">
      <c r="A1384" s="1">
        <v>2021</v>
      </c>
      <c r="B1384" s="1">
        <v>1</v>
      </c>
      <c r="C1384" s="1">
        <v>744</v>
      </c>
      <c r="D1384" s="1">
        <v>4013</v>
      </c>
      <c r="E1384" s="4">
        <v>38.731099999999998</v>
      </c>
      <c r="F1384" s="4">
        <v>39.877699999999997</v>
      </c>
    </row>
    <row r="1385" spans="1:6" x14ac:dyDescent="0.25">
      <c r="A1385" s="1">
        <v>2021</v>
      </c>
      <c r="B1385" s="1">
        <v>1</v>
      </c>
      <c r="C1385" s="1">
        <v>744</v>
      </c>
      <c r="D1385" s="1">
        <v>4142</v>
      </c>
      <c r="E1385" s="4">
        <v>42.5289</v>
      </c>
      <c r="F1385" s="4">
        <v>43.191499999999998</v>
      </c>
    </row>
    <row r="1386" spans="1:6" x14ac:dyDescent="0.25">
      <c r="A1386" s="1">
        <v>2021</v>
      </c>
      <c r="B1386" s="1">
        <v>1</v>
      </c>
      <c r="C1386" s="1">
        <v>744</v>
      </c>
      <c r="D1386" s="1">
        <v>4146</v>
      </c>
      <c r="E1386" s="4">
        <v>43.383600000000001</v>
      </c>
      <c r="F1386" s="4">
        <v>43.997300000000003</v>
      </c>
    </row>
    <row r="1387" spans="1:6" x14ac:dyDescent="0.25">
      <c r="A1387" s="1">
        <v>2021</v>
      </c>
      <c r="B1387" s="1">
        <v>1</v>
      </c>
      <c r="C1387" s="1">
        <v>744</v>
      </c>
      <c r="D1387" s="1">
        <v>4150</v>
      </c>
      <c r="E1387" s="4">
        <v>42.125100000000003</v>
      </c>
      <c r="F1387" s="4">
        <v>42.515000000000001</v>
      </c>
    </row>
    <row r="1388" spans="1:6" x14ac:dyDescent="0.25">
      <c r="A1388" s="1">
        <v>2021</v>
      </c>
      <c r="B1388" s="1">
        <v>1</v>
      </c>
      <c r="C1388" s="1">
        <v>744</v>
      </c>
      <c r="D1388" s="1">
        <v>4162</v>
      </c>
      <c r="E1388" s="4">
        <v>42.6892</v>
      </c>
      <c r="F1388" s="4">
        <v>43.3872</v>
      </c>
    </row>
    <row r="1389" spans="1:6" x14ac:dyDescent="0.25">
      <c r="A1389" s="1">
        <v>2021</v>
      </c>
      <c r="B1389" s="1">
        <v>1</v>
      </c>
      <c r="C1389" s="1">
        <v>744</v>
      </c>
      <c r="D1389" s="1">
        <v>4217</v>
      </c>
      <c r="E1389" s="4">
        <v>43.222499999999997</v>
      </c>
      <c r="F1389" s="4">
        <v>44.222000000000001</v>
      </c>
    </row>
    <row r="1390" spans="1:6" x14ac:dyDescent="0.25">
      <c r="A1390" s="1">
        <v>2021</v>
      </c>
      <c r="B1390" s="1">
        <v>1</v>
      </c>
      <c r="C1390" s="1">
        <v>744</v>
      </c>
      <c r="D1390" s="1">
        <v>4446</v>
      </c>
      <c r="E1390" s="4">
        <v>41.595599999999997</v>
      </c>
      <c r="F1390" s="4">
        <v>42.637700000000002</v>
      </c>
    </row>
    <row r="1391" spans="1:6" x14ac:dyDescent="0.25">
      <c r="A1391" s="1">
        <v>2021</v>
      </c>
      <c r="B1391" s="1">
        <v>1</v>
      </c>
      <c r="C1391" s="1">
        <v>744</v>
      </c>
      <c r="D1391" s="1">
        <v>4447</v>
      </c>
      <c r="E1391" s="4">
        <v>40.581299999999999</v>
      </c>
      <c r="F1391" s="4">
        <v>41.8277</v>
      </c>
    </row>
    <row r="1392" spans="1:6" x14ac:dyDescent="0.25">
      <c r="A1392" s="1">
        <v>2021</v>
      </c>
      <c r="B1392" s="1">
        <v>1</v>
      </c>
      <c r="C1392" s="1">
        <v>744</v>
      </c>
      <c r="D1392" s="1">
        <v>4448</v>
      </c>
      <c r="E1392" s="4">
        <v>39.302599999999998</v>
      </c>
      <c r="F1392" s="4">
        <v>40.432099999999998</v>
      </c>
    </row>
    <row r="1393" spans="1:6" x14ac:dyDescent="0.25">
      <c r="A1393" s="1">
        <v>2021</v>
      </c>
      <c r="B1393" s="1">
        <v>1</v>
      </c>
      <c r="C1393" s="1">
        <v>744</v>
      </c>
      <c r="D1393" s="1">
        <v>4466</v>
      </c>
      <c r="E1393" s="4">
        <v>42.5456</v>
      </c>
      <c r="F1393" s="4">
        <v>43.521900000000002</v>
      </c>
    </row>
    <row r="1394" spans="1:6" x14ac:dyDescent="0.25">
      <c r="A1394" s="1">
        <v>2021</v>
      </c>
      <c r="B1394" s="1">
        <v>1</v>
      </c>
      <c r="C1394" s="1">
        <v>744</v>
      </c>
      <c r="D1394" s="1">
        <v>4479</v>
      </c>
      <c r="E1394" s="4">
        <v>42.636499999999998</v>
      </c>
      <c r="F1394" s="4">
        <v>43.6402</v>
      </c>
    </row>
    <row r="1395" spans="1:6" x14ac:dyDescent="0.25">
      <c r="A1395" s="1">
        <v>2021</v>
      </c>
      <c r="B1395" s="1">
        <v>1</v>
      </c>
      <c r="C1395" s="1">
        <v>744</v>
      </c>
      <c r="D1395" s="1">
        <v>4506</v>
      </c>
      <c r="E1395" s="4">
        <v>42.931100000000001</v>
      </c>
      <c r="F1395" s="4">
        <v>43.756599999999999</v>
      </c>
    </row>
    <row r="1396" spans="1:6" x14ac:dyDescent="0.25">
      <c r="A1396" s="1">
        <v>2021</v>
      </c>
      <c r="B1396" s="1">
        <v>1</v>
      </c>
      <c r="C1396" s="1">
        <v>744</v>
      </c>
      <c r="D1396" s="1">
        <v>12510</v>
      </c>
      <c r="E1396" s="4">
        <v>39.302599999999998</v>
      </c>
      <c r="F1396" s="4">
        <v>40.432099999999998</v>
      </c>
    </row>
    <row r="1397" spans="1:6" x14ac:dyDescent="0.25">
      <c r="A1397" s="1">
        <v>2021</v>
      </c>
      <c r="B1397" s="1">
        <v>1</v>
      </c>
      <c r="C1397" s="1">
        <v>744</v>
      </c>
      <c r="D1397" s="1">
        <v>12511</v>
      </c>
      <c r="E1397" s="4">
        <v>39.302599999999998</v>
      </c>
      <c r="F1397" s="4">
        <v>40.432099999999998</v>
      </c>
    </row>
    <row r="1398" spans="1:6" x14ac:dyDescent="0.25">
      <c r="A1398" s="1">
        <v>2021</v>
      </c>
      <c r="B1398" s="1">
        <v>1</v>
      </c>
      <c r="C1398" s="1">
        <v>744</v>
      </c>
      <c r="D1398" s="1">
        <v>12530</v>
      </c>
      <c r="E1398" s="4">
        <v>40.792700000000004</v>
      </c>
      <c r="F1398" s="4">
        <v>42.129100000000001</v>
      </c>
    </row>
    <row r="1399" spans="1:6" x14ac:dyDescent="0.25">
      <c r="A1399" s="1">
        <v>2021</v>
      </c>
      <c r="B1399" s="1">
        <v>1</v>
      </c>
      <c r="C1399" s="1">
        <v>744</v>
      </c>
      <c r="D1399" s="1">
        <v>68735</v>
      </c>
      <c r="E1399" s="4">
        <v>40.581299999999999</v>
      </c>
      <c r="F1399" s="4">
        <v>41.8277</v>
      </c>
    </row>
    <row r="1400" spans="1:6" x14ac:dyDescent="0.25">
      <c r="A1400" s="1">
        <v>2021</v>
      </c>
      <c r="B1400" s="1">
        <v>2</v>
      </c>
      <c r="C1400" s="1">
        <v>672</v>
      </c>
      <c r="D1400" s="1">
        <v>474</v>
      </c>
      <c r="E1400" s="4">
        <v>71.980999999999995</v>
      </c>
      <c r="F1400" s="4">
        <v>70.254300000000001</v>
      </c>
    </row>
    <row r="1401" spans="1:6" x14ac:dyDescent="0.25">
      <c r="A1401" s="1">
        <v>2021</v>
      </c>
      <c r="B1401" s="1">
        <v>2</v>
      </c>
      <c r="C1401" s="1">
        <v>672</v>
      </c>
      <c r="D1401" s="1">
        <v>555</v>
      </c>
      <c r="E1401" s="4">
        <v>72.159199999999998</v>
      </c>
      <c r="F1401" s="4">
        <v>70.425899999999999</v>
      </c>
    </row>
    <row r="1402" spans="1:6" x14ac:dyDescent="0.25">
      <c r="A1402" s="1">
        <v>2021</v>
      </c>
      <c r="B1402" s="1">
        <v>2</v>
      </c>
      <c r="C1402" s="1">
        <v>672</v>
      </c>
      <c r="D1402" s="1">
        <v>642</v>
      </c>
      <c r="E1402" s="4">
        <v>72.768699999999995</v>
      </c>
      <c r="F1402" s="4">
        <v>71.156199999999998</v>
      </c>
    </row>
    <row r="1403" spans="1:6" x14ac:dyDescent="0.25">
      <c r="A1403" s="1">
        <v>2021</v>
      </c>
      <c r="B1403" s="1">
        <v>2</v>
      </c>
      <c r="C1403" s="1">
        <v>672</v>
      </c>
      <c r="D1403" s="1">
        <v>783</v>
      </c>
      <c r="E1403" s="4">
        <v>67.728800000000007</v>
      </c>
      <c r="F1403" s="4">
        <v>65.705200000000005</v>
      </c>
    </row>
    <row r="1404" spans="1:6" x14ac:dyDescent="0.25">
      <c r="A1404" s="1">
        <v>2021</v>
      </c>
      <c r="B1404" s="1">
        <v>2</v>
      </c>
      <c r="C1404" s="1">
        <v>672</v>
      </c>
      <c r="D1404" s="1">
        <v>1185</v>
      </c>
      <c r="E1404" s="4">
        <v>72.334299999999999</v>
      </c>
      <c r="F1404" s="4">
        <v>70.715500000000006</v>
      </c>
    </row>
    <row r="1405" spans="1:6" x14ac:dyDescent="0.25">
      <c r="A1405" s="1">
        <v>2021</v>
      </c>
      <c r="B1405" s="1">
        <v>2</v>
      </c>
      <c r="C1405" s="1">
        <v>672</v>
      </c>
      <c r="D1405" s="1">
        <v>1186</v>
      </c>
      <c r="E1405" s="4">
        <v>72.334299999999999</v>
      </c>
      <c r="F1405" s="4">
        <v>70.715500000000006</v>
      </c>
    </row>
    <row r="1406" spans="1:6" x14ac:dyDescent="0.25">
      <c r="A1406" s="1">
        <v>2021</v>
      </c>
      <c r="B1406" s="1">
        <v>2</v>
      </c>
      <c r="C1406" s="1">
        <v>672</v>
      </c>
      <c r="D1406" s="1">
        <v>1187</v>
      </c>
      <c r="E1406" s="4">
        <v>72.334299999999999</v>
      </c>
      <c r="F1406" s="4">
        <v>70.715500000000006</v>
      </c>
    </row>
    <row r="1407" spans="1:6" x14ac:dyDescent="0.25">
      <c r="A1407" s="1">
        <v>2021</v>
      </c>
      <c r="B1407" s="1">
        <v>2</v>
      </c>
      <c r="C1407" s="1">
        <v>672</v>
      </c>
      <c r="D1407" s="1">
        <v>2433</v>
      </c>
      <c r="E1407" s="4">
        <v>73.005099999999999</v>
      </c>
      <c r="F1407" s="4">
        <v>71.354799999999997</v>
      </c>
    </row>
    <row r="1408" spans="1:6" x14ac:dyDescent="0.25">
      <c r="A1408" s="1">
        <v>2021</v>
      </c>
      <c r="B1408" s="1">
        <v>2</v>
      </c>
      <c r="C1408" s="1">
        <v>672</v>
      </c>
      <c r="D1408" s="1">
        <v>4000</v>
      </c>
      <c r="E1408" s="4">
        <v>73.123099999999994</v>
      </c>
      <c r="F1408" s="4">
        <v>71.454400000000007</v>
      </c>
    </row>
    <row r="1409" spans="1:6" x14ac:dyDescent="0.25">
      <c r="A1409" s="1">
        <v>2021</v>
      </c>
      <c r="B1409" s="1">
        <v>2</v>
      </c>
      <c r="C1409" s="1">
        <v>672</v>
      </c>
      <c r="D1409" s="1">
        <v>4001</v>
      </c>
      <c r="E1409" s="4">
        <v>72.825199999999995</v>
      </c>
      <c r="F1409" s="4">
        <v>71.059799999999996</v>
      </c>
    </row>
    <row r="1410" spans="1:6" x14ac:dyDescent="0.25">
      <c r="A1410" s="1">
        <v>2021</v>
      </c>
      <c r="B1410" s="1">
        <v>2</v>
      </c>
      <c r="C1410" s="1">
        <v>672</v>
      </c>
      <c r="D1410" s="1">
        <v>4002</v>
      </c>
      <c r="E1410" s="4">
        <v>73.291200000000003</v>
      </c>
      <c r="F1410" s="4">
        <v>71.599400000000003</v>
      </c>
    </row>
    <row r="1411" spans="1:6" x14ac:dyDescent="0.25">
      <c r="A1411" s="1">
        <v>2021</v>
      </c>
      <c r="B1411" s="1">
        <v>2</v>
      </c>
      <c r="C1411" s="1">
        <v>672</v>
      </c>
      <c r="D1411" s="1">
        <v>4003</v>
      </c>
      <c r="E1411" s="4">
        <v>72.029300000000006</v>
      </c>
      <c r="F1411" s="4">
        <v>70.285499999999999</v>
      </c>
    </row>
    <row r="1412" spans="1:6" x14ac:dyDescent="0.25">
      <c r="A1412" s="1">
        <v>2021</v>
      </c>
      <c r="B1412" s="1">
        <v>2</v>
      </c>
      <c r="C1412" s="1">
        <v>672</v>
      </c>
      <c r="D1412" s="1">
        <v>4011</v>
      </c>
      <c r="E1412" s="4">
        <v>67.507099999999994</v>
      </c>
      <c r="F1412" s="4">
        <v>61.141199999999998</v>
      </c>
    </row>
    <row r="1413" spans="1:6" x14ac:dyDescent="0.25">
      <c r="A1413" s="1">
        <v>2021</v>
      </c>
      <c r="B1413" s="1">
        <v>2</v>
      </c>
      <c r="C1413" s="1">
        <v>672</v>
      </c>
      <c r="D1413" s="1">
        <v>4013</v>
      </c>
      <c r="E1413" s="4">
        <v>66.883399999999995</v>
      </c>
      <c r="F1413" s="4">
        <v>64.787400000000005</v>
      </c>
    </row>
    <row r="1414" spans="1:6" x14ac:dyDescent="0.25">
      <c r="A1414" s="1">
        <v>2021</v>
      </c>
      <c r="B1414" s="1">
        <v>2</v>
      </c>
      <c r="C1414" s="1">
        <v>672</v>
      </c>
      <c r="D1414" s="1">
        <v>4142</v>
      </c>
      <c r="E1414" s="4">
        <v>72.735799999999998</v>
      </c>
      <c r="F1414" s="4">
        <v>71.065700000000007</v>
      </c>
    </row>
    <row r="1415" spans="1:6" x14ac:dyDescent="0.25">
      <c r="A1415" s="1">
        <v>2021</v>
      </c>
      <c r="B1415" s="1">
        <v>2</v>
      </c>
      <c r="C1415" s="1">
        <v>672</v>
      </c>
      <c r="D1415" s="1">
        <v>4146</v>
      </c>
      <c r="E1415" s="4">
        <v>74.040999999999997</v>
      </c>
      <c r="F1415" s="4">
        <v>72.287300000000002</v>
      </c>
    </row>
    <row r="1416" spans="1:6" x14ac:dyDescent="0.25">
      <c r="A1416" s="1">
        <v>2021</v>
      </c>
      <c r="B1416" s="1">
        <v>2</v>
      </c>
      <c r="C1416" s="1">
        <v>672</v>
      </c>
      <c r="D1416" s="1">
        <v>4150</v>
      </c>
      <c r="E1416" s="4">
        <v>72.479299999999995</v>
      </c>
      <c r="F1416" s="4">
        <v>70.366</v>
      </c>
    </row>
    <row r="1417" spans="1:6" x14ac:dyDescent="0.25">
      <c r="A1417" s="1">
        <v>2021</v>
      </c>
      <c r="B1417" s="1">
        <v>2</v>
      </c>
      <c r="C1417" s="1">
        <v>672</v>
      </c>
      <c r="D1417" s="1">
        <v>4162</v>
      </c>
      <c r="E1417" s="4">
        <v>72.801299999999998</v>
      </c>
      <c r="F1417" s="4">
        <v>71.177300000000002</v>
      </c>
    </row>
    <row r="1418" spans="1:6" x14ac:dyDescent="0.25">
      <c r="A1418" s="1">
        <v>2021</v>
      </c>
      <c r="B1418" s="1">
        <v>2</v>
      </c>
      <c r="C1418" s="1">
        <v>672</v>
      </c>
      <c r="D1418" s="1">
        <v>4217</v>
      </c>
      <c r="E1418" s="4">
        <v>74.1267</v>
      </c>
      <c r="F1418" s="4">
        <v>72.332800000000006</v>
      </c>
    </row>
    <row r="1419" spans="1:6" x14ac:dyDescent="0.25">
      <c r="A1419" s="1">
        <v>2021</v>
      </c>
      <c r="B1419" s="1">
        <v>2</v>
      </c>
      <c r="C1419" s="1">
        <v>672</v>
      </c>
      <c r="D1419" s="1">
        <v>4446</v>
      </c>
      <c r="E1419" s="4">
        <v>71.726699999999994</v>
      </c>
      <c r="F1419" s="4">
        <v>70.269599999999997</v>
      </c>
    </row>
    <row r="1420" spans="1:6" x14ac:dyDescent="0.25">
      <c r="A1420" s="1">
        <v>2021</v>
      </c>
      <c r="B1420" s="1">
        <v>2</v>
      </c>
      <c r="C1420" s="1">
        <v>672</v>
      </c>
      <c r="D1420" s="1">
        <v>4447</v>
      </c>
      <c r="E1420" s="4">
        <v>70.236500000000007</v>
      </c>
      <c r="F1420" s="4">
        <v>68.4773</v>
      </c>
    </row>
    <row r="1421" spans="1:6" x14ac:dyDescent="0.25">
      <c r="A1421" s="1">
        <v>2021</v>
      </c>
      <c r="B1421" s="1">
        <v>2</v>
      </c>
      <c r="C1421" s="1">
        <v>672</v>
      </c>
      <c r="D1421" s="1">
        <v>4448</v>
      </c>
      <c r="E1421" s="4">
        <v>67.728800000000007</v>
      </c>
      <c r="F1421" s="4">
        <v>65.705200000000005</v>
      </c>
    </row>
    <row r="1422" spans="1:6" x14ac:dyDescent="0.25">
      <c r="A1422" s="1">
        <v>2021</v>
      </c>
      <c r="B1422" s="1">
        <v>2</v>
      </c>
      <c r="C1422" s="1">
        <v>672</v>
      </c>
      <c r="D1422" s="1">
        <v>4466</v>
      </c>
      <c r="E1422" s="4">
        <v>73.065100000000001</v>
      </c>
      <c r="F1422" s="4">
        <v>71.367400000000004</v>
      </c>
    </row>
    <row r="1423" spans="1:6" x14ac:dyDescent="0.25">
      <c r="A1423" s="1">
        <v>2021</v>
      </c>
      <c r="B1423" s="1">
        <v>2</v>
      </c>
      <c r="C1423" s="1">
        <v>672</v>
      </c>
      <c r="D1423" s="1">
        <v>4479</v>
      </c>
      <c r="E1423" s="4">
        <v>73.126099999999994</v>
      </c>
      <c r="F1423" s="4">
        <v>71.419399999999996</v>
      </c>
    </row>
    <row r="1424" spans="1:6" x14ac:dyDescent="0.25">
      <c r="A1424" s="1">
        <v>2021</v>
      </c>
      <c r="B1424" s="1">
        <v>2</v>
      </c>
      <c r="C1424" s="1">
        <v>672</v>
      </c>
      <c r="D1424" s="1">
        <v>4506</v>
      </c>
      <c r="E1424" s="4">
        <v>72.532799999999995</v>
      </c>
      <c r="F1424" s="4">
        <v>70.733699999999999</v>
      </c>
    </row>
    <row r="1425" spans="1:6" x14ac:dyDescent="0.25">
      <c r="A1425" s="1">
        <v>2021</v>
      </c>
      <c r="B1425" s="1">
        <v>2</v>
      </c>
      <c r="C1425" s="1">
        <v>672</v>
      </c>
      <c r="D1425" s="1">
        <v>12510</v>
      </c>
      <c r="E1425" s="4">
        <v>67.728800000000007</v>
      </c>
      <c r="F1425" s="4">
        <v>65.705200000000005</v>
      </c>
    </row>
    <row r="1426" spans="1:6" x14ac:dyDescent="0.25">
      <c r="A1426" s="1">
        <v>2021</v>
      </c>
      <c r="B1426" s="1">
        <v>2</v>
      </c>
      <c r="C1426" s="1">
        <v>672</v>
      </c>
      <c r="D1426" s="1">
        <v>12511</v>
      </c>
      <c r="E1426" s="4">
        <v>67.728800000000007</v>
      </c>
      <c r="F1426" s="4">
        <v>65.705200000000005</v>
      </c>
    </row>
    <row r="1427" spans="1:6" x14ac:dyDescent="0.25">
      <c r="A1427" s="1">
        <v>2021</v>
      </c>
      <c r="B1427" s="1">
        <v>2</v>
      </c>
      <c r="C1427" s="1">
        <v>672</v>
      </c>
      <c r="D1427" s="1">
        <v>12530</v>
      </c>
      <c r="E1427" s="4">
        <v>70.804599999999994</v>
      </c>
      <c r="F1427" s="4">
        <v>68.350800000000007</v>
      </c>
    </row>
    <row r="1428" spans="1:6" x14ac:dyDescent="0.25">
      <c r="A1428" s="1">
        <v>2021</v>
      </c>
      <c r="B1428" s="1">
        <v>2</v>
      </c>
      <c r="C1428" s="1">
        <v>672</v>
      </c>
      <c r="D1428" s="1">
        <v>68735</v>
      </c>
      <c r="E1428" s="4">
        <v>70.236500000000007</v>
      </c>
      <c r="F1428" s="4">
        <v>68.4773</v>
      </c>
    </row>
    <row r="1429" spans="1:6" x14ac:dyDescent="0.25">
      <c r="A1429" s="1">
        <v>2021</v>
      </c>
      <c r="B1429" s="1">
        <v>3</v>
      </c>
      <c r="C1429" s="1">
        <v>743</v>
      </c>
      <c r="D1429" s="1">
        <v>474</v>
      </c>
      <c r="E1429" s="4">
        <v>34.110199999999999</v>
      </c>
      <c r="F1429" s="4">
        <v>33.079099999999997</v>
      </c>
    </row>
    <row r="1430" spans="1:6" x14ac:dyDescent="0.25">
      <c r="A1430" s="1">
        <v>2021</v>
      </c>
      <c r="B1430" s="1">
        <v>3</v>
      </c>
      <c r="C1430" s="1">
        <v>743</v>
      </c>
      <c r="D1430" s="1">
        <v>555</v>
      </c>
      <c r="E1430" s="4">
        <v>34.5075</v>
      </c>
      <c r="F1430" s="4">
        <v>33.341999999999999</v>
      </c>
    </row>
    <row r="1431" spans="1:6" x14ac:dyDescent="0.25">
      <c r="A1431" s="1">
        <v>2021</v>
      </c>
      <c r="B1431" s="1">
        <v>3</v>
      </c>
      <c r="C1431" s="1">
        <v>743</v>
      </c>
      <c r="D1431" s="1">
        <v>642</v>
      </c>
      <c r="E1431" s="4">
        <v>34.581200000000003</v>
      </c>
      <c r="F1431" s="4">
        <v>33.441200000000002</v>
      </c>
    </row>
    <row r="1432" spans="1:6" x14ac:dyDescent="0.25">
      <c r="A1432" s="1">
        <v>2021</v>
      </c>
      <c r="B1432" s="1">
        <v>3</v>
      </c>
      <c r="C1432" s="1">
        <v>743</v>
      </c>
      <c r="D1432" s="1">
        <v>783</v>
      </c>
      <c r="E1432" s="4">
        <v>30.2544</v>
      </c>
      <c r="F1432" s="4">
        <v>26.6829</v>
      </c>
    </row>
    <row r="1433" spans="1:6" x14ac:dyDescent="0.25">
      <c r="A1433" s="1">
        <v>2021</v>
      </c>
      <c r="B1433" s="1">
        <v>3</v>
      </c>
      <c r="C1433" s="1">
        <v>743</v>
      </c>
      <c r="D1433" s="1">
        <v>1185</v>
      </c>
      <c r="E1433" s="4">
        <v>34.435600000000001</v>
      </c>
      <c r="F1433" s="4">
        <v>33.248100000000001</v>
      </c>
    </row>
    <row r="1434" spans="1:6" x14ac:dyDescent="0.25">
      <c r="A1434" s="1">
        <v>2021</v>
      </c>
      <c r="B1434" s="1">
        <v>3</v>
      </c>
      <c r="C1434" s="1">
        <v>743</v>
      </c>
      <c r="D1434" s="1">
        <v>1186</v>
      </c>
      <c r="E1434" s="4">
        <v>34.435600000000001</v>
      </c>
      <c r="F1434" s="4">
        <v>33.248100000000001</v>
      </c>
    </row>
    <row r="1435" spans="1:6" x14ac:dyDescent="0.25">
      <c r="A1435" s="1">
        <v>2021</v>
      </c>
      <c r="B1435" s="1">
        <v>3</v>
      </c>
      <c r="C1435" s="1">
        <v>743</v>
      </c>
      <c r="D1435" s="1">
        <v>1187</v>
      </c>
      <c r="E1435" s="4">
        <v>34.435600000000001</v>
      </c>
      <c r="F1435" s="4">
        <v>33.248100000000001</v>
      </c>
    </row>
    <row r="1436" spans="1:6" x14ac:dyDescent="0.25">
      <c r="A1436" s="1">
        <v>2021</v>
      </c>
      <c r="B1436" s="1">
        <v>3</v>
      </c>
      <c r="C1436" s="1">
        <v>743</v>
      </c>
      <c r="D1436" s="1">
        <v>2433</v>
      </c>
      <c r="E1436" s="4">
        <v>34.523800000000001</v>
      </c>
      <c r="F1436" s="4">
        <v>33.3874</v>
      </c>
    </row>
    <row r="1437" spans="1:6" x14ac:dyDescent="0.25">
      <c r="A1437" s="1">
        <v>2021</v>
      </c>
      <c r="B1437" s="1">
        <v>3</v>
      </c>
      <c r="C1437" s="1">
        <v>743</v>
      </c>
      <c r="D1437" s="1">
        <v>4000</v>
      </c>
      <c r="E1437" s="4">
        <v>34.881300000000003</v>
      </c>
      <c r="F1437" s="4">
        <v>33.599699999999999</v>
      </c>
    </row>
    <row r="1438" spans="1:6" x14ac:dyDescent="0.25">
      <c r="A1438" s="1">
        <v>2021</v>
      </c>
      <c r="B1438" s="1">
        <v>3</v>
      </c>
      <c r="C1438" s="1">
        <v>743</v>
      </c>
      <c r="D1438" s="1">
        <v>4001</v>
      </c>
      <c r="E1438" s="4">
        <v>34.294600000000003</v>
      </c>
      <c r="F1438" s="4">
        <v>33.0396</v>
      </c>
    </row>
    <row r="1439" spans="1:6" x14ac:dyDescent="0.25">
      <c r="A1439" s="1">
        <v>2021</v>
      </c>
      <c r="B1439" s="1">
        <v>3</v>
      </c>
      <c r="C1439" s="1">
        <v>743</v>
      </c>
      <c r="D1439" s="1">
        <v>4002</v>
      </c>
      <c r="E1439" s="4">
        <v>34.957799999999999</v>
      </c>
      <c r="F1439" s="4">
        <v>33.730899999999998</v>
      </c>
    </row>
    <row r="1440" spans="1:6" x14ac:dyDescent="0.25">
      <c r="A1440" s="1">
        <v>2021</v>
      </c>
      <c r="B1440" s="1">
        <v>3</v>
      </c>
      <c r="C1440" s="1">
        <v>743</v>
      </c>
      <c r="D1440" s="1">
        <v>4003</v>
      </c>
      <c r="E1440" s="4">
        <v>33.969299999999997</v>
      </c>
      <c r="F1440" s="4">
        <v>32.647399999999998</v>
      </c>
    </row>
    <row r="1441" spans="1:6" x14ac:dyDescent="0.25">
      <c r="A1441" s="1">
        <v>2021</v>
      </c>
      <c r="B1441" s="1">
        <v>3</v>
      </c>
      <c r="C1441" s="1">
        <v>743</v>
      </c>
      <c r="D1441" s="1">
        <v>4011</v>
      </c>
      <c r="E1441" s="4">
        <v>30.521899999999999</v>
      </c>
      <c r="F1441" s="4">
        <v>30.189800000000002</v>
      </c>
    </row>
    <row r="1442" spans="1:6" x14ac:dyDescent="0.25">
      <c r="A1442" s="1">
        <v>2021</v>
      </c>
      <c r="B1442" s="1">
        <v>3</v>
      </c>
      <c r="C1442" s="1">
        <v>743</v>
      </c>
      <c r="D1442" s="1">
        <v>4013</v>
      </c>
      <c r="E1442" s="4">
        <v>31.232500000000002</v>
      </c>
      <c r="F1442" s="4">
        <v>26.252199999999998</v>
      </c>
    </row>
    <row r="1443" spans="1:6" x14ac:dyDescent="0.25">
      <c r="A1443" s="1">
        <v>2021</v>
      </c>
      <c r="B1443" s="1">
        <v>3</v>
      </c>
      <c r="C1443" s="1">
        <v>743</v>
      </c>
      <c r="D1443" s="1">
        <v>4142</v>
      </c>
      <c r="E1443" s="4">
        <v>34.1937</v>
      </c>
      <c r="F1443" s="4">
        <v>33.115099999999998</v>
      </c>
    </row>
    <row r="1444" spans="1:6" x14ac:dyDescent="0.25">
      <c r="A1444" s="1">
        <v>2021</v>
      </c>
      <c r="B1444" s="1">
        <v>3</v>
      </c>
      <c r="C1444" s="1">
        <v>743</v>
      </c>
      <c r="D1444" s="1">
        <v>4146</v>
      </c>
      <c r="E1444" s="4">
        <v>34.884799999999998</v>
      </c>
      <c r="F1444" s="4">
        <v>33.7376</v>
      </c>
    </row>
    <row r="1445" spans="1:6" x14ac:dyDescent="0.25">
      <c r="A1445" s="1">
        <v>2021</v>
      </c>
      <c r="B1445" s="1">
        <v>3</v>
      </c>
      <c r="C1445" s="1">
        <v>743</v>
      </c>
      <c r="D1445" s="1">
        <v>4150</v>
      </c>
      <c r="E1445" s="4">
        <v>33.650700000000001</v>
      </c>
      <c r="F1445" s="4">
        <v>32.629300000000001</v>
      </c>
    </row>
    <row r="1446" spans="1:6" x14ac:dyDescent="0.25">
      <c r="A1446" s="1">
        <v>2021</v>
      </c>
      <c r="B1446" s="1">
        <v>3</v>
      </c>
      <c r="C1446" s="1">
        <v>743</v>
      </c>
      <c r="D1446" s="1">
        <v>4162</v>
      </c>
      <c r="E1446" s="4">
        <v>34.485700000000001</v>
      </c>
      <c r="F1446" s="4">
        <v>33.363900000000001</v>
      </c>
    </row>
    <row r="1447" spans="1:6" x14ac:dyDescent="0.25">
      <c r="A1447" s="1">
        <v>2021</v>
      </c>
      <c r="B1447" s="1">
        <v>3</v>
      </c>
      <c r="C1447" s="1">
        <v>743</v>
      </c>
      <c r="D1447" s="1">
        <v>4217</v>
      </c>
      <c r="E1447" s="4">
        <v>35.957799999999999</v>
      </c>
      <c r="F1447" s="4">
        <v>34.2834</v>
      </c>
    </row>
    <row r="1448" spans="1:6" x14ac:dyDescent="0.25">
      <c r="A1448" s="1">
        <v>2021</v>
      </c>
      <c r="B1448" s="1">
        <v>3</v>
      </c>
      <c r="C1448" s="1">
        <v>743</v>
      </c>
      <c r="D1448" s="1">
        <v>4446</v>
      </c>
      <c r="E1448" s="4">
        <v>33.851399999999998</v>
      </c>
      <c r="F1448" s="4">
        <v>32.750300000000003</v>
      </c>
    </row>
    <row r="1449" spans="1:6" x14ac:dyDescent="0.25">
      <c r="A1449" s="1">
        <v>2021</v>
      </c>
      <c r="B1449" s="1">
        <v>3</v>
      </c>
      <c r="C1449" s="1">
        <v>743</v>
      </c>
      <c r="D1449" s="1">
        <v>4447</v>
      </c>
      <c r="E1449" s="4">
        <v>31.354299999999999</v>
      </c>
      <c r="F1449" s="4">
        <v>27.621600000000001</v>
      </c>
    </row>
    <row r="1450" spans="1:6" x14ac:dyDescent="0.25">
      <c r="A1450" s="1">
        <v>2021</v>
      </c>
      <c r="B1450" s="1">
        <v>3</v>
      </c>
      <c r="C1450" s="1">
        <v>743</v>
      </c>
      <c r="D1450" s="1">
        <v>4448</v>
      </c>
      <c r="E1450" s="4">
        <v>30.2544</v>
      </c>
      <c r="F1450" s="4">
        <v>26.6829</v>
      </c>
    </row>
    <row r="1451" spans="1:6" x14ac:dyDescent="0.25">
      <c r="A1451" s="1">
        <v>2021</v>
      </c>
      <c r="B1451" s="1">
        <v>3</v>
      </c>
      <c r="C1451" s="1">
        <v>743</v>
      </c>
      <c r="D1451" s="1">
        <v>4466</v>
      </c>
      <c r="E1451" s="4">
        <v>34.528599999999997</v>
      </c>
      <c r="F1451" s="4">
        <v>33.421999999999997</v>
      </c>
    </row>
    <row r="1452" spans="1:6" x14ac:dyDescent="0.25">
      <c r="A1452" s="1">
        <v>2021</v>
      </c>
      <c r="B1452" s="1">
        <v>3</v>
      </c>
      <c r="C1452" s="1">
        <v>743</v>
      </c>
      <c r="D1452" s="1">
        <v>4479</v>
      </c>
      <c r="E1452" s="4">
        <v>34.874699999999997</v>
      </c>
      <c r="F1452" s="4">
        <v>33.586799999999997</v>
      </c>
    </row>
    <row r="1453" spans="1:6" x14ac:dyDescent="0.25">
      <c r="A1453" s="1">
        <v>2021</v>
      </c>
      <c r="B1453" s="1">
        <v>3</v>
      </c>
      <c r="C1453" s="1">
        <v>743</v>
      </c>
      <c r="D1453" s="1">
        <v>4506</v>
      </c>
      <c r="E1453" s="4">
        <v>34.7898</v>
      </c>
      <c r="F1453" s="4">
        <v>33.473199999999999</v>
      </c>
    </row>
    <row r="1454" spans="1:6" x14ac:dyDescent="0.25">
      <c r="A1454" s="1">
        <v>2021</v>
      </c>
      <c r="B1454" s="1">
        <v>3</v>
      </c>
      <c r="C1454" s="1">
        <v>743</v>
      </c>
      <c r="D1454" s="1">
        <v>12510</v>
      </c>
      <c r="E1454" s="4">
        <v>30.2544</v>
      </c>
      <c r="F1454" s="4">
        <v>26.6829</v>
      </c>
    </row>
    <row r="1455" spans="1:6" x14ac:dyDescent="0.25">
      <c r="A1455" s="1">
        <v>2021</v>
      </c>
      <c r="B1455" s="1">
        <v>3</v>
      </c>
      <c r="C1455" s="1">
        <v>743</v>
      </c>
      <c r="D1455" s="1">
        <v>12511</v>
      </c>
      <c r="E1455" s="4">
        <v>30.2544</v>
      </c>
      <c r="F1455" s="4">
        <v>26.6829</v>
      </c>
    </row>
    <row r="1456" spans="1:6" x14ac:dyDescent="0.25">
      <c r="A1456" s="1">
        <v>2021</v>
      </c>
      <c r="B1456" s="1">
        <v>3</v>
      </c>
      <c r="C1456" s="1">
        <v>743</v>
      </c>
      <c r="D1456" s="1">
        <v>12530</v>
      </c>
      <c r="E1456" s="4">
        <v>30.010999999999999</v>
      </c>
      <c r="F1456" s="4">
        <v>23.530799999999999</v>
      </c>
    </row>
    <row r="1457" spans="1:6" x14ac:dyDescent="0.25">
      <c r="A1457" s="1">
        <v>2021</v>
      </c>
      <c r="B1457" s="1">
        <v>3</v>
      </c>
      <c r="C1457" s="1">
        <v>743</v>
      </c>
      <c r="D1457" s="1">
        <v>68735</v>
      </c>
      <c r="E1457" s="4">
        <v>31.354299999999999</v>
      </c>
      <c r="F1457" s="4">
        <v>27.621600000000001</v>
      </c>
    </row>
    <row r="1458" spans="1:6" x14ac:dyDescent="0.25">
      <c r="A1458" s="1">
        <v>2021</v>
      </c>
      <c r="B1458" s="1">
        <v>4</v>
      </c>
      <c r="C1458" s="1">
        <v>720</v>
      </c>
      <c r="D1458" s="1">
        <v>474</v>
      </c>
      <c r="E1458" s="4">
        <v>25.473400000000002</v>
      </c>
      <c r="F1458" s="4">
        <v>25.403500000000001</v>
      </c>
    </row>
    <row r="1459" spans="1:6" x14ac:dyDescent="0.25">
      <c r="A1459" s="1">
        <v>2021</v>
      </c>
      <c r="B1459" s="1">
        <v>4</v>
      </c>
      <c r="C1459" s="1">
        <v>720</v>
      </c>
      <c r="D1459" s="1">
        <v>555</v>
      </c>
      <c r="E1459" s="4">
        <v>25.7273</v>
      </c>
      <c r="F1459" s="4">
        <v>25.674299999999999</v>
      </c>
    </row>
    <row r="1460" spans="1:6" x14ac:dyDescent="0.25">
      <c r="A1460" s="1">
        <v>2021</v>
      </c>
      <c r="B1460" s="1">
        <v>4</v>
      </c>
      <c r="C1460" s="1">
        <v>720</v>
      </c>
      <c r="D1460" s="1">
        <v>642</v>
      </c>
      <c r="E1460" s="4">
        <v>25.608499999999999</v>
      </c>
      <c r="F1460" s="4">
        <v>25.634</v>
      </c>
    </row>
    <row r="1461" spans="1:6" x14ac:dyDescent="0.25">
      <c r="A1461" s="1">
        <v>2021</v>
      </c>
      <c r="B1461" s="1">
        <v>4</v>
      </c>
      <c r="C1461" s="1">
        <v>720</v>
      </c>
      <c r="D1461" s="1">
        <v>783</v>
      </c>
      <c r="E1461" s="4">
        <v>22.171900000000001</v>
      </c>
      <c r="F1461" s="4">
        <v>21.462199999999999</v>
      </c>
    </row>
    <row r="1462" spans="1:6" x14ac:dyDescent="0.25">
      <c r="A1462" s="1">
        <v>2021</v>
      </c>
      <c r="B1462" s="1">
        <v>4</v>
      </c>
      <c r="C1462" s="1">
        <v>720</v>
      </c>
      <c r="D1462" s="1">
        <v>1185</v>
      </c>
      <c r="E1462" s="4">
        <v>25.938199999999998</v>
      </c>
      <c r="F1462" s="4">
        <v>25.802900000000001</v>
      </c>
    </row>
    <row r="1463" spans="1:6" x14ac:dyDescent="0.25">
      <c r="A1463" s="1">
        <v>2021</v>
      </c>
      <c r="B1463" s="1">
        <v>4</v>
      </c>
      <c r="C1463" s="1">
        <v>720</v>
      </c>
      <c r="D1463" s="1">
        <v>1186</v>
      </c>
      <c r="E1463" s="4">
        <v>25.938199999999998</v>
      </c>
      <c r="F1463" s="4">
        <v>25.802900000000001</v>
      </c>
    </row>
    <row r="1464" spans="1:6" x14ac:dyDescent="0.25">
      <c r="A1464" s="1">
        <v>2021</v>
      </c>
      <c r="B1464" s="1">
        <v>4</v>
      </c>
      <c r="C1464" s="1">
        <v>720</v>
      </c>
      <c r="D1464" s="1">
        <v>1187</v>
      </c>
      <c r="E1464" s="4">
        <v>25.938199999999998</v>
      </c>
      <c r="F1464" s="4">
        <v>25.802900000000001</v>
      </c>
    </row>
    <row r="1465" spans="1:6" x14ac:dyDescent="0.25">
      <c r="A1465" s="1">
        <v>2021</v>
      </c>
      <c r="B1465" s="1">
        <v>4</v>
      </c>
      <c r="C1465" s="1">
        <v>720</v>
      </c>
      <c r="D1465" s="1">
        <v>2433</v>
      </c>
      <c r="E1465" s="4">
        <v>25.586600000000001</v>
      </c>
      <c r="F1465" s="4">
        <v>25.514399999999998</v>
      </c>
    </row>
    <row r="1466" spans="1:6" x14ac:dyDescent="0.25">
      <c r="A1466" s="1">
        <v>2021</v>
      </c>
      <c r="B1466" s="1">
        <v>4</v>
      </c>
      <c r="C1466" s="1">
        <v>720</v>
      </c>
      <c r="D1466" s="1">
        <v>4000</v>
      </c>
      <c r="E1466" s="4">
        <v>26.139900000000001</v>
      </c>
      <c r="F1466" s="4">
        <v>25.988800000000001</v>
      </c>
    </row>
    <row r="1467" spans="1:6" x14ac:dyDescent="0.25">
      <c r="A1467" s="1">
        <v>2021</v>
      </c>
      <c r="B1467" s="1">
        <v>4</v>
      </c>
      <c r="C1467" s="1">
        <v>720</v>
      </c>
      <c r="D1467" s="1">
        <v>4001</v>
      </c>
      <c r="E1467" s="4">
        <v>25.255299999999998</v>
      </c>
      <c r="F1467" s="4">
        <v>25.189399999999999</v>
      </c>
    </row>
    <row r="1468" spans="1:6" x14ac:dyDescent="0.25">
      <c r="A1468" s="1">
        <v>2021</v>
      </c>
      <c r="B1468" s="1">
        <v>4</v>
      </c>
      <c r="C1468" s="1">
        <v>720</v>
      </c>
      <c r="D1468" s="1">
        <v>4002</v>
      </c>
      <c r="E1468" s="4">
        <v>26.002300000000002</v>
      </c>
      <c r="F1468" s="4">
        <v>25.8962</v>
      </c>
    </row>
    <row r="1469" spans="1:6" x14ac:dyDescent="0.25">
      <c r="A1469" s="1">
        <v>2021</v>
      </c>
      <c r="B1469" s="1">
        <v>4</v>
      </c>
      <c r="C1469" s="1">
        <v>720</v>
      </c>
      <c r="D1469" s="1">
        <v>4003</v>
      </c>
      <c r="E1469" s="4">
        <v>25.346399999999999</v>
      </c>
      <c r="F1469" s="4">
        <v>25.212</v>
      </c>
    </row>
    <row r="1470" spans="1:6" x14ac:dyDescent="0.25">
      <c r="A1470" s="1">
        <v>2021</v>
      </c>
      <c r="B1470" s="1">
        <v>4</v>
      </c>
      <c r="C1470" s="1">
        <v>720</v>
      </c>
      <c r="D1470" s="1">
        <v>4011</v>
      </c>
      <c r="E1470" s="4">
        <v>25.593299999999999</v>
      </c>
      <c r="F1470" s="4">
        <v>25.653099999999998</v>
      </c>
    </row>
    <row r="1471" spans="1:6" x14ac:dyDescent="0.25">
      <c r="A1471" s="1">
        <v>2021</v>
      </c>
      <c r="B1471" s="1">
        <v>4</v>
      </c>
      <c r="C1471" s="1">
        <v>720</v>
      </c>
      <c r="D1471" s="1">
        <v>4013</v>
      </c>
      <c r="E1471" s="4">
        <v>22.534400000000002</v>
      </c>
      <c r="F1471" s="4">
        <v>21.123899999999999</v>
      </c>
    </row>
    <row r="1472" spans="1:6" x14ac:dyDescent="0.25">
      <c r="A1472" s="1">
        <v>2021</v>
      </c>
      <c r="B1472" s="1">
        <v>4</v>
      </c>
      <c r="C1472" s="1">
        <v>720</v>
      </c>
      <c r="D1472" s="1">
        <v>4142</v>
      </c>
      <c r="E1472" s="4">
        <v>25.188099999999999</v>
      </c>
      <c r="F1472" s="4">
        <v>25.263000000000002</v>
      </c>
    </row>
    <row r="1473" spans="1:6" x14ac:dyDescent="0.25">
      <c r="A1473" s="1">
        <v>2021</v>
      </c>
      <c r="B1473" s="1">
        <v>4</v>
      </c>
      <c r="C1473" s="1">
        <v>720</v>
      </c>
      <c r="D1473" s="1">
        <v>4146</v>
      </c>
      <c r="E1473" s="4">
        <v>25.654800000000002</v>
      </c>
      <c r="F1473" s="4">
        <v>25.706299999999999</v>
      </c>
    </row>
    <row r="1474" spans="1:6" x14ac:dyDescent="0.25">
      <c r="A1474" s="1">
        <v>2021</v>
      </c>
      <c r="B1474" s="1">
        <v>4</v>
      </c>
      <c r="C1474" s="1">
        <v>720</v>
      </c>
      <c r="D1474" s="1">
        <v>4150</v>
      </c>
      <c r="E1474" s="4">
        <v>24.838899999999999</v>
      </c>
      <c r="F1474" s="4">
        <v>24.901399999999999</v>
      </c>
    </row>
    <row r="1475" spans="1:6" x14ac:dyDescent="0.25">
      <c r="A1475" s="1">
        <v>2021</v>
      </c>
      <c r="B1475" s="1">
        <v>4</v>
      </c>
      <c r="C1475" s="1">
        <v>720</v>
      </c>
      <c r="D1475" s="1">
        <v>4162</v>
      </c>
      <c r="E1475" s="4">
        <v>25.476600000000001</v>
      </c>
      <c r="F1475" s="4">
        <v>25.544499999999999</v>
      </c>
    </row>
    <row r="1476" spans="1:6" x14ac:dyDescent="0.25">
      <c r="A1476" s="1">
        <v>2021</v>
      </c>
      <c r="B1476" s="1">
        <v>4</v>
      </c>
      <c r="C1476" s="1">
        <v>720</v>
      </c>
      <c r="D1476" s="1">
        <v>4217</v>
      </c>
      <c r="E1476" s="4">
        <v>26.4541</v>
      </c>
      <c r="F1476" s="4">
        <v>26.245799999999999</v>
      </c>
    </row>
    <row r="1477" spans="1:6" x14ac:dyDescent="0.25">
      <c r="A1477" s="1">
        <v>2021</v>
      </c>
      <c r="B1477" s="1">
        <v>4</v>
      </c>
      <c r="C1477" s="1">
        <v>720</v>
      </c>
      <c r="D1477" s="1">
        <v>4446</v>
      </c>
      <c r="E1477" s="4">
        <v>25.0885</v>
      </c>
      <c r="F1477" s="4">
        <v>25.099599999999999</v>
      </c>
    </row>
    <row r="1478" spans="1:6" x14ac:dyDescent="0.25">
      <c r="A1478" s="1">
        <v>2021</v>
      </c>
      <c r="B1478" s="1">
        <v>4</v>
      </c>
      <c r="C1478" s="1">
        <v>720</v>
      </c>
      <c r="D1478" s="1">
        <v>4447</v>
      </c>
      <c r="E1478" s="4">
        <v>22.929400000000001</v>
      </c>
      <c r="F1478" s="4">
        <v>22.275300000000001</v>
      </c>
    </row>
    <row r="1479" spans="1:6" x14ac:dyDescent="0.25">
      <c r="A1479" s="1">
        <v>2021</v>
      </c>
      <c r="B1479" s="1">
        <v>4</v>
      </c>
      <c r="C1479" s="1">
        <v>720</v>
      </c>
      <c r="D1479" s="1">
        <v>4448</v>
      </c>
      <c r="E1479" s="4">
        <v>22.171900000000001</v>
      </c>
      <c r="F1479" s="4">
        <v>21.462199999999999</v>
      </c>
    </row>
    <row r="1480" spans="1:6" x14ac:dyDescent="0.25">
      <c r="A1480" s="1">
        <v>2021</v>
      </c>
      <c r="B1480" s="1">
        <v>4</v>
      </c>
      <c r="C1480" s="1">
        <v>720</v>
      </c>
      <c r="D1480" s="1">
        <v>4466</v>
      </c>
      <c r="E1480" s="4">
        <v>25.608699999999999</v>
      </c>
      <c r="F1480" s="4">
        <v>25.541399999999999</v>
      </c>
    </row>
    <row r="1481" spans="1:6" x14ac:dyDescent="0.25">
      <c r="A1481" s="1">
        <v>2021</v>
      </c>
      <c r="B1481" s="1">
        <v>4</v>
      </c>
      <c r="C1481" s="1">
        <v>720</v>
      </c>
      <c r="D1481" s="1">
        <v>4479</v>
      </c>
      <c r="E1481" s="4">
        <v>26.104700000000001</v>
      </c>
      <c r="F1481" s="4">
        <v>25.952999999999999</v>
      </c>
    </row>
    <row r="1482" spans="1:6" x14ac:dyDescent="0.25">
      <c r="A1482" s="1">
        <v>2021</v>
      </c>
      <c r="B1482" s="1">
        <v>4</v>
      </c>
      <c r="C1482" s="1">
        <v>720</v>
      </c>
      <c r="D1482" s="1">
        <v>4506</v>
      </c>
      <c r="E1482" s="4">
        <v>26.072800000000001</v>
      </c>
      <c r="F1482" s="4">
        <v>25.8947</v>
      </c>
    </row>
    <row r="1483" spans="1:6" x14ac:dyDescent="0.25">
      <c r="A1483" s="1">
        <v>2021</v>
      </c>
      <c r="B1483" s="1">
        <v>4</v>
      </c>
      <c r="C1483" s="1">
        <v>720</v>
      </c>
      <c r="D1483" s="1">
        <v>12510</v>
      </c>
      <c r="E1483" s="4">
        <v>22.171900000000001</v>
      </c>
      <c r="F1483" s="4">
        <v>21.462199999999999</v>
      </c>
    </row>
    <row r="1484" spans="1:6" x14ac:dyDescent="0.25">
      <c r="A1484" s="1">
        <v>2021</v>
      </c>
      <c r="B1484" s="1">
        <v>4</v>
      </c>
      <c r="C1484" s="1">
        <v>720</v>
      </c>
      <c r="D1484" s="1">
        <v>12511</v>
      </c>
      <c r="E1484" s="4">
        <v>22.171900000000001</v>
      </c>
      <c r="F1484" s="4">
        <v>21.462199999999999</v>
      </c>
    </row>
    <row r="1485" spans="1:6" x14ac:dyDescent="0.25">
      <c r="A1485" s="1">
        <v>2021</v>
      </c>
      <c r="B1485" s="1">
        <v>4</v>
      </c>
      <c r="C1485" s="1">
        <v>720</v>
      </c>
      <c r="D1485" s="1">
        <v>12530</v>
      </c>
      <c r="E1485" s="4">
        <v>21.251000000000001</v>
      </c>
      <c r="F1485" s="4">
        <v>18.774100000000001</v>
      </c>
    </row>
    <row r="1486" spans="1:6" x14ac:dyDescent="0.25">
      <c r="A1486" s="1">
        <v>2021</v>
      </c>
      <c r="B1486" s="1">
        <v>4</v>
      </c>
      <c r="C1486" s="1">
        <v>720</v>
      </c>
      <c r="D1486" s="1">
        <v>68735</v>
      </c>
      <c r="E1486" s="4">
        <v>22.929400000000001</v>
      </c>
      <c r="F1486" s="4">
        <v>22.275300000000001</v>
      </c>
    </row>
    <row r="1487" spans="1:6" x14ac:dyDescent="0.25">
      <c r="A1487" s="1">
        <v>2021</v>
      </c>
      <c r="B1487" s="1">
        <v>5</v>
      </c>
      <c r="C1487" s="1">
        <v>744</v>
      </c>
      <c r="D1487" s="1">
        <v>474</v>
      </c>
      <c r="E1487" s="4">
        <v>24.444400000000002</v>
      </c>
      <c r="F1487" s="4">
        <v>23.624400000000001</v>
      </c>
    </row>
    <row r="1488" spans="1:6" x14ac:dyDescent="0.25">
      <c r="A1488" s="1">
        <v>2021</v>
      </c>
      <c r="B1488" s="1">
        <v>5</v>
      </c>
      <c r="C1488" s="1">
        <v>744</v>
      </c>
      <c r="D1488" s="1">
        <v>555</v>
      </c>
      <c r="E1488" s="4">
        <v>24.627700000000001</v>
      </c>
      <c r="F1488" s="4">
        <v>23.782900000000001</v>
      </c>
    </row>
    <row r="1489" spans="1:6" x14ac:dyDescent="0.25">
      <c r="A1489" s="1">
        <v>2021</v>
      </c>
      <c r="B1489" s="1">
        <v>5</v>
      </c>
      <c r="C1489" s="1">
        <v>744</v>
      </c>
      <c r="D1489" s="1">
        <v>642</v>
      </c>
      <c r="E1489" s="4">
        <v>24.6111</v>
      </c>
      <c r="F1489" s="4">
        <v>23.8461</v>
      </c>
    </row>
    <row r="1490" spans="1:6" x14ac:dyDescent="0.25">
      <c r="A1490" s="1">
        <v>2021</v>
      </c>
      <c r="B1490" s="1">
        <v>5</v>
      </c>
      <c r="C1490" s="1">
        <v>744</v>
      </c>
      <c r="D1490" s="1">
        <v>783</v>
      </c>
      <c r="E1490" s="4">
        <v>22.064299999999999</v>
      </c>
      <c r="F1490" s="4">
        <v>21.134899999999998</v>
      </c>
    </row>
    <row r="1491" spans="1:6" x14ac:dyDescent="0.25">
      <c r="A1491" s="1">
        <v>2021</v>
      </c>
      <c r="B1491" s="1">
        <v>5</v>
      </c>
      <c r="C1491" s="1">
        <v>744</v>
      </c>
      <c r="D1491" s="1">
        <v>1185</v>
      </c>
      <c r="E1491" s="4">
        <v>24.776800000000001</v>
      </c>
      <c r="F1491" s="4">
        <v>23.854600000000001</v>
      </c>
    </row>
    <row r="1492" spans="1:6" x14ac:dyDescent="0.25">
      <c r="A1492" s="1">
        <v>2021</v>
      </c>
      <c r="B1492" s="1">
        <v>5</v>
      </c>
      <c r="C1492" s="1">
        <v>744</v>
      </c>
      <c r="D1492" s="1">
        <v>1186</v>
      </c>
      <c r="E1492" s="4">
        <v>24.776800000000001</v>
      </c>
      <c r="F1492" s="4">
        <v>23.854600000000001</v>
      </c>
    </row>
    <row r="1493" spans="1:6" x14ac:dyDescent="0.25">
      <c r="A1493" s="1">
        <v>2021</v>
      </c>
      <c r="B1493" s="1">
        <v>5</v>
      </c>
      <c r="C1493" s="1">
        <v>744</v>
      </c>
      <c r="D1493" s="1">
        <v>1187</v>
      </c>
      <c r="E1493" s="4">
        <v>24.776800000000001</v>
      </c>
      <c r="F1493" s="4">
        <v>23.854600000000001</v>
      </c>
    </row>
    <row r="1494" spans="1:6" x14ac:dyDescent="0.25">
      <c r="A1494" s="1">
        <v>2021</v>
      </c>
      <c r="B1494" s="1">
        <v>5</v>
      </c>
      <c r="C1494" s="1">
        <v>744</v>
      </c>
      <c r="D1494" s="1">
        <v>2433</v>
      </c>
      <c r="E1494" s="4">
        <v>24.474399999999999</v>
      </c>
      <c r="F1494" s="4">
        <v>23.639299999999999</v>
      </c>
    </row>
    <row r="1495" spans="1:6" x14ac:dyDescent="0.25">
      <c r="A1495" s="1">
        <v>2021</v>
      </c>
      <c r="B1495" s="1">
        <v>5</v>
      </c>
      <c r="C1495" s="1">
        <v>744</v>
      </c>
      <c r="D1495" s="1">
        <v>4000</v>
      </c>
      <c r="E1495" s="4">
        <v>24.9816</v>
      </c>
      <c r="F1495" s="4">
        <v>24.0167</v>
      </c>
    </row>
    <row r="1496" spans="1:6" x14ac:dyDescent="0.25">
      <c r="A1496" s="1">
        <v>2021</v>
      </c>
      <c r="B1496" s="1">
        <v>5</v>
      </c>
      <c r="C1496" s="1">
        <v>744</v>
      </c>
      <c r="D1496" s="1">
        <v>4001</v>
      </c>
      <c r="E1496" s="4">
        <v>24.5352</v>
      </c>
      <c r="F1496" s="4">
        <v>23.755700000000001</v>
      </c>
    </row>
    <row r="1497" spans="1:6" x14ac:dyDescent="0.25">
      <c r="A1497" s="1">
        <v>2021</v>
      </c>
      <c r="B1497" s="1">
        <v>5</v>
      </c>
      <c r="C1497" s="1">
        <v>744</v>
      </c>
      <c r="D1497" s="1">
        <v>4002</v>
      </c>
      <c r="E1497" s="4">
        <v>24.9269</v>
      </c>
      <c r="F1497" s="4">
        <v>24.037800000000001</v>
      </c>
    </row>
    <row r="1498" spans="1:6" x14ac:dyDescent="0.25">
      <c r="A1498" s="1">
        <v>2021</v>
      </c>
      <c r="B1498" s="1">
        <v>5</v>
      </c>
      <c r="C1498" s="1">
        <v>744</v>
      </c>
      <c r="D1498" s="1">
        <v>4003</v>
      </c>
      <c r="E1498" s="4">
        <v>24.3566</v>
      </c>
      <c r="F1498" s="4">
        <v>23.471900000000002</v>
      </c>
    </row>
    <row r="1499" spans="1:6" x14ac:dyDescent="0.25">
      <c r="A1499" s="1">
        <v>2021</v>
      </c>
      <c r="B1499" s="1">
        <v>5</v>
      </c>
      <c r="C1499" s="1">
        <v>744</v>
      </c>
      <c r="D1499" s="1">
        <v>4011</v>
      </c>
      <c r="E1499" s="4">
        <v>24.628299999999999</v>
      </c>
      <c r="F1499" s="4">
        <v>23.8066</v>
      </c>
    </row>
    <row r="1500" spans="1:6" x14ac:dyDescent="0.25">
      <c r="A1500" s="1">
        <v>2021</v>
      </c>
      <c r="B1500" s="1">
        <v>5</v>
      </c>
      <c r="C1500" s="1">
        <v>744</v>
      </c>
      <c r="D1500" s="1">
        <v>4013</v>
      </c>
      <c r="E1500" s="4">
        <v>21.738299999999999</v>
      </c>
      <c r="F1500" s="4">
        <v>20.819299999999998</v>
      </c>
    </row>
    <row r="1501" spans="1:6" x14ac:dyDescent="0.25">
      <c r="A1501" s="1">
        <v>2021</v>
      </c>
      <c r="B1501" s="1">
        <v>5</v>
      </c>
      <c r="C1501" s="1">
        <v>744</v>
      </c>
      <c r="D1501" s="1">
        <v>4142</v>
      </c>
      <c r="E1501" s="4">
        <v>24.378399999999999</v>
      </c>
      <c r="F1501" s="4">
        <v>23.6996</v>
      </c>
    </row>
    <row r="1502" spans="1:6" x14ac:dyDescent="0.25">
      <c r="A1502" s="1">
        <v>2021</v>
      </c>
      <c r="B1502" s="1">
        <v>5</v>
      </c>
      <c r="C1502" s="1">
        <v>744</v>
      </c>
      <c r="D1502" s="1">
        <v>4146</v>
      </c>
      <c r="E1502" s="4">
        <v>24.733000000000001</v>
      </c>
      <c r="F1502" s="4">
        <v>24.023599999999998</v>
      </c>
    </row>
    <row r="1503" spans="1:6" x14ac:dyDescent="0.25">
      <c r="A1503" s="1">
        <v>2021</v>
      </c>
      <c r="B1503" s="1">
        <v>5</v>
      </c>
      <c r="C1503" s="1">
        <v>744</v>
      </c>
      <c r="D1503" s="1">
        <v>4150</v>
      </c>
      <c r="E1503" s="4">
        <v>24.125900000000001</v>
      </c>
      <c r="F1503" s="4">
        <v>23.462700000000002</v>
      </c>
    </row>
    <row r="1504" spans="1:6" x14ac:dyDescent="0.25">
      <c r="A1504" s="1">
        <v>2021</v>
      </c>
      <c r="B1504" s="1">
        <v>5</v>
      </c>
      <c r="C1504" s="1">
        <v>744</v>
      </c>
      <c r="D1504" s="1">
        <v>4162</v>
      </c>
      <c r="E1504" s="4">
        <v>24.549600000000002</v>
      </c>
      <c r="F1504" s="4">
        <v>23.819299999999998</v>
      </c>
    </row>
    <row r="1505" spans="1:6" x14ac:dyDescent="0.25">
      <c r="A1505" s="1">
        <v>2021</v>
      </c>
      <c r="B1505" s="1">
        <v>5</v>
      </c>
      <c r="C1505" s="1">
        <v>744</v>
      </c>
      <c r="D1505" s="1">
        <v>4217</v>
      </c>
      <c r="E1505" s="4">
        <v>25.2516</v>
      </c>
      <c r="F1505" s="4">
        <v>24.210599999999999</v>
      </c>
    </row>
    <row r="1506" spans="1:6" x14ac:dyDescent="0.25">
      <c r="A1506" s="1">
        <v>2021</v>
      </c>
      <c r="B1506" s="1">
        <v>5</v>
      </c>
      <c r="C1506" s="1">
        <v>744</v>
      </c>
      <c r="D1506" s="1">
        <v>4446</v>
      </c>
      <c r="E1506" s="4">
        <v>24.012699999999999</v>
      </c>
      <c r="F1506" s="4">
        <v>23.253699999999998</v>
      </c>
    </row>
    <row r="1507" spans="1:6" x14ac:dyDescent="0.25">
      <c r="A1507" s="1">
        <v>2021</v>
      </c>
      <c r="B1507" s="1">
        <v>5</v>
      </c>
      <c r="C1507" s="1">
        <v>744</v>
      </c>
      <c r="D1507" s="1">
        <v>4447</v>
      </c>
      <c r="E1507" s="4">
        <v>22.778700000000001</v>
      </c>
      <c r="F1507" s="4">
        <v>21.837499999999999</v>
      </c>
    </row>
    <row r="1508" spans="1:6" x14ac:dyDescent="0.25">
      <c r="A1508" s="1">
        <v>2021</v>
      </c>
      <c r="B1508" s="1">
        <v>5</v>
      </c>
      <c r="C1508" s="1">
        <v>744</v>
      </c>
      <c r="D1508" s="1">
        <v>4448</v>
      </c>
      <c r="E1508" s="4">
        <v>22.064299999999999</v>
      </c>
      <c r="F1508" s="4">
        <v>21.134899999999998</v>
      </c>
    </row>
    <row r="1509" spans="1:6" x14ac:dyDescent="0.25">
      <c r="A1509" s="1">
        <v>2021</v>
      </c>
      <c r="B1509" s="1">
        <v>5</v>
      </c>
      <c r="C1509" s="1">
        <v>744</v>
      </c>
      <c r="D1509" s="1">
        <v>4466</v>
      </c>
      <c r="E1509" s="4">
        <v>24.517700000000001</v>
      </c>
      <c r="F1509" s="4">
        <v>23.688300000000002</v>
      </c>
    </row>
    <row r="1510" spans="1:6" x14ac:dyDescent="0.25">
      <c r="A1510" s="1">
        <v>2021</v>
      </c>
      <c r="B1510" s="1">
        <v>5</v>
      </c>
      <c r="C1510" s="1">
        <v>744</v>
      </c>
      <c r="D1510" s="1">
        <v>4479</v>
      </c>
      <c r="E1510" s="4">
        <v>24.9649</v>
      </c>
      <c r="F1510" s="4">
        <v>23.9922</v>
      </c>
    </row>
    <row r="1511" spans="1:6" x14ac:dyDescent="0.25">
      <c r="A1511" s="1">
        <v>2021</v>
      </c>
      <c r="B1511" s="1">
        <v>5</v>
      </c>
      <c r="C1511" s="1">
        <v>744</v>
      </c>
      <c r="D1511" s="1">
        <v>4506</v>
      </c>
      <c r="E1511" s="4">
        <v>24.922599999999999</v>
      </c>
      <c r="F1511" s="4">
        <v>23.905200000000001</v>
      </c>
    </row>
    <row r="1512" spans="1:6" x14ac:dyDescent="0.25">
      <c r="A1512" s="1">
        <v>2021</v>
      </c>
      <c r="B1512" s="1">
        <v>5</v>
      </c>
      <c r="C1512" s="1">
        <v>744</v>
      </c>
      <c r="D1512" s="1">
        <v>12510</v>
      </c>
      <c r="E1512" s="4">
        <v>22.064299999999999</v>
      </c>
      <c r="F1512" s="4">
        <v>21.134899999999998</v>
      </c>
    </row>
    <row r="1513" spans="1:6" x14ac:dyDescent="0.25">
      <c r="A1513" s="1">
        <v>2021</v>
      </c>
      <c r="B1513" s="1">
        <v>5</v>
      </c>
      <c r="C1513" s="1">
        <v>744</v>
      </c>
      <c r="D1513" s="1">
        <v>12511</v>
      </c>
      <c r="E1513" s="4">
        <v>22.064299999999999</v>
      </c>
      <c r="F1513" s="4">
        <v>21.134899999999998</v>
      </c>
    </row>
    <row r="1514" spans="1:6" x14ac:dyDescent="0.25">
      <c r="A1514" s="1">
        <v>2021</v>
      </c>
      <c r="B1514" s="1">
        <v>5</v>
      </c>
      <c r="C1514" s="1">
        <v>744</v>
      </c>
      <c r="D1514" s="1">
        <v>12530</v>
      </c>
      <c r="E1514" s="4">
        <v>22.223700000000001</v>
      </c>
      <c r="F1514" s="4">
        <v>21.0124</v>
      </c>
    </row>
    <row r="1515" spans="1:6" x14ac:dyDescent="0.25">
      <c r="A1515" s="1">
        <v>2021</v>
      </c>
      <c r="B1515" s="1">
        <v>5</v>
      </c>
      <c r="C1515" s="1">
        <v>744</v>
      </c>
      <c r="D1515" s="1">
        <v>68735</v>
      </c>
      <c r="E1515" s="4">
        <v>22.778700000000001</v>
      </c>
      <c r="F1515" s="4">
        <v>21.837499999999999</v>
      </c>
    </row>
    <row r="1516" spans="1:6" x14ac:dyDescent="0.25">
      <c r="A1516" s="1">
        <v>2021</v>
      </c>
      <c r="B1516" s="1">
        <v>6</v>
      </c>
      <c r="C1516" s="1">
        <v>720</v>
      </c>
      <c r="D1516" s="1">
        <v>474</v>
      </c>
      <c r="E1516" s="4">
        <v>37.185000000000002</v>
      </c>
      <c r="F1516" s="4">
        <v>36.144399999999997</v>
      </c>
    </row>
    <row r="1517" spans="1:6" x14ac:dyDescent="0.25">
      <c r="A1517" s="1">
        <v>2021</v>
      </c>
      <c r="B1517" s="1">
        <v>6</v>
      </c>
      <c r="C1517" s="1">
        <v>720</v>
      </c>
      <c r="D1517" s="1">
        <v>555</v>
      </c>
      <c r="E1517" s="4">
        <v>36.640700000000002</v>
      </c>
      <c r="F1517" s="4">
        <v>35.530900000000003</v>
      </c>
    </row>
    <row r="1518" spans="1:6" x14ac:dyDescent="0.25">
      <c r="A1518" s="1">
        <v>2021</v>
      </c>
      <c r="B1518" s="1">
        <v>6</v>
      </c>
      <c r="C1518" s="1">
        <v>720</v>
      </c>
      <c r="D1518" s="1">
        <v>642</v>
      </c>
      <c r="E1518" s="4">
        <v>36.709899999999998</v>
      </c>
      <c r="F1518" s="4">
        <v>35.653399999999998</v>
      </c>
    </row>
    <row r="1519" spans="1:6" x14ac:dyDescent="0.25">
      <c r="A1519" s="1">
        <v>2021</v>
      </c>
      <c r="B1519" s="1">
        <v>6</v>
      </c>
      <c r="C1519" s="1">
        <v>216</v>
      </c>
      <c r="D1519" s="1">
        <v>783</v>
      </c>
      <c r="E1519" s="4">
        <v>30.697500000000002</v>
      </c>
      <c r="F1519" s="4">
        <v>34.539400000000001</v>
      </c>
    </row>
    <row r="1520" spans="1:6" x14ac:dyDescent="0.25">
      <c r="A1520" s="1">
        <v>2021</v>
      </c>
      <c r="B1520" s="1">
        <v>6</v>
      </c>
      <c r="C1520" s="1">
        <v>720</v>
      </c>
      <c r="D1520" s="1">
        <v>1185</v>
      </c>
      <c r="E1520" s="4">
        <v>36.658099999999997</v>
      </c>
      <c r="F1520" s="4">
        <v>35.508000000000003</v>
      </c>
    </row>
    <row r="1521" spans="1:6" x14ac:dyDescent="0.25">
      <c r="A1521" s="1">
        <v>2021</v>
      </c>
      <c r="B1521" s="1">
        <v>6</v>
      </c>
      <c r="C1521" s="1">
        <v>720</v>
      </c>
      <c r="D1521" s="1">
        <v>1186</v>
      </c>
      <c r="E1521" s="4">
        <v>36.658099999999997</v>
      </c>
      <c r="F1521" s="4">
        <v>35.508299999999998</v>
      </c>
    </row>
    <row r="1522" spans="1:6" x14ac:dyDescent="0.25">
      <c r="A1522" s="1">
        <v>2021</v>
      </c>
      <c r="B1522" s="1">
        <v>6</v>
      </c>
      <c r="C1522" s="1">
        <v>720</v>
      </c>
      <c r="D1522" s="1">
        <v>1187</v>
      </c>
      <c r="E1522" s="4">
        <v>36.658099999999997</v>
      </c>
      <c r="F1522" s="4">
        <v>35.508200000000002</v>
      </c>
    </row>
    <row r="1523" spans="1:6" x14ac:dyDescent="0.25">
      <c r="A1523" s="1">
        <v>2021</v>
      </c>
      <c r="B1523" s="1">
        <v>6</v>
      </c>
      <c r="C1523" s="1">
        <v>720</v>
      </c>
      <c r="D1523" s="1">
        <v>2433</v>
      </c>
      <c r="E1523" s="4">
        <v>37.357300000000002</v>
      </c>
      <c r="F1523" s="4">
        <v>36.255499999999998</v>
      </c>
    </row>
    <row r="1524" spans="1:6" x14ac:dyDescent="0.25">
      <c r="A1524" s="1">
        <v>2021</v>
      </c>
      <c r="B1524" s="1">
        <v>6</v>
      </c>
      <c r="C1524" s="1">
        <v>720</v>
      </c>
      <c r="D1524" s="1">
        <v>4000</v>
      </c>
      <c r="E1524" s="4">
        <v>37.101199999999999</v>
      </c>
      <c r="F1524" s="4">
        <v>35.823700000000002</v>
      </c>
    </row>
    <row r="1525" spans="1:6" x14ac:dyDescent="0.25">
      <c r="A1525" s="1">
        <v>2021</v>
      </c>
      <c r="B1525" s="1">
        <v>6</v>
      </c>
      <c r="C1525" s="1">
        <v>720</v>
      </c>
      <c r="D1525" s="1">
        <v>4001</v>
      </c>
      <c r="E1525" s="4">
        <v>36.662300000000002</v>
      </c>
      <c r="F1525" s="4">
        <v>35.470199999999998</v>
      </c>
    </row>
    <row r="1526" spans="1:6" x14ac:dyDescent="0.25">
      <c r="A1526" s="1">
        <v>2021</v>
      </c>
      <c r="B1526" s="1">
        <v>6</v>
      </c>
      <c r="C1526" s="1">
        <v>720</v>
      </c>
      <c r="D1526" s="1">
        <v>4002</v>
      </c>
      <c r="E1526" s="4">
        <v>37.313000000000002</v>
      </c>
      <c r="F1526" s="4">
        <v>36.169600000000003</v>
      </c>
    </row>
    <row r="1527" spans="1:6" x14ac:dyDescent="0.25">
      <c r="A1527" s="1">
        <v>2021</v>
      </c>
      <c r="B1527" s="1">
        <v>6</v>
      </c>
      <c r="C1527" s="1">
        <v>720</v>
      </c>
      <c r="D1527" s="1">
        <v>4003</v>
      </c>
      <c r="E1527" s="4">
        <v>36.862000000000002</v>
      </c>
      <c r="F1527" s="4">
        <v>35.783799999999999</v>
      </c>
    </row>
    <row r="1528" spans="1:6" x14ac:dyDescent="0.25">
      <c r="A1528" s="1">
        <v>2021</v>
      </c>
      <c r="B1528" s="1">
        <v>6</v>
      </c>
      <c r="C1528" s="1">
        <v>720</v>
      </c>
      <c r="D1528" s="1">
        <v>4011</v>
      </c>
      <c r="E1528" s="4">
        <v>35.264699999999998</v>
      </c>
      <c r="F1528" s="4">
        <v>34.878100000000003</v>
      </c>
    </row>
    <row r="1529" spans="1:6" x14ac:dyDescent="0.25">
      <c r="A1529" s="1">
        <v>2021</v>
      </c>
      <c r="B1529" s="1">
        <v>6</v>
      </c>
      <c r="C1529" s="1">
        <v>720</v>
      </c>
      <c r="D1529" s="1">
        <v>4013</v>
      </c>
      <c r="E1529" s="4">
        <v>33.792499999999997</v>
      </c>
      <c r="F1529" s="4">
        <v>32.8264</v>
      </c>
    </row>
    <row r="1530" spans="1:6" x14ac:dyDescent="0.25">
      <c r="A1530" s="1">
        <v>2021</v>
      </c>
      <c r="B1530" s="1">
        <v>6</v>
      </c>
      <c r="C1530" s="1">
        <v>720</v>
      </c>
      <c r="D1530" s="1">
        <v>4142</v>
      </c>
      <c r="E1530" s="4">
        <v>36.447299999999998</v>
      </c>
      <c r="F1530" s="4">
        <v>35.4191</v>
      </c>
    </row>
    <row r="1531" spans="1:6" x14ac:dyDescent="0.25">
      <c r="A1531" s="1">
        <v>2021</v>
      </c>
      <c r="B1531" s="1">
        <v>6</v>
      </c>
      <c r="C1531" s="1">
        <v>720</v>
      </c>
      <c r="D1531" s="1">
        <v>4146</v>
      </c>
      <c r="E1531" s="4">
        <v>37.061</v>
      </c>
      <c r="F1531" s="4">
        <v>35.983800000000002</v>
      </c>
    </row>
    <row r="1532" spans="1:6" x14ac:dyDescent="0.25">
      <c r="A1532" s="1">
        <v>2021</v>
      </c>
      <c r="B1532" s="1">
        <v>6</v>
      </c>
      <c r="C1532" s="1">
        <v>720</v>
      </c>
      <c r="D1532" s="1">
        <v>4150</v>
      </c>
      <c r="E1532" s="4">
        <v>36.258400000000002</v>
      </c>
      <c r="F1532" s="4">
        <v>35.073799999999999</v>
      </c>
    </row>
    <row r="1533" spans="1:6" x14ac:dyDescent="0.25">
      <c r="A1533" s="1">
        <v>2021</v>
      </c>
      <c r="B1533" s="1">
        <v>6</v>
      </c>
      <c r="C1533" s="1">
        <v>720</v>
      </c>
      <c r="D1533" s="1">
        <v>4162</v>
      </c>
      <c r="E1533" s="4">
        <v>36.617600000000003</v>
      </c>
      <c r="F1533" s="4">
        <v>35.612200000000001</v>
      </c>
    </row>
    <row r="1534" spans="1:6" x14ac:dyDescent="0.25">
      <c r="A1534" s="1">
        <v>2021</v>
      </c>
      <c r="B1534" s="1">
        <v>6</v>
      </c>
      <c r="C1534" s="1">
        <v>720</v>
      </c>
      <c r="D1534" s="1">
        <v>4217</v>
      </c>
      <c r="E1534" s="4">
        <v>37.292700000000004</v>
      </c>
      <c r="F1534" s="4">
        <v>35.997999999999998</v>
      </c>
    </row>
    <row r="1535" spans="1:6" x14ac:dyDescent="0.25">
      <c r="A1535" s="1">
        <v>2021</v>
      </c>
      <c r="B1535" s="1">
        <v>6</v>
      </c>
      <c r="C1535" s="1">
        <v>720</v>
      </c>
      <c r="D1535" s="1">
        <v>4446</v>
      </c>
      <c r="E1535" s="4">
        <v>36.716799999999999</v>
      </c>
      <c r="F1535" s="4">
        <v>35.638300000000001</v>
      </c>
    </row>
    <row r="1536" spans="1:6" x14ac:dyDescent="0.25">
      <c r="A1536" s="1">
        <v>2021</v>
      </c>
      <c r="B1536" s="1">
        <v>6</v>
      </c>
      <c r="C1536" s="1">
        <v>720</v>
      </c>
      <c r="D1536" s="1">
        <v>4447</v>
      </c>
      <c r="E1536" s="4">
        <v>35.371699999999997</v>
      </c>
      <c r="F1536" s="4">
        <v>34.212499999999999</v>
      </c>
    </row>
    <row r="1537" spans="1:6" x14ac:dyDescent="0.25">
      <c r="A1537" s="1">
        <v>2021</v>
      </c>
      <c r="B1537" s="1">
        <v>6</v>
      </c>
      <c r="C1537" s="1">
        <v>720</v>
      </c>
      <c r="D1537" s="1">
        <v>4448</v>
      </c>
      <c r="E1537" s="4">
        <v>34.282600000000002</v>
      </c>
      <c r="F1537" s="4">
        <v>33.2971</v>
      </c>
    </row>
    <row r="1538" spans="1:6" x14ac:dyDescent="0.25">
      <c r="A1538" s="1">
        <v>2021</v>
      </c>
      <c r="B1538" s="1">
        <v>6</v>
      </c>
      <c r="C1538" s="1">
        <v>720</v>
      </c>
      <c r="D1538" s="1">
        <v>4466</v>
      </c>
      <c r="E1538" s="4">
        <v>37.442500000000003</v>
      </c>
      <c r="F1538" s="4">
        <v>36.352899999999998</v>
      </c>
    </row>
    <row r="1539" spans="1:6" x14ac:dyDescent="0.25">
      <c r="A1539" s="1">
        <v>2021</v>
      </c>
      <c r="B1539" s="1">
        <v>6</v>
      </c>
      <c r="C1539" s="1">
        <v>720</v>
      </c>
      <c r="D1539" s="1">
        <v>4479</v>
      </c>
      <c r="E1539" s="4">
        <v>37.166400000000003</v>
      </c>
      <c r="F1539" s="4">
        <v>35.883000000000003</v>
      </c>
    </row>
    <row r="1540" spans="1:6" x14ac:dyDescent="0.25">
      <c r="A1540" s="1">
        <v>2021</v>
      </c>
      <c r="B1540" s="1">
        <v>6</v>
      </c>
      <c r="C1540" s="1">
        <v>720</v>
      </c>
      <c r="D1540" s="1">
        <v>4506</v>
      </c>
      <c r="E1540" s="4">
        <v>36.735500000000002</v>
      </c>
      <c r="F1540" s="4">
        <v>35.4816</v>
      </c>
    </row>
    <row r="1541" spans="1:6" x14ac:dyDescent="0.25">
      <c r="A1541" s="1">
        <v>2021</v>
      </c>
      <c r="B1541" s="1">
        <v>6</v>
      </c>
      <c r="C1541" s="1">
        <v>720</v>
      </c>
      <c r="D1541" s="1">
        <v>12510</v>
      </c>
      <c r="E1541" s="4">
        <v>34.282600000000002</v>
      </c>
      <c r="F1541" s="4">
        <v>33.2971</v>
      </c>
    </row>
    <row r="1542" spans="1:6" x14ac:dyDescent="0.25">
      <c r="A1542" s="1">
        <v>2021</v>
      </c>
      <c r="B1542" s="1">
        <v>6</v>
      </c>
      <c r="C1542" s="1">
        <v>720</v>
      </c>
      <c r="D1542" s="1">
        <v>12511</v>
      </c>
      <c r="E1542" s="4">
        <v>34.282600000000002</v>
      </c>
      <c r="F1542" s="4">
        <v>33.2971</v>
      </c>
    </row>
    <row r="1543" spans="1:6" x14ac:dyDescent="0.25">
      <c r="A1543" s="1">
        <v>2021</v>
      </c>
      <c r="B1543" s="1">
        <v>6</v>
      </c>
      <c r="C1543" s="1">
        <v>720</v>
      </c>
      <c r="D1543" s="1">
        <v>12530</v>
      </c>
      <c r="E1543" s="4">
        <v>34.931699999999999</v>
      </c>
      <c r="F1543" s="4">
        <v>33.6357</v>
      </c>
    </row>
    <row r="1544" spans="1:6" x14ac:dyDescent="0.25">
      <c r="A1544" s="1">
        <v>2021</v>
      </c>
      <c r="B1544" s="1">
        <v>6</v>
      </c>
      <c r="C1544" s="1">
        <v>720</v>
      </c>
      <c r="D1544" s="1">
        <v>68735</v>
      </c>
      <c r="E1544" s="4">
        <v>35.371699999999997</v>
      </c>
      <c r="F1544" s="4">
        <v>34.212499999999999</v>
      </c>
    </row>
    <row r="1545" spans="1:6" x14ac:dyDescent="0.25">
      <c r="A1545" s="1">
        <v>2021</v>
      </c>
      <c r="B1545" s="1">
        <v>7</v>
      </c>
      <c r="C1545" s="1">
        <v>744</v>
      </c>
      <c r="D1545" s="1">
        <v>474</v>
      </c>
      <c r="E1545" s="4">
        <v>37.1051</v>
      </c>
      <c r="F1545" s="4">
        <v>35.641399999999997</v>
      </c>
    </row>
    <row r="1546" spans="1:6" x14ac:dyDescent="0.25">
      <c r="A1546" s="1">
        <v>2021</v>
      </c>
      <c r="B1546" s="1">
        <v>7</v>
      </c>
      <c r="C1546" s="1">
        <v>744</v>
      </c>
      <c r="D1546" s="1">
        <v>555</v>
      </c>
      <c r="E1546" s="4">
        <v>36.757199999999997</v>
      </c>
      <c r="F1546" s="4">
        <v>35.421500000000002</v>
      </c>
    </row>
    <row r="1547" spans="1:6" x14ac:dyDescent="0.25">
      <c r="A1547" s="1">
        <v>2021</v>
      </c>
      <c r="B1547" s="1">
        <v>7</v>
      </c>
      <c r="C1547" s="1">
        <v>744</v>
      </c>
      <c r="D1547" s="1">
        <v>642</v>
      </c>
      <c r="E1547" s="4">
        <v>36.816699999999997</v>
      </c>
      <c r="F1547" s="4">
        <v>35.545499999999997</v>
      </c>
    </row>
    <row r="1548" spans="1:6" x14ac:dyDescent="0.25">
      <c r="A1548" s="1">
        <v>2021</v>
      </c>
      <c r="B1548" s="1">
        <v>7</v>
      </c>
      <c r="C1548" s="1">
        <v>744</v>
      </c>
      <c r="D1548" s="1">
        <v>1185</v>
      </c>
      <c r="E1548" s="4">
        <v>36.842700000000001</v>
      </c>
      <c r="F1548" s="4">
        <v>35.510800000000003</v>
      </c>
    </row>
    <row r="1549" spans="1:6" x14ac:dyDescent="0.25">
      <c r="A1549" s="1">
        <v>2021</v>
      </c>
      <c r="B1549" s="1">
        <v>7</v>
      </c>
      <c r="C1549" s="1">
        <v>744</v>
      </c>
      <c r="D1549" s="1">
        <v>1186</v>
      </c>
      <c r="E1549" s="4">
        <v>36.842700000000001</v>
      </c>
      <c r="F1549" s="4">
        <v>35.510800000000003</v>
      </c>
    </row>
    <row r="1550" spans="1:6" x14ac:dyDescent="0.25">
      <c r="A1550" s="1">
        <v>2021</v>
      </c>
      <c r="B1550" s="1">
        <v>7</v>
      </c>
      <c r="C1550" s="1">
        <v>744</v>
      </c>
      <c r="D1550" s="1">
        <v>1187</v>
      </c>
      <c r="E1550" s="4">
        <v>36.842700000000001</v>
      </c>
      <c r="F1550" s="4">
        <v>35.510800000000003</v>
      </c>
    </row>
    <row r="1551" spans="1:6" x14ac:dyDescent="0.25">
      <c r="A1551" s="1">
        <v>2021</v>
      </c>
      <c r="B1551" s="1">
        <v>7</v>
      </c>
      <c r="C1551" s="1">
        <v>744</v>
      </c>
      <c r="D1551" s="1">
        <v>2433</v>
      </c>
      <c r="E1551" s="4">
        <v>37.349200000000003</v>
      </c>
      <c r="F1551" s="4">
        <v>35.914099999999998</v>
      </c>
    </row>
    <row r="1552" spans="1:6" x14ac:dyDescent="0.25">
      <c r="A1552" s="1">
        <v>2021</v>
      </c>
      <c r="B1552" s="1">
        <v>7</v>
      </c>
      <c r="C1552" s="1">
        <v>744</v>
      </c>
      <c r="D1552" s="1">
        <v>4000</v>
      </c>
      <c r="E1552" s="4">
        <v>37.162399999999998</v>
      </c>
      <c r="F1552" s="4">
        <v>35.757599999999996</v>
      </c>
    </row>
    <row r="1553" spans="1:6" x14ac:dyDescent="0.25">
      <c r="A1553" s="1">
        <v>2021</v>
      </c>
      <c r="B1553" s="1">
        <v>7</v>
      </c>
      <c r="C1553" s="1">
        <v>744</v>
      </c>
      <c r="D1553" s="1">
        <v>4001</v>
      </c>
      <c r="E1553" s="4">
        <v>36.793199999999999</v>
      </c>
      <c r="F1553" s="4">
        <v>35.528700000000001</v>
      </c>
    </row>
    <row r="1554" spans="1:6" x14ac:dyDescent="0.25">
      <c r="A1554" s="1">
        <v>2021</v>
      </c>
      <c r="B1554" s="1">
        <v>7</v>
      </c>
      <c r="C1554" s="1">
        <v>744</v>
      </c>
      <c r="D1554" s="1">
        <v>4002</v>
      </c>
      <c r="E1554" s="4">
        <v>37.404800000000002</v>
      </c>
      <c r="F1554" s="4">
        <v>35.980400000000003</v>
      </c>
    </row>
    <row r="1555" spans="1:6" x14ac:dyDescent="0.25">
      <c r="A1555" s="1">
        <v>2021</v>
      </c>
      <c r="B1555" s="1">
        <v>7</v>
      </c>
      <c r="C1555" s="1">
        <v>744</v>
      </c>
      <c r="D1555" s="1">
        <v>4003</v>
      </c>
      <c r="E1555" s="4">
        <v>36.955199999999998</v>
      </c>
      <c r="F1555" s="4">
        <v>35.484400000000001</v>
      </c>
    </row>
    <row r="1556" spans="1:6" x14ac:dyDescent="0.25">
      <c r="A1556" s="1">
        <v>2021</v>
      </c>
      <c r="B1556" s="1">
        <v>7</v>
      </c>
      <c r="C1556" s="1">
        <v>744</v>
      </c>
      <c r="D1556" s="1">
        <v>4011</v>
      </c>
      <c r="E1556" s="4">
        <v>36.290700000000001</v>
      </c>
      <c r="F1556" s="4">
        <v>35.040999999999997</v>
      </c>
    </row>
    <row r="1557" spans="1:6" x14ac:dyDescent="0.25">
      <c r="A1557" s="1">
        <v>2021</v>
      </c>
      <c r="B1557" s="1">
        <v>7</v>
      </c>
      <c r="C1557" s="1">
        <v>744</v>
      </c>
      <c r="D1557" s="1">
        <v>4013</v>
      </c>
      <c r="E1557" s="4">
        <v>34.487299999999998</v>
      </c>
      <c r="F1557" s="4">
        <v>32.753700000000002</v>
      </c>
    </row>
    <row r="1558" spans="1:6" x14ac:dyDescent="0.25">
      <c r="A1558" s="1">
        <v>2021</v>
      </c>
      <c r="B1558" s="1">
        <v>7</v>
      </c>
      <c r="C1558" s="1">
        <v>744</v>
      </c>
      <c r="D1558" s="1">
        <v>4142</v>
      </c>
      <c r="E1558" s="4">
        <v>36.5824</v>
      </c>
      <c r="F1558" s="4">
        <v>35.348500000000001</v>
      </c>
    </row>
    <row r="1559" spans="1:6" x14ac:dyDescent="0.25">
      <c r="A1559" s="1">
        <v>2021</v>
      </c>
      <c r="B1559" s="1">
        <v>7</v>
      </c>
      <c r="C1559" s="1">
        <v>744</v>
      </c>
      <c r="D1559" s="1">
        <v>4146</v>
      </c>
      <c r="E1559" s="4">
        <v>37.142400000000002</v>
      </c>
      <c r="F1559" s="4">
        <v>35.869399999999999</v>
      </c>
    </row>
    <row r="1560" spans="1:6" x14ac:dyDescent="0.25">
      <c r="A1560" s="1">
        <v>2021</v>
      </c>
      <c r="B1560" s="1">
        <v>7</v>
      </c>
      <c r="C1560" s="1">
        <v>744</v>
      </c>
      <c r="D1560" s="1">
        <v>4150</v>
      </c>
      <c r="E1560" s="4">
        <v>36.4587</v>
      </c>
      <c r="F1560" s="4">
        <v>35.126199999999997</v>
      </c>
    </row>
    <row r="1561" spans="1:6" x14ac:dyDescent="0.25">
      <c r="A1561" s="1">
        <v>2021</v>
      </c>
      <c r="B1561" s="1">
        <v>7</v>
      </c>
      <c r="C1561" s="1">
        <v>744</v>
      </c>
      <c r="D1561" s="1">
        <v>4162</v>
      </c>
      <c r="E1561" s="4">
        <v>36.679499999999997</v>
      </c>
      <c r="F1561" s="4">
        <v>35.477899999999998</v>
      </c>
    </row>
    <row r="1562" spans="1:6" x14ac:dyDescent="0.25">
      <c r="A1562" s="1">
        <v>2021</v>
      </c>
      <c r="B1562" s="1">
        <v>7</v>
      </c>
      <c r="C1562" s="1">
        <v>744</v>
      </c>
      <c r="D1562" s="1">
        <v>4217</v>
      </c>
      <c r="E1562" s="4">
        <v>37.411700000000003</v>
      </c>
      <c r="F1562" s="4">
        <v>35.981900000000003</v>
      </c>
    </row>
    <row r="1563" spans="1:6" x14ac:dyDescent="0.25">
      <c r="A1563" s="1">
        <v>2021</v>
      </c>
      <c r="B1563" s="1">
        <v>7</v>
      </c>
      <c r="C1563" s="1">
        <v>744</v>
      </c>
      <c r="D1563" s="1">
        <v>4446</v>
      </c>
      <c r="E1563" s="4">
        <v>36.782400000000003</v>
      </c>
      <c r="F1563" s="4">
        <v>35.384999999999998</v>
      </c>
    </row>
    <row r="1564" spans="1:6" x14ac:dyDescent="0.25">
      <c r="A1564" s="1">
        <v>2021</v>
      </c>
      <c r="B1564" s="1">
        <v>7</v>
      </c>
      <c r="C1564" s="1">
        <v>744</v>
      </c>
      <c r="D1564" s="1">
        <v>4447</v>
      </c>
      <c r="E1564" s="4">
        <v>36.107100000000003</v>
      </c>
      <c r="F1564" s="4">
        <v>34.356999999999999</v>
      </c>
    </row>
    <row r="1565" spans="1:6" x14ac:dyDescent="0.25">
      <c r="A1565" s="1">
        <v>2021</v>
      </c>
      <c r="B1565" s="1">
        <v>7</v>
      </c>
      <c r="C1565" s="1">
        <v>744</v>
      </c>
      <c r="D1565" s="1">
        <v>4448</v>
      </c>
      <c r="E1565" s="4">
        <v>34.978200000000001</v>
      </c>
      <c r="F1565" s="4">
        <v>33.224200000000003</v>
      </c>
    </row>
    <row r="1566" spans="1:6" x14ac:dyDescent="0.25">
      <c r="A1566" s="1">
        <v>2021</v>
      </c>
      <c r="B1566" s="1">
        <v>7</v>
      </c>
      <c r="C1566" s="1">
        <v>744</v>
      </c>
      <c r="D1566" s="1">
        <v>4466</v>
      </c>
      <c r="E1566" s="4">
        <v>37.3949</v>
      </c>
      <c r="F1566" s="4">
        <v>35.955599999999997</v>
      </c>
    </row>
    <row r="1567" spans="1:6" x14ac:dyDescent="0.25">
      <c r="A1567" s="1">
        <v>2021</v>
      </c>
      <c r="B1567" s="1">
        <v>7</v>
      </c>
      <c r="C1567" s="1">
        <v>744</v>
      </c>
      <c r="D1567" s="1">
        <v>4479</v>
      </c>
      <c r="E1567" s="4">
        <v>37.2254</v>
      </c>
      <c r="F1567" s="4">
        <v>35.773200000000003</v>
      </c>
    </row>
    <row r="1568" spans="1:6" x14ac:dyDescent="0.25">
      <c r="A1568" s="1">
        <v>2021</v>
      </c>
      <c r="B1568" s="1">
        <v>7</v>
      </c>
      <c r="C1568" s="1">
        <v>744</v>
      </c>
      <c r="D1568" s="1">
        <v>4506</v>
      </c>
      <c r="E1568" s="4">
        <v>36.9876</v>
      </c>
      <c r="F1568" s="4">
        <v>35.5259</v>
      </c>
    </row>
    <row r="1569" spans="1:6" x14ac:dyDescent="0.25">
      <c r="A1569" s="1">
        <v>2021</v>
      </c>
      <c r="B1569" s="1">
        <v>7</v>
      </c>
      <c r="C1569" s="1">
        <v>744</v>
      </c>
      <c r="D1569" s="1">
        <v>12510</v>
      </c>
      <c r="E1569" s="4">
        <v>34.978200000000001</v>
      </c>
      <c r="F1569" s="4">
        <v>33.224200000000003</v>
      </c>
    </row>
    <row r="1570" spans="1:6" x14ac:dyDescent="0.25">
      <c r="A1570" s="1">
        <v>2021</v>
      </c>
      <c r="B1570" s="1">
        <v>7</v>
      </c>
      <c r="C1570" s="1">
        <v>744</v>
      </c>
      <c r="D1570" s="1">
        <v>12511</v>
      </c>
      <c r="E1570" s="4">
        <v>34.978200000000001</v>
      </c>
      <c r="F1570" s="4">
        <v>33.224200000000003</v>
      </c>
    </row>
    <row r="1571" spans="1:6" x14ac:dyDescent="0.25">
      <c r="A1571" s="1">
        <v>2021</v>
      </c>
      <c r="B1571" s="1">
        <v>7</v>
      </c>
      <c r="C1571" s="1">
        <v>744</v>
      </c>
      <c r="D1571" s="1">
        <v>12530</v>
      </c>
      <c r="E1571" s="4">
        <v>36.3917</v>
      </c>
      <c r="F1571" s="4">
        <v>34.191499999999998</v>
      </c>
    </row>
    <row r="1572" spans="1:6" x14ac:dyDescent="0.25">
      <c r="A1572" s="1">
        <v>2021</v>
      </c>
      <c r="B1572" s="1">
        <v>7</v>
      </c>
      <c r="C1572" s="1">
        <v>744</v>
      </c>
      <c r="D1572" s="1">
        <v>68735</v>
      </c>
      <c r="E1572" s="4">
        <v>36.107100000000003</v>
      </c>
      <c r="F1572" s="4">
        <v>34.356999999999999</v>
      </c>
    </row>
    <row r="1573" spans="1:6" x14ac:dyDescent="0.25">
      <c r="A1573" s="1">
        <v>2021</v>
      </c>
      <c r="B1573" s="1">
        <v>8</v>
      </c>
      <c r="C1573" s="1">
        <v>744</v>
      </c>
      <c r="D1573" s="1">
        <v>474</v>
      </c>
      <c r="E1573" s="4">
        <v>49.549199999999999</v>
      </c>
      <c r="F1573" s="4">
        <v>48.7956</v>
      </c>
    </row>
    <row r="1574" spans="1:6" x14ac:dyDescent="0.25">
      <c r="A1574" s="1">
        <v>2021</v>
      </c>
      <c r="B1574" s="1">
        <v>8</v>
      </c>
      <c r="C1574" s="1">
        <v>744</v>
      </c>
      <c r="D1574" s="1">
        <v>555</v>
      </c>
      <c r="E1574" s="4">
        <v>49.111600000000003</v>
      </c>
      <c r="F1574" s="4">
        <v>48.670299999999997</v>
      </c>
    </row>
    <row r="1575" spans="1:6" x14ac:dyDescent="0.25">
      <c r="A1575" s="1">
        <v>2021</v>
      </c>
      <c r="B1575" s="1">
        <v>8</v>
      </c>
      <c r="C1575" s="1">
        <v>744</v>
      </c>
      <c r="D1575" s="1">
        <v>642</v>
      </c>
      <c r="E1575" s="4">
        <v>49.415199999999999</v>
      </c>
      <c r="F1575" s="4">
        <v>48.989699999999999</v>
      </c>
    </row>
    <row r="1576" spans="1:6" x14ac:dyDescent="0.25">
      <c r="A1576" s="1">
        <v>2021</v>
      </c>
      <c r="B1576" s="1">
        <v>8</v>
      </c>
      <c r="C1576" s="1">
        <v>744</v>
      </c>
      <c r="D1576" s="1">
        <v>1185</v>
      </c>
      <c r="E1576" s="4">
        <v>48.834699999999998</v>
      </c>
      <c r="F1576" s="4">
        <v>48.393799999999999</v>
      </c>
    </row>
    <row r="1577" spans="1:6" x14ac:dyDescent="0.25">
      <c r="A1577" s="1">
        <v>2021</v>
      </c>
      <c r="B1577" s="1">
        <v>8</v>
      </c>
      <c r="C1577" s="1">
        <v>744</v>
      </c>
      <c r="D1577" s="1">
        <v>1186</v>
      </c>
      <c r="E1577" s="4">
        <v>48.834699999999998</v>
      </c>
      <c r="F1577" s="4">
        <v>48.393799999999999</v>
      </c>
    </row>
    <row r="1578" spans="1:6" x14ac:dyDescent="0.25">
      <c r="A1578" s="1">
        <v>2021</v>
      </c>
      <c r="B1578" s="1">
        <v>8</v>
      </c>
      <c r="C1578" s="1">
        <v>744</v>
      </c>
      <c r="D1578" s="1">
        <v>1187</v>
      </c>
      <c r="E1578" s="4">
        <v>48.834699999999998</v>
      </c>
      <c r="F1578" s="4">
        <v>48.393999999999998</v>
      </c>
    </row>
    <row r="1579" spans="1:6" x14ac:dyDescent="0.25">
      <c r="A1579" s="1">
        <v>2021</v>
      </c>
      <c r="B1579" s="1">
        <v>8</v>
      </c>
      <c r="C1579" s="1">
        <v>744</v>
      </c>
      <c r="D1579" s="1">
        <v>2433</v>
      </c>
      <c r="E1579" s="4">
        <v>50.124600000000001</v>
      </c>
      <c r="F1579" s="4">
        <v>49.532200000000003</v>
      </c>
    </row>
    <row r="1580" spans="1:6" x14ac:dyDescent="0.25">
      <c r="A1580" s="1">
        <v>2021</v>
      </c>
      <c r="B1580" s="1">
        <v>8</v>
      </c>
      <c r="C1580" s="1">
        <v>744</v>
      </c>
      <c r="D1580" s="1">
        <v>4000</v>
      </c>
      <c r="E1580" s="4">
        <v>49.471400000000003</v>
      </c>
      <c r="F1580" s="4">
        <v>48.9236</v>
      </c>
    </row>
    <row r="1581" spans="1:6" x14ac:dyDescent="0.25">
      <c r="A1581" s="1">
        <v>2021</v>
      </c>
      <c r="B1581" s="1">
        <v>8</v>
      </c>
      <c r="C1581" s="1">
        <v>744</v>
      </c>
      <c r="D1581" s="1">
        <v>4001</v>
      </c>
      <c r="E1581" s="4">
        <v>49.561300000000003</v>
      </c>
      <c r="F1581" s="4">
        <v>49.124200000000002</v>
      </c>
    </row>
    <row r="1582" spans="1:6" x14ac:dyDescent="0.25">
      <c r="A1582" s="1">
        <v>2021</v>
      </c>
      <c r="B1582" s="1">
        <v>8</v>
      </c>
      <c r="C1582" s="1">
        <v>744</v>
      </c>
      <c r="D1582" s="1">
        <v>4002</v>
      </c>
      <c r="E1582" s="4">
        <v>50.110300000000002</v>
      </c>
      <c r="F1582" s="4">
        <v>49.591500000000003</v>
      </c>
    </row>
    <row r="1583" spans="1:6" x14ac:dyDescent="0.25">
      <c r="A1583" s="1">
        <v>2021</v>
      </c>
      <c r="B1583" s="1">
        <v>8</v>
      </c>
      <c r="C1583" s="1">
        <v>744</v>
      </c>
      <c r="D1583" s="1">
        <v>4003</v>
      </c>
      <c r="E1583" s="4">
        <v>49.318199999999997</v>
      </c>
      <c r="F1583" s="4">
        <v>48.671100000000003</v>
      </c>
    </row>
    <row r="1584" spans="1:6" x14ac:dyDescent="0.25">
      <c r="A1584" s="1">
        <v>2021</v>
      </c>
      <c r="B1584" s="1">
        <v>8</v>
      </c>
      <c r="C1584" s="1">
        <v>744</v>
      </c>
      <c r="D1584" s="1">
        <v>4011</v>
      </c>
      <c r="E1584" s="4">
        <v>45.4452</v>
      </c>
      <c r="F1584" s="4">
        <v>44.531199999999998</v>
      </c>
    </row>
    <row r="1585" spans="1:6" x14ac:dyDescent="0.25">
      <c r="A1585" s="1">
        <v>2021</v>
      </c>
      <c r="B1585" s="1">
        <v>8</v>
      </c>
      <c r="C1585" s="1">
        <v>744</v>
      </c>
      <c r="D1585" s="1">
        <v>4013</v>
      </c>
      <c r="E1585" s="4">
        <v>46.208100000000002</v>
      </c>
      <c r="F1585" s="4">
        <v>45.575600000000001</v>
      </c>
    </row>
    <row r="1586" spans="1:6" x14ac:dyDescent="0.25">
      <c r="A1586" s="1">
        <v>2021</v>
      </c>
      <c r="B1586" s="1">
        <v>8</v>
      </c>
      <c r="C1586" s="1">
        <v>744</v>
      </c>
      <c r="D1586" s="1">
        <v>4142</v>
      </c>
      <c r="E1586" s="4">
        <v>49.421100000000003</v>
      </c>
      <c r="F1586" s="4">
        <v>48.977699999999999</v>
      </c>
    </row>
    <row r="1587" spans="1:6" x14ac:dyDescent="0.25">
      <c r="A1587" s="1">
        <v>2021</v>
      </c>
      <c r="B1587" s="1">
        <v>8</v>
      </c>
      <c r="C1587" s="1">
        <v>744</v>
      </c>
      <c r="D1587" s="1">
        <v>4146</v>
      </c>
      <c r="E1587" s="4">
        <v>50.143700000000003</v>
      </c>
      <c r="F1587" s="4">
        <v>49.645600000000002</v>
      </c>
    </row>
    <row r="1588" spans="1:6" x14ac:dyDescent="0.25">
      <c r="A1588" s="1">
        <v>2021</v>
      </c>
      <c r="B1588" s="1">
        <v>8</v>
      </c>
      <c r="C1588" s="1">
        <v>744</v>
      </c>
      <c r="D1588" s="1">
        <v>4150</v>
      </c>
      <c r="E1588" s="4">
        <v>49.422800000000002</v>
      </c>
      <c r="F1588" s="4">
        <v>48.832999999999998</v>
      </c>
    </row>
    <row r="1589" spans="1:6" x14ac:dyDescent="0.25">
      <c r="A1589" s="1">
        <v>2021</v>
      </c>
      <c r="B1589" s="1">
        <v>8</v>
      </c>
      <c r="C1589" s="1">
        <v>744</v>
      </c>
      <c r="D1589" s="1">
        <v>4162</v>
      </c>
      <c r="E1589" s="4">
        <v>49.404699999999998</v>
      </c>
      <c r="F1589" s="4">
        <v>49.011099999999999</v>
      </c>
    </row>
    <row r="1590" spans="1:6" x14ac:dyDescent="0.25">
      <c r="A1590" s="1">
        <v>2021</v>
      </c>
      <c r="B1590" s="1">
        <v>8</v>
      </c>
      <c r="C1590" s="1">
        <v>744</v>
      </c>
      <c r="D1590" s="1">
        <v>4217</v>
      </c>
      <c r="E1590" s="4">
        <v>49.9071</v>
      </c>
      <c r="F1590" s="4">
        <v>49.292099999999998</v>
      </c>
    </row>
    <row r="1591" spans="1:6" x14ac:dyDescent="0.25">
      <c r="A1591" s="1">
        <v>2021</v>
      </c>
      <c r="B1591" s="1">
        <v>8</v>
      </c>
      <c r="C1591" s="1">
        <v>744</v>
      </c>
      <c r="D1591" s="1">
        <v>4446</v>
      </c>
      <c r="E1591" s="4">
        <v>49.434100000000001</v>
      </c>
      <c r="F1591" s="4">
        <v>48.902000000000001</v>
      </c>
    </row>
    <row r="1592" spans="1:6" x14ac:dyDescent="0.25">
      <c r="A1592" s="1">
        <v>2021</v>
      </c>
      <c r="B1592" s="1">
        <v>8</v>
      </c>
      <c r="C1592" s="1">
        <v>744</v>
      </c>
      <c r="D1592" s="1">
        <v>4447</v>
      </c>
      <c r="E1592" s="4">
        <v>48.673900000000003</v>
      </c>
      <c r="F1592" s="4">
        <v>48.121200000000002</v>
      </c>
    </row>
    <row r="1593" spans="1:6" x14ac:dyDescent="0.25">
      <c r="A1593" s="1">
        <v>2021</v>
      </c>
      <c r="B1593" s="1">
        <v>8</v>
      </c>
      <c r="C1593" s="1">
        <v>744</v>
      </c>
      <c r="D1593" s="1">
        <v>4448</v>
      </c>
      <c r="E1593" s="4">
        <v>46.864800000000002</v>
      </c>
      <c r="F1593" s="4">
        <v>46.193100000000001</v>
      </c>
    </row>
    <row r="1594" spans="1:6" x14ac:dyDescent="0.25">
      <c r="A1594" s="1">
        <v>2021</v>
      </c>
      <c r="B1594" s="1">
        <v>8</v>
      </c>
      <c r="C1594" s="1">
        <v>744</v>
      </c>
      <c r="D1594" s="1">
        <v>4466</v>
      </c>
      <c r="E1594" s="4">
        <v>50.156700000000001</v>
      </c>
      <c r="F1594" s="4">
        <v>49.514099999999999</v>
      </c>
    </row>
    <row r="1595" spans="1:6" x14ac:dyDescent="0.25">
      <c r="A1595" s="1">
        <v>2021</v>
      </c>
      <c r="B1595" s="1">
        <v>8</v>
      </c>
      <c r="C1595" s="1">
        <v>744</v>
      </c>
      <c r="D1595" s="1">
        <v>4479</v>
      </c>
      <c r="E1595" s="4">
        <v>49.549700000000001</v>
      </c>
      <c r="F1595" s="4">
        <v>48.992800000000003</v>
      </c>
    </row>
    <row r="1596" spans="1:6" x14ac:dyDescent="0.25">
      <c r="A1596" s="1">
        <v>2021</v>
      </c>
      <c r="B1596" s="1">
        <v>8</v>
      </c>
      <c r="C1596" s="1">
        <v>744</v>
      </c>
      <c r="D1596" s="1">
        <v>4506</v>
      </c>
      <c r="E1596" s="4">
        <v>48.892400000000002</v>
      </c>
      <c r="F1596" s="4">
        <v>48.258000000000003</v>
      </c>
    </row>
    <row r="1597" spans="1:6" x14ac:dyDescent="0.25">
      <c r="A1597" s="1">
        <v>2021</v>
      </c>
      <c r="B1597" s="1">
        <v>8</v>
      </c>
      <c r="C1597" s="1">
        <v>744</v>
      </c>
      <c r="D1597" s="1">
        <v>12510</v>
      </c>
      <c r="E1597" s="4">
        <v>46.864800000000002</v>
      </c>
      <c r="F1597" s="4">
        <v>46.193300000000001</v>
      </c>
    </row>
    <row r="1598" spans="1:6" x14ac:dyDescent="0.25">
      <c r="A1598" s="1">
        <v>2021</v>
      </c>
      <c r="B1598" s="1">
        <v>8</v>
      </c>
      <c r="C1598" s="1">
        <v>744</v>
      </c>
      <c r="D1598" s="1">
        <v>12511</v>
      </c>
      <c r="E1598" s="4">
        <v>46.864800000000002</v>
      </c>
      <c r="F1598" s="4">
        <v>46.193300000000001</v>
      </c>
    </row>
    <row r="1599" spans="1:6" x14ac:dyDescent="0.25">
      <c r="A1599" s="1">
        <v>2021</v>
      </c>
      <c r="B1599" s="1">
        <v>8</v>
      </c>
      <c r="C1599" s="1">
        <v>744</v>
      </c>
      <c r="D1599" s="1">
        <v>12530</v>
      </c>
      <c r="E1599" s="4">
        <v>42.468499999999999</v>
      </c>
      <c r="F1599" s="4">
        <v>35.679499999999997</v>
      </c>
    </row>
    <row r="1600" spans="1:6" x14ac:dyDescent="0.25">
      <c r="A1600" s="1">
        <v>2021</v>
      </c>
      <c r="B1600" s="1">
        <v>8</v>
      </c>
      <c r="C1600" s="1">
        <v>744</v>
      </c>
      <c r="D1600" s="1">
        <v>68735</v>
      </c>
      <c r="E1600" s="4">
        <v>48.673900000000003</v>
      </c>
      <c r="F1600" s="4">
        <v>48.121200000000002</v>
      </c>
    </row>
    <row r="1601" spans="1:6" x14ac:dyDescent="0.25">
      <c r="A1601" s="1">
        <v>2021</v>
      </c>
      <c r="B1601" s="1">
        <v>9</v>
      </c>
      <c r="C1601" s="1">
        <v>720</v>
      </c>
      <c r="D1601" s="1">
        <v>474</v>
      </c>
      <c r="E1601" s="4">
        <v>47.340899999999998</v>
      </c>
      <c r="F1601" s="4">
        <v>46.222000000000001</v>
      </c>
    </row>
    <row r="1602" spans="1:6" x14ac:dyDescent="0.25">
      <c r="A1602" s="1">
        <v>2021</v>
      </c>
      <c r="B1602" s="1">
        <v>9</v>
      </c>
      <c r="C1602" s="1">
        <v>720</v>
      </c>
      <c r="D1602" s="1">
        <v>555</v>
      </c>
      <c r="E1602" s="4">
        <v>47.266300000000001</v>
      </c>
      <c r="F1602" s="4">
        <v>46.190100000000001</v>
      </c>
    </row>
    <row r="1603" spans="1:6" x14ac:dyDescent="0.25">
      <c r="A1603" s="1">
        <v>2021</v>
      </c>
      <c r="B1603" s="1">
        <v>9</v>
      </c>
      <c r="C1603" s="1">
        <v>720</v>
      </c>
      <c r="D1603" s="1">
        <v>642</v>
      </c>
      <c r="E1603" s="4">
        <v>46.951500000000003</v>
      </c>
      <c r="F1603" s="4">
        <v>45.989100000000001</v>
      </c>
    </row>
    <row r="1604" spans="1:6" x14ac:dyDescent="0.25">
      <c r="A1604" s="1">
        <v>2021</v>
      </c>
      <c r="B1604" s="1">
        <v>9</v>
      </c>
      <c r="C1604" s="1">
        <v>720</v>
      </c>
      <c r="D1604" s="1">
        <v>1185</v>
      </c>
      <c r="E1604" s="4">
        <v>47.26</v>
      </c>
      <c r="F1604" s="4">
        <v>46.2911</v>
      </c>
    </row>
    <row r="1605" spans="1:6" x14ac:dyDescent="0.25">
      <c r="A1605" s="1">
        <v>2021</v>
      </c>
      <c r="B1605" s="1">
        <v>9</v>
      </c>
      <c r="C1605" s="1">
        <v>720</v>
      </c>
      <c r="D1605" s="1">
        <v>1186</v>
      </c>
      <c r="E1605" s="4">
        <v>47.26</v>
      </c>
      <c r="F1605" s="4">
        <v>46.2911</v>
      </c>
    </row>
    <row r="1606" spans="1:6" x14ac:dyDescent="0.25">
      <c r="A1606" s="1">
        <v>2021</v>
      </c>
      <c r="B1606" s="1">
        <v>9</v>
      </c>
      <c r="C1606" s="1">
        <v>720</v>
      </c>
      <c r="D1606" s="1">
        <v>1187</v>
      </c>
      <c r="E1606" s="4">
        <v>47.26</v>
      </c>
      <c r="F1606" s="4">
        <v>46.2911</v>
      </c>
    </row>
    <row r="1607" spans="1:6" x14ac:dyDescent="0.25">
      <c r="A1607" s="1">
        <v>2021</v>
      </c>
      <c r="B1607" s="1">
        <v>9</v>
      </c>
      <c r="C1607" s="1">
        <v>720</v>
      </c>
      <c r="D1607" s="1">
        <v>2433</v>
      </c>
      <c r="E1607" s="4">
        <v>47.819299999999998</v>
      </c>
      <c r="F1607" s="4">
        <v>46.781300000000002</v>
      </c>
    </row>
    <row r="1608" spans="1:6" x14ac:dyDescent="0.25">
      <c r="A1608" s="1">
        <v>2021</v>
      </c>
      <c r="B1608" s="1">
        <v>9</v>
      </c>
      <c r="C1608" s="1">
        <v>720</v>
      </c>
      <c r="D1608" s="1">
        <v>4000</v>
      </c>
      <c r="E1608" s="4">
        <v>48.008800000000001</v>
      </c>
      <c r="F1608" s="4">
        <v>46.763800000000003</v>
      </c>
    </row>
    <row r="1609" spans="1:6" x14ac:dyDescent="0.25">
      <c r="A1609" s="1">
        <v>2021</v>
      </c>
      <c r="B1609" s="1">
        <v>9</v>
      </c>
      <c r="C1609" s="1">
        <v>720</v>
      </c>
      <c r="D1609" s="1">
        <v>4001</v>
      </c>
      <c r="E1609" s="4">
        <v>46.481900000000003</v>
      </c>
      <c r="F1609" s="4">
        <v>45.338500000000003</v>
      </c>
    </row>
    <row r="1610" spans="1:6" x14ac:dyDescent="0.25">
      <c r="A1610" s="1">
        <v>2021</v>
      </c>
      <c r="B1610" s="1">
        <v>9</v>
      </c>
      <c r="C1610" s="1">
        <v>720</v>
      </c>
      <c r="D1610" s="1">
        <v>4002</v>
      </c>
      <c r="E1610" s="4">
        <v>48.07</v>
      </c>
      <c r="F1610" s="4">
        <v>46.864699999999999</v>
      </c>
    </row>
    <row r="1611" spans="1:6" x14ac:dyDescent="0.25">
      <c r="A1611" s="1">
        <v>2021</v>
      </c>
      <c r="B1611" s="1">
        <v>9</v>
      </c>
      <c r="C1611" s="1">
        <v>720</v>
      </c>
      <c r="D1611" s="1">
        <v>4003</v>
      </c>
      <c r="E1611" s="4">
        <v>47.168599999999998</v>
      </c>
      <c r="F1611" s="4">
        <v>46.089399999999998</v>
      </c>
    </row>
    <row r="1612" spans="1:6" x14ac:dyDescent="0.25">
      <c r="A1612" s="1">
        <v>2021</v>
      </c>
      <c r="B1612" s="1">
        <v>9</v>
      </c>
      <c r="C1612" s="1">
        <v>720</v>
      </c>
      <c r="D1612" s="1">
        <v>4011</v>
      </c>
      <c r="E1612" s="4">
        <v>45.170200000000001</v>
      </c>
      <c r="F1612" s="4">
        <v>43.757100000000001</v>
      </c>
    </row>
    <row r="1613" spans="1:6" x14ac:dyDescent="0.25">
      <c r="A1613" s="1">
        <v>2021</v>
      </c>
      <c r="B1613" s="1">
        <v>9</v>
      </c>
      <c r="C1613" s="1">
        <v>720</v>
      </c>
      <c r="D1613" s="1">
        <v>4013</v>
      </c>
      <c r="E1613" s="4">
        <v>43.797199999999997</v>
      </c>
      <c r="F1613" s="4">
        <v>42.6631</v>
      </c>
    </row>
    <row r="1614" spans="1:6" x14ac:dyDescent="0.25">
      <c r="A1614" s="1">
        <v>2021</v>
      </c>
      <c r="B1614" s="1">
        <v>9</v>
      </c>
      <c r="C1614" s="1">
        <v>720</v>
      </c>
      <c r="D1614" s="1">
        <v>4142</v>
      </c>
      <c r="E1614" s="4">
        <v>46.197499999999998</v>
      </c>
      <c r="F1614" s="4">
        <v>45.318300000000001</v>
      </c>
    </row>
    <row r="1615" spans="1:6" x14ac:dyDescent="0.25">
      <c r="A1615" s="1">
        <v>2021</v>
      </c>
      <c r="B1615" s="1">
        <v>9</v>
      </c>
      <c r="C1615" s="1">
        <v>720</v>
      </c>
      <c r="D1615" s="1">
        <v>4146</v>
      </c>
      <c r="E1615" s="4">
        <v>46.997100000000003</v>
      </c>
      <c r="F1615" s="4">
        <v>46.050699999999999</v>
      </c>
    </row>
    <row r="1616" spans="1:6" x14ac:dyDescent="0.25">
      <c r="A1616" s="1">
        <v>2021</v>
      </c>
      <c r="B1616" s="1">
        <v>9</v>
      </c>
      <c r="C1616" s="1">
        <v>720</v>
      </c>
      <c r="D1616" s="1">
        <v>4150</v>
      </c>
      <c r="E1616" s="4">
        <v>45.803800000000003</v>
      </c>
      <c r="F1616" s="4">
        <v>44.911200000000001</v>
      </c>
    </row>
    <row r="1617" spans="1:6" x14ac:dyDescent="0.25">
      <c r="A1617" s="1">
        <v>2021</v>
      </c>
      <c r="B1617" s="1">
        <v>9</v>
      </c>
      <c r="C1617" s="1">
        <v>720</v>
      </c>
      <c r="D1617" s="1">
        <v>4162</v>
      </c>
      <c r="E1617" s="4">
        <v>46.673900000000003</v>
      </c>
      <c r="F1617" s="4">
        <v>45.784700000000001</v>
      </c>
    </row>
    <row r="1618" spans="1:6" x14ac:dyDescent="0.25">
      <c r="A1618" s="1">
        <v>2021</v>
      </c>
      <c r="B1618" s="1">
        <v>9</v>
      </c>
      <c r="C1618" s="1">
        <v>720</v>
      </c>
      <c r="D1618" s="1">
        <v>4217</v>
      </c>
      <c r="E1618" s="4">
        <v>48.381300000000003</v>
      </c>
      <c r="F1618" s="4">
        <v>46.862200000000001</v>
      </c>
    </row>
    <row r="1619" spans="1:6" x14ac:dyDescent="0.25">
      <c r="A1619" s="1">
        <v>2021</v>
      </c>
      <c r="B1619" s="1">
        <v>9</v>
      </c>
      <c r="C1619" s="1">
        <v>720</v>
      </c>
      <c r="D1619" s="1">
        <v>4446</v>
      </c>
      <c r="E1619" s="4">
        <v>47.073999999999998</v>
      </c>
      <c r="F1619" s="4">
        <v>46.137700000000002</v>
      </c>
    </row>
    <row r="1620" spans="1:6" x14ac:dyDescent="0.25">
      <c r="A1620" s="1">
        <v>2021</v>
      </c>
      <c r="B1620" s="1">
        <v>9</v>
      </c>
      <c r="C1620" s="1">
        <v>720</v>
      </c>
      <c r="D1620" s="1">
        <v>4447</v>
      </c>
      <c r="E1620" s="4">
        <v>45.6387</v>
      </c>
      <c r="F1620" s="4">
        <v>44.655000000000001</v>
      </c>
    </row>
    <row r="1621" spans="1:6" x14ac:dyDescent="0.25">
      <c r="A1621" s="1">
        <v>2021</v>
      </c>
      <c r="B1621" s="1">
        <v>9</v>
      </c>
      <c r="C1621" s="1">
        <v>720</v>
      </c>
      <c r="D1621" s="1">
        <v>4448</v>
      </c>
      <c r="E1621" s="4">
        <v>44.415199999999999</v>
      </c>
      <c r="F1621" s="4">
        <v>43.274099999999997</v>
      </c>
    </row>
    <row r="1622" spans="1:6" x14ac:dyDescent="0.25">
      <c r="A1622" s="1">
        <v>2021</v>
      </c>
      <c r="B1622" s="1">
        <v>9</v>
      </c>
      <c r="C1622" s="1">
        <v>720</v>
      </c>
      <c r="D1622" s="1">
        <v>4466</v>
      </c>
      <c r="E1622" s="4">
        <v>47.842599999999997</v>
      </c>
      <c r="F1622" s="4">
        <v>46.775300000000001</v>
      </c>
    </row>
    <row r="1623" spans="1:6" x14ac:dyDescent="0.25">
      <c r="A1623" s="1">
        <v>2021</v>
      </c>
      <c r="B1623" s="1">
        <v>9</v>
      </c>
      <c r="C1623" s="1">
        <v>720</v>
      </c>
      <c r="D1623" s="1">
        <v>4479</v>
      </c>
      <c r="E1623" s="4">
        <v>47.886699999999998</v>
      </c>
      <c r="F1623" s="4">
        <v>46.820500000000003</v>
      </c>
    </row>
    <row r="1624" spans="1:6" x14ac:dyDescent="0.25">
      <c r="A1624" s="1">
        <v>2021</v>
      </c>
      <c r="B1624" s="1">
        <v>9</v>
      </c>
      <c r="C1624" s="1">
        <v>720</v>
      </c>
      <c r="D1624" s="1">
        <v>4506</v>
      </c>
      <c r="E1624" s="4">
        <v>47.865699999999997</v>
      </c>
      <c r="F1624" s="4">
        <v>46.7333</v>
      </c>
    </row>
    <row r="1625" spans="1:6" x14ac:dyDescent="0.25">
      <c r="A1625" s="1">
        <v>2021</v>
      </c>
      <c r="B1625" s="1">
        <v>9</v>
      </c>
      <c r="C1625" s="1">
        <v>720</v>
      </c>
      <c r="D1625" s="1">
        <v>12510</v>
      </c>
      <c r="E1625" s="4">
        <v>44.415199999999999</v>
      </c>
      <c r="F1625" s="4">
        <v>43.274099999999997</v>
      </c>
    </row>
    <row r="1626" spans="1:6" x14ac:dyDescent="0.25">
      <c r="A1626" s="1">
        <v>2021</v>
      </c>
      <c r="B1626" s="1">
        <v>9</v>
      </c>
      <c r="C1626" s="1">
        <v>720</v>
      </c>
      <c r="D1626" s="1">
        <v>12511</v>
      </c>
      <c r="E1626" s="4">
        <v>44.415199999999999</v>
      </c>
      <c r="F1626" s="4">
        <v>43.274099999999997</v>
      </c>
    </row>
    <row r="1627" spans="1:6" x14ac:dyDescent="0.25">
      <c r="A1627" s="1">
        <v>2021</v>
      </c>
      <c r="B1627" s="1">
        <v>9</v>
      </c>
      <c r="C1627" s="1">
        <v>720</v>
      </c>
      <c r="D1627" s="1">
        <v>12530</v>
      </c>
      <c r="E1627" s="4">
        <v>32.139499999999998</v>
      </c>
      <c r="F1627" s="4">
        <v>16.756699999999999</v>
      </c>
    </row>
    <row r="1628" spans="1:6" x14ac:dyDescent="0.25">
      <c r="A1628" s="1">
        <v>2021</v>
      </c>
      <c r="B1628" s="1">
        <v>9</v>
      </c>
      <c r="C1628" s="1">
        <v>720</v>
      </c>
      <c r="D1628" s="1">
        <v>68735</v>
      </c>
      <c r="E1628" s="4">
        <v>45.6387</v>
      </c>
      <c r="F1628" s="4">
        <v>44.655000000000001</v>
      </c>
    </row>
    <row r="1629" spans="1:6" x14ac:dyDescent="0.25">
      <c r="A1629" s="1">
        <v>2021</v>
      </c>
      <c r="B1629" s="1">
        <v>10</v>
      </c>
      <c r="C1629" s="1">
        <v>744</v>
      </c>
      <c r="D1629" s="1">
        <v>474</v>
      </c>
      <c r="E1629" s="4">
        <v>57.500599999999999</v>
      </c>
      <c r="F1629" s="4">
        <v>55.533000000000001</v>
      </c>
    </row>
    <row r="1630" spans="1:6" x14ac:dyDescent="0.25">
      <c r="A1630" s="1">
        <v>2021</v>
      </c>
      <c r="B1630" s="1">
        <v>10</v>
      </c>
      <c r="C1630" s="1">
        <v>744</v>
      </c>
      <c r="D1630" s="1">
        <v>555</v>
      </c>
      <c r="E1630" s="4">
        <v>57.692599999999999</v>
      </c>
      <c r="F1630" s="4">
        <v>55.650799999999997</v>
      </c>
    </row>
    <row r="1631" spans="1:6" x14ac:dyDescent="0.25">
      <c r="A1631" s="1">
        <v>2021</v>
      </c>
      <c r="B1631" s="1">
        <v>10</v>
      </c>
      <c r="C1631" s="1">
        <v>744</v>
      </c>
      <c r="D1631" s="1">
        <v>642</v>
      </c>
      <c r="E1631" s="4">
        <v>57.934800000000003</v>
      </c>
      <c r="F1631" s="4">
        <v>55.952500000000001</v>
      </c>
    </row>
    <row r="1632" spans="1:6" x14ac:dyDescent="0.25">
      <c r="A1632" s="1">
        <v>2021</v>
      </c>
      <c r="B1632" s="1">
        <v>10</v>
      </c>
      <c r="C1632" s="1">
        <v>744</v>
      </c>
      <c r="D1632" s="1">
        <v>1185</v>
      </c>
      <c r="E1632" s="4">
        <v>57.058700000000002</v>
      </c>
      <c r="F1632" s="4">
        <v>55.432099999999998</v>
      </c>
    </row>
    <row r="1633" spans="1:6" x14ac:dyDescent="0.25">
      <c r="A1633" s="1">
        <v>2021</v>
      </c>
      <c r="B1633" s="1">
        <v>10</v>
      </c>
      <c r="C1633" s="1">
        <v>744</v>
      </c>
      <c r="D1633" s="1">
        <v>1186</v>
      </c>
      <c r="E1633" s="4">
        <v>57.058700000000002</v>
      </c>
      <c r="F1633" s="4">
        <v>55.432099999999998</v>
      </c>
    </row>
    <row r="1634" spans="1:6" x14ac:dyDescent="0.25">
      <c r="A1634" s="1">
        <v>2021</v>
      </c>
      <c r="B1634" s="1">
        <v>10</v>
      </c>
      <c r="C1634" s="1">
        <v>744</v>
      </c>
      <c r="D1634" s="1">
        <v>1187</v>
      </c>
      <c r="E1634" s="4">
        <v>57.058700000000002</v>
      </c>
      <c r="F1634" s="4">
        <v>55.432099999999998</v>
      </c>
    </row>
    <row r="1635" spans="1:6" x14ac:dyDescent="0.25">
      <c r="A1635" s="1">
        <v>2021</v>
      </c>
      <c r="B1635" s="1">
        <v>10</v>
      </c>
      <c r="C1635" s="1">
        <v>744</v>
      </c>
      <c r="D1635" s="1">
        <v>2433</v>
      </c>
      <c r="E1635" s="4">
        <v>58.082599999999999</v>
      </c>
      <c r="F1635" s="4">
        <v>56.306199999999997</v>
      </c>
    </row>
    <row r="1636" spans="1:6" x14ac:dyDescent="0.25">
      <c r="A1636" s="1">
        <v>2021</v>
      </c>
      <c r="B1636" s="1">
        <v>10</v>
      </c>
      <c r="C1636" s="1">
        <v>744</v>
      </c>
      <c r="D1636" s="1">
        <v>4000</v>
      </c>
      <c r="E1636" s="4">
        <v>57.709499999999998</v>
      </c>
      <c r="F1636" s="4">
        <v>55.926400000000001</v>
      </c>
    </row>
    <row r="1637" spans="1:6" x14ac:dyDescent="0.25">
      <c r="A1637" s="1">
        <v>2021</v>
      </c>
      <c r="B1637" s="1">
        <v>10</v>
      </c>
      <c r="C1637" s="1">
        <v>744</v>
      </c>
      <c r="D1637" s="1">
        <v>4001</v>
      </c>
      <c r="E1637" s="4">
        <v>56.118400000000001</v>
      </c>
      <c r="F1637" s="4">
        <v>53.889299999999999</v>
      </c>
    </row>
    <row r="1638" spans="1:6" x14ac:dyDescent="0.25">
      <c r="A1638" s="1">
        <v>2021</v>
      </c>
      <c r="B1638" s="1">
        <v>10</v>
      </c>
      <c r="C1638" s="1">
        <v>744</v>
      </c>
      <c r="D1638" s="1">
        <v>4002</v>
      </c>
      <c r="E1638" s="4">
        <v>58.2577</v>
      </c>
      <c r="F1638" s="4">
        <v>56.3504</v>
      </c>
    </row>
    <row r="1639" spans="1:6" x14ac:dyDescent="0.25">
      <c r="A1639" s="1">
        <v>2021</v>
      </c>
      <c r="B1639" s="1">
        <v>10</v>
      </c>
      <c r="C1639" s="1">
        <v>744</v>
      </c>
      <c r="D1639" s="1">
        <v>4003</v>
      </c>
      <c r="E1639" s="4">
        <v>57.318800000000003</v>
      </c>
      <c r="F1639" s="4">
        <v>55.4133</v>
      </c>
    </row>
    <row r="1640" spans="1:6" x14ac:dyDescent="0.25">
      <c r="A1640" s="1">
        <v>2021</v>
      </c>
      <c r="B1640" s="1">
        <v>10</v>
      </c>
      <c r="C1640" s="1">
        <v>744</v>
      </c>
      <c r="D1640" s="1">
        <v>4011</v>
      </c>
      <c r="E1640" s="4">
        <v>52.268300000000004</v>
      </c>
      <c r="F1640" s="4">
        <v>52.234999999999999</v>
      </c>
    </row>
    <row r="1641" spans="1:6" x14ac:dyDescent="0.25">
      <c r="A1641" s="1">
        <v>2021</v>
      </c>
      <c r="B1641" s="1">
        <v>10</v>
      </c>
      <c r="C1641" s="1">
        <v>744</v>
      </c>
      <c r="D1641" s="1">
        <v>4013</v>
      </c>
      <c r="E1641" s="4">
        <v>53.647399999999998</v>
      </c>
      <c r="F1641" s="4">
        <v>51.249600000000001</v>
      </c>
    </row>
    <row r="1642" spans="1:6" x14ac:dyDescent="0.25">
      <c r="A1642" s="1">
        <v>2021</v>
      </c>
      <c r="B1642" s="1">
        <v>10</v>
      </c>
      <c r="C1642" s="1">
        <v>744</v>
      </c>
      <c r="D1642" s="1">
        <v>4142</v>
      </c>
      <c r="E1642" s="4">
        <v>57.1372</v>
      </c>
      <c r="F1642" s="4">
        <v>55.692999999999998</v>
      </c>
    </row>
    <row r="1643" spans="1:6" x14ac:dyDescent="0.25">
      <c r="A1643" s="1">
        <v>2021</v>
      </c>
      <c r="B1643" s="1">
        <v>10</v>
      </c>
      <c r="C1643" s="1">
        <v>744</v>
      </c>
      <c r="D1643" s="1">
        <v>4146</v>
      </c>
      <c r="E1643" s="4">
        <v>58.0319</v>
      </c>
      <c r="F1643" s="4">
        <v>56.541600000000003</v>
      </c>
    </row>
    <row r="1644" spans="1:6" x14ac:dyDescent="0.25">
      <c r="A1644" s="1">
        <v>2021</v>
      </c>
      <c r="B1644" s="1">
        <v>10</v>
      </c>
      <c r="C1644" s="1">
        <v>744</v>
      </c>
      <c r="D1644" s="1">
        <v>4150</v>
      </c>
      <c r="E1644" s="4">
        <v>56.713999999999999</v>
      </c>
      <c r="F1644" s="4">
        <v>55.336100000000002</v>
      </c>
    </row>
    <row r="1645" spans="1:6" x14ac:dyDescent="0.25">
      <c r="A1645" s="1">
        <v>2021</v>
      </c>
      <c r="B1645" s="1">
        <v>10</v>
      </c>
      <c r="C1645" s="1">
        <v>744</v>
      </c>
      <c r="D1645" s="1">
        <v>4162</v>
      </c>
      <c r="E1645" s="4">
        <v>57.497599999999998</v>
      </c>
      <c r="F1645" s="4">
        <v>55.966700000000003</v>
      </c>
    </row>
    <row r="1646" spans="1:6" x14ac:dyDescent="0.25">
      <c r="A1646" s="1">
        <v>2021</v>
      </c>
      <c r="B1646" s="1">
        <v>10</v>
      </c>
      <c r="C1646" s="1">
        <v>744</v>
      </c>
      <c r="D1646" s="1">
        <v>4217</v>
      </c>
      <c r="E1646" s="4">
        <v>57.521999999999998</v>
      </c>
      <c r="F1646" s="4">
        <v>55.661999999999999</v>
      </c>
    </row>
    <row r="1647" spans="1:6" x14ac:dyDescent="0.25">
      <c r="A1647" s="1">
        <v>2021</v>
      </c>
      <c r="B1647" s="1">
        <v>10</v>
      </c>
      <c r="C1647" s="1">
        <v>744</v>
      </c>
      <c r="D1647" s="1">
        <v>4446</v>
      </c>
      <c r="E1647" s="4">
        <v>57.227400000000003</v>
      </c>
      <c r="F1647" s="4">
        <v>55.586599999999997</v>
      </c>
    </row>
    <row r="1648" spans="1:6" x14ac:dyDescent="0.25">
      <c r="A1648" s="1">
        <v>2021</v>
      </c>
      <c r="B1648" s="1">
        <v>10</v>
      </c>
      <c r="C1648" s="1">
        <v>744</v>
      </c>
      <c r="D1648" s="1">
        <v>4447</v>
      </c>
      <c r="E1648" s="4">
        <v>55.558999999999997</v>
      </c>
      <c r="F1648" s="4">
        <v>53.473399999999998</v>
      </c>
    </row>
    <row r="1649" spans="1:6" x14ac:dyDescent="0.25">
      <c r="A1649" s="1">
        <v>2021</v>
      </c>
      <c r="B1649" s="1">
        <v>10</v>
      </c>
      <c r="C1649" s="1">
        <v>744</v>
      </c>
      <c r="D1649" s="1">
        <v>4448</v>
      </c>
      <c r="E1649" s="4">
        <v>54.266800000000003</v>
      </c>
      <c r="F1649" s="4">
        <v>51.832099999999997</v>
      </c>
    </row>
    <row r="1650" spans="1:6" x14ac:dyDescent="0.25">
      <c r="A1650" s="1">
        <v>2021</v>
      </c>
      <c r="B1650" s="1">
        <v>10</v>
      </c>
      <c r="C1650" s="1">
        <v>744</v>
      </c>
      <c r="D1650" s="1">
        <v>4466</v>
      </c>
      <c r="E1650" s="4">
        <v>58.119700000000002</v>
      </c>
      <c r="F1650" s="4">
        <v>56.279499999999999</v>
      </c>
    </row>
    <row r="1651" spans="1:6" x14ac:dyDescent="0.25">
      <c r="A1651" s="1">
        <v>2021</v>
      </c>
      <c r="B1651" s="1">
        <v>10</v>
      </c>
      <c r="C1651" s="1">
        <v>744</v>
      </c>
      <c r="D1651" s="1">
        <v>4479</v>
      </c>
      <c r="E1651" s="4">
        <v>57.650700000000001</v>
      </c>
      <c r="F1651" s="4">
        <v>55.949100000000001</v>
      </c>
    </row>
    <row r="1652" spans="1:6" x14ac:dyDescent="0.25">
      <c r="A1652" s="1">
        <v>2021</v>
      </c>
      <c r="B1652" s="1">
        <v>10</v>
      </c>
      <c r="C1652" s="1">
        <v>744</v>
      </c>
      <c r="D1652" s="1">
        <v>4506</v>
      </c>
      <c r="E1652" s="4">
        <v>57.814599999999999</v>
      </c>
      <c r="F1652" s="4">
        <v>55.991900000000001</v>
      </c>
    </row>
    <row r="1653" spans="1:6" x14ac:dyDescent="0.25">
      <c r="A1653" s="1">
        <v>2021</v>
      </c>
      <c r="B1653" s="1">
        <v>10</v>
      </c>
      <c r="C1653" s="1">
        <v>744</v>
      </c>
      <c r="D1653" s="1">
        <v>12510</v>
      </c>
      <c r="E1653" s="4">
        <v>54.266800000000003</v>
      </c>
      <c r="F1653" s="4">
        <v>51.832099999999997</v>
      </c>
    </row>
    <row r="1654" spans="1:6" x14ac:dyDescent="0.25">
      <c r="A1654" s="1">
        <v>2021</v>
      </c>
      <c r="B1654" s="1">
        <v>10</v>
      </c>
      <c r="C1654" s="1">
        <v>744</v>
      </c>
      <c r="D1654" s="1">
        <v>12511</v>
      </c>
      <c r="E1654" s="4">
        <v>54.266800000000003</v>
      </c>
      <c r="F1654" s="4">
        <v>51.832099999999997</v>
      </c>
    </row>
    <row r="1655" spans="1:6" x14ac:dyDescent="0.25">
      <c r="A1655" s="1">
        <v>2021</v>
      </c>
      <c r="B1655" s="1">
        <v>10</v>
      </c>
      <c r="C1655" s="1">
        <v>744</v>
      </c>
      <c r="D1655" s="1">
        <v>12530</v>
      </c>
      <c r="E1655" s="4">
        <v>55.556600000000003</v>
      </c>
      <c r="F1655" s="4">
        <v>52.767800000000001</v>
      </c>
    </row>
    <row r="1656" spans="1:6" x14ac:dyDescent="0.25">
      <c r="A1656" s="1">
        <v>2021</v>
      </c>
      <c r="B1656" s="1">
        <v>10</v>
      </c>
      <c r="C1656" s="1">
        <v>744</v>
      </c>
      <c r="D1656" s="1">
        <v>68735</v>
      </c>
      <c r="E1656" s="4">
        <v>55.558999999999997</v>
      </c>
      <c r="F1656" s="4">
        <v>53.473399999999998</v>
      </c>
    </row>
    <row r="1657" spans="1:6" x14ac:dyDescent="0.25">
      <c r="A1657" s="1">
        <v>2021</v>
      </c>
      <c r="B1657" s="1">
        <v>11</v>
      </c>
      <c r="C1657" s="1">
        <v>721</v>
      </c>
      <c r="D1657" s="1">
        <v>474</v>
      </c>
      <c r="E1657" s="4">
        <v>55.656399999999998</v>
      </c>
      <c r="F1657" s="4">
        <v>57.968800000000002</v>
      </c>
    </row>
    <row r="1658" spans="1:6" x14ac:dyDescent="0.25">
      <c r="A1658" s="1">
        <v>2021</v>
      </c>
      <c r="B1658" s="1">
        <v>11</v>
      </c>
      <c r="C1658" s="1">
        <v>721</v>
      </c>
      <c r="D1658" s="1">
        <v>555</v>
      </c>
      <c r="E1658" s="4">
        <v>56.936199999999999</v>
      </c>
      <c r="F1658" s="4">
        <v>58.6907</v>
      </c>
    </row>
    <row r="1659" spans="1:6" x14ac:dyDescent="0.25">
      <c r="A1659" s="1">
        <v>2021</v>
      </c>
      <c r="B1659" s="1">
        <v>11</v>
      </c>
      <c r="C1659" s="1">
        <v>721</v>
      </c>
      <c r="D1659" s="1">
        <v>642</v>
      </c>
      <c r="E1659" s="4">
        <v>57.871200000000002</v>
      </c>
      <c r="F1659" s="4">
        <v>59.160299999999999</v>
      </c>
    </row>
    <row r="1660" spans="1:6" x14ac:dyDescent="0.25">
      <c r="A1660" s="1">
        <v>2021</v>
      </c>
      <c r="B1660" s="1">
        <v>11</v>
      </c>
      <c r="C1660" s="1">
        <v>721</v>
      </c>
      <c r="D1660" s="1">
        <v>1185</v>
      </c>
      <c r="E1660" s="4">
        <v>55.373399999999997</v>
      </c>
      <c r="F1660" s="4">
        <v>58.089300000000001</v>
      </c>
    </row>
    <row r="1661" spans="1:6" x14ac:dyDescent="0.25">
      <c r="A1661" s="1">
        <v>2021</v>
      </c>
      <c r="B1661" s="1">
        <v>11</v>
      </c>
      <c r="C1661" s="1">
        <v>721</v>
      </c>
      <c r="D1661" s="1">
        <v>1186</v>
      </c>
      <c r="E1661" s="4">
        <v>55.373399999999997</v>
      </c>
      <c r="F1661" s="4">
        <v>58.089300000000001</v>
      </c>
    </row>
    <row r="1662" spans="1:6" x14ac:dyDescent="0.25">
      <c r="A1662" s="1">
        <v>2021</v>
      </c>
      <c r="B1662" s="1">
        <v>11</v>
      </c>
      <c r="C1662" s="1">
        <v>721</v>
      </c>
      <c r="D1662" s="1">
        <v>1187</v>
      </c>
      <c r="E1662" s="4">
        <v>55.373399999999997</v>
      </c>
      <c r="F1662" s="4">
        <v>58.089300000000001</v>
      </c>
    </row>
    <row r="1663" spans="1:6" x14ac:dyDescent="0.25">
      <c r="A1663" s="1">
        <v>2021</v>
      </c>
      <c r="B1663" s="1">
        <v>11</v>
      </c>
      <c r="C1663" s="1">
        <v>721</v>
      </c>
      <c r="D1663" s="1">
        <v>2433</v>
      </c>
      <c r="E1663" s="4">
        <v>56.097000000000001</v>
      </c>
      <c r="F1663" s="4">
        <v>58.816600000000001</v>
      </c>
    </row>
    <row r="1664" spans="1:6" x14ac:dyDescent="0.25">
      <c r="A1664" s="1">
        <v>2021</v>
      </c>
      <c r="B1664" s="1">
        <v>11</v>
      </c>
      <c r="C1664" s="1">
        <v>721</v>
      </c>
      <c r="D1664" s="1">
        <v>4000</v>
      </c>
      <c r="E1664" s="4">
        <v>56.6937</v>
      </c>
      <c r="F1664" s="4">
        <v>58.834299999999999</v>
      </c>
    </row>
    <row r="1665" spans="1:6" x14ac:dyDescent="0.25">
      <c r="A1665" s="1">
        <v>2021</v>
      </c>
      <c r="B1665" s="1">
        <v>11</v>
      </c>
      <c r="C1665" s="1">
        <v>721</v>
      </c>
      <c r="D1665" s="1">
        <v>4001</v>
      </c>
      <c r="E1665" s="4">
        <v>56.4634</v>
      </c>
      <c r="F1665" s="4">
        <v>58.304099999999998</v>
      </c>
    </row>
    <row r="1666" spans="1:6" x14ac:dyDescent="0.25">
      <c r="A1666" s="1">
        <v>2021</v>
      </c>
      <c r="B1666" s="1">
        <v>11</v>
      </c>
      <c r="C1666" s="1">
        <v>721</v>
      </c>
      <c r="D1666" s="1">
        <v>4002</v>
      </c>
      <c r="E1666" s="4">
        <v>57.509500000000003</v>
      </c>
      <c r="F1666" s="4">
        <v>59.388800000000003</v>
      </c>
    </row>
    <row r="1667" spans="1:6" x14ac:dyDescent="0.25">
      <c r="A1667" s="1">
        <v>2021</v>
      </c>
      <c r="B1667" s="1">
        <v>11</v>
      </c>
      <c r="C1667" s="1">
        <v>721</v>
      </c>
      <c r="D1667" s="1">
        <v>4003</v>
      </c>
      <c r="E1667" s="4">
        <v>55.395099999999999</v>
      </c>
      <c r="F1667" s="4">
        <v>57.931100000000001</v>
      </c>
    </row>
    <row r="1668" spans="1:6" x14ac:dyDescent="0.25">
      <c r="A1668" s="1">
        <v>2021</v>
      </c>
      <c r="B1668" s="1">
        <v>11</v>
      </c>
      <c r="C1668" s="1">
        <v>721</v>
      </c>
      <c r="D1668" s="1">
        <v>4011</v>
      </c>
      <c r="E1668" s="4">
        <v>52.714100000000002</v>
      </c>
      <c r="F1668" s="4">
        <v>55.838999999999999</v>
      </c>
    </row>
    <row r="1669" spans="1:6" x14ac:dyDescent="0.25">
      <c r="A1669" s="1">
        <v>2021</v>
      </c>
      <c r="B1669" s="1">
        <v>11</v>
      </c>
      <c r="C1669" s="1">
        <v>721</v>
      </c>
      <c r="D1669" s="1">
        <v>4013</v>
      </c>
      <c r="E1669" s="4">
        <v>50.901699999999998</v>
      </c>
      <c r="F1669" s="4">
        <v>52.712699999999998</v>
      </c>
    </row>
    <row r="1670" spans="1:6" x14ac:dyDescent="0.25">
      <c r="A1670" s="1">
        <v>2021</v>
      </c>
      <c r="B1670" s="1">
        <v>11</v>
      </c>
      <c r="C1670" s="1">
        <v>721</v>
      </c>
      <c r="D1670" s="1">
        <v>4142</v>
      </c>
      <c r="E1670" s="4">
        <v>57.313299999999998</v>
      </c>
      <c r="F1670" s="4">
        <v>59.180500000000002</v>
      </c>
    </row>
    <row r="1671" spans="1:6" x14ac:dyDescent="0.25">
      <c r="A1671" s="1">
        <v>2021</v>
      </c>
      <c r="B1671" s="1">
        <v>11</v>
      </c>
      <c r="C1671" s="1">
        <v>721</v>
      </c>
      <c r="D1671" s="1">
        <v>4146</v>
      </c>
      <c r="E1671" s="4">
        <v>58.193100000000001</v>
      </c>
      <c r="F1671" s="4">
        <v>60.105800000000002</v>
      </c>
    </row>
    <row r="1672" spans="1:6" x14ac:dyDescent="0.25">
      <c r="A1672" s="1">
        <v>2021</v>
      </c>
      <c r="B1672" s="1">
        <v>11</v>
      </c>
      <c r="C1672" s="1">
        <v>721</v>
      </c>
      <c r="D1672" s="1">
        <v>4150</v>
      </c>
      <c r="E1672" s="4">
        <v>56.7286</v>
      </c>
      <c r="F1672" s="4">
        <v>58.548499999999997</v>
      </c>
    </row>
    <row r="1673" spans="1:6" x14ac:dyDescent="0.25">
      <c r="A1673" s="1">
        <v>2021</v>
      </c>
      <c r="B1673" s="1">
        <v>11</v>
      </c>
      <c r="C1673" s="1">
        <v>721</v>
      </c>
      <c r="D1673" s="1">
        <v>4162</v>
      </c>
      <c r="E1673" s="4">
        <v>57.421300000000002</v>
      </c>
      <c r="F1673" s="4">
        <v>59.189599999999999</v>
      </c>
    </row>
    <row r="1674" spans="1:6" x14ac:dyDescent="0.25">
      <c r="A1674" s="1">
        <v>2021</v>
      </c>
      <c r="B1674" s="1">
        <v>11</v>
      </c>
      <c r="C1674" s="1">
        <v>721</v>
      </c>
      <c r="D1674" s="1">
        <v>4217</v>
      </c>
      <c r="E1674" s="4">
        <v>57.235999999999997</v>
      </c>
      <c r="F1674" s="4">
        <v>58.910600000000002</v>
      </c>
    </row>
    <row r="1675" spans="1:6" x14ac:dyDescent="0.25">
      <c r="A1675" s="1">
        <v>2021</v>
      </c>
      <c r="B1675" s="1">
        <v>11</v>
      </c>
      <c r="C1675" s="1">
        <v>721</v>
      </c>
      <c r="D1675" s="1">
        <v>4446</v>
      </c>
      <c r="E1675" s="4">
        <v>55.092700000000001</v>
      </c>
      <c r="F1675" s="4">
        <v>57.969499999999996</v>
      </c>
    </row>
    <row r="1676" spans="1:6" x14ac:dyDescent="0.25">
      <c r="A1676" s="1">
        <v>2021</v>
      </c>
      <c r="B1676" s="1">
        <v>11</v>
      </c>
      <c r="C1676" s="1">
        <v>721</v>
      </c>
      <c r="D1676" s="1">
        <v>4447</v>
      </c>
      <c r="E1676" s="4">
        <v>53.410200000000003</v>
      </c>
      <c r="F1676" s="4">
        <v>55.805</v>
      </c>
    </row>
    <row r="1677" spans="1:6" x14ac:dyDescent="0.25">
      <c r="A1677" s="1">
        <v>2021</v>
      </c>
      <c r="B1677" s="1">
        <v>11</v>
      </c>
      <c r="C1677" s="1">
        <v>721</v>
      </c>
      <c r="D1677" s="1">
        <v>4448</v>
      </c>
      <c r="E1677" s="4">
        <v>51.671399999999998</v>
      </c>
      <c r="F1677" s="4">
        <v>53.473999999999997</v>
      </c>
    </row>
    <row r="1678" spans="1:6" x14ac:dyDescent="0.25">
      <c r="A1678" s="1">
        <v>2021</v>
      </c>
      <c r="B1678" s="1">
        <v>11</v>
      </c>
      <c r="C1678" s="1">
        <v>721</v>
      </c>
      <c r="D1678" s="1">
        <v>4466</v>
      </c>
      <c r="E1678" s="4">
        <v>56.142000000000003</v>
      </c>
      <c r="F1678" s="4">
        <v>58.782800000000002</v>
      </c>
    </row>
    <row r="1679" spans="1:6" x14ac:dyDescent="0.25">
      <c r="A1679" s="1">
        <v>2021</v>
      </c>
      <c r="B1679" s="1">
        <v>11</v>
      </c>
      <c r="C1679" s="1">
        <v>721</v>
      </c>
      <c r="D1679" s="1">
        <v>4479</v>
      </c>
      <c r="E1679" s="4">
        <v>56.206000000000003</v>
      </c>
      <c r="F1679" s="4">
        <v>58.9529</v>
      </c>
    </row>
    <row r="1680" spans="1:6" x14ac:dyDescent="0.25">
      <c r="A1680" s="1">
        <v>2021</v>
      </c>
      <c r="B1680" s="1">
        <v>11</v>
      </c>
      <c r="C1680" s="1">
        <v>721</v>
      </c>
      <c r="D1680" s="1">
        <v>4506</v>
      </c>
      <c r="E1680" s="4">
        <v>55.792400000000001</v>
      </c>
      <c r="F1680" s="4">
        <v>58.513599999999997</v>
      </c>
    </row>
    <row r="1681" spans="1:6" x14ac:dyDescent="0.25">
      <c r="A1681" s="1">
        <v>2021</v>
      </c>
      <c r="B1681" s="1">
        <v>11</v>
      </c>
      <c r="C1681" s="1">
        <v>721</v>
      </c>
      <c r="D1681" s="1">
        <v>12510</v>
      </c>
      <c r="E1681" s="4">
        <v>51.671399999999998</v>
      </c>
      <c r="F1681" s="4">
        <v>53.473999999999997</v>
      </c>
    </row>
    <row r="1682" spans="1:6" x14ac:dyDescent="0.25">
      <c r="A1682" s="1">
        <v>2021</v>
      </c>
      <c r="B1682" s="1">
        <v>11</v>
      </c>
      <c r="C1682" s="1">
        <v>721</v>
      </c>
      <c r="D1682" s="1">
        <v>12511</v>
      </c>
      <c r="E1682" s="4">
        <v>51.671399999999998</v>
      </c>
      <c r="F1682" s="4">
        <v>53.473999999999997</v>
      </c>
    </row>
    <row r="1683" spans="1:6" x14ac:dyDescent="0.25">
      <c r="A1683" s="1">
        <v>2021</v>
      </c>
      <c r="B1683" s="1">
        <v>11</v>
      </c>
      <c r="C1683" s="1">
        <v>721</v>
      </c>
      <c r="D1683" s="1">
        <v>12530</v>
      </c>
      <c r="E1683" s="4">
        <v>53.493699999999997</v>
      </c>
      <c r="F1683" s="4">
        <v>55.613700000000001</v>
      </c>
    </row>
    <row r="1684" spans="1:6" x14ac:dyDescent="0.25">
      <c r="A1684" s="1">
        <v>2021</v>
      </c>
      <c r="B1684" s="1">
        <v>11</v>
      </c>
      <c r="C1684" s="1">
        <v>721</v>
      </c>
      <c r="D1684" s="1">
        <v>68735</v>
      </c>
      <c r="E1684" s="4">
        <v>53.410200000000003</v>
      </c>
      <c r="F1684" s="4">
        <v>55.805</v>
      </c>
    </row>
    <row r="1685" spans="1:6" x14ac:dyDescent="0.25">
      <c r="A1685" s="1">
        <v>2021</v>
      </c>
      <c r="B1685" s="1">
        <v>12</v>
      </c>
      <c r="C1685" s="1">
        <v>744</v>
      </c>
      <c r="D1685" s="1">
        <v>474</v>
      </c>
      <c r="E1685" s="4">
        <v>62.2378</v>
      </c>
      <c r="F1685" s="4">
        <v>57.828400000000002</v>
      </c>
    </row>
    <row r="1686" spans="1:6" x14ac:dyDescent="0.25">
      <c r="A1686" s="1">
        <v>2021</v>
      </c>
      <c r="B1686" s="1">
        <v>12</v>
      </c>
      <c r="C1686" s="1">
        <v>744</v>
      </c>
      <c r="D1686" s="1">
        <v>555</v>
      </c>
      <c r="E1686" s="4">
        <v>66.280900000000003</v>
      </c>
      <c r="F1686" s="4">
        <v>59.131799999999998</v>
      </c>
    </row>
    <row r="1687" spans="1:6" x14ac:dyDescent="0.25">
      <c r="A1687" s="1">
        <v>2021</v>
      </c>
      <c r="B1687" s="1">
        <v>12</v>
      </c>
      <c r="C1687" s="1">
        <v>744</v>
      </c>
      <c r="D1687" s="1">
        <v>642</v>
      </c>
      <c r="E1687" s="4">
        <v>67.268799999999999</v>
      </c>
      <c r="F1687" s="4">
        <v>59.623899999999999</v>
      </c>
    </row>
    <row r="1688" spans="1:6" x14ac:dyDescent="0.25">
      <c r="A1688" s="1">
        <v>2021</v>
      </c>
      <c r="B1688" s="1">
        <v>12</v>
      </c>
      <c r="C1688" s="1">
        <v>744</v>
      </c>
      <c r="D1688" s="1">
        <v>1185</v>
      </c>
      <c r="E1688" s="4">
        <v>62.165599999999998</v>
      </c>
      <c r="F1688" s="4">
        <v>58.494700000000002</v>
      </c>
    </row>
    <row r="1689" spans="1:6" x14ac:dyDescent="0.25">
      <c r="A1689" s="1">
        <v>2021</v>
      </c>
      <c r="B1689" s="1">
        <v>12</v>
      </c>
      <c r="C1689" s="1">
        <v>744</v>
      </c>
      <c r="D1689" s="1">
        <v>1186</v>
      </c>
      <c r="E1689" s="4">
        <v>62.165599999999998</v>
      </c>
      <c r="F1689" s="4">
        <v>58.494700000000002</v>
      </c>
    </row>
    <row r="1690" spans="1:6" x14ac:dyDescent="0.25">
      <c r="A1690" s="1">
        <v>2021</v>
      </c>
      <c r="B1690" s="1">
        <v>12</v>
      </c>
      <c r="C1690" s="1">
        <v>744</v>
      </c>
      <c r="D1690" s="1">
        <v>1187</v>
      </c>
      <c r="E1690" s="4">
        <v>62.165599999999998</v>
      </c>
      <c r="F1690" s="4">
        <v>58.494700000000002</v>
      </c>
    </row>
    <row r="1691" spans="1:6" x14ac:dyDescent="0.25">
      <c r="A1691" s="1">
        <v>2021</v>
      </c>
      <c r="B1691" s="1">
        <v>12</v>
      </c>
      <c r="C1691" s="1">
        <v>744</v>
      </c>
      <c r="D1691" s="1">
        <v>2433</v>
      </c>
      <c r="E1691" s="4">
        <v>63.122700000000002</v>
      </c>
      <c r="F1691" s="4">
        <v>59.066899999999997</v>
      </c>
    </row>
    <row r="1692" spans="1:6" x14ac:dyDescent="0.25">
      <c r="A1692" s="1">
        <v>2021</v>
      </c>
      <c r="B1692" s="1">
        <v>12</v>
      </c>
      <c r="C1692" s="1">
        <v>744</v>
      </c>
      <c r="D1692" s="1">
        <v>4000</v>
      </c>
      <c r="E1692" s="4">
        <v>65.135499999999993</v>
      </c>
      <c r="F1692" s="4">
        <v>59.419600000000003</v>
      </c>
    </row>
    <row r="1693" spans="1:6" x14ac:dyDescent="0.25">
      <c r="A1693" s="1">
        <v>2021</v>
      </c>
      <c r="B1693" s="1">
        <v>12</v>
      </c>
      <c r="C1693" s="1">
        <v>744</v>
      </c>
      <c r="D1693" s="1">
        <v>4001</v>
      </c>
      <c r="E1693" s="4">
        <v>66.7761</v>
      </c>
      <c r="F1693" s="4">
        <v>59.564999999999998</v>
      </c>
    </row>
    <row r="1694" spans="1:6" x14ac:dyDescent="0.25">
      <c r="A1694" s="1">
        <v>2021</v>
      </c>
      <c r="B1694" s="1">
        <v>12</v>
      </c>
      <c r="C1694" s="1">
        <v>744</v>
      </c>
      <c r="D1694" s="1">
        <v>4002</v>
      </c>
      <c r="E1694" s="4">
        <v>66.682199999999995</v>
      </c>
      <c r="F1694" s="4">
        <v>59.964700000000001</v>
      </c>
    </row>
    <row r="1695" spans="1:6" x14ac:dyDescent="0.25">
      <c r="A1695" s="1">
        <v>2021</v>
      </c>
      <c r="B1695" s="1">
        <v>12</v>
      </c>
      <c r="C1695" s="1">
        <v>744</v>
      </c>
      <c r="D1695" s="1">
        <v>4003</v>
      </c>
      <c r="E1695" s="4">
        <v>62.033999999999999</v>
      </c>
      <c r="F1695" s="4">
        <v>57.910499999999999</v>
      </c>
    </row>
    <row r="1696" spans="1:6" x14ac:dyDescent="0.25">
      <c r="A1696" s="1">
        <v>2021</v>
      </c>
      <c r="B1696" s="1">
        <v>12</v>
      </c>
      <c r="C1696" s="1">
        <v>744</v>
      </c>
      <c r="D1696" s="1">
        <v>4011</v>
      </c>
      <c r="E1696" s="4">
        <v>55.331499999999998</v>
      </c>
      <c r="F1696" s="4">
        <v>50.401499999999999</v>
      </c>
    </row>
    <row r="1697" spans="1:6" x14ac:dyDescent="0.25">
      <c r="A1697" s="1">
        <v>2021</v>
      </c>
      <c r="B1697" s="1">
        <v>12</v>
      </c>
      <c r="C1697" s="1">
        <v>744</v>
      </c>
      <c r="D1697" s="1">
        <v>4013</v>
      </c>
      <c r="E1697" s="4">
        <v>57.154200000000003</v>
      </c>
      <c r="F1697" s="4">
        <v>52.458799999999997</v>
      </c>
    </row>
    <row r="1698" spans="1:6" x14ac:dyDescent="0.25">
      <c r="A1698" s="1">
        <v>2021</v>
      </c>
      <c r="B1698" s="1">
        <v>12</v>
      </c>
      <c r="C1698" s="1">
        <v>744</v>
      </c>
      <c r="D1698" s="1">
        <v>4142</v>
      </c>
      <c r="E1698" s="4">
        <v>66.696600000000004</v>
      </c>
      <c r="F1698" s="4">
        <v>59.476999999999997</v>
      </c>
    </row>
    <row r="1699" spans="1:6" x14ac:dyDescent="0.25">
      <c r="A1699" s="1">
        <v>2021</v>
      </c>
      <c r="B1699" s="1">
        <v>12</v>
      </c>
      <c r="C1699" s="1">
        <v>744</v>
      </c>
      <c r="D1699" s="1">
        <v>4146</v>
      </c>
      <c r="E1699" s="4">
        <v>67.782700000000006</v>
      </c>
      <c r="F1699" s="4">
        <v>60.4681</v>
      </c>
    </row>
    <row r="1700" spans="1:6" x14ac:dyDescent="0.25">
      <c r="A1700" s="1">
        <v>2021</v>
      </c>
      <c r="B1700" s="1">
        <v>12</v>
      </c>
      <c r="C1700" s="1">
        <v>744</v>
      </c>
      <c r="D1700" s="1">
        <v>4150</v>
      </c>
      <c r="E1700" s="4">
        <v>66.540099999999995</v>
      </c>
      <c r="F1700" s="4">
        <v>58.9985</v>
      </c>
    </row>
    <row r="1701" spans="1:6" x14ac:dyDescent="0.25">
      <c r="A1701" s="1">
        <v>2021</v>
      </c>
      <c r="B1701" s="1">
        <v>12</v>
      </c>
      <c r="C1701" s="1">
        <v>744</v>
      </c>
      <c r="D1701" s="1">
        <v>4162</v>
      </c>
      <c r="E1701" s="4">
        <v>66.8202</v>
      </c>
      <c r="F1701" s="4">
        <v>59.658799999999999</v>
      </c>
    </row>
    <row r="1702" spans="1:6" x14ac:dyDescent="0.25">
      <c r="A1702" s="1">
        <v>2021</v>
      </c>
      <c r="B1702" s="1">
        <v>12</v>
      </c>
      <c r="C1702" s="1">
        <v>744</v>
      </c>
      <c r="D1702" s="1">
        <v>4217</v>
      </c>
      <c r="E1702" s="4">
        <v>67.249600000000001</v>
      </c>
      <c r="F1702" s="4">
        <v>59.943199999999997</v>
      </c>
    </row>
    <row r="1703" spans="1:6" x14ac:dyDescent="0.25">
      <c r="A1703" s="1">
        <v>2021</v>
      </c>
      <c r="B1703" s="1">
        <v>12</v>
      </c>
      <c r="C1703" s="1">
        <v>744</v>
      </c>
      <c r="D1703" s="1">
        <v>4446</v>
      </c>
      <c r="E1703" s="4">
        <v>61.967300000000002</v>
      </c>
      <c r="F1703" s="4">
        <v>58.199300000000001</v>
      </c>
    </row>
    <row r="1704" spans="1:6" x14ac:dyDescent="0.25">
      <c r="A1704" s="1">
        <v>2021</v>
      </c>
      <c r="B1704" s="1">
        <v>12</v>
      </c>
      <c r="C1704" s="1">
        <v>744</v>
      </c>
      <c r="D1704" s="1">
        <v>4447</v>
      </c>
      <c r="E1704" s="4">
        <v>60.1175</v>
      </c>
      <c r="F1704" s="4">
        <v>55.6571</v>
      </c>
    </row>
    <row r="1705" spans="1:6" x14ac:dyDescent="0.25">
      <c r="A1705" s="1">
        <v>2021</v>
      </c>
      <c r="B1705" s="1">
        <v>12</v>
      </c>
      <c r="C1705" s="1">
        <v>744</v>
      </c>
      <c r="D1705" s="1">
        <v>4448</v>
      </c>
      <c r="E1705" s="4">
        <v>58.003</v>
      </c>
      <c r="F1705" s="4">
        <v>53.205300000000001</v>
      </c>
    </row>
    <row r="1706" spans="1:6" x14ac:dyDescent="0.25">
      <c r="A1706" s="1">
        <v>2021</v>
      </c>
      <c r="B1706" s="1">
        <v>12</v>
      </c>
      <c r="C1706" s="1">
        <v>744</v>
      </c>
      <c r="D1706" s="1">
        <v>4466</v>
      </c>
      <c r="E1706" s="4">
        <v>63.152700000000003</v>
      </c>
      <c r="F1706" s="4">
        <v>58.974299999999999</v>
      </c>
    </row>
    <row r="1707" spans="1:6" x14ac:dyDescent="0.25">
      <c r="A1707" s="1">
        <v>2021</v>
      </c>
      <c r="B1707" s="1">
        <v>12</v>
      </c>
      <c r="C1707" s="1">
        <v>744</v>
      </c>
      <c r="D1707" s="1">
        <v>4479</v>
      </c>
      <c r="E1707" s="4">
        <v>63.045200000000001</v>
      </c>
      <c r="F1707" s="4">
        <v>59.398800000000001</v>
      </c>
    </row>
    <row r="1708" spans="1:6" x14ac:dyDescent="0.25">
      <c r="A1708" s="1">
        <v>2021</v>
      </c>
      <c r="B1708" s="1">
        <v>12</v>
      </c>
      <c r="C1708" s="1">
        <v>744</v>
      </c>
      <c r="D1708" s="1">
        <v>4506</v>
      </c>
      <c r="E1708" s="4">
        <v>62.116100000000003</v>
      </c>
      <c r="F1708" s="4">
        <v>58.343800000000002</v>
      </c>
    </row>
    <row r="1709" spans="1:6" x14ac:dyDescent="0.25">
      <c r="A1709" s="1">
        <v>2021</v>
      </c>
      <c r="B1709" s="1">
        <v>12</v>
      </c>
      <c r="C1709" s="1">
        <v>744</v>
      </c>
      <c r="D1709" s="1">
        <v>12510</v>
      </c>
      <c r="E1709" s="4">
        <v>58.003</v>
      </c>
      <c r="F1709" s="4">
        <v>53.205300000000001</v>
      </c>
    </row>
    <row r="1710" spans="1:6" x14ac:dyDescent="0.25">
      <c r="A1710" s="1">
        <v>2021</v>
      </c>
      <c r="B1710" s="1">
        <v>12</v>
      </c>
      <c r="C1710" s="1">
        <v>744</v>
      </c>
      <c r="D1710" s="1">
        <v>12511</v>
      </c>
      <c r="E1710" s="4">
        <v>58.003</v>
      </c>
      <c r="F1710" s="4">
        <v>53.205300000000001</v>
      </c>
    </row>
    <row r="1711" spans="1:6" x14ac:dyDescent="0.25">
      <c r="A1711" s="1">
        <v>2021</v>
      </c>
      <c r="B1711" s="1">
        <v>12</v>
      </c>
      <c r="C1711" s="1">
        <v>744</v>
      </c>
      <c r="D1711" s="1">
        <v>12530</v>
      </c>
      <c r="E1711" s="4">
        <v>60.136000000000003</v>
      </c>
      <c r="F1711" s="4">
        <v>55.229300000000002</v>
      </c>
    </row>
    <row r="1712" spans="1:6" x14ac:dyDescent="0.25">
      <c r="A1712" s="1">
        <v>2021</v>
      </c>
      <c r="B1712" s="1">
        <v>12</v>
      </c>
      <c r="C1712" s="1">
        <v>744</v>
      </c>
      <c r="D1712" s="1">
        <v>68735</v>
      </c>
      <c r="E1712" s="4">
        <v>60.1175</v>
      </c>
      <c r="F1712" s="4">
        <v>55.6571</v>
      </c>
    </row>
    <row r="1713" spans="1:6" x14ac:dyDescent="0.25">
      <c r="A1713" s="1">
        <v>2022</v>
      </c>
      <c r="B1713" s="1">
        <v>1</v>
      </c>
      <c r="C1713" s="1">
        <v>744</v>
      </c>
      <c r="D1713" s="1">
        <v>474</v>
      </c>
      <c r="E1713" s="4">
        <v>149.5454</v>
      </c>
      <c r="F1713" s="4">
        <v>147.4854</v>
      </c>
    </row>
    <row r="1714" spans="1:6" x14ac:dyDescent="0.25">
      <c r="A1714" s="1">
        <v>2022</v>
      </c>
      <c r="B1714" s="1">
        <v>1</v>
      </c>
      <c r="C1714" s="1">
        <v>744</v>
      </c>
      <c r="D1714" s="1">
        <v>555</v>
      </c>
      <c r="E1714" s="4">
        <v>146.48779999999999</v>
      </c>
      <c r="F1714" s="4">
        <v>145.92009999999999</v>
      </c>
    </row>
    <row r="1715" spans="1:6" x14ac:dyDescent="0.25">
      <c r="A1715" s="1">
        <v>2022</v>
      </c>
      <c r="B1715" s="1">
        <v>1</v>
      </c>
      <c r="C1715" s="1">
        <v>744</v>
      </c>
      <c r="D1715" s="1">
        <v>642</v>
      </c>
      <c r="E1715" s="4">
        <v>146.3501</v>
      </c>
      <c r="F1715" s="4">
        <v>145.5899</v>
      </c>
    </row>
    <row r="1716" spans="1:6" x14ac:dyDescent="0.25">
      <c r="A1716" s="1">
        <v>2022</v>
      </c>
      <c r="B1716" s="1">
        <v>1</v>
      </c>
      <c r="C1716" s="1">
        <v>744</v>
      </c>
      <c r="D1716" s="1">
        <v>1185</v>
      </c>
      <c r="E1716" s="4">
        <v>148.27289999999999</v>
      </c>
      <c r="F1716" s="4">
        <v>147.58070000000001</v>
      </c>
    </row>
    <row r="1717" spans="1:6" x14ac:dyDescent="0.25">
      <c r="A1717" s="1">
        <v>2022</v>
      </c>
      <c r="B1717" s="1">
        <v>1</v>
      </c>
      <c r="C1717" s="1">
        <v>744</v>
      </c>
      <c r="D1717" s="1">
        <v>1186</v>
      </c>
      <c r="E1717" s="4">
        <v>148.27289999999999</v>
      </c>
      <c r="F1717" s="4">
        <v>147.58090000000001</v>
      </c>
    </row>
    <row r="1718" spans="1:6" x14ac:dyDescent="0.25">
      <c r="A1718" s="1">
        <v>2022</v>
      </c>
      <c r="B1718" s="1">
        <v>1</v>
      </c>
      <c r="C1718" s="1">
        <v>744</v>
      </c>
      <c r="D1718" s="1">
        <v>1187</v>
      </c>
      <c r="E1718" s="4">
        <v>148.27289999999999</v>
      </c>
      <c r="F1718" s="4">
        <v>147.58099999999999</v>
      </c>
    </row>
    <row r="1719" spans="1:6" x14ac:dyDescent="0.25">
      <c r="A1719" s="1">
        <v>2022</v>
      </c>
      <c r="B1719" s="1">
        <v>1</v>
      </c>
      <c r="C1719" s="1">
        <v>744</v>
      </c>
      <c r="D1719" s="1">
        <v>2433</v>
      </c>
      <c r="E1719" s="4">
        <v>150.1344</v>
      </c>
      <c r="F1719" s="4">
        <v>149.49690000000001</v>
      </c>
    </row>
    <row r="1720" spans="1:6" x14ac:dyDescent="0.25">
      <c r="A1720" s="1">
        <v>2022</v>
      </c>
      <c r="B1720" s="1">
        <v>1</v>
      </c>
      <c r="C1720" s="1">
        <v>744</v>
      </c>
      <c r="D1720" s="1">
        <v>4000</v>
      </c>
      <c r="E1720" s="4">
        <v>149.4563</v>
      </c>
      <c r="F1720" s="4">
        <v>148.65899999999999</v>
      </c>
    </row>
    <row r="1721" spans="1:6" x14ac:dyDescent="0.25">
      <c r="A1721" s="1">
        <v>2022</v>
      </c>
      <c r="B1721" s="1">
        <v>1</v>
      </c>
      <c r="C1721" s="1">
        <v>744</v>
      </c>
      <c r="D1721" s="1">
        <v>4001</v>
      </c>
      <c r="E1721" s="4">
        <v>146.6942</v>
      </c>
      <c r="F1721" s="4">
        <v>145.22370000000001</v>
      </c>
    </row>
    <row r="1722" spans="1:6" x14ac:dyDescent="0.25">
      <c r="A1722" s="1">
        <v>2022</v>
      </c>
      <c r="B1722" s="1">
        <v>1</v>
      </c>
      <c r="C1722" s="1">
        <v>744</v>
      </c>
      <c r="D1722" s="1">
        <v>4002</v>
      </c>
      <c r="E1722" s="4">
        <v>148.9658</v>
      </c>
      <c r="F1722" s="4">
        <v>148.6319</v>
      </c>
    </row>
    <row r="1723" spans="1:6" x14ac:dyDescent="0.25">
      <c r="A1723" s="1">
        <v>2022</v>
      </c>
      <c r="B1723" s="1">
        <v>1</v>
      </c>
      <c r="C1723" s="1">
        <v>744</v>
      </c>
      <c r="D1723" s="1">
        <v>4003</v>
      </c>
      <c r="E1723" s="4">
        <v>148.45410000000001</v>
      </c>
      <c r="F1723" s="4">
        <v>147.15729999999999</v>
      </c>
    </row>
    <row r="1724" spans="1:6" x14ac:dyDescent="0.25">
      <c r="A1724" s="1">
        <v>2022</v>
      </c>
      <c r="B1724" s="1">
        <v>1</v>
      </c>
      <c r="C1724" s="1">
        <v>744</v>
      </c>
      <c r="D1724" s="1">
        <v>4011</v>
      </c>
      <c r="E1724" s="4">
        <v>142.0034</v>
      </c>
      <c r="F1724" s="4">
        <v>139.39400000000001</v>
      </c>
    </row>
    <row r="1725" spans="1:6" x14ac:dyDescent="0.25">
      <c r="A1725" s="1">
        <v>2022</v>
      </c>
      <c r="B1725" s="1">
        <v>1</v>
      </c>
      <c r="C1725" s="1">
        <v>744</v>
      </c>
      <c r="D1725" s="1">
        <v>4013</v>
      </c>
      <c r="E1725" s="4">
        <v>137.25479999999999</v>
      </c>
      <c r="F1725" s="4">
        <v>133.70529999999999</v>
      </c>
    </row>
    <row r="1726" spans="1:6" x14ac:dyDescent="0.25">
      <c r="A1726" s="1">
        <v>2022</v>
      </c>
      <c r="B1726" s="1">
        <v>1</v>
      </c>
      <c r="C1726" s="1">
        <v>744</v>
      </c>
      <c r="D1726" s="1">
        <v>4142</v>
      </c>
      <c r="E1726" s="4">
        <v>145.8588</v>
      </c>
      <c r="F1726" s="4">
        <v>144.73779999999999</v>
      </c>
    </row>
    <row r="1727" spans="1:6" x14ac:dyDescent="0.25">
      <c r="A1727" s="1">
        <v>2022</v>
      </c>
      <c r="B1727" s="1">
        <v>1</v>
      </c>
      <c r="C1727" s="1">
        <v>744</v>
      </c>
      <c r="D1727" s="1">
        <v>4146</v>
      </c>
      <c r="E1727" s="4">
        <v>148.51730000000001</v>
      </c>
      <c r="F1727" s="4">
        <v>147.42869999999999</v>
      </c>
    </row>
    <row r="1728" spans="1:6" x14ac:dyDescent="0.25">
      <c r="A1728" s="1">
        <v>2022</v>
      </c>
      <c r="B1728" s="1">
        <v>1</v>
      </c>
      <c r="C1728" s="1">
        <v>744</v>
      </c>
      <c r="D1728" s="1">
        <v>4150</v>
      </c>
      <c r="E1728" s="4">
        <v>145.72139999999999</v>
      </c>
      <c r="F1728" s="4">
        <v>143.04830000000001</v>
      </c>
    </row>
    <row r="1729" spans="1:6" x14ac:dyDescent="0.25">
      <c r="A1729" s="1">
        <v>2022</v>
      </c>
      <c r="B1729" s="1">
        <v>1</v>
      </c>
      <c r="C1729" s="1">
        <v>744</v>
      </c>
      <c r="D1729" s="1">
        <v>4162</v>
      </c>
      <c r="E1729" s="4">
        <v>146.32300000000001</v>
      </c>
      <c r="F1729" s="4">
        <v>145.70830000000001</v>
      </c>
    </row>
    <row r="1730" spans="1:6" x14ac:dyDescent="0.25">
      <c r="A1730" s="1">
        <v>2022</v>
      </c>
      <c r="B1730" s="1">
        <v>1</v>
      </c>
      <c r="C1730" s="1">
        <v>744</v>
      </c>
      <c r="D1730" s="1">
        <v>4217</v>
      </c>
      <c r="E1730" s="4">
        <v>150.8895</v>
      </c>
      <c r="F1730" s="4">
        <v>150.15799999999999</v>
      </c>
    </row>
    <row r="1731" spans="1:6" x14ac:dyDescent="0.25">
      <c r="A1731" s="1">
        <v>2022</v>
      </c>
      <c r="B1731" s="1">
        <v>1</v>
      </c>
      <c r="C1731" s="1">
        <v>744</v>
      </c>
      <c r="D1731" s="1">
        <v>4446</v>
      </c>
      <c r="E1731" s="4">
        <v>146.7679</v>
      </c>
      <c r="F1731" s="4">
        <v>146.82230000000001</v>
      </c>
    </row>
    <row r="1732" spans="1:6" x14ac:dyDescent="0.25">
      <c r="A1732" s="1">
        <v>2022</v>
      </c>
      <c r="B1732" s="1">
        <v>1</v>
      </c>
      <c r="C1732" s="1">
        <v>744</v>
      </c>
      <c r="D1732" s="1">
        <v>4447</v>
      </c>
      <c r="E1732" s="4">
        <v>142.6284</v>
      </c>
      <c r="F1732" s="4">
        <v>140.27340000000001</v>
      </c>
    </row>
    <row r="1733" spans="1:6" x14ac:dyDescent="0.25">
      <c r="A1733" s="1">
        <v>2022</v>
      </c>
      <c r="B1733" s="1">
        <v>1</v>
      </c>
      <c r="C1733" s="1">
        <v>744</v>
      </c>
      <c r="D1733" s="1">
        <v>4448</v>
      </c>
      <c r="E1733" s="4">
        <v>139.1755</v>
      </c>
      <c r="F1733" s="4">
        <v>135.59389999999999</v>
      </c>
    </row>
    <row r="1734" spans="1:6" x14ac:dyDescent="0.25">
      <c r="A1734" s="1">
        <v>2022</v>
      </c>
      <c r="B1734" s="1">
        <v>1</v>
      </c>
      <c r="C1734" s="1">
        <v>744</v>
      </c>
      <c r="D1734" s="1">
        <v>4466</v>
      </c>
      <c r="E1734" s="4">
        <v>150.70410000000001</v>
      </c>
      <c r="F1734" s="4">
        <v>149.69810000000001</v>
      </c>
    </row>
    <row r="1735" spans="1:6" x14ac:dyDescent="0.25">
      <c r="A1735" s="1">
        <v>2022</v>
      </c>
      <c r="B1735" s="1">
        <v>1</v>
      </c>
      <c r="C1735" s="1">
        <v>744</v>
      </c>
      <c r="D1735" s="1">
        <v>4479</v>
      </c>
      <c r="E1735" s="4">
        <v>149.2133</v>
      </c>
      <c r="F1735" s="4">
        <v>148.41650000000001</v>
      </c>
    </row>
    <row r="1736" spans="1:6" x14ac:dyDescent="0.25">
      <c r="A1736" s="1">
        <v>2022</v>
      </c>
      <c r="B1736" s="1">
        <v>1</v>
      </c>
      <c r="C1736" s="1">
        <v>744</v>
      </c>
      <c r="D1736" s="1">
        <v>4506</v>
      </c>
      <c r="E1736" s="4">
        <v>148.6377</v>
      </c>
      <c r="F1736" s="4">
        <v>147.78200000000001</v>
      </c>
    </row>
    <row r="1737" spans="1:6" x14ac:dyDescent="0.25">
      <c r="A1737" s="1">
        <v>2022</v>
      </c>
      <c r="B1737" s="1">
        <v>1</v>
      </c>
      <c r="C1737" s="1">
        <v>744</v>
      </c>
      <c r="D1737" s="1">
        <v>12510</v>
      </c>
      <c r="E1737" s="4">
        <v>139.1755</v>
      </c>
      <c r="F1737" s="4">
        <v>135.59389999999999</v>
      </c>
    </row>
    <row r="1738" spans="1:6" x14ac:dyDescent="0.25">
      <c r="A1738" s="1">
        <v>2022</v>
      </c>
      <c r="B1738" s="1">
        <v>1</v>
      </c>
      <c r="C1738" s="1">
        <v>744</v>
      </c>
      <c r="D1738" s="1">
        <v>12511</v>
      </c>
      <c r="E1738" s="4">
        <v>139.1755</v>
      </c>
      <c r="F1738" s="4">
        <v>135.59389999999999</v>
      </c>
    </row>
    <row r="1739" spans="1:6" x14ac:dyDescent="0.25">
      <c r="A1739" s="1">
        <v>2022</v>
      </c>
      <c r="B1739" s="1">
        <v>1</v>
      </c>
      <c r="C1739" s="1">
        <v>744</v>
      </c>
      <c r="D1739" s="1">
        <v>12530</v>
      </c>
      <c r="E1739" s="4">
        <v>141.52010000000001</v>
      </c>
      <c r="F1739" s="4">
        <v>137.85300000000001</v>
      </c>
    </row>
    <row r="1740" spans="1:6" x14ac:dyDescent="0.25">
      <c r="A1740" s="1">
        <v>2022</v>
      </c>
      <c r="B1740" s="1">
        <v>1</v>
      </c>
      <c r="C1740" s="1">
        <v>744</v>
      </c>
      <c r="D1740" s="1">
        <v>68735</v>
      </c>
      <c r="E1740" s="4">
        <v>142.6284</v>
      </c>
      <c r="F1740" s="4">
        <v>140.27340000000001</v>
      </c>
    </row>
    <row r="1741" spans="1:6" x14ac:dyDescent="0.25">
      <c r="A1741" s="1">
        <v>2022</v>
      </c>
      <c r="B1741" s="1">
        <v>2</v>
      </c>
      <c r="C1741" s="1">
        <v>672</v>
      </c>
      <c r="D1741" s="1">
        <v>474</v>
      </c>
      <c r="E1741" s="4">
        <v>114.777</v>
      </c>
      <c r="F1741" s="4">
        <v>106.23690000000001</v>
      </c>
    </row>
    <row r="1742" spans="1:6" x14ac:dyDescent="0.25">
      <c r="A1742" s="1">
        <v>2022</v>
      </c>
      <c r="B1742" s="1">
        <v>2</v>
      </c>
      <c r="C1742" s="1">
        <v>672</v>
      </c>
      <c r="D1742" s="1">
        <v>555</v>
      </c>
      <c r="E1742" s="4">
        <v>116.9539</v>
      </c>
      <c r="F1742" s="4">
        <v>107.95050000000001</v>
      </c>
    </row>
    <row r="1743" spans="1:6" x14ac:dyDescent="0.25">
      <c r="A1743" s="1">
        <v>2022</v>
      </c>
      <c r="B1743" s="1">
        <v>2</v>
      </c>
      <c r="C1743" s="1">
        <v>672</v>
      </c>
      <c r="D1743" s="1">
        <v>642</v>
      </c>
      <c r="E1743" s="4">
        <v>117.7453</v>
      </c>
      <c r="F1743" s="4">
        <v>108.49769999999999</v>
      </c>
    </row>
    <row r="1744" spans="1:6" x14ac:dyDescent="0.25">
      <c r="A1744" s="1">
        <v>2022</v>
      </c>
      <c r="B1744" s="1">
        <v>2</v>
      </c>
      <c r="C1744" s="1">
        <v>672</v>
      </c>
      <c r="D1744" s="1">
        <v>1185</v>
      </c>
      <c r="E1744" s="4">
        <v>114.56310000000001</v>
      </c>
      <c r="F1744" s="4">
        <v>107.12269999999999</v>
      </c>
    </row>
    <row r="1745" spans="1:6" x14ac:dyDescent="0.25">
      <c r="A1745" s="1">
        <v>2022</v>
      </c>
      <c r="B1745" s="1">
        <v>2</v>
      </c>
      <c r="C1745" s="1">
        <v>672</v>
      </c>
      <c r="D1745" s="1">
        <v>1186</v>
      </c>
      <c r="E1745" s="4">
        <v>114.56310000000001</v>
      </c>
      <c r="F1745" s="4">
        <v>107.12179999999999</v>
      </c>
    </row>
    <row r="1746" spans="1:6" x14ac:dyDescent="0.25">
      <c r="A1746" s="1">
        <v>2022</v>
      </c>
      <c r="B1746" s="1">
        <v>2</v>
      </c>
      <c r="C1746" s="1">
        <v>672</v>
      </c>
      <c r="D1746" s="1">
        <v>1187</v>
      </c>
      <c r="E1746" s="4">
        <v>114.56310000000001</v>
      </c>
      <c r="F1746" s="4">
        <v>107.12269999999999</v>
      </c>
    </row>
    <row r="1747" spans="1:6" x14ac:dyDescent="0.25">
      <c r="A1747" s="1">
        <v>2022</v>
      </c>
      <c r="B1747" s="1">
        <v>2</v>
      </c>
      <c r="C1747" s="1">
        <v>672</v>
      </c>
      <c r="D1747" s="1">
        <v>2433</v>
      </c>
      <c r="E1747" s="4">
        <v>116.28579999999999</v>
      </c>
      <c r="F1747" s="4">
        <v>108.425</v>
      </c>
    </row>
    <row r="1748" spans="1:6" x14ac:dyDescent="0.25">
      <c r="A1748" s="1">
        <v>2022</v>
      </c>
      <c r="B1748" s="1">
        <v>2</v>
      </c>
      <c r="C1748" s="1">
        <v>672</v>
      </c>
      <c r="D1748" s="1">
        <v>4000</v>
      </c>
      <c r="E1748" s="4">
        <v>117.07599999999999</v>
      </c>
      <c r="F1748" s="4">
        <v>108.66849999999999</v>
      </c>
    </row>
    <row r="1749" spans="1:6" x14ac:dyDescent="0.25">
      <c r="A1749" s="1">
        <v>2022</v>
      </c>
      <c r="B1749" s="1">
        <v>2</v>
      </c>
      <c r="C1749" s="1">
        <v>672</v>
      </c>
      <c r="D1749" s="1">
        <v>4001</v>
      </c>
      <c r="E1749" s="4">
        <v>118.0334</v>
      </c>
      <c r="F1749" s="4">
        <v>108.5859</v>
      </c>
    </row>
    <row r="1750" spans="1:6" x14ac:dyDescent="0.25">
      <c r="A1750" s="1">
        <v>2022</v>
      </c>
      <c r="B1750" s="1">
        <v>2</v>
      </c>
      <c r="C1750" s="1">
        <v>672</v>
      </c>
      <c r="D1750" s="1">
        <v>4002</v>
      </c>
      <c r="E1750" s="4">
        <v>118.083</v>
      </c>
      <c r="F1750" s="4">
        <v>109.3125</v>
      </c>
    </row>
    <row r="1751" spans="1:6" x14ac:dyDescent="0.25">
      <c r="A1751" s="1">
        <v>2022</v>
      </c>
      <c r="B1751" s="1">
        <v>2</v>
      </c>
      <c r="C1751" s="1">
        <v>672</v>
      </c>
      <c r="D1751" s="1">
        <v>4003</v>
      </c>
      <c r="E1751" s="4">
        <v>114.2649</v>
      </c>
      <c r="F1751" s="4">
        <v>106.4748</v>
      </c>
    </row>
    <row r="1752" spans="1:6" x14ac:dyDescent="0.25">
      <c r="A1752" s="1">
        <v>2022</v>
      </c>
      <c r="B1752" s="1">
        <v>2</v>
      </c>
      <c r="C1752" s="1">
        <v>672</v>
      </c>
      <c r="D1752" s="1">
        <v>4011</v>
      </c>
      <c r="E1752" s="4">
        <v>106.4941</v>
      </c>
      <c r="F1752" s="4">
        <v>97.7607</v>
      </c>
    </row>
    <row r="1753" spans="1:6" x14ac:dyDescent="0.25">
      <c r="A1753" s="1">
        <v>2022</v>
      </c>
      <c r="B1753" s="1">
        <v>2</v>
      </c>
      <c r="C1753" s="1">
        <v>672</v>
      </c>
      <c r="D1753" s="1">
        <v>4013</v>
      </c>
      <c r="E1753" s="4">
        <v>103.1891</v>
      </c>
      <c r="F1753" s="4">
        <v>96.308000000000007</v>
      </c>
    </row>
    <row r="1754" spans="1:6" x14ac:dyDescent="0.25">
      <c r="A1754" s="1">
        <v>2022</v>
      </c>
      <c r="B1754" s="1">
        <v>2</v>
      </c>
      <c r="C1754" s="1">
        <v>672</v>
      </c>
      <c r="D1754" s="1">
        <v>4142</v>
      </c>
      <c r="E1754" s="4">
        <v>117.7349</v>
      </c>
      <c r="F1754" s="4">
        <v>108.2102</v>
      </c>
    </row>
    <row r="1755" spans="1:6" x14ac:dyDescent="0.25">
      <c r="A1755" s="1">
        <v>2022</v>
      </c>
      <c r="B1755" s="1">
        <v>2</v>
      </c>
      <c r="C1755" s="1">
        <v>672</v>
      </c>
      <c r="D1755" s="1">
        <v>4146</v>
      </c>
      <c r="E1755" s="4">
        <v>119.6452</v>
      </c>
      <c r="F1755" s="4">
        <v>110.003</v>
      </c>
    </row>
    <row r="1756" spans="1:6" x14ac:dyDescent="0.25">
      <c r="A1756" s="1">
        <v>2022</v>
      </c>
      <c r="B1756" s="1">
        <v>2</v>
      </c>
      <c r="C1756" s="1">
        <v>672</v>
      </c>
      <c r="D1756" s="1">
        <v>4150</v>
      </c>
      <c r="E1756" s="4">
        <v>117.1127</v>
      </c>
      <c r="F1756" s="4">
        <v>106.883</v>
      </c>
    </row>
    <row r="1757" spans="1:6" x14ac:dyDescent="0.25">
      <c r="A1757" s="1">
        <v>2022</v>
      </c>
      <c r="B1757" s="1">
        <v>2</v>
      </c>
      <c r="C1757" s="1">
        <v>672</v>
      </c>
      <c r="D1757" s="1">
        <v>4162</v>
      </c>
      <c r="E1757" s="4">
        <v>117.8305</v>
      </c>
      <c r="F1757" s="4">
        <v>108.5561</v>
      </c>
    </row>
    <row r="1758" spans="1:6" x14ac:dyDescent="0.25">
      <c r="A1758" s="1">
        <v>2022</v>
      </c>
      <c r="B1758" s="1">
        <v>2</v>
      </c>
      <c r="C1758" s="1">
        <v>672</v>
      </c>
      <c r="D1758" s="1">
        <v>4217</v>
      </c>
      <c r="E1758" s="4">
        <v>118.8934</v>
      </c>
      <c r="F1758" s="4">
        <v>109.7885</v>
      </c>
    </row>
    <row r="1759" spans="1:6" x14ac:dyDescent="0.25">
      <c r="A1759" s="1">
        <v>2022</v>
      </c>
      <c r="B1759" s="1">
        <v>2</v>
      </c>
      <c r="C1759" s="1">
        <v>672</v>
      </c>
      <c r="D1759" s="1">
        <v>4446</v>
      </c>
      <c r="E1759" s="4">
        <v>114.0202</v>
      </c>
      <c r="F1759" s="4">
        <v>106.7051</v>
      </c>
    </row>
    <row r="1760" spans="1:6" x14ac:dyDescent="0.25">
      <c r="A1760" s="1">
        <v>2022</v>
      </c>
      <c r="B1760" s="1">
        <v>2</v>
      </c>
      <c r="C1760" s="1">
        <v>672</v>
      </c>
      <c r="D1760" s="1">
        <v>4447</v>
      </c>
      <c r="E1760" s="4">
        <v>108.1344</v>
      </c>
      <c r="F1760" s="4">
        <v>101.7227</v>
      </c>
    </row>
    <row r="1761" spans="1:6" x14ac:dyDescent="0.25">
      <c r="A1761" s="1">
        <v>2022</v>
      </c>
      <c r="B1761" s="1">
        <v>2</v>
      </c>
      <c r="C1761" s="1">
        <v>672</v>
      </c>
      <c r="D1761" s="1">
        <v>4448</v>
      </c>
      <c r="E1761" s="4">
        <v>104.75320000000001</v>
      </c>
      <c r="F1761" s="4">
        <v>97.686199999999999</v>
      </c>
    </row>
    <row r="1762" spans="1:6" x14ac:dyDescent="0.25">
      <c r="A1762" s="1">
        <v>2022</v>
      </c>
      <c r="B1762" s="1">
        <v>2</v>
      </c>
      <c r="C1762" s="1">
        <v>672</v>
      </c>
      <c r="D1762" s="1">
        <v>4466</v>
      </c>
      <c r="E1762" s="4">
        <v>116.3672</v>
      </c>
      <c r="F1762" s="4">
        <v>108.29300000000001</v>
      </c>
    </row>
    <row r="1763" spans="1:6" x14ac:dyDescent="0.25">
      <c r="A1763" s="1">
        <v>2022</v>
      </c>
      <c r="B1763" s="1">
        <v>2</v>
      </c>
      <c r="C1763" s="1">
        <v>672</v>
      </c>
      <c r="D1763" s="1">
        <v>4479</v>
      </c>
      <c r="E1763" s="4">
        <v>116.4084</v>
      </c>
      <c r="F1763" s="4">
        <v>108.74169999999999</v>
      </c>
    </row>
    <row r="1764" spans="1:6" x14ac:dyDescent="0.25">
      <c r="A1764" s="1">
        <v>2022</v>
      </c>
      <c r="B1764" s="1">
        <v>2</v>
      </c>
      <c r="C1764" s="1">
        <v>672</v>
      </c>
      <c r="D1764" s="1">
        <v>4506</v>
      </c>
      <c r="E1764" s="4">
        <v>114.4392</v>
      </c>
      <c r="F1764" s="4">
        <v>106.9252</v>
      </c>
    </row>
    <row r="1765" spans="1:6" x14ac:dyDescent="0.25">
      <c r="A1765" s="1">
        <v>2022</v>
      </c>
      <c r="B1765" s="1">
        <v>2</v>
      </c>
      <c r="C1765" s="1">
        <v>672</v>
      </c>
      <c r="D1765" s="1">
        <v>12510</v>
      </c>
      <c r="E1765" s="4">
        <v>104.75320000000001</v>
      </c>
      <c r="F1765" s="4">
        <v>97.686199999999999</v>
      </c>
    </row>
    <row r="1766" spans="1:6" x14ac:dyDescent="0.25">
      <c r="A1766" s="1">
        <v>2022</v>
      </c>
      <c r="B1766" s="1">
        <v>2</v>
      </c>
      <c r="C1766" s="1">
        <v>672</v>
      </c>
      <c r="D1766" s="1">
        <v>12511</v>
      </c>
      <c r="E1766" s="4">
        <v>104.75320000000001</v>
      </c>
      <c r="F1766" s="4">
        <v>97.686199999999999</v>
      </c>
    </row>
    <row r="1767" spans="1:6" x14ac:dyDescent="0.25">
      <c r="A1767" s="1">
        <v>2022</v>
      </c>
      <c r="B1767" s="1">
        <v>2</v>
      </c>
      <c r="C1767" s="1">
        <v>672</v>
      </c>
      <c r="D1767" s="1">
        <v>12530</v>
      </c>
      <c r="E1767" s="4">
        <v>105.97150000000001</v>
      </c>
      <c r="F1767" s="4">
        <v>100.7353</v>
      </c>
    </row>
    <row r="1768" spans="1:6" x14ac:dyDescent="0.25">
      <c r="A1768" s="1">
        <v>2022</v>
      </c>
      <c r="B1768" s="1">
        <v>2</v>
      </c>
      <c r="C1768" s="1">
        <v>672</v>
      </c>
      <c r="D1768" s="1">
        <v>68735</v>
      </c>
      <c r="E1768" s="4">
        <v>108.1344</v>
      </c>
      <c r="F1768" s="4">
        <v>101.7227</v>
      </c>
    </row>
    <row r="1769" spans="1:6" x14ac:dyDescent="0.25">
      <c r="A1769" s="1">
        <v>2022</v>
      </c>
      <c r="B1769" s="1">
        <v>3</v>
      </c>
      <c r="C1769" s="1">
        <v>743</v>
      </c>
      <c r="D1769" s="1">
        <v>474</v>
      </c>
      <c r="E1769" s="4">
        <v>64.697999999999993</v>
      </c>
      <c r="F1769" s="4">
        <v>64.468000000000004</v>
      </c>
    </row>
    <row r="1770" spans="1:6" x14ac:dyDescent="0.25">
      <c r="A1770" s="1">
        <v>2022</v>
      </c>
      <c r="B1770" s="1">
        <v>3</v>
      </c>
      <c r="C1770" s="1">
        <v>743</v>
      </c>
      <c r="D1770" s="1">
        <v>555</v>
      </c>
      <c r="E1770" s="4">
        <v>65.449600000000004</v>
      </c>
      <c r="F1770" s="4">
        <v>65.477699999999999</v>
      </c>
    </row>
    <row r="1771" spans="1:6" x14ac:dyDescent="0.25">
      <c r="A1771" s="1">
        <v>2022</v>
      </c>
      <c r="B1771" s="1">
        <v>3</v>
      </c>
      <c r="C1771" s="1">
        <v>743</v>
      </c>
      <c r="D1771" s="1">
        <v>642</v>
      </c>
      <c r="E1771" s="4">
        <v>65.591399999999993</v>
      </c>
      <c r="F1771" s="4">
        <v>65.517600000000002</v>
      </c>
    </row>
    <row r="1772" spans="1:6" x14ac:dyDescent="0.25">
      <c r="A1772" s="1">
        <v>2022</v>
      </c>
      <c r="B1772" s="1">
        <v>3</v>
      </c>
      <c r="C1772" s="1">
        <v>743</v>
      </c>
      <c r="D1772" s="1">
        <v>1185</v>
      </c>
      <c r="E1772" s="4">
        <v>65.489199999999997</v>
      </c>
      <c r="F1772" s="4">
        <v>65.798699999999997</v>
      </c>
    </row>
    <row r="1773" spans="1:6" x14ac:dyDescent="0.25">
      <c r="A1773" s="1">
        <v>2022</v>
      </c>
      <c r="B1773" s="1">
        <v>3</v>
      </c>
      <c r="C1773" s="1">
        <v>743</v>
      </c>
      <c r="D1773" s="1">
        <v>1186</v>
      </c>
      <c r="E1773" s="4">
        <v>65.489199999999997</v>
      </c>
      <c r="F1773" s="4">
        <v>65.798699999999997</v>
      </c>
    </row>
    <row r="1774" spans="1:6" x14ac:dyDescent="0.25">
      <c r="A1774" s="1">
        <v>2022</v>
      </c>
      <c r="B1774" s="1">
        <v>3</v>
      </c>
      <c r="C1774" s="1">
        <v>743</v>
      </c>
      <c r="D1774" s="1">
        <v>1187</v>
      </c>
      <c r="E1774" s="4">
        <v>65.489199999999997</v>
      </c>
      <c r="F1774" s="4">
        <v>65.798699999999997</v>
      </c>
    </row>
    <row r="1775" spans="1:6" x14ac:dyDescent="0.25">
      <c r="A1775" s="1">
        <v>2022</v>
      </c>
      <c r="B1775" s="1">
        <v>3</v>
      </c>
      <c r="C1775" s="1">
        <v>743</v>
      </c>
      <c r="D1775" s="1">
        <v>2433</v>
      </c>
      <c r="E1775" s="4">
        <v>64.753600000000006</v>
      </c>
      <c r="F1775" s="4">
        <v>64.656700000000001</v>
      </c>
    </row>
    <row r="1776" spans="1:6" x14ac:dyDescent="0.25">
      <c r="A1776" s="1">
        <v>2022</v>
      </c>
      <c r="B1776" s="1">
        <v>3</v>
      </c>
      <c r="C1776" s="1">
        <v>743</v>
      </c>
      <c r="D1776" s="1">
        <v>4000</v>
      </c>
      <c r="E1776" s="4">
        <v>66.183899999999994</v>
      </c>
      <c r="F1776" s="4">
        <v>66.316999999999993</v>
      </c>
    </row>
    <row r="1777" spans="1:6" x14ac:dyDescent="0.25">
      <c r="A1777" s="1">
        <v>2022</v>
      </c>
      <c r="B1777" s="1">
        <v>3</v>
      </c>
      <c r="C1777" s="1">
        <v>743</v>
      </c>
      <c r="D1777" s="1">
        <v>4001</v>
      </c>
      <c r="E1777" s="4">
        <v>65.371200000000002</v>
      </c>
      <c r="F1777" s="4">
        <v>65.211299999999994</v>
      </c>
    </row>
    <row r="1778" spans="1:6" x14ac:dyDescent="0.25">
      <c r="A1778" s="1">
        <v>2022</v>
      </c>
      <c r="B1778" s="1">
        <v>3</v>
      </c>
      <c r="C1778" s="1">
        <v>743</v>
      </c>
      <c r="D1778" s="1">
        <v>4002</v>
      </c>
      <c r="E1778" s="4">
        <v>66.145300000000006</v>
      </c>
      <c r="F1778" s="4">
        <v>66.137600000000006</v>
      </c>
    </row>
    <row r="1779" spans="1:6" x14ac:dyDescent="0.25">
      <c r="A1779" s="1">
        <v>2022</v>
      </c>
      <c r="B1779" s="1">
        <v>3</v>
      </c>
      <c r="C1779" s="1">
        <v>743</v>
      </c>
      <c r="D1779" s="1">
        <v>4003</v>
      </c>
      <c r="E1779" s="4">
        <v>64.334999999999994</v>
      </c>
      <c r="F1779" s="4">
        <v>64.373400000000004</v>
      </c>
    </row>
    <row r="1780" spans="1:6" x14ac:dyDescent="0.25">
      <c r="A1780" s="1">
        <v>2022</v>
      </c>
      <c r="B1780" s="1">
        <v>3</v>
      </c>
      <c r="C1780" s="1">
        <v>743</v>
      </c>
      <c r="D1780" s="1">
        <v>4011</v>
      </c>
      <c r="E1780" s="4">
        <v>58.827199999999998</v>
      </c>
      <c r="F1780" s="4">
        <v>63.008600000000001</v>
      </c>
    </row>
    <row r="1781" spans="1:6" x14ac:dyDescent="0.25">
      <c r="A1781" s="1">
        <v>2022</v>
      </c>
      <c r="B1781" s="1">
        <v>3</v>
      </c>
      <c r="C1781" s="1">
        <v>743</v>
      </c>
      <c r="D1781" s="1">
        <v>4013</v>
      </c>
      <c r="E1781" s="4">
        <v>55.93</v>
      </c>
      <c r="F1781" s="4">
        <v>56.474899999999998</v>
      </c>
    </row>
    <row r="1782" spans="1:6" x14ac:dyDescent="0.25">
      <c r="A1782" s="1">
        <v>2022</v>
      </c>
      <c r="B1782" s="1">
        <v>3</v>
      </c>
      <c r="C1782" s="1">
        <v>743</v>
      </c>
      <c r="D1782" s="1">
        <v>4142</v>
      </c>
      <c r="E1782" s="4">
        <v>65.068700000000007</v>
      </c>
      <c r="F1782" s="4">
        <v>64.866600000000005</v>
      </c>
    </row>
    <row r="1783" spans="1:6" x14ac:dyDescent="0.25">
      <c r="A1783" s="1">
        <v>2022</v>
      </c>
      <c r="B1783" s="1">
        <v>3</v>
      </c>
      <c r="C1783" s="1">
        <v>743</v>
      </c>
      <c r="D1783" s="1">
        <v>4146</v>
      </c>
      <c r="E1783" s="4">
        <v>66.191599999999994</v>
      </c>
      <c r="F1783" s="4">
        <v>65.950800000000001</v>
      </c>
    </row>
    <row r="1784" spans="1:6" x14ac:dyDescent="0.25">
      <c r="A1784" s="1">
        <v>2022</v>
      </c>
      <c r="B1784" s="1">
        <v>3</v>
      </c>
      <c r="C1784" s="1">
        <v>743</v>
      </c>
      <c r="D1784" s="1">
        <v>4150</v>
      </c>
      <c r="E1784" s="4">
        <v>64.513900000000007</v>
      </c>
      <c r="F1784" s="4">
        <v>63.790700000000001</v>
      </c>
    </row>
    <row r="1785" spans="1:6" x14ac:dyDescent="0.25">
      <c r="A1785" s="1">
        <v>2022</v>
      </c>
      <c r="B1785" s="1">
        <v>3</v>
      </c>
      <c r="C1785" s="1">
        <v>743</v>
      </c>
      <c r="D1785" s="1">
        <v>4162</v>
      </c>
      <c r="E1785" s="4">
        <v>65.413799999999995</v>
      </c>
      <c r="F1785" s="4">
        <v>65.285600000000002</v>
      </c>
    </row>
    <row r="1786" spans="1:6" x14ac:dyDescent="0.25">
      <c r="A1786" s="1">
        <v>2022</v>
      </c>
      <c r="B1786" s="1">
        <v>3</v>
      </c>
      <c r="C1786" s="1">
        <v>743</v>
      </c>
      <c r="D1786" s="1">
        <v>4217</v>
      </c>
      <c r="E1786" s="4">
        <v>66.771699999999996</v>
      </c>
      <c r="F1786" s="4">
        <v>66.772300000000001</v>
      </c>
    </row>
    <row r="1787" spans="1:6" x14ac:dyDescent="0.25">
      <c r="A1787" s="1">
        <v>2022</v>
      </c>
      <c r="B1787" s="1">
        <v>3</v>
      </c>
      <c r="C1787" s="1">
        <v>743</v>
      </c>
      <c r="D1787" s="1">
        <v>4446</v>
      </c>
      <c r="E1787" s="4">
        <v>63.255400000000002</v>
      </c>
      <c r="F1787" s="4">
        <v>63.1646</v>
      </c>
    </row>
    <row r="1788" spans="1:6" x14ac:dyDescent="0.25">
      <c r="A1788" s="1">
        <v>2022</v>
      </c>
      <c r="B1788" s="1">
        <v>3</v>
      </c>
      <c r="C1788" s="1">
        <v>743</v>
      </c>
      <c r="D1788" s="1">
        <v>4447</v>
      </c>
      <c r="E1788" s="4">
        <v>58.255699999999997</v>
      </c>
      <c r="F1788" s="4">
        <v>59.0426</v>
      </c>
    </row>
    <row r="1789" spans="1:6" x14ac:dyDescent="0.25">
      <c r="A1789" s="1">
        <v>2022</v>
      </c>
      <c r="B1789" s="1">
        <v>3</v>
      </c>
      <c r="C1789" s="1">
        <v>743</v>
      </c>
      <c r="D1789" s="1">
        <v>4448</v>
      </c>
      <c r="E1789" s="4">
        <v>56.772300000000001</v>
      </c>
      <c r="F1789" s="4">
        <v>57.330500000000001</v>
      </c>
    </row>
    <row r="1790" spans="1:6" x14ac:dyDescent="0.25">
      <c r="A1790" s="1">
        <v>2022</v>
      </c>
      <c r="B1790" s="1">
        <v>3</v>
      </c>
      <c r="C1790" s="1">
        <v>743</v>
      </c>
      <c r="D1790" s="1">
        <v>4466</v>
      </c>
      <c r="E1790" s="4">
        <v>64.944599999999994</v>
      </c>
      <c r="F1790" s="4">
        <v>64.8095</v>
      </c>
    </row>
    <row r="1791" spans="1:6" x14ac:dyDescent="0.25">
      <c r="A1791" s="1">
        <v>2022</v>
      </c>
      <c r="B1791" s="1">
        <v>3</v>
      </c>
      <c r="C1791" s="1">
        <v>743</v>
      </c>
      <c r="D1791" s="1">
        <v>4479</v>
      </c>
      <c r="E1791" s="4">
        <v>65.929699999999997</v>
      </c>
      <c r="F1791" s="4">
        <v>66.191599999999994</v>
      </c>
    </row>
    <row r="1792" spans="1:6" x14ac:dyDescent="0.25">
      <c r="A1792" s="1">
        <v>2022</v>
      </c>
      <c r="B1792" s="1">
        <v>3</v>
      </c>
      <c r="C1792" s="1">
        <v>743</v>
      </c>
      <c r="D1792" s="1">
        <v>4506</v>
      </c>
      <c r="E1792" s="4">
        <v>66.0167</v>
      </c>
      <c r="F1792" s="4">
        <v>66.271500000000003</v>
      </c>
    </row>
    <row r="1793" spans="1:6" x14ac:dyDescent="0.25">
      <c r="A1793" s="1">
        <v>2022</v>
      </c>
      <c r="B1793" s="1">
        <v>3</v>
      </c>
      <c r="C1793" s="1">
        <v>743</v>
      </c>
      <c r="D1793" s="1">
        <v>12510</v>
      </c>
      <c r="E1793" s="4">
        <v>56.772300000000001</v>
      </c>
      <c r="F1793" s="4">
        <v>57.330500000000001</v>
      </c>
    </row>
    <row r="1794" spans="1:6" x14ac:dyDescent="0.25">
      <c r="A1794" s="1">
        <v>2022</v>
      </c>
      <c r="B1794" s="1">
        <v>3</v>
      </c>
      <c r="C1794" s="1">
        <v>743</v>
      </c>
      <c r="D1794" s="1">
        <v>12511</v>
      </c>
      <c r="E1794" s="4">
        <v>56.772300000000001</v>
      </c>
      <c r="F1794" s="4">
        <v>57.330500000000001</v>
      </c>
    </row>
    <row r="1795" spans="1:6" x14ac:dyDescent="0.25">
      <c r="A1795" s="1">
        <v>2022</v>
      </c>
      <c r="B1795" s="1">
        <v>3</v>
      </c>
      <c r="C1795" s="1">
        <v>743</v>
      </c>
      <c r="D1795" s="1">
        <v>12530</v>
      </c>
      <c r="E1795" s="4">
        <v>54.998699999999999</v>
      </c>
      <c r="F1795" s="4">
        <v>56.915900000000001</v>
      </c>
    </row>
    <row r="1796" spans="1:6" x14ac:dyDescent="0.25">
      <c r="A1796" s="1">
        <v>2022</v>
      </c>
      <c r="B1796" s="1">
        <v>3</v>
      </c>
      <c r="C1796" s="1">
        <v>743</v>
      </c>
      <c r="D1796" s="1">
        <v>68735</v>
      </c>
      <c r="E1796" s="4">
        <v>58.255699999999997</v>
      </c>
      <c r="F1796" s="4">
        <v>59.0426</v>
      </c>
    </row>
    <row r="1797" spans="1:6" x14ac:dyDescent="0.25">
      <c r="A1797" s="1">
        <v>2022</v>
      </c>
      <c r="B1797" s="1">
        <v>4</v>
      </c>
      <c r="C1797" s="1">
        <v>720</v>
      </c>
      <c r="D1797" s="1">
        <v>474</v>
      </c>
      <c r="E1797" s="4">
        <v>60.819000000000003</v>
      </c>
      <c r="F1797" s="4">
        <v>57.816099999999999</v>
      </c>
    </row>
    <row r="1798" spans="1:6" x14ac:dyDescent="0.25">
      <c r="A1798" s="1">
        <v>2022</v>
      </c>
      <c r="B1798" s="1">
        <v>4</v>
      </c>
      <c r="C1798" s="1">
        <v>720</v>
      </c>
      <c r="D1798" s="1">
        <v>555</v>
      </c>
      <c r="E1798" s="4">
        <v>60.2774</v>
      </c>
      <c r="F1798" s="4">
        <v>56.770099999999999</v>
      </c>
    </row>
    <row r="1799" spans="1:6" x14ac:dyDescent="0.25">
      <c r="A1799" s="1">
        <v>2022</v>
      </c>
      <c r="B1799" s="1">
        <v>4</v>
      </c>
      <c r="C1799" s="1">
        <v>720</v>
      </c>
      <c r="D1799" s="1">
        <v>642</v>
      </c>
      <c r="E1799" s="4">
        <v>60.551699999999997</v>
      </c>
      <c r="F1799" s="4">
        <v>57.675199999999997</v>
      </c>
    </row>
    <row r="1800" spans="1:6" x14ac:dyDescent="0.25">
      <c r="A1800" s="1">
        <v>2022</v>
      </c>
      <c r="B1800" s="1">
        <v>4</v>
      </c>
      <c r="C1800" s="1">
        <v>720</v>
      </c>
      <c r="D1800" s="1">
        <v>1185</v>
      </c>
      <c r="E1800" s="4">
        <v>62.374899999999997</v>
      </c>
      <c r="F1800" s="4">
        <v>59.295999999999999</v>
      </c>
    </row>
    <row r="1801" spans="1:6" x14ac:dyDescent="0.25">
      <c r="A1801" s="1">
        <v>2022</v>
      </c>
      <c r="B1801" s="1">
        <v>4</v>
      </c>
      <c r="C1801" s="1">
        <v>720</v>
      </c>
      <c r="D1801" s="1">
        <v>1186</v>
      </c>
      <c r="E1801" s="4">
        <v>62.374899999999997</v>
      </c>
      <c r="F1801" s="4">
        <v>59.295999999999999</v>
      </c>
    </row>
    <row r="1802" spans="1:6" x14ac:dyDescent="0.25">
      <c r="A1802" s="1">
        <v>2022</v>
      </c>
      <c r="B1802" s="1">
        <v>4</v>
      </c>
      <c r="C1802" s="1">
        <v>720</v>
      </c>
      <c r="D1802" s="1">
        <v>1187</v>
      </c>
      <c r="E1802" s="4">
        <v>62.374899999999997</v>
      </c>
      <c r="F1802" s="4">
        <v>59.295999999999999</v>
      </c>
    </row>
    <row r="1803" spans="1:6" x14ac:dyDescent="0.25">
      <c r="A1803" s="1">
        <v>2022</v>
      </c>
      <c r="B1803" s="1">
        <v>4</v>
      </c>
      <c r="C1803" s="1">
        <v>720</v>
      </c>
      <c r="D1803" s="1">
        <v>2433</v>
      </c>
      <c r="E1803" s="4">
        <v>59.950200000000002</v>
      </c>
      <c r="F1803" s="4">
        <v>57.008400000000002</v>
      </c>
    </row>
    <row r="1804" spans="1:6" x14ac:dyDescent="0.25">
      <c r="A1804" s="1">
        <v>2022</v>
      </c>
      <c r="B1804" s="1">
        <v>4</v>
      </c>
      <c r="C1804" s="1">
        <v>720</v>
      </c>
      <c r="D1804" s="1">
        <v>4000</v>
      </c>
      <c r="E1804" s="4">
        <v>62.365900000000003</v>
      </c>
      <c r="F1804" s="4">
        <v>59.386499999999998</v>
      </c>
    </row>
    <row r="1805" spans="1:6" x14ac:dyDescent="0.25">
      <c r="A1805" s="1">
        <v>2022</v>
      </c>
      <c r="B1805" s="1">
        <v>4</v>
      </c>
      <c r="C1805" s="1">
        <v>720</v>
      </c>
      <c r="D1805" s="1">
        <v>4001</v>
      </c>
      <c r="E1805" s="4">
        <v>59.3902</v>
      </c>
      <c r="F1805" s="4">
        <v>55.417099999999998</v>
      </c>
    </row>
    <row r="1806" spans="1:6" x14ac:dyDescent="0.25">
      <c r="A1806" s="1">
        <v>2022</v>
      </c>
      <c r="B1806" s="1">
        <v>4</v>
      </c>
      <c r="C1806" s="1">
        <v>720</v>
      </c>
      <c r="D1806" s="1">
        <v>4002</v>
      </c>
      <c r="E1806" s="4">
        <v>61.470500000000001</v>
      </c>
      <c r="F1806" s="4">
        <v>58.3643</v>
      </c>
    </row>
    <row r="1807" spans="1:6" x14ac:dyDescent="0.25">
      <c r="A1807" s="1">
        <v>2022</v>
      </c>
      <c r="B1807" s="1">
        <v>4</v>
      </c>
      <c r="C1807" s="1">
        <v>720</v>
      </c>
      <c r="D1807" s="1">
        <v>4003</v>
      </c>
      <c r="E1807" s="4">
        <v>60.345599999999997</v>
      </c>
      <c r="F1807" s="4">
        <v>57.33</v>
      </c>
    </row>
    <row r="1808" spans="1:6" x14ac:dyDescent="0.25">
      <c r="A1808" s="1">
        <v>2022</v>
      </c>
      <c r="B1808" s="1">
        <v>4</v>
      </c>
      <c r="C1808" s="1">
        <v>720</v>
      </c>
      <c r="D1808" s="1">
        <v>4011</v>
      </c>
      <c r="E1808" s="4">
        <v>61.726900000000001</v>
      </c>
      <c r="F1808" s="4">
        <v>59.951900000000002</v>
      </c>
    </row>
    <row r="1809" spans="1:6" x14ac:dyDescent="0.25">
      <c r="A1809" s="1">
        <v>2022</v>
      </c>
      <c r="B1809" s="1">
        <v>4</v>
      </c>
      <c r="C1809" s="1">
        <v>720</v>
      </c>
      <c r="D1809" s="1">
        <v>4013</v>
      </c>
      <c r="E1809" s="4">
        <v>50.659199999999998</v>
      </c>
      <c r="F1809" s="4">
        <v>48.757300000000001</v>
      </c>
    </row>
    <row r="1810" spans="1:6" x14ac:dyDescent="0.25">
      <c r="A1810" s="1">
        <v>2022</v>
      </c>
      <c r="B1810" s="1">
        <v>4</v>
      </c>
      <c r="C1810" s="1">
        <v>720</v>
      </c>
      <c r="D1810" s="1">
        <v>4142</v>
      </c>
      <c r="E1810" s="4">
        <v>59.684100000000001</v>
      </c>
      <c r="F1810" s="4">
        <v>56.888800000000003</v>
      </c>
    </row>
    <row r="1811" spans="1:6" x14ac:dyDescent="0.25">
      <c r="A1811" s="1">
        <v>2022</v>
      </c>
      <c r="B1811" s="1">
        <v>4</v>
      </c>
      <c r="C1811" s="1">
        <v>720</v>
      </c>
      <c r="D1811" s="1">
        <v>4146</v>
      </c>
      <c r="E1811" s="4">
        <v>60.712200000000003</v>
      </c>
      <c r="F1811" s="4">
        <v>57.780700000000003</v>
      </c>
    </row>
    <row r="1812" spans="1:6" x14ac:dyDescent="0.25">
      <c r="A1812" s="1">
        <v>2022</v>
      </c>
      <c r="B1812" s="1">
        <v>4</v>
      </c>
      <c r="C1812" s="1">
        <v>720</v>
      </c>
      <c r="D1812" s="1">
        <v>4150</v>
      </c>
      <c r="E1812" s="4">
        <v>59.1312</v>
      </c>
      <c r="F1812" s="4">
        <v>55.679000000000002</v>
      </c>
    </row>
    <row r="1813" spans="1:6" x14ac:dyDescent="0.25">
      <c r="A1813" s="1">
        <v>2022</v>
      </c>
      <c r="B1813" s="1">
        <v>4</v>
      </c>
      <c r="C1813" s="1">
        <v>720</v>
      </c>
      <c r="D1813" s="1">
        <v>4162</v>
      </c>
      <c r="E1813" s="4">
        <v>60.1937</v>
      </c>
      <c r="F1813" s="4">
        <v>57.312600000000003</v>
      </c>
    </row>
    <row r="1814" spans="1:6" x14ac:dyDescent="0.25">
      <c r="A1814" s="1">
        <v>2022</v>
      </c>
      <c r="B1814" s="1">
        <v>4</v>
      </c>
      <c r="C1814" s="1">
        <v>720</v>
      </c>
      <c r="D1814" s="1">
        <v>4217</v>
      </c>
      <c r="E1814" s="4">
        <v>63.006</v>
      </c>
      <c r="F1814" s="4">
        <v>59.911200000000001</v>
      </c>
    </row>
    <row r="1815" spans="1:6" x14ac:dyDescent="0.25">
      <c r="A1815" s="1">
        <v>2022</v>
      </c>
      <c r="B1815" s="1">
        <v>4</v>
      </c>
      <c r="C1815" s="1">
        <v>720</v>
      </c>
      <c r="D1815" s="1">
        <v>4446</v>
      </c>
      <c r="E1815" s="4">
        <v>58.256999999999998</v>
      </c>
      <c r="F1815" s="4">
        <v>55.550400000000003</v>
      </c>
    </row>
    <row r="1816" spans="1:6" x14ac:dyDescent="0.25">
      <c r="A1816" s="1">
        <v>2022</v>
      </c>
      <c r="B1816" s="1">
        <v>4</v>
      </c>
      <c r="C1816" s="1">
        <v>720</v>
      </c>
      <c r="D1816" s="1">
        <v>4447</v>
      </c>
      <c r="E1816" s="4">
        <v>52.3842</v>
      </c>
      <c r="F1816" s="4">
        <v>50.521999999999998</v>
      </c>
    </row>
    <row r="1817" spans="1:6" x14ac:dyDescent="0.25">
      <c r="A1817" s="1">
        <v>2022</v>
      </c>
      <c r="B1817" s="1">
        <v>4</v>
      </c>
      <c r="C1817" s="1">
        <v>720</v>
      </c>
      <c r="D1817" s="1">
        <v>4448</v>
      </c>
      <c r="E1817" s="4">
        <v>51.435699999999997</v>
      </c>
      <c r="F1817" s="4">
        <v>49.537599999999998</v>
      </c>
    </row>
    <row r="1818" spans="1:6" x14ac:dyDescent="0.25">
      <c r="A1818" s="1">
        <v>2022</v>
      </c>
      <c r="B1818" s="1">
        <v>4</v>
      </c>
      <c r="C1818" s="1">
        <v>720</v>
      </c>
      <c r="D1818" s="1">
        <v>4466</v>
      </c>
      <c r="E1818" s="4">
        <v>60.321899999999999</v>
      </c>
      <c r="F1818" s="4">
        <v>57.346600000000002</v>
      </c>
    </row>
    <row r="1819" spans="1:6" x14ac:dyDescent="0.25">
      <c r="A1819" s="1">
        <v>2022</v>
      </c>
      <c r="B1819" s="1">
        <v>4</v>
      </c>
      <c r="C1819" s="1">
        <v>720</v>
      </c>
      <c r="D1819" s="1">
        <v>4479</v>
      </c>
      <c r="E1819" s="4">
        <v>62.2622</v>
      </c>
      <c r="F1819" s="4">
        <v>59.207500000000003</v>
      </c>
    </row>
    <row r="1820" spans="1:6" x14ac:dyDescent="0.25">
      <c r="A1820" s="1">
        <v>2022</v>
      </c>
      <c r="B1820" s="1">
        <v>4</v>
      </c>
      <c r="C1820" s="1">
        <v>720</v>
      </c>
      <c r="D1820" s="1">
        <v>4506</v>
      </c>
      <c r="E1820" s="4">
        <v>62.810099999999998</v>
      </c>
      <c r="F1820" s="4">
        <v>59.410400000000003</v>
      </c>
    </row>
    <row r="1821" spans="1:6" x14ac:dyDescent="0.25">
      <c r="A1821" s="1">
        <v>2022</v>
      </c>
      <c r="B1821" s="1">
        <v>4</v>
      </c>
      <c r="C1821" s="1">
        <v>720</v>
      </c>
      <c r="D1821" s="1">
        <v>12510</v>
      </c>
      <c r="E1821" s="4">
        <v>51.435699999999997</v>
      </c>
      <c r="F1821" s="4">
        <v>49.538600000000002</v>
      </c>
    </row>
    <row r="1822" spans="1:6" x14ac:dyDescent="0.25">
      <c r="A1822" s="1">
        <v>2022</v>
      </c>
      <c r="B1822" s="1">
        <v>4</v>
      </c>
      <c r="C1822" s="1">
        <v>720</v>
      </c>
      <c r="D1822" s="1">
        <v>12511</v>
      </c>
      <c r="E1822" s="4">
        <v>51.435699999999997</v>
      </c>
      <c r="F1822" s="4">
        <v>49.538600000000002</v>
      </c>
    </row>
    <row r="1823" spans="1:6" x14ac:dyDescent="0.25">
      <c r="A1823" s="1">
        <v>2022</v>
      </c>
      <c r="B1823" s="1">
        <v>4</v>
      </c>
      <c r="C1823" s="1">
        <v>720</v>
      </c>
      <c r="D1823" s="1">
        <v>12530</v>
      </c>
      <c r="E1823" s="4">
        <v>47.555100000000003</v>
      </c>
      <c r="F1823" s="4">
        <v>46.812899999999999</v>
      </c>
    </row>
    <row r="1824" spans="1:6" x14ac:dyDescent="0.25">
      <c r="A1824" s="1">
        <v>2022</v>
      </c>
      <c r="B1824" s="1">
        <v>4</v>
      </c>
      <c r="C1824" s="1">
        <v>720</v>
      </c>
      <c r="D1824" s="1">
        <v>68735</v>
      </c>
      <c r="E1824" s="4">
        <v>52.3842</v>
      </c>
      <c r="F1824" s="4">
        <v>50.521999999999998</v>
      </c>
    </row>
    <row r="1825" spans="1:6" x14ac:dyDescent="0.25">
      <c r="A1825" s="1">
        <v>2022</v>
      </c>
      <c r="B1825" s="1">
        <v>5</v>
      </c>
      <c r="C1825" s="1">
        <v>744</v>
      </c>
      <c r="D1825" s="1">
        <v>474</v>
      </c>
      <c r="E1825" s="4">
        <v>76.356499999999997</v>
      </c>
      <c r="F1825" s="4">
        <v>73.977800000000002</v>
      </c>
    </row>
    <row r="1826" spans="1:6" x14ac:dyDescent="0.25">
      <c r="A1826" s="1">
        <v>2022</v>
      </c>
      <c r="B1826" s="1">
        <v>5</v>
      </c>
      <c r="C1826" s="1">
        <v>744</v>
      </c>
      <c r="D1826" s="1">
        <v>555</v>
      </c>
      <c r="E1826" s="4">
        <v>74.851200000000006</v>
      </c>
      <c r="F1826" s="4">
        <v>71.528000000000006</v>
      </c>
    </row>
    <row r="1827" spans="1:6" x14ac:dyDescent="0.25">
      <c r="A1827" s="1">
        <v>2022</v>
      </c>
      <c r="B1827" s="1">
        <v>5</v>
      </c>
      <c r="C1827" s="1">
        <v>744</v>
      </c>
      <c r="D1827" s="1">
        <v>642</v>
      </c>
      <c r="E1827" s="4">
        <v>75.016499999999994</v>
      </c>
      <c r="F1827" s="4">
        <v>73.038399999999996</v>
      </c>
    </row>
    <row r="1828" spans="1:6" x14ac:dyDescent="0.25">
      <c r="A1828" s="1">
        <v>2022</v>
      </c>
      <c r="B1828" s="1">
        <v>5</v>
      </c>
      <c r="C1828" s="1">
        <v>744</v>
      </c>
      <c r="D1828" s="1">
        <v>1185</v>
      </c>
      <c r="E1828" s="4">
        <v>76.721100000000007</v>
      </c>
      <c r="F1828" s="4">
        <v>74.782399999999996</v>
      </c>
    </row>
    <row r="1829" spans="1:6" x14ac:dyDescent="0.25">
      <c r="A1829" s="1">
        <v>2022</v>
      </c>
      <c r="B1829" s="1">
        <v>5</v>
      </c>
      <c r="C1829" s="1">
        <v>744</v>
      </c>
      <c r="D1829" s="1">
        <v>1186</v>
      </c>
      <c r="E1829" s="4">
        <v>76.721100000000007</v>
      </c>
      <c r="F1829" s="4">
        <v>74.782399999999996</v>
      </c>
    </row>
    <row r="1830" spans="1:6" x14ac:dyDescent="0.25">
      <c r="A1830" s="1">
        <v>2022</v>
      </c>
      <c r="B1830" s="1">
        <v>5</v>
      </c>
      <c r="C1830" s="1">
        <v>744</v>
      </c>
      <c r="D1830" s="1">
        <v>1187</v>
      </c>
      <c r="E1830" s="4">
        <v>76.721100000000007</v>
      </c>
      <c r="F1830" s="4">
        <v>74.782399999999996</v>
      </c>
    </row>
    <row r="1831" spans="1:6" x14ac:dyDescent="0.25">
      <c r="A1831" s="1">
        <v>2022</v>
      </c>
      <c r="B1831" s="1">
        <v>5</v>
      </c>
      <c r="C1831" s="1">
        <v>744</v>
      </c>
      <c r="D1831" s="1">
        <v>2433</v>
      </c>
      <c r="E1831" s="4">
        <v>75.854200000000006</v>
      </c>
      <c r="F1831" s="4">
        <v>73.403099999999995</v>
      </c>
    </row>
    <row r="1832" spans="1:6" x14ac:dyDescent="0.25">
      <c r="A1832" s="1">
        <v>2022</v>
      </c>
      <c r="B1832" s="1">
        <v>5</v>
      </c>
      <c r="C1832" s="1">
        <v>744</v>
      </c>
      <c r="D1832" s="1">
        <v>4000</v>
      </c>
      <c r="E1832" s="4">
        <v>76.706100000000006</v>
      </c>
      <c r="F1832" s="4">
        <v>74.785399999999996</v>
      </c>
    </row>
    <row r="1833" spans="1:6" x14ac:dyDescent="0.25">
      <c r="A1833" s="1">
        <v>2022</v>
      </c>
      <c r="B1833" s="1">
        <v>5</v>
      </c>
      <c r="C1833" s="1">
        <v>744</v>
      </c>
      <c r="D1833" s="1">
        <v>4001</v>
      </c>
      <c r="E1833" s="4">
        <v>74.570300000000003</v>
      </c>
      <c r="F1833" s="4">
        <v>71.977599999999995</v>
      </c>
    </row>
    <row r="1834" spans="1:6" x14ac:dyDescent="0.25">
      <c r="A1834" s="1">
        <v>2022</v>
      </c>
      <c r="B1834" s="1">
        <v>5</v>
      </c>
      <c r="C1834" s="1">
        <v>744</v>
      </c>
      <c r="D1834" s="1">
        <v>4002</v>
      </c>
      <c r="E1834" s="4">
        <v>76.301199999999994</v>
      </c>
      <c r="F1834" s="4">
        <v>74.082300000000004</v>
      </c>
    </row>
    <row r="1835" spans="1:6" x14ac:dyDescent="0.25">
      <c r="A1835" s="1">
        <v>2022</v>
      </c>
      <c r="B1835" s="1">
        <v>5</v>
      </c>
      <c r="C1835" s="1">
        <v>744</v>
      </c>
      <c r="D1835" s="1">
        <v>4003</v>
      </c>
      <c r="E1835" s="4">
        <v>75.911100000000005</v>
      </c>
      <c r="F1835" s="4">
        <v>73.511799999999994</v>
      </c>
    </row>
    <row r="1836" spans="1:6" x14ac:dyDescent="0.25">
      <c r="A1836" s="1">
        <v>2022</v>
      </c>
      <c r="B1836" s="1">
        <v>5</v>
      </c>
      <c r="C1836" s="1">
        <v>744</v>
      </c>
      <c r="D1836" s="1">
        <v>4011</v>
      </c>
      <c r="E1836" s="4">
        <v>74.805300000000003</v>
      </c>
      <c r="F1836" s="4">
        <v>76.244600000000005</v>
      </c>
    </row>
    <row r="1837" spans="1:6" x14ac:dyDescent="0.25">
      <c r="A1837" s="1">
        <v>2022</v>
      </c>
      <c r="B1837" s="1">
        <v>5</v>
      </c>
      <c r="C1837" s="1">
        <v>744</v>
      </c>
      <c r="D1837" s="1">
        <v>4013</v>
      </c>
      <c r="E1837" s="4">
        <v>69.834000000000003</v>
      </c>
      <c r="F1837" s="4">
        <v>66.680599999999998</v>
      </c>
    </row>
    <row r="1838" spans="1:6" x14ac:dyDescent="0.25">
      <c r="A1838" s="1">
        <v>2022</v>
      </c>
      <c r="B1838" s="1">
        <v>5</v>
      </c>
      <c r="C1838" s="1">
        <v>744</v>
      </c>
      <c r="D1838" s="1">
        <v>4142</v>
      </c>
      <c r="E1838" s="4">
        <v>74.779700000000005</v>
      </c>
      <c r="F1838" s="4">
        <v>72.799400000000006</v>
      </c>
    </row>
    <row r="1839" spans="1:6" x14ac:dyDescent="0.25">
      <c r="A1839" s="1">
        <v>2022</v>
      </c>
      <c r="B1839" s="1">
        <v>5</v>
      </c>
      <c r="C1839" s="1">
        <v>744</v>
      </c>
      <c r="D1839" s="1">
        <v>4146</v>
      </c>
      <c r="E1839" s="4">
        <v>75.718999999999994</v>
      </c>
      <c r="F1839" s="4">
        <v>73.599100000000007</v>
      </c>
    </row>
    <row r="1840" spans="1:6" x14ac:dyDescent="0.25">
      <c r="A1840" s="1">
        <v>2022</v>
      </c>
      <c r="B1840" s="1">
        <v>5</v>
      </c>
      <c r="C1840" s="1">
        <v>744</v>
      </c>
      <c r="D1840" s="1">
        <v>4150</v>
      </c>
      <c r="E1840" s="4">
        <v>74.440200000000004</v>
      </c>
      <c r="F1840" s="4">
        <v>71.982200000000006</v>
      </c>
    </row>
    <row r="1841" spans="1:6" x14ac:dyDescent="0.25">
      <c r="A1841" s="1">
        <v>2022</v>
      </c>
      <c r="B1841" s="1">
        <v>5</v>
      </c>
      <c r="C1841" s="1">
        <v>744</v>
      </c>
      <c r="D1841" s="1">
        <v>4162</v>
      </c>
      <c r="E1841" s="4">
        <v>74.904700000000005</v>
      </c>
      <c r="F1841" s="4">
        <v>72.910700000000006</v>
      </c>
    </row>
    <row r="1842" spans="1:6" x14ac:dyDescent="0.25">
      <c r="A1842" s="1">
        <v>2022</v>
      </c>
      <c r="B1842" s="1">
        <v>5</v>
      </c>
      <c r="C1842" s="1">
        <v>744</v>
      </c>
      <c r="D1842" s="1">
        <v>4217</v>
      </c>
      <c r="E1842" s="4">
        <v>77.100800000000007</v>
      </c>
      <c r="F1842" s="4">
        <v>75.250600000000006</v>
      </c>
    </row>
    <row r="1843" spans="1:6" x14ac:dyDescent="0.25">
      <c r="A1843" s="1">
        <v>2022</v>
      </c>
      <c r="B1843" s="1">
        <v>5</v>
      </c>
      <c r="C1843" s="1">
        <v>744</v>
      </c>
      <c r="D1843" s="1">
        <v>4446</v>
      </c>
      <c r="E1843" s="4">
        <v>74.354299999999995</v>
      </c>
      <c r="F1843" s="4">
        <v>72.021699999999996</v>
      </c>
    </row>
    <row r="1844" spans="1:6" x14ac:dyDescent="0.25">
      <c r="A1844" s="1">
        <v>2022</v>
      </c>
      <c r="B1844" s="1">
        <v>5</v>
      </c>
      <c r="C1844" s="1">
        <v>744</v>
      </c>
      <c r="D1844" s="1">
        <v>4447</v>
      </c>
      <c r="E1844" s="4">
        <v>71.866900000000001</v>
      </c>
      <c r="F1844" s="4">
        <v>68.858099999999993</v>
      </c>
    </row>
    <row r="1845" spans="1:6" x14ac:dyDescent="0.25">
      <c r="A1845" s="1">
        <v>2022</v>
      </c>
      <c r="B1845" s="1">
        <v>5</v>
      </c>
      <c r="C1845" s="1">
        <v>744</v>
      </c>
      <c r="D1845" s="1">
        <v>4448</v>
      </c>
      <c r="E1845" s="4">
        <v>70.660499999999999</v>
      </c>
      <c r="F1845" s="4">
        <v>67.491399999999999</v>
      </c>
    </row>
    <row r="1846" spans="1:6" x14ac:dyDescent="0.25">
      <c r="A1846" s="1">
        <v>2022</v>
      </c>
      <c r="B1846" s="1">
        <v>5</v>
      </c>
      <c r="C1846" s="1">
        <v>744</v>
      </c>
      <c r="D1846" s="1">
        <v>4466</v>
      </c>
      <c r="E1846" s="4">
        <v>76.159599999999998</v>
      </c>
      <c r="F1846" s="4">
        <v>73.698800000000006</v>
      </c>
    </row>
    <row r="1847" spans="1:6" x14ac:dyDescent="0.25">
      <c r="A1847" s="1">
        <v>2022</v>
      </c>
      <c r="B1847" s="1">
        <v>5</v>
      </c>
      <c r="C1847" s="1">
        <v>744</v>
      </c>
      <c r="D1847" s="1">
        <v>4479</v>
      </c>
      <c r="E1847" s="4">
        <v>76.603200000000001</v>
      </c>
      <c r="F1847" s="4">
        <v>74.542400000000001</v>
      </c>
    </row>
    <row r="1848" spans="1:6" x14ac:dyDescent="0.25">
      <c r="A1848" s="1">
        <v>2022</v>
      </c>
      <c r="B1848" s="1">
        <v>5</v>
      </c>
      <c r="C1848" s="1">
        <v>744</v>
      </c>
      <c r="D1848" s="1">
        <v>4506</v>
      </c>
      <c r="E1848" s="4">
        <v>77.2179</v>
      </c>
      <c r="F1848" s="4">
        <v>74.801100000000005</v>
      </c>
    </row>
    <row r="1849" spans="1:6" x14ac:dyDescent="0.25">
      <c r="A1849" s="1">
        <v>2022</v>
      </c>
      <c r="B1849" s="1">
        <v>5</v>
      </c>
      <c r="C1849" s="1">
        <v>744</v>
      </c>
      <c r="D1849" s="1">
        <v>12510</v>
      </c>
      <c r="E1849" s="4">
        <v>70.660499999999999</v>
      </c>
      <c r="F1849" s="4">
        <v>67.491699999999994</v>
      </c>
    </row>
    <row r="1850" spans="1:6" x14ac:dyDescent="0.25">
      <c r="A1850" s="1">
        <v>2022</v>
      </c>
      <c r="B1850" s="1">
        <v>5</v>
      </c>
      <c r="C1850" s="1">
        <v>744</v>
      </c>
      <c r="D1850" s="1">
        <v>12511</v>
      </c>
      <c r="E1850" s="4">
        <v>70.660499999999999</v>
      </c>
      <c r="F1850" s="4">
        <v>67.491699999999994</v>
      </c>
    </row>
    <row r="1851" spans="1:6" x14ac:dyDescent="0.25">
      <c r="A1851" s="1">
        <v>2022</v>
      </c>
      <c r="B1851" s="1">
        <v>5</v>
      </c>
      <c r="C1851" s="1">
        <v>744</v>
      </c>
      <c r="D1851" s="1">
        <v>12530</v>
      </c>
      <c r="E1851" s="4">
        <v>66.828000000000003</v>
      </c>
      <c r="F1851" s="4">
        <v>64.047799999999995</v>
      </c>
    </row>
    <row r="1852" spans="1:6" x14ac:dyDescent="0.25">
      <c r="A1852" s="1">
        <v>2022</v>
      </c>
      <c r="B1852" s="1">
        <v>5</v>
      </c>
      <c r="C1852" s="1">
        <v>744</v>
      </c>
      <c r="D1852" s="1">
        <v>68735</v>
      </c>
      <c r="E1852" s="4">
        <v>71.866900000000001</v>
      </c>
      <c r="F1852" s="4">
        <v>68.858099999999993</v>
      </c>
    </row>
    <row r="1853" spans="1:6" x14ac:dyDescent="0.25">
      <c r="A1853" s="1">
        <v>2022</v>
      </c>
      <c r="B1853" s="1">
        <v>6</v>
      </c>
      <c r="C1853" s="1">
        <v>144</v>
      </c>
      <c r="D1853" s="1">
        <v>474</v>
      </c>
      <c r="E1853" s="4">
        <v>73.501000000000005</v>
      </c>
      <c r="F1853" s="4">
        <v>86.871799999999993</v>
      </c>
    </row>
    <row r="1854" spans="1:6" x14ac:dyDescent="0.25">
      <c r="A1854" s="1">
        <v>2022</v>
      </c>
      <c r="B1854" s="1">
        <v>6</v>
      </c>
      <c r="C1854" s="1">
        <v>144</v>
      </c>
      <c r="D1854" s="1">
        <v>555</v>
      </c>
      <c r="E1854" s="4">
        <v>73.059700000000007</v>
      </c>
      <c r="F1854" s="4">
        <v>86.829400000000007</v>
      </c>
    </row>
    <row r="1855" spans="1:6" x14ac:dyDescent="0.25">
      <c r="A1855" s="1">
        <v>2022</v>
      </c>
      <c r="B1855" s="1">
        <v>6</v>
      </c>
      <c r="C1855" s="1">
        <v>144</v>
      </c>
      <c r="D1855" s="1">
        <v>642</v>
      </c>
      <c r="E1855" s="4">
        <v>73.5471</v>
      </c>
      <c r="F1855" s="4">
        <v>87.461500000000001</v>
      </c>
    </row>
    <row r="1856" spans="1:6" x14ac:dyDescent="0.25">
      <c r="A1856" s="1">
        <v>2022</v>
      </c>
      <c r="B1856" s="1">
        <v>6</v>
      </c>
      <c r="C1856" s="1">
        <v>144</v>
      </c>
      <c r="D1856" s="1">
        <v>1185</v>
      </c>
      <c r="E1856" s="4">
        <v>73.381299999999996</v>
      </c>
      <c r="F1856" s="4">
        <v>87.274100000000004</v>
      </c>
    </row>
    <row r="1857" spans="1:6" x14ac:dyDescent="0.25">
      <c r="A1857" s="1">
        <v>2022</v>
      </c>
      <c r="B1857" s="1">
        <v>6</v>
      </c>
      <c r="C1857" s="1">
        <v>144</v>
      </c>
      <c r="D1857" s="1">
        <v>1186</v>
      </c>
      <c r="E1857" s="4">
        <v>73.381299999999996</v>
      </c>
      <c r="F1857" s="4">
        <v>87.274100000000004</v>
      </c>
    </row>
    <row r="1858" spans="1:6" x14ac:dyDescent="0.25">
      <c r="A1858" s="1">
        <v>2022</v>
      </c>
      <c r="B1858" s="1">
        <v>6</v>
      </c>
      <c r="C1858" s="1">
        <v>144</v>
      </c>
      <c r="D1858" s="1">
        <v>1187</v>
      </c>
      <c r="E1858" s="4">
        <v>73.381299999999996</v>
      </c>
      <c r="F1858" s="4">
        <v>87.274100000000004</v>
      </c>
    </row>
    <row r="1859" spans="1:6" x14ac:dyDescent="0.25">
      <c r="A1859" s="1">
        <v>2022</v>
      </c>
      <c r="B1859" s="1">
        <v>6</v>
      </c>
      <c r="C1859" s="1">
        <v>144</v>
      </c>
      <c r="D1859" s="1">
        <v>2433</v>
      </c>
      <c r="E1859" s="4">
        <v>73.917900000000003</v>
      </c>
      <c r="F1859" s="4">
        <v>87.263300000000001</v>
      </c>
    </row>
    <row r="1860" spans="1:6" x14ac:dyDescent="0.25">
      <c r="A1860" s="1">
        <v>2022</v>
      </c>
      <c r="B1860" s="1">
        <v>6</v>
      </c>
      <c r="C1860" s="1">
        <v>144</v>
      </c>
      <c r="D1860" s="1">
        <v>4000</v>
      </c>
      <c r="E1860" s="4">
        <v>73.567800000000005</v>
      </c>
      <c r="F1860" s="4">
        <v>87.394300000000001</v>
      </c>
    </row>
    <row r="1861" spans="1:6" x14ac:dyDescent="0.25">
      <c r="A1861" s="1">
        <v>2022</v>
      </c>
      <c r="B1861" s="1">
        <v>6</v>
      </c>
      <c r="C1861" s="1">
        <v>144</v>
      </c>
      <c r="D1861" s="1">
        <v>4001</v>
      </c>
      <c r="E1861" s="4">
        <v>73.636399999999995</v>
      </c>
      <c r="F1861" s="4">
        <v>87.464100000000002</v>
      </c>
    </row>
    <row r="1862" spans="1:6" x14ac:dyDescent="0.25">
      <c r="A1862" s="1">
        <v>2022</v>
      </c>
      <c r="B1862" s="1">
        <v>6</v>
      </c>
      <c r="C1862" s="1">
        <v>144</v>
      </c>
      <c r="D1862" s="1">
        <v>4002</v>
      </c>
      <c r="E1862" s="4">
        <v>74.280299999999997</v>
      </c>
      <c r="F1862" s="4">
        <v>88.069299999999998</v>
      </c>
    </row>
    <row r="1863" spans="1:6" x14ac:dyDescent="0.25">
      <c r="A1863" s="1">
        <v>2022</v>
      </c>
      <c r="B1863" s="1">
        <v>6</v>
      </c>
      <c r="C1863" s="1">
        <v>144</v>
      </c>
      <c r="D1863" s="1">
        <v>4003</v>
      </c>
      <c r="E1863" s="4">
        <v>73.181799999999996</v>
      </c>
      <c r="F1863" s="4">
        <v>86.756100000000004</v>
      </c>
    </row>
    <row r="1864" spans="1:6" x14ac:dyDescent="0.25">
      <c r="A1864" s="1">
        <v>2022</v>
      </c>
      <c r="B1864" s="1">
        <v>6</v>
      </c>
      <c r="C1864" s="1">
        <v>144</v>
      </c>
      <c r="D1864" s="1">
        <v>4011</v>
      </c>
      <c r="E1864" s="4">
        <v>67.4191</v>
      </c>
      <c r="F1864" s="4">
        <v>86.024699999999996</v>
      </c>
    </row>
    <row r="1865" spans="1:6" x14ac:dyDescent="0.25">
      <c r="A1865" s="1">
        <v>2022</v>
      </c>
      <c r="B1865" s="1">
        <v>6</v>
      </c>
      <c r="C1865" s="1">
        <v>144</v>
      </c>
      <c r="D1865" s="1">
        <v>4013</v>
      </c>
      <c r="E1865" s="4">
        <v>66.916799999999995</v>
      </c>
      <c r="F1865" s="4">
        <v>79.970699999999994</v>
      </c>
    </row>
    <row r="1866" spans="1:6" x14ac:dyDescent="0.25">
      <c r="A1866" s="1">
        <v>2022</v>
      </c>
      <c r="B1866" s="1">
        <v>6</v>
      </c>
      <c r="C1866" s="1">
        <v>144</v>
      </c>
      <c r="D1866" s="1">
        <v>4142</v>
      </c>
      <c r="E1866" s="4">
        <v>73.690600000000003</v>
      </c>
      <c r="F1866" s="4">
        <v>87.722800000000007</v>
      </c>
    </row>
    <row r="1867" spans="1:6" x14ac:dyDescent="0.25">
      <c r="A1867" s="1">
        <v>2022</v>
      </c>
      <c r="B1867" s="1">
        <v>6</v>
      </c>
      <c r="C1867" s="1">
        <v>144</v>
      </c>
      <c r="D1867" s="1">
        <v>4146</v>
      </c>
      <c r="E1867" s="4">
        <v>74.550399999999996</v>
      </c>
      <c r="F1867" s="4">
        <v>88.521100000000004</v>
      </c>
    </row>
    <row r="1868" spans="1:6" x14ac:dyDescent="0.25">
      <c r="A1868" s="1">
        <v>2022</v>
      </c>
      <c r="B1868" s="1">
        <v>6</v>
      </c>
      <c r="C1868" s="1">
        <v>144</v>
      </c>
      <c r="D1868" s="1">
        <v>4150</v>
      </c>
      <c r="E1868" s="4">
        <v>73.651499999999999</v>
      </c>
      <c r="F1868" s="4">
        <v>87.172399999999996</v>
      </c>
    </row>
    <row r="1869" spans="1:6" x14ac:dyDescent="0.25">
      <c r="A1869" s="1">
        <v>2022</v>
      </c>
      <c r="B1869" s="1">
        <v>6</v>
      </c>
      <c r="C1869" s="1">
        <v>144</v>
      </c>
      <c r="D1869" s="1">
        <v>4162</v>
      </c>
      <c r="E1869" s="4">
        <v>73.550899999999999</v>
      </c>
      <c r="F1869" s="4">
        <v>87.479699999999994</v>
      </c>
    </row>
    <row r="1870" spans="1:6" x14ac:dyDescent="0.25">
      <c r="A1870" s="1">
        <v>2022</v>
      </c>
      <c r="B1870" s="1">
        <v>6</v>
      </c>
      <c r="C1870" s="1">
        <v>144</v>
      </c>
      <c r="D1870" s="1">
        <v>4217</v>
      </c>
      <c r="E1870" s="4">
        <v>73.936099999999996</v>
      </c>
      <c r="F1870" s="4">
        <v>87.801500000000004</v>
      </c>
    </row>
    <row r="1871" spans="1:6" x14ac:dyDescent="0.25">
      <c r="A1871" s="1">
        <v>2022</v>
      </c>
      <c r="B1871" s="1">
        <v>6</v>
      </c>
      <c r="C1871" s="1">
        <v>144</v>
      </c>
      <c r="D1871" s="1">
        <v>4446</v>
      </c>
      <c r="E1871" s="4">
        <v>72.836200000000005</v>
      </c>
      <c r="F1871" s="4">
        <v>85.95</v>
      </c>
    </row>
    <row r="1872" spans="1:6" x14ac:dyDescent="0.25">
      <c r="A1872" s="1">
        <v>2022</v>
      </c>
      <c r="B1872" s="1">
        <v>6</v>
      </c>
      <c r="C1872" s="1">
        <v>144</v>
      </c>
      <c r="D1872" s="1">
        <v>4447</v>
      </c>
      <c r="E1872" s="4">
        <v>70.6066</v>
      </c>
      <c r="F1872" s="4">
        <v>84.384</v>
      </c>
    </row>
    <row r="1873" spans="1:6" x14ac:dyDescent="0.25">
      <c r="A1873" s="1">
        <v>2022</v>
      </c>
      <c r="B1873" s="1">
        <v>6</v>
      </c>
      <c r="C1873" s="1">
        <v>144</v>
      </c>
      <c r="D1873" s="1">
        <v>4448</v>
      </c>
      <c r="E1873" s="4">
        <v>67.911799999999999</v>
      </c>
      <c r="F1873" s="4">
        <v>81.125299999999996</v>
      </c>
    </row>
    <row r="1874" spans="1:6" x14ac:dyDescent="0.25">
      <c r="A1874" s="1">
        <v>2022</v>
      </c>
      <c r="B1874" s="1">
        <v>6</v>
      </c>
      <c r="C1874" s="1">
        <v>144</v>
      </c>
      <c r="D1874" s="1">
        <v>4466</v>
      </c>
      <c r="E1874" s="4">
        <v>73.9816</v>
      </c>
      <c r="F1874" s="4">
        <v>87.347399999999993</v>
      </c>
    </row>
    <row r="1875" spans="1:6" x14ac:dyDescent="0.25">
      <c r="A1875" s="1">
        <v>2022</v>
      </c>
      <c r="B1875" s="1">
        <v>6</v>
      </c>
      <c r="C1875" s="1">
        <v>144</v>
      </c>
      <c r="D1875" s="1">
        <v>4479</v>
      </c>
      <c r="E1875" s="4">
        <v>73.736099999999993</v>
      </c>
      <c r="F1875" s="4">
        <v>87.512</v>
      </c>
    </row>
    <row r="1876" spans="1:6" x14ac:dyDescent="0.25">
      <c r="A1876" s="1">
        <v>2022</v>
      </c>
      <c r="B1876" s="1">
        <v>6</v>
      </c>
      <c r="C1876" s="1">
        <v>144</v>
      </c>
      <c r="D1876" s="1">
        <v>4506</v>
      </c>
      <c r="E1876" s="4">
        <v>73.817499999999995</v>
      </c>
      <c r="F1876" s="4">
        <v>87.671000000000006</v>
      </c>
    </row>
    <row r="1877" spans="1:6" x14ac:dyDescent="0.25">
      <c r="A1877" s="1">
        <v>2022</v>
      </c>
      <c r="B1877" s="1">
        <v>6</v>
      </c>
      <c r="C1877" s="1">
        <v>144</v>
      </c>
      <c r="D1877" s="1">
        <v>12510</v>
      </c>
      <c r="E1877" s="4">
        <v>67.911799999999999</v>
      </c>
      <c r="F1877" s="4">
        <v>81.125299999999996</v>
      </c>
    </row>
    <row r="1878" spans="1:6" x14ac:dyDescent="0.25">
      <c r="A1878" s="1">
        <v>2022</v>
      </c>
      <c r="B1878" s="1">
        <v>6</v>
      </c>
      <c r="C1878" s="1">
        <v>144</v>
      </c>
      <c r="D1878" s="1">
        <v>12511</v>
      </c>
      <c r="E1878" s="4">
        <v>67.911799999999999</v>
      </c>
      <c r="F1878" s="4">
        <v>81.125299999999996</v>
      </c>
    </row>
    <row r="1879" spans="1:6" x14ac:dyDescent="0.25">
      <c r="A1879" s="1">
        <v>2022</v>
      </c>
      <c r="B1879" s="1">
        <v>6</v>
      </c>
      <c r="C1879" s="1">
        <v>144</v>
      </c>
      <c r="D1879" s="1">
        <v>12530</v>
      </c>
      <c r="E1879" s="4">
        <v>70.514700000000005</v>
      </c>
      <c r="F1879" s="4">
        <v>85.19</v>
      </c>
    </row>
    <row r="1880" spans="1:6" x14ac:dyDescent="0.25">
      <c r="A1880" s="1">
        <v>2022</v>
      </c>
      <c r="B1880" s="1">
        <v>6</v>
      </c>
      <c r="C1880" s="1">
        <v>144</v>
      </c>
      <c r="D1880" s="1">
        <v>68735</v>
      </c>
      <c r="E1880" s="4">
        <v>70.6066</v>
      </c>
      <c r="F1880" s="4">
        <v>84.384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23EA1-5EBE-4D43-AB59-0330E336CCCD}">
  <sheetPr codeName="Sheet3">
    <tabColor rgb="FF00B050"/>
  </sheetPr>
  <dimension ref="B2:AF39"/>
  <sheetViews>
    <sheetView topLeftCell="A26" zoomScale="130" zoomScaleNormal="130" workbookViewId="0">
      <selection activeCell="B27" sqref="B27"/>
    </sheetView>
  </sheetViews>
  <sheetFormatPr defaultColWidth="9.140625" defaultRowHeight="15" x14ac:dyDescent="0.25"/>
  <cols>
    <col min="1" max="1" width="5" style="18" customWidth="1"/>
    <col min="2" max="2" width="10.85546875" style="17" customWidth="1"/>
    <col min="3" max="3" width="12.28515625" style="17" bestFit="1" customWidth="1"/>
    <col min="4" max="4" width="9.42578125" style="18" bestFit="1" customWidth="1"/>
    <col min="5" max="5" width="9.140625" style="18"/>
    <col min="6" max="6" width="9.42578125" style="18" customWidth="1"/>
    <col min="7" max="16384" width="9.140625" style="18"/>
  </cols>
  <sheetData>
    <row r="2" spans="2:32" x14ac:dyDescent="0.25">
      <c r="B2" s="92" t="s">
        <v>406</v>
      </c>
    </row>
    <row r="3" spans="2:32" ht="14.25" x14ac:dyDescent="0.2">
      <c r="B3" s="18"/>
      <c r="C3" s="19"/>
    </row>
    <row r="4" spans="2:32" x14ac:dyDescent="0.25">
      <c r="B4" s="17" t="s">
        <v>18</v>
      </c>
      <c r="AB4" s="118" t="s">
        <v>19</v>
      </c>
      <c r="AC4" s="118"/>
      <c r="AD4" s="118"/>
      <c r="AE4" s="118"/>
      <c r="AF4" s="118"/>
    </row>
    <row r="5" spans="2:32" ht="77.25" customHeight="1" x14ac:dyDescent="0.25">
      <c r="D5" s="20" t="s">
        <v>20</v>
      </c>
      <c r="E5" s="20" t="s">
        <v>35</v>
      </c>
      <c r="F5" s="20" t="s">
        <v>89</v>
      </c>
      <c r="G5" s="20" t="s">
        <v>27</v>
      </c>
      <c r="H5" s="20" t="s">
        <v>28</v>
      </c>
      <c r="I5" s="20" t="s">
        <v>29</v>
      </c>
      <c r="J5" s="20" t="s">
        <v>21</v>
      </c>
      <c r="K5" s="20" t="s">
        <v>22</v>
      </c>
      <c r="L5" s="20" t="s">
        <v>23</v>
      </c>
      <c r="M5" s="20" t="s">
        <v>24</v>
      </c>
      <c r="N5" s="20" t="s">
        <v>25</v>
      </c>
      <c r="O5" s="20" t="s">
        <v>26</v>
      </c>
      <c r="P5" s="20" t="s">
        <v>30</v>
      </c>
      <c r="Q5" s="20" t="s">
        <v>31</v>
      </c>
      <c r="R5" s="20" t="s">
        <v>32</v>
      </c>
      <c r="S5" s="20" t="s">
        <v>33</v>
      </c>
      <c r="T5" s="20" t="s">
        <v>34</v>
      </c>
      <c r="U5" s="20" t="s">
        <v>36</v>
      </c>
      <c r="V5" s="20" t="s">
        <v>37</v>
      </c>
      <c r="W5" s="20" t="s">
        <v>38</v>
      </c>
      <c r="X5" s="20" t="s">
        <v>39</v>
      </c>
      <c r="Y5" s="20" t="s">
        <v>90</v>
      </c>
      <c r="Z5" s="20" t="s">
        <v>134</v>
      </c>
      <c r="AA5" s="20" t="s">
        <v>40</v>
      </c>
      <c r="AB5" s="20" t="s">
        <v>41</v>
      </c>
      <c r="AC5" s="20" t="s">
        <v>42</v>
      </c>
      <c r="AD5" s="20" t="s">
        <v>43</v>
      </c>
      <c r="AE5" s="20" t="s">
        <v>44</v>
      </c>
      <c r="AF5" s="20" t="s">
        <v>45</v>
      </c>
    </row>
    <row r="6" spans="2:32" x14ac:dyDescent="0.25">
      <c r="B6" s="21" t="s">
        <v>0</v>
      </c>
      <c r="C6" s="21" t="s">
        <v>46</v>
      </c>
      <c r="D6" s="21">
        <v>4000</v>
      </c>
      <c r="E6" s="21">
        <v>4001</v>
      </c>
      <c r="F6" s="21">
        <v>4002</v>
      </c>
      <c r="G6" s="21">
        <v>4003</v>
      </c>
      <c r="H6" s="21">
        <v>4011</v>
      </c>
      <c r="I6" s="21">
        <v>4013</v>
      </c>
      <c r="J6" s="21">
        <v>474</v>
      </c>
      <c r="K6" s="21">
        <v>642</v>
      </c>
      <c r="L6" s="21">
        <v>783</v>
      </c>
      <c r="M6" s="21">
        <v>1185</v>
      </c>
      <c r="N6" s="21">
        <v>1186</v>
      </c>
      <c r="O6" s="21">
        <v>1187</v>
      </c>
      <c r="P6" s="21">
        <v>4446</v>
      </c>
      <c r="Q6" s="21">
        <v>4447</v>
      </c>
      <c r="R6" s="21">
        <v>4448</v>
      </c>
      <c r="S6" s="21">
        <v>4466</v>
      </c>
      <c r="T6" s="21">
        <v>4146</v>
      </c>
      <c r="U6" s="21">
        <v>4479</v>
      </c>
      <c r="V6" s="21">
        <v>555</v>
      </c>
      <c r="W6" s="21">
        <v>2433</v>
      </c>
      <c r="X6" s="21">
        <v>12510</v>
      </c>
      <c r="Y6" s="21">
        <v>12511</v>
      </c>
      <c r="Z6" s="21">
        <v>12530</v>
      </c>
      <c r="AA6" s="21">
        <v>4506</v>
      </c>
      <c r="AB6" s="21">
        <v>4142</v>
      </c>
      <c r="AC6" s="21">
        <v>4150</v>
      </c>
      <c r="AD6" s="21">
        <v>4162</v>
      </c>
      <c r="AE6" s="21">
        <v>4172</v>
      </c>
      <c r="AF6" s="21">
        <v>4217</v>
      </c>
    </row>
    <row r="7" spans="2:32" x14ac:dyDescent="0.25">
      <c r="B7" s="22">
        <v>1</v>
      </c>
      <c r="C7" s="22" t="s">
        <v>47</v>
      </c>
      <c r="D7" s="23">
        <f>AVERAGEIFS(Ave_LMP_History[[Avg DA LMP]:[Avg DA LMP]],Ave_LMP_History[[Month]:[Month]],$B7,Ave_LMP_History[[Location ID]:[Location ID]],D$6)</f>
        <v>70.740650000000002</v>
      </c>
      <c r="E7" s="23">
        <f>AVERAGEIFS(Ave_LMP_History[[Avg DA LMP]:[Avg DA LMP]],Ave_LMP_History[[Month]:[Month]],$B7,Ave_LMP_History[[Location ID]:[Location ID]],E$6)</f>
        <v>68.810583333333327</v>
      </c>
      <c r="F7" s="23">
        <f>AVERAGEIFS(Ave_LMP_History[[Avg DA LMP]:[Avg DA LMP]],Ave_LMP_History[[Month]:[Month]],$B7,Ave_LMP_History[[Location ID]:[Location ID]],F$6)</f>
        <v>70.272149999999996</v>
      </c>
      <c r="G7" s="23">
        <f>AVERAGEIFS(Ave_LMP_History[[Avg DA LMP]:[Avg DA LMP]],Ave_LMP_History[[Month]:[Month]],$B7,Ave_LMP_History[[Location ID]:[Location ID]],G$6)</f>
        <v>69.840483333333339</v>
      </c>
      <c r="H7" s="23">
        <f>AVERAGEIFS(Ave_LMP_History[[Avg DA LMP]:[Avg DA LMP]],Ave_LMP_History[[Month]:[Month]],$B7,Ave_LMP_History[[Location ID]:[Location ID]],H$6)</f>
        <v>65.785016666666664</v>
      </c>
      <c r="I7" s="23">
        <f>AVERAGEIFS(Ave_LMP_History[[Avg DA LMP]:[Avg DA LMP]],Ave_LMP_History[[Month]:[Month]],$B7,Ave_LMP_History[[Location ID]:[Location ID]],I$6)</f>
        <v>64.1798</v>
      </c>
      <c r="J7" s="23">
        <f>AVERAGEIFS(Ave_LMP_History[[Avg DA LMP]:[Avg DA LMP]],Ave_LMP_History[[Month]:[Month]],$B7,Ave_LMP_History[[Location ID]:[Location ID]],J$6)</f>
        <v>70.129166666666663</v>
      </c>
      <c r="K7" s="23">
        <f>AVERAGEIFS(Ave_LMP_History[[Avg DA LMP]:[Avg DA LMP]],Ave_LMP_History[[Month]:[Month]],$B7,Ave_LMP_History[[Location ID]:[Location ID]],K$6)</f>
        <v>68.954149999999998</v>
      </c>
      <c r="L7" s="23">
        <f>AVERAGEIFS(Ave_LMP_History[[Avg DA LMP]:[Avg DA LMP]],Ave_LMP_History[[Month]:[Month]],$B7,Ave_LMP_History[[Location ID]:[Location ID]],L$6)</f>
        <v>49.682960000000001</v>
      </c>
      <c r="M7" s="23">
        <f>AVERAGEIFS(Ave_LMP_History[[Avg DA LMP]:[Avg DA LMP]],Ave_LMP_History[[Month]:[Month]],$B7,Ave_LMP_History[[Location ID]:[Location ID]],M$6)</f>
        <v>70.116416666666666</v>
      </c>
      <c r="N7" s="23">
        <f>AVERAGEIFS(Ave_LMP_History[[Avg DA LMP]:[Avg DA LMP]],Ave_LMP_History[[Month]:[Month]],$B7,Ave_LMP_History[[Location ID]:[Location ID]],N$6)</f>
        <v>70.116416666666666</v>
      </c>
      <c r="O7" s="23">
        <f>AVERAGEIFS(Ave_LMP_History[[Avg DA LMP]:[Avg DA LMP]],Ave_LMP_History[[Month]:[Month]],$B7,Ave_LMP_History[[Location ID]:[Location ID]],O$6)</f>
        <v>70.116416666666666</v>
      </c>
      <c r="P7" s="23">
        <f>AVERAGEIFS(Ave_LMP_History[[Avg DA LMP]:[Avg DA LMP]],Ave_LMP_History[[Month]:[Month]],$B7,Ave_LMP_History[[Location ID]:[Location ID]],P$6)</f>
        <v>68.84526666666666</v>
      </c>
      <c r="Q7" s="23">
        <f>AVERAGEIFS(Ave_LMP_History[[Avg DA LMP]:[Avg DA LMP]],Ave_LMP_History[[Month]:[Month]],$B7,Ave_LMP_History[[Location ID]:[Location ID]],Q$6)</f>
        <v>66.190066666666667</v>
      </c>
      <c r="R7" s="23">
        <f>AVERAGEIFS(Ave_LMP_History[[Avg DA LMP]:[Avg DA LMP]],Ave_LMP_History[[Month]:[Month]],$B7,Ave_LMP_History[[Location ID]:[Location ID]],R$6)</f>
        <v>64.598383333333331</v>
      </c>
      <c r="S7" s="23">
        <f>AVERAGEIFS(Ave_LMP_History[[Avg DA LMP]:[Avg DA LMP]],Ave_LMP_History[[Month]:[Month]],$B7,Ave_LMP_History[[Location ID]:[Location ID]],S$6)</f>
        <v>70.782516666666666</v>
      </c>
      <c r="T7" s="23">
        <f>AVERAGEIFS(Ave_LMP_History[[Avg DA LMP]:[Avg DA LMP]],Ave_LMP_History[[Month]:[Month]],$B7,Ave_LMP_History[[Location ID]:[Location ID]],T$6)</f>
        <v>70.258183333333321</v>
      </c>
      <c r="U7" s="23">
        <f>AVERAGEIFS(Ave_LMP_History[[Avg DA LMP]:[Avg DA LMP]],Ave_LMP_History[[Month]:[Month]],$B7,Ave_LMP_History[[Location ID]:[Location ID]],U$6)</f>
        <v>70.577116666666669</v>
      </c>
      <c r="V7" s="23">
        <f>AVERAGEIFS(Ave_LMP_History[[Avg DA LMP]:[Avg DA LMP]],Ave_LMP_History[[Month]:[Month]],$B7,Ave_LMP_History[[Location ID]:[Location ID]],V$6)</f>
        <v>68.755949999999999</v>
      </c>
      <c r="W7" s="23">
        <f>AVERAGEIFS(Ave_LMP_History[[Avg DA LMP]:[Avg DA LMP]],Ave_LMP_History[[Month]:[Month]],$B7,Ave_LMP_History[[Location ID]:[Location ID]],W$6)</f>
        <v>70.59286666666668</v>
      </c>
      <c r="X7" s="23">
        <f>AVERAGEIFS(Ave_LMP_History[[Avg DA LMP]:[Avg DA LMP]],Ave_LMP_History[[Month]:[Month]],$B7,Ave_LMP_History[[Location ID]:[Location ID]],X$6)</f>
        <v>64.598383333333331</v>
      </c>
      <c r="Y7" s="23">
        <f>AVERAGEIFS(Ave_LMP_History[[Avg DA LMP]:[Avg DA LMP]],Ave_LMP_History[[Month]:[Month]],$B7,Ave_LMP_History[[Location ID]:[Location ID]],Y$6)</f>
        <v>64.598383333333331</v>
      </c>
      <c r="Z7" s="23">
        <f>AVERAGEIFS(Ave_LMP_History[[Avg DA LMP]:[Avg DA LMP]],Ave_LMP_History[[Month]:[Month]],$B7,Ave_LMP_History[[Location ID]:[Location ID]],Z$6)</f>
        <v>65.274716666666677</v>
      </c>
      <c r="AA7" s="23">
        <f>AVERAGEIFS(Ave_LMP_History[[Avg DA LMP]:[Avg DA LMP]],Ave_LMP_History[[Month]:[Month]],$B7,Ave_LMP_History[[Location ID]:[Location ID]],AA$6)</f>
        <v>70.581733333333332</v>
      </c>
      <c r="AB7" s="23">
        <f>AVERAGEIFS(Ave_LMP_History[[Avg DA LMP]:[Avg DA LMP]],Ave_LMP_History[[Month]:[Month]],$B7,Ave_LMP_History[[Location ID]:[Location ID]],AB$6)</f>
        <v>68.410683333333338</v>
      </c>
      <c r="AC7" s="23">
        <f>AVERAGEIFS(Ave_LMP_History[[Avg DA LMP]:[Avg DA LMP]],Ave_LMP_History[[Month]:[Month]],$B7,Ave_LMP_History[[Location ID]:[Location ID]],AC$6)</f>
        <v>68.046516666666662</v>
      </c>
      <c r="AD7" s="23">
        <f>AVERAGEIFS(Ave_LMP_History[[Avg DA LMP]:[Avg DA LMP]],Ave_LMP_History[[Month]:[Month]],$B7,Ave_LMP_History[[Location ID]:[Location ID]],AD$6)</f>
        <v>68.859133333333332</v>
      </c>
      <c r="AE7" s="23">
        <f>AVERAGEIFS(Ave_LMP_History[[Avg DA LMP]:[Avg DA LMP]],Ave_LMP_History[[Month]:[Month]],$B7,Ave_LMP_History[[Location ID]:[Location ID]],AE$6)</f>
        <v>56.954666666666668</v>
      </c>
      <c r="AF7" s="23">
        <f>AVERAGEIFS(Ave_LMP_History[[Avg DA LMP]:[Avg DA LMP]],Ave_LMP_History[[Month]:[Month]],$B7,Ave_LMP_History[[Location ID]:[Location ID]],AF$6)</f>
        <v>71.94146666666667</v>
      </c>
    </row>
    <row r="8" spans="2:32" x14ac:dyDescent="0.25">
      <c r="B8" s="22">
        <v>2</v>
      </c>
      <c r="C8" s="22" t="s">
        <v>48</v>
      </c>
      <c r="D8" s="23">
        <f>AVERAGEIFS(Ave_LMP_History[[Avg DA LMP]:[Avg DA LMP]],Ave_LMP_History[[Month]:[Month]],$B8,Ave_LMP_History[[Location ID]:[Location ID]],D$6)</f>
        <v>53.080133333333329</v>
      </c>
      <c r="E8" s="23">
        <f>AVERAGEIFS(Ave_LMP_History[[Avg DA LMP]:[Avg DA LMP]],Ave_LMP_History[[Month]:[Month]],$B8,Ave_LMP_History[[Location ID]:[Location ID]],E$6)</f>
        <v>52.821199999999997</v>
      </c>
      <c r="F8" s="23">
        <f>AVERAGEIFS(Ave_LMP_History[[Avg DA LMP]:[Avg DA LMP]],Ave_LMP_History[[Month]:[Month]],$B8,Ave_LMP_History[[Location ID]:[Location ID]],F$6)</f>
        <v>53.296883333333334</v>
      </c>
      <c r="G8" s="23">
        <f>AVERAGEIFS(Ave_LMP_History[[Avg DA LMP]:[Avg DA LMP]],Ave_LMP_History[[Month]:[Month]],$B8,Ave_LMP_History[[Location ID]:[Location ID]],G$6)</f>
        <v>52.197083333333332</v>
      </c>
      <c r="H8" s="23">
        <f>AVERAGEIFS(Ave_LMP_History[[Avg DA LMP]:[Avg DA LMP]],Ave_LMP_History[[Month]:[Month]],$B8,Ave_LMP_History[[Location ID]:[Location ID]],H$6)</f>
        <v>48.91493333333333</v>
      </c>
      <c r="I8" s="23">
        <f>AVERAGEIFS(Ave_LMP_History[[Avg DA LMP]:[Avg DA LMP]],Ave_LMP_History[[Month]:[Month]],$B8,Ave_LMP_History[[Location ID]:[Location ID]],I$6)</f>
        <v>47.821033333333332</v>
      </c>
      <c r="J8" s="23">
        <f>AVERAGEIFS(Ave_LMP_History[[Avg DA LMP]:[Avg DA LMP]],Ave_LMP_History[[Month]:[Month]],$B8,Ave_LMP_History[[Location ID]:[Location ID]],J$6)</f>
        <v>52.305250000000001</v>
      </c>
      <c r="K8" s="23">
        <f>AVERAGEIFS(Ave_LMP_History[[Avg DA LMP]:[Avg DA LMP]],Ave_LMP_History[[Month]:[Month]],$B8,Ave_LMP_History[[Location ID]:[Location ID]],K$6)</f>
        <v>52.858733333333333</v>
      </c>
      <c r="L8" s="23">
        <f>AVERAGEIFS(Ave_LMP_History[[Avg DA LMP]:[Avg DA LMP]],Ave_LMP_History[[Month]:[Month]],$B8,Ave_LMP_History[[Location ID]:[Location ID]],L$6)</f>
        <v>36.912220000000005</v>
      </c>
      <c r="M8" s="23">
        <f>AVERAGEIFS(Ave_LMP_History[[Avg DA LMP]:[Avg DA LMP]],Ave_LMP_History[[Month]:[Month]],$B8,Ave_LMP_History[[Location ID]:[Location ID]],M$6)</f>
        <v>52.367766666666661</v>
      </c>
      <c r="N8" s="23">
        <f>AVERAGEIFS(Ave_LMP_History[[Avg DA LMP]:[Avg DA LMP]],Ave_LMP_History[[Month]:[Month]],$B8,Ave_LMP_History[[Location ID]:[Location ID]],N$6)</f>
        <v>52.367766666666661</v>
      </c>
      <c r="O8" s="23">
        <f>AVERAGEIFS(Ave_LMP_History[[Avg DA LMP]:[Avg DA LMP]],Ave_LMP_History[[Month]:[Month]],$B8,Ave_LMP_History[[Location ID]:[Location ID]],O$6)</f>
        <v>52.367766666666661</v>
      </c>
      <c r="P8" s="23">
        <f>AVERAGEIFS(Ave_LMP_History[[Avg DA LMP]:[Avg DA LMP]],Ave_LMP_History[[Month]:[Month]],$B8,Ave_LMP_History[[Location ID]:[Location ID]],P$6)</f>
        <v>51.733266666666658</v>
      </c>
      <c r="Q8" s="23">
        <f>AVERAGEIFS(Ave_LMP_History[[Avg DA LMP]:[Avg DA LMP]],Ave_LMP_History[[Month]:[Month]],$B8,Ave_LMP_History[[Location ID]:[Location ID]],Q$6)</f>
        <v>49.668016666666666</v>
      </c>
      <c r="R8" s="23">
        <f>AVERAGEIFS(Ave_LMP_History[[Avg DA LMP]:[Avg DA LMP]],Ave_LMP_History[[Month]:[Month]],$B8,Ave_LMP_History[[Location ID]:[Location ID]],R$6)</f>
        <v>48.219050000000003</v>
      </c>
      <c r="S8" s="23">
        <f>AVERAGEIFS(Ave_LMP_History[[Avg DA LMP]:[Avg DA LMP]],Ave_LMP_History[[Month]:[Month]],$B8,Ave_LMP_History[[Location ID]:[Location ID]],S$6)</f>
        <v>52.985583333333331</v>
      </c>
      <c r="T8" s="23">
        <f>AVERAGEIFS(Ave_LMP_History[[Avg DA LMP]:[Avg DA LMP]],Ave_LMP_History[[Month]:[Month]],$B8,Ave_LMP_History[[Location ID]:[Location ID]],T$6)</f>
        <v>53.804249999999996</v>
      </c>
      <c r="U8" s="23">
        <f>AVERAGEIFS(Ave_LMP_History[[Avg DA LMP]:[Avg DA LMP]],Ave_LMP_History[[Month]:[Month]],$B8,Ave_LMP_History[[Location ID]:[Location ID]],U$6)</f>
        <v>52.984450000000002</v>
      </c>
      <c r="V8" s="23">
        <f>AVERAGEIFS(Ave_LMP_History[[Avg DA LMP]:[Avg DA LMP]],Ave_LMP_History[[Month]:[Month]],$B8,Ave_LMP_History[[Location ID]:[Location ID]],V$6)</f>
        <v>52.592816666666671</v>
      </c>
      <c r="W8" s="23">
        <f>AVERAGEIFS(Ave_LMP_History[[Avg DA LMP]:[Avg DA LMP]],Ave_LMP_History[[Month]:[Month]],$B8,Ave_LMP_History[[Location ID]:[Location ID]],W$6)</f>
        <v>52.931600000000003</v>
      </c>
      <c r="X8" s="23">
        <f>AVERAGEIFS(Ave_LMP_History[[Avg DA LMP]:[Avg DA LMP]],Ave_LMP_History[[Month]:[Month]],$B8,Ave_LMP_History[[Location ID]:[Location ID]],X$6)</f>
        <v>48.219050000000003</v>
      </c>
      <c r="Y8" s="23">
        <f>AVERAGEIFS(Ave_LMP_History[[Avg DA LMP]:[Avg DA LMP]],Ave_LMP_History[[Month]:[Month]],$B8,Ave_LMP_History[[Location ID]:[Location ID]],Y$6)</f>
        <v>48.219050000000003</v>
      </c>
      <c r="Z8" s="23">
        <f>AVERAGEIFS(Ave_LMP_History[[Avg DA LMP]:[Avg DA LMP]],Ave_LMP_History[[Month]:[Month]],$B8,Ave_LMP_History[[Location ID]:[Location ID]],Z$6)</f>
        <v>49.249383333333334</v>
      </c>
      <c r="AA8" s="23">
        <f>AVERAGEIFS(Ave_LMP_History[[Avg DA LMP]:[Avg DA LMP]],Ave_LMP_History[[Month]:[Month]],$B8,Ave_LMP_History[[Location ID]:[Location ID]],AA$6)</f>
        <v>52.509416666666674</v>
      </c>
      <c r="AB8" s="23">
        <f>AVERAGEIFS(Ave_LMP_History[[Avg DA LMP]:[Avg DA LMP]],Ave_LMP_History[[Month]:[Month]],$B8,Ave_LMP_History[[Location ID]:[Location ID]],AB$6)</f>
        <v>52.631566666666664</v>
      </c>
      <c r="AC8" s="23">
        <f>AVERAGEIFS(Ave_LMP_History[[Avg DA LMP]:[Avg DA LMP]],Ave_LMP_History[[Month]:[Month]],$B8,Ave_LMP_History[[Location ID]:[Location ID]],AC$6)</f>
        <v>52.363166666666665</v>
      </c>
      <c r="AD8" s="23">
        <f>AVERAGEIFS(Ave_LMP_History[[Avg DA LMP]:[Avg DA LMP]],Ave_LMP_History[[Month]:[Month]],$B8,Ave_LMP_History[[Location ID]:[Location ID]],AD$6)</f>
        <v>52.824633333333338</v>
      </c>
      <c r="AE8" s="23">
        <f>AVERAGEIFS(Ave_LMP_History[[Avg DA LMP]:[Avg DA LMP]],Ave_LMP_History[[Month]:[Month]],$B8,Ave_LMP_History[[Location ID]:[Location ID]],AE$6)</f>
        <v>34.149949999999997</v>
      </c>
      <c r="AF8" s="23">
        <f>AVERAGEIFS(Ave_LMP_History[[Avg DA LMP]:[Avg DA LMP]],Ave_LMP_History[[Month]:[Month]],$B8,Ave_LMP_History[[Location ID]:[Location ID]],AF$6)</f>
        <v>53.917499999999997</v>
      </c>
    </row>
    <row r="9" spans="2:32" x14ac:dyDescent="0.25">
      <c r="B9" s="22">
        <v>3</v>
      </c>
      <c r="C9" s="22" t="s">
        <v>49</v>
      </c>
      <c r="D9" s="23">
        <f>AVERAGEIFS(Ave_LMP_History[[Avg DA LMP]:[Avg DA LMP]],Ave_LMP_History[[Month]:[Month]],$B9,Ave_LMP_History[[Location ID]:[Location ID]],D$6)</f>
        <v>37.907050000000005</v>
      </c>
      <c r="E9" s="23">
        <f>AVERAGEIFS(Ave_LMP_History[[Avg DA LMP]:[Avg DA LMP]],Ave_LMP_History[[Month]:[Month]],$B9,Ave_LMP_History[[Location ID]:[Location ID]],E$6)</f>
        <v>37.087400000000002</v>
      </c>
      <c r="F9" s="23">
        <f>AVERAGEIFS(Ave_LMP_History[[Avg DA LMP]:[Avg DA LMP]],Ave_LMP_History[[Month]:[Month]],$B9,Ave_LMP_History[[Location ID]:[Location ID]],F$6)</f>
        <v>37.791783333333335</v>
      </c>
      <c r="G9" s="23">
        <f>AVERAGEIFS(Ave_LMP_History[[Avg DA LMP]:[Avg DA LMP]],Ave_LMP_History[[Month]:[Month]],$B9,Ave_LMP_History[[Location ID]:[Location ID]],G$6)</f>
        <v>37.123166666666663</v>
      </c>
      <c r="H9" s="23">
        <f>AVERAGEIFS(Ave_LMP_History[[Avg DA LMP]:[Avg DA LMP]],Ave_LMP_History[[Month]:[Month]],$B9,Ave_LMP_History[[Location ID]:[Location ID]],H$6)</f>
        <v>34.787700000000001</v>
      </c>
      <c r="I9" s="23">
        <f>AVERAGEIFS(Ave_LMP_History[[Avg DA LMP]:[Avg DA LMP]],Ave_LMP_History[[Month]:[Month]],$B9,Ave_LMP_History[[Location ID]:[Location ID]],I$6)</f>
        <v>33.662749999999996</v>
      </c>
      <c r="J9" s="23">
        <f>AVERAGEIFS(Ave_LMP_History[[Avg DA LMP]:[Avg DA LMP]],Ave_LMP_History[[Month]:[Month]],$B9,Ave_LMP_History[[Location ID]:[Location ID]],J$6)</f>
        <v>37.286699999999996</v>
      </c>
      <c r="K9" s="23">
        <f>AVERAGEIFS(Ave_LMP_History[[Avg DA LMP]:[Avg DA LMP]],Ave_LMP_History[[Month]:[Month]],$B9,Ave_LMP_History[[Location ID]:[Location ID]],K$6)</f>
        <v>37.312750000000001</v>
      </c>
      <c r="L9" s="23">
        <f>AVERAGEIFS(Ave_LMP_History[[Avg DA LMP]:[Avg DA LMP]],Ave_LMP_History[[Month]:[Month]],$B9,Ave_LMP_History[[Location ID]:[Location ID]],L$6)</f>
        <v>28.69434</v>
      </c>
      <c r="M9" s="23">
        <f>AVERAGEIFS(Ave_LMP_History[[Avg DA LMP]:[Avg DA LMP]],Ave_LMP_History[[Month]:[Month]],$B9,Ave_LMP_History[[Location ID]:[Location ID]],M$6)</f>
        <v>37.633849999999995</v>
      </c>
      <c r="N9" s="23">
        <f>AVERAGEIFS(Ave_LMP_History[[Avg DA LMP]:[Avg DA LMP]],Ave_LMP_History[[Month]:[Month]],$B9,Ave_LMP_History[[Location ID]:[Location ID]],N$6)</f>
        <v>37.633849999999995</v>
      </c>
      <c r="O9" s="23">
        <f>AVERAGEIFS(Ave_LMP_History[[Avg DA LMP]:[Avg DA LMP]],Ave_LMP_History[[Month]:[Month]],$B9,Ave_LMP_History[[Location ID]:[Location ID]],O$6)</f>
        <v>37.633849999999995</v>
      </c>
      <c r="P9" s="23">
        <f>AVERAGEIFS(Ave_LMP_History[[Avg DA LMP]:[Avg DA LMP]],Ave_LMP_History[[Month]:[Month]],$B9,Ave_LMP_History[[Location ID]:[Location ID]],P$6)</f>
        <v>36.513083333333334</v>
      </c>
      <c r="Q9" s="23">
        <f>AVERAGEIFS(Ave_LMP_History[[Avg DA LMP]:[Avg DA LMP]],Ave_LMP_History[[Month]:[Month]],$B9,Ave_LMP_History[[Location ID]:[Location ID]],Q$6)</f>
        <v>34.218849999999996</v>
      </c>
      <c r="R9" s="23">
        <f>AVERAGEIFS(Ave_LMP_History[[Avg DA LMP]:[Avg DA LMP]],Ave_LMP_History[[Month]:[Month]],$B9,Ave_LMP_History[[Location ID]:[Location ID]],R$6)</f>
        <v>33.374000000000002</v>
      </c>
      <c r="S9" s="23">
        <f>AVERAGEIFS(Ave_LMP_History[[Avg DA LMP]:[Avg DA LMP]],Ave_LMP_History[[Month]:[Month]],$B9,Ave_LMP_History[[Location ID]:[Location ID]],S$6)</f>
        <v>37.527983333333331</v>
      </c>
      <c r="T9" s="23">
        <f>AVERAGEIFS(Ave_LMP_History[[Avg DA LMP]:[Avg DA LMP]],Ave_LMP_History[[Month]:[Month]],$B9,Ave_LMP_History[[Location ID]:[Location ID]],T$6)</f>
        <v>37.814483333333328</v>
      </c>
      <c r="U9" s="23">
        <f>AVERAGEIFS(Ave_LMP_History[[Avg DA LMP]:[Avg DA LMP]],Ave_LMP_History[[Month]:[Month]],$B9,Ave_LMP_History[[Location ID]:[Location ID]],U$6)</f>
        <v>37.822600000000001</v>
      </c>
      <c r="V9" s="23">
        <f>AVERAGEIFS(Ave_LMP_History[[Avg DA LMP]:[Avg DA LMP]],Ave_LMP_History[[Month]:[Month]],$B9,Ave_LMP_History[[Location ID]:[Location ID]],V$6)</f>
        <v>37.313716666666672</v>
      </c>
      <c r="W9" s="23">
        <f>AVERAGEIFS(Ave_LMP_History[[Avg DA LMP]:[Avg DA LMP]],Ave_LMP_History[[Month]:[Month]],$B9,Ave_LMP_History[[Location ID]:[Location ID]],W$6)</f>
        <v>37.451450000000001</v>
      </c>
      <c r="X9" s="23">
        <f>AVERAGEIFS(Ave_LMP_History[[Avg DA LMP]:[Avg DA LMP]],Ave_LMP_History[[Month]:[Month]],$B9,Ave_LMP_History[[Location ID]:[Location ID]],X$6)</f>
        <v>33.374000000000002</v>
      </c>
      <c r="Y9" s="23">
        <f>AVERAGEIFS(Ave_LMP_History[[Avg DA LMP]:[Avg DA LMP]],Ave_LMP_History[[Month]:[Month]],$B9,Ave_LMP_History[[Location ID]:[Location ID]],Y$6)</f>
        <v>33.374000000000002</v>
      </c>
      <c r="Z9" s="23">
        <f>AVERAGEIFS(Ave_LMP_History[[Avg DA LMP]:[Avg DA LMP]],Ave_LMP_History[[Month]:[Month]],$B9,Ave_LMP_History[[Location ID]:[Location ID]],Z$6)</f>
        <v>33.034699999999994</v>
      </c>
      <c r="AA9" s="23">
        <f>AVERAGEIFS(Ave_LMP_History[[Avg DA LMP]:[Avg DA LMP]],Ave_LMP_History[[Month]:[Month]],$B9,Ave_LMP_History[[Location ID]:[Location ID]],AA$6)</f>
        <v>37.910833333333329</v>
      </c>
      <c r="AB9" s="23">
        <f>AVERAGEIFS(Ave_LMP_History[[Avg DA LMP]:[Avg DA LMP]],Ave_LMP_History[[Month]:[Month]],$B9,Ave_LMP_History[[Location ID]:[Location ID]],AB$6)</f>
        <v>36.79408333333334</v>
      </c>
      <c r="AC9" s="23">
        <f>AVERAGEIFS(Ave_LMP_History[[Avg DA LMP]:[Avg DA LMP]],Ave_LMP_History[[Month]:[Month]],$B9,Ave_LMP_History[[Location ID]:[Location ID]],AC$6)</f>
        <v>36.456766666666667</v>
      </c>
      <c r="AD9" s="23">
        <f>AVERAGEIFS(Ave_LMP_History[[Avg DA LMP]:[Avg DA LMP]],Ave_LMP_History[[Month]:[Month]],$B9,Ave_LMP_History[[Location ID]:[Location ID]],AD$6)</f>
        <v>37.192200000000007</v>
      </c>
      <c r="AE9" s="23">
        <f>AVERAGEIFS(Ave_LMP_History[[Avg DA LMP]:[Avg DA LMP]],Ave_LMP_History[[Month]:[Month]],$B9,Ave_LMP_History[[Location ID]:[Location ID]],AE$6)</f>
        <v>34.519350000000003</v>
      </c>
      <c r="AF9" s="23">
        <f>AVERAGEIFS(Ave_LMP_History[[Avg DA LMP]:[Avg DA LMP]],Ave_LMP_History[[Month]:[Month]],$B9,Ave_LMP_History[[Location ID]:[Location ID]],AF$6)</f>
        <v>38.464766666666662</v>
      </c>
    </row>
    <row r="10" spans="2:32" x14ac:dyDescent="0.25">
      <c r="B10" s="22">
        <v>4</v>
      </c>
      <c r="C10" s="22" t="s">
        <v>50</v>
      </c>
      <c r="D10" s="23">
        <f>AVERAGEIFS(Ave_LMP_History[[Avg DA LMP]:[Avg DA LMP]],Ave_LMP_History[[Month]:[Month]],$B10,Ave_LMP_History[[Location ID]:[Location ID]],D$6)</f>
        <v>34.678250000000006</v>
      </c>
      <c r="E10" s="23">
        <f>AVERAGEIFS(Ave_LMP_History[[Avg DA LMP]:[Avg DA LMP]],Ave_LMP_History[[Month]:[Month]],$B10,Ave_LMP_History[[Location ID]:[Location ID]],E$6)</f>
        <v>33.106683333333329</v>
      </c>
      <c r="F10" s="23">
        <f>AVERAGEIFS(Ave_LMP_History[[Avg DA LMP]:[Avg DA LMP]],Ave_LMP_History[[Month]:[Month]],$B10,Ave_LMP_History[[Location ID]:[Location ID]],F$6)</f>
        <v>34.426633333333335</v>
      </c>
      <c r="G10" s="23">
        <f>AVERAGEIFS(Ave_LMP_History[[Avg DA LMP]:[Avg DA LMP]],Ave_LMP_History[[Month]:[Month]],$B10,Ave_LMP_History[[Location ID]:[Location ID]],G$6)</f>
        <v>33.704566666666665</v>
      </c>
      <c r="H10" s="23">
        <f>AVERAGEIFS(Ave_LMP_History[[Avg DA LMP]:[Avg DA LMP]],Ave_LMP_History[[Month]:[Month]],$B10,Ave_LMP_History[[Location ID]:[Location ID]],H$6)</f>
        <v>32.591383333333333</v>
      </c>
      <c r="I10" s="23">
        <f>AVERAGEIFS(Ave_LMP_History[[Avg DA LMP]:[Avg DA LMP]],Ave_LMP_History[[Month]:[Month]],$B10,Ave_LMP_History[[Location ID]:[Location ID]],I$6)</f>
        <v>29.878383333333332</v>
      </c>
      <c r="J10" s="23">
        <f>AVERAGEIFS(Ave_LMP_History[[Avg DA LMP]:[Avg DA LMP]],Ave_LMP_History[[Month]:[Month]],$B10,Ave_LMP_History[[Location ID]:[Location ID]],J$6)</f>
        <v>33.916016666666671</v>
      </c>
      <c r="K10" s="23">
        <f>AVERAGEIFS(Ave_LMP_History[[Avg DA LMP]:[Avg DA LMP]],Ave_LMP_History[[Month]:[Month]],$B10,Ave_LMP_History[[Location ID]:[Location ID]],K$6)</f>
        <v>34.03295</v>
      </c>
      <c r="L10" s="23">
        <f>AVERAGEIFS(Ave_LMP_History[[Avg DA LMP]:[Avg DA LMP]],Ave_LMP_History[[Month]:[Month]],$B10,Ave_LMP_History[[Location ID]:[Location ID]],L$6)</f>
        <v>25.364159999999998</v>
      </c>
      <c r="M10" s="23">
        <f>AVERAGEIFS(Ave_LMP_History[[Avg DA LMP]:[Avg DA LMP]],Ave_LMP_History[[Month]:[Month]],$B10,Ave_LMP_History[[Location ID]:[Location ID]],M$6)</f>
        <v>34.530583333333333</v>
      </c>
      <c r="N10" s="23">
        <f>AVERAGEIFS(Ave_LMP_History[[Avg DA LMP]:[Avg DA LMP]],Ave_LMP_History[[Month]:[Month]],$B10,Ave_LMP_History[[Location ID]:[Location ID]],N$6)</f>
        <v>34.530583333333333</v>
      </c>
      <c r="O10" s="23">
        <f>AVERAGEIFS(Ave_LMP_History[[Avg DA LMP]:[Avg DA LMP]],Ave_LMP_History[[Month]:[Month]],$B10,Ave_LMP_History[[Location ID]:[Location ID]],O$6)</f>
        <v>34.530583333333333</v>
      </c>
      <c r="P10" s="23">
        <f>AVERAGEIFS(Ave_LMP_History[[Avg DA LMP]:[Avg DA LMP]],Ave_LMP_History[[Month]:[Month]],$B10,Ave_LMP_History[[Location ID]:[Location ID]],P$6)</f>
        <v>32.783099999999997</v>
      </c>
      <c r="Q10" s="23">
        <f>AVERAGEIFS(Ave_LMP_History[[Avg DA LMP]:[Avg DA LMP]],Ave_LMP_History[[Month]:[Month]],$B10,Ave_LMP_History[[Location ID]:[Location ID]],Q$6)</f>
        <v>30.322833333333332</v>
      </c>
      <c r="R10" s="23">
        <f>AVERAGEIFS(Ave_LMP_History[[Avg DA LMP]:[Avg DA LMP]],Ave_LMP_History[[Month]:[Month]],$B10,Ave_LMP_History[[Location ID]:[Location ID]],R$6)</f>
        <v>29.709416666666666</v>
      </c>
      <c r="S10" s="23">
        <f>AVERAGEIFS(Ave_LMP_History[[Avg DA LMP]:[Avg DA LMP]],Ave_LMP_History[[Month]:[Month]],$B10,Ave_LMP_History[[Location ID]:[Location ID]],S$6)</f>
        <v>33.839233333333333</v>
      </c>
      <c r="T10" s="23">
        <f>AVERAGEIFS(Ave_LMP_History[[Avg DA LMP]:[Avg DA LMP]],Ave_LMP_History[[Month]:[Month]],$B10,Ave_LMP_History[[Location ID]:[Location ID]],T$6)</f>
        <v>34.100516666666664</v>
      </c>
      <c r="U10" s="23">
        <f>AVERAGEIFS(Ave_LMP_History[[Avg DA LMP]:[Avg DA LMP]],Ave_LMP_History[[Month]:[Month]],$B10,Ave_LMP_History[[Location ID]:[Location ID]],U$6)</f>
        <v>34.636816666666668</v>
      </c>
      <c r="V10" s="23">
        <f>AVERAGEIFS(Ave_LMP_History[[Avg DA LMP]:[Avg DA LMP]],Ave_LMP_History[[Month]:[Month]],$B10,Ave_LMP_History[[Location ID]:[Location ID]],V$6)</f>
        <v>34.017233333333337</v>
      </c>
      <c r="W10" s="23">
        <f>AVERAGEIFS(Ave_LMP_History[[Avg DA LMP]:[Avg DA LMP]],Ave_LMP_History[[Month]:[Month]],$B10,Ave_LMP_History[[Location ID]:[Location ID]],W$6)</f>
        <v>33.705833333333331</v>
      </c>
      <c r="X10" s="23">
        <f>AVERAGEIFS(Ave_LMP_History[[Avg DA LMP]:[Avg DA LMP]],Ave_LMP_History[[Month]:[Month]],$B10,Ave_LMP_History[[Location ID]:[Location ID]],X$6)</f>
        <v>29.709416666666666</v>
      </c>
      <c r="Y10" s="23">
        <f>AVERAGEIFS(Ave_LMP_History[[Avg DA LMP]:[Avg DA LMP]],Ave_LMP_History[[Month]:[Month]],$B10,Ave_LMP_History[[Location ID]:[Location ID]],Y$6)</f>
        <v>29.709416666666666</v>
      </c>
      <c r="Z10" s="23">
        <f>AVERAGEIFS(Ave_LMP_History[[Avg DA LMP]:[Avg DA LMP]],Ave_LMP_History[[Month]:[Month]],$B10,Ave_LMP_History[[Location ID]:[Location ID]],Z$6)</f>
        <v>28.63355</v>
      </c>
      <c r="AA10" s="23">
        <f>AVERAGEIFS(Ave_LMP_History[[Avg DA LMP]:[Avg DA LMP]],Ave_LMP_History[[Month]:[Month]],$B10,Ave_LMP_History[[Location ID]:[Location ID]],AA$6)</f>
        <v>34.751183333333337</v>
      </c>
      <c r="AB10" s="23">
        <f>AVERAGEIFS(Ave_LMP_History[[Avg DA LMP]:[Avg DA LMP]],Ave_LMP_History[[Month]:[Month]],$B10,Ave_LMP_History[[Location ID]:[Location ID]],AB$6)</f>
        <v>32.523516666666666</v>
      </c>
      <c r="AC10" s="23">
        <f>AVERAGEIFS(Ave_LMP_History[[Avg DA LMP]:[Avg DA LMP]],Ave_LMP_History[[Month]:[Month]],$B10,Ave_LMP_History[[Location ID]:[Location ID]],AC$6)</f>
        <v>32.241983333333337</v>
      </c>
      <c r="AD10" s="23">
        <f>AVERAGEIFS(Ave_LMP_History[[Avg DA LMP]:[Avg DA LMP]],Ave_LMP_History[[Month]:[Month]],$B10,Ave_LMP_History[[Location ID]:[Location ID]],AD$6)</f>
        <v>33.879249999999999</v>
      </c>
      <c r="AE10" s="23">
        <f>AVERAGEIFS(Ave_LMP_History[[Avg DA LMP]:[Avg DA LMP]],Ave_LMP_History[[Month]:[Month]],$B10,Ave_LMP_History[[Location ID]:[Location ID]],AE$6)</f>
        <v>36.624049999999997</v>
      </c>
      <c r="AF10" s="23">
        <f>AVERAGEIFS(Ave_LMP_History[[Avg DA LMP]:[Avg DA LMP]],Ave_LMP_History[[Month]:[Month]],$B10,Ave_LMP_History[[Location ID]:[Location ID]],AF$6)</f>
        <v>35.392366666666668</v>
      </c>
    </row>
    <row r="11" spans="2:32" x14ac:dyDescent="0.25">
      <c r="B11" s="22">
        <v>5</v>
      </c>
      <c r="C11" s="22" t="s">
        <v>51</v>
      </c>
      <c r="D11" s="23">
        <f>AVERAGEIFS(Ave_LMP_History[[Avg DA LMP]:[Avg DA LMP]],Ave_LMP_History[[Month]:[Month]],$B11,Ave_LMP_History[[Location ID]:[Location ID]],D$6)</f>
        <v>32.288600000000002</v>
      </c>
      <c r="E11" s="23">
        <f>AVERAGEIFS(Ave_LMP_History[[Avg DA LMP]:[Avg DA LMP]],Ave_LMP_History[[Month]:[Month]],$B11,Ave_LMP_History[[Location ID]:[Location ID]],E$6)</f>
        <v>31.094350000000002</v>
      </c>
      <c r="F11" s="23">
        <f>AVERAGEIFS(Ave_LMP_History[[Avg DA LMP]:[Avg DA LMP]],Ave_LMP_History[[Month]:[Month]],$B11,Ave_LMP_History[[Location ID]:[Location ID]],F$6)</f>
        <v>32.00353333333333</v>
      </c>
      <c r="G11" s="23">
        <f>AVERAGEIFS(Ave_LMP_History[[Avg DA LMP]:[Avg DA LMP]],Ave_LMP_History[[Month]:[Month]],$B11,Ave_LMP_History[[Location ID]:[Location ID]],G$6)</f>
        <v>31.714166666666671</v>
      </c>
      <c r="H11" s="23">
        <f>AVERAGEIFS(Ave_LMP_History[[Avg DA LMP]:[Avg DA LMP]],Ave_LMP_History[[Month]:[Month]],$B11,Ave_LMP_History[[Location ID]:[Location ID]],H$6)</f>
        <v>31.261700000000001</v>
      </c>
      <c r="I11" s="23">
        <f>AVERAGEIFS(Ave_LMP_History[[Avg DA LMP]:[Avg DA LMP]],Ave_LMP_History[[Month]:[Month]],$B11,Ave_LMP_History[[Location ID]:[Location ID]],I$6)</f>
        <v>29.148633333333333</v>
      </c>
      <c r="J11" s="23">
        <f>AVERAGEIFS(Ave_LMP_History[[Avg DA LMP]:[Avg DA LMP]],Ave_LMP_History[[Month]:[Month]],$B11,Ave_LMP_History[[Location ID]:[Location ID]],J$6)</f>
        <v>31.884283333333332</v>
      </c>
      <c r="K11" s="23">
        <f>AVERAGEIFS(Ave_LMP_History[[Avg DA LMP]:[Avg DA LMP]],Ave_LMP_History[[Month]:[Month]],$B11,Ave_LMP_History[[Location ID]:[Location ID]],K$6)</f>
        <v>31.451033333333328</v>
      </c>
      <c r="L11" s="23">
        <f>AVERAGEIFS(Ave_LMP_History[[Avg DA LMP]:[Avg DA LMP]],Ave_LMP_History[[Month]:[Month]],$B11,Ave_LMP_History[[Location ID]:[Location ID]],L$6)</f>
        <v>20.97804</v>
      </c>
      <c r="M11" s="23">
        <f>AVERAGEIFS(Ave_LMP_History[[Avg DA LMP]:[Avg DA LMP]],Ave_LMP_History[[Month]:[Month]],$B11,Ave_LMP_History[[Location ID]:[Location ID]],M$6)</f>
        <v>32.178683333333332</v>
      </c>
      <c r="N11" s="23">
        <f>AVERAGEIFS(Ave_LMP_History[[Avg DA LMP]:[Avg DA LMP]],Ave_LMP_History[[Month]:[Month]],$B11,Ave_LMP_History[[Location ID]:[Location ID]],N$6)</f>
        <v>32.178683333333332</v>
      </c>
      <c r="O11" s="23">
        <f>AVERAGEIFS(Ave_LMP_History[[Avg DA LMP]:[Avg DA LMP]],Ave_LMP_History[[Month]:[Month]],$B11,Ave_LMP_History[[Location ID]:[Location ID]],O$6)</f>
        <v>32.178683333333332</v>
      </c>
      <c r="P11" s="23">
        <f>AVERAGEIFS(Ave_LMP_History[[Avg DA LMP]:[Avg DA LMP]],Ave_LMP_History[[Month]:[Month]],$B11,Ave_LMP_History[[Location ID]:[Location ID]],P$6)</f>
        <v>30.910749999999997</v>
      </c>
      <c r="Q11" s="23">
        <f>AVERAGEIFS(Ave_LMP_History[[Avg DA LMP]:[Avg DA LMP]],Ave_LMP_History[[Month]:[Month]],$B11,Ave_LMP_History[[Location ID]:[Location ID]],Q$6)</f>
        <v>29.745416666666667</v>
      </c>
      <c r="R11" s="23">
        <f>AVERAGEIFS(Ave_LMP_History[[Avg DA LMP]:[Avg DA LMP]],Ave_LMP_History[[Month]:[Month]],$B11,Ave_LMP_History[[Location ID]:[Location ID]],R$6)</f>
        <v>29.25845</v>
      </c>
      <c r="S11" s="23">
        <f>AVERAGEIFS(Ave_LMP_History[[Avg DA LMP]:[Avg DA LMP]],Ave_LMP_History[[Month]:[Month]],$B11,Ave_LMP_History[[Location ID]:[Location ID]],S$6)</f>
        <v>31.806750000000005</v>
      </c>
      <c r="T11" s="23">
        <f>AVERAGEIFS(Ave_LMP_History[[Avg DA LMP]:[Avg DA LMP]],Ave_LMP_History[[Month]:[Month]],$B11,Ave_LMP_History[[Location ID]:[Location ID]],T$6)</f>
        <v>31.802149999999997</v>
      </c>
      <c r="U11" s="23">
        <f>AVERAGEIFS(Ave_LMP_History[[Avg DA LMP]:[Avg DA LMP]],Ave_LMP_History[[Month]:[Month]],$B11,Ave_LMP_History[[Location ID]:[Location ID]],U$6)</f>
        <v>32.224583333333335</v>
      </c>
      <c r="V11" s="23">
        <f>AVERAGEIFS(Ave_LMP_History[[Avg DA LMP]:[Avg DA LMP]],Ave_LMP_History[[Month]:[Month]],$B11,Ave_LMP_History[[Location ID]:[Location ID]],V$6)</f>
        <v>31.285883333333334</v>
      </c>
      <c r="W11" s="23">
        <f>AVERAGEIFS(Ave_LMP_History[[Avg DA LMP]:[Avg DA LMP]],Ave_LMP_History[[Month]:[Month]],$B11,Ave_LMP_History[[Location ID]:[Location ID]],W$6)</f>
        <v>31.68556666666667</v>
      </c>
      <c r="X11" s="23">
        <f>AVERAGEIFS(Ave_LMP_History[[Avg DA LMP]:[Avg DA LMP]],Ave_LMP_History[[Month]:[Month]],$B11,Ave_LMP_History[[Location ID]:[Location ID]],X$6)</f>
        <v>29.25845</v>
      </c>
      <c r="Y11" s="23">
        <f>AVERAGEIFS(Ave_LMP_History[[Avg DA LMP]:[Avg DA LMP]],Ave_LMP_History[[Month]:[Month]],$B11,Ave_LMP_History[[Location ID]:[Location ID]],Y$6)</f>
        <v>29.25845</v>
      </c>
      <c r="Z11" s="23">
        <f>AVERAGEIFS(Ave_LMP_History[[Avg DA LMP]:[Avg DA LMP]],Ave_LMP_History[[Month]:[Month]],$B11,Ave_LMP_History[[Location ID]:[Location ID]],Z$6)</f>
        <v>28.490399999999998</v>
      </c>
      <c r="AA11" s="23">
        <f>AVERAGEIFS(Ave_LMP_History[[Avg DA LMP]:[Avg DA LMP]],Ave_LMP_History[[Month]:[Month]],$B11,Ave_LMP_History[[Location ID]:[Location ID]],AA$6)</f>
        <v>32.393416666666667</v>
      </c>
      <c r="AB11" s="23">
        <f>AVERAGEIFS(Ave_LMP_History[[Avg DA LMP]:[Avg DA LMP]],Ave_LMP_History[[Month]:[Month]],$B11,Ave_LMP_History[[Location ID]:[Location ID]],AB$6)</f>
        <v>31.152600000000003</v>
      </c>
      <c r="AC11" s="23">
        <f>AVERAGEIFS(Ave_LMP_History[[Avg DA LMP]:[Avg DA LMP]],Ave_LMP_History[[Month]:[Month]],$B11,Ave_LMP_History[[Location ID]:[Location ID]],AC$6)</f>
        <v>30.902633333333331</v>
      </c>
      <c r="AD11" s="23">
        <f>AVERAGEIFS(Ave_LMP_History[[Avg DA LMP]:[Avg DA LMP]],Ave_LMP_History[[Month]:[Month]],$B11,Ave_LMP_History[[Location ID]:[Location ID]],AD$6)</f>
        <v>31.359333333333336</v>
      </c>
      <c r="AE11" s="23">
        <f>AVERAGEIFS(Ave_LMP_History[[Avg DA LMP]:[Avg DA LMP]],Ave_LMP_History[[Month]:[Month]],$B11,Ave_LMP_History[[Location ID]:[Location ID]],AE$6)</f>
        <v>24.548400000000001</v>
      </c>
      <c r="AF11" s="23">
        <f>AVERAGEIFS(Ave_LMP_History[[Avg DA LMP]:[Avg DA LMP]],Ave_LMP_History[[Month]:[Month]],$B11,Ave_LMP_History[[Location ID]:[Location ID]],AF$6)</f>
        <v>32.764183333333335</v>
      </c>
    </row>
    <row r="12" spans="2:32" x14ac:dyDescent="0.25">
      <c r="B12" s="22">
        <v>6</v>
      </c>
      <c r="C12" s="22" t="s">
        <v>52</v>
      </c>
      <c r="D12" s="23">
        <f>AVERAGEIFS(Ave_LMP_History[[Avg DA LMP]:[Avg DA LMP]],Ave_LMP_History[[Month]:[Month]],$B12,Ave_LMP_History[[Location ID]:[Location ID]],D$6)</f>
        <v>34.149983333333331</v>
      </c>
      <c r="E12" s="23">
        <f>AVERAGEIFS(Ave_LMP_History[[Avg DA LMP]:[Avg DA LMP]],Ave_LMP_History[[Month]:[Month]],$B12,Ave_LMP_History[[Location ID]:[Location ID]],E$6)</f>
        <v>33.867899999999999</v>
      </c>
      <c r="F12" s="23">
        <f>AVERAGEIFS(Ave_LMP_History[[Avg DA LMP]:[Avg DA LMP]],Ave_LMP_History[[Month]:[Month]],$B12,Ave_LMP_History[[Location ID]:[Location ID]],F$6)</f>
        <v>34.28371666666667</v>
      </c>
      <c r="G12" s="23">
        <f>AVERAGEIFS(Ave_LMP_History[[Avg DA LMP]:[Avg DA LMP]],Ave_LMP_History[[Month]:[Month]],$B12,Ave_LMP_History[[Location ID]:[Location ID]],G$6)</f>
        <v>33.93718333333333</v>
      </c>
      <c r="H12" s="23">
        <f>AVERAGEIFS(Ave_LMP_History[[Avg DA LMP]:[Avg DA LMP]],Ave_LMP_History[[Month]:[Month]],$B12,Ave_LMP_History[[Location ID]:[Location ID]],H$6)</f>
        <v>32.544183333333336</v>
      </c>
      <c r="I12" s="23">
        <f>AVERAGEIFS(Ave_LMP_History[[Avg DA LMP]:[Avg DA LMP]],Ave_LMP_History[[Month]:[Month]],$B12,Ave_LMP_History[[Location ID]:[Location ID]],I$6)</f>
        <v>31.351283333333331</v>
      </c>
      <c r="J12" s="23">
        <f>AVERAGEIFS(Ave_LMP_History[[Avg DA LMP]:[Avg DA LMP]],Ave_LMP_History[[Month]:[Month]],$B12,Ave_LMP_History[[Location ID]:[Location ID]],J$6)</f>
        <v>34.118033333333337</v>
      </c>
      <c r="K12" s="23">
        <f>AVERAGEIFS(Ave_LMP_History[[Avg DA LMP]:[Avg DA LMP]],Ave_LMP_History[[Month]:[Month]],$B12,Ave_LMP_History[[Location ID]:[Location ID]],K$6)</f>
        <v>33.883400000000002</v>
      </c>
      <c r="L12" s="23">
        <f>AVERAGEIFS(Ave_LMP_History[[Avg DA LMP]:[Avg DA LMP]],Ave_LMP_History[[Month]:[Month]],$B12,Ave_LMP_History[[Location ID]:[Location ID]],L$6)</f>
        <v>23.775040000000004</v>
      </c>
      <c r="M12" s="23">
        <f>AVERAGEIFS(Ave_LMP_History[[Avg DA LMP]:[Avg DA LMP]],Ave_LMP_History[[Month]:[Month]],$B12,Ave_LMP_History[[Location ID]:[Location ID]],M$6)</f>
        <v>33.949966666666661</v>
      </c>
      <c r="N12" s="23">
        <f>AVERAGEIFS(Ave_LMP_History[[Avg DA LMP]:[Avg DA LMP]],Ave_LMP_History[[Month]:[Month]],$B12,Ave_LMP_History[[Location ID]:[Location ID]],N$6)</f>
        <v>33.949966666666661</v>
      </c>
      <c r="O12" s="23">
        <f>AVERAGEIFS(Ave_LMP_History[[Avg DA LMP]:[Avg DA LMP]],Ave_LMP_History[[Month]:[Month]],$B12,Ave_LMP_History[[Location ID]:[Location ID]],O$6)</f>
        <v>33.949966666666661</v>
      </c>
      <c r="P12" s="23">
        <f>AVERAGEIFS(Ave_LMP_History[[Avg DA LMP]:[Avg DA LMP]],Ave_LMP_History[[Month]:[Month]],$B12,Ave_LMP_History[[Location ID]:[Location ID]],P$6)</f>
        <v>33.579833333333333</v>
      </c>
      <c r="Q12" s="23">
        <f>AVERAGEIFS(Ave_LMP_History[[Avg DA LMP]:[Avg DA LMP]],Ave_LMP_History[[Month]:[Month]],$B12,Ave_LMP_History[[Location ID]:[Location ID]],Q$6)</f>
        <v>32.679683333333337</v>
      </c>
      <c r="R12" s="23">
        <f>AVERAGEIFS(Ave_LMP_History[[Avg DA LMP]:[Avg DA LMP]],Ave_LMP_History[[Month]:[Month]],$B12,Ave_LMP_History[[Location ID]:[Location ID]],R$6)</f>
        <v>31.728683333333336</v>
      </c>
      <c r="S12" s="23">
        <f>AVERAGEIFS(Ave_LMP_History[[Avg DA LMP]:[Avg DA LMP]],Ave_LMP_History[[Month]:[Month]],$B12,Ave_LMP_History[[Location ID]:[Location ID]],S$6)</f>
        <v>34.303383333333329</v>
      </c>
      <c r="T12" s="23">
        <f>AVERAGEIFS(Ave_LMP_History[[Avg DA LMP]:[Avg DA LMP]],Ave_LMP_History[[Month]:[Month]],$B12,Ave_LMP_History[[Location ID]:[Location ID]],T$6)</f>
        <v>34.37938333333333</v>
      </c>
      <c r="U12" s="23">
        <f>AVERAGEIFS(Ave_LMP_History[[Avg DA LMP]:[Avg DA LMP]],Ave_LMP_History[[Month]:[Month]],$B12,Ave_LMP_History[[Location ID]:[Location ID]],U$6)</f>
        <v>34.185833333333335</v>
      </c>
      <c r="V12" s="23">
        <f>AVERAGEIFS(Ave_LMP_History[[Avg DA LMP]:[Avg DA LMP]],Ave_LMP_History[[Month]:[Month]],$B12,Ave_LMP_History[[Location ID]:[Location ID]],V$6)</f>
        <v>33.776483333333339</v>
      </c>
      <c r="W12" s="23">
        <f>AVERAGEIFS(Ave_LMP_History[[Avg DA LMP]:[Avg DA LMP]],Ave_LMP_History[[Month]:[Month]],$B12,Ave_LMP_History[[Location ID]:[Location ID]],W$6)</f>
        <v>34.230116666666667</v>
      </c>
      <c r="X12" s="23">
        <f>AVERAGEIFS(Ave_LMP_History[[Avg DA LMP]:[Avg DA LMP]],Ave_LMP_History[[Month]:[Month]],$B12,Ave_LMP_History[[Location ID]:[Location ID]],X$6)</f>
        <v>31.728683333333336</v>
      </c>
      <c r="Y12" s="23">
        <f>AVERAGEIFS(Ave_LMP_History[[Avg DA LMP]:[Avg DA LMP]],Ave_LMP_History[[Month]:[Month]],$B12,Ave_LMP_History[[Location ID]:[Location ID]],Y$6)</f>
        <v>31.728683333333336</v>
      </c>
      <c r="Z12" s="23">
        <f>AVERAGEIFS(Ave_LMP_History[[Avg DA LMP]:[Avg DA LMP]],Ave_LMP_History[[Month]:[Month]],$B12,Ave_LMP_History[[Location ID]:[Location ID]],Z$6)</f>
        <v>31.015216666666671</v>
      </c>
      <c r="AA12" s="23">
        <f>AVERAGEIFS(Ave_LMP_History[[Avg DA LMP]:[Avg DA LMP]],Ave_LMP_History[[Month]:[Month]],$B12,Ave_LMP_History[[Location ID]:[Location ID]],AA$6)</f>
        <v>34.135783333333336</v>
      </c>
      <c r="AB12" s="23">
        <f>AVERAGEIFS(Ave_LMP_History[[Avg DA LMP]:[Avg DA LMP]],Ave_LMP_History[[Month]:[Month]],$B12,Ave_LMP_History[[Location ID]:[Location ID]],AB$6)</f>
        <v>33.751033333333332</v>
      </c>
      <c r="AC12" s="23">
        <f>AVERAGEIFS(Ave_LMP_History[[Avg DA LMP]:[Avg DA LMP]],Ave_LMP_History[[Month]:[Month]],$B12,Ave_LMP_History[[Location ID]:[Location ID]],AC$6)</f>
        <v>33.642316666666666</v>
      </c>
      <c r="AD12" s="23">
        <f>AVERAGEIFS(Ave_LMP_History[[Avg DA LMP]:[Avg DA LMP]],Ave_LMP_History[[Month]:[Month]],$B12,Ave_LMP_History[[Location ID]:[Location ID]],AD$6)</f>
        <v>33.841166666666659</v>
      </c>
      <c r="AE12" s="23">
        <f>AVERAGEIFS(Ave_LMP_History[[Avg DA LMP]:[Avg DA LMP]],Ave_LMP_History[[Month]:[Month]],$B12,Ave_LMP_History[[Location ID]:[Location ID]],AE$6)</f>
        <v>25.659649999999999</v>
      </c>
      <c r="AF12" s="23">
        <f>AVERAGEIFS(Ave_LMP_History[[Avg DA LMP]:[Avg DA LMP]],Ave_LMP_History[[Month]:[Month]],$B12,Ave_LMP_History[[Location ID]:[Location ID]],AF$6)</f>
        <v>34.475483333333329</v>
      </c>
    </row>
    <row r="13" spans="2:32" x14ac:dyDescent="0.25">
      <c r="B13" s="22">
        <v>7</v>
      </c>
      <c r="C13" s="22" t="s">
        <v>53</v>
      </c>
      <c r="D13" s="23">
        <f>AVERAGEIFS(Ave_LMP_History[[Avg DA LMP]:[Avg DA LMP]],Ave_LMP_History[[Month]:[Month]],$B13,Ave_LMP_History[[Location ID]:[Location ID]],D$6)</f>
        <v>30.244119999999999</v>
      </c>
      <c r="E13" s="23">
        <f>AVERAGEIFS(Ave_LMP_History[[Avg DA LMP]:[Avg DA LMP]],Ave_LMP_History[[Month]:[Month]],$B13,Ave_LMP_History[[Location ID]:[Location ID]],E$6)</f>
        <v>29.794979999999999</v>
      </c>
      <c r="F13" s="23">
        <f>AVERAGEIFS(Ave_LMP_History[[Avg DA LMP]:[Avg DA LMP]],Ave_LMP_History[[Month]:[Month]],$B13,Ave_LMP_History[[Location ID]:[Location ID]],F$6)</f>
        <v>30.352359999999997</v>
      </c>
      <c r="G13" s="23">
        <f>AVERAGEIFS(Ave_LMP_History[[Avg DA LMP]:[Avg DA LMP]],Ave_LMP_History[[Month]:[Month]],$B13,Ave_LMP_History[[Location ID]:[Location ID]],G$6)</f>
        <v>30.168500000000002</v>
      </c>
      <c r="H13" s="23">
        <f>AVERAGEIFS(Ave_LMP_History[[Avg DA LMP]:[Avg DA LMP]],Ave_LMP_History[[Month]:[Month]],$B13,Ave_LMP_History[[Location ID]:[Location ID]],H$6)</f>
        <v>29.539980000000003</v>
      </c>
      <c r="I13" s="23">
        <f>AVERAGEIFS(Ave_LMP_History[[Avg DA LMP]:[Avg DA LMP]],Ave_LMP_History[[Month]:[Month]],$B13,Ave_LMP_History[[Location ID]:[Location ID]],I$6)</f>
        <v>28.222300000000001</v>
      </c>
      <c r="J13" s="23">
        <f>AVERAGEIFS(Ave_LMP_History[[Avg DA LMP]:[Avg DA LMP]],Ave_LMP_History[[Month]:[Month]],$B13,Ave_LMP_History[[Location ID]:[Location ID]],J$6)</f>
        <v>30.278180000000003</v>
      </c>
      <c r="K13" s="23">
        <f>AVERAGEIFS(Ave_LMP_History[[Avg DA LMP]:[Avg DA LMP]],Ave_LMP_History[[Month]:[Month]],$B13,Ave_LMP_History[[Location ID]:[Location ID]],K$6)</f>
        <v>29.783920000000002</v>
      </c>
      <c r="L13" s="23">
        <f>AVERAGEIFS(Ave_LMP_History[[Avg DA LMP]:[Avg DA LMP]],Ave_LMP_History[[Month]:[Month]],$B13,Ave_LMP_History[[Location ID]:[Location ID]],L$6)</f>
        <v>26.911925</v>
      </c>
      <c r="M13" s="23">
        <f>AVERAGEIFS(Ave_LMP_History[[Avg DA LMP]:[Avg DA LMP]],Ave_LMP_History[[Month]:[Month]],$B13,Ave_LMP_History[[Location ID]:[Location ID]],M$6)</f>
        <v>30.035419999999998</v>
      </c>
      <c r="N13" s="23">
        <f>AVERAGEIFS(Ave_LMP_History[[Avg DA LMP]:[Avg DA LMP]],Ave_LMP_History[[Month]:[Month]],$B13,Ave_LMP_History[[Location ID]:[Location ID]],N$6)</f>
        <v>30.035419999999998</v>
      </c>
      <c r="O13" s="23">
        <f>AVERAGEIFS(Ave_LMP_History[[Avg DA LMP]:[Avg DA LMP]],Ave_LMP_History[[Month]:[Month]],$B13,Ave_LMP_History[[Location ID]:[Location ID]],O$6)</f>
        <v>30.035419999999998</v>
      </c>
      <c r="P13" s="23">
        <f>AVERAGEIFS(Ave_LMP_History[[Avg DA LMP]:[Avg DA LMP]],Ave_LMP_History[[Month]:[Month]],$B13,Ave_LMP_History[[Location ID]:[Location ID]],P$6)</f>
        <v>29.85614</v>
      </c>
      <c r="Q13" s="23">
        <f>AVERAGEIFS(Ave_LMP_History[[Avg DA LMP]:[Avg DA LMP]],Ave_LMP_History[[Month]:[Month]],$B13,Ave_LMP_History[[Location ID]:[Location ID]],Q$6)</f>
        <v>29.34516</v>
      </c>
      <c r="R13" s="23">
        <f>AVERAGEIFS(Ave_LMP_History[[Avg DA LMP]:[Avg DA LMP]],Ave_LMP_History[[Month]:[Month]],$B13,Ave_LMP_History[[Location ID]:[Location ID]],R$6)</f>
        <v>28.525179999999999</v>
      </c>
      <c r="S13" s="23">
        <f>AVERAGEIFS(Ave_LMP_History[[Avg DA LMP]:[Avg DA LMP]],Ave_LMP_History[[Month]:[Month]],$B13,Ave_LMP_History[[Location ID]:[Location ID]],S$6)</f>
        <v>30.56662</v>
      </c>
      <c r="T13" s="23">
        <f>AVERAGEIFS(Ave_LMP_History[[Avg DA LMP]:[Avg DA LMP]],Ave_LMP_History[[Month]:[Month]],$B13,Ave_LMP_History[[Location ID]:[Location ID]],T$6)</f>
        <v>30.292120000000001</v>
      </c>
      <c r="U13" s="23">
        <f>AVERAGEIFS(Ave_LMP_History[[Avg DA LMP]:[Avg DA LMP]],Ave_LMP_History[[Month]:[Month]],$B13,Ave_LMP_History[[Location ID]:[Location ID]],U$6)</f>
        <v>30.284179999999999</v>
      </c>
      <c r="V13" s="23">
        <f>AVERAGEIFS(Ave_LMP_History[[Avg DA LMP]:[Avg DA LMP]],Ave_LMP_History[[Month]:[Month]],$B13,Ave_LMP_History[[Location ID]:[Location ID]],V$6)</f>
        <v>29.742200000000004</v>
      </c>
      <c r="W13" s="23">
        <f>AVERAGEIFS(Ave_LMP_History[[Avg DA LMP]:[Avg DA LMP]],Ave_LMP_History[[Month]:[Month]],$B13,Ave_LMP_History[[Location ID]:[Location ID]],W$6)</f>
        <v>30.509620000000002</v>
      </c>
      <c r="X13" s="23">
        <f>AVERAGEIFS(Ave_LMP_History[[Avg DA LMP]:[Avg DA LMP]],Ave_LMP_History[[Month]:[Month]],$B13,Ave_LMP_History[[Location ID]:[Location ID]],X$6)</f>
        <v>28.525179999999999</v>
      </c>
      <c r="Y13" s="23">
        <f>AVERAGEIFS(Ave_LMP_History[[Avg DA LMP]:[Avg DA LMP]],Ave_LMP_History[[Month]:[Month]],$B13,Ave_LMP_History[[Location ID]:[Location ID]],Y$6)</f>
        <v>28.525179999999999</v>
      </c>
      <c r="Z13" s="23">
        <f>AVERAGEIFS(Ave_LMP_History[[Avg DA LMP]:[Avg DA LMP]],Ave_LMP_History[[Month]:[Month]],$B13,Ave_LMP_History[[Location ID]:[Location ID]],Z$6)</f>
        <v>28.961300000000001</v>
      </c>
      <c r="AA13" s="23">
        <f>AVERAGEIFS(Ave_LMP_History[[Avg DA LMP]:[Avg DA LMP]],Ave_LMP_History[[Month]:[Month]],$B13,Ave_LMP_History[[Location ID]:[Location ID]],AA$6)</f>
        <v>30.253340000000001</v>
      </c>
      <c r="AB13" s="23">
        <f>AVERAGEIFS(Ave_LMP_History[[Avg DA LMP]:[Avg DA LMP]],Ave_LMP_History[[Month]:[Month]],$B13,Ave_LMP_History[[Location ID]:[Location ID]],AB$6)</f>
        <v>29.585280000000001</v>
      </c>
      <c r="AC13" s="23">
        <f>AVERAGEIFS(Ave_LMP_History[[Avg DA LMP]:[Avg DA LMP]],Ave_LMP_History[[Month]:[Month]],$B13,Ave_LMP_History[[Location ID]:[Location ID]],AC$6)</f>
        <v>29.492579999999997</v>
      </c>
      <c r="AD13" s="23">
        <f>AVERAGEIFS(Ave_LMP_History[[Avg DA LMP]:[Avg DA LMP]],Ave_LMP_History[[Month]:[Month]],$B13,Ave_LMP_History[[Location ID]:[Location ID]],AD$6)</f>
        <v>29.707419999999995</v>
      </c>
      <c r="AE13" s="23">
        <f>AVERAGEIFS(Ave_LMP_History[[Avg DA LMP]:[Avg DA LMP]],Ave_LMP_History[[Month]:[Month]],$B13,Ave_LMP_History[[Location ID]:[Location ID]],AE$6)</f>
        <v>29.6876</v>
      </c>
      <c r="AF13" s="23">
        <f>AVERAGEIFS(Ave_LMP_History[[Avg DA LMP]:[Avg DA LMP]],Ave_LMP_History[[Month]:[Month]],$B13,Ave_LMP_History[[Location ID]:[Location ID]],AF$6)</f>
        <v>30.627379999999999</v>
      </c>
    </row>
    <row r="14" spans="2:32" x14ac:dyDescent="0.25">
      <c r="B14" s="22">
        <v>8</v>
      </c>
      <c r="C14" s="22" t="s">
        <v>54</v>
      </c>
      <c r="D14" s="23">
        <f>AVERAGEIFS(Ave_LMP_History[[Avg DA LMP]:[Avg DA LMP]],Ave_LMP_History[[Month]:[Month]],$B14,Ave_LMP_History[[Location ID]:[Location ID]],D$6)</f>
        <v>32.60192</v>
      </c>
      <c r="E14" s="23">
        <f>AVERAGEIFS(Ave_LMP_History[[Avg DA LMP]:[Avg DA LMP]],Ave_LMP_History[[Month]:[Month]],$B14,Ave_LMP_History[[Location ID]:[Location ID]],E$6)</f>
        <v>32.559100000000001</v>
      </c>
      <c r="F14" s="23">
        <f>AVERAGEIFS(Ave_LMP_History[[Avg DA LMP]:[Avg DA LMP]],Ave_LMP_History[[Month]:[Month]],$B14,Ave_LMP_History[[Location ID]:[Location ID]],F$6)</f>
        <v>32.923739999999995</v>
      </c>
      <c r="G14" s="23">
        <f>AVERAGEIFS(Ave_LMP_History[[Avg DA LMP]:[Avg DA LMP]],Ave_LMP_History[[Month]:[Month]],$B14,Ave_LMP_History[[Location ID]:[Location ID]],G$6)</f>
        <v>32.533200000000001</v>
      </c>
      <c r="H14" s="23">
        <f>AVERAGEIFS(Ave_LMP_History[[Avg DA LMP]:[Avg DA LMP]],Ave_LMP_History[[Month]:[Month]],$B14,Ave_LMP_History[[Location ID]:[Location ID]],H$6)</f>
        <v>31.027179999999998</v>
      </c>
      <c r="I14" s="23">
        <f>AVERAGEIFS(Ave_LMP_History[[Avg DA LMP]:[Avg DA LMP]],Ave_LMP_History[[Month]:[Month]],$B14,Ave_LMP_History[[Location ID]:[Location ID]],I$6)</f>
        <v>30.419499999999999</v>
      </c>
      <c r="J14" s="23">
        <f>AVERAGEIFS(Ave_LMP_History[[Avg DA LMP]:[Avg DA LMP]],Ave_LMP_History[[Month]:[Month]],$B14,Ave_LMP_History[[Location ID]:[Location ID]],J$6)</f>
        <v>32.682699999999997</v>
      </c>
      <c r="K14" s="23">
        <f>AVERAGEIFS(Ave_LMP_History[[Avg DA LMP]:[Avg DA LMP]],Ave_LMP_History[[Month]:[Month]],$B14,Ave_LMP_History[[Location ID]:[Location ID]],K$6)</f>
        <v>32.469380000000001</v>
      </c>
      <c r="L14" s="23">
        <f>AVERAGEIFS(Ave_LMP_History[[Avg DA LMP]:[Avg DA LMP]],Ave_LMP_History[[Month]:[Month]],$B14,Ave_LMP_History[[Location ID]:[Location ID]],L$6)</f>
        <v>26.712899999999998</v>
      </c>
      <c r="M14" s="23">
        <f>AVERAGEIFS(Ave_LMP_History[[Avg DA LMP]:[Avg DA LMP]],Ave_LMP_History[[Month]:[Month]],$B14,Ave_LMP_History[[Location ID]:[Location ID]],M$6)</f>
        <v>32.271680000000003</v>
      </c>
      <c r="N14" s="23">
        <f>AVERAGEIFS(Ave_LMP_History[[Avg DA LMP]:[Avg DA LMP]],Ave_LMP_History[[Month]:[Month]],$B14,Ave_LMP_History[[Location ID]:[Location ID]],N$6)</f>
        <v>32.271680000000003</v>
      </c>
      <c r="O14" s="23">
        <f>AVERAGEIFS(Ave_LMP_History[[Avg DA LMP]:[Avg DA LMP]],Ave_LMP_History[[Month]:[Month]],$B14,Ave_LMP_History[[Location ID]:[Location ID]],O$6)</f>
        <v>32.271680000000003</v>
      </c>
      <c r="P14" s="23">
        <f>AVERAGEIFS(Ave_LMP_History[[Avg DA LMP]:[Avg DA LMP]],Ave_LMP_History[[Month]:[Month]],$B14,Ave_LMP_History[[Location ID]:[Location ID]],P$6)</f>
        <v>32.363479999999996</v>
      </c>
      <c r="Q14" s="23">
        <f>AVERAGEIFS(Ave_LMP_History[[Avg DA LMP]:[Avg DA LMP]],Ave_LMP_History[[Month]:[Month]],$B14,Ave_LMP_History[[Location ID]:[Location ID]],Q$6)</f>
        <v>31.706940000000003</v>
      </c>
      <c r="R14" s="23">
        <f>AVERAGEIFS(Ave_LMP_History[[Avg DA LMP]:[Avg DA LMP]],Ave_LMP_History[[Month]:[Month]],$B14,Ave_LMP_History[[Location ID]:[Location ID]],R$6)</f>
        <v>30.743279999999999</v>
      </c>
      <c r="S14" s="23">
        <f>AVERAGEIFS(Ave_LMP_History[[Avg DA LMP]:[Avg DA LMP]],Ave_LMP_History[[Month]:[Month]],$B14,Ave_LMP_History[[Location ID]:[Location ID]],S$6)</f>
        <v>33.036680000000004</v>
      </c>
      <c r="T14" s="23">
        <f>AVERAGEIFS(Ave_LMP_History[[Avg DA LMP]:[Avg DA LMP]],Ave_LMP_History[[Month]:[Month]],$B14,Ave_LMP_History[[Location ID]:[Location ID]],T$6)</f>
        <v>33.124839999999999</v>
      </c>
      <c r="U14" s="23">
        <f>AVERAGEIFS(Ave_LMP_History[[Avg DA LMP]:[Avg DA LMP]],Ave_LMP_History[[Month]:[Month]],$B14,Ave_LMP_History[[Location ID]:[Location ID]],U$6)</f>
        <v>32.692580000000007</v>
      </c>
      <c r="V14" s="23">
        <f>AVERAGEIFS(Ave_LMP_History[[Avg DA LMP]:[Avg DA LMP]],Ave_LMP_History[[Month]:[Month]],$B14,Ave_LMP_History[[Location ID]:[Location ID]],V$6)</f>
        <v>32.300400000000003</v>
      </c>
      <c r="W14" s="23">
        <f>AVERAGEIFS(Ave_LMP_History[[Avg DA LMP]:[Avg DA LMP]],Ave_LMP_History[[Month]:[Month]],$B14,Ave_LMP_History[[Location ID]:[Location ID]],W$6)</f>
        <v>33.003099999999996</v>
      </c>
      <c r="X14" s="23">
        <f>AVERAGEIFS(Ave_LMP_History[[Avg DA LMP]:[Avg DA LMP]],Ave_LMP_History[[Month]:[Month]],$B14,Ave_LMP_History[[Location ID]:[Location ID]],X$6)</f>
        <v>30.743279999999999</v>
      </c>
      <c r="Y14" s="23">
        <f>AVERAGEIFS(Ave_LMP_History[[Avg DA LMP]:[Avg DA LMP]],Ave_LMP_History[[Month]:[Month]],$B14,Ave_LMP_History[[Location ID]:[Location ID]],Y$6)</f>
        <v>30.743279999999999</v>
      </c>
      <c r="Z14" s="23">
        <f>AVERAGEIFS(Ave_LMP_History[[Avg DA LMP]:[Avg DA LMP]],Ave_LMP_History[[Month]:[Month]],$B14,Ave_LMP_History[[Location ID]:[Location ID]],Z$6)</f>
        <v>29.753359999999997</v>
      </c>
      <c r="AA14" s="23">
        <f>AVERAGEIFS(Ave_LMP_History[[Avg DA LMP]:[Avg DA LMP]],Ave_LMP_History[[Month]:[Month]],$B14,Ave_LMP_History[[Location ID]:[Location ID]],AA$6)</f>
        <v>32.323420000000006</v>
      </c>
      <c r="AB14" s="23">
        <f>AVERAGEIFS(Ave_LMP_History[[Avg DA LMP]:[Avg DA LMP]],Ave_LMP_History[[Month]:[Month]],$B14,Ave_LMP_History[[Location ID]:[Location ID]],AB$6)</f>
        <v>32.395780000000002</v>
      </c>
      <c r="AC14" s="23">
        <f>AVERAGEIFS(Ave_LMP_History[[Avg DA LMP]:[Avg DA LMP]],Ave_LMP_History[[Month]:[Month]],$B14,Ave_LMP_History[[Location ID]:[Location ID]],AC$6)</f>
        <v>32.350160000000002</v>
      </c>
      <c r="AD14" s="23">
        <f>AVERAGEIFS(Ave_LMP_History[[Avg DA LMP]:[Avg DA LMP]],Ave_LMP_History[[Month]:[Month]],$B14,Ave_LMP_History[[Location ID]:[Location ID]],AD$6)</f>
        <v>32.441800000000001</v>
      </c>
      <c r="AE14" s="23">
        <f>AVERAGEIFS(Ave_LMP_History[[Avg DA LMP]:[Avg DA LMP]],Ave_LMP_History[[Month]:[Month]],$B14,Ave_LMP_History[[Location ID]:[Location ID]],AE$6)</f>
        <v>31.5794</v>
      </c>
      <c r="AF14" s="23">
        <f>AVERAGEIFS(Ave_LMP_History[[Avg DA LMP]:[Avg DA LMP]],Ave_LMP_History[[Month]:[Month]],$B14,Ave_LMP_History[[Location ID]:[Location ID]],AF$6)</f>
        <v>33.211740000000006</v>
      </c>
    </row>
    <row r="15" spans="2:32" x14ac:dyDescent="0.25">
      <c r="B15" s="22">
        <v>9</v>
      </c>
      <c r="C15" s="22" t="s">
        <v>55</v>
      </c>
      <c r="D15" s="23">
        <f>AVERAGEIFS(Ave_LMP_History[[Avg DA LMP]:[Avg DA LMP]],Ave_LMP_History[[Month]:[Month]],$B15,Ave_LMP_History[[Location ID]:[Location ID]],D$6)</f>
        <v>29.413519999999998</v>
      </c>
      <c r="E15" s="23">
        <f>AVERAGEIFS(Ave_LMP_History[[Avg DA LMP]:[Avg DA LMP]],Ave_LMP_History[[Month]:[Month]],$B15,Ave_LMP_History[[Location ID]:[Location ID]],E$6)</f>
        <v>29.159780000000001</v>
      </c>
      <c r="F15" s="23">
        <f>AVERAGEIFS(Ave_LMP_History[[Avg DA LMP]:[Avg DA LMP]],Ave_LMP_History[[Month]:[Month]],$B15,Ave_LMP_History[[Location ID]:[Location ID]],F$6)</f>
        <v>29.645519999999998</v>
      </c>
      <c r="G15" s="23">
        <f>AVERAGEIFS(Ave_LMP_History[[Avg DA LMP]:[Avg DA LMP]],Ave_LMP_History[[Month]:[Month]],$B15,Ave_LMP_History[[Location ID]:[Location ID]],G$6)</f>
        <v>29.080320000000007</v>
      </c>
      <c r="H15" s="23">
        <f>AVERAGEIFS(Ave_LMP_History[[Avg DA LMP]:[Avg DA LMP]],Ave_LMP_History[[Month]:[Month]],$B15,Ave_LMP_History[[Location ID]:[Location ID]],H$6)</f>
        <v>28.156079999999996</v>
      </c>
      <c r="I15" s="23">
        <f>AVERAGEIFS(Ave_LMP_History[[Avg DA LMP]:[Avg DA LMP]],Ave_LMP_History[[Month]:[Month]],$B15,Ave_LMP_History[[Location ID]:[Location ID]],I$6)</f>
        <v>27.007399999999997</v>
      </c>
      <c r="J15" s="23">
        <f>AVERAGEIFS(Ave_LMP_History[[Avg DA LMP]:[Avg DA LMP]],Ave_LMP_History[[Month]:[Month]],$B15,Ave_LMP_History[[Location ID]:[Location ID]],J$6)</f>
        <v>29.17212</v>
      </c>
      <c r="K15" s="23">
        <f>AVERAGEIFS(Ave_LMP_History[[Avg DA LMP]:[Avg DA LMP]],Ave_LMP_History[[Month]:[Month]],$B15,Ave_LMP_History[[Location ID]:[Location ID]],K$6)</f>
        <v>29.266560000000005</v>
      </c>
      <c r="L15" s="23">
        <f>AVERAGEIFS(Ave_LMP_History[[Avg DA LMP]:[Avg DA LMP]],Ave_LMP_History[[Month]:[Month]],$B15,Ave_LMP_History[[Location ID]:[Location ID]],L$6)</f>
        <v>23.015449999999998</v>
      </c>
      <c r="M15" s="23">
        <f>AVERAGEIFS(Ave_LMP_History[[Avg DA LMP]:[Avg DA LMP]],Ave_LMP_History[[Month]:[Month]],$B15,Ave_LMP_History[[Location ID]:[Location ID]],M$6)</f>
        <v>28.990660000000002</v>
      </c>
      <c r="N15" s="23">
        <f>AVERAGEIFS(Ave_LMP_History[[Avg DA LMP]:[Avg DA LMP]],Ave_LMP_History[[Month]:[Month]],$B15,Ave_LMP_History[[Location ID]:[Location ID]],N$6)</f>
        <v>28.990660000000002</v>
      </c>
      <c r="O15" s="23">
        <f>AVERAGEIFS(Ave_LMP_History[[Avg DA LMP]:[Avg DA LMP]],Ave_LMP_History[[Month]:[Month]],$B15,Ave_LMP_History[[Location ID]:[Location ID]],O$6)</f>
        <v>28.990660000000002</v>
      </c>
      <c r="P15" s="23">
        <f>AVERAGEIFS(Ave_LMP_History[[Avg DA LMP]:[Avg DA LMP]],Ave_LMP_History[[Month]:[Month]],$B15,Ave_LMP_History[[Location ID]:[Location ID]],P$6)</f>
        <v>28.949819999999999</v>
      </c>
      <c r="Q15" s="23">
        <f>AVERAGEIFS(Ave_LMP_History[[Avg DA LMP]:[Avg DA LMP]],Ave_LMP_History[[Month]:[Month]],$B15,Ave_LMP_History[[Location ID]:[Location ID]],Q$6)</f>
        <v>28.087859999999999</v>
      </c>
      <c r="R15" s="23">
        <f>AVERAGEIFS(Ave_LMP_History[[Avg DA LMP]:[Avg DA LMP]],Ave_LMP_History[[Month]:[Month]],$B15,Ave_LMP_History[[Location ID]:[Location ID]],R$6)</f>
        <v>27.295399999999994</v>
      </c>
      <c r="S15" s="23">
        <f>AVERAGEIFS(Ave_LMP_History[[Avg DA LMP]:[Avg DA LMP]],Ave_LMP_History[[Month]:[Month]],$B15,Ave_LMP_History[[Location ID]:[Location ID]],S$6)</f>
        <v>29.509480000000003</v>
      </c>
      <c r="T15" s="23">
        <f>AVERAGEIFS(Ave_LMP_History[[Avg DA LMP]:[Avg DA LMP]],Ave_LMP_History[[Month]:[Month]],$B15,Ave_LMP_History[[Location ID]:[Location ID]],T$6)</f>
        <v>29.591100000000001</v>
      </c>
      <c r="U15" s="23">
        <f>AVERAGEIFS(Ave_LMP_History[[Avg DA LMP]:[Avg DA LMP]],Ave_LMP_History[[Month]:[Month]],$B15,Ave_LMP_History[[Location ID]:[Location ID]],U$6)</f>
        <v>29.344080000000002</v>
      </c>
      <c r="V15" s="23">
        <f>AVERAGEIFS(Ave_LMP_History[[Avg DA LMP]:[Avg DA LMP]],Ave_LMP_History[[Month]:[Month]],$B15,Ave_LMP_History[[Location ID]:[Location ID]],V$6)</f>
        <v>29.121500000000005</v>
      </c>
      <c r="W15" s="23">
        <f>AVERAGEIFS(Ave_LMP_History[[Avg DA LMP]:[Avg DA LMP]],Ave_LMP_History[[Month]:[Month]],$B15,Ave_LMP_History[[Location ID]:[Location ID]],W$6)</f>
        <v>29.507759999999998</v>
      </c>
      <c r="X15" s="23">
        <f>AVERAGEIFS(Ave_LMP_History[[Avg DA LMP]:[Avg DA LMP]],Ave_LMP_History[[Month]:[Month]],$B15,Ave_LMP_History[[Location ID]:[Location ID]],X$6)</f>
        <v>27.295479999999998</v>
      </c>
      <c r="Y15" s="23">
        <f>AVERAGEIFS(Ave_LMP_History[[Avg DA LMP]:[Avg DA LMP]],Ave_LMP_History[[Month]:[Month]],$B15,Ave_LMP_History[[Location ID]:[Location ID]],Y$6)</f>
        <v>27.295479999999998</v>
      </c>
      <c r="Z15" s="23">
        <f>AVERAGEIFS(Ave_LMP_History[[Avg DA LMP]:[Avg DA LMP]],Ave_LMP_History[[Month]:[Month]],$B15,Ave_LMP_History[[Location ID]:[Location ID]],Z$6)</f>
        <v>25.379640000000002</v>
      </c>
      <c r="AA15" s="23">
        <f>AVERAGEIFS(Ave_LMP_History[[Avg DA LMP]:[Avg DA LMP]],Ave_LMP_History[[Month]:[Month]],$B15,Ave_LMP_History[[Location ID]:[Location ID]],AA$6)</f>
        <v>29.206439999999997</v>
      </c>
      <c r="AB15" s="23">
        <f>AVERAGEIFS(Ave_LMP_History[[Avg DA LMP]:[Avg DA LMP]],Ave_LMP_History[[Month]:[Month]],$B15,Ave_LMP_History[[Location ID]:[Location ID]],AB$6)</f>
        <v>28.97908</v>
      </c>
      <c r="AC15" s="23">
        <f>AVERAGEIFS(Ave_LMP_History[[Avg DA LMP]:[Avg DA LMP]],Ave_LMP_History[[Month]:[Month]],$B15,Ave_LMP_History[[Location ID]:[Location ID]],AC$6)</f>
        <v>28.791680000000003</v>
      </c>
      <c r="AD15" s="23">
        <f>AVERAGEIFS(Ave_LMP_History[[Avg DA LMP]:[Avg DA LMP]],Ave_LMP_History[[Month]:[Month]],$B15,Ave_LMP_History[[Location ID]:[Location ID]],AD$6)</f>
        <v>29.17812</v>
      </c>
      <c r="AE15" s="23">
        <f>AVERAGEIFS(Ave_LMP_History[[Avg DA LMP]:[Avg DA LMP]],Ave_LMP_History[[Month]:[Month]],$B15,Ave_LMP_History[[Location ID]:[Location ID]],AE$6)</f>
        <v>28.693199999999997</v>
      </c>
      <c r="AF15" s="23">
        <f>AVERAGEIFS(Ave_LMP_History[[Avg DA LMP]:[Avg DA LMP]],Ave_LMP_History[[Month]:[Month]],$B15,Ave_LMP_History[[Location ID]:[Location ID]],AF$6)</f>
        <v>30.403500000000001</v>
      </c>
    </row>
    <row r="16" spans="2:32" x14ac:dyDescent="0.25">
      <c r="B16" s="22">
        <v>10</v>
      </c>
      <c r="C16" s="22" t="s">
        <v>56</v>
      </c>
      <c r="D16" s="23">
        <f>AVERAGEIFS(Ave_LMP_History[[Avg DA LMP]:[Avg DA LMP]],Ave_LMP_History[[Month]:[Month]],$B16,Ave_LMP_History[[Location ID]:[Location ID]],D$6)</f>
        <v>34.287860000000002</v>
      </c>
      <c r="E16" s="23">
        <f>AVERAGEIFS(Ave_LMP_History[[Avg DA LMP]:[Avg DA LMP]],Ave_LMP_History[[Month]:[Month]],$B16,Ave_LMP_History[[Location ID]:[Location ID]],E$6)</f>
        <v>33.696080000000002</v>
      </c>
      <c r="F16" s="23">
        <f>AVERAGEIFS(Ave_LMP_History[[Avg DA LMP]:[Avg DA LMP]],Ave_LMP_History[[Month]:[Month]],$B16,Ave_LMP_History[[Location ID]:[Location ID]],F$6)</f>
        <v>34.426020000000001</v>
      </c>
      <c r="G16" s="23">
        <f>AVERAGEIFS(Ave_LMP_History[[Avg DA LMP]:[Avg DA LMP]],Ave_LMP_History[[Month]:[Month]],$B16,Ave_LMP_History[[Location ID]:[Location ID]],G$6)</f>
        <v>33.787420000000004</v>
      </c>
      <c r="H16" s="23">
        <f>AVERAGEIFS(Ave_LMP_History[[Avg DA LMP]:[Avg DA LMP]],Ave_LMP_History[[Month]:[Month]],$B16,Ave_LMP_History[[Location ID]:[Location ID]],H$6)</f>
        <v>31.251640000000002</v>
      </c>
      <c r="I16" s="23">
        <f>AVERAGEIFS(Ave_LMP_History[[Avg DA LMP]:[Avg DA LMP]],Ave_LMP_History[[Month]:[Month]],$B16,Ave_LMP_History[[Location ID]:[Location ID]],I$6)</f>
        <v>30.457819999999998</v>
      </c>
      <c r="J16" s="23">
        <f>AVERAGEIFS(Ave_LMP_History[[Avg DA LMP]:[Avg DA LMP]],Ave_LMP_History[[Month]:[Month]],$B16,Ave_LMP_History[[Location ID]:[Location ID]],J$6)</f>
        <v>33.904379999999996</v>
      </c>
      <c r="K16" s="23">
        <f>AVERAGEIFS(Ave_LMP_History[[Avg DA LMP]:[Avg DA LMP]],Ave_LMP_History[[Month]:[Month]],$B16,Ave_LMP_History[[Location ID]:[Location ID]],K$6)</f>
        <v>34.298639999999999</v>
      </c>
      <c r="L16" s="23">
        <f>AVERAGEIFS(Ave_LMP_History[[Avg DA LMP]:[Avg DA LMP]],Ave_LMP_History[[Month]:[Month]],$B16,Ave_LMP_History[[Location ID]:[Location ID]],L$6)</f>
        <v>24.882074999999997</v>
      </c>
      <c r="M16" s="23">
        <f>AVERAGEIFS(Ave_LMP_History[[Avg DA LMP]:[Avg DA LMP]],Ave_LMP_History[[Month]:[Month]],$B16,Ave_LMP_History[[Location ID]:[Location ID]],M$6)</f>
        <v>33.955460000000002</v>
      </c>
      <c r="N16" s="23">
        <f>AVERAGEIFS(Ave_LMP_History[[Avg DA LMP]:[Avg DA LMP]],Ave_LMP_History[[Month]:[Month]],$B16,Ave_LMP_History[[Location ID]:[Location ID]],N$6)</f>
        <v>33.955460000000002</v>
      </c>
      <c r="O16" s="23">
        <f>AVERAGEIFS(Ave_LMP_History[[Avg DA LMP]:[Avg DA LMP]],Ave_LMP_History[[Month]:[Month]],$B16,Ave_LMP_History[[Location ID]:[Location ID]],O$6)</f>
        <v>33.955460000000002</v>
      </c>
      <c r="P16" s="23">
        <f>AVERAGEIFS(Ave_LMP_History[[Avg DA LMP]:[Avg DA LMP]],Ave_LMP_History[[Month]:[Month]],$B16,Ave_LMP_History[[Location ID]:[Location ID]],P$6)</f>
        <v>33.575419999999994</v>
      </c>
      <c r="Q16" s="23">
        <f>AVERAGEIFS(Ave_LMP_History[[Avg DA LMP]:[Avg DA LMP]],Ave_LMP_History[[Month]:[Month]],$B16,Ave_LMP_History[[Location ID]:[Location ID]],Q$6)</f>
        <v>31.581920000000004</v>
      </c>
      <c r="R16" s="23">
        <f>AVERAGEIFS(Ave_LMP_History[[Avg DA LMP]:[Avg DA LMP]],Ave_LMP_History[[Month]:[Month]],$B16,Ave_LMP_History[[Location ID]:[Location ID]],R$6)</f>
        <v>30.75902</v>
      </c>
      <c r="S16" s="23">
        <f>AVERAGEIFS(Ave_LMP_History[[Avg DA LMP]:[Avg DA LMP]],Ave_LMP_History[[Month]:[Month]],$B16,Ave_LMP_History[[Location ID]:[Location ID]],S$6)</f>
        <v>34.25206</v>
      </c>
      <c r="T16" s="23">
        <f>AVERAGEIFS(Ave_LMP_History[[Avg DA LMP]:[Avg DA LMP]],Ave_LMP_History[[Month]:[Month]],$B16,Ave_LMP_History[[Location ID]:[Location ID]],T$6)</f>
        <v>34.574919999999999</v>
      </c>
      <c r="U16" s="23">
        <f>AVERAGEIFS(Ave_LMP_History[[Avg DA LMP]:[Avg DA LMP]],Ave_LMP_History[[Month]:[Month]],$B16,Ave_LMP_History[[Location ID]:[Location ID]],U$6)</f>
        <v>34.318860000000001</v>
      </c>
      <c r="V16" s="23">
        <f>AVERAGEIFS(Ave_LMP_History[[Avg DA LMP]:[Avg DA LMP]],Ave_LMP_History[[Month]:[Month]],$B16,Ave_LMP_History[[Location ID]:[Location ID]],V$6)</f>
        <v>33.776899999999998</v>
      </c>
      <c r="W16" s="23">
        <f>AVERAGEIFS(Ave_LMP_History[[Avg DA LMP]:[Avg DA LMP]],Ave_LMP_History[[Month]:[Month]],$B16,Ave_LMP_History[[Location ID]:[Location ID]],W$6)</f>
        <v>34.249600000000001</v>
      </c>
      <c r="X16" s="23">
        <f>AVERAGEIFS(Ave_LMP_History[[Avg DA LMP]:[Avg DA LMP]],Ave_LMP_History[[Month]:[Month]],$B16,Ave_LMP_History[[Location ID]:[Location ID]],X$6)</f>
        <v>30.75902</v>
      </c>
      <c r="Y16" s="23">
        <f>AVERAGEIFS(Ave_LMP_History[[Avg DA LMP]:[Avg DA LMP]],Ave_LMP_History[[Month]:[Month]],$B16,Ave_LMP_History[[Location ID]:[Location ID]],Y$6)</f>
        <v>30.75902</v>
      </c>
      <c r="Z16" s="23">
        <f>AVERAGEIFS(Ave_LMP_History[[Avg DA LMP]:[Avg DA LMP]],Ave_LMP_History[[Month]:[Month]],$B16,Ave_LMP_History[[Location ID]:[Location ID]],Z$6)</f>
        <v>30.36204</v>
      </c>
      <c r="AA16" s="23">
        <f>AVERAGEIFS(Ave_LMP_History[[Avg DA LMP]:[Avg DA LMP]],Ave_LMP_History[[Month]:[Month]],$B16,Ave_LMP_History[[Location ID]:[Location ID]],AA$6)</f>
        <v>34.217939999999999</v>
      </c>
      <c r="AB16" s="23">
        <f>AVERAGEIFS(Ave_LMP_History[[Avg DA LMP]:[Avg DA LMP]],Ave_LMP_History[[Month]:[Month]],$B16,Ave_LMP_History[[Location ID]:[Location ID]],AB$6)</f>
        <v>33.887900000000002</v>
      </c>
      <c r="AC16" s="23">
        <f>AVERAGEIFS(Ave_LMP_History[[Avg DA LMP]:[Avg DA LMP]],Ave_LMP_History[[Month]:[Month]],$B16,Ave_LMP_History[[Location ID]:[Location ID]],AC$6)</f>
        <v>33.620080000000002</v>
      </c>
      <c r="AD16" s="23">
        <f>AVERAGEIFS(Ave_LMP_History[[Avg DA LMP]:[Avg DA LMP]],Ave_LMP_History[[Month]:[Month]],$B16,Ave_LMP_History[[Location ID]:[Location ID]],AD$6)</f>
        <v>34.054860000000005</v>
      </c>
      <c r="AE16" s="23">
        <f>AVERAGEIFS(Ave_LMP_History[[Avg DA LMP]:[Avg DA LMP]],Ave_LMP_History[[Month]:[Month]],$B16,Ave_LMP_History[[Location ID]:[Location ID]],AE$6)</f>
        <v>33.6676</v>
      </c>
      <c r="AF16" s="23">
        <f>AVERAGEIFS(Ave_LMP_History[[Avg DA LMP]:[Avg DA LMP]],Ave_LMP_History[[Month]:[Month]],$B16,Ave_LMP_History[[Location ID]:[Location ID]],AF$6)</f>
        <v>34.642679999999999</v>
      </c>
    </row>
    <row r="17" spans="2:32" x14ac:dyDescent="0.25">
      <c r="B17" s="22">
        <v>11</v>
      </c>
      <c r="C17" s="22" t="s">
        <v>57</v>
      </c>
      <c r="D17" s="23">
        <f>AVERAGEIFS(Ave_LMP_History[[Avg DA LMP]:[Avg DA LMP]],Ave_LMP_History[[Month]:[Month]],$B17,Ave_LMP_History[[Location ID]:[Location ID]],D$6)</f>
        <v>41.102540000000005</v>
      </c>
      <c r="E17" s="23">
        <f>AVERAGEIFS(Ave_LMP_History[[Avg DA LMP]:[Avg DA LMP]],Ave_LMP_History[[Month]:[Month]],$B17,Ave_LMP_History[[Location ID]:[Location ID]],E$6)</f>
        <v>40.55724</v>
      </c>
      <c r="F17" s="23">
        <f>AVERAGEIFS(Ave_LMP_History[[Avg DA LMP]:[Avg DA LMP]],Ave_LMP_History[[Month]:[Month]],$B17,Ave_LMP_History[[Location ID]:[Location ID]],F$6)</f>
        <v>41.32152</v>
      </c>
      <c r="G17" s="23">
        <f>AVERAGEIFS(Ave_LMP_History[[Avg DA LMP]:[Avg DA LMP]],Ave_LMP_History[[Month]:[Month]],$B17,Ave_LMP_History[[Location ID]:[Location ID]],G$6)</f>
        <v>40.306460000000001</v>
      </c>
      <c r="H17" s="23">
        <f>AVERAGEIFS(Ave_LMP_History[[Avg DA LMP]:[Avg DA LMP]],Ave_LMP_History[[Month]:[Month]],$B17,Ave_LMP_History[[Location ID]:[Location ID]],H$6)</f>
        <v>37.473220000000005</v>
      </c>
      <c r="I17" s="23">
        <f>AVERAGEIFS(Ave_LMP_History[[Avg DA LMP]:[Avg DA LMP]],Ave_LMP_History[[Month]:[Month]],$B17,Ave_LMP_History[[Location ID]:[Location ID]],I$6)</f>
        <v>36.0471</v>
      </c>
      <c r="J17" s="23">
        <f>AVERAGEIFS(Ave_LMP_History[[Avg DA LMP]:[Avg DA LMP]],Ave_LMP_History[[Month]:[Month]],$B17,Ave_LMP_History[[Location ID]:[Location ID]],J$6)</f>
        <v>40.452579999999998</v>
      </c>
      <c r="K17" s="23">
        <f>AVERAGEIFS(Ave_LMP_History[[Avg DA LMP]:[Avg DA LMP]],Ave_LMP_History[[Month]:[Month]],$B17,Ave_LMP_History[[Location ID]:[Location ID]],K$6)</f>
        <v>41.119439999999997</v>
      </c>
      <c r="L17" s="23">
        <f>AVERAGEIFS(Ave_LMP_History[[Avg DA LMP]:[Avg DA LMP]],Ave_LMP_History[[Month]:[Month]],$B17,Ave_LMP_History[[Location ID]:[Location ID]],L$6)</f>
        <v>32.63035</v>
      </c>
      <c r="M17" s="23">
        <f>AVERAGEIFS(Ave_LMP_History[[Avg DA LMP]:[Avg DA LMP]],Ave_LMP_History[[Month]:[Month]],$B17,Ave_LMP_History[[Location ID]:[Location ID]],M$6)</f>
        <v>40.520959999999995</v>
      </c>
      <c r="N17" s="23">
        <f>AVERAGEIFS(Ave_LMP_History[[Avg DA LMP]:[Avg DA LMP]],Ave_LMP_History[[Month]:[Month]],$B17,Ave_LMP_History[[Location ID]:[Location ID]],N$6)</f>
        <v>40.520959999999995</v>
      </c>
      <c r="O17" s="23">
        <f>AVERAGEIFS(Ave_LMP_History[[Avg DA LMP]:[Avg DA LMP]],Ave_LMP_History[[Month]:[Month]],$B17,Ave_LMP_History[[Location ID]:[Location ID]],O$6)</f>
        <v>40.520959999999995</v>
      </c>
      <c r="P17" s="23">
        <f>AVERAGEIFS(Ave_LMP_History[[Avg DA LMP]:[Avg DA LMP]],Ave_LMP_History[[Month]:[Month]],$B17,Ave_LMP_History[[Location ID]:[Location ID]],P$6)</f>
        <v>39.877120000000005</v>
      </c>
      <c r="Q17" s="23">
        <f>AVERAGEIFS(Ave_LMP_History[[Avg DA LMP]:[Avg DA LMP]],Ave_LMP_History[[Month]:[Month]],$B17,Ave_LMP_History[[Location ID]:[Location ID]],Q$6)</f>
        <v>37.598939999999999</v>
      </c>
      <c r="R17" s="23">
        <f>AVERAGEIFS(Ave_LMP_History[[Avg DA LMP]:[Avg DA LMP]],Ave_LMP_History[[Month]:[Month]],$B17,Ave_LMP_History[[Location ID]:[Location ID]],R$6)</f>
        <v>36.438560000000003</v>
      </c>
      <c r="S17" s="23">
        <f>AVERAGEIFS(Ave_LMP_History[[Avg DA LMP]:[Avg DA LMP]],Ave_LMP_History[[Month]:[Month]],$B17,Ave_LMP_History[[Location ID]:[Location ID]],S$6)</f>
        <v>40.948419999999999</v>
      </c>
      <c r="T17" s="23">
        <f>AVERAGEIFS(Ave_LMP_History[[Avg DA LMP]:[Avg DA LMP]],Ave_LMP_History[[Month]:[Month]],$B17,Ave_LMP_History[[Location ID]:[Location ID]],T$6)</f>
        <v>41.715200000000003</v>
      </c>
      <c r="U17" s="23">
        <f>AVERAGEIFS(Ave_LMP_History[[Avg DA LMP]:[Avg DA LMP]],Ave_LMP_History[[Month]:[Month]],$B17,Ave_LMP_History[[Location ID]:[Location ID]],U$6)</f>
        <v>41.001160000000006</v>
      </c>
      <c r="V17" s="23">
        <f>AVERAGEIFS(Ave_LMP_History[[Avg DA LMP]:[Avg DA LMP]],Ave_LMP_History[[Month]:[Month]],$B17,Ave_LMP_History[[Location ID]:[Location ID]],V$6)</f>
        <v>40.587799999999994</v>
      </c>
      <c r="W17" s="23">
        <f>AVERAGEIFS(Ave_LMP_History[[Avg DA LMP]:[Avg DA LMP]],Ave_LMP_History[[Month]:[Month]],$B17,Ave_LMP_History[[Location ID]:[Location ID]],W$6)</f>
        <v>40.958800000000004</v>
      </c>
      <c r="X17" s="23">
        <f>AVERAGEIFS(Ave_LMP_History[[Avg DA LMP]:[Avg DA LMP]],Ave_LMP_History[[Month]:[Month]],$B17,Ave_LMP_History[[Location ID]:[Location ID]],X$6)</f>
        <v>36.438560000000003</v>
      </c>
      <c r="Y17" s="23">
        <f>AVERAGEIFS(Ave_LMP_History[[Avg DA LMP]:[Avg DA LMP]],Ave_LMP_History[[Month]:[Month]],$B17,Ave_LMP_History[[Location ID]:[Location ID]],Y$6)</f>
        <v>36.438560000000003</v>
      </c>
      <c r="Z17" s="23">
        <f>AVERAGEIFS(Ave_LMP_History[[Avg DA LMP]:[Avg DA LMP]],Ave_LMP_History[[Month]:[Month]],$B17,Ave_LMP_History[[Location ID]:[Location ID]],Z$6)</f>
        <v>36.333559999999999</v>
      </c>
      <c r="AA17" s="23">
        <f>AVERAGEIFS(Ave_LMP_History[[Avg DA LMP]:[Avg DA LMP]],Ave_LMP_History[[Month]:[Month]],$B17,Ave_LMP_History[[Location ID]:[Location ID]],AA$6)</f>
        <v>40.707439999999998</v>
      </c>
      <c r="AB17" s="23">
        <f>AVERAGEIFS(Ave_LMP_History[[Avg DA LMP]:[Avg DA LMP]],Ave_LMP_History[[Month]:[Month]],$B17,Ave_LMP_History[[Location ID]:[Location ID]],AB$6)</f>
        <v>40.686120000000003</v>
      </c>
      <c r="AC17" s="23">
        <f>AVERAGEIFS(Ave_LMP_History[[Avg DA LMP]:[Avg DA LMP]],Ave_LMP_History[[Month]:[Month]],$B17,Ave_LMP_History[[Location ID]:[Location ID]],AC$6)</f>
        <v>40.322519999999997</v>
      </c>
      <c r="AD17" s="23">
        <f>AVERAGEIFS(Ave_LMP_History[[Avg DA LMP]:[Avg DA LMP]],Ave_LMP_History[[Month]:[Month]],$B17,Ave_LMP_History[[Location ID]:[Location ID]],AD$6)</f>
        <v>40.94182</v>
      </c>
      <c r="AE17" s="23">
        <f>AVERAGEIFS(Ave_LMP_History[[Avg DA LMP]:[Avg DA LMP]],Ave_LMP_History[[Month]:[Month]],$B17,Ave_LMP_History[[Location ID]:[Location ID]],AE$6)</f>
        <v>45.240399999999994</v>
      </c>
      <c r="AF17" s="23">
        <f>AVERAGEIFS(Ave_LMP_History[[Avg DA LMP]:[Avg DA LMP]],Ave_LMP_History[[Month]:[Month]],$B17,Ave_LMP_History[[Location ID]:[Location ID]],AF$6)</f>
        <v>41.541780000000003</v>
      </c>
    </row>
    <row r="18" spans="2:32" x14ac:dyDescent="0.25">
      <c r="B18" s="22">
        <v>12</v>
      </c>
      <c r="C18" s="22" t="s">
        <v>58</v>
      </c>
      <c r="D18" s="23">
        <f>AVERAGEIFS(Ave_LMP_History[[Avg DA LMP]:[Avg DA LMP]],Ave_LMP_History[[Month]:[Month]],$B18,Ave_LMP_History[[Location ID]:[Location ID]],D$6)</f>
        <v>52.978059999999992</v>
      </c>
      <c r="E18" s="23">
        <f>AVERAGEIFS(Ave_LMP_History[[Avg DA LMP]:[Avg DA LMP]],Ave_LMP_History[[Month]:[Month]],$B18,Ave_LMP_History[[Location ID]:[Location ID]],E$6)</f>
        <v>52.791759999999996</v>
      </c>
      <c r="F18" s="23">
        <f>AVERAGEIFS(Ave_LMP_History[[Avg DA LMP]:[Avg DA LMP]],Ave_LMP_History[[Month]:[Month]],$B18,Ave_LMP_History[[Location ID]:[Location ID]],F$6)</f>
        <v>53.340400000000002</v>
      </c>
      <c r="G18" s="23">
        <f>AVERAGEIFS(Ave_LMP_History[[Avg DA LMP]:[Avg DA LMP]],Ave_LMP_History[[Month]:[Month]],$B18,Ave_LMP_History[[Location ID]:[Location ID]],G$6)</f>
        <v>51.698400000000007</v>
      </c>
      <c r="H18" s="23">
        <f>AVERAGEIFS(Ave_LMP_History[[Avg DA LMP]:[Avg DA LMP]],Ave_LMP_History[[Month]:[Month]],$B18,Ave_LMP_History[[Location ID]:[Location ID]],H$6)</f>
        <v>46.618340000000003</v>
      </c>
      <c r="I18" s="23">
        <f>AVERAGEIFS(Ave_LMP_History[[Avg DA LMP]:[Avg DA LMP]],Ave_LMP_History[[Month]:[Month]],$B18,Ave_LMP_History[[Location ID]:[Location ID]],I$6)</f>
        <v>47.494479999999996</v>
      </c>
      <c r="J18" s="23">
        <f>AVERAGEIFS(Ave_LMP_History[[Avg DA LMP]:[Avg DA LMP]],Ave_LMP_History[[Month]:[Month]],$B18,Ave_LMP_History[[Location ID]:[Location ID]],J$6)</f>
        <v>51.838559999999994</v>
      </c>
      <c r="K18" s="23">
        <f>AVERAGEIFS(Ave_LMP_History[[Avg DA LMP]:[Avg DA LMP]],Ave_LMP_History[[Month]:[Month]],$B18,Ave_LMP_History[[Location ID]:[Location ID]],K$6)</f>
        <v>53.046140000000001</v>
      </c>
      <c r="L18" s="23">
        <f>AVERAGEIFS(Ave_LMP_History[[Avg DA LMP]:[Avg DA LMP]],Ave_LMP_History[[Month]:[Month]],$B18,Ave_LMP_History[[Location ID]:[Location ID]],L$6)</f>
        <v>45.49145</v>
      </c>
      <c r="M18" s="23">
        <f>AVERAGEIFS(Ave_LMP_History[[Avg DA LMP]:[Avg DA LMP]],Ave_LMP_History[[Month]:[Month]],$B18,Ave_LMP_History[[Location ID]:[Location ID]],M$6)</f>
        <v>51.794119999999999</v>
      </c>
      <c r="N18" s="23">
        <f>AVERAGEIFS(Ave_LMP_History[[Avg DA LMP]:[Avg DA LMP]],Ave_LMP_History[[Month]:[Month]],$B18,Ave_LMP_History[[Location ID]:[Location ID]],N$6)</f>
        <v>51.794119999999999</v>
      </c>
      <c r="O18" s="23">
        <f>AVERAGEIFS(Ave_LMP_History[[Avg DA LMP]:[Avg DA LMP]],Ave_LMP_History[[Month]:[Month]],$B18,Ave_LMP_History[[Location ID]:[Location ID]],O$6)</f>
        <v>51.794119999999999</v>
      </c>
      <c r="P18" s="23">
        <f>AVERAGEIFS(Ave_LMP_History[[Avg DA LMP]:[Avg DA LMP]],Ave_LMP_History[[Month]:[Month]],$B18,Ave_LMP_History[[Location ID]:[Location ID]],P$6)</f>
        <v>51.285880000000006</v>
      </c>
      <c r="Q18" s="23">
        <f>AVERAGEIFS(Ave_LMP_History[[Avg DA LMP]:[Avg DA LMP]],Ave_LMP_History[[Month]:[Month]],$B18,Ave_LMP_History[[Location ID]:[Location ID]],Q$6)</f>
        <v>49.433560000000007</v>
      </c>
      <c r="R18" s="23">
        <f>AVERAGEIFS(Ave_LMP_History[[Avg DA LMP]:[Avg DA LMP]],Ave_LMP_History[[Month]:[Month]],$B18,Ave_LMP_History[[Location ID]:[Location ID]],R$6)</f>
        <v>47.993759999999995</v>
      </c>
      <c r="S18" s="23">
        <f>AVERAGEIFS(Ave_LMP_History[[Avg DA LMP]:[Avg DA LMP]],Ave_LMP_History[[Month]:[Month]],$B18,Ave_LMP_History[[Location ID]:[Location ID]],S$6)</f>
        <v>52.506319999999995</v>
      </c>
      <c r="T18" s="23">
        <f>AVERAGEIFS(Ave_LMP_History[[Avg DA LMP]:[Avg DA LMP]],Ave_LMP_History[[Month]:[Month]],$B18,Ave_LMP_History[[Location ID]:[Location ID]],T$6)</f>
        <v>54.039679999999997</v>
      </c>
      <c r="U18" s="23">
        <f>AVERAGEIFS(Ave_LMP_History[[Avg DA LMP]:[Avg DA LMP]],Ave_LMP_History[[Month]:[Month]],$B18,Ave_LMP_History[[Location ID]:[Location ID]],U$6)</f>
        <v>52.417060000000006</v>
      </c>
      <c r="V18" s="23">
        <f>AVERAGEIFS(Ave_LMP_History[[Avg DA LMP]:[Avg DA LMP]],Ave_LMP_History[[Month]:[Month]],$B18,Ave_LMP_History[[Location ID]:[Location ID]],V$6)</f>
        <v>52.518900000000009</v>
      </c>
      <c r="W18" s="23">
        <f>AVERAGEIFS(Ave_LMP_History[[Avg DA LMP]:[Avg DA LMP]],Ave_LMP_History[[Month]:[Month]],$B18,Ave_LMP_History[[Location ID]:[Location ID]],W$6)</f>
        <v>52.444200000000002</v>
      </c>
      <c r="X18" s="23">
        <f>AVERAGEIFS(Ave_LMP_History[[Avg DA LMP]:[Avg DA LMP]],Ave_LMP_History[[Month]:[Month]],$B18,Ave_LMP_History[[Location ID]:[Location ID]],X$6)</f>
        <v>47.993759999999995</v>
      </c>
      <c r="Y18" s="23">
        <f>AVERAGEIFS(Ave_LMP_History[[Avg DA LMP]:[Avg DA LMP]],Ave_LMP_History[[Month]:[Month]],$B18,Ave_LMP_History[[Location ID]:[Location ID]],Y$6)</f>
        <v>47.993759999999995</v>
      </c>
      <c r="Z18" s="23">
        <f>AVERAGEIFS(Ave_LMP_History[[Avg DA LMP]:[Avg DA LMP]],Ave_LMP_History[[Month]:[Month]],$B18,Ave_LMP_History[[Location ID]:[Location ID]],Z$6)</f>
        <v>49.136340000000004</v>
      </c>
      <c r="AA18" s="23">
        <f>AVERAGEIFS(Ave_LMP_History[[Avg DA LMP]:[Avg DA LMP]],Ave_LMP_History[[Month]:[Month]],$B18,Ave_LMP_History[[Location ID]:[Location ID]],AA$6)</f>
        <v>51.954619999999998</v>
      </c>
      <c r="AB18" s="23">
        <f>AVERAGEIFS(Ave_LMP_History[[Avg DA LMP]:[Avg DA LMP]],Ave_LMP_History[[Month]:[Month]],$B18,Ave_LMP_History[[Location ID]:[Location ID]],AB$6)</f>
        <v>52.624080000000006</v>
      </c>
      <c r="AC18" s="23">
        <f>AVERAGEIFS(Ave_LMP_History[[Avg DA LMP]:[Avg DA LMP]],Ave_LMP_History[[Month]:[Month]],$B18,Ave_LMP_History[[Location ID]:[Location ID]],AC$6)</f>
        <v>52.352059999999994</v>
      </c>
      <c r="AD18" s="23">
        <f>AVERAGEIFS(Ave_LMP_History[[Avg DA LMP]:[Avg DA LMP]],Ave_LMP_History[[Month]:[Month]],$B18,Ave_LMP_History[[Location ID]:[Location ID]],AD$6)</f>
        <v>52.882339999999999</v>
      </c>
      <c r="AE18" s="23">
        <f>AVERAGEIFS(Ave_LMP_History[[Avg DA LMP]:[Avg DA LMP]],Ave_LMP_History[[Month]:[Month]],$B18,Ave_LMP_History[[Location ID]:[Location ID]],AE$6)</f>
        <v>58.935200000000002</v>
      </c>
      <c r="AF18" s="23">
        <f>AVERAGEIFS(Ave_LMP_History[[Avg DA LMP]:[Avg DA LMP]],Ave_LMP_History[[Month]:[Month]],$B18,Ave_LMP_History[[Location ID]:[Location ID]],AF$6)</f>
        <v>54.223140000000001</v>
      </c>
    </row>
    <row r="19" spans="2:32" x14ac:dyDescent="0.25">
      <c r="C19" s="24" t="s">
        <v>59</v>
      </c>
      <c r="D19" s="25">
        <f>+AVERAGE(D7:D18)</f>
        <v>40.289390555555556</v>
      </c>
      <c r="E19" s="25">
        <f t="shared" ref="E19:AF19" si="0">+AVERAGE(E7:E18)</f>
        <v>39.612254722222225</v>
      </c>
      <c r="F19" s="25">
        <f t="shared" si="0"/>
        <v>40.340354999999995</v>
      </c>
      <c r="G19" s="25">
        <f t="shared" si="0"/>
        <v>39.674245833333337</v>
      </c>
      <c r="H19" s="25">
        <f t="shared" si="0"/>
        <v>37.495946388888889</v>
      </c>
      <c r="I19" s="25">
        <f t="shared" si="0"/>
        <v>36.307540277777782</v>
      </c>
      <c r="J19" s="25">
        <f t="shared" si="0"/>
        <v>39.830664166666672</v>
      </c>
      <c r="K19" s="25">
        <f t="shared" si="0"/>
        <v>39.873091388888888</v>
      </c>
      <c r="L19" s="25">
        <f t="shared" si="0"/>
        <v>30.420909166666664</v>
      </c>
      <c r="M19" s="25">
        <f t="shared" si="0"/>
        <v>39.862130555555559</v>
      </c>
      <c r="N19" s="25">
        <f t="shared" si="0"/>
        <v>39.862130555555559</v>
      </c>
      <c r="O19" s="25">
        <f t="shared" si="0"/>
        <v>39.862130555555559</v>
      </c>
      <c r="P19" s="25">
        <f t="shared" si="0"/>
        <v>39.189429999999994</v>
      </c>
      <c r="Q19" s="25">
        <f t="shared" si="0"/>
        <v>37.548270555555561</v>
      </c>
      <c r="R19" s="25">
        <f t="shared" si="0"/>
        <v>36.553598611111106</v>
      </c>
      <c r="S19" s="25">
        <f t="shared" si="0"/>
        <v>40.172085833333334</v>
      </c>
      <c r="T19" s="25">
        <f t="shared" si="0"/>
        <v>40.458068888888889</v>
      </c>
      <c r="U19" s="25">
        <f t="shared" si="0"/>
        <v>40.207443333333337</v>
      </c>
      <c r="V19" s="25">
        <f t="shared" si="0"/>
        <v>39.649148611111123</v>
      </c>
      <c r="W19" s="25">
        <f t="shared" si="0"/>
        <v>40.105876111111115</v>
      </c>
      <c r="X19" s="25">
        <f t="shared" si="0"/>
        <v>36.553605277777777</v>
      </c>
      <c r="Y19" s="25">
        <f t="shared" si="0"/>
        <v>36.553605277777777</v>
      </c>
      <c r="Z19" s="25">
        <f t="shared" ref="Z19" si="1">+AVERAGE(Z7:Z18)</f>
        <v>36.302017222222219</v>
      </c>
      <c r="AA19" s="25">
        <f t="shared" si="0"/>
        <v>40.078797222222221</v>
      </c>
      <c r="AB19" s="25">
        <f t="shared" si="0"/>
        <v>39.451810277777781</v>
      </c>
      <c r="AC19" s="25">
        <f t="shared" si="0"/>
        <v>39.215205277777777</v>
      </c>
      <c r="AD19" s="25">
        <f t="shared" si="0"/>
        <v>39.763506388888892</v>
      </c>
      <c r="AE19" s="25">
        <f t="shared" si="0"/>
        <v>36.688288888888884</v>
      </c>
      <c r="AF19" s="25">
        <f t="shared" si="0"/>
        <v>40.96716555555556</v>
      </c>
    </row>
    <row r="21" spans="2:32" x14ac:dyDescent="0.25">
      <c r="B21" s="17" t="s">
        <v>60</v>
      </c>
    </row>
    <row r="23" spans="2:32" x14ac:dyDescent="0.25">
      <c r="B23" s="21" t="s">
        <v>0</v>
      </c>
      <c r="C23" s="21" t="s">
        <v>46</v>
      </c>
      <c r="D23" s="21">
        <v>4000</v>
      </c>
      <c r="E23" s="21">
        <v>4001</v>
      </c>
      <c r="F23" s="21">
        <v>4002</v>
      </c>
      <c r="G23" s="21">
        <v>4003</v>
      </c>
      <c r="H23" s="21">
        <v>4011</v>
      </c>
      <c r="I23" s="21">
        <v>4013</v>
      </c>
      <c r="J23" s="21">
        <v>474</v>
      </c>
      <c r="K23" s="21">
        <v>642</v>
      </c>
      <c r="L23" s="21">
        <v>783</v>
      </c>
      <c r="M23" s="21">
        <v>1185</v>
      </c>
      <c r="N23" s="21">
        <v>1186</v>
      </c>
      <c r="O23" s="21">
        <v>1187</v>
      </c>
      <c r="P23" s="21">
        <v>4446</v>
      </c>
      <c r="Q23" s="21">
        <v>4447</v>
      </c>
      <c r="R23" s="21">
        <v>4448</v>
      </c>
      <c r="S23" s="21">
        <v>4466</v>
      </c>
      <c r="T23" s="21">
        <v>4146</v>
      </c>
      <c r="U23" s="21">
        <v>4479</v>
      </c>
      <c r="V23" s="21">
        <v>555</v>
      </c>
      <c r="W23" s="21">
        <v>2433</v>
      </c>
      <c r="X23" s="21">
        <v>12510</v>
      </c>
      <c r="Y23" s="21">
        <v>12511</v>
      </c>
      <c r="Z23" s="21">
        <f>+Z6</f>
        <v>12530</v>
      </c>
      <c r="AA23" s="21">
        <v>4506</v>
      </c>
      <c r="AB23" s="21">
        <v>4142</v>
      </c>
      <c r="AC23" s="21">
        <v>4150</v>
      </c>
      <c r="AD23" s="21">
        <v>4162</v>
      </c>
      <c r="AE23" s="21">
        <v>4172</v>
      </c>
      <c r="AF23" s="21">
        <v>4217</v>
      </c>
    </row>
    <row r="24" spans="2:32" x14ac:dyDescent="0.25">
      <c r="B24" s="22">
        <v>1</v>
      </c>
      <c r="C24" s="22" t="s">
        <v>47</v>
      </c>
      <c r="D24" s="26">
        <f t="shared" ref="D24:S35" si="2">IFERROR((D7/$D7)-1,"")</f>
        <v>0</v>
      </c>
      <c r="E24" s="26">
        <f t="shared" si="2"/>
        <v>-2.7283699918882243E-2</v>
      </c>
      <c r="F24" s="26">
        <f t="shared" si="2"/>
        <v>-6.6227833643033307E-3</v>
      </c>
      <c r="G24" s="26">
        <f t="shared" si="2"/>
        <v>-1.2724885432444655E-2</v>
      </c>
      <c r="H24" s="26">
        <f t="shared" si="2"/>
        <v>-7.0053545356641989E-2</v>
      </c>
      <c r="I24" s="26">
        <f t="shared" si="2"/>
        <v>-9.2745118966252149E-2</v>
      </c>
      <c r="J24" s="26">
        <f t="shared" si="2"/>
        <v>-8.6440163234765555E-3</v>
      </c>
      <c r="K24" s="26">
        <f t="shared" si="2"/>
        <v>-2.5254220875833067E-2</v>
      </c>
      <c r="L24" s="26">
        <f t="shared" si="2"/>
        <v>-0.2976745336662866</v>
      </c>
      <c r="M24" s="26">
        <f t="shared" si="2"/>
        <v>-8.8242521567633014E-3</v>
      </c>
      <c r="N24" s="26">
        <f t="shared" si="2"/>
        <v>-8.8242521567633014E-3</v>
      </c>
      <c r="O24" s="26">
        <f t="shared" si="2"/>
        <v>-8.8242521567633014E-3</v>
      </c>
      <c r="P24" s="26">
        <f t="shared" si="2"/>
        <v>-2.679341133186286E-2</v>
      </c>
      <c r="Q24" s="26">
        <f t="shared" si="2"/>
        <v>-6.4327700315636616E-2</v>
      </c>
      <c r="R24" s="26">
        <f t="shared" si="2"/>
        <v>-8.6827964779326638E-2</v>
      </c>
      <c r="S24" s="26">
        <f t="shared" si="2"/>
        <v>5.918332198906473E-4</v>
      </c>
      <c r="T24" s="26">
        <f t="shared" ref="E24:AF33" si="3">IFERROR((T7/$D7)-1,"")</f>
        <v>-6.8202181725314226E-3</v>
      </c>
      <c r="U24" s="26">
        <f t="shared" si="3"/>
        <v>-2.3117307140001486E-3</v>
      </c>
      <c r="V24" s="26">
        <f t="shared" si="3"/>
        <v>-2.8056004574456228E-2</v>
      </c>
      <c r="W24" s="26">
        <f t="shared" si="3"/>
        <v>-2.0890864493515737E-3</v>
      </c>
      <c r="X24" s="26">
        <f t="shared" si="3"/>
        <v>-8.6827964779326638E-2</v>
      </c>
      <c r="Y24" s="26">
        <f t="shared" si="3"/>
        <v>-8.6827964779326638E-2</v>
      </c>
      <c r="Z24" s="26">
        <f t="shared" ref="Z24:Z33" si="4">IFERROR((Z7/$D7)-1,"")</f>
        <v>-7.7267219531250042E-2</v>
      </c>
      <c r="AA24" s="26">
        <f t="shared" si="3"/>
        <v>-2.246468850182648E-3</v>
      </c>
      <c r="AB24" s="26">
        <f t="shared" si="3"/>
        <v>-3.2936743819383385E-2</v>
      </c>
      <c r="AC24" s="26">
        <f t="shared" si="3"/>
        <v>-3.8084656181888943E-2</v>
      </c>
      <c r="AD24" s="26">
        <f t="shared" si="3"/>
        <v>-2.6597390138013544E-2</v>
      </c>
      <c r="AE24" s="26">
        <f t="shared" si="3"/>
        <v>-0.1948806426479448</v>
      </c>
      <c r="AF24" s="26">
        <f t="shared" si="3"/>
        <v>1.697491706206633E-2</v>
      </c>
    </row>
    <row r="25" spans="2:32" x14ac:dyDescent="0.25">
      <c r="B25" s="22">
        <v>2</v>
      </c>
      <c r="C25" s="22" t="s">
        <v>48</v>
      </c>
      <c r="D25" s="26">
        <f t="shared" si="2"/>
        <v>0</v>
      </c>
      <c r="E25" s="26">
        <f t="shared" si="3"/>
        <v>-4.8781590601379987E-3</v>
      </c>
      <c r="F25" s="26">
        <f t="shared" si="3"/>
        <v>4.0834486725731534E-3</v>
      </c>
      <c r="G25" s="26">
        <f t="shared" si="3"/>
        <v>-1.6636167706185034E-2</v>
      </c>
      <c r="H25" s="26">
        <f t="shared" si="3"/>
        <v>-7.8470036498275553E-2</v>
      </c>
      <c r="I25" s="26">
        <f t="shared" si="3"/>
        <v>-9.9078500179602624E-2</v>
      </c>
      <c r="J25" s="26">
        <f t="shared" si="3"/>
        <v>-1.4598368253282312E-2</v>
      </c>
      <c r="K25" s="26">
        <f t="shared" si="3"/>
        <v>-4.1710520697008091E-3</v>
      </c>
      <c r="L25" s="26">
        <f t="shared" si="3"/>
        <v>-0.30459443709008505</v>
      </c>
      <c r="M25" s="26">
        <f t="shared" si="3"/>
        <v>-1.3420589247452264E-2</v>
      </c>
      <c r="N25" s="26">
        <f t="shared" si="3"/>
        <v>-1.3420589247452264E-2</v>
      </c>
      <c r="O25" s="26">
        <f t="shared" si="3"/>
        <v>-1.3420589247452264E-2</v>
      </c>
      <c r="P25" s="26">
        <f t="shared" si="3"/>
        <v>-2.5374214081351321E-2</v>
      </c>
      <c r="Q25" s="26">
        <f t="shared" si="3"/>
        <v>-6.4282368042280602E-2</v>
      </c>
      <c r="R25" s="26">
        <f t="shared" si="3"/>
        <v>-9.1580088972396334E-2</v>
      </c>
      <c r="S25" s="26">
        <f t="shared" si="3"/>
        <v>-1.781269074933256E-3</v>
      </c>
      <c r="T25" s="26">
        <f t="shared" si="3"/>
        <v>1.3641952670302215E-2</v>
      </c>
      <c r="U25" s="26">
        <f t="shared" si="3"/>
        <v>-1.8026204405413582E-3</v>
      </c>
      <c r="V25" s="26">
        <f t="shared" si="3"/>
        <v>-9.1807732208658566E-3</v>
      </c>
      <c r="W25" s="26">
        <f t="shared" si="3"/>
        <v>-2.7982848573602226E-3</v>
      </c>
      <c r="X25" s="26">
        <f t="shared" si="3"/>
        <v>-9.1580088972396334E-2</v>
      </c>
      <c r="Y25" s="26">
        <f t="shared" si="3"/>
        <v>-9.1580088972396334E-2</v>
      </c>
      <c r="Z25" s="26">
        <f t="shared" si="4"/>
        <v>-7.2169185709154093E-2</v>
      </c>
      <c r="AA25" s="26">
        <f t="shared" si="3"/>
        <v>-1.075198253709464E-2</v>
      </c>
      <c r="AB25" s="26">
        <f t="shared" si="3"/>
        <v>-8.450744911467134E-3</v>
      </c>
      <c r="AC25" s="26">
        <f t="shared" si="3"/>
        <v>-1.3507250672567972E-2</v>
      </c>
      <c r="AD25" s="26">
        <f t="shared" si="3"/>
        <v>-4.8134769819717649E-3</v>
      </c>
      <c r="AE25" s="26">
        <f t="shared" si="3"/>
        <v>-0.3566340576888779</v>
      </c>
      <c r="AF25" s="26">
        <f t="shared" si="3"/>
        <v>1.5775519277771322E-2</v>
      </c>
    </row>
    <row r="26" spans="2:32" x14ac:dyDescent="0.25">
      <c r="B26" s="22">
        <v>3</v>
      </c>
      <c r="C26" s="22" t="s">
        <v>49</v>
      </c>
      <c r="D26" s="26">
        <f t="shared" si="2"/>
        <v>0</v>
      </c>
      <c r="E26" s="26">
        <f t="shared" si="3"/>
        <v>-2.1622626925598354E-2</v>
      </c>
      <c r="F26" s="26">
        <f t="shared" si="3"/>
        <v>-3.0407712197776382E-3</v>
      </c>
      <c r="G26" s="26">
        <f t="shared" si="3"/>
        <v>-2.0679090916685516E-2</v>
      </c>
      <c r="H26" s="26">
        <f t="shared" si="3"/>
        <v>-8.2289442201384788E-2</v>
      </c>
      <c r="I26" s="26">
        <f t="shared" si="3"/>
        <v>-0.11196597994304514</v>
      </c>
      <c r="J26" s="26">
        <f t="shared" si="3"/>
        <v>-1.636502972402254E-2</v>
      </c>
      <c r="K26" s="26">
        <f t="shared" si="3"/>
        <v>-1.5677822463103896E-2</v>
      </c>
      <c r="L26" s="26">
        <f t="shared" si="3"/>
        <v>-0.24303421131425429</v>
      </c>
      <c r="M26" s="26">
        <f t="shared" si="3"/>
        <v>-7.2071026365810864E-3</v>
      </c>
      <c r="N26" s="26">
        <f t="shared" si="3"/>
        <v>-7.2071026365810864E-3</v>
      </c>
      <c r="O26" s="26">
        <f t="shared" si="3"/>
        <v>-7.2071026365810864E-3</v>
      </c>
      <c r="P26" s="26">
        <f t="shared" si="3"/>
        <v>-3.6773282718298383E-2</v>
      </c>
      <c r="Q26" s="26">
        <f t="shared" si="3"/>
        <v>-9.7295885593840947E-2</v>
      </c>
      <c r="R26" s="26">
        <f t="shared" si="3"/>
        <v>-0.11958329651080746</v>
      </c>
      <c r="S26" s="26">
        <f t="shared" si="3"/>
        <v>-9.9998988754512741E-3</v>
      </c>
      <c r="T26" s="26">
        <f t="shared" si="3"/>
        <v>-2.4419380212038488E-3</v>
      </c>
      <c r="U26" s="26">
        <f t="shared" si="3"/>
        <v>-2.2278177805976629E-3</v>
      </c>
      <c r="V26" s="26">
        <f t="shared" si="3"/>
        <v>-1.5652321489889931E-2</v>
      </c>
      <c r="W26" s="26">
        <f t="shared" si="3"/>
        <v>-1.2018872478866127E-2</v>
      </c>
      <c r="X26" s="26">
        <f t="shared" si="3"/>
        <v>-0.11958329651080746</v>
      </c>
      <c r="Y26" s="26">
        <f t="shared" si="3"/>
        <v>-0.11958329651080746</v>
      </c>
      <c r="Z26" s="26">
        <f t="shared" si="4"/>
        <v>-0.12853413810887448</v>
      </c>
      <c r="AA26" s="26">
        <f t="shared" si="3"/>
        <v>9.9805533095409515E-5</v>
      </c>
      <c r="AB26" s="26">
        <f t="shared" si="3"/>
        <v>-2.9360413608198632E-2</v>
      </c>
      <c r="AC26" s="26">
        <f t="shared" si="3"/>
        <v>-3.8258934243981968E-2</v>
      </c>
      <c r="AD26" s="26">
        <f t="shared" si="3"/>
        <v>-1.8857969691653653E-2</v>
      </c>
      <c r="AE26" s="26">
        <f t="shared" si="3"/>
        <v>-8.9368600299944201E-2</v>
      </c>
      <c r="AF26" s="26">
        <f t="shared" si="3"/>
        <v>1.4712742528544265E-2</v>
      </c>
    </row>
    <row r="27" spans="2:32" x14ac:dyDescent="0.25">
      <c r="B27" s="22">
        <v>4</v>
      </c>
      <c r="C27" s="22" t="s">
        <v>50</v>
      </c>
      <c r="D27" s="26">
        <f t="shared" si="2"/>
        <v>0</v>
      </c>
      <c r="E27" s="26">
        <f t="shared" si="3"/>
        <v>-4.5318511362790082E-2</v>
      </c>
      <c r="F27" s="26">
        <f t="shared" si="3"/>
        <v>-7.2557486801286819E-3</v>
      </c>
      <c r="G27" s="26">
        <f t="shared" si="3"/>
        <v>-2.8077637520155685E-2</v>
      </c>
      <c r="H27" s="26">
        <f t="shared" si="3"/>
        <v>-6.0177969380423524E-2</v>
      </c>
      <c r="I27" s="26">
        <f t="shared" si="3"/>
        <v>-0.13841144425300222</v>
      </c>
      <c r="J27" s="26">
        <f t="shared" si="3"/>
        <v>-2.1980155669139467E-2</v>
      </c>
      <c r="K27" s="26">
        <f t="shared" si="3"/>
        <v>-1.8608205431358438E-2</v>
      </c>
      <c r="L27" s="26">
        <f t="shared" si="3"/>
        <v>-0.2685859292207653</v>
      </c>
      <c r="M27" s="26">
        <f t="shared" si="3"/>
        <v>-4.2581925750773131E-3</v>
      </c>
      <c r="N27" s="26">
        <f t="shared" si="3"/>
        <v>-4.2581925750773131E-3</v>
      </c>
      <c r="O27" s="26">
        <f t="shared" si="3"/>
        <v>-4.2581925750773131E-3</v>
      </c>
      <c r="P27" s="26">
        <f t="shared" si="3"/>
        <v>-5.4649528162465155E-2</v>
      </c>
      <c r="Q27" s="26">
        <f t="shared" si="3"/>
        <v>-0.12559505357584866</v>
      </c>
      <c r="R27" s="26">
        <f t="shared" si="3"/>
        <v>-0.14328385467355875</v>
      </c>
      <c r="S27" s="26">
        <f t="shared" si="3"/>
        <v>-2.4194319686451138E-2</v>
      </c>
      <c r="T27" s="26">
        <f t="shared" si="3"/>
        <v>-1.6659817993507242E-2</v>
      </c>
      <c r="U27" s="26">
        <f t="shared" si="3"/>
        <v>-1.194793085964152E-3</v>
      </c>
      <c r="V27" s="26">
        <f t="shared" si="3"/>
        <v>-1.9061419381504741E-2</v>
      </c>
      <c r="W27" s="26">
        <f t="shared" si="3"/>
        <v>-2.8041111263304108E-2</v>
      </c>
      <c r="X27" s="26">
        <f t="shared" si="3"/>
        <v>-0.14328385467355875</v>
      </c>
      <c r="Y27" s="26">
        <f t="shared" si="3"/>
        <v>-0.14328385467355875</v>
      </c>
      <c r="Z27" s="26">
        <f t="shared" si="4"/>
        <v>-0.17430810378263051</v>
      </c>
      <c r="AA27" s="26">
        <f t="shared" si="3"/>
        <v>2.1031434208280686E-3</v>
      </c>
      <c r="AB27" s="26">
        <f t="shared" si="3"/>
        <v>-6.2135007773844952E-2</v>
      </c>
      <c r="AC27" s="26">
        <f t="shared" si="3"/>
        <v>-7.0253448967772858E-2</v>
      </c>
      <c r="AD27" s="26">
        <f t="shared" si="3"/>
        <v>-2.3040378335123735E-2</v>
      </c>
      <c r="AE27" s="26">
        <f t="shared" si="3"/>
        <v>5.6110097827889005E-2</v>
      </c>
      <c r="AF27" s="26">
        <f t="shared" si="3"/>
        <v>2.0592638517418216E-2</v>
      </c>
    </row>
    <row r="28" spans="2:32" x14ac:dyDescent="0.25">
      <c r="B28" s="22">
        <v>5</v>
      </c>
      <c r="C28" s="22" t="s">
        <v>51</v>
      </c>
      <c r="D28" s="26">
        <f t="shared" si="2"/>
        <v>0</v>
      </c>
      <c r="E28" s="26">
        <f t="shared" si="3"/>
        <v>-3.6986738353474657E-2</v>
      </c>
      <c r="F28" s="26">
        <f t="shared" si="3"/>
        <v>-8.8287094103389752E-3</v>
      </c>
      <c r="G28" s="26">
        <f t="shared" si="3"/>
        <v>-1.7790592758228363E-2</v>
      </c>
      <c r="H28" s="26">
        <f t="shared" si="3"/>
        <v>-3.1803794528099782E-2</v>
      </c>
      <c r="I28" s="26">
        <f t="shared" si="3"/>
        <v>-9.7246912739067937E-2</v>
      </c>
      <c r="J28" s="26">
        <f t="shared" si="3"/>
        <v>-1.252196337613487E-2</v>
      </c>
      <c r="K28" s="26">
        <f t="shared" si="3"/>
        <v>-2.5940011851448341E-2</v>
      </c>
      <c r="L28" s="26">
        <f t="shared" si="3"/>
        <v>-0.35029577002409529</v>
      </c>
      <c r="M28" s="26">
        <f t="shared" si="3"/>
        <v>-3.4041942563837191E-3</v>
      </c>
      <c r="N28" s="26">
        <f t="shared" si="3"/>
        <v>-3.4041942563837191E-3</v>
      </c>
      <c r="O28" s="26">
        <f t="shared" si="3"/>
        <v>-3.4041942563837191E-3</v>
      </c>
      <c r="P28" s="26">
        <f t="shared" si="3"/>
        <v>-4.2672955780058808E-2</v>
      </c>
      <c r="Q28" s="26">
        <f t="shared" si="3"/>
        <v>-7.8764125212407277E-2</v>
      </c>
      <c r="R28" s="26">
        <f t="shared" si="3"/>
        <v>-9.3845815550999467E-2</v>
      </c>
      <c r="S28" s="26">
        <f t="shared" si="3"/>
        <v>-1.4923223676467812E-2</v>
      </c>
      <c r="T28" s="26">
        <f t="shared" si="3"/>
        <v>-1.5065688818964085E-2</v>
      </c>
      <c r="U28" s="26">
        <f t="shared" si="3"/>
        <v>-1.9826398997375705E-3</v>
      </c>
      <c r="V28" s="26">
        <f t="shared" si="3"/>
        <v>-3.1054820173890052E-2</v>
      </c>
      <c r="W28" s="26">
        <f t="shared" si="3"/>
        <v>-1.867635429635639E-2</v>
      </c>
      <c r="X28" s="26">
        <f t="shared" si="3"/>
        <v>-9.3845815550999467E-2</v>
      </c>
      <c r="Y28" s="26">
        <f t="shared" si="3"/>
        <v>-9.3845815550999467E-2</v>
      </c>
      <c r="Z28" s="26">
        <f t="shared" si="4"/>
        <v>-0.11763284874537772</v>
      </c>
      <c r="AA28" s="26">
        <f t="shared" si="3"/>
        <v>3.2462437723117521E-3</v>
      </c>
      <c r="AB28" s="26">
        <f t="shared" si="3"/>
        <v>-3.5182696059909646E-2</v>
      </c>
      <c r="AC28" s="26">
        <f t="shared" si="3"/>
        <v>-4.2924334491637017E-2</v>
      </c>
      <c r="AD28" s="26">
        <f t="shared" si="3"/>
        <v>-2.8780023496424945E-2</v>
      </c>
      <c r="AE28" s="26">
        <f t="shared" si="3"/>
        <v>-0.23971928172791634</v>
      </c>
      <c r="AF28" s="26">
        <f t="shared" si="3"/>
        <v>1.4729140728719559E-2</v>
      </c>
    </row>
    <row r="29" spans="2:32" x14ac:dyDescent="0.25">
      <c r="B29" s="22">
        <v>6</v>
      </c>
      <c r="C29" s="22" t="s">
        <v>52</v>
      </c>
      <c r="D29" s="26">
        <f t="shared" si="2"/>
        <v>0</v>
      </c>
      <c r="E29" s="26">
        <f t="shared" si="3"/>
        <v>-8.2601309224650254E-3</v>
      </c>
      <c r="F29" s="26">
        <f t="shared" si="3"/>
        <v>3.9160585241868606E-3</v>
      </c>
      <c r="G29" s="26">
        <f t="shared" si="3"/>
        <v>-6.2313353984068121E-3</v>
      </c>
      <c r="H29" s="26">
        <f t="shared" si="3"/>
        <v>-4.7021984881398082E-2</v>
      </c>
      <c r="I29" s="26">
        <f t="shared" si="3"/>
        <v>-8.1953187873688549E-2</v>
      </c>
      <c r="J29" s="26">
        <f t="shared" si="3"/>
        <v>-9.3557878749561674E-4</v>
      </c>
      <c r="K29" s="26">
        <f t="shared" si="3"/>
        <v>-7.8062507595171304E-3</v>
      </c>
      <c r="L29" s="26">
        <f t="shared" si="3"/>
        <v>-0.30380522391665377</v>
      </c>
      <c r="M29" s="26">
        <f t="shared" si="3"/>
        <v>-5.8570062747713703E-3</v>
      </c>
      <c r="N29" s="26">
        <f t="shared" si="3"/>
        <v>-5.8570062747713703E-3</v>
      </c>
      <c r="O29" s="26">
        <f t="shared" si="3"/>
        <v>-5.8570062747713703E-3</v>
      </c>
      <c r="P29" s="26">
        <f t="shared" si="3"/>
        <v>-1.6695469348691705E-2</v>
      </c>
      <c r="Q29" s="26">
        <f t="shared" si="3"/>
        <v>-4.3054193779499039E-2</v>
      </c>
      <c r="R29" s="26">
        <f t="shared" si="3"/>
        <v>-7.0901937970687001E-2</v>
      </c>
      <c r="S29" s="26">
        <f t="shared" si="3"/>
        <v>4.4919494836257456E-3</v>
      </c>
      <c r="T29" s="26">
        <f t="shared" si="3"/>
        <v>6.7174264116283133E-3</v>
      </c>
      <c r="U29" s="26">
        <f t="shared" si="3"/>
        <v>1.0497808930116648E-3</v>
      </c>
      <c r="V29" s="26">
        <f t="shared" si="3"/>
        <v>-1.0937047797485278E-2</v>
      </c>
      <c r="W29" s="26">
        <f t="shared" si="3"/>
        <v>2.3465116381218287E-3</v>
      </c>
      <c r="X29" s="26">
        <f t="shared" si="3"/>
        <v>-7.0901937970687001E-2</v>
      </c>
      <c r="Y29" s="26">
        <f t="shared" si="3"/>
        <v>-7.0901937970687001E-2</v>
      </c>
      <c r="Z29" s="26">
        <f t="shared" si="4"/>
        <v>-9.1794090675495488E-2</v>
      </c>
      <c r="AA29" s="26">
        <f t="shared" si="3"/>
        <v>-4.1581279444247166E-4</v>
      </c>
      <c r="AB29" s="26">
        <f t="shared" si="3"/>
        <v>-1.1682289742454666E-2</v>
      </c>
      <c r="AC29" s="26">
        <f t="shared" si="3"/>
        <v>-1.4865795444507279E-2</v>
      </c>
      <c r="AD29" s="26">
        <f t="shared" si="3"/>
        <v>-9.0429521927537504E-3</v>
      </c>
      <c r="AE29" s="26">
        <f t="shared" si="3"/>
        <v>-0.24861895979451432</v>
      </c>
      <c r="AF29" s="26">
        <f t="shared" si="3"/>
        <v>9.5314834219049072E-3</v>
      </c>
    </row>
    <row r="30" spans="2:32" x14ac:dyDescent="0.25">
      <c r="B30" s="22">
        <v>7</v>
      </c>
      <c r="C30" s="22" t="s">
        <v>53</v>
      </c>
      <c r="D30" s="26">
        <f t="shared" si="2"/>
        <v>0</v>
      </c>
      <c r="E30" s="26">
        <f t="shared" si="3"/>
        <v>-1.4850489946475531E-2</v>
      </c>
      <c r="F30" s="26">
        <f t="shared" si="3"/>
        <v>3.578877480978182E-3</v>
      </c>
      <c r="G30" s="26">
        <f t="shared" si="3"/>
        <v>-2.5003207234992608E-3</v>
      </c>
      <c r="H30" s="26">
        <f t="shared" si="3"/>
        <v>-2.3281880907759733E-2</v>
      </c>
      <c r="I30" s="26">
        <f t="shared" si="3"/>
        <v>-6.6850019111152736E-2</v>
      </c>
      <c r="J30" s="26">
        <f t="shared" si="3"/>
        <v>1.1261693182014199E-3</v>
      </c>
      <c r="K30" s="26">
        <f t="shared" si="3"/>
        <v>-1.5216180864247253E-2</v>
      </c>
      <c r="L30" s="26">
        <f t="shared" si="3"/>
        <v>-0.11017662276171369</v>
      </c>
      <c r="M30" s="26">
        <f t="shared" si="3"/>
        <v>-6.9005148769414326E-3</v>
      </c>
      <c r="N30" s="26">
        <f t="shared" si="3"/>
        <v>-6.9005148769414326E-3</v>
      </c>
      <c r="O30" s="26">
        <f t="shared" si="3"/>
        <v>-6.9005148769414326E-3</v>
      </c>
      <c r="P30" s="26">
        <f t="shared" si="3"/>
        <v>-1.2828278686898398E-2</v>
      </c>
      <c r="Q30" s="26">
        <f t="shared" si="3"/>
        <v>-2.9723463602181144E-2</v>
      </c>
      <c r="R30" s="26">
        <f t="shared" si="3"/>
        <v>-5.6835510505843789E-2</v>
      </c>
      <c r="S30" s="26">
        <f t="shared" si="3"/>
        <v>1.0663229745153879E-2</v>
      </c>
      <c r="T30" s="26">
        <f t="shared" si="3"/>
        <v>1.5870853574182497E-3</v>
      </c>
      <c r="U30" s="26">
        <f t="shared" si="3"/>
        <v>1.3245549878786456E-3</v>
      </c>
      <c r="V30" s="26">
        <f t="shared" si="3"/>
        <v>-1.6595622554069878E-2</v>
      </c>
      <c r="W30" s="26">
        <f t="shared" si="3"/>
        <v>8.778565883219791E-3</v>
      </c>
      <c r="X30" s="26">
        <f t="shared" si="3"/>
        <v>-5.6835510505843789E-2</v>
      </c>
      <c r="Y30" s="26">
        <f t="shared" si="3"/>
        <v>-5.6835510505843789E-2</v>
      </c>
      <c r="Z30" s="26">
        <f t="shared" si="4"/>
        <v>-4.2415517462567887E-2</v>
      </c>
      <c r="AA30" s="26">
        <f t="shared" si="3"/>
        <v>3.0485264573743009E-4</v>
      </c>
      <c r="AB30" s="26">
        <f t="shared" si="3"/>
        <v>-2.1784069101696391E-2</v>
      </c>
      <c r="AC30" s="26">
        <f t="shared" si="3"/>
        <v>-2.484912769821046E-2</v>
      </c>
      <c r="AD30" s="26">
        <f t="shared" si="3"/>
        <v>-1.7745598152632769E-2</v>
      </c>
      <c r="AE30" s="26">
        <f t="shared" si="3"/>
        <v>-1.8400932148133209E-2</v>
      </c>
      <c r="AF30" s="26">
        <f t="shared" si="3"/>
        <v>1.2672215293419109E-2</v>
      </c>
    </row>
    <row r="31" spans="2:32" x14ac:dyDescent="0.25">
      <c r="B31" s="22">
        <v>8</v>
      </c>
      <c r="C31" s="22" t="s">
        <v>54</v>
      </c>
      <c r="D31" s="26">
        <f t="shared" si="2"/>
        <v>0</v>
      </c>
      <c r="E31" s="26">
        <f t="shared" si="3"/>
        <v>-1.3134195777426694E-3</v>
      </c>
      <c r="F31" s="26">
        <f t="shared" si="3"/>
        <v>9.8711977699470488E-3</v>
      </c>
      <c r="G31" s="26">
        <f t="shared" si="3"/>
        <v>-2.10785131673219E-3</v>
      </c>
      <c r="H31" s="26">
        <f t="shared" si="3"/>
        <v>-4.8302063191370426E-2</v>
      </c>
      <c r="I31" s="26">
        <f t="shared" si="3"/>
        <v>-6.6941456208714056E-2</v>
      </c>
      <c r="J31" s="26">
        <f t="shared" si="3"/>
        <v>2.4777681805241425E-3</v>
      </c>
      <c r="K31" s="26">
        <f t="shared" si="3"/>
        <v>-4.0654047368988699E-3</v>
      </c>
      <c r="L31" s="26">
        <f t="shared" si="3"/>
        <v>-0.18063414670056244</v>
      </c>
      <c r="M31" s="26">
        <f t="shared" si="3"/>
        <v>-1.0129464767719143E-2</v>
      </c>
      <c r="N31" s="26">
        <f t="shared" si="3"/>
        <v>-1.0129464767719143E-2</v>
      </c>
      <c r="O31" s="26">
        <f t="shared" si="3"/>
        <v>-1.0129464767719143E-2</v>
      </c>
      <c r="P31" s="26">
        <f t="shared" si="3"/>
        <v>-7.3136796851229757E-3</v>
      </c>
      <c r="Q31" s="26">
        <f t="shared" si="3"/>
        <v>-2.7451757442506386E-2</v>
      </c>
      <c r="R31" s="26">
        <f t="shared" si="3"/>
        <v>-5.7010139280140648E-2</v>
      </c>
      <c r="S31" s="26">
        <f t="shared" si="3"/>
        <v>1.3335410920583879E-2</v>
      </c>
      <c r="T31" s="26">
        <f t="shared" si="3"/>
        <v>1.6039546137160077E-2</v>
      </c>
      <c r="U31" s="26">
        <f t="shared" si="3"/>
        <v>2.7808178168649E-3</v>
      </c>
      <c r="V31" s="26">
        <f t="shared" si="3"/>
        <v>-9.248535055603968E-3</v>
      </c>
      <c r="W31" s="26">
        <f t="shared" si="3"/>
        <v>1.2305410233507619E-2</v>
      </c>
      <c r="X31" s="26">
        <f t="shared" si="3"/>
        <v>-5.7010139280140648E-2</v>
      </c>
      <c r="Y31" s="26">
        <f t="shared" si="3"/>
        <v>-5.7010139280140648E-2</v>
      </c>
      <c r="Z31" s="26">
        <f t="shared" si="4"/>
        <v>-8.7373995151205919E-2</v>
      </c>
      <c r="AA31" s="26">
        <f t="shared" si="3"/>
        <v>-8.5424416721466834E-3</v>
      </c>
      <c r="AB31" s="26">
        <f t="shared" si="3"/>
        <v>-6.322940489394413E-3</v>
      </c>
      <c r="AC31" s="26">
        <f t="shared" si="3"/>
        <v>-7.7222445794602468E-3</v>
      </c>
      <c r="AD31" s="26">
        <f t="shared" si="3"/>
        <v>-4.9113671832824446E-3</v>
      </c>
      <c r="AE31" s="26">
        <f t="shared" si="3"/>
        <v>-3.1363796978828296E-2</v>
      </c>
      <c r="AF31" s="26">
        <f t="shared" si="3"/>
        <v>1.8705033323191067E-2</v>
      </c>
    </row>
    <row r="32" spans="2:32" x14ac:dyDescent="0.25">
      <c r="B32" s="22">
        <v>9</v>
      </c>
      <c r="C32" s="22" t="s">
        <v>55</v>
      </c>
      <c r="D32" s="26">
        <f t="shared" si="2"/>
        <v>0</v>
      </c>
      <c r="E32" s="26">
        <f t="shared" si="3"/>
        <v>-8.6266451618166595E-3</v>
      </c>
      <c r="F32" s="26">
        <f t="shared" si="3"/>
        <v>7.8875292722531132E-3</v>
      </c>
      <c r="G32" s="26">
        <f t="shared" si="3"/>
        <v>-1.1328123937563106E-2</v>
      </c>
      <c r="H32" s="26">
        <f t="shared" si="3"/>
        <v>-4.2750408655611527E-2</v>
      </c>
      <c r="I32" s="26">
        <f t="shared" si="3"/>
        <v>-8.1803197985144349E-2</v>
      </c>
      <c r="J32" s="26">
        <f t="shared" si="3"/>
        <v>-8.2071101996632478E-3</v>
      </c>
      <c r="K32" s="26">
        <f t="shared" si="3"/>
        <v>-4.9963418183200936E-3</v>
      </c>
      <c r="L32" s="26">
        <f t="shared" si="3"/>
        <v>-0.21752139832294815</v>
      </c>
      <c r="M32" s="26">
        <f t="shared" si="3"/>
        <v>-1.4376382017521117E-2</v>
      </c>
      <c r="N32" s="26">
        <f t="shared" si="3"/>
        <v>-1.4376382017521117E-2</v>
      </c>
      <c r="O32" s="26">
        <f t="shared" si="3"/>
        <v>-1.4376382017521117E-2</v>
      </c>
      <c r="P32" s="26">
        <f t="shared" si="3"/>
        <v>-1.576485915320569E-2</v>
      </c>
      <c r="Q32" s="26">
        <f t="shared" si="3"/>
        <v>-4.5069750237305861E-2</v>
      </c>
      <c r="R32" s="26">
        <f t="shared" si="3"/>
        <v>-7.2011782336830255E-2</v>
      </c>
      <c r="S32" s="26">
        <f t="shared" si="3"/>
        <v>3.2624452972649376E-3</v>
      </c>
      <c r="T32" s="26">
        <f t="shared" si="3"/>
        <v>6.0373596903737781E-3</v>
      </c>
      <c r="U32" s="26">
        <f t="shared" si="3"/>
        <v>-2.3608191063155815E-3</v>
      </c>
      <c r="V32" s="26">
        <f t="shared" si="3"/>
        <v>-9.9280874917382356E-3</v>
      </c>
      <c r="W32" s="26">
        <f t="shared" si="3"/>
        <v>3.2039687871427969E-3</v>
      </c>
      <c r="X32" s="26">
        <f t="shared" si="3"/>
        <v>-7.2009062499150067E-2</v>
      </c>
      <c r="Y32" s="26">
        <f t="shared" si="3"/>
        <v>-7.2009062499150067E-2</v>
      </c>
      <c r="Z32" s="26">
        <f t="shared" si="4"/>
        <v>-0.13714373526187951</v>
      </c>
      <c r="AA32" s="26">
        <f t="shared" si="3"/>
        <v>-7.0402998349059498E-3</v>
      </c>
      <c r="AB32" s="26">
        <f t="shared" si="3"/>
        <v>-1.4770078521713748E-2</v>
      </c>
      <c r="AC32" s="26">
        <f t="shared" si="3"/>
        <v>-2.1141298287318033E-2</v>
      </c>
      <c r="AD32" s="26">
        <f t="shared" si="3"/>
        <v>-8.0031223736566348E-3</v>
      </c>
      <c r="AE32" s="26">
        <f t="shared" si="3"/>
        <v>-2.4489418471505653E-2</v>
      </c>
      <c r="AF32" s="26">
        <f t="shared" si="3"/>
        <v>3.3657311331659834E-2</v>
      </c>
    </row>
    <row r="33" spans="2:32" x14ac:dyDescent="0.25">
      <c r="B33" s="22">
        <v>10</v>
      </c>
      <c r="C33" s="22" t="s">
        <v>56</v>
      </c>
      <c r="D33" s="26">
        <f t="shared" si="2"/>
        <v>0</v>
      </c>
      <c r="E33" s="26">
        <f t="shared" si="3"/>
        <v>-1.7259169863619417E-2</v>
      </c>
      <c r="F33" s="26">
        <f t="shared" si="3"/>
        <v>4.0294144924764019E-3</v>
      </c>
      <c r="G33" s="26">
        <f t="shared" si="3"/>
        <v>-1.4595253247067563E-2</v>
      </c>
      <c r="H33" s="26">
        <f t="shared" si="3"/>
        <v>-8.8550874857748485E-2</v>
      </c>
      <c r="I33" s="26">
        <f t="shared" si="3"/>
        <v>-0.11170250928462733</v>
      </c>
      <c r="J33" s="26">
        <f t="shared" si="3"/>
        <v>-1.1184133392985296E-2</v>
      </c>
      <c r="K33" s="26">
        <f t="shared" si="3"/>
        <v>3.1439699065494153E-4</v>
      </c>
      <c r="L33" s="26">
        <f t="shared" si="3"/>
        <v>-0.2743182280842259</v>
      </c>
      <c r="M33" s="26">
        <f t="shared" si="3"/>
        <v>-9.6943932925530607E-3</v>
      </c>
      <c r="N33" s="26">
        <f t="shared" si="3"/>
        <v>-9.6943932925530607E-3</v>
      </c>
      <c r="O33" s="26">
        <f t="shared" si="3"/>
        <v>-9.6943932925530607E-3</v>
      </c>
      <c r="P33" s="26">
        <f t="shared" si="3"/>
        <v>-2.0778199631006689E-2</v>
      </c>
      <c r="Q33" s="26">
        <f t="shared" si="3"/>
        <v>-7.8918311029034682E-2</v>
      </c>
      <c r="R33" s="26">
        <f t="shared" si="3"/>
        <v>-0.10291805904480489</v>
      </c>
      <c r="S33" s="26">
        <f t="shared" si="3"/>
        <v>-1.0441013233255525E-3</v>
      </c>
      <c r="T33" s="26">
        <f t="shared" si="3"/>
        <v>8.372059381950292E-3</v>
      </c>
      <c r="U33" s="26">
        <f t="shared" si="3"/>
        <v>9.0411008444379881E-4</v>
      </c>
      <c r="V33" s="26">
        <f t="shared" si="3"/>
        <v>-1.4902067378949946E-2</v>
      </c>
      <c r="W33" s="26">
        <f t="shared" si="3"/>
        <v>-1.1158468332523874E-3</v>
      </c>
      <c r="X33" s="26">
        <f t="shared" si="3"/>
        <v>-0.10291805904480489</v>
      </c>
      <c r="Y33" s="26">
        <f t="shared" si="3"/>
        <v>-0.10291805904480489</v>
      </c>
      <c r="Z33" s="26">
        <f t="shared" si="4"/>
        <v>-0.11449591779714452</v>
      </c>
      <c r="AA33" s="26">
        <f t="shared" si="3"/>
        <v>-2.0392057130425023E-3</v>
      </c>
      <c r="AB33" s="26">
        <f t="shared" si="3"/>
        <v>-1.166476997981214E-2</v>
      </c>
      <c r="AC33" s="26">
        <f t="shared" si="3"/>
        <v>-1.947569781257863E-2</v>
      </c>
      <c r="AD33" s="26">
        <f t="shared" si="3"/>
        <v>-6.7954080540458817E-3</v>
      </c>
      <c r="AE33" s="26">
        <f t="shared" si="3"/>
        <v>-1.8089784547650423E-2</v>
      </c>
      <c r="AF33" s="26">
        <f t="shared" si="3"/>
        <v>1.0348269037495861E-2</v>
      </c>
    </row>
    <row r="34" spans="2:32" x14ac:dyDescent="0.25">
      <c r="B34" s="22">
        <v>11</v>
      </c>
      <c r="C34" s="22" t="s">
        <v>57</v>
      </c>
      <c r="D34" s="26">
        <f t="shared" si="2"/>
        <v>0</v>
      </c>
      <c r="E34" s="26">
        <f t="shared" ref="E34:AF35" si="5">IFERROR((E17/$D17)-1,"")</f>
        <v>-1.3266820006744173E-2</v>
      </c>
      <c r="F34" s="26">
        <f t="shared" si="5"/>
        <v>5.3276512838378309E-3</v>
      </c>
      <c r="G34" s="26">
        <f t="shared" si="5"/>
        <v>-1.936814610483939E-2</v>
      </c>
      <c r="H34" s="26">
        <f t="shared" si="5"/>
        <v>-8.829916593962317E-2</v>
      </c>
      <c r="I34" s="26">
        <f t="shared" si="5"/>
        <v>-0.12299580512542541</v>
      </c>
      <c r="J34" s="26">
        <f t="shared" si="5"/>
        <v>-1.581313466272416E-2</v>
      </c>
      <c r="K34" s="26">
        <f t="shared" si="5"/>
        <v>4.1116680380315351E-4</v>
      </c>
      <c r="L34" s="26">
        <f t="shared" si="5"/>
        <v>-0.20612327121389584</v>
      </c>
      <c r="M34" s="26">
        <f t="shared" si="5"/>
        <v>-1.4149490518104435E-2</v>
      </c>
      <c r="N34" s="26">
        <f t="shared" si="5"/>
        <v>-1.4149490518104435E-2</v>
      </c>
      <c r="O34" s="26">
        <f t="shared" si="5"/>
        <v>-1.4149490518104435E-2</v>
      </c>
      <c r="P34" s="26">
        <f t="shared" si="5"/>
        <v>-2.9813729273178713E-2</v>
      </c>
      <c r="Q34" s="26">
        <f t="shared" si="5"/>
        <v>-8.5240474189673066E-2</v>
      </c>
      <c r="R34" s="26">
        <f t="shared" si="5"/>
        <v>-0.11347181950312568</v>
      </c>
      <c r="S34" s="26">
        <f t="shared" si="5"/>
        <v>-3.7496466155134689E-3</v>
      </c>
      <c r="T34" s="26">
        <f t="shared" si="5"/>
        <v>1.4905648166755547E-2</v>
      </c>
      <c r="U34" s="26">
        <f t="shared" si="5"/>
        <v>-2.4665142348866409E-3</v>
      </c>
      <c r="V34" s="26">
        <f t="shared" si="5"/>
        <v>-1.2523313644363876E-2</v>
      </c>
      <c r="W34" s="26">
        <f t="shared" si="5"/>
        <v>-3.4971074780293376E-3</v>
      </c>
      <c r="X34" s="26">
        <f t="shared" si="5"/>
        <v>-0.11347181950312568</v>
      </c>
      <c r="Y34" s="26">
        <f t="shared" si="5"/>
        <v>-0.11347181950312568</v>
      </c>
      <c r="Z34" s="26">
        <f t="shared" ref="Z34" si="6">IFERROR((Z17/$D17)-1,"")</f>
        <v>-0.11602640615397508</v>
      </c>
      <c r="AA34" s="26">
        <f t="shared" si="5"/>
        <v>-9.6125446261959846E-3</v>
      </c>
      <c r="AB34" s="26">
        <f t="shared" si="5"/>
        <v>-1.0131247363301732E-2</v>
      </c>
      <c r="AC34" s="26">
        <f t="shared" si="5"/>
        <v>-1.8977415994242852E-2</v>
      </c>
      <c r="AD34" s="26">
        <f t="shared" si="5"/>
        <v>-3.9102206335668299E-3</v>
      </c>
      <c r="AE34" s="26">
        <f t="shared" si="5"/>
        <v>0.10067163732460305</v>
      </c>
      <c r="AF34" s="26">
        <f t="shared" si="5"/>
        <v>1.0686444195419531E-2</v>
      </c>
    </row>
    <row r="35" spans="2:32" x14ac:dyDescent="0.25">
      <c r="B35" s="22">
        <v>12</v>
      </c>
      <c r="C35" s="22" t="s">
        <v>58</v>
      </c>
      <c r="D35" s="26">
        <f t="shared" si="2"/>
        <v>0</v>
      </c>
      <c r="E35" s="26">
        <f t="shared" si="5"/>
        <v>-3.5165500586468168E-3</v>
      </c>
      <c r="F35" s="26">
        <f t="shared" si="5"/>
        <v>6.8394350416003391E-3</v>
      </c>
      <c r="G35" s="26">
        <f t="shared" si="5"/>
        <v>-2.4154527364723899E-2</v>
      </c>
      <c r="H35" s="26">
        <f t="shared" si="5"/>
        <v>-0.12004441083724071</v>
      </c>
      <c r="I35" s="26">
        <f t="shared" si="5"/>
        <v>-0.10350662142026335</v>
      </c>
      <c r="J35" s="26">
        <f t="shared" si="5"/>
        <v>-2.1508903874547292E-2</v>
      </c>
      <c r="K35" s="26">
        <f t="shared" si="5"/>
        <v>1.2850602683451839E-3</v>
      </c>
      <c r="L35" s="26">
        <f t="shared" si="5"/>
        <v>-0.14131529165092105</v>
      </c>
      <c r="M35" s="26">
        <f t="shared" si="5"/>
        <v>-2.2347741687785305E-2</v>
      </c>
      <c r="N35" s="26">
        <f t="shared" si="5"/>
        <v>-2.2347741687785305E-2</v>
      </c>
      <c r="O35" s="26">
        <f t="shared" si="5"/>
        <v>-2.2347741687785305E-2</v>
      </c>
      <c r="P35" s="26">
        <f t="shared" si="5"/>
        <v>-3.1941146957815914E-2</v>
      </c>
      <c r="Q35" s="26">
        <f t="shared" si="5"/>
        <v>-6.6905054658475294E-2</v>
      </c>
      <c r="R35" s="26">
        <f t="shared" si="5"/>
        <v>-9.4082342766043103E-2</v>
      </c>
      <c r="S35" s="26">
        <f t="shared" si="5"/>
        <v>-8.9044408194637326E-3</v>
      </c>
      <c r="T35" s="26">
        <f t="shared" si="5"/>
        <v>2.0038861370159644E-2</v>
      </c>
      <c r="U35" s="26">
        <f t="shared" si="5"/>
        <v>-1.0589289226521026E-2</v>
      </c>
      <c r="V35" s="26">
        <f t="shared" si="5"/>
        <v>-8.6669840307475043E-3</v>
      </c>
      <c r="W35" s="26">
        <f t="shared" si="5"/>
        <v>-1.0077001687113341E-2</v>
      </c>
      <c r="X35" s="26">
        <f t="shared" si="5"/>
        <v>-9.4082342766043103E-2</v>
      </c>
      <c r="Y35" s="26">
        <f t="shared" si="5"/>
        <v>-9.4082342766043103E-2</v>
      </c>
      <c r="Z35" s="26">
        <f t="shared" ref="Z35" si="7">IFERROR((Z18/$D18)-1,"")</f>
        <v>-7.251530161731079E-2</v>
      </c>
      <c r="AA35" s="26">
        <f t="shared" si="5"/>
        <v>-1.9318185679128241E-2</v>
      </c>
      <c r="AB35" s="26">
        <f t="shared" si="5"/>
        <v>-6.6816338688125976E-3</v>
      </c>
      <c r="AC35" s="26">
        <f t="shared" si="5"/>
        <v>-1.1816212220681521E-2</v>
      </c>
      <c r="AD35" s="26">
        <f t="shared" si="5"/>
        <v>-1.8067856769385937E-3</v>
      </c>
      <c r="AE35" s="26">
        <f t="shared" si="5"/>
        <v>0.11244541608356395</v>
      </c>
      <c r="AF35" s="26">
        <f t="shared" si="5"/>
        <v>2.3501804331831133E-2</v>
      </c>
    </row>
    <row r="36" spans="2:32" x14ac:dyDescent="0.25">
      <c r="C36" s="24" t="s">
        <v>59</v>
      </c>
      <c r="D36" s="24">
        <f>+AVERAGE(D24:D35)</f>
        <v>0</v>
      </c>
      <c r="E36" s="24">
        <f t="shared" ref="E36:AF36" si="8">+AVERAGE(E24:E35)</f>
        <v>-1.6931913429866136E-2</v>
      </c>
      <c r="F36" s="24">
        <f t="shared" si="8"/>
        <v>1.6487999886086919E-3</v>
      </c>
      <c r="G36" s="24">
        <f t="shared" si="8"/>
        <v>-1.4682827702210957E-2</v>
      </c>
      <c r="H36" s="24">
        <f t="shared" si="8"/>
        <v>-6.5087131436298143E-2</v>
      </c>
      <c r="I36" s="24">
        <f t="shared" si="8"/>
        <v>-9.7933396090832167E-2</v>
      </c>
      <c r="J36" s="24">
        <f t="shared" si="8"/>
        <v>-1.0679538063728816E-2</v>
      </c>
      <c r="K36" s="24">
        <f t="shared" si="8"/>
        <v>-9.9770722339687177E-3</v>
      </c>
      <c r="L36" s="24">
        <f t="shared" si="8"/>
        <v>-0.24150658866386721</v>
      </c>
      <c r="M36" s="24">
        <f t="shared" si="8"/>
        <v>-1.0047443692304462E-2</v>
      </c>
      <c r="N36" s="24">
        <f t="shared" si="8"/>
        <v>-1.0047443692304462E-2</v>
      </c>
      <c r="O36" s="24">
        <f t="shared" si="8"/>
        <v>-1.0047443692304462E-2</v>
      </c>
      <c r="P36" s="24">
        <f t="shared" si="8"/>
        <v>-2.6783229567496385E-2</v>
      </c>
      <c r="Q36" s="24">
        <f t="shared" si="8"/>
        <v>-6.7219011473224136E-2</v>
      </c>
      <c r="R36" s="24">
        <f t="shared" si="8"/>
        <v>-9.186271765788033E-2</v>
      </c>
      <c r="S36" s="24">
        <f t="shared" si="8"/>
        <v>-2.6876692837572622E-3</v>
      </c>
      <c r="T36" s="24">
        <f t="shared" si="8"/>
        <v>3.8626896816284597E-3</v>
      </c>
      <c r="U36" s="24">
        <f t="shared" si="8"/>
        <v>-1.573080058863761E-3</v>
      </c>
      <c r="V36" s="24">
        <f t="shared" si="8"/>
        <v>-1.5483916399463791E-2</v>
      </c>
      <c r="W36" s="24">
        <f t="shared" si="8"/>
        <v>-4.3066007334701213E-3</v>
      </c>
      <c r="X36" s="24">
        <f t="shared" si="8"/>
        <v>-9.1862491004740324E-2</v>
      </c>
      <c r="Y36" s="24">
        <f t="shared" si="8"/>
        <v>-9.1862491004740324E-2</v>
      </c>
      <c r="Z36" s="24">
        <f t="shared" ref="Z36" si="9">+AVERAGE(Z24:Z35)</f>
        <v>-0.10263970499973885</v>
      </c>
      <c r="AA36" s="24">
        <f t="shared" si="8"/>
        <v>-4.5177413612638717E-3</v>
      </c>
      <c r="AB36" s="24">
        <f t="shared" si="8"/>
        <v>-2.0925219603332452E-2</v>
      </c>
      <c r="AC36" s="24">
        <f t="shared" si="8"/>
        <v>-2.6823034716237315E-2</v>
      </c>
      <c r="AD36" s="24">
        <f t="shared" si="8"/>
        <v>-1.2858724409172045E-2</v>
      </c>
      <c r="AE36" s="24">
        <f t="shared" si="8"/>
        <v>-7.9361526922438252E-2</v>
      </c>
      <c r="AF36" s="24">
        <f t="shared" si="8"/>
        <v>1.6823959920786762E-2</v>
      </c>
    </row>
    <row r="38" spans="2:32" x14ac:dyDescent="0.25">
      <c r="B38" s="19"/>
    </row>
    <row r="39" spans="2:32" x14ac:dyDescent="0.25">
      <c r="B39" s="27"/>
    </row>
  </sheetData>
  <mergeCells count="1">
    <mergeCell ref="AB4:AF4"/>
  </mergeCells>
  <conditionalFormatting sqref="D24:AF3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2AF32-23F6-4CE4-BFA2-26552E79F2BB}">
  <sheetPr codeName="Sheet6">
    <tabColor rgb="FF00B050"/>
    <pageSetUpPr fitToPage="1"/>
  </sheetPr>
  <dimension ref="B1:OF34"/>
  <sheetViews>
    <sheetView tabSelected="1" zoomScaleNormal="100" workbookViewId="0">
      <pane xSplit="4" ySplit="4" topLeftCell="W5" activePane="bottomRight" state="frozen"/>
      <selection pane="topRight" activeCell="E1" sqref="E1"/>
      <selection pane="bottomLeft" activeCell="A5" sqref="A5"/>
      <selection pane="bottomRight" activeCell="AA22" sqref="AA22:AL22"/>
    </sheetView>
  </sheetViews>
  <sheetFormatPr defaultRowHeight="15" x14ac:dyDescent="0.25"/>
  <cols>
    <col min="1" max="1" width="4.140625" style="55" customWidth="1"/>
    <col min="2" max="2" width="20.140625" style="46" customWidth="1"/>
    <col min="3" max="3" width="13.28515625" style="46" bestFit="1" customWidth="1"/>
    <col min="4" max="4" width="21.42578125" style="46" bestFit="1" customWidth="1"/>
    <col min="5" max="15" width="11.5703125" style="46" hidden="1" customWidth="1"/>
    <col min="16" max="16" width="11.5703125" style="52" hidden="1" customWidth="1"/>
    <col min="17" max="22" width="11.5703125" style="46" hidden="1" customWidth="1"/>
    <col min="23" max="27" width="11.5703125" style="46" bestFit="1" customWidth="1"/>
    <col min="28" max="28" width="11.5703125" style="52" bestFit="1" customWidth="1"/>
    <col min="29" max="33" width="11.5703125" style="46" bestFit="1" customWidth="1"/>
    <col min="34" max="34" width="11.5703125" style="52" bestFit="1" customWidth="1"/>
    <col min="35" max="39" width="11.5703125" style="46" bestFit="1" customWidth="1"/>
    <col min="40" max="40" width="11.5703125" style="52" bestFit="1" customWidth="1"/>
    <col min="41" max="51" width="11.5703125" style="46" bestFit="1" customWidth="1"/>
    <col min="52" max="52" width="11.5703125" style="52" bestFit="1" customWidth="1"/>
    <col min="53" max="53" width="11.5703125" style="46" bestFit="1" customWidth="1"/>
    <col min="54" max="76" width="11.5703125" style="54" bestFit="1" customWidth="1"/>
    <col min="77" max="194" width="11.5703125" style="54" customWidth="1"/>
    <col min="195" max="230" width="10.5703125" style="54" customWidth="1"/>
    <col min="231" max="364" width="9.5703125" style="54" customWidth="1"/>
    <col min="365" max="365" width="9.140625" style="54"/>
    <col min="366" max="366" width="14.5703125" style="46" bestFit="1" customWidth="1"/>
    <col min="367" max="396" width="9.140625" style="46"/>
    <col min="397" max="16384" width="9.140625" style="55"/>
  </cols>
  <sheetData>
    <row r="1" spans="2:396" customForma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5"/>
      <c r="AC1" s="48"/>
      <c r="AD1" s="1"/>
      <c r="AE1" s="1"/>
      <c r="AF1" s="1"/>
      <c r="AG1" s="1"/>
      <c r="AH1" s="5"/>
      <c r="AI1" s="1"/>
      <c r="AJ1" s="1"/>
      <c r="AK1" s="1"/>
      <c r="AL1" s="1"/>
      <c r="AM1" s="1"/>
      <c r="AN1" s="5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5"/>
      <c r="BA1" s="1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8"/>
      <c r="CE1" s="48"/>
      <c r="CF1" s="48"/>
      <c r="CG1" s="48"/>
      <c r="CH1" s="48"/>
      <c r="CI1" s="48"/>
      <c r="CJ1" s="48"/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  <c r="EX1" s="48"/>
      <c r="EY1" s="48"/>
      <c r="EZ1" s="48"/>
      <c r="FA1" s="48"/>
      <c r="FB1" s="48"/>
      <c r="FC1" s="48"/>
      <c r="FD1" s="48"/>
      <c r="FE1" s="48"/>
      <c r="FF1" s="48"/>
      <c r="FG1" s="48"/>
      <c r="FH1" s="48"/>
      <c r="FI1" s="48"/>
      <c r="FJ1" s="48"/>
      <c r="FK1" s="48"/>
      <c r="FL1" s="48"/>
      <c r="FM1" s="48"/>
      <c r="FN1" s="48"/>
      <c r="FO1" s="48"/>
      <c r="FP1" s="48"/>
      <c r="FQ1" s="48"/>
      <c r="FR1" s="48"/>
      <c r="FS1" s="48"/>
      <c r="FT1" s="48"/>
      <c r="FU1" s="48"/>
      <c r="FV1" s="48"/>
      <c r="FW1" s="48"/>
      <c r="FX1" s="48"/>
      <c r="FY1" s="48"/>
      <c r="FZ1" s="48"/>
      <c r="GA1" s="48"/>
      <c r="GB1" s="48"/>
      <c r="GC1" s="48"/>
      <c r="GD1" s="48"/>
      <c r="GE1" s="48"/>
      <c r="GF1" s="48"/>
      <c r="GG1" s="48"/>
      <c r="GH1" s="48"/>
      <c r="GI1" s="48"/>
      <c r="GJ1" s="48"/>
      <c r="GK1" s="48"/>
      <c r="GL1" s="48"/>
      <c r="GM1" s="48"/>
      <c r="GN1" s="48"/>
      <c r="GO1" s="48"/>
      <c r="GP1" s="48"/>
      <c r="GQ1" s="48"/>
      <c r="GR1" s="48"/>
      <c r="GS1" s="48"/>
      <c r="GT1" s="48"/>
      <c r="GU1" s="48"/>
      <c r="GV1" s="48"/>
      <c r="GW1" s="48"/>
      <c r="GX1" s="48"/>
      <c r="GY1" s="48"/>
      <c r="GZ1" s="48"/>
      <c r="HA1" s="48"/>
      <c r="HB1" s="48"/>
      <c r="HC1" s="48"/>
      <c r="HD1" s="48"/>
      <c r="HE1" s="48"/>
      <c r="HF1" s="48"/>
      <c r="HG1" s="48"/>
      <c r="HH1" s="48"/>
      <c r="HI1" s="48"/>
      <c r="HJ1" s="48"/>
      <c r="HK1" s="48"/>
      <c r="HL1" s="48"/>
      <c r="HM1" s="48"/>
      <c r="HN1" s="48"/>
      <c r="HO1" s="48"/>
      <c r="HP1" s="48"/>
      <c r="HQ1" s="48"/>
      <c r="HR1" s="48"/>
      <c r="HS1" s="48"/>
      <c r="HT1" s="48"/>
      <c r="HU1" s="48"/>
      <c r="HV1" s="48"/>
      <c r="HW1" s="48"/>
      <c r="HX1" s="48"/>
      <c r="HY1" s="48"/>
      <c r="HZ1" s="48"/>
      <c r="IA1" s="48"/>
      <c r="IB1" s="48"/>
      <c r="IC1" s="48"/>
      <c r="ID1" s="48"/>
      <c r="IE1" s="48"/>
      <c r="IF1" s="48"/>
      <c r="IG1" s="48"/>
      <c r="IH1" s="48"/>
      <c r="II1" s="48"/>
      <c r="IJ1" s="48"/>
      <c r="IK1" s="48"/>
      <c r="IL1" s="48"/>
      <c r="IM1" s="48"/>
      <c r="IN1" s="48"/>
      <c r="IO1" s="48"/>
      <c r="IP1" s="48"/>
      <c r="IQ1" s="48"/>
      <c r="IR1" s="48"/>
      <c r="IS1" s="48"/>
      <c r="IT1" s="48"/>
      <c r="IU1" s="48"/>
      <c r="IV1" s="48"/>
      <c r="IW1" s="48"/>
      <c r="IX1" s="48"/>
      <c r="IY1" s="48"/>
      <c r="IZ1" s="48"/>
      <c r="JA1" s="48"/>
      <c r="JB1" s="48"/>
      <c r="JC1" s="48"/>
      <c r="JD1" s="48"/>
      <c r="JE1" s="48"/>
      <c r="JF1" s="48"/>
      <c r="JG1" s="48"/>
      <c r="JH1" s="48"/>
      <c r="JI1" s="48"/>
      <c r="JJ1" s="48"/>
      <c r="JK1" s="48"/>
      <c r="JL1" s="48"/>
      <c r="JM1" s="48"/>
      <c r="JN1" s="48"/>
      <c r="JO1" s="48"/>
      <c r="JP1" s="48"/>
      <c r="JQ1" s="48"/>
      <c r="JR1" s="48"/>
      <c r="JS1" s="48"/>
      <c r="JT1" s="48"/>
      <c r="JU1" s="48"/>
      <c r="JV1" s="48"/>
      <c r="JW1" s="48"/>
      <c r="JX1" s="48"/>
      <c r="JY1" s="48"/>
      <c r="JZ1" s="48"/>
      <c r="KA1" s="48"/>
      <c r="KB1" s="48"/>
      <c r="KC1" s="48"/>
      <c r="KD1" s="48"/>
      <c r="KE1" s="48"/>
      <c r="KF1" s="48"/>
      <c r="KG1" s="48"/>
      <c r="KH1" s="48"/>
      <c r="KI1" s="48"/>
      <c r="KJ1" s="48"/>
      <c r="KK1" s="48"/>
      <c r="KL1" s="48"/>
      <c r="KM1" s="48"/>
      <c r="KN1" s="48"/>
      <c r="KO1" s="48"/>
      <c r="KP1" s="48"/>
      <c r="KQ1" s="48"/>
      <c r="KR1" s="48"/>
      <c r="KS1" s="48"/>
      <c r="KT1" s="48"/>
      <c r="KU1" s="48"/>
      <c r="KV1" s="48"/>
      <c r="KW1" s="48"/>
      <c r="KX1" s="48"/>
      <c r="KY1" s="48"/>
      <c r="KZ1" s="48"/>
      <c r="LA1" s="48"/>
      <c r="LB1" s="48"/>
      <c r="LC1" s="48"/>
      <c r="LD1" s="48"/>
      <c r="LE1" s="48"/>
      <c r="LF1" s="48"/>
      <c r="LG1" s="48"/>
      <c r="LH1" s="48"/>
      <c r="LI1" s="48"/>
      <c r="LJ1" s="48"/>
      <c r="LK1" s="48"/>
      <c r="LL1" s="48"/>
      <c r="LM1" s="48"/>
      <c r="LN1" s="48"/>
      <c r="LO1" s="48"/>
      <c r="LP1" s="48"/>
      <c r="LQ1" s="48"/>
      <c r="LR1" s="48"/>
      <c r="LS1" s="48"/>
      <c r="LT1" s="48"/>
      <c r="LU1" s="48"/>
      <c r="LV1" s="48"/>
      <c r="LW1" s="48"/>
      <c r="LX1" s="48"/>
      <c r="LY1" s="48"/>
      <c r="LZ1" s="48"/>
      <c r="MA1" s="48"/>
      <c r="MB1" s="48"/>
      <c r="MC1" s="48"/>
      <c r="MD1" s="48"/>
      <c r="ME1" s="48"/>
      <c r="MF1" s="48"/>
      <c r="MG1" s="48"/>
      <c r="MH1" s="48"/>
      <c r="MI1" s="48"/>
      <c r="MJ1" s="48"/>
      <c r="MK1" s="48"/>
      <c r="ML1" s="48"/>
      <c r="MM1" s="48"/>
      <c r="MN1" s="48"/>
      <c r="MO1" s="48"/>
      <c r="MP1" s="48"/>
      <c r="MQ1" s="48"/>
      <c r="MR1" s="48"/>
      <c r="MS1" s="48"/>
      <c r="MT1" s="48"/>
      <c r="MU1" s="48"/>
      <c r="MV1" s="48"/>
      <c r="MW1" s="48"/>
      <c r="MX1" s="48"/>
      <c r="MY1" s="48"/>
      <c r="MZ1" s="48"/>
      <c r="NA1" s="48" t="s">
        <v>2</v>
      </c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</row>
    <row r="2" spans="2:396" customFormat="1" x14ac:dyDescent="0.25">
      <c r="B2" s="2" t="s">
        <v>3</v>
      </c>
      <c r="C2" s="1"/>
      <c r="D2" s="1"/>
      <c r="E2" s="1">
        <f t="shared" ref="E2:BD2" si="0">YEAR(E4)</f>
        <v>2021</v>
      </c>
      <c r="F2" s="1">
        <f t="shared" si="0"/>
        <v>2021</v>
      </c>
      <c r="G2" s="1">
        <f t="shared" si="0"/>
        <v>2021</v>
      </c>
      <c r="H2" s="1">
        <f t="shared" si="0"/>
        <v>2021</v>
      </c>
      <c r="I2" s="1">
        <f t="shared" si="0"/>
        <v>2021</v>
      </c>
      <c r="J2" s="1">
        <f t="shared" si="0"/>
        <v>2021</v>
      </c>
      <c r="K2" s="1">
        <f t="shared" si="0"/>
        <v>2021</v>
      </c>
      <c r="L2" s="1">
        <f t="shared" si="0"/>
        <v>2021</v>
      </c>
      <c r="M2" s="1">
        <f t="shared" si="0"/>
        <v>2021</v>
      </c>
      <c r="N2" s="1">
        <f t="shared" si="0"/>
        <v>2021</v>
      </c>
      <c r="O2" s="1">
        <f t="shared" si="0"/>
        <v>2021</v>
      </c>
      <c r="P2" s="5">
        <f t="shared" si="0"/>
        <v>2021</v>
      </c>
      <c r="Q2" s="1">
        <f t="shared" si="0"/>
        <v>2022</v>
      </c>
      <c r="R2" s="1">
        <f t="shared" si="0"/>
        <v>2022</v>
      </c>
      <c r="S2" s="1">
        <f t="shared" si="0"/>
        <v>2022</v>
      </c>
      <c r="T2" s="1">
        <f t="shared" si="0"/>
        <v>2022</v>
      </c>
      <c r="U2" s="1">
        <f t="shared" si="0"/>
        <v>2022</v>
      </c>
      <c r="V2" s="1">
        <f t="shared" si="0"/>
        <v>2022</v>
      </c>
      <c r="W2" s="1">
        <f t="shared" si="0"/>
        <v>2022</v>
      </c>
      <c r="X2" s="1">
        <f t="shared" si="0"/>
        <v>2022</v>
      </c>
      <c r="Y2" s="1">
        <f t="shared" si="0"/>
        <v>2022</v>
      </c>
      <c r="Z2" s="1">
        <f t="shared" si="0"/>
        <v>2022</v>
      </c>
      <c r="AA2" s="1">
        <f t="shared" si="0"/>
        <v>2022</v>
      </c>
      <c r="AB2" s="5">
        <f t="shared" si="0"/>
        <v>2022</v>
      </c>
      <c r="AC2" s="48">
        <f t="shared" si="0"/>
        <v>2023</v>
      </c>
      <c r="AD2" s="1">
        <f t="shared" si="0"/>
        <v>2023</v>
      </c>
      <c r="AE2" s="1">
        <f t="shared" si="0"/>
        <v>2023</v>
      </c>
      <c r="AF2" s="1">
        <f t="shared" si="0"/>
        <v>2023</v>
      </c>
      <c r="AG2" s="1">
        <f t="shared" si="0"/>
        <v>2023</v>
      </c>
      <c r="AH2" s="5">
        <f t="shared" si="0"/>
        <v>2023</v>
      </c>
      <c r="AI2" s="1">
        <f t="shared" si="0"/>
        <v>2023</v>
      </c>
      <c r="AJ2" s="1">
        <f t="shared" si="0"/>
        <v>2023</v>
      </c>
      <c r="AK2" s="1">
        <f t="shared" si="0"/>
        <v>2023</v>
      </c>
      <c r="AL2" s="1">
        <f t="shared" si="0"/>
        <v>2023</v>
      </c>
      <c r="AM2" s="1">
        <f t="shared" si="0"/>
        <v>2023</v>
      </c>
      <c r="AN2" s="5">
        <f t="shared" si="0"/>
        <v>2023</v>
      </c>
      <c r="AO2" s="1">
        <f t="shared" si="0"/>
        <v>2024</v>
      </c>
      <c r="AP2" s="1">
        <f t="shared" si="0"/>
        <v>2024</v>
      </c>
      <c r="AQ2" s="1">
        <f t="shared" si="0"/>
        <v>2024</v>
      </c>
      <c r="AR2" s="1">
        <f t="shared" si="0"/>
        <v>2024</v>
      </c>
      <c r="AS2" s="1">
        <f t="shared" si="0"/>
        <v>2024</v>
      </c>
      <c r="AT2" s="1">
        <f t="shared" si="0"/>
        <v>2024</v>
      </c>
      <c r="AU2" s="1">
        <f t="shared" si="0"/>
        <v>2024</v>
      </c>
      <c r="AV2" s="1">
        <f t="shared" si="0"/>
        <v>2024</v>
      </c>
      <c r="AW2" s="1">
        <f t="shared" si="0"/>
        <v>2024</v>
      </c>
      <c r="AX2" s="1">
        <f t="shared" si="0"/>
        <v>2024</v>
      </c>
      <c r="AY2" s="1">
        <f t="shared" si="0"/>
        <v>2024</v>
      </c>
      <c r="AZ2" s="5">
        <f t="shared" si="0"/>
        <v>2024</v>
      </c>
      <c r="BA2" s="1">
        <f t="shared" si="0"/>
        <v>2025</v>
      </c>
      <c r="BB2" s="48">
        <f t="shared" si="0"/>
        <v>2025</v>
      </c>
      <c r="BC2" s="48">
        <f t="shared" si="0"/>
        <v>2025</v>
      </c>
      <c r="BD2" s="48">
        <f t="shared" si="0"/>
        <v>2025</v>
      </c>
      <c r="BE2" s="48">
        <f t="shared" ref="BE2:DP2" si="1">YEAR(BE4)</f>
        <v>2025</v>
      </c>
      <c r="BF2" s="48">
        <f t="shared" si="1"/>
        <v>2025</v>
      </c>
      <c r="BG2" s="48">
        <f t="shared" si="1"/>
        <v>2025</v>
      </c>
      <c r="BH2" s="48">
        <f t="shared" si="1"/>
        <v>2025</v>
      </c>
      <c r="BI2" s="48">
        <f t="shared" si="1"/>
        <v>2025</v>
      </c>
      <c r="BJ2" s="48">
        <f t="shared" si="1"/>
        <v>2025</v>
      </c>
      <c r="BK2" s="48">
        <f t="shared" si="1"/>
        <v>2025</v>
      </c>
      <c r="BL2" s="48">
        <f t="shared" si="1"/>
        <v>2025</v>
      </c>
      <c r="BM2" s="48">
        <f t="shared" si="1"/>
        <v>2026</v>
      </c>
      <c r="BN2" s="48">
        <f t="shared" si="1"/>
        <v>2026</v>
      </c>
      <c r="BO2" s="48">
        <f t="shared" si="1"/>
        <v>2026</v>
      </c>
      <c r="BP2" s="48">
        <f t="shared" si="1"/>
        <v>2026</v>
      </c>
      <c r="BQ2" s="48">
        <f t="shared" si="1"/>
        <v>2026</v>
      </c>
      <c r="BR2" s="48">
        <f t="shared" si="1"/>
        <v>2026</v>
      </c>
      <c r="BS2" s="48">
        <f t="shared" si="1"/>
        <v>2026</v>
      </c>
      <c r="BT2" s="48">
        <f t="shared" si="1"/>
        <v>2026</v>
      </c>
      <c r="BU2" s="48">
        <f t="shared" si="1"/>
        <v>2026</v>
      </c>
      <c r="BV2" s="48">
        <f t="shared" si="1"/>
        <v>2026</v>
      </c>
      <c r="BW2" s="48">
        <f t="shared" si="1"/>
        <v>2026</v>
      </c>
      <c r="BX2" s="48">
        <f t="shared" si="1"/>
        <v>2026</v>
      </c>
      <c r="BY2" s="48">
        <f t="shared" si="1"/>
        <v>2027</v>
      </c>
      <c r="BZ2" s="48">
        <f t="shared" si="1"/>
        <v>2027</v>
      </c>
      <c r="CA2" s="48">
        <f t="shared" si="1"/>
        <v>2027</v>
      </c>
      <c r="CB2" s="48">
        <f t="shared" si="1"/>
        <v>2027</v>
      </c>
      <c r="CC2" s="48">
        <f t="shared" si="1"/>
        <v>2027</v>
      </c>
      <c r="CD2" s="48">
        <f t="shared" si="1"/>
        <v>2027</v>
      </c>
      <c r="CE2" s="48">
        <f t="shared" si="1"/>
        <v>2027</v>
      </c>
      <c r="CF2" s="48">
        <f t="shared" si="1"/>
        <v>2027</v>
      </c>
      <c r="CG2" s="48">
        <f t="shared" si="1"/>
        <v>2027</v>
      </c>
      <c r="CH2" s="48">
        <f t="shared" si="1"/>
        <v>2027</v>
      </c>
      <c r="CI2" s="48">
        <f t="shared" si="1"/>
        <v>2027</v>
      </c>
      <c r="CJ2" s="48">
        <f t="shared" si="1"/>
        <v>2027</v>
      </c>
      <c r="CK2" s="48">
        <f t="shared" si="1"/>
        <v>2028</v>
      </c>
      <c r="CL2" s="48">
        <f t="shared" si="1"/>
        <v>2028</v>
      </c>
      <c r="CM2" s="48">
        <f t="shared" si="1"/>
        <v>2028</v>
      </c>
      <c r="CN2" s="48">
        <f t="shared" si="1"/>
        <v>2028</v>
      </c>
      <c r="CO2" s="48">
        <f t="shared" si="1"/>
        <v>2028</v>
      </c>
      <c r="CP2" s="48">
        <f t="shared" si="1"/>
        <v>2028</v>
      </c>
      <c r="CQ2" s="48">
        <f t="shared" si="1"/>
        <v>2028</v>
      </c>
      <c r="CR2" s="48">
        <f t="shared" si="1"/>
        <v>2028</v>
      </c>
      <c r="CS2" s="48">
        <f t="shared" si="1"/>
        <v>2028</v>
      </c>
      <c r="CT2" s="48">
        <f t="shared" si="1"/>
        <v>2028</v>
      </c>
      <c r="CU2" s="48">
        <f t="shared" si="1"/>
        <v>2028</v>
      </c>
      <c r="CV2" s="48">
        <f t="shared" si="1"/>
        <v>2028</v>
      </c>
      <c r="CW2" s="48">
        <f t="shared" si="1"/>
        <v>2029</v>
      </c>
      <c r="CX2" s="48">
        <f t="shared" si="1"/>
        <v>2029</v>
      </c>
      <c r="CY2" s="48">
        <f t="shared" si="1"/>
        <v>2029</v>
      </c>
      <c r="CZ2" s="48">
        <f t="shared" si="1"/>
        <v>2029</v>
      </c>
      <c r="DA2" s="48">
        <f t="shared" si="1"/>
        <v>2029</v>
      </c>
      <c r="DB2" s="48">
        <f t="shared" si="1"/>
        <v>2029</v>
      </c>
      <c r="DC2" s="48">
        <f t="shared" si="1"/>
        <v>2029</v>
      </c>
      <c r="DD2" s="48">
        <f t="shared" si="1"/>
        <v>2029</v>
      </c>
      <c r="DE2" s="48">
        <f t="shared" si="1"/>
        <v>2029</v>
      </c>
      <c r="DF2" s="48">
        <f t="shared" si="1"/>
        <v>2029</v>
      </c>
      <c r="DG2" s="48">
        <f t="shared" si="1"/>
        <v>2029</v>
      </c>
      <c r="DH2" s="48">
        <f t="shared" si="1"/>
        <v>2029</v>
      </c>
      <c r="DI2" s="48">
        <f t="shared" si="1"/>
        <v>2030</v>
      </c>
      <c r="DJ2" s="48">
        <f t="shared" si="1"/>
        <v>2030</v>
      </c>
      <c r="DK2" s="48">
        <f t="shared" si="1"/>
        <v>2030</v>
      </c>
      <c r="DL2" s="48">
        <f t="shared" si="1"/>
        <v>2030</v>
      </c>
      <c r="DM2" s="48">
        <f t="shared" si="1"/>
        <v>2030</v>
      </c>
      <c r="DN2" s="48">
        <f t="shared" si="1"/>
        <v>2030</v>
      </c>
      <c r="DO2" s="48">
        <f t="shared" si="1"/>
        <v>2030</v>
      </c>
      <c r="DP2" s="48">
        <f t="shared" si="1"/>
        <v>2030</v>
      </c>
      <c r="DQ2" s="48">
        <f t="shared" ref="DQ2:GB2" si="2">YEAR(DQ4)</f>
        <v>2030</v>
      </c>
      <c r="DR2" s="48">
        <f t="shared" si="2"/>
        <v>2030</v>
      </c>
      <c r="DS2" s="48">
        <f t="shared" si="2"/>
        <v>2030</v>
      </c>
      <c r="DT2" s="48">
        <f t="shared" si="2"/>
        <v>2030</v>
      </c>
      <c r="DU2" s="48">
        <f t="shared" si="2"/>
        <v>2031</v>
      </c>
      <c r="DV2" s="48">
        <f t="shared" si="2"/>
        <v>2031</v>
      </c>
      <c r="DW2" s="48">
        <f t="shared" si="2"/>
        <v>2031</v>
      </c>
      <c r="DX2" s="48">
        <f t="shared" si="2"/>
        <v>2031</v>
      </c>
      <c r="DY2" s="48">
        <f t="shared" si="2"/>
        <v>2031</v>
      </c>
      <c r="DZ2" s="48">
        <f t="shared" si="2"/>
        <v>2031</v>
      </c>
      <c r="EA2" s="48">
        <f t="shared" si="2"/>
        <v>2031</v>
      </c>
      <c r="EB2" s="48">
        <f t="shared" si="2"/>
        <v>2031</v>
      </c>
      <c r="EC2" s="48">
        <f t="shared" si="2"/>
        <v>2031</v>
      </c>
      <c r="ED2" s="48">
        <f t="shared" si="2"/>
        <v>2031</v>
      </c>
      <c r="EE2" s="48">
        <f t="shared" si="2"/>
        <v>2031</v>
      </c>
      <c r="EF2" s="48">
        <f t="shared" si="2"/>
        <v>2031</v>
      </c>
      <c r="EG2" s="48">
        <f t="shared" si="2"/>
        <v>2032</v>
      </c>
      <c r="EH2" s="48">
        <f t="shared" si="2"/>
        <v>2032</v>
      </c>
      <c r="EI2" s="48">
        <f t="shared" si="2"/>
        <v>2032</v>
      </c>
      <c r="EJ2" s="48">
        <f t="shared" si="2"/>
        <v>2032</v>
      </c>
      <c r="EK2" s="48">
        <f t="shared" si="2"/>
        <v>2032</v>
      </c>
      <c r="EL2" s="48">
        <f t="shared" si="2"/>
        <v>2032</v>
      </c>
      <c r="EM2" s="48">
        <f t="shared" si="2"/>
        <v>2032</v>
      </c>
      <c r="EN2" s="48">
        <f t="shared" si="2"/>
        <v>2032</v>
      </c>
      <c r="EO2" s="48">
        <f t="shared" si="2"/>
        <v>2032</v>
      </c>
      <c r="EP2" s="48">
        <f t="shared" si="2"/>
        <v>2032</v>
      </c>
      <c r="EQ2" s="48">
        <f t="shared" si="2"/>
        <v>2032</v>
      </c>
      <c r="ER2" s="48">
        <f t="shared" si="2"/>
        <v>2032</v>
      </c>
      <c r="ES2" s="48">
        <f t="shared" si="2"/>
        <v>2033</v>
      </c>
      <c r="ET2" s="48">
        <f t="shared" si="2"/>
        <v>2033</v>
      </c>
      <c r="EU2" s="48">
        <f t="shared" si="2"/>
        <v>2033</v>
      </c>
      <c r="EV2" s="48">
        <f t="shared" si="2"/>
        <v>2033</v>
      </c>
      <c r="EW2" s="48">
        <f t="shared" si="2"/>
        <v>2033</v>
      </c>
      <c r="EX2" s="48">
        <f t="shared" si="2"/>
        <v>2033</v>
      </c>
      <c r="EY2" s="48">
        <f t="shared" si="2"/>
        <v>2033</v>
      </c>
      <c r="EZ2" s="48">
        <f t="shared" si="2"/>
        <v>2033</v>
      </c>
      <c r="FA2" s="48">
        <f t="shared" si="2"/>
        <v>2033</v>
      </c>
      <c r="FB2" s="48">
        <f t="shared" si="2"/>
        <v>2033</v>
      </c>
      <c r="FC2" s="48">
        <f t="shared" si="2"/>
        <v>2033</v>
      </c>
      <c r="FD2" s="48">
        <f t="shared" si="2"/>
        <v>2033</v>
      </c>
      <c r="FE2" s="48">
        <f t="shared" si="2"/>
        <v>2034</v>
      </c>
      <c r="FF2" s="48">
        <f t="shared" si="2"/>
        <v>2034</v>
      </c>
      <c r="FG2" s="48">
        <f t="shared" si="2"/>
        <v>2034</v>
      </c>
      <c r="FH2" s="48">
        <f t="shared" si="2"/>
        <v>2034</v>
      </c>
      <c r="FI2" s="48">
        <f t="shared" si="2"/>
        <v>2034</v>
      </c>
      <c r="FJ2" s="48">
        <f t="shared" si="2"/>
        <v>2034</v>
      </c>
      <c r="FK2" s="48">
        <f t="shared" si="2"/>
        <v>2034</v>
      </c>
      <c r="FL2" s="48">
        <f t="shared" si="2"/>
        <v>2034</v>
      </c>
      <c r="FM2" s="48">
        <f t="shared" si="2"/>
        <v>2034</v>
      </c>
      <c r="FN2" s="48">
        <f t="shared" si="2"/>
        <v>2034</v>
      </c>
      <c r="FO2" s="48">
        <f t="shared" si="2"/>
        <v>2034</v>
      </c>
      <c r="FP2" s="48">
        <f t="shared" si="2"/>
        <v>2034</v>
      </c>
      <c r="FQ2" s="48">
        <f t="shared" si="2"/>
        <v>2035</v>
      </c>
      <c r="FR2" s="48">
        <f t="shared" si="2"/>
        <v>2035</v>
      </c>
      <c r="FS2" s="48">
        <f t="shared" si="2"/>
        <v>2035</v>
      </c>
      <c r="FT2" s="48">
        <f t="shared" si="2"/>
        <v>2035</v>
      </c>
      <c r="FU2" s="48">
        <f t="shared" si="2"/>
        <v>2035</v>
      </c>
      <c r="FV2" s="48">
        <f t="shared" si="2"/>
        <v>2035</v>
      </c>
      <c r="FW2" s="48">
        <f t="shared" si="2"/>
        <v>2035</v>
      </c>
      <c r="FX2" s="48">
        <f t="shared" si="2"/>
        <v>2035</v>
      </c>
      <c r="FY2" s="48">
        <f t="shared" si="2"/>
        <v>2035</v>
      </c>
      <c r="FZ2" s="48">
        <f t="shared" si="2"/>
        <v>2035</v>
      </c>
      <c r="GA2" s="48">
        <f t="shared" si="2"/>
        <v>2035</v>
      </c>
      <c r="GB2" s="48">
        <f t="shared" si="2"/>
        <v>2035</v>
      </c>
      <c r="GC2" s="48">
        <f t="shared" ref="GC2:IJ2" si="3">YEAR(GC4)</f>
        <v>2036</v>
      </c>
      <c r="GD2" s="48">
        <f t="shared" si="3"/>
        <v>2036</v>
      </c>
      <c r="GE2" s="48">
        <f t="shared" si="3"/>
        <v>2036</v>
      </c>
      <c r="GF2" s="48">
        <f t="shared" si="3"/>
        <v>2036</v>
      </c>
      <c r="GG2" s="48">
        <f t="shared" si="3"/>
        <v>2036</v>
      </c>
      <c r="GH2" s="48">
        <f t="shared" si="3"/>
        <v>2036</v>
      </c>
      <c r="GI2" s="48">
        <f t="shared" si="3"/>
        <v>2036</v>
      </c>
      <c r="GJ2" s="48">
        <f t="shared" si="3"/>
        <v>2036</v>
      </c>
      <c r="GK2" s="48">
        <f t="shared" si="3"/>
        <v>2036</v>
      </c>
      <c r="GL2" s="48">
        <f t="shared" si="3"/>
        <v>2036</v>
      </c>
      <c r="GM2" s="48">
        <f t="shared" si="3"/>
        <v>2036</v>
      </c>
      <c r="GN2" s="48">
        <f t="shared" si="3"/>
        <v>2036</v>
      </c>
      <c r="GO2" s="48">
        <f t="shared" si="3"/>
        <v>2037</v>
      </c>
      <c r="GP2" s="48">
        <f t="shared" si="3"/>
        <v>2037</v>
      </c>
      <c r="GQ2" s="48">
        <f t="shared" si="3"/>
        <v>2037</v>
      </c>
      <c r="GR2" s="48">
        <f t="shared" si="3"/>
        <v>2037</v>
      </c>
      <c r="GS2" s="48">
        <f t="shared" si="3"/>
        <v>2037</v>
      </c>
      <c r="GT2" s="48">
        <f t="shared" si="3"/>
        <v>2037</v>
      </c>
      <c r="GU2" s="48">
        <f t="shared" si="3"/>
        <v>2037</v>
      </c>
      <c r="GV2" s="48">
        <f t="shared" si="3"/>
        <v>2037</v>
      </c>
      <c r="GW2" s="48">
        <f t="shared" si="3"/>
        <v>2037</v>
      </c>
      <c r="GX2" s="48">
        <f t="shared" si="3"/>
        <v>2037</v>
      </c>
      <c r="GY2" s="48">
        <f t="shared" si="3"/>
        <v>2037</v>
      </c>
      <c r="GZ2" s="48">
        <f t="shared" si="3"/>
        <v>2037</v>
      </c>
      <c r="HA2" s="48">
        <f t="shared" si="3"/>
        <v>2038</v>
      </c>
      <c r="HB2" s="48">
        <f t="shared" si="3"/>
        <v>2038</v>
      </c>
      <c r="HC2" s="48">
        <f t="shared" si="3"/>
        <v>2038</v>
      </c>
      <c r="HD2" s="48">
        <f t="shared" si="3"/>
        <v>2038</v>
      </c>
      <c r="HE2" s="48">
        <f t="shared" si="3"/>
        <v>2038</v>
      </c>
      <c r="HF2" s="48">
        <f t="shared" si="3"/>
        <v>2038</v>
      </c>
      <c r="HG2" s="48">
        <f t="shared" si="3"/>
        <v>2038</v>
      </c>
      <c r="HH2" s="48">
        <f t="shared" si="3"/>
        <v>2038</v>
      </c>
      <c r="HI2" s="48">
        <f t="shared" si="3"/>
        <v>2038</v>
      </c>
      <c r="HJ2" s="48">
        <f t="shared" si="3"/>
        <v>2038</v>
      </c>
      <c r="HK2" s="48">
        <f t="shared" si="3"/>
        <v>2038</v>
      </c>
      <c r="HL2" s="48">
        <f t="shared" si="3"/>
        <v>2038</v>
      </c>
      <c r="HM2" s="48">
        <f t="shared" si="3"/>
        <v>2039</v>
      </c>
      <c r="HN2" s="48">
        <f t="shared" si="3"/>
        <v>2039</v>
      </c>
      <c r="HO2" s="48">
        <f t="shared" si="3"/>
        <v>2039</v>
      </c>
      <c r="HP2" s="48">
        <f t="shared" si="3"/>
        <v>2039</v>
      </c>
      <c r="HQ2" s="48">
        <f t="shared" si="3"/>
        <v>2039</v>
      </c>
      <c r="HR2" s="48">
        <f t="shared" si="3"/>
        <v>2039</v>
      </c>
      <c r="HS2" s="48">
        <f t="shared" si="3"/>
        <v>2039</v>
      </c>
      <c r="HT2" s="48">
        <f t="shared" si="3"/>
        <v>2039</v>
      </c>
      <c r="HU2" s="48">
        <f t="shared" si="3"/>
        <v>2039</v>
      </c>
      <c r="HV2" s="48">
        <f t="shared" si="3"/>
        <v>2039</v>
      </c>
      <c r="HW2" s="48">
        <f t="shared" si="3"/>
        <v>2039</v>
      </c>
      <c r="HX2" s="48">
        <f t="shared" si="3"/>
        <v>2039</v>
      </c>
      <c r="HY2" s="48">
        <f t="shared" si="3"/>
        <v>2040</v>
      </c>
      <c r="HZ2" s="48">
        <f t="shared" si="3"/>
        <v>2040</v>
      </c>
      <c r="IA2" s="48">
        <f t="shared" si="3"/>
        <v>2040</v>
      </c>
      <c r="IB2" s="48">
        <f t="shared" si="3"/>
        <v>2040</v>
      </c>
      <c r="IC2" s="48">
        <f t="shared" si="3"/>
        <v>2040</v>
      </c>
      <c r="ID2" s="48">
        <f t="shared" si="3"/>
        <v>2040</v>
      </c>
      <c r="IE2" s="48">
        <f t="shared" si="3"/>
        <v>2040</v>
      </c>
      <c r="IF2" s="48">
        <f t="shared" si="3"/>
        <v>2040</v>
      </c>
      <c r="IG2" s="48">
        <f t="shared" si="3"/>
        <v>2040</v>
      </c>
      <c r="IH2" s="48">
        <f t="shared" si="3"/>
        <v>2040</v>
      </c>
      <c r="II2" s="48">
        <f t="shared" si="3"/>
        <v>2040</v>
      </c>
      <c r="IJ2" s="48">
        <f t="shared" si="3"/>
        <v>2040</v>
      </c>
      <c r="IK2" s="48">
        <f t="shared" ref="IK2:KV2" si="4">YEAR(IK4)</f>
        <v>2041</v>
      </c>
      <c r="IL2" s="48">
        <f t="shared" si="4"/>
        <v>2041</v>
      </c>
      <c r="IM2" s="48">
        <f t="shared" si="4"/>
        <v>2041</v>
      </c>
      <c r="IN2" s="48">
        <f t="shared" si="4"/>
        <v>2041</v>
      </c>
      <c r="IO2" s="48">
        <f t="shared" si="4"/>
        <v>2041</v>
      </c>
      <c r="IP2" s="48">
        <f t="shared" si="4"/>
        <v>2041</v>
      </c>
      <c r="IQ2" s="48">
        <f t="shared" si="4"/>
        <v>2041</v>
      </c>
      <c r="IR2" s="48">
        <f t="shared" si="4"/>
        <v>2041</v>
      </c>
      <c r="IS2" s="48">
        <f t="shared" si="4"/>
        <v>2041</v>
      </c>
      <c r="IT2" s="48">
        <f t="shared" si="4"/>
        <v>2041</v>
      </c>
      <c r="IU2" s="48">
        <f t="shared" si="4"/>
        <v>2041</v>
      </c>
      <c r="IV2" s="48">
        <f t="shared" si="4"/>
        <v>2041</v>
      </c>
      <c r="IW2" s="48">
        <f t="shared" si="4"/>
        <v>2042</v>
      </c>
      <c r="IX2" s="48">
        <f t="shared" si="4"/>
        <v>2042</v>
      </c>
      <c r="IY2" s="48">
        <f t="shared" si="4"/>
        <v>2042</v>
      </c>
      <c r="IZ2" s="48">
        <f t="shared" si="4"/>
        <v>2042</v>
      </c>
      <c r="JA2" s="48">
        <f t="shared" si="4"/>
        <v>2042</v>
      </c>
      <c r="JB2" s="48">
        <f t="shared" si="4"/>
        <v>2042</v>
      </c>
      <c r="JC2" s="48">
        <f t="shared" si="4"/>
        <v>2042</v>
      </c>
      <c r="JD2" s="48">
        <f t="shared" si="4"/>
        <v>2042</v>
      </c>
      <c r="JE2" s="48">
        <f t="shared" si="4"/>
        <v>2042</v>
      </c>
      <c r="JF2" s="48">
        <f t="shared" si="4"/>
        <v>2042</v>
      </c>
      <c r="JG2" s="48">
        <f t="shared" si="4"/>
        <v>2042</v>
      </c>
      <c r="JH2" s="48">
        <f t="shared" si="4"/>
        <v>2042</v>
      </c>
      <c r="JI2" s="48">
        <f t="shared" si="4"/>
        <v>2043</v>
      </c>
      <c r="JJ2" s="48">
        <f t="shared" si="4"/>
        <v>2043</v>
      </c>
      <c r="JK2" s="48">
        <f t="shared" si="4"/>
        <v>2043</v>
      </c>
      <c r="JL2" s="48">
        <f t="shared" si="4"/>
        <v>2043</v>
      </c>
      <c r="JM2" s="48">
        <f t="shared" si="4"/>
        <v>2043</v>
      </c>
      <c r="JN2" s="48">
        <f t="shared" si="4"/>
        <v>2043</v>
      </c>
      <c r="JO2" s="48">
        <f t="shared" si="4"/>
        <v>2043</v>
      </c>
      <c r="JP2" s="48">
        <f t="shared" si="4"/>
        <v>2043</v>
      </c>
      <c r="JQ2" s="48">
        <f t="shared" si="4"/>
        <v>2043</v>
      </c>
      <c r="JR2" s="48">
        <f t="shared" si="4"/>
        <v>2043</v>
      </c>
      <c r="JS2" s="48">
        <f t="shared" si="4"/>
        <v>2043</v>
      </c>
      <c r="JT2" s="48">
        <f t="shared" si="4"/>
        <v>2043</v>
      </c>
      <c r="JU2" s="48">
        <f t="shared" si="4"/>
        <v>2044</v>
      </c>
      <c r="JV2" s="48">
        <f t="shared" si="4"/>
        <v>2044</v>
      </c>
      <c r="JW2" s="48">
        <f t="shared" si="4"/>
        <v>2044</v>
      </c>
      <c r="JX2" s="48">
        <f t="shared" si="4"/>
        <v>2044</v>
      </c>
      <c r="JY2" s="48">
        <f t="shared" si="4"/>
        <v>2044</v>
      </c>
      <c r="JZ2" s="48">
        <f t="shared" si="4"/>
        <v>2044</v>
      </c>
      <c r="KA2" s="48">
        <f t="shared" si="4"/>
        <v>2044</v>
      </c>
      <c r="KB2" s="48">
        <f t="shared" si="4"/>
        <v>2044</v>
      </c>
      <c r="KC2" s="48">
        <f t="shared" si="4"/>
        <v>2044</v>
      </c>
      <c r="KD2" s="48">
        <f t="shared" si="4"/>
        <v>2044</v>
      </c>
      <c r="KE2" s="48">
        <f t="shared" si="4"/>
        <v>2044</v>
      </c>
      <c r="KF2" s="48">
        <f t="shared" si="4"/>
        <v>2044</v>
      </c>
      <c r="KG2" s="48">
        <f t="shared" si="4"/>
        <v>2045</v>
      </c>
      <c r="KH2" s="48">
        <f t="shared" si="4"/>
        <v>2045</v>
      </c>
      <c r="KI2" s="48">
        <f t="shared" si="4"/>
        <v>2045</v>
      </c>
      <c r="KJ2" s="48">
        <f t="shared" si="4"/>
        <v>2045</v>
      </c>
      <c r="KK2" s="48">
        <f t="shared" si="4"/>
        <v>2045</v>
      </c>
      <c r="KL2" s="48">
        <f t="shared" si="4"/>
        <v>2045</v>
      </c>
      <c r="KM2" s="48">
        <f t="shared" si="4"/>
        <v>2045</v>
      </c>
      <c r="KN2" s="48">
        <f t="shared" si="4"/>
        <v>2045</v>
      </c>
      <c r="KO2" s="48">
        <f t="shared" si="4"/>
        <v>2045</v>
      </c>
      <c r="KP2" s="48">
        <f t="shared" si="4"/>
        <v>2045</v>
      </c>
      <c r="KQ2" s="48">
        <f t="shared" si="4"/>
        <v>2045</v>
      </c>
      <c r="KR2" s="48">
        <f t="shared" si="4"/>
        <v>2045</v>
      </c>
      <c r="KS2" s="48">
        <f t="shared" si="4"/>
        <v>2046</v>
      </c>
      <c r="KT2" s="48">
        <f t="shared" si="4"/>
        <v>2046</v>
      </c>
      <c r="KU2" s="48">
        <f t="shared" si="4"/>
        <v>2046</v>
      </c>
      <c r="KV2" s="48">
        <f t="shared" si="4"/>
        <v>2046</v>
      </c>
      <c r="KW2" s="48">
        <f t="shared" ref="KW2:MZ2" si="5">YEAR(KW4)</f>
        <v>2046</v>
      </c>
      <c r="KX2" s="48">
        <f t="shared" si="5"/>
        <v>2046</v>
      </c>
      <c r="KY2" s="48">
        <f t="shared" si="5"/>
        <v>2046</v>
      </c>
      <c r="KZ2" s="48">
        <f t="shared" si="5"/>
        <v>2046</v>
      </c>
      <c r="LA2" s="48">
        <f t="shared" si="5"/>
        <v>2046</v>
      </c>
      <c r="LB2" s="48">
        <f t="shared" si="5"/>
        <v>2046</v>
      </c>
      <c r="LC2" s="48">
        <f t="shared" si="5"/>
        <v>2046</v>
      </c>
      <c r="LD2" s="48">
        <f t="shared" si="5"/>
        <v>2046</v>
      </c>
      <c r="LE2" s="48">
        <f t="shared" si="5"/>
        <v>2047</v>
      </c>
      <c r="LF2" s="48">
        <f t="shared" si="5"/>
        <v>2047</v>
      </c>
      <c r="LG2" s="48">
        <f t="shared" si="5"/>
        <v>2047</v>
      </c>
      <c r="LH2" s="48">
        <f t="shared" si="5"/>
        <v>2047</v>
      </c>
      <c r="LI2" s="48">
        <f t="shared" si="5"/>
        <v>2047</v>
      </c>
      <c r="LJ2" s="48">
        <f t="shared" si="5"/>
        <v>2047</v>
      </c>
      <c r="LK2" s="48">
        <f t="shared" si="5"/>
        <v>2047</v>
      </c>
      <c r="LL2" s="48">
        <f t="shared" si="5"/>
        <v>2047</v>
      </c>
      <c r="LM2" s="48">
        <f t="shared" si="5"/>
        <v>2047</v>
      </c>
      <c r="LN2" s="48">
        <f t="shared" si="5"/>
        <v>2047</v>
      </c>
      <c r="LO2" s="48">
        <f t="shared" si="5"/>
        <v>2047</v>
      </c>
      <c r="LP2" s="48">
        <f t="shared" si="5"/>
        <v>2047</v>
      </c>
      <c r="LQ2" s="48">
        <f t="shared" si="5"/>
        <v>2048</v>
      </c>
      <c r="LR2" s="48">
        <f t="shared" si="5"/>
        <v>2048</v>
      </c>
      <c r="LS2" s="48">
        <f t="shared" si="5"/>
        <v>2048</v>
      </c>
      <c r="LT2" s="48">
        <f t="shared" si="5"/>
        <v>2048</v>
      </c>
      <c r="LU2" s="48">
        <f t="shared" si="5"/>
        <v>2048</v>
      </c>
      <c r="LV2" s="48">
        <f t="shared" si="5"/>
        <v>2048</v>
      </c>
      <c r="LW2" s="48">
        <f t="shared" si="5"/>
        <v>2048</v>
      </c>
      <c r="LX2" s="48">
        <f t="shared" si="5"/>
        <v>2048</v>
      </c>
      <c r="LY2" s="48">
        <f t="shared" si="5"/>
        <v>2048</v>
      </c>
      <c r="LZ2" s="48">
        <f t="shared" si="5"/>
        <v>2048</v>
      </c>
      <c r="MA2" s="48">
        <f t="shared" si="5"/>
        <v>2048</v>
      </c>
      <c r="MB2" s="48">
        <f t="shared" si="5"/>
        <v>2048</v>
      </c>
      <c r="MC2" s="48">
        <f t="shared" si="5"/>
        <v>2049</v>
      </c>
      <c r="MD2" s="48">
        <f t="shared" si="5"/>
        <v>2049</v>
      </c>
      <c r="ME2" s="48">
        <f t="shared" si="5"/>
        <v>2049</v>
      </c>
      <c r="MF2" s="48">
        <f t="shared" si="5"/>
        <v>2049</v>
      </c>
      <c r="MG2" s="48">
        <f t="shared" si="5"/>
        <v>2049</v>
      </c>
      <c r="MH2" s="48">
        <f t="shared" si="5"/>
        <v>2049</v>
      </c>
      <c r="MI2" s="48">
        <f t="shared" si="5"/>
        <v>2049</v>
      </c>
      <c r="MJ2" s="48">
        <f t="shared" si="5"/>
        <v>2049</v>
      </c>
      <c r="MK2" s="48">
        <f t="shared" si="5"/>
        <v>2049</v>
      </c>
      <c r="ML2" s="48">
        <f t="shared" si="5"/>
        <v>2049</v>
      </c>
      <c r="MM2" s="48">
        <f t="shared" si="5"/>
        <v>2049</v>
      </c>
      <c r="MN2" s="48">
        <f t="shared" si="5"/>
        <v>2049</v>
      </c>
      <c r="MO2" s="48">
        <f t="shared" si="5"/>
        <v>2050</v>
      </c>
      <c r="MP2" s="48">
        <f t="shared" si="5"/>
        <v>2050</v>
      </c>
      <c r="MQ2" s="48">
        <f t="shared" si="5"/>
        <v>2050</v>
      </c>
      <c r="MR2" s="48">
        <f t="shared" si="5"/>
        <v>2050</v>
      </c>
      <c r="MS2" s="48">
        <f t="shared" si="5"/>
        <v>2050</v>
      </c>
      <c r="MT2" s="48">
        <f t="shared" si="5"/>
        <v>2050</v>
      </c>
      <c r="MU2" s="48">
        <f t="shared" si="5"/>
        <v>2050</v>
      </c>
      <c r="MV2" s="48">
        <f t="shared" si="5"/>
        <v>2050</v>
      </c>
      <c r="MW2" s="48">
        <f t="shared" si="5"/>
        <v>2050</v>
      </c>
      <c r="MX2" s="48">
        <f t="shared" si="5"/>
        <v>2050</v>
      </c>
      <c r="MY2" s="48">
        <f t="shared" si="5"/>
        <v>2050</v>
      </c>
      <c r="MZ2" s="48">
        <f t="shared" si="5"/>
        <v>2050</v>
      </c>
      <c r="NA2" s="48" t="s">
        <v>2</v>
      </c>
      <c r="NB2" s="1"/>
      <c r="NC2" s="1">
        <v>2021</v>
      </c>
      <c r="ND2" s="1">
        <f t="shared" ref="ND2:NV2" si="6">1+NC2</f>
        <v>2022</v>
      </c>
      <c r="NE2" s="1">
        <f t="shared" si="6"/>
        <v>2023</v>
      </c>
      <c r="NF2" s="1">
        <f t="shared" si="6"/>
        <v>2024</v>
      </c>
      <c r="NG2" s="1">
        <f t="shared" si="6"/>
        <v>2025</v>
      </c>
      <c r="NH2" s="1">
        <f t="shared" si="6"/>
        <v>2026</v>
      </c>
      <c r="NI2" s="1">
        <f t="shared" si="6"/>
        <v>2027</v>
      </c>
      <c r="NJ2" s="1">
        <f t="shared" si="6"/>
        <v>2028</v>
      </c>
      <c r="NK2" s="1">
        <f t="shared" si="6"/>
        <v>2029</v>
      </c>
      <c r="NL2" s="1">
        <f t="shared" si="6"/>
        <v>2030</v>
      </c>
      <c r="NM2" s="1">
        <f t="shared" si="6"/>
        <v>2031</v>
      </c>
      <c r="NN2" s="1">
        <f t="shared" si="6"/>
        <v>2032</v>
      </c>
      <c r="NO2" s="1">
        <f t="shared" si="6"/>
        <v>2033</v>
      </c>
      <c r="NP2" s="1">
        <f t="shared" si="6"/>
        <v>2034</v>
      </c>
      <c r="NQ2" s="1">
        <f t="shared" si="6"/>
        <v>2035</v>
      </c>
      <c r="NR2" s="1">
        <f t="shared" si="6"/>
        <v>2036</v>
      </c>
      <c r="NS2" s="1">
        <f t="shared" si="6"/>
        <v>2037</v>
      </c>
      <c r="NT2" s="1">
        <f t="shared" si="6"/>
        <v>2038</v>
      </c>
      <c r="NU2" s="1">
        <f t="shared" si="6"/>
        <v>2039</v>
      </c>
      <c r="NV2" s="1">
        <f t="shared" si="6"/>
        <v>2040</v>
      </c>
      <c r="NW2" s="1">
        <f t="shared" ref="NW2" si="7">1+NV2</f>
        <v>2041</v>
      </c>
      <c r="NX2" s="1">
        <f t="shared" ref="NX2" si="8">1+NW2</f>
        <v>2042</v>
      </c>
      <c r="NY2" s="1">
        <f t="shared" ref="NY2" si="9">1+NX2</f>
        <v>2043</v>
      </c>
      <c r="NZ2" s="1">
        <f t="shared" ref="NZ2" si="10">1+NY2</f>
        <v>2044</v>
      </c>
      <c r="OA2" s="1">
        <f t="shared" ref="OA2" si="11">1+NZ2</f>
        <v>2045</v>
      </c>
      <c r="OB2" s="1">
        <f t="shared" ref="OB2" si="12">1+OA2</f>
        <v>2046</v>
      </c>
      <c r="OC2" s="1">
        <f t="shared" ref="OC2" si="13">1+OB2</f>
        <v>2047</v>
      </c>
      <c r="OD2" s="1">
        <f t="shared" ref="OD2" si="14">1+OC2</f>
        <v>2048</v>
      </c>
      <c r="OE2" s="1">
        <f t="shared" ref="OE2" si="15">1+OD2</f>
        <v>2049</v>
      </c>
      <c r="OF2" s="1">
        <f t="shared" ref="OF2" si="16">1+OE2</f>
        <v>2050</v>
      </c>
    </row>
    <row r="3" spans="2:396" customFormat="1" x14ac:dyDescent="0.25">
      <c r="B3" s="2" t="s">
        <v>4</v>
      </c>
      <c r="C3" s="1"/>
      <c r="D3" s="1"/>
      <c r="E3" s="1">
        <f t="shared" ref="E3:BE3" si="17">MONTH(E4)</f>
        <v>1</v>
      </c>
      <c r="F3" s="1">
        <f t="shared" si="17"/>
        <v>2</v>
      </c>
      <c r="G3" s="1">
        <f t="shared" si="17"/>
        <v>3</v>
      </c>
      <c r="H3" s="1">
        <f t="shared" si="17"/>
        <v>4</v>
      </c>
      <c r="I3" s="1">
        <f t="shared" si="17"/>
        <v>5</v>
      </c>
      <c r="J3" s="1">
        <f t="shared" si="17"/>
        <v>6</v>
      </c>
      <c r="K3" s="1">
        <f t="shared" si="17"/>
        <v>7</v>
      </c>
      <c r="L3" s="1">
        <f t="shared" si="17"/>
        <v>8</v>
      </c>
      <c r="M3" s="1">
        <f t="shared" si="17"/>
        <v>9</v>
      </c>
      <c r="N3" s="1">
        <f t="shared" si="17"/>
        <v>10</v>
      </c>
      <c r="O3" s="1">
        <f t="shared" si="17"/>
        <v>11</v>
      </c>
      <c r="P3" s="5">
        <f t="shared" si="17"/>
        <v>12</v>
      </c>
      <c r="Q3" s="1">
        <f t="shared" si="17"/>
        <v>1</v>
      </c>
      <c r="R3" s="1">
        <f t="shared" si="17"/>
        <v>2</v>
      </c>
      <c r="S3" s="1">
        <f t="shared" si="17"/>
        <v>3</v>
      </c>
      <c r="T3" s="1">
        <f t="shared" si="17"/>
        <v>4</v>
      </c>
      <c r="U3" s="1">
        <f t="shared" si="17"/>
        <v>5</v>
      </c>
      <c r="V3" s="1">
        <f t="shared" si="17"/>
        <v>6</v>
      </c>
      <c r="W3" s="1">
        <f t="shared" si="17"/>
        <v>7</v>
      </c>
      <c r="X3" s="1">
        <f t="shared" si="17"/>
        <v>8</v>
      </c>
      <c r="Y3" s="1">
        <f t="shared" si="17"/>
        <v>9</v>
      </c>
      <c r="Z3" s="1">
        <f t="shared" si="17"/>
        <v>10</v>
      </c>
      <c r="AA3" s="1">
        <f t="shared" si="17"/>
        <v>11</v>
      </c>
      <c r="AB3" s="5">
        <f t="shared" si="17"/>
        <v>12</v>
      </c>
      <c r="AC3" s="48">
        <f t="shared" si="17"/>
        <v>1</v>
      </c>
      <c r="AD3" s="1">
        <f t="shared" si="17"/>
        <v>2</v>
      </c>
      <c r="AE3" s="1">
        <f t="shared" si="17"/>
        <v>3</v>
      </c>
      <c r="AF3" s="1">
        <f t="shared" si="17"/>
        <v>4</v>
      </c>
      <c r="AG3" s="1">
        <f t="shared" si="17"/>
        <v>5</v>
      </c>
      <c r="AH3" s="5">
        <f t="shared" si="17"/>
        <v>6</v>
      </c>
      <c r="AI3" s="1">
        <f t="shared" si="17"/>
        <v>7</v>
      </c>
      <c r="AJ3" s="1">
        <f t="shared" si="17"/>
        <v>8</v>
      </c>
      <c r="AK3" s="1">
        <f t="shared" si="17"/>
        <v>9</v>
      </c>
      <c r="AL3" s="1">
        <f t="shared" si="17"/>
        <v>10</v>
      </c>
      <c r="AM3" s="1">
        <f t="shared" si="17"/>
        <v>11</v>
      </c>
      <c r="AN3" s="5">
        <f t="shared" si="17"/>
        <v>12</v>
      </c>
      <c r="AO3" s="1">
        <f t="shared" si="17"/>
        <v>1</v>
      </c>
      <c r="AP3" s="1">
        <f t="shared" si="17"/>
        <v>2</v>
      </c>
      <c r="AQ3" s="1">
        <f t="shared" si="17"/>
        <v>3</v>
      </c>
      <c r="AR3" s="1">
        <f t="shared" si="17"/>
        <v>4</v>
      </c>
      <c r="AS3" s="1">
        <f t="shared" si="17"/>
        <v>5</v>
      </c>
      <c r="AT3" s="1">
        <f t="shared" si="17"/>
        <v>6</v>
      </c>
      <c r="AU3" s="1">
        <f t="shared" si="17"/>
        <v>7</v>
      </c>
      <c r="AV3" s="1">
        <f t="shared" si="17"/>
        <v>8</v>
      </c>
      <c r="AW3" s="1">
        <f t="shared" si="17"/>
        <v>9</v>
      </c>
      <c r="AX3" s="1">
        <f t="shared" si="17"/>
        <v>10</v>
      </c>
      <c r="AY3" s="1">
        <f t="shared" si="17"/>
        <v>11</v>
      </c>
      <c r="AZ3" s="5">
        <f t="shared" si="17"/>
        <v>12</v>
      </c>
      <c r="BA3" s="1">
        <f t="shared" si="17"/>
        <v>1</v>
      </c>
      <c r="BB3" s="48">
        <f t="shared" si="17"/>
        <v>2</v>
      </c>
      <c r="BC3" s="48">
        <f t="shared" si="17"/>
        <v>3</v>
      </c>
      <c r="BD3" s="48">
        <f t="shared" si="17"/>
        <v>4</v>
      </c>
      <c r="BE3" s="48">
        <f t="shared" si="17"/>
        <v>5</v>
      </c>
      <c r="BF3" s="48">
        <f t="shared" ref="BF3:DQ3" si="18">MONTH(BF4)</f>
        <v>6</v>
      </c>
      <c r="BG3" s="48">
        <f t="shared" si="18"/>
        <v>7</v>
      </c>
      <c r="BH3" s="48">
        <f t="shared" si="18"/>
        <v>8</v>
      </c>
      <c r="BI3" s="48">
        <f t="shared" si="18"/>
        <v>9</v>
      </c>
      <c r="BJ3" s="48">
        <f t="shared" si="18"/>
        <v>10</v>
      </c>
      <c r="BK3" s="48">
        <f t="shared" si="18"/>
        <v>11</v>
      </c>
      <c r="BL3" s="48">
        <f t="shared" si="18"/>
        <v>12</v>
      </c>
      <c r="BM3" s="48">
        <f t="shared" si="18"/>
        <v>1</v>
      </c>
      <c r="BN3" s="48">
        <f t="shared" si="18"/>
        <v>2</v>
      </c>
      <c r="BO3" s="48">
        <f t="shared" si="18"/>
        <v>3</v>
      </c>
      <c r="BP3" s="48">
        <f t="shared" si="18"/>
        <v>4</v>
      </c>
      <c r="BQ3" s="48">
        <f t="shared" si="18"/>
        <v>5</v>
      </c>
      <c r="BR3" s="48">
        <f t="shared" si="18"/>
        <v>6</v>
      </c>
      <c r="BS3" s="48">
        <f t="shared" si="18"/>
        <v>7</v>
      </c>
      <c r="BT3" s="48">
        <f t="shared" si="18"/>
        <v>8</v>
      </c>
      <c r="BU3" s="48">
        <f t="shared" si="18"/>
        <v>9</v>
      </c>
      <c r="BV3" s="48">
        <f t="shared" si="18"/>
        <v>10</v>
      </c>
      <c r="BW3" s="48">
        <f t="shared" si="18"/>
        <v>11</v>
      </c>
      <c r="BX3" s="48">
        <f t="shared" si="18"/>
        <v>12</v>
      </c>
      <c r="BY3" s="48">
        <f t="shared" si="18"/>
        <v>1</v>
      </c>
      <c r="BZ3" s="48">
        <f t="shared" si="18"/>
        <v>2</v>
      </c>
      <c r="CA3" s="48">
        <f t="shared" si="18"/>
        <v>3</v>
      </c>
      <c r="CB3" s="48">
        <f t="shared" si="18"/>
        <v>4</v>
      </c>
      <c r="CC3" s="48">
        <f t="shared" si="18"/>
        <v>5</v>
      </c>
      <c r="CD3" s="48">
        <f t="shared" si="18"/>
        <v>6</v>
      </c>
      <c r="CE3" s="48">
        <f t="shared" si="18"/>
        <v>7</v>
      </c>
      <c r="CF3" s="48">
        <f t="shared" si="18"/>
        <v>8</v>
      </c>
      <c r="CG3" s="48">
        <f t="shared" si="18"/>
        <v>9</v>
      </c>
      <c r="CH3" s="48">
        <f t="shared" si="18"/>
        <v>10</v>
      </c>
      <c r="CI3" s="48">
        <f t="shared" si="18"/>
        <v>11</v>
      </c>
      <c r="CJ3" s="48">
        <f t="shared" si="18"/>
        <v>12</v>
      </c>
      <c r="CK3" s="48">
        <f t="shared" si="18"/>
        <v>1</v>
      </c>
      <c r="CL3" s="48">
        <f t="shared" si="18"/>
        <v>2</v>
      </c>
      <c r="CM3" s="48">
        <f t="shared" si="18"/>
        <v>3</v>
      </c>
      <c r="CN3" s="48">
        <f t="shared" si="18"/>
        <v>4</v>
      </c>
      <c r="CO3" s="48">
        <f t="shared" si="18"/>
        <v>5</v>
      </c>
      <c r="CP3" s="48">
        <f t="shared" si="18"/>
        <v>6</v>
      </c>
      <c r="CQ3" s="48">
        <f t="shared" si="18"/>
        <v>7</v>
      </c>
      <c r="CR3" s="48">
        <f t="shared" si="18"/>
        <v>8</v>
      </c>
      <c r="CS3" s="48">
        <f t="shared" si="18"/>
        <v>9</v>
      </c>
      <c r="CT3" s="48">
        <f t="shared" si="18"/>
        <v>10</v>
      </c>
      <c r="CU3" s="48">
        <f t="shared" si="18"/>
        <v>11</v>
      </c>
      <c r="CV3" s="48">
        <f t="shared" si="18"/>
        <v>12</v>
      </c>
      <c r="CW3" s="48">
        <f t="shared" si="18"/>
        <v>1</v>
      </c>
      <c r="CX3" s="48">
        <f t="shared" si="18"/>
        <v>2</v>
      </c>
      <c r="CY3" s="48">
        <f t="shared" si="18"/>
        <v>3</v>
      </c>
      <c r="CZ3" s="48">
        <f t="shared" si="18"/>
        <v>4</v>
      </c>
      <c r="DA3" s="48">
        <f t="shared" si="18"/>
        <v>5</v>
      </c>
      <c r="DB3" s="48">
        <f t="shared" si="18"/>
        <v>6</v>
      </c>
      <c r="DC3" s="48">
        <f t="shared" si="18"/>
        <v>7</v>
      </c>
      <c r="DD3" s="48">
        <f t="shared" si="18"/>
        <v>8</v>
      </c>
      <c r="DE3" s="48">
        <f t="shared" si="18"/>
        <v>9</v>
      </c>
      <c r="DF3" s="48">
        <f t="shared" si="18"/>
        <v>10</v>
      </c>
      <c r="DG3" s="48">
        <f t="shared" si="18"/>
        <v>11</v>
      </c>
      <c r="DH3" s="48">
        <f t="shared" si="18"/>
        <v>12</v>
      </c>
      <c r="DI3" s="48">
        <f t="shared" si="18"/>
        <v>1</v>
      </c>
      <c r="DJ3" s="48">
        <f t="shared" si="18"/>
        <v>2</v>
      </c>
      <c r="DK3" s="48">
        <f t="shared" si="18"/>
        <v>3</v>
      </c>
      <c r="DL3" s="48">
        <f t="shared" si="18"/>
        <v>4</v>
      </c>
      <c r="DM3" s="48">
        <f t="shared" si="18"/>
        <v>5</v>
      </c>
      <c r="DN3" s="48">
        <f t="shared" si="18"/>
        <v>6</v>
      </c>
      <c r="DO3" s="48">
        <f t="shared" si="18"/>
        <v>7</v>
      </c>
      <c r="DP3" s="48">
        <f t="shared" si="18"/>
        <v>8</v>
      </c>
      <c r="DQ3" s="48">
        <f t="shared" si="18"/>
        <v>9</v>
      </c>
      <c r="DR3" s="48">
        <f t="shared" ref="DR3:GC3" si="19">MONTH(DR4)</f>
        <v>10</v>
      </c>
      <c r="DS3" s="48">
        <f t="shared" si="19"/>
        <v>11</v>
      </c>
      <c r="DT3" s="48">
        <f t="shared" si="19"/>
        <v>12</v>
      </c>
      <c r="DU3" s="48">
        <f t="shared" si="19"/>
        <v>1</v>
      </c>
      <c r="DV3" s="48">
        <f t="shared" si="19"/>
        <v>2</v>
      </c>
      <c r="DW3" s="48">
        <f t="shared" si="19"/>
        <v>3</v>
      </c>
      <c r="DX3" s="48">
        <f t="shared" si="19"/>
        <v>4</v>
      </c>
      <c r="DY3" s="48">
        <f t="shared" si="19"/>
        <v>5</v>
      </c>
      <c r="DZ3" s="48">
        <f t="shared" si="19"/>
        <v>6</v>
      </c>
      <c r="EA3" s="48">
        <f t="shared" si="19"/>
        <v>7</v>
      </c>
      <c r="EB3" s="48">
        <f t="shared" si="19"/>
        <v>8</v>
      </c>
      <c r="EC3" s="48">
        <f t="shared" si="19"/>
        <v>9</v>
      </c>
      <c r="ED3" s="48">
        <f t="shared" si="19"/>
        <v>10</v>
      </c>
      <c r="EE3" s="48">
        <f t="shared" si="19"/>
        <v>11</v>
      </c>
      <c r="EF3" s="48">
        <f t="shared" si="19"/>
        <v>12</v>
      </c>
      <c r="EG3" s="48">
        <f t="shared" si="19"/>
        <v>1</v>
      </c>
      <c r="EH3" s="48">
        <f t="shared" si="19"/>
        <v>2</v>
      </c>
      <c r="EI3" s="48">
        <f t="shared" si="19"/>
        <v>3</v>
      </c>
      <c r="EJ3" s="48">
        <f t="shared" si="19"/>
        <v>4</v>
      </c>
      <c r="EK3" s="48">
        <f t="shared" si="19"/>
        <v>5</v>
      </c>
      <c r="EL3" s="48">
        <f t="shared" si="19"/>
        <v>6</v>
      </c>
      <c r="EM3" s="48">
        <f t="shared" si="19"/>
        <v>7</v>
      </c>
      <c r="EN3" s="48">
        <f t="shared" si="19"/>
        <v>8</v>
      </c>
      <c r="EO3" s="48">
        <f t="shared" si="19"/>
        <v>9</v>
      </c>
      <c r="EP3" s="48">
        <f t="shared" si="19"/>
        <v>10</v>
      </c>
      <c r="EQ3" s="48">
        <f t="shared" si="19"/>
        <v>11</v>
      </c>
      <c r="ER3" s="48">
        <f t="shared" si="19"/>
        <v>12</v>
      </c>
      <c r="ES3" s="48">
        <f t="shared" si="19"/>
        <v>1</v>
      </c>
      <c r="ET3" s="48">
        <f t="shared" si="19"/>
        <v>2</v>
      </c>
      <c r="EU3" s="48">
        <f t="shared" si="19"/>
        <v>3</v>
      </c>
      <c r="EV3" s="48">
        <f t="shared" si="19"/>
        <v>4</v>
      </c>
      <c r="EW3" s="48">
        <f t="shared" si="19"/>
        <v>5</v>
      </c>
      <c r="EX3" s="48">
        <f t="shared" si="19"/>
        <v>6</v>
      </c>
      <c r="EY3" s="48">
        <f t="shared" si="19"/>
        <v>7</v>
      </c>
      <c r="EZ3" s="48">
        <f t="shared" si="19"/>
        <v>8</v>
      </c>
      <c r="FA3" s="48">
        <f t="shared" si="19"/>
        <v>9</v>
      </c>
      <c r="FB3" s="48">
        <f t="shared" si="19"/>
        <v>10</v>
      </c>
      <c r="FC3" s="48">
        <f t="shared" si="19"/>
        <v>11</v>
      </c>
      <c r="FD3" s="48">
        <f t="shared" si="19"/>
        <v>12</v>
      </c>
      <c r="FE3" s="48">
        <f t="shared" si="19"/>
        <v>1</v>
      </c>
      <c r="FF3" s="48">
        <f t="shared" si="19"/>
        <v>2</v>
      </c>
      <c r="FG3" s="48">
        <f t="shared" si="19"/>
        <v>3</v>
      </c>
      <c r="FH3" s="48">
        <f t="shared" si="19"/>
        <v>4</v>
      </c>
      <c r="FI3" s="48">
        <f t="shared" si="19"/>
        <v>5</v>
      </c>
      <c r="FJ3" s="48">
        <f t="shared" si="19"/>
        <v>6</v>
      </c>
      <c r="FK3" s="48">
        <f t="shared" si="19"/>
        <v>7</v>
      </c>
      <c r="FL3" s="48">
        <f t="shared" si="19"/>
        <v>8</v>
      </c>
      <c r="FM3" s="48">
        <f t="shared" si="19"/>
        <v>9</v>
      </c>
      <c r="FN3" s="48">
        <f t="shared" si="19"/>
        <v>10</v>
      </c>
      <c r="FO3" s="48">
        <f t="shared" si="19"/>
        <v>11</v>
      </c>
      <c r="FP3" s="48">
        <f t="shared" si="19"/>
        <v>12</v>
      </c>
      <c r="FQ3" s="48">
        <f t="shared" si="19"/>
        <v>1</v>
      </c>
      <c r="FR3" s="48">
        <f t="shared" si="19"/>
        <v>2</v>
      </c>
      <c r="FS3" s="48">
        <f t="shared" si="19"/>
        <v>3</v>
      </c>
      <c r="FT3" s="48">
        <f t="shared" si="19"/>
        <v>4</v>
      </c>
      <c r="FU3" s="48">
        <f t="shared" si="19"/>
        <v>5</v>
      </c>
      <c r="FV3" s="48">
        <f t="shared" si="19"/>
        <v>6</v>
      </c>
      <c r="FW3" s="48">
        <f t="shared" si="19"/>
        <v>7</v>
      </c>
      <c r="FX3" s="48">
        <f t="shared" si="19"/>
        <v>8</v>
      </c>
      <c r="FY3" s="48">
        <f t="shared" si="19"/>
        <v>9</v>
      </c>
      <c r="FZ3" s="48">
        <f t="shared" si="19"/>
        <v>10</v>
      </c>
      <c r="GA3" s="48">
        <f t="shared" si="19"/>
        <v>11</v>
      </c>
      <c r="GB3" s="48">
        <f t="shared" si="19"/>
        <v>12</v>
      </c>
      <c r="GC3" s="48">
        <f t="shared" si="19"/>
        <v>1</v>
      </c>
      <c r="GD3" s="48">
        <f t="shared" ref="GD3:IO3" si="20">MONTH(GD4)</f>
        <v>2</v>
      </c>
      <c r="GE3" s="48">
        <f t="shared" si="20"/>
        <v>3</v>
      </c>
      <c r="GF3" s="48">
        <f t="shared" si="20"/>
        <v>4</v>
      </c>
      <c r="GG3" s="48">
        <f t="shared" si="20"/>
        <v>5</v>
      </c>
      <c r="GH3" s="48">
        <f t="shared" si="20"/>
        <v>6</v>
      </c>
      <c r="GI3" s="48">
        <f t="shared" si="20"/>
        <v>7</v>
      </c>
      <c r="GJ3" s="48">
        <f t="shared" si="20"/>
        <v>8</v>
      </c>
      <c r="GK3" s="48">
        <f t="shared" si="20"/>
        <v>9</v>
      </c>
      <c r="GL3" s="48">
        <f t="shared" si="20"/>
        <v>10</v>
      </c>
      <c r="GM3" s="48">
        <f t="shared" si="20"/>
        <v>11</v>
      </c>
      <c r="GN3" s="48">
        <f t="shared" si="20"/>
        <v>12</v>
      </c>
      <c r="GO3" s="48">
        <f t="shared" si="20"/>
        <v>1</v>
      </c>
      <c r="GP3" s="48">
        <f t="shared" si="20"/>
        <v>2</v>
      </c>
      <c r="GQ3" s="48">
        <f t="shared" si="20"/>
        <v>3</v>
      </c>
      <c r="GR3" s="48">
        <f t="shared" si="20"/>
        <v>4</v>
      </c>
      <c r="GS3" s="48">
        <f t="shared" si="20"/>
        <v>5</v>
      </c>
      <c r="GT3" s="48">
        <f t="shared" si="20"/>
        <v>6</v>
      </c>
      <c r="GU3" s="48">
        <f t="shared" si="20"/>
        <v>7</v>
      </c>
      <c r="GV3" s="48">
        <f t="shared" si="20"/>
        <v>8</v>
      </c>
      <c r="GW3" s="48">
        <f t="shared" si="20"/>
        <v>9</v>
      </c>
      <c r="GX3" s="48">
        <f t="shared" si="20"/>
        <v>10</v>
      </c>
      <c r="GY3" s="48">
        <f t="shared" si="20"/>
        <v>11</v>
      </c>
      <c r="GZ3" s="48">
        <f t="shared" si="20"/>
        <v>12</v>
      </c>
      <c r="HA3" s="48">
        <f t="shared" si="20"/>
        <v>1</v>
      </c>
      <c r="HB3" s="48">
        <f t="shared" si="20"/>
        <v>2</v>
      </c>
      <c r="HC3" s="48">
        <f t="shared" si="20"/>
        <v>3</v>
      </c>
      <c r="HD3" s="48">
        <f t="shared" si="20"/>
        <v>4</v>
      </c>
      <c r="HE3" s="48">
        <f t="shared" si="20"/>
        <v>5</v>
      </c>
      <c r="HF3" s="48">
        <f t="shared" si="20"/>
        <v>6</v>
      </c>
      <c r="HG3" s="48">
        <f t="shared" si="20"/>
        <v>7</v>
      </c>
      <c r="HH3" s="48">
        <f t="shared" si="20"/>
        <v>8</v>
      </c>
      <c r="HI3" s="48">
        <f t="shared" si="20"/>
        <v>9</v>
      </c>
      <c r="HJ3" s="48">
        <f t="shared" si="20"/>
        <v>10</v>
      </c>
      <c r="HK3" s="48">
        <f t="shared" si="20"/>
        <v>11</v>
      </c>
      <c r="HL3" s="48">
        <f t="shared" si="20"/>
        <v>12</v>
      </c>
      <c r="HM3" s="48">
        <f t="shared" si="20"/>
        <v>1</v>
      </c>
      <c r="HN3" s="48">
        <f t="shared" si="20"/>
        <v>2</v>
      </c>
      <c r="HO3" s="48">
        <f t="shared" si="20"/>
        <v>3</v>
      </c>
      <c r="HP3" s="48">
        <f t="shared" si="20"/>
        <v>4</v>
      </c>
      <c r="HQ3" s="48">
        <f t="shared" si="20"/>
        <v>5</v>
      </c>
      <c r="HR3" s="48">
        <f t="shared" si="20"/>
        <v>6</v>
      </c>
      <c r="HS3" s="48">
        <f t="shared" si="20"/>
        <v>7</v>
      </c>
      <c r="HT3" s="48">
        <f t="shared" si="20"/>
        <v>8</v>
      </c>
      <c r="HU3" s="48">
        <f t="shared" si="20"/>
        <v>9</v>
      </c>
      <c r="HV3" s="48">
        <f t="shared" si="20"/>
        <v>10</v>
      </c>
      <c r="HW3" s="48">
        <f t="shared" si="20"/>
        <v>11</v>
      </c>
      <c r="HX3" s="48">
        <f t="shared" si="20"/>
        <v>12</v>
      </c>
      <c r="HY3" s="48">
        <f t="shared" si="20"/>
        <v>1</v>
      </c>
      <c r="HZ3" s="48">
        <f t="shared" si="20"/>
        <v>2</v>
      </c>
      <c r="IA3" s="48">
        <f t="shared" si="20"/>
        <v>3</v>
      </c>
      <c r="IB3" s="48">
        <f t="shared" si="20"/>
        <v>4</v>
      </c>
      <c r="IC3" s="48">
        <f t="shared" si="20"/>
        <v>5</v>
      </c>
      <c r="ID3" s="48">
        <f t="shared" si="20"/>
        <v>6</v>
      </c>
      <c r="IE3" s="48">
        <f t="shared" si="20"/>
        <v>7</v>
      </c>
      <c r="IF3" s="48">
        <f t="shared" si="20"/>
        <v>8</v>
      </c>
      <c r="IG3" s="48">
        <f t="shared" si="20"/>
        <v>9</v>
      </c>
      <c r="IH3" s="48">
        <f t="shared" si="20"/>
        <v>10</v>
      </c>
      <c r="II3" s="48">
        <f t="shared" si="20"/>
        <v>11</v>
      </c>
      <c r="IJ3" s="48">
        <f t="shared" si="20"/>
        <v>12</v>
      </c>
      <c r="IK3" s="48">
        <f t="shared" si="20"/>
        <v>1</v>
      </c>
      <c r="IL3" s="48">
        <f t="shared" si="20"/>
        <v>2</v>
      </c>
      <c r="IM3" s="48">
        <f t="shared" si="20"/>
        <v>3</v>
      </c>
      <c r="IN3" s="48">
        <f t="shared" si="20"/>
        <v>4</v>
      </c>
      <c r="IO3" s="48">
        <f t="shared" si="20"/>
        <v>5</v>
      </c>
      <c r="IP3" s="48">
        <f t="shared" ref="IP3:LA3" si="21">MONTH(IP4)</f>
        <v>6</v>
      </c>
      <c r="IQ3" s="48">
        <f t="shared" si="21"/>
        <v>7</v>
      </c>
      <c r="IR3" s="48">
        <f t="shared" si="21"/>
        <v>8</v>
      </c>
      <c r="IS3" s="48">
        <f t="shared" si="21"/>
        <v>9</v>
      </c>
      <c r="IT3" s="48">
        <f t="shared" si="21"/>
        <v>10</v>
      </c>
      <c r="IU3" s="48">
        <f t="shared" si="21"/>
        <v>11</v>
      </c>
      <c r="IV3" s="48">
        <f t="shared" si="21"/>
        <v>12</v>
      </c>
      <c r="IW3" s="48">
        <f t="shared" si="21"/>
        <v>1</v>
      </c>
      <c r="IX3" s="48">
        <f t="shared" si="21"/>
        <v>2</v>
      </c>
      <c r="IY3" s="48">
        <f t="shared" si="21"/>
        <v>3</v>
      </c>
      <c r="IZ3" s="48">
        <f t="shared" si="21"/>
        <v>4</v>
      </c>
      <c r="JA3" s="48">
        <f t="shared" si="21"/>
        <v>5</v>
      </c>
      <c r="JB3" s="48">
        <f t="shared" si="21"/>
        <v>6</v>
      </c>
      <c r="JC3" s="48">
        <f t="shared" si="21"/>
        <v>7</v>
      </c>
      <c r="JD3" s="48">
        <f t="shared" si="21"/>
        <v>8</v>
      </c>
      <c r="JE3" s="48">
        <f t="shared" si="21"/>
        <v>9</v>
      </c>
      <c r="JF3" s="48">
        <f t="shared" si="21"/>
        <v>10</v>
      </c>
      <c r="JG3" s="48">
        <f t="shared" si="21"/>
        <v>11</v>
      </c>
      <c r="JH3" s="48">
        <f t="shared" si="21"/>
        <v>12</v>
      </c>
      <c r="JI3" s="48">
        <f t="shared" si="21"/>
        <v>1</v>
      </c>
      <c r="JJ3" s="48">
        <f t="shared" si="21"/>
        <v>2</v>
      </c>
      <c r="JK3" s="48">
        <f t="shared" si="21"/>
        <v>3</v>
      </c>
      <c r="JL3" s="48">
        <f t="shared" si="21"/>
        <v>4</v>
      </c>
      <c r="JM3" s="48">
        <f t="shared" si="21"/>
        <v>5</v>
      </c>
      <c r="JN3" s="48">
        <f t="shared" si="21"/>
        <v>6</v>
      </c>
      <c r="JO3" s="48">
        <f t="shared" si="21"/>
        <v>7</v>
      </c>
      <c r="JP3" s="48">
        <f t="shared" si="21"/>
        <v>8</v>
      </c>
      <c r="JQ3" s="48">
        <f t="shared" si="21"/>
        <v>9</v>
      </c>
      <c r="JR3" s="48">
        <f t="shared" si="21"/>
        <v>10</v>
      </c>
      <c r="JS3" s="48">
        <f t="shared" si="21"/>
        <v>11</v>
      </c>
      <c r="JT3" s="48">
        <f t="shared" si="21"/>
        <v>12</v>
      </c>
      <c r="JU3" s="48">
        <f t="shared" si="21"/>
        <v>1</v>
      </c>
      <c r="JV3" s="48">
        <f t="shared" si="21"/>
        <v>2</v>
      </c>
      <c r="JW3" s="48">
        <f t="shared" si="21"/>
        <v>3</v>
      </c>
      <c r="JX3" s="48">
        <f t="shared" si="21"/>
        <v>4</v>
      </c>
      <c r="JY3" s="48">
        <f t="shared" si="21"/>
        <v>5</v>
      </c>
      <c r="JZ3" s="48">
        <f t="shared" si="21"/>
        <v>6</v>
      </c>
      <c r="KA3" s="48">
        <f t="shared" si="21"/>
        <v>7</v>
      </c>
      <c r="KB3" s="48">
        <f t="shared" si="21"/>
        <v>8</v>
      </c>
      <c r="KC3" s="48">
        <f t="shared" si="21"/>
        <v>9</v>
      </c>
      <c r="KD3" s="48">
        <f t="shared" si="21"/>
        <v>10</v>
      </c>
      <c r="KE3" s="48">
        <f t="shared" si="21"/>
        <v>11</v>
      </c>
      <c r="KF3" s="48">
        <f t="shared" si="21"/>
        <v>12</v>
      </c>
      <c r="KG3" s="48">
        <f t="shared" si="21"/>
        <v>1</v>
      </c>
      <c r="KH3" s="48">
        <f t="shared" si="21"/>
        <v>2</v>
      </c>
      <c r="KI3" s="48">
        <f t="shared" si="21"/>
        <v>3</v>
      </c>
      <c r="KJ3" s="48">
        <f t="shared" si="21"/>
        <v>4</v>
      </c>
      <c r="KK3" s="48">
        <f t="shared" si="21"/>
        <v>5</v>
      </c>
      <c r="KL3" s="48">
        <f t="shared" si="21"/>
        <v>6</v>
      </c>
      <c r="KM3" s="48">
        <f t="shared" si="21"/>
        <v>7</v>
      </c>
      <c r="KN3" s="48">
        <f t="shared" si="21"/>
        <v>8</v>
      </c>
      <c r="KO3" s="48">
        <f t="shared" si="21"/>
        <v>9</v>
      </c>
      <c r="KP3" s="48">
        <f t="shared" si="21"/>
        <v>10</v>
      </c>
      <c r="KQ3" s="48">
        <f t="shared" si="21"/>
        <v>11</v>
      </c>
      <c r="KR3" s="48">
        <f t="shared" si="21"/>
        <v>12</v>
      </c>
      <c r="KS3" s="48">
        <f t="shared" si="21"/>
        <v>1</v>
      </c>
      <c r="KT3" s="48">
        <f t="shared" si="21"/>
        <v>2</v>
      </c>
      <c r="KU3" s="48">
        <f t="shared" si="21"/>
        <v>3</v>
      </c>
      <c r="KV3" s="48">
        <f t="shared" si="21"/>
        <v>4</v>
      </c>
      <c r="KW3" s="48">
        <f t="shared" si="21"/>
        <v>5</v>
      </c>
      <c r="KX3" s="48">
        <f t="shared" si="21"/>
        <v>6</v>
      </c>
      <c r="KY3" s="48">
        <f t="shared" si="21"/>
        <v>7</v>
      </c>
      <c r="KZ3" s="48">
        <f t="shared" si="21"/>
        <v>8</v>
      </c>
      <c r="LA3" s="48">
        <f t="shared" si="21"/>
        <v>9</v>
      </c>
      <c r="LB3" s="48">
        <f t="shared" ref="LB3:MZ3" si="22">MONTH(LB4)</f>
        <v>10</v>
      </c>
      <c r="LC3" s="48">
        <f t="shared" si="22"/>
        <v>11</v>
      </c>
      <c r="LD3" s="48">
        <f t="shared" si="22"/>
        <v>12</v>
      </c>
      <c r="LE3" s="48">
        <f t="shared" si="22"/>
        <v>1</v>
      </c>
      <c r="LF3" s="48">
        <f t="shared" si="22"/>
        <v>2</v>
      </c>
      <c r="LG3" s="48">
        <f t="shared" si="22"/>
        <v>3</v>
      </c>
      <c r="LH3" s="48">
        <f t="shared" si="22"/>
        <v>4</v>
      </c>
      <c r="LI3" s="48">
        <f t="shared" si="22"/>
        <v>5</v>
      </c>
      <c r="LJ3" s="48">
        <f t="shared" si="22"/>
        <v>6</v>
      </c>
      <c r="LK3" s="48">
        <f t="shared" si="22"/>
        <v>7</v>
      </c>
      <c r="LL3" s="48">
        <f t="shared" si="22"/>
        <v>8</v>
      </c>
      <c r="LM3" s="48">
        <f t="shared" si="22"/>
        <v>9</v>
      </c>
      <c r="LN3" s="48">
        <f t="shared" si="22"/>
        <v>10</v>
      </c>
      <c r="LO3" s="48">
        <f t="shared" si="22"/>
        <v>11</v>
      </c>
      <c r="LP3" s="48">
        <f t="shared" si="22"/>
        <v>12</v>
      </c>
      <c r="LQ3" s="48">
        <f t="shared" si="22"/>
        <v>1</v>
      </c>
      <c r="LR3" s="48">
        <f t="shared" si="22"/>
        <v>2</v>
      </c>
      <c r="LS3" s="48">
        <f t="shared" si="22"/>
        <v>3</v>
      </c>
      <c r="LT3" s="48">
        <f t="shared" si="22"/>
        <v>4</v>
      </c>
      <c r="LU3" s="48">
        <f t="shared" si="22"/>
        <v>5</v>
      </c>
      <c r="LV3" s="48">
        <f t="shared" si="22"/>
        <v>6</v>
      </c>
      <c r="LW3" s="48">
        <f t="shared" si="22"/>
        <v>7</v>
      </c>
      <c r="LX3" s="48">
        <f t="shared" si="22"/>
        <v>8</v>
      </c>
      <c r="LY3" s="48">
        <f t="shared" si="22"/>
        <v>9</v>
      </c>
      <c r="LZ3" s="48">
        <f t="shared" si="22"/>
        <v>10</v>
      </c>
      <c r="MA3" s="48">
        <f t="shared" si="22"/>
        <v>11</v>
      </c>
      <c r="MB3" s="48">
        <f t="shared" si="22"/>
        <v>12</v>
      </c>
      <c r="MC3" s="48">
        <f t="shared" si="22"/>
        <v>1</v>
      </c>
      <c r="MD3" s="48">
        <f t="shared" si="22"/>
        <v>2</v>
      </c>
      <c r="ME3" s="48">
        <f t="shared" si="22"/>
        <v>3</v>
      </c>
      <c r="MF3" s="48">
        <f t="shared" si="22"/>
        <v>4</v>
      </c>
      <c r="MG3" s="48">
        <f t="shared" si="22"/>
        <v>5</v>
      </c>
      <c r="MH3" s="48">
        <f t="shared" si="22"/>
        <v>6</v>
      </c>
      <c r="MI3" s="48">
        <f t="shared" si="22"/>
        <v>7</v>
      </c>
      <c r="MJ3" s="48">
        <f t="shared" si="22"/>
        <v>8</v>
      </c>
      <c r="MK3" s="48">
        <f t="shared" si="22"/>
        <v>9</v>
      </c>
      <c r="ML3" s="48">
        <f t="shared" si="22"/>
        <v>10</v>
      </c>
      <c r="MM3" s="48">
        <f t="shared" si="22"/>
        <v>11</v>
      </c>
      <c r="MN3" s="48">
        <f t="shared" si="22"/>
        <v>12</v>
      </c>
      <c r="MO3" s="48">
        <f t="shared" si="22"/>
        <v>1</v>
      </c>
      <c r="MP3" s="48">
        <f t="shared" si="22"/>
        <v>2</v>
      </c>
      <c r="MQ3" s="48">
        <f t="shared" si="22"/>
        <v>3</v>
      </c>
      <c r="MR3" s="48">
        <f t="shared" si="22"/>
        <v>4</v>
      </c>
      <c r="MS3" s="48">
        <f t="shared" si="22"/>
        <v>5</v>
      </c>
      <c r="MT3" s="48">
        <f t="shared" si="22"/>
        <v>6</v>
      </c>
      <c r="MU3" s="48">
        <f t="shared" si="22"/>
        <v>7</v>
      </c>
      <c r="MV3" s="48">
        <f t="shared" si="22"/>
        <v>8</v>
      </c>
      <c r="MW3" s="48">
        <f t="shared" si="22"/>
        <v>9</v>
      </c>
      <c r="MX3" s="48">
        <f t="shared" si="22"/>
        <v>10</v>
      </c>
      <c r="MY3" s="48">
        <f t="shared" si="22"/>
        <v>11</v>
      </c>
      <c r="MZ3" s="48">
        <f t="shared" si="22"/>
        <v>12</v>
      </c>
      <c r="NA3" s="48" t="s">
        <v>2</v>
      </c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</row>
    <row r="4" spans="2:396" customFormat="1" x14ac:dyDescent="0.25">
      <c r="B4" s="86" t="s">
        <v>413</v>
      </c>
      <c r="C4" s="1"/>
      <c r="D4" s="1"/>
      <c r="E4" s="61">
        <v>44197</v>
      </c>
      <c r="F4" s="3">
        <f t="shared" ref="F4:BF4" si="23">+EOMONTH(E4,0)+1</f>
        <v>44228</v>
      </c>
      <c r="G4" s="3">
        <f t="shared" si="23"/>
        <v>44256</v>
      </c>
      <c r="H4" s="3">
        <f t="shared" si="23"/>
        <v>44287</v>
      </c>
      <c r="I4" s="3">
        <f t="shared" si="23"/>
        <v>44317</v>
      </c>
      <c r="J4" s="3">
        <f t="shared" si="23"/>
        <v>44348</v>
      </c>
      <c r="K4" s="3">
        <f t="shared" si="23"/>
        <v>44378</v>
      </c>
      <c r="L4" s="3">
        <f t="shared" si="23"/>
        <v>44409</v>
      </c>
      <c r="M4" s="3">
        <f t="shared" si="23"/>
        <v>44440</v>
      </c>
      <c r="N4" s="3">
        <f t="shared" si="23"/>
        <v>44470</v>
      </c>
      <c r="O4" s="3">
        <f t="shared" si="23"/>
        <v>44501</v>
      </c>
      <c r="P4" s="6">
        <f t="shared" si="23"/>
        <v>44531</v>
      </c>
      <c r="Q4" s="3">
        <f t="shared" si="23"/>
        <v>44562</v>
      </c>
      <c r="R4" s="3">
        <f t="shared" si="23"/>
        <v>44593</v>
      </c>
      <c r="S4" s="3">
        <f t="shared" si="23"/>
        <v>44621</v>
      </c>
      <c r="T4" s="3">
        <f t="shared" si="23"/>
        <v>44652</v>
      </c>
      <c r="U4" s="3">
        <f t="shared" si="23"/>
        <v>44682</v>
      </c>
      <c r="V4" s="3">
        <f t="shared" si="23"/>
        <v>44713</v>
      </c>
      <c r="W4" s="3">
        <f t="shared" si="23"/>
        <v>44743</v>
      </c>
      <c r="X4" s="3">
        <f t="shared" si="23"/>
        <v>44774</v>
      </c>
      <c r="Y4" s="3">
        <f t="shared" si="23"/>
        <v>44805</v>
      </c>
      <c r="Z4" s="3">
        <f t="shared" si="23"/>
        <v>44835</v>
      </c>
      <c r="AA4" s="3">
        <f t="shared" si="23"/>
        <v>44866</v>
      </c>
      <c r="AB4" s="6">
        <f t="shared" si="23"/>
        <v>44896</v>
      </c>
      <c r="AC4" s="49">
        <f t="shared" si="23"/>
        <v>44927</v>
      </c>
      <c r="AD4" s="3">
        <f t="shared" si="23"/>
        <v>44958</v>
      </c>
      <c r="AE4" s="3">
        <f t="shared" si="23"/>
        <v>44986</v>
      </c>
      <c r="AF4" s="3">
        <f t="shared" si="23"/>
        <v>45017</v>
      </c>
      <c r="AG4" s="3">
        <f t="shared" si="23"/>
        <v>45047</v>
      </c>
      <c r="AH4" s="6">
        <f t="shared" si="23"/>
        <v>45078</v>
      </c>
      <c r="AI4" s="3">
        <f t="shared" si="23"/>
        <v>45108</v>
      </c>
      <c r="AJ4" s="3">
        <f t="shared" si="23"/>
        <v>45139</v>
      </c>
      <c r="AK4" s="3">
        <f t="shared" si="23"/>
        <v>45170</v>
      </c>
      <c r="AL4" s="3">
        <f t="shared" si="23"/>
        <v>45200</v>
      </c>
      <c r="AM4" s="3">
        <f t="shared" si="23"/>
        <v>45231</v>
      </c>
      <c r="AN4" s="6">
        <f t="shared" si="23"/>
        <v>45261</v>
      </c>
      <c r="AO4" s="3">
        <f t="shared" si="23"/>
        <v>45292</v>
      </c>
      <c r="AP4" s="3">
        <f t="shared" si="23"/>
        <v>45323</v>
      </c>
      <c r="AQ4" s="3">
        <f t="shared" si="23"/>
        <v>45352</v>
      </c>
      <c r="AR4" s="3">
        <f t="shared" si="23"/>
        <v>45383</v>
      </c>
      <c r="AS4" s="3">
        <f t="shared" si="23"/>
        <v>45413</v>
      </c>
      <c r="AT4" s="3">
        <f t="shared" si="23"/>
        <v>45444</v>
      </c>
      <c r="AU4" s="3">
        <f t="shared" si="23"/>
        <v>45474</v>
      </c>
      <c r="AV4" s="3">
        <f t="shared" si="23"/>
        <v>45505</v>
      </c>
      <c r="AW4" s="3">
        <f t="shared" si="23"/>
        <v>45536</v>
      </c>
      <c r="AX4" s="3">
        <f t="shared" si="23"/>
        <v>45566</v>
      </c>
      <c r="AY4" s="3">
        <f t="shared" si="23"/>
        <v>45597</v>
      </c>
      <c r="AZ4" s="6">
        <f t="shared" si="23"/>
        <v>45627</v>
      </c>
      <c r="BA4" s="3">
        <f t="shared" si="23"/>
        <v>45658</v>
      </c>
      <c r="BB4" s="49">
        <f t="shared" si="23"/>
        <v>45689</v>
      </c>
      <c r="BC4" s="49">
        <f t="shared" si="23"/>
        <v>45717</v>
      </c>
      <c r="BD4" s="49">
        <f t="shared" si="23"/>
        <v>45748</v>
      </c>
      <c r="BE4" s="49">
        <f t="shared" si="23"/>
        <v>45778</v>
      </c>
      <c r="BF4" s="49">
        <f t="shared" si="23"/>
        <v>45809</v>
      </c>
      <c r="BG4" s="49">
        <f t="shared" ref="BG4:DR4" si="24">+EOMONTH(BF4,0)+1</f>
        <v>45839</v>
      </c>
      <c r="BH4" s="49">
        <f t="shared" si="24"/>
        <v>45870</v>
      </c>
      <c r="BI4" s="49">
        <f t="shared" si="24"/>
        <v>45901</v>
      </c>
      <c r="BJ4" s="49">
        <f t="shared" si="24"/>
        <v>45931</v>
      </c>
      <c r="BK4" s="49">
        <f t="shared" si="24"/>
        <v>45962</v>
      </c>
      <c r="BL4" s="49">
        <f t="shared" si="24"/>
        <v>45992</v>
      </c>
      <c r="BM4" s="49">
        <f t="shared" si="24"/>
        <v>46023</v>
      </c>
      <c r="BN4" s="49">
        <f t="shared" si="24"/>
        <v>46054</v>
      </c>
      <c r="BO4" s="49">
        <f t="shared" si="24"/>
        <v>46082</v>
      </c>
      <c r="BP4" s="49">
        <f t="shared" si="24"/>
        <v>46113</v>
      </c>
      <c r="BQ4" s="49">
        <f t="shared" si="24"/>
        <v>46143</v>
      </c>
      <c r="BR4" s="49">
        <f t="shared" si="24"/>
        <v>46174</v>
      </c>
      <c r="BS4" s="49">
        <f t="shared" si="24"/>
        <v>46204</v>
      </c>
      <c r="BT4" s="49">
        <f t="shared" si="24"/>
        <v>46235</v>
      </c>
      <c r="BU4" s="49">
        <f t="shared" si="24"/>
        <v>46266</v>
      </c>
      <c r="BV4" s="49">
        <f t="shared" si="24"/>
        <v>46296</v>
      </c>
      <c r="BW4" s="49">
        <f t="shared" si="24"/>
        <v>46327</v>
      </c>
      <c r="BX4" s="49">
        <f t="shared" si="24"/>
        <v>46357</v>
      </c>
      <c r="BY4" s="49">
        <f t="shared" si="24"/>
        <v>46388</v>
      </c>
      <c r="BZ4" s="49">
        <f t="shared" si="24"/>
        <v>46419</v>
      </c>
      <c r="CA4" s="49">
        <f t="shared" si="24"/>
        <v>46447</v>
      </c>
      <c r="CB4" s="49">
        <f t="shared" si="24"/>
        <v>46478</v>
      </c>
      <c r="CC4" s="49">
        <f t="shared" si="24"/>
        <v>46508</v>
      </c>
      <c r="CD4" s="49">
        <f t="shared" si="24"/>
        <v>46539</v>
      </c>
      <c r="CE4" s="49">
        <f t="shared" si="24"/>
        <v>46569</v>
      </c>
      <c r="CF4" s="49">
        <f t="shared" si="24"/>
        <v>46600</v>
      </c>
      <c r="CG4" s="49">
        <f t="shared" si="24"/>
        <v>46631</v>
      </c>
      <c r="CH4" s="49">
        <f t="shared" si="24"/>
        <v>46661</v>
      </c>
      <c r="CI4" s="49">
        <f t="shared" si="24"/>
        <v>46692</v>
      </c>
      <c r="CJ4" s="49">
        <f t="shared" si="24"/>
        <v>46722</v>
      </c>
      <c r="CK4" s="49">
        <f t="shared" si="24"/>
        <v>46753</v>
      </c>
      <c r="CL4" s="49">
        <f t="shared" si="24"/>
        <v>46784</v>
      </c>
      <c r="CM4" s="49">
        <f t="shared" si="24"/>
        <v>46813</v>
      </c>
      <c r="CN4" s="49">
        <f t="shared" si="24"/>
        <v>46844</v>
      </c>
      <c r="CO4" s="49">
        <f t="shared" si="24"/>
        <v>46874</v>
      </c>
      <c r="CP4" s="49">
        <f t="shared" si="24"/>
        <v>46905</v>
      </c>
      <c r="CQ4" s="49">
        <f t="shared" si="24"/>
        <v>46935</v>
      </c>
      <c r="CR4" s="49">
        <f t="shared" si="24"/>
        <v>46966</v>
      </c>
      <c r="CS4" s="49">
        <f t="shared" si="24"/>
        <v>46997</v>
      </c>
      <c r="CT4" s="49">
        <f t="shared" si="24"/>
        <v>47027</v>
      </c>
      <c r="CU4" s="49">
        <f t="shared" si="24"/>
        <v>47058</v>
      </c>
      <c r="CV4" s="49">
        <f t="shared" si="24"/>
        <v>47088</v>
      </c>
      <c r="CW4" s="49">
        <f t="shared" si="24"/>
        <v>47119</v>
      </c>
      <c r="CX4" s="49">
        <f t="shared" si="24"/>
        <v>47150</v>
      </c>
      <c r="CY4" s="49">
        <f t="shared" si="24"/>
        <v>47178</v>
      </c>
      <c r="CZ4" s="49">
        <f t="shared" si="24"/>
        <v>47209</v>
      </c>
      <c r="DA4" s="49">
        <f t="shared" si="24"/>
        <v>47239</v>
      </c>
      <c r="DB4" s="49">
        <f t="shared" si="24"/>
        <v>47270</v>
      </c>
      <c r="DC4" s="49">
        <f t="shared" si="24"/>
        <v>47300</v>
      </c>
      <c r="DD4" s="49">
        <f t="shared" si="24"/>
        <v>47331</v>
      </c>
      <c r="DE4" s="49">
        <f t="shared" si="24"/>
        <v>47362</v>
      </c>
      <c r="DF4" s="49">
        <f t="shared" si="24"/>
        <v>47392</v>
      </c>
      <c r="DG4" s="49">
        <f t="shared" si="24"/>
        <v>47423</v>
      </c>
      <c r="DH4" s="49">
        <f t="shared" si="24"/>
        <v>47453</v>
      </c>
      <c r="DI4" s="49">
        <f t="shared" si="24"/>
        <v>47484</v>
      </c>
      <c r="DJ4" s="49">
        <f t="shared" si="24"/>
        <v>47515</v>
      </c>
      <c r="DK4" s="49">
        <f t="shared" si="24"/>
        <v>47543</v>
      </c>
      <c r="DL4" s="49">
        <f t="shared" si="24"/>
        <v>47574</v>
      </c>
      <c r="DM4" s="49">
        <f t="shared" si="24"/>
        <v>47604</v>
      </c>
      <c r="DN4" s="49">
        <f t="shared" si="24"/>
        <v>47635</v>
      </c>
      <c r="DO4" s="49">
        <f t="shared" si="24"/>
        <v>47665</v>
      </c>
      <c r="DP4" s="49">
        <f t="shared" si="24"/>
        <v>47696</v>
      </c>
      <c r="DQ4" s="49">
        <f t="shared" si="24"/>
        <v>47727</v>
      </c>
      <c r="DR4" s="49">
        <f t="shared" si="24"/>
        <v>47757</v>
      </c>
      <c r="DS4" s="49">
        <f t="shared" ref="DS4:GD4" si="25">+EOMONTH(DR4,0)+1</f>
        <v>47788</v>
      </c>
      <c r="DT4" s="49">
        <f t="shared" si="25"/>
        <v>47818</v>
      </c>
      <c r="DU4" s="49">
        <f t="shared" si="25"/>
        <v>47849</v>
      </c>
      <c r="DV4" s="49">
        <f t="shared" si="25"/>
        <v>47880</v>
      </c>
      <c r="DW4" s="49">
        <f t="shared" si="25"/>
        <v>47908</v>
      </c>
      <c r="DX4" s="49">
        <f t="shared" si="25"/>
        <v>47939</v>
      </c>
      <c r="DY4" s="49">
        <f t="shared" si="25"/>
        <v>47969</v>
      </c>
      <c r="DZ4" s="49">
        <f t="shared" si="25"/>
        <v>48000</v>
      </c>
      <c r="EA4" s="49">
        <f t="shared" si="25"/>
        <v>48030</v>
      </c>
      <c r="EB4" s="49">
        <f t="shared" si="25"/>
        <v>48061</v>
      </c>
      <c r="EC4" s="49">
        <f t="shared" si="25"/>
        <v>48092</v>
      </c>
      <c r="ED4" s="49">
        <f t="shared" si="25"/>
        <v>48122</v>
      </c>
      <c r="EE4" s="49">
        <f t="shared" si="25"/>
        <v>48153</v>
      </c>
      <c r="EF4" s="49">
        <f t="shared" si="25"/>
        <v>48183</v>
      </c>
      <c r="EG4" s="49">
        <f t="shared" si="25"/>
        <v>48214</v>
      </c>
      <c r="EH4" s="49">
        <f t="shared" si="25"/>
        <v>48245</v>
      </c>
      <c r="EI4" s="49">
        <f t="shared" si="25"/>
        <v>48274</v>
      </c>
      <c r="EJ4" s="49">
        <f t="shared" si="25"/>
        <v>48305</v>
      </c>
      <c r="EK4" s="49">
        <f t="shared" si="25"/>
        <v>48335</v>
      </c>
      <c r="EL4" s="49">
        <f t="shared" si="25"/>
        <v>48366</v>
      </c>
      <c r="EM4" s="49">
        <f t="shared" si="25"/>
        <v>48396</v>
      </c>
      <c r="EN4" s="49">
        <f t="shared" si="25"/>
        <v>48427</v>
      </c>
      <c r="EO4" s="49">
        <f t="shared" si="25"/>
        <v>48458</v>
      </c>
      <c r="EP4" s="49">
        <f t="shared" si="25"/>
        <v>48488</v>
      </c>
      <c r="EQ4" s="49">
        <f t="shared" si="25"/>
        <v>48519</v>
      </c>
      <c r="ER4" s="49">
        <f t="shared" si="25"/>
        <v>48549</v>
      </c>
      <c r="ES4" s="49">
        <f t="shared" si="25"/>
        <v>48580</v>
      </c>
      <c r="ET4" s="49">
        <f t="shared" si="25"/>
        <v>48611</v>
      </c>
      <c r="EU4" s="49">
        <f t="shared" si="25"/>
        <v>48639</v>
      </c>
      <c r="EV4" s="49">
        <f t="shared" si="25"/>
        <v>48670</v>
      </c>
      <c r="EW4" s="49">
        <f t="shared" si="25"/>
        <v>48700</v>
      </c>
      <c r="EX4" s="49">
        <f t="shared" si="25"/>
        <v>48731</v>
      </c>
      <c r="EY4" s="49">
        <f t="shared" si="25"/>
        <v>48761</v>
      </c>
      <c r="EZ4" s="49">
        <f t="shared" si="25"/>
        <v>48792</v>
      </c>
      <c r="FA4" s="49">
        <f t="shared" si="25"/>
        <v>48823</v>
      </c>
      <c r="FB4" s="49">
        <f t="shared" si="25"/>
        <v>48853</v>
      </c>
      <c r="FC4" s="49">
        <f t="shared" si="25"/>
        <v>48884</v>
      </c>
      <c r="FD4" s="49">
        <f t="shared" si="25"/>
        <v>48914</v>
      </c>
      <c r="FE4" s="49">
        <f t="shared" si="25"/>
        <v>48945</v>
      </c>
      <c r="FF4" s="49">
        <f t="shared" si="25"/>
        <v>48976</v>
      </c>
      <c r="FG4" s="49">
        <f t="shared" si="25"/>
        <v>49004</v>
      </c>
      <c r="FH4" s="49">
        <f t="shared" si="25"/>
        <v>49035</v>
      </c>
      <c r="FI4" s="49">
        <f t="shared" si="25"/>
        <v>49065</v>
      </c>
      <c r="FJ4" s="49">
        <f t="shared" si="25"/>
        <v>49096</v>
      </c>
      <c r="FK4" s="49">
        <f t="shared" si="25"/>
        <v>49126</v>
      </c>
      <c r="FL4" s="49">
        <f t="shared" si="25"/>
        <v>49157</v>
      </c>
      <c r="FM4" s="49">
        <f t="shared" si="25"/>
        <v>49188</v>
      </c>
      <c r="FN4" s="49">
        <f t="shared" si="25"/>
        <v>49218</v>
      </c>
      <c r="FO4" s="49">
        <f t="shared" si="25"/>
        <v>49249</v>
      </c>
      <c r="FP4" s="49">
        <f t="shared" si="25"/>
        <v>49279</v>
      </c>
      <c r="FQ4" s="49">
        <f t="shared" si="25"/>
        <v>49310</v>
      </c>
      <c r="FR4" s="49">
        <f t="shared" si="25"/>
        <v>49341</v>
      </c>
      <c r="FS4" s="49">
        <f t="shared" si="25"/>
        <v>49369</v>
      </c>
      <c r="FT4" s="49">
        <f t="shared" si="25"/>
        <v>49400</v>
      </c>
      <c r="FU4" s="49">
        <f t="shared" si="25"/>
        <v>49430</v>
      </c>
      <c r="FV4" s="49">
        <f t="shared" si="25"/>
        <v>49461</v>
      </c>
      <c r="FW4" s="49">
        <f t="shared" si="25"/>
        <v>49491</v>
      </c>
      <c r="FX4" s="49">
        <f t="shared" si="25"/>
        <v>49522</v>
      </c>
      <c r="FY4" s="49">
        <f t="shared" si="25"/>
        <v>49553</v>
      </c>
      <c r="FZ4" s="49">
        <f t="shared" si="25"/>
        <v>49583</v>
      </c>
      <c r="GA4" s="49">
        <f t="shared" si="25"/>
        <v>49614</v>
      </c>
      <c r="GB4" s="49">
        <f t="shared" si="25"/>
        <v>49644</v>
      </c>
      <c r="GC4" s="49">
        <f t="shared" si="25"/>
        <v>49675</v>
      </c>
      <c r="GD4" s="49">
        <f t="shared" si="25"/>
        <v>49706</v>
      </c>
      <c r="GE4" s="49">
        <f t="shared" ref="GE4:IJ4" si="26">+EOMONTH(GD4,0)+1</f>
        <v>49735</v>
      </c>
      <c r="GF4" s="49">
        <f t="shared" si="26"/>
        <v>49766</v>
      </c>
      <c r="GG4" s="49">
        <f t="shared" si="26"/>
        <v>49796</v>
      </c>
      <c r="GH4" s="49">
        <f t="shared" si="26"/>
        <v>49827</v>
      </c>
      <c r="GI4" s="49">
        <f t="shared" si="26"/>
        <v>49857</v>
      </c>
      <c r="GJ4" s="49">
        <f t="shared" si="26"/>
        <v>49888</v>
      </c>
      <c r="GK4" s="49">
        <f t="shared" si="26"/>
        <v>49919</v>
      </c>
      <c r="GL4" s="49">
        <f t="shared" si="26"/>
        <v>49949</v>
      </c>
      <c r="GM4" s="49">
        <f t="shared" si="26"/>
        <v>49980</v>
      </c>
      <c r="GN4" s="49">
        <f t="shared" si="26"/>
        <v>50010</v>
      </c>
      <c r="GO4" s="49">
        <f t="shared" si="26"/>
        <v>50041</v>
      </c>
      <c r="GP4" s="49">
        <f t="shared" si="26"/>
        <v>50072</v>
      </c>
      <c r="GQ4" s="49">
        <f t="shared" si="26"/>
        <v>50100</v>
      </c>
      <c r="GR4" s="49">
        <f t="shared" si="26"/>
        <v>50131</v>
      </c>
      <c r="GS4" s="49">
        <f t="shared" si="26"/>
        <v>50161</v>
      </c>
      <c r="GT4" s="49">
        <f t="shared" si="26"/>
        <v>50192</v>
      </c>
      <c r="GU4" s="49">
        <f t="shared" si="26"/>
        <v>50222</v>
      </c>
      <c r="GV4" s="49">
        <f t="shared" si="26"/>
        <v>50253</v>
      </c>
      <c r="GW4" s="49">
        <f t="shared" si="26"/>
        <v>50284</v>
      </c>
      <c r="GX4" s="49">
        <f t="shared" si="26"/>
        <v>50314</v>
      </c>
      <c r="GY4" s="49">
        <f t="shared" si="26"/>
        <v>50345</v>
      </c>
      <c r="GZ4" s="49">
        <f t="shared" si="26"/>
        <v>50375</v>
      </c>
      <c r="HA4" s="49">
        <f t="shared" si="26"/>
        <v>50406</v>
      </c>
      <c r="HB4" s="49">
        <f t="shared" si="26"/>
        <v>50437</v>
      </c>
      <c r="HC4" s="49">
        <f t="shared" si="26"/>
        <v>50465</v>
      </c>
      <c r="HD4" s="49">
        <f t="shared" si="26"/>
        <v>50496</v>
      </c>
      <c r="HE4" s="49">
        <f t="shared" si="26"/>
        <v>50526</v>
      </c>
      <c r="HF4" s="49">
        <f t="shared" si="26"/>
        <v>50557</v>
      </c>
      <c r="HG4" s="49">
        <f t="shared" si="26"/>
        <v>50587</v>
      </c>
      <c r="HH4" s="49">
        <f t="shared" si="26"/>
        <v>50618</v>
      </c>
      <c r="HI4" s="49">
        <f t="shared" si="26"/>
        <v>50649</v>
      </c>
      <c r="HJ4" s="49">
        <f t="shared" si="26"/>
        <v>50679</v>
      </c>
      <c r="HK4" s="49">
        <f t="shared" si="26"/>
        <v>50710</v>
      </c>
      <c r="HL4" s="49">
        <f t="shared" si="26"/>
        <v>50740</v>
      </c>
      <c r="HM4" s="49">
        <f t="shared" si="26"/>
        <v>50771</v>
      </c>
      <c r="HN4" s="49">
        <f t="shared" si="26"/>
        <v>50802</v>
      </c>
      <c r="HO4" s="49">
        <f t="shared" si="26"/>
        <v>50830</v>
      </c>
      <c r="HP4" s="49">
        <f t="shared" si="26"/>
        <v>50861</v>
      </c>
      <c r="HQ4" s="49">
        <f t="shared" si="26"/>
        <v>50891</v>
      </c>
      <c r="HR4" s="49">
        <f t="shared" si="26"/>
        <v>50922</v>
      </c>
      <c r="HS4" s="49">
        <f t="shared" si="26"/>
        <v>50952</v>
      </c>
      <c r="HT4" s="49">
        <f t="shared" si="26"/>
        <v>50983</v>
      </c>
      <c r="HU4" s="49">
        <f t="shared" si="26"/>
        <v>51014</v>
      </c>
      <c r="HV4" s="49">
        <f t="shared" si="26"/>
        <v>51044</v>
      </c>
      <c r="HW4" s="49">
        <f t="shared" si="26"/>
        <v>51075</v>
      </c>
      <c r="HX4" s="49">
        <f t="shared" si="26"/>
        <v>51105</v>
      </c>
      <c r="HY4" s="49">
        <f t="shared" si="26"/>
        <v>51136</v>
      </c>
      <c r="HZ4" s="49">
        <f t="shared" si="26"/>
        <v>51167</v>
      </c>
      <c r="IA4" s="49">
        <f t="shared" si="26"/>
        <v>51196</v>
      </c>
      <c r="IB4" s="49">
        <f t="shared" si="26"/>
        <v>51227</v>
      </c>
      <c r="IC4" s="49">
        <f t="shared" si="26"/>
        <v>51257</v>
      </c>
      <c r="ID4" s="49">
        <f t="shared" si="26"/>
        <v>51288</v>
      </c>
      <c r="IE4" s="49">
        <f t="shared" si="26"/>
        <v>51318</v>
      </c>
      <c r="IF4" s="49">
        <f t="shared" si="26"/>
        <v>51349</v>
      </c>
      <c r="IG4" s="49">
        <f t="shared" si="26"/>
        <v>51380</v>
      </c>
      <c r="IH4" s="49">
        <f t="shared" si="26"/>
        <v>51410</v>
      </c>
      <c r="II4" s="49">
        <f t="shared" si="26"/>
        <v>51441</v>
      </c>
      <c r="IJ4" s="49">
        <f t="shared" si="26"/>
        <v>51471</v>
      </c>
      <c r="IK4" s="49">
        <f t="shared" ref="IK4" si="27">+EOMONTH(IJ4,0)+1</f>
        <v>51502</v>
      </c>
      <c r="IL4" s="49">
        <f t="shared" ref="IL4" si="28">+EOMONTH(IK4,0)+1</f>
        <v>51533</v>
      </c>
      <c r="IM4" s="49">
        <f t="shared" ref="IM4" si="29">+EOMONTH(IL4,0)+1</f>
        <v>51561</v>
      </c>
      <c r="IN4" s="49">
        <f t="shared" ref="IN4" si="30">+EOMONTH(IM4,0)+1</f>
        <v>51592</v>
      </c>
      <c r="IO4" s="49">
        <f t="shared" ref="IO4" si="31">+EOMONTH(IN4,0)+1</f>
        <v>51622</v>
      </c>
      <c r="IP4" s="49">
        <f t="shared" ref="IP4" si="32">+EOMONTH(IO4,0)+1</f>
        <v>51653</v>
      </c>
      <c r="IQ4" s="49">
        <f t="shared" ref="IQ4" si="33">+EOMONTH(IP4,0)+1</f>
        <v>51683</v>
      </c>
      <c r="IR4" s="49">
        <f t="shared" ref="IR4" si="34">+EOMONTH(IQ4,0)+1</f>
        <v>51714</v>
      </c>
      <c r="IS4" s="49">
        <f t="shared" ref="IS4" si="35">+EOMONTH(IR4,0)+1</f>
        <v>51745</v>
      </c>
      <c r="IT4" s="49">
        <f t="shared" ref="IT4" si="36">+EOMONTH(IS4,0)+1</f>
        <v>51775</v>
      </c>
      <c r="IU4" s="49">
        <f t="shared" ref="IU4" si="37">+EOMONTH(IT4,0)+1</f>
        <v>51806</v>
      </c>
      <c r="IV4" s="49">
        <f t="shared" ref="IV4" si="38">+EOMONTH(IU4,0)+1</f>
        <v>51836</v>
      </c>
      <c r="IW4" s="49">
        <f t="shared" ref="IW4" si="39">+EOMONTH(IV4,0)+1</f>
        <v>51867</v>
      </c>
      <c r="IX4" s="49">
        <f t="shared" ref="IX4" si="40">+EOMONTH(IW4,0)+1</f>
        <v>51898</v>
      </c>
      <c r="IY4" s="49">
        <f t="shared" ref="IY4" si="41">+EOMONTH(IX4,0)+1</f>
        <v>51926</v>
      </c>
      <c r="IZ4" s="49">
        <f t="shared" ref="IZ4" si="42">+EOMONTH(IY4,0)+1</f>
        <v>51957</v>
      </c>
      <c r="JA4" s="49">
        <f t="shared" ref="JA4" si="43">+EOMONTH(IZ4,0)+1</f>
        <v>51987</v>
      </c>
      <c r="JB4" s="49">
        <f t="shared" ref="JB4" si="44">+EOMONTH(JA4,0)+1</f>
        <v>52018</v>
      </c>
      <c r="JC4" s="49">
        <f t="shared" ref="JC4" si="45">+EOMONTH(JB4,0)+1</f>
        <v>52048</v>
      </c>
      <c r="JD4" s="49">
        <f t="shared" ref="JD4" si="46">+EOMONTH(JC4,0)+1</f>
        <v>52079</v>
      </c>
      <c r="JE4" s="49">
        <f t="shared" ref="JE4" si="47">+EOMONTH(JD4,0)+1</f>
        <v>52110</v>
      </c>
      <c r="JF4" s="49">
        <f t="shared" ref="JF4" si="48">+EOMONTH(JE4,0)+1</f>
        <v>52140</v>
      </c>
      <c r="JG4" s="49">
        <f t="shared" ref="JG4" si="49">+EOMONTH(JF4,0)+1</f>
        <v>52171</v>
      </c>
      <c r="JH4" s="49">
        <f t="shared" ref="JH4" si="50">+EOMONTH(JG4,0)+1</f>
        <v>52201</v>
      </c>
      <c r="JI4" s="49">
        <f t="shared" ref="JI4" si="51">+EOMONTH(JH4,0)+1</f>
        <v>52232</v>
      </c>
      <c r="JJ4" s="49">
        <f t="shared" ref="JJ4" si="52">+EOMONTH(JI4,0)+1</f>
        <v>52263</v>
      </c>
      <c r="JK4" s="49">
        <f t="shared" ref="JK4" si="53">+EOMONTH(JJ4,0)+1</f>
        <v>52291</v>
      </c>
      <c r="JL4" s="49">
        <f t="shared" ref="JL4" si="54">+EOMONTH(JK4,0)+1</f>
        <v>52322</v>
      </c>
      <c r="JM4" s="49">
        <f t="shared" ref="JM4" si="55">+EOMONTH(JL4,0)+1</f>
        <v>52352</v>
      </c>
      <c r="JN4" s="49">
        <f t="shared" ref="JN4" si="56">+EOMONTH(JM4,0)+1</f>
        <v>52383</v>
      </c>
      <c r="JO4" s="49">
        <f t="shared" ref="JO4" si="57">+EOMONTH(JN4,0)+1</f>
        <v>52413</v>
      </c>
      <c r="JP4" s="49">
        <f t="shared" ref="JP4" si="58">+EOMONTH(JO4,0)+1</f>
        <v>52444</v>
      </c>
      <c r="JQ4" s="49">
        <f t="shared" ref="JQ4" si="59">+EOMONTH(JP4,0)+1</f>
        <v>52475</v>
      </c>
      <c r="JR4" s="49">
        <f t="shared" ref="JR4" si="60">+EOMONTH(JQ4,0)+1</f>
        <v>52505</v>
      </c>
      <c r="JS4" s="49">
        <f t="shared" ref="JS4" si="61">+EOMONTH(JR4,0)+1</f>
        <v>52536</v>
      </c>
      <c r="JT4" s="49">
        <f t="shared" ref="JT4" si="62">+EOMONTH(JS4,0)+1</f>
        <v>52566</v>
      </c>
      <c r="JU4" s="49">
        <f t="shared" ref="JU4" si="63">+EOMONTH(JT4,0)+1</f>
        <v>52597</v>
      </c>
      <c r="JV4" s="49">
        <f t="shared" ref="JV4" si="64">+EOMONTH(JU4,0)+1</f>
        <v>52628</v>
      </c>
      <c r="JW4" s="49">
        <f t="shared" ref="JW4" si="65">+EOMONTH(JV4,0)+1</f>
        <v>52657</v>
      </c>
      <c r="JX4" s="49">
        <f t="shared" ref="JX4" si="66">+EOMONTH(JW4,0)+1</f>
        <v>52688</v>
      </c>
      <c r="JY4" s="49">
        <f t="shared" ref="JY4" si="67">+EOMONTH(JX4,0)+1</f>
        <v>52718</v>
      </c>
      <c r="JZ4" s="49">
        <f t="shared" ref="JZ4" si="68">+EOMONTH(JY4,0)+1</f>
        <v>52749</v>
      </c>
      <c r="KA4" s="49">
        <f t="shared" ref="KA4" si="69">+EOMONTH(JZ4,0)+1</f>
        <v>52779</v>
      </c>
      <c r="KB4" s="49">
        <f t="shared" ref="KB4" si="70">+EOMONTH(KA4,0)+1</f>
        <v>52810</v>
      </c>
      <c r="KC4" s="49">
        <f t="shared" ref="KC4" si="71">+EOMONTH(KB4,0)+1</f>
        <v>52841</v>
      </c>
      <c r="KD4" s="49">
        <f t="shared" ref="KD4" si="72">+EOMONTH(KC4,0)+1</f>
        <v>52871</v>
      </c>
      <c r="KE4" s="49">
        <f t="shared" ref="KE4" si="73">+EOMONTH(KD4,0)+1</f>
        <v>52902</v>
      </c>
      <c r="KF4" s="49">
        <f t="shared" ref="KF4" si="74">+EOMONTH(KE4,0)+1</f>
        <v>52932</v>
      </c>
      <c r="KG4" s="49">
        <f t="shared" ref="KG4" si="75">+EOMONTH(KF4,0)+1</f>
        <v>52963</v>
      </c>
      <c r="KH4" s="49">
        <f t="shared" ref="KH4" si="76">+EOMONTH(KG4,0)+1</f>
        <v>52994</v>
      </c>
      <c r="KI4" s="49">
        <f t="shared" ref="KI4" si="77">+EOMONTH(KH4,0)+1</f>
        <v>53022</v>
      </c>
      <c r="KJ4" s="49">
        <f t="shared" ref="KJ4" si="78">+EOMONTH(KI4,0)+1</f>
        <v>53053</v>
      </c>
      <c r="KK4" s="49">
        <f t="shared" ref="KK4" si="79">+EOMONTH(KJ4,0)+1</f>
        <v>53083</v>
      </c>
      <c r="KL4" s="49">
        <f t="shared" ref="KL4" si="80">+EOMONTH(KK4,0)+1</f>
        <v>53114</v>
      </c>
      <c r="KM4" s="49">
        <f t="shared" ref="KM4" si="81">+EOMONTH(KL4,0)+1</f>
        <v>53144</v>
      </c>
      <c r="KN4" s="49">
        <f t="shared" ref="KN4" si="82">+EOMONTH(KM4,0)+1</f>
        <v>53175</v>
      </c>
      <c r="KO4" s="49">
        <f t="shared" ref="KO4" si="83">+EOMONTH(KN4,0)+1</f>
        <v>53206</v>
      </c>
      <c r="KP4" s="49">
        <f t="shared" ref="KP4" si="84">+EOMONTH(KO4,0)+1</f>
        <v>53236</v>
      </c>
      <c r="KQ4" s="49">
        <f t="shared" ref="KQ4" si="85">+EOMONTH(KP4,0)+1</f>
        <v>53267</v>
      </c>
      <c r="KR4" s="49">
        <f t="shared" ref="KR4" si="86">+EOMONTH(KQ4,0)+1</f>
        <v>53297</v>
      </c>
      <c r="KS4" s="49">
        <f t="shared" ref="KS4" si="87">+EOMONTH(KR4,0)+1</f>
        <v>53328</v>
      </c>
      <c r="KT4" s="49">
        <f t="shared" ref="KT4" si="88">+EOMONTH(KS4,0)+1</f>
        <v>53359</v>
      </c>
      <c r="KU4" s="49">
        <f t="shared" ref="KU4" si="89">+EOMONTH(KT4,0)+1</f>
        <v>53387</v>
      </c>
      <c r="KV4" s="49">
        <f t="shared" ref="KV4" si="90">+EOMONTH(KU4,0)+1</f>
        <v>53418</v>
      </c>
      <c r="KW4" s="49">
        <f t="shared" ref="KW4" si="91">+EOMONTH(KV4,0)+1</f>
        <v>53448</v>
      </c>
      <c r="KX4" s="49">
        <f t="shared" ref="KX4" si="92">+EOMONTH(KW4,0)+1</f>
        <v>53479</v>
      </c>
      <c r="KY4" s="49">
        <f t="shared" ref="KY4" si="93">+EOMONTH(KX4,0)+1</f>
        <v>53509</v>
      </c>
      <c r="KZ4" s="49">
        <f t="shared" ref="KZ4" si="94">+EOMONTH(KY4,0)+1</f>
        <v>53540</v>
      </c>
      <c r="LA4" s="49">
        <f t="shared" ref="LA4" si="95">+EOMONTH(KZ4,0)+1</f>
        <v>53571</v>
      </c>
      <c r="LB4" s="49">
        <f t="shared" ref="LB4" si="96">+EOMONTH(LA4,0)+1</f>
        <v>53601</v>
      </c>
      <c r="LC4" s="49">
        <f t="shared" ref="LC4" si="97">+EOMONTH(LB4,0)+1</f>
        <v>53632</v>
      </c>
      <c r="LD4" s="49">
        <f t="shared" ref="LD4" si="98">+EOMONTH(LC4,0)+1</f>
        <v>53662</v>
      </c>
      <c r="LE4" s="49">
        <f t="shared" ref="LE4" si="99">+EOMONTH(LD4,0)+1</f>
        <v>53693</v>
      </c>
      <c r="LF4" s="49">
        <f t="shared" ref="LF4" si="100">+EOMONTH(LE4,0)+1</f>
        <v>53724</v>
      </c>
      <c r="LG4" s="49">
        <f t="shared" ref="LG4" si="101">+EOMONTH(LF4,0)+1</f>
        <v>53752</v>
      </c>
      <c r="LH4" s="49">
        <f t="shared" ref="LH4" si="102">+EOMONTH(LG4,0)+1</f>
        <v>53783</v>
      </c>
      <c r="LI4" s="49">
        <f t="shared" ref="LI4" si="103">+EOMONTH(LH4,0)+1</f>
        <v>53813</v>
      </c>
      <c r="LJ4" s="49">
        <f t="shared" ref="LJ4" si="104">+EOMONTH(LI4,0)+1</f>
        <v>53844</v>
      </c>
      <c r="LK4" s="49">
        <f t="shared" ref="LK4" si="105">+EOMONTH(LJ4,0)+1</f>
        <v>53874</v>
      </c>
      <c r="LL4" s="49">
        <f t="shared" ref="LL4" si="106">+EOMONTH(LK4,0)+1</f>
        <v>53905</v>
      </c>
      <c r="LM4" s="49">
        <f t="shared" ref="LM4" si="107">+EOMONTH(LL4,0)+1</f>
        <v>53936</v>
      </c>
      <c r="LN4" s="49">
        <f t="shared" ref="LN4" si="108">+EOMONTH(LM4,0)+1</f>
        <v>53966</v>
      </c>
      <c r="LO4" s="49">
        <f t="shared" ref="LO4" si="109">+EOMONTH(LN4,0)+1</f>
        <v>53997</v>
      </c>
      <c r="LP4" s="49">
        <f t="shared" ref="LP4" si="110">+EOMONTH(LO4,0)+1</f>
        <v>54027</v>
      </c>
      <c r="LQ4" s="49">
        <f t="shared" ref="LQ4" si="111">+EOMONTH(LP4,0)+1</f>
        <v>54058</v>
      </c>
      <c r="LR4" s="49">
        <f t="shared" ref="LR4" si="112">+EOMONTH(LQ4,0)+1</f>
        <v>54089</v>
      </c>
      <c r="LS4" s="49">
        <f t="shared" ref="LS4" si="113">+EOMONTH(LR4,0)+1</f>
        <v>54118</v>
      </c>
      <c r="LT4" s="49">
        <f t="shared" ref="LT4" si="114">+EOMONTH(LS4,0)+1</f>
        <v>54149</v>
      </c>
      <c r="LU4" s="49">
        <f t="shared" ref="LU4" si="115">+EOMONTH(LT4,0)+1</f>
        <v>54179</v>
      </c>
      <c r="LV4" s="49">
        <f t="shared" ref="LV4" si="116">+EOMONTH(LU4,0)+1</f>
        <v>54210</v>
      </c>
      <c r="LW4" s="49">
        <f t="shared" ref="LW4" si="117">+EOMONTH(LV4,0)+1</f>
        <v>54240</v>
      </c>
      <c r="LX4" s="49">
        <f t="shared" ref="LX4" si="118">+EOMONTH(LW4,0)+1</f>
        <v>54271</v>
      </c>
      <c r="LY4" s="49">
        <f t="shared" ref="LY4" si="119">+EOMONTH(LX4,0)+1</f>
        <v>54302</v>
      </c>
      <c r="LZ4" s="49">
        <f t="shared" ref="LZ4" si="120">+EOMONTH(LY4,0)+1</f>
        <v>54332</v>
      </c>
      <c r="MA4" s="49">
        <f t="shared" ref="MA4" si="121">+EOMONTH(LZ4,0)+1</f>
        <v>54363</v>
      </c>
      <c r="MB4" s="49">
        <f t="shared" ref="MB4" si="122">+EOMONTH(MA4,0)+1</f>
        <v>54393</v>
      </c>
      <c r="MC4" s="49">
        <f t="shared" ref="MC4" si="123">+EOMONTH(MB4,0)+1</f>
        <v>54424</v>
      </c>
      <c r="MD4" s="49">
        <f t="shared" ref="MD4" si="124">+EOMONTH(MC4,0)+1</f>
        <v>54455</v>
      </c>
      <c r="ME4" s="49">
        <f t="shared" ref="ME4" si="125">+EOMONTH(MD4,0)+1</f>
        <v>54483</v>
      </c>
      <c r="MF4" s="49">
        <f t="shared" ref="MF4" si="126">+EOMONTH(ME4,0)+1</f>
        <v>54514</v>
      </c>
      <c r="MG4" s="49">
        <f t="shared" ref="MG4" si="127">+EOMONTH(MF4,0)+1</f>
        <v>54544</v>
      </c>
      <c r="MH4" s="49">
        <f t="shared" ref="MH4" si="128">+EOMONTH(MG4,0)+1</f>
        <v>54575</v>
      </c>
      <c r="MI4" s="49">
        <f t="shared" ref="MI4" si="129">+EOMONTH(MH4,0)+1</f>
        <v>54605</v>
      </c>
      <c r="MJ4" s="49">
        <f t="shared" ref="MJ4" si="130">+EOMONTH(MI4,0)+1</f>
        <v>54636</v>
      </c>
      <c r="MK4" s="49">
        <f t="shared" ref="MK4" si="131">+EOMONTH(MJ4,0)+1</f>
        <v>54667</v>
      </c>
      <c r="ML4" s="49">
        <f t="shared" ref="ML4" si="132">+EOMONTH(MK4,0)+1</f>
        <v>54697</v>
      </c>
      <c r="MM4" s="49">
        <f t="shared" ref="MM4" si="133">+EOMONTH(ML4,0)+1</f>
        <v>54728</v>
      </c>
      <c r="MN4" s="49">
        <f t="shared" ref="MN4" si="134">+EOMONTH(MM4,0)+1</f>
        <v>54758</v>
      </c>
      <c r="MO4" s="49">
        <f t="shared" ref="MO4" si="135">+EOMONTH(MN4,0)+1</f>
        <v>54789</v>
      </c>
      <c r="MP4" s="49">
        <f t="shared" ref="MP4" si="136">+EOMONTH(MO4,0)+1</f>
        <v>54820</v>
      </c>
      <c r="MQ4" s="49">
        <f t="shared" ref="MQ4" si="137">+EOMONTH(MP4,0)+1</f>
        <v>54848</v>
      </c>
      <c r="MR4" s="49">
        <f t="shared" ref="MR4" si="138">+EOMONTH(MQ4,0)+1</f>
        <v>54879</v>
      </c>
      <c r="MS4" s="49">
        <f t="shared" ref="MS4" si="139">+EOMONTH(MR4,0)+1</f>
        <v>54909</v>
      </c>
      <c r="MT4" s="49">
        <f t="shared" ref="MT4" si="140">+EOMONTH(MS4,0)+1</f>
        <v>54940</v>
      </c>
      <c r="MU4" s="49">
        <f t="shared" ref="MU4" si="141">+EOMONTH(MT4,0)+1</f>
        <v>54970</v>
      </c>
      <c r="MV4" s="49">
        <f t="shared" ref="MV4" si="142">+EOMONTH(MU4,0)+1</f>
        <v>55001</v>
      </c>
      <c r="MW4" s="49">
        <f t="shared" ref="MW4" si="143">+EOMONTH(MV4,0)+1</f>
        <v>55032</v>
      </c>
      <c r="MX4" s="49">
        <f t="shared" ref="MX4" si="144">+EOMONTH(MW4,0)+1</f>
        <v>55062</v>
      </c>
      <c r="MY4" s="49">
        <f t="shared" ref="MY4" si="145">+EOMONTH(MX4,0)+1</f>
        <v>55093</v>
      </c>
      <c r="MZ4" s="49">
        <f t="shared" ref="MZ4" si="146">+EOMONTH(MY4,0)+1</f>
        <v>55123</v>
      </c>
      <c r="NA4" s="48" t="s">
        <v>2</v>
      </c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</row>
    <row r="5" spans="2:396" s="8" customFormat="1" x14ac:dyDescent="0.25">
      <c r="B5" s="104" t="s">
        <v>390</v>
      </c>
      <c r="C5" s="4" t="s">
        <v>6</v>
      </c>
      <c r="D5" s="4" t="s">
        <v>65</v>
      </c>
      <c r="E5" s="71">
        <v>2.637</v>
      </c>
      <c r="F5" s="71">
        <v>2.6349999999999998</v>
      </c>
      <c r="G5" s="71">
        <v>2.617</v>
      </c>
      <c r="H5" s="71">
        <v>2.589</v>
      </c>
      <c r="I5" s="71">
        <v>2.6240000000000001</v>
      </c>
      <c r="J5" s="72">
        <v>2.6819999999999999</v>
      </c>
      <c r="K5" s="72">
        <v>2.7389999999999999</v>
      </c>
      <c r="L5" s="72">
        <v>2.758</v>
      </c>
      <c r="M5" s="63">
        <v>2.83</v>
      </c>
      <c r="N5" s="63">
        <v>5.101</v>
      </c>
      <c r="O5" s="63">
        <v>5.133</v>
      </c>
      <c r="P5" s="64">
        <v>5.2370000000000001</v>
      </c>
      <c r="Q5" s="102">
        <v>4.38</v>
      </c>
      <c r="R5" s="102">
        <v>4.6900000000000004</v>
      </c>
      <c r="S5" s="102">
        <f>+AVERAGE(R5,T5)</f>
        <v>4.6140000000000008</v>
      </c>
      <c r="T5" s="102">
        <v>4.5380000000000003</v>
      </c>
      <c r="U5" s="102">
        <v>4.5579999999999998</v>
      </c>
      <c r="V5" s="102">
        <v>4.5990000000000002</v>
      </c>
      <c r="W5" s="102">
        <v>7.7549999999999999</v>
      </c>
      <c r="X5" s="102">
        <v>6.4260000000000002</v>
      </c>
      <c r="Y5" s="102">
        <v>6.3179999999999996</v>
      </c>
      <c r="Z5" s="102">
        <v>6.2949999999999999</v>
      </c>
      <c r="AA5" s="102">
        <v>6.383</v>
      </c>
      <c r="AB5" s="103">
        <v>6.484</v>
      </c>
      <c r="AC5" s="110">
        <v>6.5540000000000003</v>
      </c>
      <c r="AD5" s="102">
        <v>6.3150000000000004</v>
      </c>
      <c r="AE5" s="102">
        <v>5.5419999999999998</v>
      </c>
      <c r="AF5" s="102">
        <v>4.5659999999999998</v>
      </c>
      <c r="AG5" s="102">
        <v>4.4640000000000004</v>
      </c>
      <c r="AH5" s="103">
        <v>4.5209999999999999</v>
      </c>
      <c r="AI5" s="102">
        <v>4.5819999999999999</v>
      </c>
      <c r="AJ5" s="102">
        <v>4.6029999999999998</v>
      </c>
      <c r="AK5" s="102">
        <v>4.593</v>
      </c>
      <c r="AL5" s="102">
        <v>4.657</v>
      </c>
      <c r="AM5" s="102">
        <v>4.8220000000000001</v>
      </c>
      <c r="AN5" s="103">
        <v>5.0990000000000002</v>
      </c>
      <c r="AO5" s="4">
        <f>SUMIFS(AEO_2022!$F$96:$AI$96,AEO_2022!$F$6:$AI$6,ENERGY_PRICING!AO2)</f>
        <v>4.327852</v>
      </c>
      <c r="AP5" s="4">
        <f>SUMIFS(AEO_2022!$F$96:$AI$96,AEO_2022!$F$6:$AI$6,ENERGY_PRICING!AP2)</f>
        <v>4.327852</v>
      </c>
      <c r="AQ5" s="4">
        <f>SUMIFS(AEO_2022!$F$96:$AI$96,AEO_2022!$F$6:$AI$6,ENERGY_PRICING!AQ2)</f>
        <v>4.327852</v>
      </c>
      <c r="AR5" s="4">
        <f>SUMIFS(AEO_2022!$F$96:$AI$96,AEO_2022!$F$6:$AI$6,ENERGY_PRICING!AR2)</f>
        <v>4.327852</v>
      </c>
      <c r="AS5" s="4">
        <f>SUMIFS(AEO_2022!$F$96:$AI$96,AEO_2022!$F$6:$AI$6,ENERGY_PRICING!AS2)</f>
        <v>4.327852</v>
      </c>
      <c r="AT5" s="4">
        <f>SUMIFS(AEO_2022!$F$96:$AI$96,AEO_2022!$F$6:$AI$6,ENERGY_PRICING!AT2)</f>
        <v>4.327852</v>
      </c>
      <c r="AU5" s="4">
        <f>SUMIFS(AEO_2022!$F$96:$AI$96,AEO_2022!$F$6:$AI$6,ENERGY_PRICING!AU2)</f>
        <v>4.327852</v>
      </c>
      <c r="AV5" s="4">
        <f>SUMIFS(AEO_2022!$F$96:$AI$96,AEO_2022!$F$6:$AI$6,ENERGY_PRICING!AV2)</f>
        <v>4.327852</v>
      </c>
      <c r="AW5" s="4">
        <f>SUMIFS(AEO_2022!$F$96:$AI$96,AEO_2022!$F$6:$AI$6,ENERGY_PRICING!AW2)</f>
        <v>4.327852</v>
      </c>
      <c r="AX5" s="4">
        <f>SUMIFS(AEO_2022!$F$96:$AI$96,AEO_2022!$F$6:$AI$6,ENERGY_PRICING!AX2)</f>
        <v>4.327852</v>
      </c>
      <c r="AY5" s="4">
        <f>SUMIFS(AEO_2022!$F$96:$AI$96,AEO_2022!$F$6:$AI$6,ENERGY_PRICING!AY2)</f>
        <v>4.327852</v>
      </c>
      <c r="AZ5" s="7">
        <f>SUMIFS(AEO_2022!$F$96:$AI$96,AEO_2022!$F$6:$AI$6,ENERGY_PRICING!AZ2)</f>
        <v>4.327852</v>
      </c>
      <c r="BA5" s="4">
        <f>SUMIFS(AEO_2022!$F$96:$AI$96,AEO_2022!$F$6:$AI$6,ENERGY_PRICING!BA2)</f>
        <v>3.9699900000000001</v>
      </c>
      <c r="BB5" s="4">
        <f>SUMIFS(AEO_2022!$F$96:$AI$96,AEO_2022!$F$6:$AI$6,ENERGY_PRICING!BB2)</f>
        <v>3.9699900000000001</v>
      </c>
      <c r="BC5" s="4">
        <f>SUMIFS(AEO_2022!$F$96:$AI$96,AEO_2022!$F$6:$AI$6,ENERGY_PRICING!BC2)</f>
        <v>3.9699900000000001</v>
      </c>
      <c r="BD5" s="4">
        <f>SUMIFS(AEO_2022!$F$96:$AI$96,AEO_2022!$F$6:$AI$6,ENERGY_PRICING!BD2)</f>
        <v>3.9699900000000001</v>
      </c>
      <c r="BE5" s="4">
        <f>SUMIFS(AEO_2022!$F$96:$AI$96,AEO_2022!$F$6:$AI$6,ENERGY_PRICING!BE2)</f>
        <v>3.9699900000000001</v>
      </c>
      <c r="BF5" s="4">
        <f>SUMIFS(AEO_2022!$F$96:$AI$96,AEO_2022!$F$6:$AI$6,ENERGY_PRICING!BF2)</f>
        <v>3.9699900000000001</v>
      </c>
      <c r="BG5" s="4">
        <f>SUMIFS(AEO_2022!$F$96:$AI$96,AEO_2022!$F$6:$AI$6,ENERGY_PRICING!BG2)</f>
        <v>3.9699900000000001</v>
      </c>
      <c r="BH5" s="4">
        <f>SUMIFS(AEO_2022!$F$96:$AI$96,AEO_2022!$F$6:$AI$6,ENERGY_PRICING!BH2)</f>
        <v>3.9699900000000001</v>
      </c>
      <c r="BI5" s="4">
        <f>SUMIFS(AEO_2022!$F$96:$AI$96,AEO_2022!$F$6:$AI$6,ENERGY_PRICING!BI2)</f>
        <v>3.9699900000000001</v>
      </c>
      <c r="BJ5" s="4">
        <f>SUMIFS(AEO_2022!$F$96:$AI$96,AEO_2022!$F$6:$AI$6,ENERGY_PRICING!BJ2)</f>
        <v>3.9699900000000001</v>
      </c>
      <c r="BK5" s="4">
        <f>SUMIFS(AEO_2022!$F$96:$AI$96,AEO_2022!$F$6:$AI$6,ENERGY_PRICING!BK2)</f>
        <v>3.9699900000000001</v>
      </c>
      <c r="BL5" s="4">
        <f>SUMIFS(AEO_2022!$F$96:$AI$96,AEO_2022!$F$6:$AI$6,ENERGY_PRICING!BL2)</f>
        <v>3.9699900000000001</v>
      </c>
      <c r="BM5" s="4">
        <f>SUMIFS(AEO_2022!$F$96:$AI$96,AEO_2022!$F$6:$AI$6,ENERGY_PRICING!BM2)</f>
        <v>3.8610479999999998</v>
      </c>
      <c r="BN5" s="4">
        <f>SUMIFS(AEO_2022!$F$96:$AI$96,AEO_2022!$F$6:$AI$6,ENERGY_PRICING!BN2)</f>
        <v>3.8610479999999998</v>
      </c>
      <c r="BO5" s="4">
        <f>SUMIFS(AEO_2022!$F$96:$AI$96,AEO_2022!$F$6:$AI$6,ENERGY_PRICING!BO2)</f>
        <v>3.8610479999999998</v>
      </c>
      <c r="BP5" s="4">
        <f>SUMIFS(AEO_2022!$F$96:$AI$96,AEO_2022!$F$6:$AI$6,ENERGY_PRICING!BP2)</f>
        <v>3.8610479999999998</v>
      </c>
      <c r="BQ5" s="4">
        <f>SUMIFS(AEO_2022!$F$96:$AI$96,AEO_2022!$F$6:$AI$6,ENERGY_PRICING!BQ2)</f>
        <v>3.8610479999999998</v>
      </c>
      <c r="BR5" s="4">
        <f>SUMIFS(AEO_2022!$F$96:$AI$96,AEO_2022!$F$6:$AI$6,ENERGY_PRICING!BR2)</f>
        <v>3.8610479999999998</v>
      </c>
      <c r="BS5" s="4">
        <f>SUMIFS(AEO_2022!$F$96:$AI$96,AEO_2022!$F$6:$AI$6,ENERGY_PRICING!BS2)</f>
        <v>3.8610479999999998</v>
      </c>
      <c r="BT5" s="4">
        <f>SUMIFS(AEO_2022!$F$96:$AI$96,AEO_2022!$F$6:$AI$6,ENERGY_PRICING!BT2)</f>
        <v>3.8610479999999998</v>
      </c>
      <c r="BU5" s="4">
        <f>SUMIFS(AEO_2022!$F$96:$AI$96,AEO_2022!$F$6:$AI$6,ENERGY_PRICING!BU2)</f>
        <v>3.8610479999999998</v>
      </c>
      <c r="BV5" s="4">
        <f>SUMIFS(AEO_2022!$F$96:$AI$96,AEO_2022!$F$6:$AI$6,ENERGY_PRICING!BV2)</f>
        <v>3.8610479999999998</v>
      </c>
      <c r="BW5" s="4">
        <f>SUMIFS(AEO_2022!$F$96:$AI$96,AEO_2022!$F$6:$AI$6,ENERGY_PRICING!BW2)</f>
        <v>3.8610479999999998</v>
      </c>
      <c r="BX5" s="4">
        <f>SUMIFS(AEO_2022!$F$96:$AI$96,AEO_2022!$F$6:$AI$6,ENERGY_PRICING!BX2)</f>
        <v>3.8610479999999998</v>
      </c>
      <c r="BY5" s="4">
        <f>SUMIFS(AEO_2022!$F$96:$AI$96,AEO_2022!$F$6:$AI$6,ENERGY_PRICING!BY2)</f>
        <v>3.8161999999999998</v>
      </c>
      <c r="BZ5" s="4">
        <f>SUMIFS(AEO_2022!$F$96:$AI$96,AEO_2022!$F$6:$AI$6,ENERGY_PRICING!BZ2)</f>
        <v>3.8161999999999998</v>
      </c>
      <c r="CA5" s="4">
        <f>SUMIFS(AEO_2022!$F$96:$AI$96,AEO_2022!$F$6:$AI$6,ENERGY_PRICING!CA2)</f>
        <v>3.8161999999999998</v>
      </c>
      <c r="CB5" s="4">
        <f>SUMIFS(AEO_2022!$F$96:$AI$96,AEO_2022!$F$6:$AI$6,ENERGY_PRICING!CB2)</f>
        <v>3.8161999999999998</v>
      </c>
      <c r="CC5" s="4">
        <f>SUMIFS(AEO_2022!$F$96:$AI$96,AEO_2022!$F$6:$AI$6,ENERGY_PRICING!CC2)</f>
        <v>3.8161999999999998</v>
      </c>
      <c r="CD5" s="4">
        <f>SUMIFS(AEO_2022!$F$96:$AI$96,AEO_2022!$F$6:$AI$6,ENERGY_PRICING!CD2)</f>
        <v>3.8161999999999998</v>
      </c>
      <c r="CE5" s="4">
        <f>SUMIFS(AEO_2022!$F$96:$AI$96,AEO_2022!$F$6:$AI$6,ENERGY_PRICING!CE2)</f>
        <v>3.8161999999999998</v>
      </c>
      <c r="CF5" s="4">
        <f>SUMIFS(AEO_2022!$F$96:$AI$96,AEO_2022!$F$6:$AI$6,ENERGY_PRICING!CF2)</f>
        <v>3.8161999999999998</v>
      </c>
      <c r="CG5" s="4">
        <f>SUMIFS(AEO_2022!$F$96:$AI$96,AEO_2022!$F$6:$AI$6,ENERGY_PRICING!CG2)</f>
        <v>3.8161999999999998</v>
      </c>
      <c r="CH5" s="4">
        <f>SUMIFS(AEO_2022!$F$96:$AI$96,AEO_2022!$F$6:$AI$6,ENERGY_PRICING!CH2)</f>
        <v>3.8161999999999998</v>
      </c>
      <c r="CI5" s="4">
        <f>SUMIFS(AEO_2022!$F$96:$AI$96,AEO_2022!$F$6:$AI$6,ENERGY_PRICING!CI2)</f>
        <v>3.8161999999999998</v>
      </c>
      <c r="CJ5" s="4">
        <f>SUMIFS(AEO_2022!$F$96:$AI$96,AEO_2022!$F$6:$AI$6,ENERGY_PRICING!CJ2)</f>
        <v>3.8161999999999998</v>
      </c>
      <c r="CK5" s="4">
        <f>SUMIFS(AEO_2022!$F$96:$AI$96,AEO_2022!$F$6:$AI$6,ENERGY_PRICING!CK2)</f>
        <v>3.9842620000000002</v>
      </c>
      <c r="CL5" s="4">
        <f>SUMIFS(AEO_2022!$F$96:$AI$96,AEO_2022!$F$6:$AI$6,ENERGY_PRICING!CL2)</f>
        <v>3.9842620000000002</v>
      </c>
      <c r="CM5" s="4">
        <f>SUMIFS(AEO_2022!$F$96:$AI$96,AEO_2022!$F$6:$AI$6,ENERGY_PRICING!CM2)</f>
        <v>3.9842620000000002</v>
      </c>
      <c r="CN5" s="4">
        <f>SUMIFS(AEO_2022!$F$96:$AI$96,AEO_2022!$F$6:$AI$6,ENERGY_PRICING!CN2)</f>
        <v>3.9842620000000002</v>
      </c>
      <c r="CO5" s="4">
        <f>SUMIFS(AEO_2022!$F$96:$AI$96,AEO_2022!$F$6:$AI$6,ENERGY_PRICING!CO2)</f>
        <v>3.9842620000000002</v>
      </c>
      <c r="CP5" s="4">
        <f>SUMIFS(AEO_2022!$F$96:$AI$96,AEO_2022!$F$6:$AI$6,ENERGY_PRICING!CP2)</f>
        <v>3.9842620000000002</v>
      </c>
      <c r="CQ5" s="4">
        <f>SUMIFS(AEO_2022!$F$96:$AI$96,AEO_2022!$F$6:$AI$6,ENERGY_PRICING!CQ2)</f>
        <v>3.9842620000000002</v>
      </c>
      <c r="CR5" s="4">
        <f>SUMIFS(AEO_2022!$F$96:$AI$96,AEO_2022!$F$6:$AI$6,ENERGY_PRICING!CR2)</f>
        <v>3.9842620000000002</v>
      </c>
      <c r="CS5" s="4">
        <f>SUMIFS(AEO_2022!$F$96:$AI$96,AEO_2022!$F$6:$AI$6,ENERGY_PRICING!CS2)</f>
        <v>3.9842620000000002</v>
      </c>
      <c r="CT5" s="4">
        <f>SUMIFS(AEO_2022!$F$96:$AI$96,AEO_2022!$F$6:$AI$6,ENERGY_PRICING!CT2)</f>
        <v>3.9842620000000002</v>
      </c>
      <c r="CU5" s="4">
        <f>SUMIFS(AEO_2022!$F$96:$AI$96,AEO_2022!$F$6:$AI$6,ENERGY_PRICING!CU2)</f>
        <v>3.9842620000000002</v>
      </c>
      <c r="CV5" s="4">
        <f>SUMIFS(AEO_2022!$F$96:$AI$96,AEO_2022!$F$6:$AI$6,ENERGY_PRICING!CV2)</f>
        <v>3.9842620000000002</v>
      </c>
      <c r="CW5" s="4">
        <f>SUMIFS(AEO_2022!$F$96:$AI$96,AEO_2022!$F$6:$AI$6,ENERGY_PRICING!CW2)</f>
        <v>4.125445</v>
      </c>
      <c r="CX5" s="4">
        <f>SUMIFS(AEO_2022!$F$96:$AI$96,AEO_2022!$F$6:$AI$6,ENERGY_PRICING!CX2)</f>
        <v>4.125445</v>
      </c>
      <c r="CY5" s="4">
        <f>SUMIFS(AEO_2022!$F$96:$AI$96,AEO_2022!$F$6:$AI$6,ENERGY_PRICING!CY2)</f>
        <v>4.125445</v>
      </c>
      <c r="CZ5" s="4">
        <f>SUMIFS(AEO_2022!$F$96:$AI$96,AEO_2022!$F$6:$AI$6,ENERGY_PRICING!CZ2)</f>
        <v>4.125445</v>
      </c>
      <c r="DA5" s="4">
        <f>SUMIFS(AEO_2022!$F$96:$AI$96,AEO_2022!$F$6:$AI$6,ENERGY_PRICING!DA2)</f>
        <v>4.125445</v>
      </c>
      <c r="DB5" s="4">
        <f>SUMIFS(AEO_2022!$F$96:$AI$96,AEO_2022!$F$6:$AI$6,ENERGY_PRICING!DB2)</f>
        <v>4.125445</v>
      </c>
      <c r="DC5" s="4">
        <f>SUMIFS(AEO_2022!$F$96:$AI$96,AEO_2022!$F$6:$AI$6,ENERGY_PRICING!DC2)</f>
        <v>4.125445</v>
      </c>
      <c r="DD5" s="4">
        <f>SUMIFS(AEO_2022!$F$96:$AI$96,AEO_2022!$F$6:$AI$6,ENERGY_PRICING!DD2)</f>
        <v>4.125445</v>
      </c>
      <c r="DE5" s="4">
        <f>SUMIFS(AEO_2022!$F$96:$AI$96,AEO_2022!$F$6:$AI$6,ENERGY_PRICING!DE2)</f>
        <v>4.125445</v>
      </c>
      <c r="DF5" s="4">
        <f>SUMIFS(AEO_2022!$F$96:$AI$96,AEO_2022!$F$6:$AI$6,ENERGY_PRICING!DF2)</f>
        <v>4.125445</v>
      </c>
      <c r="DG5" s="4">
        <f>SUMIFS(AEO_2022!$F$96:$AI$96,AEO_2022!$F$6:$AI$6,ENERGY_PRICING!DG2)</f>
        <v>4.125445</v>
      </c>
      <c r="DH5" s="4">
        <f>SUMIFS(AEO_2022!$F$96:$AI$96,AEO_2022!$F$6:$AI$6,ENERGY_PRICING!DH2)</f>
        <v>4.125445</v>
      </c>
      <c r="DI5" s="4">
        <f>SUMIFS(AEO_2022!$F$96:$AI$96,AEO_2022!$F$6:$AI$6,ENERGY_PRICING!DI2)</f>
        <v>4.3418130000000001</v>
      </c>
      <c r="DJ5" s="4">
        <f>SUMIFS(AEO_2022!$F$96:$AI$96,AEO_2022!$F$6:$AI$6,ENERGY_PRICING!DJ2)</f>
        <v>4.3418130000000001</v>
      </c>
      <c r="DK5" s="4">
        <f>SUMIFS(AEO_2022!$F$96:$AI$96,AEO_2022!$F$6:$AI$6,ENERGY_PRICING!DK2)</f>
        <v>4.3418130000000001</v>
      </c>
      <c r="DL5" s="4">
        <f>SUMIFS(AEO_2022!$F$96:$AI$96,AEO_2022!$F$6:$AI$6,ENERGY_PRICING!DL2)</f>
        <v>4.3418130000000001</v>
      </c>
      <c r="DM5" s="4">
        <f>SUMIFS(AEO_2022!$F$96:$AI$96,AEO_2022!$F$6:$AI$6,ENERGY_PRICING!DM2)</f>
        <v>4.3418130000000001</v>
      </c>
      <c r="DN5" s="4">
        <f>SUMIFS(AEO_2022!$F$96:$AI$96,AEO_2022!$F$6:$AI$6,ENERGY_PRICING!DN2)</f>
        <v>4.3418130000000001</v>
      </c>
      <c r="DO5" s="4">
        <f>SUMIFS(AEO_2022!$F$96:$AI$96,AEO_2022!$F$6:$AI$6,ENERGY_PRICING!DO2)</f>
        <v>4.3418130000000001</v>
      </c>
      <c r="DP5" s="4">
        <f>SUMIFS(AEO_2022!$F$96:$AI$96,AEO_2022!$F$6:$AI$6,ENERGY_PRICING!DP2)</f>
        <v>4.3418130000000001</v>
      </c>
      <c r="DQ5" s="4">
        <f>SUMIFS(AEO_2022!$F$96:$AI$96,AEO_2022!$F$6:$AI$6,ENERGY_PRICING!DQ2)</f>
        <v>4.3418130000000001</v>
      </c>
      <c r="DR5" s="4">
        <f>SUMIFS(AEO_2022!$F$96:$AI$96,AEO_2022!$F$6:$AI$6,ENERGY_PRICING!DR2)</f>
        <v>4.3418130000000001</v>
      </c>
      <c r="DS5" s="4">
        <f>SUMIFS(AEO_2022!$F$96:$AI$96,AEO_2022!$F$6:$AI$6,ENERGY_PRICING!DS2)</f>
        <v>4.3418130000000001</v>
      </c>
      <c r="DT5" s="4">
        <f>SUMIFS(AEO_2022!$F$96:$AI$96,AEO_2022!$F$6:$AI$6,ENERGY_PRICING!DT2)</f>
        <v>4.3418130000000001</v>
      </c>
      <c r="DU5" s="4">
        <f>SUMIFS(AEO_2022!$F$96:$AI$96,AEO_2022!$F$6:$AI$6,ENERGY_PRICING!DU2)</f>
        <v>4.5915400000000002</v>
      </c>
      <c r="DV5" s="4">
        <f>SUMIFS(AEO_2022!$F$96:$AI$96,AEO_2022!$F$6:$AI$6,ENERGY_PRICING!DV2)</f>
        <v>4.5915400000000002</v>
      </c>
      <c r="DW5" s="4">
        <f>SUMIFS(AEO_2022!$F$96:$AI$96,AEO_2022!$F$6:$AI$6,ENERGY_PRICING!DW2)</f>
        <v>4.5915400000000002</v>
      </c>
      <c r="DX5" s="4">
        <f>SUMIFS(AEO_2022!$F$96:$AI$96,AEO_2022!$F$6:$AI$6,ENERGY_PRICING!DX2)</f>
        <v>4.5915400000000002</v>
      </c>
      <c r="DY5" s="4">
        <f>SUMIFS(AEO_2022!$F$96:$AI$96,AEO_2022!$F$6:$AI$6,ENERGY_PRICING!DY2)</f>
        <v>4.5915400000000002</v>
      </c>
      <c r="DZ5" s="4">
        <f>SUMIFS(AEO_2022!$F$96:$AI$96,AEO_2022!$F$6:$AI$6,ENERGY_PRICING!DZ2)</f>
        <v>4.5915400000000002</v>
      </c>
      <c r="EA5" s="4">
        <f>SUMIFS(AEO_2022!$F$96:$AI$96,AEO_2022!$F$6:$AI$6,ENERGY_PRICING!EA2)</f>
        <v>4.5915400000000002</v>
      </c>
      <c r="EB5" s="4">
        <f>SUMIFS(AEO_2022!$F$96:$AI$96,AEO_2022!$F$6:$AI$6,ENERGY_PRICING!EB2)</f>
        <v>4.5915400000000002</v>
      </c>
      <c r="EC5" s="4">
        <f>SUMIFS(AEO_2022!$F$96:$AI$96,AEO_2022!$F$6:$AI$6,ENERGY_PRICING!EC2)</f>
        <v>4.5915400000000002</v>
      </c>
      <c r="ED5" s="4">
        <f>SUMIFS(AEO_2022!$F$96:$AI$96,AEO_2022!$F$6:$AI$6,ENERGY_PRICING!ED2)</f>
        <v>4.5915400000000002</v>
      </c>
      <c r="EE5" s="4">
        <f>SUMIFS(AEO_2022!$F$96:$AI$96,AEO_2022!$F$6:$AI$6,ENERGY_PRICING!EE2)</f>
        <v>4.5915400000000002</v>
      </c>
      <c r="EF5" s="4">
        <f>SUMIFS(AEO_2022!$F$96:$AI$96,AEO_2022!$F$6:$AI$6,ENERGY_PRICING!EF2)</f>
        <v>4.5915400000000002</v>
      </c>
      <c r="EG5" s="4">
        <f>SUMIFS(AEO_2022!$F$96:$AI$96,AEO_2022!$F$6:$AI$6,ENERGY_PRICING!EG2)</f>
        <v>4.7114599999999998</v>
      </c>
      <c r="EH5" s="4">
        <f>SUMIFS(AEO_2022!$F$96:$AI$96,AEO_2022!$F$6:$AI$6,ENERGY_PRICING!EH2)</f>
        <v>4.7114599999999998</v>
      </c>
      <c r="EI5" s="4">
        <f>SUMIFS(AEO_2022!$F$96:$AI$96,AEO_2022!$F$6:$AI$6,ENERGY_PRICING!EI2)</f>
        <v>4.7114599999999998</v>
      </c>
      <c r="EJ5" s="4">
        <f>SUMIFS(AEO_2022!$F$96:$AI$96,AEO_2022!$F$6:$AI$6,ENERGY_PRICING!EJ2)</f>
        <v>4.7114599999999998</v>
      </c>
      <c r="EK5" s="4">
        <f>SUMIFS(AEO_2022!$F$96:$AI$96,AEO_2022!$F$6:$AI$6,ENERGY_PRICING!EK2)</f>
        <v>4.7114599999999998</v>
      </c>
      <c r="EL5" s="4">
        <f>SUMIFS(AEO_2022!$F$96:$AI$96,AEO_2022!$F$6:$AI$6,ENERGY_PRICING!EL2)</f>
        <v>4.7114599999999998</v>
      </c>
      <c r="EM5" s="4">
        <f>SUMIFS(AEO_2022!$F$96:$AI$96,AEO_2022!$F$6:$AI$6,ENERGY_PRICING!EM2)</f>
        <v>4.7114599999999998</v>
      </c>
      <c r="EN5" s="4">
        <f>SUMIFS(AEO_2022!$F$96:$AI$96,AEO_2022!$F$6:$AI$6,ENERGY_PRICING!EN2)</f>
        <v>4.7114599999999998</v>
      </c>
      <c r="EO5" s="4">
        <f>SUMIFS(AEO_2022!$F$96:$AI$96,AEO_2022!$F$6:$AI$6,ENERGY_PRICING!EO2)</f>
        <v>4.7114599999999998</v>
      </c>
      <c r="EP5" s="4">
        <f>SUMIFS(AEO_2022!$F$96:$AI$96,AEO_2022!$F$6:$AI$6,ENERGY_PRICING!EP2)</f>
        <v>4.7114599999999998</v>
      </c>
      <c r="EQ5" s="4">
        <f>SUMIFS(AEO_2022!$F$96:$AI$96,AEO_2022!$F$6:$AI$6,ENERGY_PRICING!EQ2)</f>
        <v>4.7114599999999998</v>
      </c>
      <c r="ER5" s="4">
        <f>SUMIFS(AEO_2022!$F$96:$AI$96,AEO_2022!$F$6:$AI$6,ENERGY_PRICING!ER2)</f>
        <v>4.7114599999999998</v>
      </c>
      <c r="ES5" s="4">
        <f>SUMIFS(AEO_2022!$F$96:$AI$96,AEO_2022!$F$6:$AI$6,ENERGY_PRICING!ES2)</f>
        <v>4.9002140000000001</v>
      </c>
      <c r="ET5" s="4">
        <f>SUMIFS(AEO_2022!$F$96:$AI$96,AEO_2022!$F$6:$AI$6,ENERGY_PRICING!ET2)</f>
        <v>4.9002140000000001</v>
      </c>
      <c r="EU5" s="4">
        <f>SUMIFS(AEO_2022!$F$96:$AI$96,AEO_2022!$F$6:$AI$6,ENERGY_PRICING!EU2)</f>
        <v>4.9002140000000001</v>
      </c>
      <c r="EV5" s="4">
        <f>SUMIFS(AEO_2022!$F$96:$AI$96,AEO_2022!$F$6:$AI$6,ENERGY_PRICING!EV2)</f>
        <v>4.9002140000000001</v>
      </c>
      <c r="EW5" s="4">
        <f>SUMIFS(AEO_2022!$F$96:$AI$96,AEO_2022!$F$6:$AI$6,ENERGY_PRICING!EW2)</f>
        <v>4.9002140000000001</v>
      </c>
      <c r="EX5" s="4">
        <f>SUMIFS(AEO_2022!$F$96:$AI$96,AEO_2022!$F$6:$AI$6,ENERGY_PRICING!EX2)</f>
        <v>4.9002140000000001</v>
      </c>
      <c r="EY5" s="4">
        <f>SUMIFS(AEO_2022!$F$96:$AI$96,AEO_2022!$F$6:$AI$6,ENERGY_PRICING!EY2)</f>
        <v>4.9002140000000001</v>
      </c>
      <c r="EZ5" s="4">
        <f>SUMIFS(AEO_2022!$F$96:$AI$96,AEO_2022!$F$6:$AI$6,ENERGY_PRICING!EZ2)</f>
        <v>4.9002140000000001</v>
      </c>
      <c r="FA5" s="4">
        <f>SUMIFS(AEO_2022!$F$96:$AI$96,AEO_2022!$F$6:$AI$6,ENERGY_PRICING!FA2)</f>
        <v>4.9002140000000001</v>
      </c>
      <c r="FB5" s="4">
        <f>SUMIFS(AEO_2022!$F$96:$AI$96,AEO_2022!$F$6:$AI$6,ENERGY_PRICING!FB2)</f>
        <v>4.9002140000000001</v>
      </c>
      <c r="FC5" s="4">
        <f>SUMIFS(AEO_2022!$F$96:$AI$96,AEO_2022!$F$6:$AI$6,ENERGY_PRICING!FC2)</f>
        <v>4.9002140000000001</v>
      </c>
      <c r="FD5" s="4">
        <f>SUMIFS(AEO_2022!$F$96:$AI$96,AEO_2022!$F$6:$AI$6,ENERGY_PRICING!FD2)</f>
        <v>4.9002140000000001</v>
      </c>
      <c r="FE5" s="4">
        <f>SUMIFS(AEO_2022!$F$96:$AI$96,AEO_2022!$F$6:$AI$6,ENERGY_PRICING!FE2)</f>
        <v>5.0373229999999998</v>
      </c>
      <c r="FF5" s="4">
        <f>SUMIFS(AEO_2022!$F$96:$AI$96,AEO_2022!$F$6:$AI$6,ENERGY_PRICING!FF2)</f>
        <v>5.0373229999999998</v>
      </c>
      <c r="FG5" s="4">
        <f>SUMIFS(AEO_2022!$F$96:$AI$96,AEO_2022!$F$6:$AI$6,ENERGY_PRICING!FG2)</f>
        <v>5.0373229999999998</v>
      </c>
      <c r="FH5" s="4">
        <f>SUMIFS(AEO_2022!$F$96:$AI$96,AEO_2022!$F$6:$AI$6,ENERGY_PRICING!FH2)</f>
        <v>5.0373229999999998</v>
      </c>
      <c r="FI5" s="4">
        <f>SUMIFS(AEO_2022!$F$96:$AI$96,AEO_2022!$F$6:$AI$6,ENERGY_PRICING!FI2)</f>
        <v>5.0373229999999998</v>
      </c>
      <c r="FJ5" s="4">
        <f>SUMIFS(AEO_2022!$F$96:$AI$96,AEO_2022!$F$6:$AI$6,ENERGY_PRICING!FJ2)</f>
        <v>5.0373229999999998</v>
      </c>
      <c r="FK5" s="4">
        <f>SUMIFS(AEO_2022!$F$96:$AI$96,AEO_2022!$F$6:$AI$6,ENERGY_PRICING!FK2)</f>
        <v>5.0373229999999998</v>
      </c>
      <c r="FL5" s="4">
        <f>SUMIFS(AEO_2022!$F$96:$AI$96,AEO_2022!$F$6:$AI$6,ENERGY_PRICING!FL2)</f>
        <v>5.0373229999999998</v>
      </c>
      <c r="FM5" s="4">
        <f>SUMIFS(AEO_2022!$F$96:$AI$96,AEO_2022!$F$6:$AI$6,ENERGY_PRICING!FM2)</f>
        <v>5.0373229999999998</v>
      </c>
      <c r="FN5" s="4">
        <f>SUMIFS(AEO_2022!$F$96:$AI$96,AEO_2022!$F$6:$AI$6,ENERGY_PRICING!FN2)</f>
        <v>5.0373229999999998</v>
      </c>
      <c r="FO5" s="4">
        <f>SUMIFS(AEO_2022!$F$96:$AI$96,AEO_2022!$F$6:$AI$6,ENERGY_PRICING!FO2)</f>
        <v>5.0373229999999998</v>
      </c>
      <c r="FP5" s="4">
        <f>SUMIFS(AEO_2022!$F$96:$AI$96,AEO_2022!$F$6:$AI$6,ENERGY_PRICING!FP2)</f>
        <v>5.0373229999999998</v>
      </c>
      <c r="FQ5" s="4">
        <f>SUMIFS(AEO_2022!$F$96:$AI$96,AEO_2022!$F$6:$AI$6,ENERGY_PRICING!FQ2)</f>
        <v>5.0644960000000001</v>
      </c>
      <c r="FR5" s="4">
        <f>SUMIFS(AEO_2022!$F$96:$AI$96,AEO_2022!$F$6:$AI$6,ENERGY_PRICING!FR2)</f>
        <v>5.0644960000000001</v>
      </c>
      <c r="FS5" s="4">
        <f>SUMIFS(AEO_2022!$F$96:$AI$96,AEO_2022!$F$6:$AI$6,ENERGY_PRICING!FS2)</f>
        <v>5.0644960000000001</v>
      </c>
      <c r="FT5" s="4">
        <f>SUMIFS(AEO_2022!$F$96:$AI$96,AEO_2022!$F$6:$AI$6,ENERGY_PRICING!FT2)</f>
        <v>5.0644960000000001</v>
      </c>
      <c r="FU5" s="4">
        <f>SUMIFS(AEO_2022!$F$96:$AI$96,AEO_2022!$F$6:$AI$6,ENERGY_PRICING!FU2)</f>
        <v>5.0644960000000001</v>
      </c>
      <c r="FV5" s="4">
        <f>SUMIFS(AEO_2022!$F$96:$AI$96,AEO_2022!$F$6:$AI$6,ENERGY_PRICING!FV2)</f>
        <v>5.0644960000000001</v>
      </c>
      <c r="FW5" s="4">
        <f>SUMIFS(AEO_2022!$F$96:$AI$96,AEO_2022!$F$6:$AI$6,ENERGY_PRICING!FW2)</f>
        <v>5.0644960000000001</v>
      </c>
      <c r="FX5" s="4">
        <f>SUMIFS(AEO_2022!$F$96:$AI$96,AEO_2022!$F$6:$AI$6,ENERGY_PRICING!FX2)</f>
        <v>5.0644960000000001</v>
      </c>
      <c r="FY5" s="4">
        <f>SUMIFS(AEO_2022!$F$96:$AI$96,AEO_2022!$F$6:$AI$6,ENERGY_PRICING!FY2)</f>
        <v>5.0644960000000001</v>
      </c>
      <c r="FZ5" s="4">
        <f>SUMIFS(AEO_2022!$F$96:$AI$96,AEO_2022!$F$6:$AI$6,ENERGY_PRICING!FZ2)</f>
        <v>5.0644960000000001</v>
      </c>
      <c r="GA5" s="4">
        <f>SUMIFS(AEO_2022!$F$96:$AI$96,AEO_2022!$F$6:$AI$6,ENERGY_PRICING!GA2)</f>
        <v>5.0644960000000001</v>
      </c>
      <c r="GB5" s="4">
        <f>SUMIFS(AEO_2022!$F$96:$AI$96,AEO_2022!$F$6:$AI$6,ENERGY_PRICING!GB2)</f>
        <v>5.0644960000000001</v>
      </c>
      <c r="GC5" s="4">
        <f>SUMIFS(AEO_2022!$F$96:$AI$96,AEO_2022!$F$6:$AI$6,ENERGY_PRICING!GC2)</f>
        <v>5.1487829999999999</v>
      </c>
      <c r="GD5" s="4">
        <f>SUMIFS(AEO_2022!$F$96:$AI$96,AEO_2022!$F$6:$AI$6,ENERGY_PRICING!GD2)</f>
        <v>5.1487829999999999</v>
      </c>
      <c r="GE5" s="4">
        <f>SUMIFS(AEO_2022!$F$96:$AI$96,AEO_2022!$F$6:$AI$6,ENERGY_PRICING!GE2)</f>
        <v>5.1487829999999999</v>
      </c>
      <c r="GF5" s="4">
        <f>SUMIFS(AEO_2022!$F$96:$AI$96,AEO_2022!$F$6:$AI$6,ENERGY_PRICING!GF2)</f>
        <v>5.1487829999999999</v>
      </c>
      <c r="GG5" s="4">
        <f>SUMIFS(AEO_2022!$F$96:$AI$96,AEO_2022!$F$6:$AI$6,ENERGY_PRICING!GG2)</f>
        <v>5.1487829999999999</v>
      </c>
      <c r="GH5" s="4">
        <f>SUMIFS(AEO_2022!$F$96:$AI$96,AEO_2022!$F$6:$AI$6,ENERGY_PRICING!GH2)</f>
        <v>5.1487829999999999</v>
      </c>
      <c r="GI5" s="4">
        <f>SUMIFS(AEO_2022!$F$96:$AI$96,AEO_2022!$F$6:$AI$6,ENERGY_PRICING!GI2)</f>
        <v>5.1487829999999999</v>
      </c>
      <c r="GJ5" s="4">
        <f>SUMIFS(AEO_2022!$F$96:$AI$96,AEO_2022!$F$6:$AI$6,ENERGY_PRICING!GJ2)</f>
        <v>5.1487829999999999</v>
      </c>
      <c r="GK5" s="4">
        <f>SUMIFS(AEO_2022!$F$96:$AI$96,AEO_2022!$F$6:$AI$6,ENERGY_PRICING!GK2)</f>
        <v>5.1487829999999999</v>
      </c>
      <c r="GL5" s="4">
        <f>SUMIFS(AEO_2022!$F$96:$AI$96,AEO_2022!$F$6:$AI$6,ENERGY_PRICING!GL2)</f>
        <v>5.1487829999999999</v>
      </c>
      <c r="GM5" s="4">
        <f>SUMIFS(AEO_2022!$F$96:$AI$96,AEO_2022!$F$6:$AI$6,ENERGY_PRICING!GM2)</f>
        <v>5.1487829999999999</v>
      </c>
      <c r="GN5" s="4">
        <f>SUMIFS(AEO_2022!$F$96:$AI$96,AEO_2022!$F$6:$AI$6,ENERGY_PRICING!GN2)</f>
        <v>5.1487829999999999</v>
      </c>
      <c r="GO5" s="4">
        <f>SUMIFS(AEO_2022!$F$96:$AI$96,AEO_2022!$F$6:$AI$6,ENERGY_PRICING!GO2)</f>
        <v>5.2673639999999997</v>
      </c>
      <c r="GP5" s="4">
        <f>SUMIFS(AEO_2022!$F$96:$AI$96,AEO_2022!$F$6:$AI$6,ENERGY_PRICING!GP2)</f>
        <v>5.2673639999999997</v>
      </c>
      <c r="GQ5" s="4">
        <f>SUMIFS(AEO_2022!$F$96:$AI$96,AEO_2022!$F$6:$AI$6,ENERGY_PRICING!GQ2)</f>
        <v>5.2673639999999997</v>
      </c>
      <c r="GR5" s="4">
        <f>SUMIFS(AEO_2022!$F$96:$AI$96,AEO_2022!$F$6:$AI$6,ENERGY_PRICING!GR2)</f>
        <v>5.2673639999999997</v>
      </c>
      <c r="GS5" s="4">
        <f>SUMIFS(AEO_2022!$F$96:$AI$96,AEO_2022!$F$6:$AI$6,ENERGY_PRICING!GS2)</f>
        <v>5.2673639999999997</v>
      </c>
      <c r="GT5" s="4">
        <f>SUMIFS(AEO_2022!$F$96:$AI$96,AEO_2022!$F$6:$AI$6,ENERGY_PRICING!GT2)</f>
        <v>5.2673639999999997</v>
      </c>
      <c r="GU5" s="4">
        <f>SUMIFS(AEO_2022!$F$96:$AI$96,AEO_2022!$F$6:$AI$6,ENERGY_PRICING!GU2)</f>
        <v>5.2673639999999997</v>
      </c>
      <c r="GV5" s="4">
        <f>SUMIFS(AEO_2022!$F$96:$AI$96,AEO_2022!$F$6:$AI$6,ENERGY_PRICING!GV2)</f>
        <v>5.2673639999999997</v>
      </c>
      <c r="GW5" s="4">
        <f>SUMIFS(AEO_2022!$F$96:$AI$96,AEO_2022!$F$6:$AI$6,ENERGY_PRICING!GW2)</f>
        <v>5.2673639999999997</v>
      </c>
      <c r="GX5" s="4">
        <f>SUMIFS(AEO_2022!$F$96:$AI$96,AEO_2022!$F$6:$AI$6,ENERGY_PRICING!GX2)</f>
        <v>5.2673639999999997</v>
      </c>
      <c r="GY5" s="4">
        <f>SUMIFS(AEO_2022!$F$96:$AI$96,AEO_2022!$F$6:$AI$6,ENERGY_PRICING!GY2)</f>
        <v>5.2673639999999997</v>
      </c>
      <c r="GZ5" s="4">
        <f>SUMIFS(AEO_2022!$F$96:$AI$96,AEO_2022!$F$6:$AI$6,ENERGY_PRICING!GZ2)</f>
        <v>5.2673639999999997</v>
      </c>
      <c r="HA5" s="4">
        <f>SUMIFS(AEO_2022!$F$96:$AI$96,AEO_2022!$F$6:$AI$6,ENERGY_PRICING!HA2)</f>
        <v>5.4318569999999999</v>
      </c>
      <c r="HB5" s="4">
        <f>SUMIFS(AEO_2022!$F$96:$AI$96,AEO_2022!$F$6:$AI$6,ENERGY_PRICING!HB2)</f>
        <v>5.4318569999999999</v>
      </c>
      <c r="HC5" s="4">
        <f>SUMIFS(AEO_2022!$F$96:$AI$96,AEO_2022!$F$6:$AI$6,ENERGY_PRICING!HC2)</f>
        <v>5.4318569999999999</v>
      </c>
      <c r="HD5" s="4">
        <f>SUMIFS(AEO_2022!$F$96:$AI$96,AEO_2022!$F$6:$AI$6,ENERGY_PRICING!HD2)</f>
        <v>5.4318569999999999</v>
      </c>
      <c r="HE5" s="4">
        <f>SUMIFS(AEO_2022!$F$96:$AI$96,AEO_2022!$F$6:$AI$6,ENERGY_PRICING!HE2)</f>
        <v>5.4318569999999999</v>
      </c>
      <c r="HF5" s="4">
        <f>SUMIFS(AEO_2022!$F$96:$AI$96,AEO_2022!$F$6:$AI$6,ENERGY_PRICING!HF2)</f>
        <v>5.4318569999999999</v>
      </c>
      <c r="HG5" s="4">
        <f>SUMIFS(AEO_2022!$F$96:$AI$96,AEO_2022!$F$6:$AI$6,ENERGY_PRICING!HG2)</f>
        <v>5.4318569999999999</v>
      </c>
      <c r="HH5" s="4">
        <f>SUMIFS(AEO_2022!$F$96:$AI$96,AEO_2022!$F$6:$AI$6,ENERGY_PRICING!HH2)</f>
        <v>5.4318569999999999</v>
      </c>
      <c r="HI5" s="4">
        <f>SUMIFS(AEO_2022!$F$96:$AI$96,AEO_2022!$F$6:$AI$6,ENERGY_PRICING!HI2)</f>
        <v>5.4318569999999999</v>
      </c>
      <c r="HJ5" s="4">
        <f>SUMIFS(AEO_2022!$F$96:$AI$96,AEO_2022!$F$6:$AI$6,ENERGY_PRICING!HJ2)</f>
        <v>5.4318569999999999</v>
      </c>
      <c r="HK5" s="4">
        <f>SUMIFS(AEO_2022!$F$96:$AI$96,AEO_2022!$F$6:$AI$6,ENERGY_PRICING!HK2)</f>
        <v>5.4318569999999999</v>
      </c>
      <c r="HL5" s="4">
        <f>SUMIFS(AEO_2022!$F$96:$AI$96,AEO_2022!$F$6:$AI$6,ENERGY_PRICING!HL2)</f>
        <v>5.4318569999999999</v>
      </c>
      <c r="HM5" s="4">
        <f>SUMIFS(AEO_2022!$F$96:$AI$96,AEO_2022!$F$6:$AI$6,ENERGY_PRICING!HM2)</f>
        <v>5.5869900000000001</v>
      </c>
      <c r="HN5" s="4">
        <f>SUMIFS(AEO_2022!$F$96:$AI$96,AEO_2022!$F$6:$AI$6,ENERGY_PRICING!HN2)</f>
        <v>5.5869900000000001</v>
      </c>
      <c r="HO5" s="4">
        <f>SUMIFS(AEO_2022!$F$96:$AI$96,AEO_2022!$F$6:$AI$6,ENERGY_PRICING!HO2)</f>
        <v>5.5869900000000001</v>
      </c>
      <c r="HP5" s="4">
        <f>SUMIFS(AEO_2022!$F$96:$AI$96,AEO_2022!$F$6:$AI$6,ENERGY_PRICING!HP2)</f>
        <v>5.5869900000000001</v>
      </c>
      <c r="HQ5" s="4">
        <f>SUMIFS(AEO_2022!$F$96:$AI$96,AEO_2022!$F$6:$AI$6,ENERGY_PRICING!HQ2)</f>
        <v>5.5869900000000001</v>
      </c>
      <c r="HR5" s="4">
        <f>SUMIFS(AEO_2022!$F$96:$AI$96,AEO_2022!$F$6:$AI$6,ENERGY_PRICING!HR2)</f>
        <v>5.5869900000000001</v>
      </c>
      <c r="HS5" s="4">
        <f>SUMIFS(AEO_2022!$F$96:$AI$96,AEO_2022!$F$6:$AI$6,ENERGY_PRICING!HS2)</f>
        <v>5.5869900000000001</v>
      </c>
      <c r="HT5" s="4">
        <f>SUMIFS(AEO_2022!$F$96:$AI$96,AEO_2022!$F$6:$AI$6,ENERGY_PRICING!HT2)</f>
        <v>5.5869900000000001</v>
      </c>
      <c r="HU5" s="4">
        <f>SUMIFS(AEO_2022!$F$96:$AI$96,AEO_2022!$F$6:$AI$6,ENERGY_PRICING!HU2)</f>
        <v>5.5869900000000001</v>
      </c>
      <c r="HV5" s="4">
        <f>SUMIFS(AEO_2022!$F$96:$AI$96,AEO_2022!$F$6:$AI$6,ENERGY_PRICING!HV2)</f>
        <v>5.5869900000000001</v>
      </c>
      <c r="HW5" s="4">
        <f>SUMIFS(AEO_2022!$F$96:$AI$96,AEO_2022!$F$6:$AI$6,ENERGY_PRICING!HW2)</f>
        <v>5.5869900000000001</v>
      </c>
      <c r="HX5" s="4">
        <f>SUMIFS(AEO_2022!$F$96:$AI$96,AEO_2022!$F$6:$AI$6,ENERGY_PRICING!HX2)</f>
        <v>5.5869900000000001</v>
      </c>
      <c r="HY5" s="4">
        <f>SUMIFS(AEO_2022!$F$96:$AI$96,AEO_2022!$F$6:$AI$6,ENERGY_PRICING!HY2)</f>
        <v>5.7453240000000001</v>
      </c>
      <c r="HZ5" s="4">
        <f>SUMIFS(AEO_2022!$F$96:$AI$96,AEO_2022!$F$6:$AI$6,ENERGY_PRICING!HZ2)</f>
        <v>5.7453240000000001</v>
      </c>
      <c r="IA5" s="4">
        <f>SUMIFS(AEO_2022!$F$96:$AI$96,AEO_2022!$F$6:$AI$6,ENERGY_PRICING!IA2)</f>
        <v>5.7453240000000001</v>
      </c>
      <c r="IB5" s="4">
        <f>SUMIFS(AEO_2022!$F$96:$AI$96,AEO_2022!$F$6:$AI$6,ENERGY_PRICING!IB2)</f>
        <v>5.7453240000000001</v>
      </c>
      <c r="IC5" s="4">
        <f>SUMIFS(AEO_2022!$F$96:$AI$96,AEO_2022!$F$6:$AI$6,ENERGY_PRICING!IC2)</f>
        <v>5.7453240000000001</v>
      </c>
      <c r="ID5" s="4">
        <f>SUMIFS(AEO_2022!$F$96:$AI$96,AEO_2022!$F$6:$AI$6,ENERGY_PRICING!ID2)</f>
        <v>5.7453240000000001</v>
      </c>
      <c r="IE5" s="4">
        <f>SUMIFS(AEO_2022!$F$96:$AI$96,AEO_2022!$F$6:$AI$6,ENERGY_PRICING!IE2)</f>
        <v>5.7453240000000001</v>
      </c>
      <c r="IF5" s="4">
        <f>SUMIFS(AEO_2022!$F$96:$AI$96,AEO_2022!$F$6:$AI$6,ENERGY_PRICING!IF2)</f>
        <v>5.7453240000000001</v>
      </c>
      <c r="IG5" s="4">
        <f>SUMIFS(AEO_2022!$F$96:$AI$96,AEO_2022!$F$6:$AI$6,ENERGY_PRICING!IG2)</f>
        <v>5.7453240000000001</v>
      </c>
      <c r="IH5" s="4">
        <f>SUMIFS(AEO_2022!$F$96:$AI$96,AEO_2022!$F$6:$AI$6,ENERGY_PRICING!IH2)</f>
        <v>5.7453240000000001</v>
      </c>
      <c r="II5" s="4">
        <f>SUMIFS(AEO_2022!$F$96:$AI$96,AEO_2022!$F$6:$AI$6,ENERGY_PRICING!II2)</f>
        <v>5.7453240000000001</v>
      </c>
      <c r="IJ5" s="4">
        <f>SUMIFS(AEO_2022!$F$96:$AI$96,AEO_2022!$F$6:$AI$6,ENERGY_PRICING!IJ2)</f>
        <v>5.7453240000000001</v>
      </c>
      <c r="IK5" s="4">
        <f>SUMIFS(AEO_2022!$F$96:$AI$96,AEO_2022!$F$6:$AI$6,ENERGY_PRICING!IK2)</f>
        <v>5.8179470000000002</v>
      </c>
      <c r="IL5" s="4">
        <f>SUMIFS(AEO_2022!$F$96:$AI$96,AEO_2022!$F$6:$AI$6,ENERGY_PRICING!IL2)</f>
        <v>5.8179470000000002</v>
      </c>
      <c r="IM5" s="4">
        <f>SUMIFS(AEO_2022!$F$96:$AI$96,AEO_2022!$F$6:$AI$6,ENERGY_PRICING!IM2)</f>
        <v>5.8179470000000002</v>
      </c>
      <c r="IN5" s="4">
        <f>SUMIFS(AEO_2022!$F$96:$AI$96,AEO_2022!$F$6:$AI$6,ENERGY_PRICING!IN2)</f>
        <v>5.8179470000000002</v>
      </c>
      <c r="IO5" s="4">
        <f>SUMIFS(AEO_2022!$F$96:$AI$96,AEO_2022!$F$6:$AI$6,ENERGY_PRICING!IO2)</f>
        <v>5.8179470000000002</v>
      </c>
      <c r="IP5" s="4">
        <f>SUMIFS(AEO_2022!$F$96:$AI$96,AEO_2022!$F$6:$AI$6,ENERGY_PRICING!IP2)</f>
        <v>5.8179470000000002</v>
      </c>
      <c r="IQ5" s="4">
        <f>SUMIFS(AEO_2022!$F$96:$AI$96,AEO_2022!$F$6:$AI$6,ENERGY_PRICING!IQ2)</f>
        <v>5.8179470000000002</v>
      </c>
      <c r="IR5" s="4">
        <f>SUMIFS(AEO_2022!$F$96:$AI$96,AEO_2022!$F$6:$AI$6,ENERGY_PRICING!IR2)</f>
        <v>5.8179470000000002</v>
      </c>
      <c r="IS5" s="4">
        <f>SUMIFS(AEO_2022!$F$96:$AI$96,AEO_2022!$F$6:$AI$6,ENERGY_PRICING!IS2)</f>
        <v>5.8179470000000002</v>
      </c>
      <c r="IT5" s="4">
        <f>SUMIFS(AEO_2022!$F$96:$AI$96,AEO_2022!$F$6:$AI$6,ENERGY_PRICING!IT2)</f>
        <v>5.8179470000000002</v>
      </c>
      <c r="IU5" s="4">
        <f>SUMIFS(AEO_2022!$F$96:$AI$96,AEO_2022!$F$6:$AI$6,ENERGY_PRICING!IU2)</f>
        <v>5.8179470000000002</v>
      </c>
      <c r="IV5" s="4">
        <f>SUMIFS(AEO_2022!$F$96:$AI$96,AEO_2022!$F$6:$AI$6,ENERGY_PRICING!IV2)</f>
        <v>5.8179470000000002</v>
      </c>
      <c r="IW5" s="4">
        <f>SUMIFS(AEO_2022!$F$96:$AI$96,AEO_2022!$F$6:$AI$6,ENERGY_PRICING!IW2)</f>
        <v>5.9197540000000002</v>
      </c>
      <c r="IX5" s="4">
        <f>SUMIFS(AEO_2022!$F$96:$AI$96,AEO_2022!$F$6:$AI$6,ENERGY_PRICING!IX2)</f>
        <v>5.9197540000000002</v>
      </c>
      <c r="IY5" s="4">
        <f>SUMIFS(AEO_2022!$F$96:$AI$96,AEO_2022!$F$6:$AI$6,ENERGY_PRICING!IY2)</f>
        <v>5.9197540000000002</v>
      </c>
      <c r="IZ5" s="4">
        <f>SUMIFS(AEO_2022!$F$96:$AI$96,AEO_2022!$F$6:$AI$6,ENERGY_PRICING!IZ2)</f>
        <v>5.9197540000000002</v>
      </c>
      <c r="JA5" s="4">
        <f>SUMIFS(AEO_2022!$F$96:$AI$96,AEO_2022!$F$6:$AI$6,ENERGY_PRICING!JA2)</f>
        <v>5.9197540000000002</v>
      </c>
      <c r="JB5" s="4">
        <f>SUMIFS(AEO_2022!$F$96:$AI$96,AEO_2022!$F$6:$AI$6,ENERGY_PRICING!JB2)</f>
        <v>5.9197540000000002</v>
      </c>
      <c r="JC5" s="4">
        <f>SUMIFS(AEO_2022!$F$96:$AI$96,AEO_2022!$F$6:$AI$6,ENERGY_PRICING!JC2)</f>
        <v>5.9197540000000002</v>
      </c>
      <c r="JD5" s="4">
        <f>SUMIFS(AEO_2022!$F$96:$AI$96,AEO_2022!$F$6:$AI$6,ENERGY_PRICING!JD2)</f>
        <v>5.9197540000000002</v>
      </c>
      <c r="JE5" s="4">
        <f>SUMIFS(AEO_2022!$F$96:$AI$96,AEO_2022!$F$6:$AI$6,ENERGY_PRICING!JE2)</f>
        <v>5.9197540000000002</v>
      </c>
      <c r="JF5" s="4">
        <f>SUMIFS(AEO_2022!$F$96:$AI$96,AEO_2022!$F$6:$AI$6,ENERGY_PRICING!JF2)</f>
        <v>5.9197540000000002</v>
      </c>
      <c r="JG5" s="4">
        <f>SUMIFS(AEO_2022!$F$96:$AI$96,AEO_2022!$F$6:$AI$6,ENERGY_PRICING!JG2)</f>
        <v>5.9197540000000002</v>
      </c>
      <c r="JH5" s="4">
        <f>SUMIFS(AEO_2022!$F$96:$AI$96,AEO_2022!$F$6:$AI$6,ENERGY_PRICING!JH2)</f>
        <v>5.9197540000000002</v>
      </c>
      <c r="JI5" s="4">
        <f>SUMIFS(AEO_2022!$F$96:$AI$96,AEO_2022!$F$6:$AI$6,ENERGY_PRICING!JI2)</f>
        <v>6.0510640000000002</v>
      </c>
      <c r="JJ5" s="4">
        <f>SUMIFS(AEO_2022!$F$96:$AI$96,AEO_2022!$F$6:$AI$6,ENERGY_PRICING!JJ2)</f>
        <v>6.0510640000000002</v>
      </c>
      <c r="JK5" s="4">
        <f>SUMIFS(AEO_2022!$F$96:$AI$96,AEO_2022!$F$6:$AI$6,ENERGY_PRICING!JK2)</f>
        <v>6.0510640000000002</v>
      </c>
      <c r="JL5" s="4">
        <f>SUMIFS(AEO_2022!$F$96:$AI$96,AEO_2022!$F$6:$AI$6,ENERGY_PRICING!JL2)</f>
        <v>6.0510640000000002</v>
      </c>
      <c r="JM5" s="4">
        <f>SUMIFS(AEO_2022!$F$96:$AI$96,AEO_2022!$F$6:$AI$6,ENERGY_PRICING!JM2)</f>
        <v>6.0510640000000002</v>
      </c>
      <c r="JN5" s="4">
        <f>SUMIFS(AEO_2022!$F$96:$AI$96,AEO_2022!$F$6:$AI$6,ENERGY_PRICING!JN2)</f>
        <v>6.0510640000000002</v>
      </c>
      <c r="JO5" s="4">
        <f>SUMIFS(AEO_2022!$F$96:$AI$96,AEO_2022!$F$6:$AI$6,ENERGY_PRICING!JO2)</f>
        <v>6.0510640000000002</v>
      </c>
      <c r="JP5" s="4">
        <f>SUMIFS(AEO_2022!$F$96:$AI$96,AEO_2022!$F$6:$AI$6,ENERGY_PRICING!JP2)</f>
        <v>6.0510640000000002</v>
      </c>
      <c r="JQ5" s="4">
        <f>SUMIFS(AEO_2022!$F$96:$AI$96,AEO_2022!$F$6:$AI$6,ENERGY_PRICING!JQ2)</f>
        <v>6.0510640000000002</v>
      </c>
      <c r="JR5" s="4">
        <f>SUMIFS(AEO_2022!$F$96:$AI$96,AEO_2022!$F$6:$AI$6,ENERGY_PRICING!JR2)</f>
        <v>6.0510640000000002</v>
      </c>
      <c r="JS5" s="4">
        <f>SUMIFS(AEO_2022!$F$96:$AI$96,AEO_2022!$F$6:$AI$6,ENERGY_PRICING!JS2)</f>
        <v>6.0510640000000002</v>
      </c>
      <c r="JT5" s="4">
        <f>SUMIFS(AEO_2022!$F$96:$AI$96,AEO_2022!$F$6:$AI$6,ENERGY_PRICING!JT2)</f>
        <v>6.0510640000000002</v>
      </c>
      <c r="JU5" s="4">
        <f>SUMIFS(AEO_2022!$F$96:$AI$96,AEO_2022!$F$6:$AI$6,ENERGY_PRICING!JU2)</f>
        <v>5.9618779999999996</v>
      </c>
      <c r="JV5" s="4">
        <f>SUMIFS(AEO_2022!$F$96:$AI$96,AEO_2022!$F$6:$AI$6,ENERGY_PRICING!JV2)</f>
        <v>5.9618779999999996</v>
      </c>
      <c r="JW5" s="4">
        <f>SUMIFS(AEO_2022!$F$96:$AI$96,AEO_2022!$F$6:$AI$6,ENERGY_PRICING!JW2)</f>
        <v>5.9618779999999996</v>
      </c>
      <c r="JX5" s="4">
        <f>SUMIFS(AEO_2022!$F$96:$AI$96,AEO_2022!$F$6:$AI$6,ENERGY_PRICING!JX2)</f>
        <v>5.9618779999999996</v>
      </c>
      <c r="JY5" s="4">
        <f>SUMIFS(AEO_2022!$F$96:$AI$96,AEO_2022!$F$6:$AI$6,ENERGY_PRICING!JY2)</f>
        <v>5.9618779999999996</v>
      </c>
      <c r="JZ5" s="4">
        <f>SUMIFS(AEO_2022!$F$96:$AI$96,AEO_2022!$F$6:$AI$6,ENERGY_PRICING!JZ2)</f>
        <v>5.9618779999999996</v>
      </c>
      <c r="KA5" s="4">
        <f>SUMIFS(AEO_2022!$F$96:$AI$96,AEO_2022!$F$6:$AI$6,ENERGY_PRICING!KA2)</f>
        <v>5.9618779999999996</v>
      </c>
      <c r="KB5" s="4">
        <f>SUMIFS(AEO_2022!$F$96:$AI$96,AEO_2022!$F$6:$AI$6,ENERGY_PRICING!KB2)</f>
        <v>5.9618779999999996</v>
      </c>
      <c r="KC5" s="4">
        <f>SUMIFS(AEO_2022!$F$96:$AI$96,AEO_2022!$F$6:$AI$6,ENERGY_PRICING!KC2)</f>
        <v>5.9618779999999996</v>
      </c>
      <c r="KD5" s="4">
        <f>SUMIFS(AEO_2022!$F$96:$AI$96,AEO_2022!$F$6:$AI$6,ENERGY_PRICING!KD2)</f>
        <v>5.9618779999999996</v>
      </c>
      <c r="KE5" s="4">
        <f>SUMIFS(AEO_2022!$F$96:$AI$96,AEO_2022!$F$6:$AI$6,ENERGY_PRICING!KE2)</f>
        <v>5.9618779999999996</v>
      </c>
      <c r="KF5" s="4">
        <f>SUMIFS(AEO_2022!$F$96:$AI$96,AEO_2022!$F$6:$AI$6,ENERGY_PRICING!KF2)</f>
        <v>5.9618779999999996</v>
      </c>
      <c r="KG5" s="4">
        <f>SUMIFS(AEO_2022!$F$96:$AI$96,AEO_2022!$F$6:$AI$6,ENERGY_PRICING!KG2)</f>
        <v>6.1113429999999997</v>
      </c>
      <c r="KH5" s="4">
        <f>SUMIFS(AEO_2022!$F$96:$AI$96,AEO_2022!$F$6:$AI$6,ENERGY_PRICING!KH2)</f>
        <v>6.1113429999999997</v>
      </c>
      <c r="KI5" s="4">
        <f>SUMIFS(AEO_2022!$F$96:$AI$96,AEO_2022!$F$6:$AI$6,ENERGY_PRICING!KI2)</f>
        <v>6.1113429999999997</v>
      </c>
      <c r="KJ5" s="4">
        <f>SUMIFS(AEO_2022!$F$96:$AI$96,AEO_2022!$F$6:$AI$6,ENERGY_PRICING!KJ2)</f>
        <v>6.1113429999999997</v>
      </c>
      <c r="KK5" s="4">
        <f>SUMIFS(AEO_2022!$F$96:$AI$96,AEO_2022!$F$6:$AI$6,ENERGY_PRICING!KK2)</f>
        <v>6.1113429999999997</v>
      </c>
      <c r="KL5" s="4">
        <f>SUMIFS(AEO_2022!$F$96:$AI$96,AEO_2022!$F$6:$AI$6,ENERGY_PRICING!KL2)</f>
        <v>6.1113429999999997</v>
      </c>
      <c r="KM5" s="4">
        <f>SUMIFS(AEO_2022!$F$96:$AI$96,AEO_2022!$F$6:$AI$6,ENERGY_PRICING!KM2)</f>
        <v>6.1113429999999997</v>
      </c>
      <c r="KN5" s="4">
        <f>SUMIFS(AEO_2022!$F$96:$AI$96,AEO_2022!$F$6:$AI$6,ENERGY_PRICING!KN2)</f>
        <v>6.1113429999999997</v>
      </c>
      <c r="KO5" s="4">
        <f>SUMIFS(AEO_2022!$F$96:$AI$96,AEO_2022!$F$6:$AI$6,ENERGY_PRICING!KO2)</f>
        <v>6.1113429999999997</v>
      </c>
      <c r="KP5" s="4">
        <f>SUMIFS(AEO_2022!$F$96:$AI$96,AEO_2022!$F$6:$AI$6,ENERGY_PRICING!KP2)</f>
        <v>6.1113429999999997</v>
      </c>
      <c r="KQ5" s="4">
        <f>SUMIFS(AEO_2022!$F$96:$AI$96,AEO_2022!$F$6:$AI$6,ENERGY_PRICING!KQ2)</f>
        <v>6.1113429999999997</v>
      </c>
      <c r="KR5" s="4">
        <f>SUMIFS(AEO_2022!$F$96:$AI$96,AEO_2022!$F$6:$AI$6,ENERGY_PRICING!KR2)</f>
        <v>6.1113429999999997</v>
      </c>
      <c r="KS5" s="4">
        <f>SUMIFS(AEO_2022!$F$96:$AI$96,AEO_2022!$F$6:$AI$6,ENERGY_PRICING!KS2)</f>
        <v>6.254829</v>
      </c>
      <c r="KT5" s="4">
        <f>SUMIFS(AEO_2022!$F$96:$AI$96,AEO_2022!$F$6:$AI$6,ENERGY_PRICING!KT2)</f>
        <v>6.254829</v>
      </c>
      <c r="KU5" s="4">
        <f>SUMIFS(AEO_2022!$F$96:$AI$96,AEO_2022!$F$6:$AI$6,ENERGY_PRICING!KU2)</f>
        <v>6.254829</v>
      </c>
      <c r="KV5" s="4">
        <f>SUMIFS(AEO_2022!$F$96:$AI$96,AEO_2022!$F$6:$AI$6,ENERGY_PRICING!KV2)</f>
        <v>6.254829</v>
      </c>
      <c r="KW5" s="4">
        <f>SUMIFS(AEO_2022!$F$96:$AI$96,AEO_2022!$F$6:$AI$6,ENERGY_PRICING!KW2)</f>
        <v>6.254829</v>
      </c>
      <c r="KX5" s="4">
        <f>SUMIFS(AEO_2022!$F$96:$AI$96,AEO_2022!$F$6:$AI$6,ENERGY_PRICING!KX2)</f>
        <v>6.254829</v>
      </c>
      <c r="KY5" s="4">
        <f>SUMIFS(AEO_2022!$F$96:$AI$96,AEO_2022!$F$6:$AI$6,ENERGY_PRICING!KY2)</f>
        <v>6.254829</v>
      </c>
      <c r="KZ5" s="4">
        <f>SUMIFS(AEO_2022!$F$96:$AI$96,AEO_2022!$F$6:$AI$6,ENERGY_PRICING!KZ2)</f>
        <v>6.254829</v>
      </c>
      <c r="LA5" s="4">
        <f>SUMIFS(AEO_2022!$F$96:$AI$96,AEO_2022!$F$6:$AI$6,ENERGY_PRICING!LA2)</f>
        <v>6.254829</v>
      </c>
      <c r="LB5" s="4">
        <f>SUMIFS(AEO_2022!$F$96:$AI$96,AEO_2022!$F$6:$AI$6,ENERGY_PRICING!LB2)</f>
        <v>6.254829</v>
      </c>
      <c r="LC5" s="4">
        <f>SUMIFS(AEO_2022!$F$96:$AI$96,AEO_2022!$F$6:$AI$6,ENERGY_PRICING!LC2)</f>
        <v>6.254829</v>
      </c>
      <c r="LD5" s="4">
        <f>SUMIFS(AEO_2022!$F$96:$AI$96,AEO_2022!$F$6:$AI$6,ENERGY_PRICING!LD2)</f>
        <v>6.254829</v>
      </c>
      <c r="LE5" s="4">
        <f>SUMIFS(AEO_2022!$F$96:$AI$96,AEO_2022!$F$6:$AI$6,ENERGY_PRICING!LE2)</f>
        <v>6.4118329999999997</v>
      </c>
      <c r="LF5" s="4">
        <f>SUMIFS(AEO_2022!$F$96:$AI$96,AEO_2022!$F$6:$AI$6,ENERGY_PRICING!LF2)</f>
        <v>6.4118329999999997</v>
      </c>
      <c r="LG5" s="4">
        <f>SUMIFS(AEO_2022!$F$96:$AI$96,AEO_2022!$F$6:$AI$6,ENERGY_PRICING!LG2)</f>
        <v>6.4118329999999997</v>
      </c>
      <c r="LH5" s="4">
        <f>SUMIFS(AEO_2022!$F$96:$AI$96,AEO_2022!$F$6:$AI$6,ENERGY_PRICING!LH2)</f>
        <v>6.4118329999999997</v>
      </c>
      <c r="LI5" s="4">
        <f>SUMIFS(AEO_2022!$F$96:$AI$96,AEO_2022!$F$6:$AI$6,ENERGY_PRICING!LI2)</f>
        <v>6.4118329999999997</v>
      </c>
      <c r="LJ5" s="4">
        <f>SUMIFS(AEO_2022!$F$96:$AI$96,AEO_2022!$F$6:$AI$6,ENERGY_PRICING!LJ2)</f>
        <v>6.4118329999999997</v>
      </c>
      <c r="LK5" s="4">
        <f>SUMIFS(AEO_2022!$F$96:$AI$96,AEO_2022!$F$6:$AI$6,ENERGY_PRICING!LK2)</f>
        <v>6.4118329999999997</v>
      </c>
      <c r="LL5" s="4">
        <f>SUMIFS(AEO_2022!$F$96:$AI$96,AEO_2022!$F$6:$AI$6,ENERGY_PRICING!LL2)</f>
        <v>6.4118329999999997</v>
      </c>
      <c r="LM5" s="4">
        <f>SUMIFS(AEO_2022!$F$96:$AI$96,AEO_2022!$F$6:$AI$6,ENERGY_PRICING!LM2)</f>
        <v>6.4118329999999997</v>
      </c>
      <c r="LN5" s="4">
        <f>SUMIFS(AEO_2022!$F$96:$AI$96,AEO_2022!$F$6:$AI$6,ENERGY_PRICING!LN2)</f>
        <v>6.4118329999999997</v>
      </c>
      <c r="LO5" s="4">
        <f>SUMIFS(AEO_2022!$F$96:$AI$96,AEO_2022!$F$6:$AI$6,ENERGY_PRICING!LO2)</f>
        <v>6.4118329999999997</v>
      </c>
      <c r="LP5" s="4">
        <f>SUMIFS(AEO_2022!$F$96:$AI$96,AEO_2022!$F$6:$AI$6,ENERGY_PRICING!LP2)</f>
        <v>6.4118329999999997</v>
      </c>
      <c r="LQ5" s="4">
        <f>SUMIFS(AEO_2022!$F$96:$AI$96,AEO_2022!$F$6:$AI$6,ENERGY_PRICING!LQ2)</f>
        <v>6.5727919999999997</v>
      </c>
      <c r="LR5" s="4">
        <f>SUMIFS(AEO_2022!$F$96:$AI$96,AEO_2022!$F$6:$AI$6,ENERGY_PRICING!LR2)</f>
        <v>6.5727919999999997</v>
      </c>
      <c r="LS5" s="4">
        <f>SUMIFS(AEO_2022!$F$96:$AI$96,AEO_2022!$F$6:$AI$6,ENERGY_PRICING!LS2)</f>
        <v>6.5727919999999997</v>
      </c>
      <c r="LT5" s="4">
        <f>SUMIFS(AEO_2022!$F$96:$AI$96,AEO_2022!$F$6:$AI$6,ENERGY_PRICING!LT2)</f>
        <v>6.5727919999999997</v>
      </c>
      <c r="LU5" s="4">
        <f>SUMIFS(AEO_2022!$F$96:$AI$96,AEO_2022!$F$6:$AI$6,ENERGY_PRICING!LU2)</f>
        <v>6.5727919999999997</v>
      </c>
      <c r="LV5" s="4">
        <f>SUMIFS(AEO_2022!$F$96:$AI$96,AEO_2022!$F$6:$AI$6,ENERGY_PRICING!LV2)</f>
        <v>6.5727919999999997</v>
      </c>
      <c r="LW5" s="4">
        <f>SUMIFS(AEO_2022!$F$96:$AI$96,AEO_2022!$F$6:$AI$6,ENERGY_PRICING!LW2)</f>
        <v>6.5727919999999997</v>
      </c>
      <c r="LX5" s="4">
        <f>SUMIFS(AEO_2022!$F$96:$AI$96,AEO_2022!$F$6:$AI$6,ENERGY_PRICING!LX2)</f>
        <v>6.5727919999999997</v>
      </c>
      <c r="LY5" s="4">
        <f>SUMIFS(AEO_2022!$F$96:$AI$96,AEO_2022!$F$6:$AI$6,ENERGY_PRICING!LY2)</f>
        <v>6.5727919999999997</v>
      </c>
      <c r="LZ5" s="4">
        <f>SUMIFS(AEO_2022!$F$96:$AI$96,AEO_2022!$F$6:$AI$6,ENERGY_PRICING!LZ2)</f>
        <v>6.5727919999999997</v>
      </c>
      <c r="MA5" s="4">
        <f>SUMIFS(AEO_2022!$F$96:$AI$96,AEO_2022!$F$6:$AI$6,ENERGY_PRICING!MA2)</f>
        <v>6.5727919999999997</v>
      </c>
      <c r="MB5" s="4">
        <f>SUMIFS(AEO_2022!$F$96:$AI$96,AEO_2022!$F$6:$AI$6,ENERGY_PRICING!MB2)</f>
        <v>6.5727919999999997</v>
      </c>
      <c r="MC5" s="4">
        <f>SUMIFS(AEO_2022!$F$96:$AI$96,AEO_2022!$F$6:$AI$6,ENERGY_PRICING!MC2)</f>
        <v>6.7867959999999998</v>
      </c>
      <c r="MD5" s="4">
        <f>SUMIFS(AEO_2022!$F$96:$AI$96,AEO_2022!$F$6:$AI$6,ENERGY_PRICING!MD2)</f>
        <v>6.7867959999999998</v>
      </c>
      <c r="ME5" s="4">
        <f>SUMIFS(AEO_2022!$F$96:$AI$96,AEO_2022!$F$6:$AI$6,ENERGY_PRICING!ME2)</f>
        <v>6.7867959999999998</v>
      </c>
      <c r="MF5" s="4">
        <f>SUMIFS(AEO_2022!$F$96:$AI$96,AEO_2022!$F$6:$AI$6,ENERGY_PRICING!MF2)</f>
        <v>6.7867959999999998</v>
      </c>
      <c r="MG5" s="4">
        <f>SUMIFS(AEO_2022!$F$96:$AI$96,AEO_2022!$F$6:$AI$6,ENERGY_PRICING!MG2)</f>
        <v>6.7867959999999998</v>
      </c>
      <c r="MH5" s="4">
        <f>SUMIFS(AEO_2022!$F$96:$AI$96,AEO_2022!$F$6:$AI$6,ENERGY_PRICING!MH2)</f>
        <v>6.7867959999999998</v>
      </c>
      <c r="MI5" s="4">
        <f>SUMIFS(AEO_2022!$F$96:$AI$96,AEO_2022!$F$6:$AI$6,ENERGY_PRICING!MI2)</f>
        <v>6.7867959999999998</v>
      </c>
      <c r="MJ5" s="4">
        <f>SUMIFS(AEO_2022!$F$96:$AI$96,AEO_2022!$F$6:$AI$6,ENERGY_PRICING!MJ2)</f>
        <v>6.7867959999999998</v>
      </c>
      <c r="MK5" s="4">
        <f>SUMIFS(AEO_2022!$F$96:$AI$96,AEO_2022!$F$6:$AI$6,ENERGY_PRICING!MK2)</f>
        <v>6.7867959999999998</v>
      </c>
      <c r="ML5" s="4">
        <f>SUMIFS(AEO_2022!$F$96:$AI$96,AEO_2022!$F$6:$AI$6,ENERGY_PRICING!ML2)</f>
        <v>6.7867959999999998</v>
      </c>
      <c r="MM5" s="4">
        <f>SUMIFS(AEO_2022!$F$96:$AI$96,AEO_2022!$F$6:$AI$6,ENERGY_PRICING!MM2)</f>
        <v>6.7867959999999998</v>
      </c>
      <c r="MN5" s="4">
        <f>SUMIFS(AEO_2022!$F$96:$AI$96,AEO_2022!$F$6:$AI$6,ENERGY_PRICING!MN2)</f>
        <v>6.7867959999999998</v>
      </c>
      <c r="MO5" s="4">
        <f>SUMIFS(AEO_2022!$F$96:$AI$96,AEO_2022!$F$6:$AI$6,ENERGY_PRICING!MO2)</f>
        <v>6.935562</v>
      </c>
      <c r="MP5" s="4">
        <f>SUMIFS(AEO_2022!$F$96:$AI$96,AEO_2022!$F$6:$AI$6,ENERGY_PRICING!MP2)</f>
        <v>6.935562</v>
      </c>
      <c r="MQ5" s="4">
        <f>SUMIFS(AEO_2022!$F$96:$AI$96,AEO_2022!$F$6:$AI$6,ENERGY_PRICING!MQ2)</f>
        <v>6.935562</v>
      </c>
      <c r="MR5" s="4">
        <f>SUMIFS(AEO_2022!$F$96:$AI$96,AEO_2022!$F$6:$AI$6,ENERGY_PRICING!MR2)</f>
        <v>6.935562</v>
      </c>
      <c r="MS5" s="4">
        <f>SUMIFS(AEO_2022!$F$96:$AI$96,AEO_2022!$F$6:$AI$6,ENERGY_PRICING!MS2)</f>
        <v>6.935562</v>
      </c>
      <c r="MT5" s="4">
        <f>SUMIFS(AEO_2022!$F$96:$AI$96,AEO_2022!$F$6:$AI$6,ENERGY_PRICING!MT2)</f>
        <v>6.935562</v>
      </c>
      <c r="MU5" s="4">
        <f>SUMIFS(AEO_2022!$F$96:$AI$96,AEO_2022!$F$6:$AI$6,ENERGY_PRICING!MU2)</f>
        <v>6.935562</v>
      </c>
      <c r="MV5" s="4">
        <f>SUMIFS(AEO_2022!$F$96:$AI$96,AEO_2022!$F$6:$AI$6,ENERGY_PRICING!MV2)</f>
        <v>6.935562</v>
      </c>
      <c r="MW5" s="4">
        <f>SUMIFS(AEO_2022!$F$96:$AI$96,AEO_2022!$F$6:$AI$6,ENERGY_PRICING!MW2)</f>
        <v>6.935562</v>
      </c>
      <c r="MX5" s="4">
        <f>SUMIFS(AEO_2022!$F$96:$AI$96,AEO_2022!$F$6:$AI$6,ENERGY_PRICING!MX2)</f>
        <v>6.935562</v>
      </c>
      <c r="MY5" s="4">
        <f>SUMIFS(AEO_2022!$F$96:$AI$96,AEO_2022!$F$6:$AI$6,ENERGY_PRICING!MY2)</f>
        <v>6.935562</v>
      </c>
      <c r="MZ5" s="4">
        <f>SUMIFS(AEO_2022!$F$96:$AI$96,AEO_2022!$F$6:$AI$6,ENERGY_PRICING!MZ2)</f>
        <v>6.935562</v>
      </c>
      <c r="NA5" s="50" t="s">
        <v>2</v>
      </c>
      <c r="NB5" s="4"/>
      <c r="NC5" s="4">
        <f>AVERAGEIF($E$2:$MZ$2,NC$2,$E5:$MZ5)</f>
        <v>3.2985000000000002</v>
      </c>
      <c r="ND5" s="4">
        <f t="shared" ref="ND5:OF6" si="147">AVERAGEIF($E$2:$MZ$2,ND$2,$E5:$MZ5)</f>
        <v>5.5866666666666669</v>
      </c>
      <c r="NE5" s="4">
        <f t="shared" si="147"/>
        <v>5.0265000000000013</v>
      </c>
      <c r="NF5" s="4">
        <f t="shared" si="147"/>
        <v>4.327852</v>
      </c>
      <c r="NG5" s="4">
        <f t="shared" si="147"/>
        <v>3.9699900000000006</v>
      </c>
      <c r="NH5" s="4">
        <f t="shared" si="147"/>
        <v>3.8610479999999989</v>
      </c>
      <c r="NI5" s="4">
        <f t="shared" si="147"/>
        <v>3.8162000000000003</v>
      </c>
      <c r="NJ5" s="4">
        <f t="shared" si="147"/>
        <v>3.9842620000000006</v>
      </c>
      <c r="NK5" s="4">
        <f t="shared" si="147"/>
        <v>4.125445</v>
      </c>
      <c r="NL5" s="4">
        <f t="shared" si="147"/>
        <v>4.341813000000001</v>
      </c>
      <c r="NM5" s="4">
        <f t="shared" si="147"/>
        <v>4.5915400000000011</v>
      </c>
      <c r="NN5" s="4">
        <f t="shared" si="147"/>
        <v>4.7114600000000006</v>
      </c>
      <c r="NO5" s="4">
        <f t="shared" si="147"/>
        <v>4.9002139999999992</v>
      </c>
      <c r="NP5" s="4">
        <f t="shared" si="147"/>
        <v>5.0373229999999998</v>
      </c>
      <c r="NQ5" s="4">
        <f t="shared" si="147"/>
        <v>5.0644959999999992</v>
      </c>
      <c r="NR5" s="4">
        <f t="shared" si="147"/>
        <v>5.1487830000000008</v>
      </c>
      <c r="NS5" s="4">
        <f t="shared" si="147"/>
        <v>5.2673639999999997</v>
      </c>
      <c r="NT5" s="4">
        <f t="shared" si="147"/>
        <v>5.4318569999999999</v>
      </c>
      <c r="NU5" s="4">
        <f t="shared" si="147"/>
        <v>5.5869900000000001</v>
      </c>
      <c r="NV5" s="4">
        <f t="shared" si="147"/>
        <v>5.7453239999999992</v>
      </c>
      <c r="NW5" s="4">
        <f t="shared" si="147"/>
        <v>5.8179470000000011</v>
      </c>
      <c r="NX5" s="4">
        <f t="shared" si="147"/>
        <v>5.9197539999999984</v>
      </c>
      <c r="NY5" s="4">
        <f t="shared" si="147"/>
        <v>6.0510639999999993</v>
      </c>
      <c r="NZ5" s="4">
        <f t="shared" si="147"/>
        <v>5.9618779999999996</v>
      </c>
      <c r="OA5" s="4">
        <f t="shared" si="147"/>
        <v>6.1113429999999989</v>
      </c>
      <c r="OB5" s="4">
        <f t="shared" si="147"/>
        <v>6.254829</v>
      </c>
      <c r="OC5" s="4">
        <f t="shared" si="147"/>
        <v>6.4118330000000006</v>
      </c>
      <c r="OD5" s="4">
        <f t="shared" si="147"/>
        <v>6.5727919999999997</v>
      </c>
      <c r="OE5" s="4">
        <f t="shared" si="147"/>
        <v>6.7867959999999998</v>
      </c>
      <c r="OF5" s="4">
        <f t="shared" si="147"/>
        <v>6.935562</v>
      </c>
    </row>
    <row r="6" spans="2:396" customFormat="1" x14ac:dyDescent="0.25">
      <c r="B6" s="104" t="s">
        <v>407</v>
      </c>
      <c r="C6" s="1" t="s">
        <v>6</v>
      </c>
      <c r="D6" s="1" t="s">
        <v>11</v>
      </c>
      <c r="E6" s="71">
        <v>3.2</v>
      </c>
      <c r="F6" s="71">
        <v>3.2</v>
      </c>
      <c r="G6" s="71">
        <v>1.45</v>
      </c>
      <c r="H6" s="71">
        <v>0.12</v>
      </c>
      <c r="I6" s="71">
        <v>-0.4</v>
      </c>
      <c r="J6" s="72">
        <v>-0.31</v>
      </c>
      <c r="K6" s="72">
        <v>-0.24</v>
      </c>
      <c r="L6" s="72">
        <v>-0.33500000000000002</v>
      </c>
      <c r="M6" s="63">
        <v>-0.60499999999999998</v>
      </c>
      <c r="N6" s="63">
        <v>-0.28000000000000003</v>
      </c>
      <c r="O6" s="63">
        <v>2.4700000000000002</v>
      </c>
      <c r="P6" s="64">
        <v>9.3000000000000007</v>
      </c>
      <c r="Q6" s="102">
        <v>18</v>
      </c>
      <c r="R6" s="102">
        <v>8</v>
      </c>
      <c r="S6" s="102">
        <v>5</v>
      </c>
      <c r="T6" s="102">
        <v>0.315</v>
      </c>
      <c r="U6" s="102">
        <v>-0.57999999999999996</v>
      </c>
      <c r="V6" s="102">
        <v>-0.5</v>
      </c>
      <c r="W6" s="102">
        <v>0.01</v>
      </c>
      <c r="X6" s="102">
        <v>-0.23</v>
      </c>
      <c r="Y6" s="102">
        <v>-0.53500000000000003</v>
      </c>
      <c r="Z6" s="102">
        <v>-0.5</v>
      </c>
      <c r="AA6" s="102">
        <v>8.35</v>
      </c>
      <c r="AB6" s="103">
        <v>24.65</v>
      </c>
      <c r="AC6" s="110">
        <v>31.2</v>
      </c>
      <c r="AD6" s="102">
        <v>31.2</v>
      </c>
      <c r="AE6" s="102">
        <v>11.15</v>
      </c>
      <c r="AF6" s="102">
        <v>-0.43</v>
      </c>
      <c r="AG6" s="102">
        <v>-0.43</v>
      </c>
      <c r="AH6" s="103">
        <v>-0.43</v>
      </c>
      <c r="AI6" s="102">
        <v>-0.43</v>
      </c>
      <c r="AJ6" s="102">
        <v>-0.43</v>
      </c>
      <c r="AK6" s="102">
        <v>-0.43</v>
      </c>
      <c r="AL6" s="102">
        <v>-0.43</v>
      </c>
      <c r="AM6" s="102">
        <v>7.25</v>
      </c>
      <c r="AN6" s="103">
        <v>14.75</v>
      </c>
      <c r="AO6" s="4">
        <v>16</v>
      </c>
      <c r="AP6" s="4">
        <v>16</v>
      </c>
      <c r="AQ6" s="4">
        <v>5</v>
      </c>
      <c r="AR6" s="4">
        <f t="shared" ref="AR6" si="148">+AF6</f>
        <v>-0.43</v>
      </c>
      <c r="AS6" s="4">
        <f t="shared" ref="AS6" si="149">+AG6</f>
        <v>-0.43</v>
      </c>
      <c r="AT6" s="4">
        <f t="shared" ref="AT6" si="150">+AH6</f>
        <v>-0.43</v>
      </c>
      <c r="AU6" s="4">
        <f t="shared" ref="AU6" si="151">+AI6</f>
        <v>-0.43</v>
      </c>
      <c r="AV6" s="4">
        <f t="shared" ref="AV6" si="152">+AJ6</f>
        <v>-0.43</v>
      </c>
      <c r="AW6" s="4">
        <f t="shared" ref="AW6" si="153">+AK6</f>
        <v>-0.43</v>
      </c>
      <c r="AX6" s="4">
        <f t="shared" ref="AX6" si="154">+AL6</f>
        <v>-0.43</v>
      </c>
      <c r="AY6" s="4">
        <f t="shared" ref="AY6" si="155">+AM6</f>
        <v>7.25</v>
      </c>
      <c r="AZ6" s="7">
        <v>8</v>
      </c>
      <c r="BA6" s="4">
        <f t="shared" ref="BA6" si="156">+AO6</f>
        <v>16</v>
      </c>
      <c r="BB6" s="4">
        <f t="shared" ref="BB6" si="157">+AP6</f>
        <v>16</v>
      </c>
      <c r="BC6" s="4">
        <f t="shared" ref="BC6" si="158">+AQ6</f>
        <v>5</v>
      </c>
      <c r="BD6" s="4">
        <f t="shared" ref="BD6" si="159">+AR6</f>
        <v>-0.43</v>
      </c>
      <c r="BE6" s="4">
        <f t="shared" ref="BE6" si="160">+AS6</f>
        <v>-0.43</v>
      </c>
      <c r="BF6" s="4">
        <f t="shared" ref="BF6" si="161">+AT6</f>
        <v>-0.43</v>
      </c>
      <c r="BG6" s="4">
        <f t="shared" ref="BG6" si="162">+AU6</f>
        <v>-0.43</v>
      </c>
      <c r="BH6" s="4">
        <f t="shared" ref="BH6" si="163">+AV6</f>
        <v>-0.43</v>
      </c>
      <c r="BI6" s="4">
        <f t="shared" ref="BI6" si="164">+AW6</f>
        <v>-0.43</v>
      </c>
      <c r="BJ6" s="4">
        <f t="shared" ref="BJ6" si="165">+AX6</f>
        <v>-0.43</v>
      </c>
      <c r="BK6" s="4">
        <f t="shared" ref="BK6" si="166">+AY6</f>
        <v>7.25</v>
      </c>
      <c r="BL6" s="4">
        <f t="shared" ref="BL6" si="167">+AZ6</f>
        <v>8</v>
      </c>
      <c r="BM6" s="4">
        <f t="shared" ref="BM6" si="168">+BA6</f>
        <v>16</v>
      </c>
      <c r="BN6" s="4">
        <f t="shared" ref="BN6" si="169">+BB6</f>
        <v>16</v>
      </c>
      <c r="BO6" s="4">
        <f t="shared" ref="BO6" si="170">+BC6</f>
        <v>5</v>
      </c>
      <c r="BP6" s="4">
        <f t="shared" ref="BP6" si="171">+BD6</f>
        <v>-0.43</v>
      </c>
      <c r="BQ6" s="4">
        <f t="shared" ref="BQ6" si="172">+BE6</f>
        <v>-0.43</v>
      </c>
      <c r="BR6" s="4">
        <f t="shared" ref="BR6" si="173">+BF6</f>
        <v>-0.43</v>
      </c>
      <c r="BS6" s="4">
        <f t="shared" ref="BS6" si="174">+BG6</f>
        <v>-0.43</v>
      </c>
      <c r="BT6" s="4">
        <f t="shared" ref="BT6" si="175">+BH6</f>
        <v>-0.43</v>
      </c>
      <c r="BU6" s="4">
        <f t="shared" ref="BU6" si="176">+BI6</f>
        <v>-0.43</v>
      </c>
      <c r="BV6" s="4">
        <f t="shared" ref="BV6" si="177">+BJ6</f>
        <v>-0.43</v>
      </c>
      <c r="BW6" s="4">
        <f t="shared" ref="BW6" si="178">+BK6</f>
        <v>7.25</v>
      </c>
      <c r="BX6" s="4">
        <f t="shared" ref="BX6" si="179">+BL6</f>
        <v>8</v>
      </c>
      <c r="BY6" s="4">
        <f t="shared" ref="BY6" si="180">+BM6</f>
        <v>16</v>
      </c>
      <c r="BZ6" s="4">
        <f t="shared" ref="BZ6" si="181">+BN6</f>
        <v>16</v>
      </c>
      <c r="CA6" s="4">
        <f t="shared" ref="CA6" si="182">+BO6</f>
        <v>5</v>
      </c>
      <c r="CB6" s="4">
        <f t="shared" ref="CB6" si="183">+BP6</f>
        <v>-0.43</v>
      </c>
      <c r="CC6" s="4">
        <f t="shared" ref="CC6" si="184">+BQ6</f>
        <v>-0.43</v>
      </c>
      <c r="CD6" s="4">
        <f t="shared" ref="CD6" si="185">+BR6</f>
        <v>-0.43</v>
      </c>
      <c r="CE6" s="4">
        <f t="shared" ref="CE6" si="186">+BS6</f>
        <v>-0.43</v>
      </c>
      <c r="CF6" s="4">
        <f t="shared" ref="CF6" si="187">+BT6</f>
        <v>-0.43</v>
      </c>
      <c r="CG6" s="4">
        <f t="shared" ref="CG6" si="188">+BU6</f>
        <v>-0.43</v>
      </c>
      <c r="CH6" s="4">
        <f t="shared" ref="CH6" si="189">+BV6</f>
        <v>-0.43</v>
      </c>
      <c r="CI6" s="4">
        <f t="shared" ref="CI6" si="190">+BW6</f>
        <v>7.25</v>
      </c>
      <c r="CJ6" s="4">
        <f t="shared" ref="CJ6" si="191">+BX6</f>
        <v>8</v>
      </c>
      <c r="CK6" s="4">
        <f t="shared" ref="CK6" si="192">+BY6</f>
        <v>16</v>
      </c>
      <c r="CL6" s="4">
        <f t="shared" ref="CL6" si="193">+BZ6</f>
        <v>16</v>
      </c>
      <c r="CM6" s="4">
        <f t="shared" ref="CM6" si="194">+CA6</f>
        <v>5</v>
      </c>
      <c r="CN6" s="4">
        <f t="shared" ref="CN6" si="195">+CB6</f>
        <v>-0.43</v>
      </c>
      <c r="CO6" s="4">
        <f t="shared" ref="CO6" si="196">+CC6</f>
        <v>-0.43</v>
      </c>
      <c r="CP6" s="4">
        <f t="shared" ref="CP6" si="197">+CD6</f>
        <v>-0.43</v>
      </c>
      <c r="CQ6" s="4">
        <f t="shared" ref="CQ6" si="198">+CE6</f>
        <v>-0.43</v>
      </c>
      <c r="CR6" s="4">
        <f t="shared" ref="CR6" si="199">+CF6</f>
        <v>-0.43</v>
      </c>
      <c r="CS6" s="4">
        <f t="shared" ref="CS6" si="200">+CG6</f>
        <v>-0.43</v>
      </c>
      <c r="CT6" s="4">
        <f t="shared" ref="CT6" si="201">+CH6</f>
        <v>-0.43</v>
      </c>
      <c r="CU6" s="4">
        <f t="shared" ref="CU6" si="202">+CI6</f>
        <v>7.25</v>
      </c>
      <c r="CV6" s="4">
        <f t="shared" ref="CV6" si="203">+CJ6</f>
        <v>8</v>
      </c>
      <c r="CW6" s="4">
        <f t="shared" ref="CW6" si="204">+CK6</f>
        <v>16</v>
      </c>
      <c r="CX6" s="4">
        <f t="shared" ref="CX6" si="205">+CL6</f>
        <v>16</v>
      </c>
      <c r="CY6" s="4">
        <f t="shared" ref="CY6" si="206">+CM6</f>
        <v>5</v>
      </c>
      <c r="CZ6" s="4">
        <f t="shared" ref="CZ6" si="207">+CN6</f>
        <v>-0.43</v>
      </c>
      <c r="DA6" s="4">
        <f t="shared" ref="DA6" si="208">+CO6</f>
        <v>-0.43</v>
      </c>
      <c r="DB6" s="4">
        <f t="shared" ref="DB6" si="209">+CP6</f>
        <v>-0.43</v>
      </c>
      <c r="DC6" s="4">
        <f t="shared" ref="DC6" si="210">+CQ6</f>
        <v>-0.43</v>
      </c>
      <c r="DD6" s="4">
        <f t="shared" ref="DD6" si="211">+CR6</f>
        <v>-0.43</v>
      </c>
      <c r="DE6" s="4">
        <f t="shared" ref="DE6" si="212">+CS6</f>
        <v>-0.43</v>
      </c>
      <c r="DF6" s="4">
        <f t="shared" ref="DF6" si="213">+CT6</f>
        <v>-0.43</v>
      </c>
      <c r="DG6" s="4">
        <f t="shared" ref="DG6" si="214">+CU6</f>
        <v>7.25</v>
      </c>
      <c r="DH6" s="4">
        <f t="shared" ref="DH6" si="215">+CV6</f>
        <v>8</v>
      </c>
      <c r="DI6" s="4">
        <f t="shared" ref="DI6" si="216">+CW6</f>
        <v>16</v>
      </c>
      <c r="DJ6" s="4">
        <f t="shared" ref="DJ6" si="217">+CX6</f>
        <v>16</v>
      </c>
      <c r="DK6" s="4">
        <f t="shared" ref="DK6" si="218">+CY6</f>
        <v>5</v>
      </c>
      <c r="DL6" s="4">
        <f t="shared" ref="DL6" si="219">+CZ6</f>
        <v>-0.43</v>
      </c>
      <c r="DM6" s="4">
        <f t="shared" ref="DM6" si="220">+DA6</f>
        <v>-0.43</v>
      </c>
      <c r="DN6" s="4">
        <f t="shared" ref="DN6" si="221">+DB6</f>
        <v>-0.43</v>
      </c>
      <c r="DO6" s="4">
        <f t="shared" ref="DO6" si="222">+DC6</f>
        <v>-0.43</v>
      </c>
      <c r="DP6" s="4">
        <f t="shared" ref="DP6" si="223">+DD6</f>
        <v>-0.43</v>
      </c>
      <c r="DQ6" s="4">
        <f t="shared" ref="DQ6" si="224">+DE6</f>
        <v>-0.43</v>
      </c>
      <c r="DR6" s="4">
        <f t="shared" ref="DR6" si="225">+DF6</f>
        <v>-0.43</v>
      </c>
      <c r="DS6" s="4">
        <f t="shared" ref="DS6" si="226">+DG6</f>
        <v>7.25</v>
      </c>
      <c r="DT6" s="4">
        <f t="shared" ref="DT6" si="227">+DH6</f>
        <v>8</v>
      </c>
      <c r="DU6" s="4">
        <f t="shared" ref="DU6" si="228">+DI6</f>
        <v>16</v>
      </c>
      <c r="DV6" s="4">
        <f t="shared" ref="DV6" si="229">+DJ6</f>
        <v>16</v>
      </c>
      <c r="DW6" s="4">
        <f t="shared" ref="DW6" si="230">+DK6</f>
        <v>5</v>
      </c>
      <c r="DX6" s="4">
        <f t="shared" ref="DX6" si="231">+DL6</f>
        <v>-0.43</v>
      </c>
      <c r="DY6" s="4">
        <f t="shared" ref="DY6" si="232">+DM6</f>
        <v>-0.43</v>
      </c>
      <c r="DZ6" s="4">
        <f t="shared" ref="DZ6" si="233">+DN6</f>
        <v>-0.43</v>
      </c>
      <c r="EA6" s="4">
        <f t="shared" ref="EA6" si="234">+DO6</f>
        <v>-0.43</v>
      </c>
      <c r="EB6" s="4">
        <f t="shared" ref="EB6" si="235">+DP6</f>
        <v>-0.43</v>
      </c>
      <c r="EC6" s="4">
        <f t="shared" ref="EC6" si="236">+DQ6</f>
        <v>-0.43</v>
      </c>
      <c r="ED6" s="4">
        <f t="shared" ref="ED6" si="237">+DR6</f>
        <v>-0.43</v>
      </c>
      <c r="EE6" s="4">
        <f t="shared" ref="EE6" si="238">+DS6</f>
        <v>7.25</v>
      </c>
      <c r="EF6" s="4">
        <f t="shared" ref="EF6" si="239">+DT6</f>
        <v>8</v>
      </c>
      <c r="EG6" s="4">
        <f t="shared" ref="EG6" si="240">+DU6</f>
        <v>16</v>
      </c>
      <c r="EH6" s="4">
        <f t="shared" ref="EH6" si="241">+DV6</f>
        <v>16</v>
      </c>
      <c r="EI6" s="4">
        <f t="shared" ref="EI6" si="242">+DW6</f>
        <v>5</v>
      </c>
      <c r="EJ6" s="4">
        <f t="shared" ref="EJ6" si="243">+DX6</f>
        <v>-0.43</v>
      </c>
      <c r="EK6" s="4">
        <f t="shared" ref="EK6" si="244">+DY6</f>
        <v>-0.43</v>
      </c>
      <c r="EL6" s="4">
        <f t="shared" ref="EL6" si="245">+DZ6</f>
        <v>-0.43</v>
      </c>
      <c r="EM6" s="4">
        <f t="shared" ref="EM6" si="246">+EA6</f>
        <v>-0.43</v>
      </c>
      <c r="EN6" s="4">
        <f t="shared" ref="EN6" si="247">+EB6</f>
        <v>-0.43</v>
      </c>
      <c r="EO6" s="4">
        <f t="shared" ref="EO6" si="248">+EC6</f>
        <v>-0.43</v>
      </c>
      <c r="EP6" s="4">
        <f t="shared" ref="EP6" si="249">+ED6</f>
        <v>-0.43</v>
      </c>
      <c r="EQ6" s="4">
        <f t="shared" ref="EQ6" si="250">+EE6</f>
        <v>7.25</v>
      </c>
      <c r="ER6" s="4">
        <f t="shared" ref="ER6" si="251">+EF6</f>
        <v>8</v>
      </c>
      <c r="ES6" s="4">
        <f t="shared" ref="ES6" si="252">+EG6</f>
        <v>16</v>
      </c>
      <c r="ET6" s="4">
        <f t="shared" ref="ET6" si="253">+EH6</f>
        <v>16</v>
      </c>
      <c r="EU6" s="4">
        <f t="shared" ref="EU6" si="254">+EI6</f>
        <v>5</v>
      </c>
      <c r="EV6" s="4">
        <f t="shared" ref="EV6" si="255">+EJ6</f>
        <v>-0.43</v>
      </c>
      <c r="EW6" s="4">
        <f t="shared" ref="EW6" si="256">+EK6</f>
        <v>-0.43</v>
      </c>
      <c r="EX6" s="4">
        <f t="shared" ref="EX6" si="257">+EL6</f>
        <v>-0.43</v>
      </c>
      <c r="EY6" s="4">
        <f t="shared" ref="EY6" si="258">+EM6</f>
        <v>-0.43</v>
      </c>
      <c r="EZ6" s="4">
        <f t="shared" ref="EZ6" si="259">+EN6</f>
        <v>-0.43</v>
      </c>
      <c r="FA6" s="4">
        <f t="shared" ref="FA6" si="260">+EO6</f>
        <v>-0.43</v>
      </c>
      <c r="FB6" s="4">
        <f t="shared" ref="FB6" si="261">+EP6</f>
        <v>-0.43</v>
      </c>
      <c r="FC6" s="4">
        <f t="shared" ref="FC6" si="262">+EQ6</f>
        <v>7.25</v>
      </c>
      <c r="FD6" s="4">
        <f t="shared" ref="FD6" si="263">+ER6</f>
        <v>8</v>
      </c>
      <c r="FE6" s="4">
        <f t="shared" ref="FE6" si="264">+ES6</f>
        <v>16</v>
      </c>
      <c r="FF6" s="4">
        <f t="shared" ref="FF6" si="265">+ET6</f>
        <v>16</v>
      </c>
      <c r="FG6" s="4">
        <f t="shared" ref="FG6" si="266">+EU6</f>
        <v>5</v>
      </c>
      <c r="FH6" s="4">
        <f t="shared" ref="FH6" si="267">+EV6</f>
        <v>-0.43</v>
      </c>
      <c r="FI6" s="4">
        <f t="shared" ref="FI6" si="268">+EW6</f>
        <v>-0.43</v>
      </c>
      <c r="FJ6" s="4">
        <f t="shared" ref="FJ6" si="269">+EX6</f>
        <v>-0.43</v>
      </c>
      <c r="FK6" s="4">
        <f t="shared" ref="FK6" si="270">+EY6</f>
        <v>-0.43</v>
      </c>
      <c r="FL6" s="4">
        <f t="shared" ref="FL6" si="271">+EZ6</f>
        <v>-0.43</v>
      </c>
      <c r="FM6" s="4">
        <f t="shared" ref="FM6" si="272">+FA6</f>
        <v>-0.43</v>
      </c>
      <c r="FN6" s="4">
        <f t="shared" ref="FN6" si="273">+FB6</f>
        <v>-0.43</v>
      </c>
      <c r="FO6" s="4">
        <f t="shared" ref="FO6" si="274">+FC6</f>
        <v>7.25</v>
      </c>
      <c r="FP6" s="4">
        <f t="shared" ref="FP6" si="275">+FD6</f>
        <v>8</v>
      </c>
      <c r="FQ6" s="4">
        <f t="shared" ref="FQ6" si="276">+FE6</f>
        <v>16</v>
      </c>
      <c r="FR6" s="4">
        <f t="shared" ref="FR6" si="277">+FF6</f>
        <v>16</v>
      </c>
      <c r="FS6" s="4">
        <f t="shared" ref="FS6" si="278">+FG6</f>
        <v>5</v>
      </c>
      <c r="FT6" s="4">
        <f t="shared" ref="FT6" si="279">+FH6</f>
        <v>-0.43</v>
      </c>
      <c r="FU6" s="4">
        <f t="shared" ref="FU6" si="280">+FI6</f>
        <v>-0.43</v>
      </c>
      <c r="FV6" s="4">
        <f t="shared" ref="FV6" si="281">+FJ6</f>
        <v>-0.43</v>
      </c>
      <c r="FW6" s="4">
        <f t="shared" ref="FW6" si="282">+FK6</f>
        <v>-0.43</v>
      </c>
      <c r="FX6" s="4">
        <f t="shared" ref="FX6" si="283">+FL6</f>
        <v>-0.43</v>
      </c>
      <c r="FY6" s="4">
        <f t="shared" ref="FY6" si="284">+FM6</f>
        <v>-0.43</v>
      </c>
      <c r="FZ6" s="4">
        <f t="shared" ref="FZ6" si="285">+FN6</f>
        <v>-0.43</v>
      </c>
      <c r="GA6" s="4">
        <f t="shared" ref="GA6" si="286">+FO6</f>
        <v>7.25</v>
      </c>
      <c r="GB6" s="4">
        <f t="shared" ref="GB6" si="287">+FP6</f>
        <v>8</v>
      </c>
      <c r="GC6" s="4">
        <f t="shared" ref="GC6" si="288">+FQ6</f>
        <v>16</v>
      </c>
      <c r="GD6" s="4">
        <f t="shared" ref="GD6" si="289">+FR6</f>
        <v>16</v>
      </c>
      <c r="GE6" s="4">
        <f t="shared" ref="GE6" si="290">+FS6</f>
        <v>5</v>
      </c>
      <c r="GF6" s="4">
        <f t="shared" ref="GF6" si="291">+FT6</f>
        <v>-0.43</v>
      </c>
      <c r="GG6" s="4">
        <f t="shared" ref="GG6" si="292">+FU6</f>
        <v>-0.43</v>
      </c>
      <c r="GH6" s="4">
        <f t="shared" ref="GH6" si="293">+FV6</f>
        <v>-0.43</v>
      </c>
      <c r="GI6" s="4">
        <f t="shared" ref="GI6" si="294">+FW6</f>
        <v>-0.43</v>
      </c>
      <c r="GJ6" s="4">
        <f t="shared" ref="GJ6" si="295">+FX6</f>
        <v>-0.43</v>
      </c>
      <c r="GK6" s="4">
        <f t="shared" ref="GK6" si="296">+FY6</f>
        <v>-0.43</v>
      </c>
      <c r="GL6" s="4">
        <f t="shared" ref="GL6" si="297">+FZ6</f>
        <v>-0.43</v>
      </c>
      <c r="GM6" s="4">
        <f t="shared" ref="GM6" si="298">+GA6</f>
        <v>7.25</v>
      </c>
      <c r="GN6" s="4">
        <f t="shared" ref="GN6" si="299">+GB6</f>
        <v>8</v>
      </c>
      <c r="GO6" s="4">
        <f t="shared" ref="GO6" si="300">+GC6</f>
        <v>16</v>
      </c>
      <c r="GP6" s="4">
        <f t="shared" ref="GP6" si="301">+GD6</f>
        <v>16</v>
      </c>
      <c r="GQ6" s="4">
        <f t="shared" ref="GQ6" si="302">+GE6</f>
        <v>5</v>
      </c>
      <c r="GR6" s="4">
        <f t="shared" ref="GR6" si="303">+GF6</f>
        <v>-0.43</v>
      </c>
      <c r="GS6" s="4">
        <f t="shared" ref="GS6" si="304">+GG6</f>
        <v>-0.43</v>
      </c>
      <c r="GT6" s="4">
        <f t="shared" ref="GT6" si="305">+GH6</f>
        <v>-0.43</v>
      </c>
      <c r="GU6" s="4">
        <f t="shared" ref="GU6" si="306">+GI6</f>
        <v>-0.43</v>
      </c>
      <c r="GV6" s="4">
        <f t="shared" ref="GV6" si="307">+GJ6</f>
        <v>-0.43</v>
      </c>
      <c r="GW6" s="4">
        <f t="shared" ref="GW6" si="308">+GK6</f>
        <v>-0.43</v>
      </c>
      <c r="GX6" s="4">
        <f t="shared" ref="GX6" si="309">+GL6</f>
        <v>-0.43</v>
      </c>
      <c r="GY6" s="4">
        <f t="shared" ref="GY6" si="310">+GM6</f>
        <v>7.25</v>
      </c>
      <c r="GZ6" s="4">
        <f t="shared" ref="GZ6" si="311">+GN6</f>
        <v>8</v>
      </c>
      <c r="HA6" s="4">
        <f t="shared" ref="HA6" si="312">+GO6</f>
        <v>16</v>
      </c>
      <c r="HB6" s="4">
        <f t="shared" ref="HB6" si="313">+GP6</f>
        <v>16</v>
      </c>
      <c r="HC6" s="4">
        <f t="shared" ref="HC6" si="314">+GQ6</f>
        <v>5</v>
      </c>
      <c r="HD6" s="4">
        <f t="shared" ref="HD6" si="315">+GR6</f>
        <v>-0.43</v>
      </c>
      <c r="HE6" s="4">
        <f t="shared" ref="HE6" si="316">+GS6</f>
        <v>-0.43</v>
      </c>
      <c r="HF6" s="4">
        <f t="shared" ref="HF6" si="317">+GT6</f>
        <v>-0.43</v>
      </c>
      <c r="HG6" s="4">
        <f t="shared" ref="HG6" si="318">+GU6</f>
        <v>-0.43</v>
      </c>
      <c r="HH6" s="4">
        <f t="shared" ref="HH6" si="319">+GV6</f>
        <v>-0.43</v>
      </c>
      <c r="HI6" s="4">
        <f t="shared" ref="HI6" si="320">+GW6</f>
        <v>-0.43</v>
      </c>
      <c r="HJ6" s="4">
        <f t="shared" ref="HJ6" si="321">+GX6</f>
        <v>-0.43</v>
      </c>
      <c r="HK6" s="4">
        <f t="shared" ref="HK6" si="322">+GY6</f>
        <v>7.25</v>
      </c>
      <c r="HL6" s="4">
        <f t="shared" ref="HL6" si="323">+GZ6</f>
        <v>8</v>
      </c>
      <c r="HM6" s="4">
        <f t="shared" ref="HM6" si="324">+HA6</f>
        <v>16</v>
      </c>
      <c r="HN6" s="4">
        <f t="shared" ref="HN6" si="325">+HB6</f>
        <v>16</v>
      </c>
      <c r="HO6" s="4">
        <f t="shared" ref="HO6" si="326">+HC6</f>
        <v>5</v>
      </c>
      <c r="HP6" s="4">
        <f t="shared" ref="HP6" si="327">+HD6</f>
        <v>-0.43</v>
      </c>
      <c r="HQ6" s="4">
        <f t="shared" ref="HQ6" si="328">+HE6</f>
        <v>-0.43</v>
      </c>
      <c r="HR6" s="4">
        <f t="shared" ref="HR6" si="329">+HF6</f>
        <v>-0.43</v>
      </c>
      <c r="HS6" s="4">
        <f t="shared" ref="HS6" si="330">+HG6</f>
        <v>-0.43</v>
      </c>
      <c r="HT6" s="4">
        <f t="shared" ref="HT6" si="331">+HH6</f>
        <v>-0.43</v>
      </c>
      <c r="HU6" s="4">
        <f t="shared" ref="HU6" si="332">+HI6</f>
        <v>-0.43</v>
      </c>
      <c r="HV6" s="4">
        <f t="shared" ref="HV6" si="333">+HJ6</f>
        <v>-0.43</v>
      </c>
      <c r="HW6" s="4">
        <f t="shared" ref="HW6" si="334">+HK6</f>
        <v>7.25</v>
      </c>
      <c r="HX6" s="4">
        <f t="shared" ref="HX6" si="335">+HL6</f>
        <v>8</v>
      </c>
      <c r="HY6" s="4">
        <f t="shared" ref="HY6" si="336">+HM6</f>
        <v>16</v>
      </c>
      <c r="HZ6" s="4">
        <f t="shared" ref="HZ6" si="337">+HN6</f>
        <v>16</v>
      </c>
      <c r="IA6" s="4">
        <f t="shared" ref="IA6" si="338">+HO6</f>
        <v>5</v>
      </c>
      <c r="IB6" s="4">
        <f t="shared" ref="IB6" si="339">+HP6</f>
        <v>-0.43</v>
      </c>
      <c r="IC6" s="4">
        <f t="shared" ref="IC6" si="340">+HQ6</f>
        <v>-0.43</v>
      </c>
      <c r="ID6" s="4">
        <f t="shared" ref="ID6" si="341">+HR6</f>
        <v>-0.43</v>
      </c>
      <c r="IE6" s="4">
        <f t="shared" ref="IE6" si="342">+HS6</f>
        <v>-0.43</v>
      </c>
      <c r="IF6" s="4">
        <f t="shared" ref="IF6" si="343">+HT6</f>
        <v>-0.43</v>
      </c>
      <c r="IG6" s="4">
        <f t="shared" ref="IG6" si="344">+HU6</f>
        <v>-0.43</v>
      </c>
      <c r="IH6" s="4">
        <f t="shared" ref="IH6" si="345">+HV6</f>
        <v>-0.43</v>
      </c>
      <c r="II6" s="4">
        <f t="shared" ref="II6" si="346">+HW6</f>
        <v>7.25</v>
      </c>
      <c r="IJ6" s="4">
        <f t="shared" ref="IJ6" si="347">+HX6</f>
        <v>8</v>
      </c>
      <c r="IK6" s="4">
        <f t="shared" ref="IK6" si="348">+HY6</f>
        <v>16</v>
      </c>
      <c r="IL6" s="4">
        <f t="shared" ref="IL6" si="349">+HZ6</f>
        <v>16</v>
      </c>
      <c r="IM6" s="4">
        <f t="shared" ref="IM6" si="350">+IA6</f>
        <v>5</v>
      </c>
      <c r="IN6" s="4">
        <f t="shared" ref="IN6" si="351">+IB6</f>
        <v>-0.43</v>
      </c>
      <c r="IO6" s="4">
        <f t="shared" ref="IO6" si="352">+IC6</f>
        <v>-0.43</v>
      </c>
      <c r="IP6" s="4">
        <f t="shared" ref="IP6" si="353">+ID6</f>
        <v>-0.43</v>
      </c>
      <c r="IQ6" s="4">
        <f t="shared" ref="IQ6" si="354">+IE6</f>
        <v>-0.43</v>
      </c>
      <c r="IR6" s="4">
        <f t="shared" ref="IR6" si="355">+IF6</f>
        <v>-0.43</v>
      </c>
      <c r="IS6" s="4">
        <f t="shared" ref="IS6" si="356">+IG6</f>
        <v>-0.43</v>
      </c>
      <c r="IT6" s="4">
        <f t="shared" ref="IT6" si="357">+IH6</f>
        <v>-0.43</v>
      </c>
      <c r="IU6" s="4">
        <f t="shared" ref="IU6" si="358">+II6</f>
        <v>7.25</v>
      </c>
      <c r="IV6" s="4">
        <f t="shared" ref="IV6" si="359">+IJ6</f>
        <v>8</v>
      </c>
      <c r="IW6" s="4">
        <f t="shared" ref="IW6" si="360">+IK6</f>
        <v>16</v>
      </c>
      <c r="IX6" s="4">
        <f t="shared" ref="IX6" si="361">+IL6</f>
        <v>16</v>
      </c>
      <c r="IY6" s="4">
        <f t="shared" ref="IY6" si="362">+IM6</f>
        <v>5</v>
      </c>
      <c r="IZ6" s="4">
        <f t="shared" ref="IZ6" si="363">+IN6</f>
        <v>-0.43</v>
      </c>
      <c r="JA6" s="4">
        <f t="shared" ref="JA6" si="364">+IO6</f>
        <v>-0.43</v>
      </c>
      <c r="JB6" s="4">
        <f t="shared" ref="JB6" si="365">+IP6</f>
        <v>-0.43</v>
      </c>
      <c r="JC6" s="4">
        <f t="shared" ref="JC6" si="366">+IQ6</f>
        <v>-0.43</v>
      </c>
      <c r="JD6" s="4">
        <f t="shared" ref="JD6" si="367">+IR6</f>
        <v>-0.43</v>
      </c>
      <c r="JE6" s="4">
        <f t="shared" ref="JE6" si="368">+IS6</f>
        <v>-0.43</v>
      </c>
      <c r="JF6" s="4">
        <f t="shared" ref="JF6" si="369">+IT6</f>
        <v>-0.43</v>
      </c>
      <c r="JG6" s="4">
        <f t="shared" ref="JG6" si="370">+IU6</f>
        <v>7.25</v>
      </c>
      <c r="JH6" s="4">
        <f t="shared" ref="JH6" si="371">+IV6</f>
        <v>8</v>
      </c>
      <c r="JI6" s="4">
        <f t="shared" ref="JI6" si="372">+IW6</f>
        <v>16</v>
      </c>
      <c r="JJ6" s="4">
        <f t="shared" ref="JJ6" si="373">+IX6</f>
        <v>16</v>
      </c>
      <c r="JK6" s="4">
        <f t="shared" ref="JK6" si="374">+IY6</f>
        <v>5</v>
      </c>
      <c r="JL6" s="4">
        <f t="shared" ref="JL6" si="375">+IZ6</f>
        <v>-0.43</v>
      </c>
      <c r="JM6" s="4">
        <f t="shared" ref="JM6" si="376">+JA6</f>
        <v>-0.43</v>
      </c>
      <c r="JN6" s="4">
        <f t="shared" ref="JN6" si="377">+JB6</f>
        <v>-0.43</v>
      </c>
      <c r="JO6" s="4">
        <f t="shared" ref="JO6" si="378">+JC6</f>
        <v>-0.43</v>
      </c>
      <c r="JP6" s="4">
        <f t="shared" ref="JP6" si="379">+JD6</f>
        <v>-0.43</v>
      </c>
      <c r="JQ6" s="4">
        <f t="shared" ref="JQ6" si="380">+JE6</f>
        <v>-0.43</v>
      </c>
      <c r="JR6" s="4">
        <f t="shared" ref="JR6" si="381">+JF6</f>
        <v>-0.43</v>
      </c>
      <c r="JS6" s="4">
        <f t="shared" ref="JS6" si="382">+JG6</f>
        <v>7.25</v>
      </c>
      <c r="JT6" s="4">
        <f t="shared" ref="JT6" si="383">+JH6</f>
        <v>8</v>
      </c>
      <c r="JU6" s="4">
        <f t="shared" ref="JU6" si="384">+JI6</f>
        <v>16</v>
      </c>
      <c r="JV6" s="4">
        <f t="shared" ref="JV6" si="385">+JJ6</f>
        <v>16</v>
      </c>
      <c r="JW6" s="4">
        <f t="shared" ref="JW6" si="386">+JK6</f>
        <v>5</v>
      </c>
      <c r="JX6" s="4">
        <f t="shared" ref="JX6" si="387">+JL6</f>
        <v>-0.43</v>
      </c>
      <c r="JY6" s="4">
        <f t="shared" ref="JY6" si="388">+JM6</f>
        <v>-0.43</v>
      </c>
      <c r="JZ6" s="4">
        <f t="shared" ref="JZ6" si="389">+JN6</f>
        <v>-0.43</v>
      </c>
      <c r="KA6" s="4">
        <f t="shared" ref="KA6" si="390">+JO6</f>
        <v>-0.43</v>
      </c>
      <c r="KB6" s="4">
        <f t="shared" ref="KB6" si="391">+JP6</f>
        <v>-0.43</v>
      </c>
      <c r="KC6" s="4">
        <f t="shared" ref="KC6" si="392">+JQ6</f>
        <v>-0.43</v>
      </c>
      <c r="KD6" s="4">
        <f t="shared" ref="KD6" si="393">+JR6</f>
        <v>-0.43</v>
      </c>
      <c r="KE6" s="4">
        <f t="shared" ref="KE6" si="394">+JS6</f>
        <v>7.25</v>
      </c>
      <c r="KF6" s="4">
        <f t="shared" ref="KF6" si="395">+JT6</f>
        <v>8</v>
      </c>
      <c r="KG6" s="4">
        <f t="shared" ref="KG6" si="396">+JU6</f>
        <v>16</v>
      </c>
      <c r="KH6" s="4">
        <f t="shared" ref="KH6" si="397">+JV6</f>
        <v>16</v>
      </c>
      <c r="KI6" s="4">
        <f t="shared" ref="KI6" si="398">+JW6</f>
        <v>5</v>
      </c>
      <c r="KJ6" s="4">
        <f t="shared" ref="KJ6" si="399">+JX6</f>
        <v>-0.43</v>
      </c>
      <c r="KK6" s="4">
        <f t="shared" ref="KK6" si="400">+JY6</f>
        <v>-0.43</v>
      </c>
      <c r="KL6" s="4">
        <f t="shared" ref="KL6" si="401">+JZ6</f>
        <v>-0.43</v>
      </c>
      <c r="KM6" s="4">
        <f t="shared" ref="KM6" si="402">+KA6</f>
        <v>-0.43</v>
      </c>
      <c r="KN6" s="4">
        <f t="shared" ref="KN6" si="403">+KB6</f>
        <v>-0.43</v>
      </c>
      <c r="KO6" s="4">
        <f t="shared" ref="KO6" si="404">+KC6</f>
        <v>-0.43</v>
      </c>
      <c r="KP6" s="4">
        <f t="shared" ref="KP6" si="405">+KD6</f>
        <v>-0.43</v>
      </c>
      <c r="KQ6" s="4">
        <f t="shared" ref="KQ6" si="406">+KE6</f>
        <v>7.25</v>
      </c>
      <c r="KR6" s="4">
        <f t="shared" ref="KR6" si="407">+KF6</f>
        <v>8</v>
      </c>
      <c r="KS6" s="4">
        <f t="shared" ref="KS6" si="408">+KG6</f>
        <v>16</v>
      </c>
      <c r="KT6" s="4">
        <f t="shared" ref="KT6" si="409">+KH6</f>
        <v>16</v>
      </c>
      <c r="KU6" s="4">
        <f t="shared" ref="KU6" si="410">+KI6</f>
        <v>5</v>
      </c>
      <c r="KV6" s="4">
        <f t="shared" ref="KV6" si="411">+KJ6</f>
        <v>-0.43</v>
      </c>
      <c r="KW6" s="4">
        <f t="shared" ref="KW6" si="412">+KK6</f>
        <v>-0.43</v>
      </c>
      <c r="KX6" s="4">
        <f t="shared" ref="KX6" si="413">+KL6</f>
        <v>-0.43</v>
      </c>
      <c r="KY6" s="4">
        <f t="shared" ref="KY6" si="414">+KM6</f>
        <v>-0.43</v>
      </c>
      <c r="KZ6" s="4">
        <f t="shared" ref="KZ6" si="415">+KN6</f>
        <v>-0.43</v>
      </c>
      <c r="LA6" s="4">
        <f t="shared" ref="LA6" si="416">+KO6</f>
        <v>-0.43</v>
      </c>
      <c r="LB6" s="4">
        <f t="shared" ref="LB6" si="417">+KP6</f>
        <v>-0.43</v>
      </c>
      <c r="LC6" s="4">
        <f t="shared" ref="LC6" si="418">+KQ6</f>
        <v>7.25</v>
      </c>
      <c r="LD6" s="4">
        <f t="shared" ref="LD6" si="419">+KR6</f>
        <v>8</v>
      </c>
      <c r="LE6" s="4">
        <f t="shared" ref="LE6" si="420">+KS6</f>
        <v>16</v>
      </c>
      <c r="LF6" s="4">
        <f t="shared" ref="LF6" si="421">+KT6</f>
        <v>16</v>
      </c>
      <c r="LG6" s="4">
        <f t="shared" ref="LG6" si="422">+KU6</f>
        <v>5</v>
      </c>
      <c r="LH6" s="4">
        <f t="shared" ref="LH6" si="423">+KV6</f>
        <v>-0.43</v>
      </c>
      <c r="LI6" s="4">
        <f t="shared" ref="LI6" si="424">+KW6</f>
        <v>-0.43</v>
      </c>
      <c r="LJ6" s="4">
        <f t="shared" ref="LJ6" si="425">+KX6</f>
        <v>-0.43</v>
      </c>
      <c r="LK6" s="4">
        <f t="shared" ref="LK6" si="426">+KY6</f>
        <v>-0.43</v>
      </c>
      <c r="LL6" s="4">
        <f t="shared" ref="LL6" si="427">+KZ6</f>
        <v>-0.43</v>
      </c>
      <c r="LM6" s="4">
        <f t="shared" ref="LM6" si="428">+LA6</f>
        <v>-0.43</v>
      </c>
      <c r="LN6" s="4">
        <f t="shared" ref="LN6" si="429">+LB6</f>
        <v>-0.43</v>
      </c>
      <c r="LO6" s="4">
        <f t="shared" ref="LO6" si="430">+LC6</f>
        <v>7.25</v>
      </c>
      <c r="LP6" s="4">
        <f t="shared" ref="LP6" si="431">+LD6</f>
        <v>8</v>
      </c>
      <c r="LQ6" s="4">
        <f t="shared" ref="LQ6" si="432">+LE6</f>
        <v>16</v>
      </c>
      <c r="LR6" s="4">
        <f t="shared" ref="LR6" si="433">+LF6</f>
        <v>16</v>
      </c>
      <c r="LS6" s="4">
        <f t="shared" ref="LS6" si="434">+LG6</f>
        <v>5</v>
      </c>
      <c r="LT6" s="4">
        <f t="shared" ref="LT6" si="435">+LH6</f>
        <v>-0.43</v>
      </c>
      <c r="LU6" s="4">
        <f t="shared" ref="LU6" si="436">+LI6</f>
        <v>-0.43</v>
      </c>
      <c r="LV6" s="4">
        <f t="shared" ref="LV6" si="437">+LJ6</f>
        <v>-0.43</v>
      </c>
      <c r="LW6" s="4">
        <f t="shared" ref="LW6" si="438">+LK6</f>
        <v>-0.43</v>
      </c>
      <c r="LX6" s="4">
        <f t="shared" ref="LX6" si="439">+LL6</f>
        <v>-0.43</v>
      </c>
      <c r="LY6" s="4">
        <f t="shared" ref="LY6" si="440">+LM6</f>
        <v>-0.43</v>
      </c>
      <c r="LZ6" s="4">
        <f t="shared" ref="LZ6" si="441">+LN6</f>
        <v>-0.43</v>
      </c>
      <c r="MA6" s="4">
        <f t="shared" ref="MA6" si="442">+LO6</f>
        <v>7.25</v>
      </c>
      <c r="MB6" s="4">
        <f t="shared" ref="MB6" si="443">+LP6</f>
        <v>8</v>
      </c>
      <c r="MC6" s="4">
        <f t="shared" ref="MC6" si="444">+LQ6</f>
        <v>16</v>
      </c>
      <c r="MD6" s="4">
        <f t="shared" ref="MD6" si="445">+LR6</f>
        <v>16</v>
      </c>
      <c r="ME6" s="4">
        <f t="shared" ref="ME6" si="446">+LS6</f>
        <v>5</v>
      </c>
      <c r="MF6" s="4">
        <f t="shared" ref="MF6" si="447">+LT6</f>
        <v>-0.43</v>
      </c>
      <c r="MG6" s="4">
        <f t="shared" ref="MG6" si="448">+LU6</f>
        <v>-0.43</v>
      </c>
      <c r="MH6" s="4">
        <f t="shared" ref="MH6" si="449">+LV6</f>
        <v>-0.43</v>
      </c>
      <c r="MI6" s="4">
        <f t="shared" ref="MI6" si="450">+LW6</f>
        <v>-0.43</v>
      </c>
      <c r="MJ6" s="4">
        <f t="shared" ref="MJ6" si="451">+LX6</f>
        <v>-0.43</v>
      </c>
      <c r="MK6" s="4">
        <f t="shared" ref="MK6" si="452">+LY6</f>
        <v>-0.43</v>
      </c>
      <c r="ML6" s="4">
        <f t="shared" ref="ML6" si="453">+LZ6</f>
        <v>-0.43</v>
      </c>
      <c r="MM6" s="4">
        <f t="shared" ref="MM6" si="454">+MA6</f>
        <v>7.25</v>
      </c>
      <c r="MN6" s="4">
        <f t="shared" ref="MN6" si="455">+MB6</f>
        <v>8</v>
      </c>
      <c r="MO6" s="4">
        <f t="shared" ref="MO6" si="456">+MC6</f>
        <v>16</v>
      </c>
      <c r="MP6" s="4">
        <f t="shared" ref="MP6" si="457">+MD6</f>
        <v>16</v>
      </c>
      <c r="MQ6" s="4">
        <f t="shared" ref="MQ6" si="458">+ME6</f>
        <v>5</v>
      </c>
      <c r="MR6" s="4">
        <f t="shared" ref="MR6" si="459">+MF6</f>
        <v>-0.43</v>
      </c>
      <c r="MS6" s="4">
        <f t="shared" ref="MS6" si="460">+MG6</f>
        <v>-0.43</v>
      </c>
      <c r="MT6" s="4">
        <f t="shared" ref="MT6" si="461">+MH6</f>
        <v>-0.43</v>
      </c>
      <c r="MU6" s="4">
        <f t="shared" ref="MU6" si="462">+MI6</f>
        <v>-0.43</v>
      </c>
      <c r="MV6" s="4">
        <f t="shared" ref="MV6" si="463">+MJ6</f>
        <v>-0.43</v>
      </c>
      <c r="MW6" s="4">
        <f t="shared" ref="MW6" si="464">+MK6</f>
        <v>-0.43</v>
      </c>
      <c r="MX6" s="4">
        <f t="shared" ref="MX6" si="465">+ML6</f>
        <v>-0.43</v>
      </c>
      <c r="MY6" s="4">
        <f t="shared" ref="MY6" si="466">+MM6</f>
        <v>7.25</v>
      </c>
      <c r="MZ6" s="4">
        <f t="shared" ref="MZ6" si="467">+MN6</f>
        <v>8</v>
      </c>
      <c r="NA6" s="48" t="s">
        <v>2</v>
      </c>
      <c r="NB6" s="1"/>
      <c r="NC6" s="4">
        <f>AVERAGEIF($E$2:$MZ$2,NC$2,$E6:$MZ6)</f>
        <v>1.4641666666666666</v>
      </c>
      <c r="ND6" s="4">
        <f t="shared" si="147"/>
        <v>5.165</v>
      </c>
      <c r="NE6" s="4">
        <f t="shared" si="147"/>
        <v>7.7116666666666625</v>
      </c>
      <c r="NF6" s="4">
        <f t="shared" si="147"/>
        <v>4.1033333333333335</v>
      </c>
      <c r="NG6" s="4">
        <f t="shared" si="147"/>
        <v>4.1033333333333335</v>
      </c>
      <c r="NH6" s="4">
        <f t="shared" si="147"/>
        <v>4.1033333333333335</v>
      </c>
      <c r="NI6" s="4">
        <f t="shared" si="147"/>
        <v>4.1033333333333335</v>
      </c>
      <c r="NJ6" s="4">
        <f t="shared" si="147"/>
        <v>4.1033333333333335</v>
      </c>
      <c r="NK6" s="4">
        <f t="shared" si="147"/>
        <v>4.1033333333333335</v>
      </c>
      <c r="NL6" s="4">
        <f t="shared" si="147"/>
        <v>4.1033333333333335</v>
      </c>
      <c r="NM6" s="4">
        <f t="shared" si="147"/>
        <v>4.1033333333333335</v>
      </c>
      <c r="NN6" s="4">
        <f t="shared" si="147"/>
        <v>4.1033333333333335</v>
      </c>
      <c r="NO6" s="4">
        <f t="shared" si="147"/>
        <v>4.1033333333333335</v>
      </c>
      <c r="NP6" s="4">
        <f t="shared" si="147"/>
        <v>4.1033333333333335</v>
      </c>
      <c r="NQ6" s="4">
        <f t="shared" si="147"/>
        <v>4.1033333333333335</v>
      </c>
      <c r="NR6" s="4">
        <f t="shared" si="147"/>
        <v>4.1033333333333335</v>
      </c>
      <c r="NS6" s="4">
        <f t="shared" si="147"/>
        <v>4.1033333333333335</v>
      </c>
      <c r="NT6" s="4">
        <f t="shared" si="147"/>
        <v>4.1033333333333335</v>
      </c>
      <c r="NU6" s="4">
        <f t="shared" si="147"/>
        <v>4.1033333333333335</v>
      </c>
      <c r="NV6" s="4">
        <f t="shared" si="147"/>
        <v>4.1033333333333335</v>
      </c>
      <c r="NW6" s="4">
        <f t="shared" si="147"/>
        <v>4.1033333333333335</v>
      </c>
      <c r="NX6" s="4">
        <f t="shared" si="147"/>
        <v>4.1033333333333335</v>
      </c>
      <c r="NY6" s="4">
        <f t="shared" si="147"/>
        <v>4.1033333333333335</v>
      </c>
      <c r="NZ6" s="4">
        <f t="shared" si="147"/>
        <v>4.1033333333333335</v>
      </c>
      <c r="OA6" s="4">
        <f t="shared" si="147"/>
        <v>4.1033333333333335</v>
      </c>
      <c r="OB6" s="4">
        <f t="shared" si="147"/>
        <v>4.1033333333333335</v>
      </c>
      <c r="OC6" s="4">
        <f t="shared" si="147"/>
        <v>4.1033333333333335</v>
      </c>
      <c r="OD6" s="4">
        <f t="shared" si="147"/>
        <v>4.1033333333333335</v>
      </c>
      <c r="OE6" s="4">
        <f t="shared" si="147"/>
        <v>4.1033333333333335</v>
      </c>
      <c r="OF6" s="4">
        <f t="shared" si="147"/>
        <v>4.1033333333333335</v>
      </c>
    </row>
    <row r="7" spans="2:396" customFormat="1" x14ac:dyDescent="0.25">
      <c r="B7" s="57" t="s">
        <v>99</v>
      </c>
      <c r="C7" s="1" t="s">
        <v>6</v>
      </c>
      <c r="D7" s="1" t="s">
        <v>98</v>
      </c>
      <c r="E7" s="72">
        <v>5.8369999999999997</v>
      </c>
      <c r="F7" s="72">
        <v>5.835</v>
      </c>
      <c r="G7" s="72">
        <v>4.0670000000000002</v>
      </c>
      <c r="H7" s="72">
        <f t="shared" ref="H7:AO7" si="468">+H6+H5</f>
        <v>2.7090000000000001</v>
      </c>
      <c r="I7" s="72">
        <f t="shared" si="468"/>
        <v>2.2240000000000002</v>
      </c>
      <c r="J7" s="72">
        <f t="shared" si="468"/>
        <v>2.3719999999999999</v>
      </c>
      <c r="K7" s="72">
        <f t="shared" si="468"/>
        <v>2.4989999999999997</v>
      </c>
      <c r="L7" s="72">
        <f t="shared" si="468"/>
        <v>2.423</v>
      </c>
      <c r="M7" s="65">
        <f t="shared" si="468"/>
        <v>2.2250000000000001</v>
      </c>
      <c r="N7" s="65">
        <f t="shared" si="468"/>
        <v>4.8209999999999997</v>
      </c>
      <c r="O7" s="65">
        <f t="shared" si="468"/>
        <v>7.6029999999999998</v>
      </c>
      <c r="P7" s="66">
        <f t="shared" si="468"/>
        <v>14.537000000000001</v>
      </c>
      <c r="Q7" s="65">
        <f t="shared" si="468"/>
        <v>22.38</v>
      </c>
      <c r="R7" s="65">
        <f t="shared" si="468"/>
        <v>12.690000000000001</v>
      </c>
      <c r="S7" s="65">
        <f t="shared" si="468"/>
        <v>9.6140000000000008</v>
      </c>
      <c r="T7" s="65">
        <f t="shared" si="468"/>
        <v>4.8530000000000006</v>
      </c>
      <c r="U7" s="65">
        <f t="shared" si="468"/>
        <v>3.9779999999999998</v>
      </c>
      <c r="V7" s="65">
        <f t="shared" si="468"/>
        <v>4.0990000000000002</v>
      </c>
      <c r="W7" s="50">
        <f t="shared" si="468"/>
        <v>7.7649999999999997</v>
      </c>
      <c r="X7" s="50">
        <f t="shared" si="468"/>
        <v>6.1959999999999997</v>
      </c>
      <c r="Y7" s="50">
        <f t="shared" si="468"/>
        <v>5.7829999999999995</v>
      </c>
      <c r="Z7" s="50">
        <f t="shared" si="468"/>
        <v>5.7949999999999999</v>
      </c>
      <c r="AA7" s="50">
        <f t="shared" si="468"/>
        <v>14.733000000000001</v>
      </c>
      <c r="AB7" s="7">
        <f t="shared" si="468"/>
        <v>31.134</v>
      </c>
      <c r="AC7" s="50">
        <f t="shared" si="468"/>
        <v>37.753999999999998</v>
      </c>
      <c r="AD7" s="50">
        <f t="shared" si="468"/>
        <v>37.515000000000001</v>
      </c>
      <c r="AE7" s="50">
        <f t="shared" si="468"/>
        <v>16.692</v>
      </c>
      <c r="AF7" s="50">
        <f t="shared" si="468"/>
        <v>4.1360000000000001</v>
      </c>
      <c r="AG7" s="50">
        <f t="shared" si="468"/>
        <v>4.0340000000000007</v>
      </c>
      <c r="AH7" s="7">
        <f t="shared" si="468"/>
        <v>4.0910000000000002</v>
      </c>
      <c r="AI7" s="50">
        <f t="shared" si="468"/>
        <v>4.1520000000000001</v>
      </c>
      <c r="AJ7" s="50">
        <f t="shared" si="468"/>
        <v>4.173</v>
      </c>
      <c r="AK7" s="50">
        <f t="shared" si="468"/>
        <v>4.1630000000000003</v>
      </c>
      <c r="AL7" s="50">
        <f t="shared" si="468"/>
        <v>4.2270000000000003</v>
      </c>
      <c r="AM7" s="50">
        <f t="shared" si="468"/>
        <v>12.071999999999999</v>
      </c>
      <c r="AN7" s="7">
        <f t="shared" si="468"/>
        <v>19.849</v>
      </c>
      <c r="AO7" s="50">
        <f t="shared" si="468"/>
        <v>20.327852</v>
      </c>
      <c r="AP7" s="50">
        <f t="shared" ref="AP7:DA7" si="469">+AP6+AP5</f>
        <v>20.327852</v>
      </c>
      <c r="AQ7" s="50">
        <f t="shared" si="469"/>
        <v>9.327852</v>
      </c>
      <c r="AR7" s="50">
        <f t="shared" si="469"/>
        <v>3.8978519999999999</v>
      </c>
      <c r="AS7" s="50">
        <f t="shared" si="469"/>
        <v>3.8978519999999999</v>
      </c>
      <c r="AT7" s="50">
        <f t="shared" si="469"/>
        <v>3.8978519999999999</v>
      </c>
      <c r="AU7" s="50">
        <f t="shared" si="469"/>
        <v>3.8978519999999999</v>
      </c>
      <c r="AV7" s="50">
        <f t="shared" si="469"/>
        <v>3.8978519999999999</v>
      </c>
      <c r="AW7" s="50">
        <f t="shared" si="469"/>
        <v>3.8978519999999999</v>
      </c>
      <c r="AX7" s="50">
        <f t="shared" si="469"/>
        <v>3.8978519999999999</v>
      </c>
      <c r="AY7" s="50">
        <f t="shared" si="469"/>
        <v>11.577852</v>
      </c>
      <c r="AZ7" s="7">
        <f t="shared" si="469"/>
        <v>12.327852</v>
      </c>
      <c r="BA7" s="50">
        <f t="shared" si="469"/>
        <v>19.969989999999999</v>
      </c>
      <c r="BB7" s="50">
        <f t="shared" si="469"/>
        <v>19.969989999999999</v>
      </c>
      <c r="BC7" s="50">
        <f t="shared" si="469"/>
        <v>8.9699899999999992</v>
      </c>
      <c r="BD7" s="50">
        <f t="shared" si="469"/>
        <v>3.53999</v>
      </c>
      <c r="BE7" s="50">
        <f t="shared" si="469"/>
        <v>3.53999</v>
      </c>
      <c r="BF7" s="50">
        <f t="shared" si="469"/>
        <v>3.53999</v>
      </c>
      <c r="BG7" s="50">
        <f t="shared" si="469"/>
        <v>3.53999</v>
      </c>
      <c r="BH7" s="50">
        <f t="shared" si="469"/>
        <v>3.53999</v>
      </c>
      <c r="BI7" s="50">
        <f t="shared" si="469"/>
        <v>3.53999</v>
      </c>
      <c r="BJ7" s="50">
        <f t="shared" si="469"/>
        <v>3.53999</v>
      </c>
      <c r="BK7" s="50">
        <f t="shared" si="469"/>
        <v>11.219989999999999</v>
      </c>
      <c r="BL7" s="50">
        <f t="shared" si="469"/>
        <v>11.969989999999999</v>
      </c>
      <c r="BM7" s="50">
        <f t="shared" si="469"/>
        <v>19.861048</v>
      </c>
      <c r="BN7" s="50">
        <f t="shared" si="469"/>
        <v>19.861048</v>
      </c>
      <c r="BO7" s="50">
        <f t="shared" si="469"/>
        <v>8.8610480000000003</v>
      </c>
      <c r="BP7" s="50">
        <f t="shared" si="469"/>
        <v>3.4310479999999997</v>
      </c>
      <c r="BQ7" s="50">
        <f t="shared" si="469"/>
        <v>3.4310479999999997</v>
      </c>
      <c r="BR7" s="50">
        <f t="shared" si="469"/>
        <v>3.4310479999999997</v>
      </c>
      <c r="BS7" s="50">
        <f t="shared" si="469"/>
        <v>3.4310479999999997</v>
      </c>
      <c r="BT7" s="50">
        <f t="shared" si="469"/>
        <v>3.4310479999999997</v>
      </c>
      <c r="BU7" s="50">
        <f t="shared" si="469"/>
        <v>3.4310479999999997</v>
      </c>
      <c r="BV7" s="50">
        <f t="shared" si="469"/>
        <v>3.4310479999999997</v>
      </c>
      <c r="BW7" s="50">
        <f t="shared" si="469"/>
        <v>11.111048</v>
      </c>
      <c r="BX7" s="50">
        <f t="shared" si="469"/>
        <v>11.861048</v>
      </c>
      <c r="BY7" s="50">
        <f t="shared" si="469"/>
        <v>19.816199999999998</v>
      </c>
      <c r="BZ7" s="50">
        <f t="shared" si="469"/>
        <v>19.816199999999998</v>
      </c>
      <c r="CA7" s="50">
        <f t="shared" si="469"/>
        <v>8.8162000000000003</v>
      </c>
      <c r="CB7" s="50">
        <f t="shared" si="469"/>
        <v>3.3861999999999997</v>
      </c>
      <c r="CC7" s="50">
        <f t="shared" si="469"/>
        <v>3.3861999999999997</v>
      </c>
      <c r="CD7" s="50">
        <f t="shared" si="469"/>
        <v>3.3861999999999997</v>
      </c>
      <c r="CE7" s="50">
        <f t="shared" si="469"/>
        <v>3.3861999999999997</v>
      </c>
      <c r="CF7" s="50">
        <f t="shared" si="469"/>
        <v>3.3861999999999997</v>
      </c>
      <c r="CG7" s="50">
        <f t="shared" si="469"/>
        <v>3.3861999999999997</v>
      </c>
      <c r="CH7" s="50">
        <f t="shared" si="469"/>
        <v>3.3861999999999997</v>
      </c>
      <c r="CI7" s="50">
        <f t="shared" si="469"/>
        <v>11.0662</v>
      </c>
      <c r="CJ7" s="50">
        <f t="shared" si="469"/>
        <v>11.8162</v>
      </c>
      <c r="CK7" s="50">
        <f t="shared" si="469"/>
        <v>19.984262000000001</v>
      </c>
      <c r="CL7" s="50">
        <f t="shared" si="469"/>
        <v>19.984262000000001</v>
      </c>
      <c r="CM7" s="50">
        <f t="shared" si="469"/>
        <v>8.9842620000000011</v>
      </c>
      <c r="CN7" s="50">
        <f t="shared" si="469"/>
        <v>3.554262</v>
      </c>
      <c r="CO7" s="50">
        <f t="shared" si="469"/>
        <v>3.554262</v>
      </c>
      <c r="CP7" s="50">
        <f t="shared" si="469"/>
        <v>3.554262</v>
      </c>
      <c r="CQ7" s="50">
        <f t="shared" si="469"/>
        <v>3.554262</v>
      </c>
      <c r="CR7" s="50">
        <f t="shared" si="469"/>
        <v>3.554262</v>
      </c>
      <c r="CS7" s="50">
        <f t="shared" si="469"/>
        <v>3.554262</v>
      </c>
      <c r="CT7" s="50">
        <f t="shared" si="469"/>
        <v>3.554262</v>
      </c>
      <c r="CU7" s="50">
        <f t="shared" si="469"/>
        <v>11.234262000000001</v>
      </c>
      <c r="CV7" s="50">
        <f t="shared" si="469"/>
        <v>11.984262000000001</v>
      </c>
      <c r="CW7" s="50">
        <f t="shared" si="469"/>
        <v>20.125444999999999</v>
      </c>
      <c r="CX7" s="50">
        <f t="shared" si="469"/>
        <v>20.125444999999999</v>
      </c>
      <c r="CY7" s="50">
        <f t="shared" si="469"/>
        <v>9.1254449999999991</v>
      </c>
      <c r="CZ7" s="50">
        <f t="shared" si="469"/>
        <v>3.6954449999999999</v>
      </c>
      <c r="DA7" s="50">
        <f t="shared" si="469"/>
        <v>3.6954449999999999</v>
      </c>
      <c r="DB7" s="50">
        <f t="shared" ref="DB7:FM7" si="470">+DB6+DB5</f>
        <v>3.6954449999999999</v>
      </c>
      <c r="DC7" s="50">
        <f t="shared" si="470"/>
        <v>3.6954449999999999</v>
      </c>
      <c r="DD7" s="50">
        <f t="shared" si="470"/>
        <v>3.6954449999999999</v>
      </c>
      <c r="DE7" s="50">
        <f t="shared" si="470"/>
        <v>3.6954449999999999</v>
      </c>
      <c r="DF7" s="50">
        <f t="shared" si="470"/>
        <v>3.6954449999999999</v>
      </c>
      <c r="DG7" s="50">
        <f t="shared" si="470"/>
        <v>11.375444999999999</v>
      </c>
      <c r="DH7" s="50">
        <f t="shared" si="470"/>
        <v>12.125444999999999</v>
      </c>
      <c r="DI7" s="50">
        <f t="shared" si="470"/>
        <v>20.341813000000002</v>
      </c>
      <c r="DJ7" s="50">
        <f t="shared" si="470"/>
        <v>20.341813000000002</v>
      </c>
      <c r="DK7" s="50">
        <f t="shared" si="470"/>
        <v>9.3418130000000001</v>
      </c>
      <c r="DL7" s="50">
        <f t="shared" si="470"/>
        <v>3.911813</v>
      </c>
      <c r="DM7" s="50">
        <f t="shared" si="470"/>
        <v>3.911813</v>
      </c>
      <c r="DN7" s="50">
        <f t="shared" si="470"/>
        <v>3.911813</v>
      </c>
      <c r="DO7" s="50">
        <f t="shared" si="470"/>
        <v>3.911813</v>
      </c>
      <c r="DP7" s="50">
        <f t="shared" si="470"/>
        <v>3.911813</v>
      </c>
      <c r="DQ7" s="50">
        <f t="shared" si="470"/>
        <v>3.911813</v>
      </c>
      <c r="DR7" s="50">
        <f t="shared" si="470"/>
        <v>3.911813</v>
      </c>
      <c r="DS7" s="50">
        <f t="shared" si="470"/>
        <v>11.591813</v>
      </c>
      <c r="DT7" s="50">
        <f t="shared" si="470"/>
        <v>12.341813</v>
      </c>
      <c r="DU7" s="50">
        <f t="shared" si="470"/>
        <v>20.591540000000002</v>
      </c>
      <c r="DV7" s="50">
        <f t="shared" si="470"/>
        <v>20.591540000000002</v>
      </c>
      <c r="DW7" s="50">
        <f t="shared" si="470"/>
        <v>9.5915400000000002</v>
      </c>
      <c r="DX7" s="50">
        <f t="shared" si="470"/>
        <v>4.1615400000000005</v>
      </c>
      <c r="DY7" s="50">
        <f t="shared" si="470"/>
        <v>4.1615400000000005</v>
      </c>
      <c r="DZ7" s="50">
        <f t="shared" si="470"/>
        <v>4.1615400000000005</v>
      </c>
      <c r="EA7" s="50">
        <f t="shared" si="470"/>
        <v>4.1615400000000005</v>
      </c>
      <c r="EB7" s="50">
        <f t="shared" si="470"/>
        <v>4.1615400000000005</v>
      </c>
      <c r="EC7" s="50">
        <f t="shared" si="470"/>
        <v>4.1615400000000005</v>
      </c>
      <c r="ED7" s="50">
        <f t="shared" si="470"/>
        <v>4.1615400000000005</v>
      </c>
      <c r="EE7" s="50">
        <f t="shared" si="470"/>
        <v>11.84154</v>
      </c>
      <c r="EF7" s="50">
        <f t="shared" si="470"/>
        <v>12.59154</v>
      </c>
      <c r="EG7" s="50">
        <f t="shared" si="470"/>
        <v>20.711459999999999</v>
      </c>
      <c r="EH7" s="50">
        <f t="shared" si="470"/>
        <v>20.711459999999999</v>
      </c>
      <c r="EI7" s="50">
        <f t="shared" si="470"/>
        <v>9.7114599999999989</v>
      </c>
      <c r="EJ7" s="50">
        <f t="shared" si="470"/>
        <v>4.28146</v>
      </c>
      <c r="EK7" s="50">
        <f t="shared" si="470"/>
        <v>4.28146</v>
      </c>
      <c r="EL7" s="50">
        <f t="shared" si="470"/>
        <v>4.28146</v>
      </c>
      <c r="EM7" s="50">
        <f t="shared" si="470"/>
        <v>4.28146</v>
      </c>
      <c r="EN7" s="50">
        <f t="shared" si="470"/>
        <v>4.28146</v>
      </c>
      <c r="EO7" s="50">
        <f t="shared" si="470"/>
        <v>4.28146</v>
      </c>
      <c r="EP7" s="50">
        <f t="shared" si="470"/>
        <v>4.28146</v>
      </c>
      <c r="EQ7" s="50">
        <f t="shared" si="470"/>
        <v>11.961459999999999</v>
      </c>
      <c r="ER7" s="50">
        <f t="shared" si="470"/>
        <v>12.711459999999999</v>
      </c>
      <c r="ES7" s="50">
        <f t="shared" si="470"/>
        <v>20.900213999999998</v>
      </c>
      <c r="ET7" s="50">
        <f t="shared" si="470"/>
        <v>20.900213999999998</v>
      </c>
      <c r="EU7" s="50">
        <f t="shared" si="470"/>
        <v>9.9002140000000001</v>
      </c>
      <c r="EV7" s="50">
        <f t="shared" si="470"/>
        <v>4.4702140000000004</v>
      </c>
      <c r="EW7" s="50">
        <f t="shared" si="470"/>
        <v>4.4702140000000004</v>
      </c>
      <c r="EX7" s="50">
        <f t="shared" si="470"/>
        <v>4.4702140000000004</v>
      </c>
      <c r="EY7" s="50">
        <f t="shared" si="470"/>
        <v>4.4702140000000004</v>
      </c>
      <c r="EZ7" s="50">
        <f t="shared" si="470"/>
        <v>4.4702140000000004</v>
      </c>
      <c r="FA7" s="50">
        <f t="shared" si="470"/>
        <v>4.4702140000000004</v>
      </c>
      <c r="FB7" s="50">
        <f t="shared" si="470"/>
        <v>4.4702140000000004</v>
      </c>
      <c r="FC7" s="50">
        <f t="shared" si="470"/>
        <v>12.150214</v>
      </c>
      <c r="FD7" s="50">
        <f t="shared" si="470"/>
        <v>12.900214</v>
      </c>
      <c r="FE7" s="50">
        <f t="shared" si="470"/>
        <v>21.037323000000001</v>
      </c>
      <c r="FF7" s="50">
        <f t="shared" si="470"/>
        <v>21.037323000000001</v>
      </c>
      <c r="FG7" s="50">
        <f t="shared" si="470"/>
        <v>10.037323000000001</v>
      </c>
      <c r="FH7" s="50">
        <f t="shared" si="470"/>
        <v>4.6073230000000001</v>
      </c>
      <c r="FI7" s="50">
        <f t="shared" si="470"/>
        <v>4.6073230000000001</v>
      </c>
      <c r="FJ7" s="50">
        <f t="shared" si="470"/>
        <v>4.6073230000000001</v>
      </c>
      <c r="FK7" s="50">
        <f t="shared" si="470"/>
        <v>4.6073230000000001</v>
      </c>
      <c r="FL7" s="50">
        <f t="shared" si="470"/>
        <v>4.6073230000000001</v>
      </c>
      <c r="FM7" s="50">
        <f t="shared" si="470"/>
        <v>4.6073230000000001</v>
      </c>
      <c r="FN7" s="50">
        <f t="shared" ref="FN7:HY7" si="471">+FN6+FN5</f>
        <v>4.6073230000000001</v>
      </c>
      <c r="FO7" s="50">
        <f t="shared" si="471"/>
        <v>12.287323000000001</v>
      </c>
      <c r="FP7" s="50">
        <f t="shared" si="471"/>
        <v>13.037323000000001</v>
      </c>
      <c r="FQ7" s="50">
        <f t="shared" si="471"/>
        <v>21.064495999999998</v>
      </c>
      <c r="FR7" s="50">
        <f t="shared" si="471"/>
        <v>21.064495999999998</v>
      </c>
      <c r="FS7" s="50">
        <f t="shared" si="471"/>
        <v>10.064496</v>
      </c>
      <c r="FT7" s="50">
        <f t="shared" si="471"/>
        <v>4.6344960000000004</v>
      </c>
      <c r="FU7" s="50">
        <f t="shared" si="471"/>
        <v>4.6344960000000004</v>
      </c>
      <c r="FV7" s="50">
        <f t="shared" si="471"/>
        <v>4.6344960000000004</v>
      </c>
      <c r="FW7" s="50">
        <f t="shared" si="471"/>
        <v>4.6344960000000004</v>
      </c>
      <c r="FX7" s="50">
        <f t="shared" si="471"/>
        <v>4.6344960000000004</v>
      </c>
      <c r="FY7" s="50">
        <f t="shared" si="471"/>
        <v>4.6344960000000004</v>
      </c>
      <c r="FZ7" s="50">
        <f t="shared" si="471"/>
        <v>4.6344960000000004</v>
      </c>
      <c r="GA7" s="50">
        <f t="shared" si="471"/>
        <v>12.314496</v>
      </c>
      <c r="GB7" s="50">
        <f t="shared" si="471"/>
        <v>13.064496</v>
      </c>
      <c r="GC7" s="50">
        <f t="shared" si="471"/>
        <v>21.148783000000002</v>
      </c>
      <c r="GD7" s="50">
        <f t="shared" si="471"/>
        <v>21.148783000000002</v>
      </c>
      <c r="GE7" s="50">
        <f t="shared" si="471"/>
        <v>10.148783</v>
      </c>
      <c r="GF7" s="50">
        <f t="shared" si="471"/>
        <v>4.7187830000000002</v>
      </c>
      <c r="GG7" s="50">
        <f t="shared" si="471"/>
        <v>4.7187830000000002</v>
      </c>
      <c r="GH7" s="50">
        <f t="shared" si="471"/>
        <v>4.7187830000000002</v>
      </c>
      <c r="GI7" s="50">
        <f t="shared" si="471"/>
        <v>4.7187830000000002</v>
      </c>
      <c r="GJ7" s="50">
        <f t="shared" si="471"/>
        <v>4.7187830000000002</v>
      </c>
      <c r="GK7" s="50">
        <f t="shared" si="471"/>
        <v>4.7187830000000002</v>
      </c>
      <c r="GL7" s="50">
        <f t="shared" si="471"/>
        <v>4.7187830000000002</v>
      </c>
      <c r="GM7" s="50">
        <f t="shared" si="471"/>
        <v>12.398783</v>
      </c>
      <c r="GN7" s="50">
        <f t="shared" si="471"/>
        <v>13.148783</v>
      </c>
      <c r="GO7" s="50">
        <f t="shared" si="471"/>
        <v>21.267364000000001</v>
      </c>
      <c r="GP7" s="50">
        <f t="shared" si="471"/>
        <v>21.267364000000001</v>
      </c>
      <c r="GQ7" s="50">
        <f t="shared" si="471"/>
        <v>10.267364000000001</v>
      </c>
      <c r="GR7" s="50">
        <f t="shared" si="471"/>
        <v>4.837364</v>
      </c>
      <c r="GS7" s="50">
        <f t="shared" si="471"/>
        <v>4.837364</v>
      </c>
      <c r="GT7" s="50">
        <f t="shared" si="471"/>
        <v>4.837364</v>
      </c>
      <c r="GU7" s="50">
        <f t="shared" si="471"/>
        <v>4.837364</v>
      </c>
      <c r="GV7" s="50">
        <f t="shared" si="471"/>
        <v>4.837364</v>
      </c>
      <c r="GW7" s="50">
        <f t="shared" si="471"/>
        <v>4.837364</v>
      </c>
      <c r="GX7" s="50">
        <f t="shared" si="471"/>
        <v>4.837364</v>
      </c>
      <c r="GY7" s="50">
        <f t="shared" si="471"/>
        <v>12.517364000000001</v>
      </c>
      <c r="GZ7" s="50">
        <f t="shared" si="471"/>
        <v>13.267364000000001</v>
      </c>
      <c r="HA7" s="50">
        <f t="shared" si="471"/>
        <v>21.431857000000001</v>
      </c>
      <c r="HB7" s="50">
        <f t="shared" si="471"/>
        <v>21.431857000000001</v>
      </c>
      <c r="HC7" s="50">
        <f t="shared" si="471"/>
        <v>10.431857000000001</v>
      </c>
      <c r="HD7" s="50">
        <f t="shared" si="471"/>
        <v>5.0018570000000002</v>
      </c>
      <c r="HE7" s="50">
        <f t="shared" si="471"/>
        <v>5.0018570000000002</v>
      </c>
      <c r="HF7" s="50">
        <f t="shared" si="471"/>
        <v>5.0018570000000002</v>
      </c>
      <c r="HG7" s="50">
        <f t="shared" si="471"/>
        <v>5.0018570000000002</v>
      </c>
      <c r="HH7" s="50">
        <f t="shared" si="471"/>
        <v>5.0018570000000002</v>
      </c>
      <c r="HI7" s="50">
        <f t="shared" si="471"/>
        <v>5.0018570000000002</v>
      </c>
      <c r="HJ7" s="50">
        <f t="shared" si="471"/>
        <v>5.0018570000000002</v>
      </c>
      <c r="HK7" s="50">
        <f t="shared" si="471"/>
        <v>12.681857000000001</v>
      </c>
      <c r="HL7" s="50">
        <f t="shared" si="471"/>
        <v>13.431857000000001</v>
      </c>
      <c r="HM7" s="50">
        <f t="shared" si="471"/>
        <v>21.58699</v>
      </c>
      <c r="HN7" s="50">
        <f t="shared" si="471"/>
        <v>21.58699</v>
      </c>
      <c r="HO7" s="50">
        <f t="shared" si="471"/>
        <v>10.58699</v>
      </c>
      <c r="HP7" s="50">
        <f t="shared" si="471"/>
        <v>5.1569900000000004</v>
      </c>
      <c r="HQ7" s="50">
        <f t="shared" si="471"/>
        <v>5.1569900000000004</v>
      </c>
      <c r="HR7" s="50">
        <f t="shared" si="471"/>
        <v>5.1569900000000004</v>
      </c>
      <c r="HS7" s="50">
        <f t="shared" si="471"/>
        <v>5.1569900000000004</v>
      </c>
      <c r="HT7" s="50">
        <f t="shared" si="471"/>
        <v>5.1569900000000004</v>
      </c>
      <c r="HU7" s="50">
        <f t="shared" si="471"/>
        <v>5.1569900000000004</v>
      </c>
      <c r="HV7" s="50">
        <f t="shared" si="471"/>
        <v>5.1569900000000004</v>
      </c>
      <c r="HW7" s="50">
        <f t="shared" si="471"/>
        <v>12.83699</v>
      </c>
      <c r="HX7" s="50">
        <f t="shared" si="471"/>
        <v>13.58699</v>
      </c>
      <c r="HY7" s="50">
        <f t="shared" si="471"/>
        <v>21.745324</v>
      </c>
      <c r="HZ7" s="50">
        <f t="shared" ref="HZ7:KK7" si="472">+HZ6+HZ5</f>
        <v>21.745324</v>
      </c>
      <c r="IA7" s="50">
        <f t="shared" si="472"/>
        <v>10.745324</v>
      </c>
      <c r="IB7" s="50">
        <f t="shared" si="472"/>
        <v>5.3153240000000004</v>
      </c>
      <c r="IC7" s="50">
        <f t="shared" si="472"/>
        <v>5.3153240000000004</v>
      </c>
      <c r="ID7" s="50">
        <f t="shared" si="472"/>
        <v>5.3153240000000004</v>
      </c>
      <c r="IE7" s="50">
        <f t="shared" si="472"/>
        <v>5.3153240000000004</v>
      </c>
      <c r="IF7" s="50">
        <f t="shared" si="472"/>
        <v>5.3153240000000004</v>
      </c>
      <c r="IG7" s="50">
        <f t="shared" si="472"/>
        <v>5.3153240000000004</v>
      </c>
      <c r="IH7" s="50">
        <f t="shared" si="472"/>
        <v>5.3153240000000004</v>
      </c>
      <c r="II7" s="50">
        <f t="shared" si="472"/>
        <v>12.995324</v>
      </c>
      <c r="IJ7" s="50">
        <f t="shared" si="472"/>
        <v>13.745324</v>
      </c>
      <c r="IK7" s="50">
        <f t="shared" si="472"/>
        <v>21.817947</v>
      </c>
      <c r="IL7" s="50">
        <f t="shared" si="472"/>
        <v>21.817947</v>
      </c>
      <c r="IM7" s="50">
        <f t="shared" si="472"/>
        <v>10.817947</v>
      </c>
      <c r="IN7" s="50">
        <f t="shared" si="472"/>
        <v>5.3879470000000005</v>
      </c>
      <c r="IO7" s="50">
        <f t="shared" si="472"/>
        <v>5.3879470000000005</v>
      </c>
      <c r="IP7" s="50">
        <f t="shared" si="472"/>
        <v>5.3879470000000005</v>
      </c>
      <c r="IQ7" s="50">
        <f t="shared" si="472"/>
        <v>5.3879470000000005</v>
      </c>
      <c r="IR7" s="50">
        <f t="shared" si="472"/>
        <v>5.3879470000000005</v>
      </c>
      <c r="IS7" s="50">
        <f t="shared" si="472"/>
        <v>5.3879470000000005</v>
      </c>
      <c r="IT7" s="50">
        <f t="shared" si="472"/>
        <v>5.3879470000000005</v>
      </c>
      <c r="IU7" s="50">
        <f t="shared" si="472"/>
        <v>13.067947</v>
      </c>
      <c r="IV7" s="50">
        <f t="shared" si="472"/>
        <v>13.817947</v>
      </c>
      <c r="IW7" s="50">
        <f t="shared" si="472"/>
        <v>21.919754000000001</v>
      </c>
      <c r="IX7" s="50">
        <f t="shared" si="472"/>
        <v>21.919754000000001</v>
      </c>
      <c r="IY7" s="50">
        <f t="shared" si="472"/>
        <v>10.919754000000001</v>
      </c>
      <c r="IZ7" s="50">
        <f t="shared" si="472"/>
        <v>5.4897540000000005</v>
      </c>
      <c r="JA7" s="50">
        <f t="shared" si="472"/>
        <v>5.4897540000000005</v>
      </c>
      <c r="JB7" s="50">
        <f t="shared" si="472"/>
        <v>5.4897540000000005</v>
      </c>
      <c r="JC7" s="50">
        <f t="shared" si="472"/>
        <v>5.4897540000000005</v>
      </c>
      <c r="JD7" s="50">
        <f t="shared" si="472"/>
        <v>5.4897540000000005</v>
      </c>
      <c r="JE7" s="50">
        <f t="shared" si="472"/>
        <v>5.4897540000000005</v>
      </c>
      <c r="JF7" s="50">
        <f t="shared" si="472"/>
        <v>5.4897540000000005</v>
      </c>
      <c r="JG7" s="50">
        <f t="shared" si="472"/>
        <v>13.169754000000001</v>
      </c>
      <c r="JH7" s="50">
        <f t="shared" si="472"/>
        <v>13.919754000000001</v>
      </c>
      <c r="JI7" s="50">
        <f t="shared" si="472"/>
        <v>22.051064</v>
      </c>
      <c r="JJ7" s="50">
        <f t="shared" si="472"/>
        <v>22.051064</v>
      </c>
      <c r="JK7" s="50">
        <f t="shared" si="472"/>
        <v>11.051064</v>
      </c>
      <c r="JL7" s="50">
        <f t="shared" si="472"/>
        <v>5.6210640000000005</v>
      </c>
      <c r="JM7" s="50">
        <f t="shared" si="472"/>
        <v>5.6210640000000005</v>
      </c>
      <c r="JN7" s="50">
        <f t="shared" si="472"/>
        <v>5.6210640000000005</v>
      </c>
      <c r="JO7" s="50">
        <f t="shared" si="472"/>
        <v>5.6210640000000005</v>
      </c>
      <c r="JP7" s="50">
        <f t="shared" si="472"/>
        <v>5.6210640000000005</v>
      </c>
      <c r="JQ7" s="50">
        <f t="shared" si="472"/>
        <v>5.6210640000000005</v>
      </c>
      <c r="JR7" s="50">
        <f t="shared" si="472"/>
        <v>5.6210640000000005</v>
      </c>
      <c r="JS7" s="50">
        <f t="shared" si="472"/>
        <v>13.301064</v>
      </c>
      <c r="JT7" s="50">
        <f t="shared" si="472"/>
        <v>14.051064</v>
      </c>
      <c r="JU7" s="50">
        <f t="shared" si="472"/>
        <v>21.961877999999999</v>
      </c>
      <c r="JV7" s="50">
        <f t="shared" si="472"/>
        <v>21.961877999999999</v>
      </c>
      <c r="JW7" s="50">
        <f t="shared" si="472"/>
        <v>10.961877999999999</v>
      </c>
      <c r="JX7" s="50">
        <f t="shared" si="472"/>
        <v>5.5318779999999999</v>
      </c>
      <c r="JY7" s="50">
        <f t="shared" si="472"/>
        <v>5.5318779999999999</v>
      </c>
      <c r="JZ7" s="50">
        <f t="shared" si="472"/>
        <v>5.5318779999999999</v>
      </c>
      <c r="KA7" s="50">
        <f t="shared" si="472"/>
        <v>5.5318779999999999</v>
      </c>
      <c r="KB7" s="50">
        <f t="shared" si="472"/>
        <v>5.5318779999999999</v>
      </c>
      <c r="KC7" s="50">
        <f t="shared" si="472"/>
        <v>5.5318779999999999</v>
      </c>
      <c r="KD7" s="50">
        <f t="shared" si="472"/>
        <v>5.5318779999999999</v>
      </c>
      <c r="KE7" s="50">
        <f t="shared" si="472"/>
        <v>13.211877999999999</v>
      </c>
      <c r="KF7" s="50">
        <f t="shared" si="472"/>
        <v>13.961877999999999</v>
      </c>
      <c r="KG7" s="50">
        <f t="shared" si="472"/>
        <v>22.111342999999998</v>
      </c>
      <c r="KH7" s="50">
        <f t="shared" si="472"/>
        <v>22.111342999999998</v>
      </c>
      <c r="KI7" s="50">
        <f t="shared" si="472"/>
        <v>11.111343</v>
      </c>
      <c r="KJ7" s="50">
        <f t="shared" si="472"/>
        <v>5.681343</v>
      </c>
      <c r="KK7" s="50">
        <f t="shared" si="472"/>
        <v>5.681343</v>
      </c>
      <c r="KL7" s="50">
        <f t="shared" ref="KL7:MW7" si="473">+KL6+KL5</f>
        <v>5.681343</v>
      </c>
      <c r="KM7" s="50">
        <f t="shared" si="473"/>
        <v>5.681343</v>
      </c>
      <c r="KN7" s="50">
        <f t="shared" si="473"/>
        <v>5.681343</v>
      </c>
      <c r="KO7" s="50">
        <f t="shared" si="473"/>
        <v>5.681343</v>
      </c>
      <c r="KP7" s="50">
        <f t="shared" si="473"/>
        <v>5.681343</v>
      </c>
      <c r="KQ7" s="50">
        <f t="shared" si="473"/>
        <v>13.361343</v>
      </c>
      <c r="KR7" s="50">
        <f t="shared" si="473"/>
        <v>14.111343</v>
      </c>
      <c r="KS7" s="50">
        <f t="shared" si="473"/>
        <v>22.254829000000001</v>
      </c>
      <c r="KT7" s="50">
        <f t="shared" si="473"/>
        <v>22.254829000000001</v>
      </c>
      <c r="KU7" s="50">
        <f t="shared" si="473"/>
        <v>11.254829000000001</v>
      </c>
      <c r="KV7" s="50">
        <f t="shared" si="473"/>
        <v>5.8248290000000003</v>
      </c>
      <c r="KW7" s="50">
        <f t="shared" si="473"/>
        <v>5.8248290000000003</v>
      </c>
      <c r="KX7" s="50">
        <f t="shared" si="473"/>
        <v>5.8248290000000003</v>
      </c>
      <c r="KY7" s="50">
        <f t="shared" si="473"/>
        <v>5.8248290000000003</v>
      </c>
      <c r="KZ7" s="50">
        <f t="shared" si="473"/>
        <v>5.8248290000000003</v>
      </c>
      <c r="LA7" s="50">
        <f t="shared" si="473"/>
        <v>5.8248290000000003</v>
      </c>
      <c r="LB7" s="50">
        <f t="shared" si="473"/>
        <v>5.8248290000000003</v>
      </c>
      <c r="LC7" s="50">
        <f t="shared" si="473"/>
        <v>13.504829000000001</v>
      </c>
      <c r="LD7" s="50">
        <f t="shared" si="473"/>
        <v>14.254829000000001</v>
      </c>
      <c r="LE7" s="50">
        <f t="shared" si="473"/>
        <v>22.411833000000001</v>
      </c>
      <c r="LF7" s="50">
        <f t="shared" si="473"/>
        <v>22.411833000000001</v>
      </c>
      <c r="LG7" s="50">
        <f t="shared" si="473"/>
        <v>11.411833</v>
      </c>
      <c r="LH7" s="50">
        <f t="shared" si="473"/>
        <v>5.981833</v>
      </c>
      <c r="LI7" s="50">
        <f t="shared" si="473"/>
        <v>5.981833</v>
      </c>
      <c r="LJ7" s="50">
        <f t="shared" si="473"/>
        <v>5.981833</v>
      </c>
      <c r="LK7" s="50">
        <f t="shared" si="473"/>
        <v>5.981833</v>
      </c>
      <c r="LL7" s="50">
        <f t="shared" si="473"/>
        <v>5.981833</v>
      </c>
      <c r="LM7" s="50">
        <f t="shared" si="473"/>
        <v>5.981833</v>
      </c>
      <c r="LN7" s="50">
        <f t="shared" si="473"/>
        <v>5.981833</v>
      </c>
      <c r="LO7" s="50">
        <f t="shared" si="473"/>
        <v>13.661833</v>
      </c>
      <c r="LP7" s="50">
        <f t="shared" si="473"/>
        <v>14.411833</v>
      </c>
      <c r="LQ7" s="50">
        <f t="shared" si="473"/>
        <v>22.572792</v>
      </c>
      <c r="LR7" s="50">
        <f t="shared" si="473"/>
        <v>22.572792</v>
      </c>
      <c r="LS7" s="50">
        <f t="shared" si="473"/>
        <v>11.572792</v>
      </c>
      <c r="LT7" s="50">
        <f t="shared" si="473"/>
        <v>6.142792</v>
      </c>
      <c r="LU7" s="50">
        <f t="shared" si="473"/>
        <v>6.142792</v>
      </c>
      <c r="LV7" s="50">
        <f t="shared" si="473"/>
        <v>6.142792</v>
      </c>
      <c r="LW7" s="50">
        <f t="shared" si="473"/>
        <v>6.142792</v>
      </c>
      <c r="LX7" s="50">
        <f t="shared" si="473"/>
        <v>6.142792</v>
      </c>
      <c r="LY7" s="50">
        <f t="shared" si="473"/>
        <v>6.142792</v>
      </c>
      <c r="LZ7" s="50">
        <f t="shared" si="473"/>
        <v>6.142792</v>
      </c>
      <c r="MA7" s="50">
        <f t="shared" si="473"/>
        <v>13.822792</v>
      </c>
      <c r="MB7" s="50">
        <f t="shared" si="473"/>
        <v>14.572792</v>
      </c>
      <c r="MC7" s="50">
        <f t="shared" si="473"/>
        <v>22.786795999999999</v>
      </c>
      <c r="MD7" s="50">
        <f t="shared" si="473"/>
        <v>22.786795999999999</v>
      </c>
      <c r="ME7" s="50">
        <f t="shared" si="473"/>
        <v>11.786795999999999</v>
      </c>
      <c r="MF7" s="50">
        <f t="shared" si="473"/>
        <v>6.3567960000000001</v>
      </c>
      <c r="MG7" s="50">
        <f t="shared" si="473"/>
        <v>6.3567960000000001</v>
      </c>
      <c r="MH7" s="50">
        <f t="shared" si="473"/>
        <v>6.3567960000000001</v>
      </c>
      <c r="MI7" s="50">
        <f t="shared" si="473"/>
        <v>6.3567960000000001</v>
      </c>
      <c r="MJ7" s="50">
        <f t="shared" si="473"/>
        <v>6.3567960000000001</v>
      </c>
      <c r="MK7" s="50">
        <f t="shared" si="473"/>
        <v>6.3567960000000001</v>
      </c>
      <c r="ML7" s="50">
        <f t="shared" si="473"/>
        <v>6.3567960000000001</v>
      </c>
      <c r="MM7" s="50">
        <f t="shared" si="473"/>
        <v>14.036795999999999</v>
      </c>
      <c r="MN7" s="50">
        <f t="shared" si="473"/>
        <v>14.786795999999999</v>
      </c>
      <c r="MO7" s="50">
        <f t="shared" si="473"/>
        <v>22.935562000000001</v>
      </c>
      <c r="MP7" s="50">
        <f t="shared" si="473"/>
        <v>22.935562000000001</v>
      </c>
      <c r="MQ7" s="50">
        <f t="shared" si="473"/>
        <v>11.935562000000001</v>
      </c>
      <c r="MR7" s="50">
        <f t="shared" si="473"/>
        <v>6.5055620000000003</v>
      </c>
      <c r="MS7" s="50">
        <f t="shared" si="473"/>
        <v>6.5055620000000003</v>
      </c>
      <c r="MT7" s="50">
        <f t="shared" si="473"/>
        <v>6.5055620000000003</v>
      </c>
      <c r="MU7" s="50">
        <f t="shared" si="473"/>
        <v>6.5055620000000003</v>
      </c>
      <c r="MV7" s="50">
        <f t="shared" si="473"/>
        <v>6.5055620000000003</v>
      </c>
      <c r="MW7" s="50">
        <f t="shared" si="473"/>
        <v>6.5055620000000003</v>
      </c>
      <c r="MX7" s="50">
        <f t="shared" ref="MX7:MZ7" si="474">+MX6+MX5</f>
        <v>6.5055620000000003</v>
      </c>
      <c r="MY7" s="50">
        <f t="shared" si="474"/>
        <v>14.185562000000001</v>
      </c>
      <c r="MZ7" s="50">
        <f t="shared" si="474"/>
        <v>14.935562000000001</v>
      </c>
      <c r="NA7" s="48"/>
      <c r="NB7" s="1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</row>
    <row r="8" spans="2:396" customFormat="1" x14ac:dyDescent="0.25">
      <c r="B8" s="104" t="s">
        <v>407</v>
      </c>
      <c r="C8" s="1" t="s">
        <v>7</v>
      </c>
      <c r="D8" s="1" t="s">
        <v>8</v>
      </c>
      <c r="E8" s="71">
        <v>56.15</v>
      </c>
      <c r="F8" s="71">
        <v>51.85</v>
      </c>
      <c r="G8" s="71">
        <v>39.75</v>
      </c>
      <c r="H8" s="71">
        <v>46</v>
      </c>
      <c r="I8" s="71">
        <v>26.65</v>
      </c>
      <c r="J8" s="71">
        <v>29.8</v>
      </c>
      <c r="K8" s="74">
        <v>43.93</v>
      </c>
      <c r="L8" s="74">
        <f>+K8+8</f>
        <v>51.93</v>
      </c>
      <c r="M8" s="74">
        <v>47</v>
      </c>
      <c r="N8" s="74">
        <v>58.5</v>
      </c>
      <c r="O8" s="74">
        <v>92</v>
      </c>
      <c r="P8" s="75">
        <v>156.5</v>
      </c>
      <c r="Q8" s="65">
        <v>159.9</v>
      </c>
      <c r="R8" s="65">
        <v>125</v>
      </c>
      <c r="S8" s="65">
        <v>97</v>
      </c>
      <c r="T8" s="65">
        <v>54.25</v>
      </c>
      <c r="U8" s="65">
        <v>48.55</v>
      </c>
      <c r="V8" s="65">
        <v>54.25</v>
      </c>
      <c r="W8" s="102">
        <v>135.25</v>
      </c>
      <c r="X8" s="102">
        <v>93</v>
      </c>
      <c r="Y8" s="102">
        <v>98.930769230769229</v>
      </c>
      <c r="Z8" s="102">
        <v>90.307692307692307</v>
      </c>
      <c r="AA8" s="115">
        <v>152.55208333333334</v>
      </c>
      <c r="AB8" s="116">
        <v>254.4375</v>
      </c>
      <c r="AC8" s="117">
        <v>317.45833333333331</v>
      </c>
      <c r="AD8" s="115">
        <v>317.45833333333331</v>
      </c>
      <c r="AE8" s="115">
        <v>160.15625</v>
      </c>
      <c r="AF8" s="115">
        <v>84.302083333333329</v>
      </c>
      <c r="AG8" s="115">
        <v>62.197916666666664</v>
      </c>
      <c r="AH8" s="116">
        <v>66.15625</v>
      </c>
      <c r="AI8" s="115">
        <v>80.164583333333326</v>
      </c>
      <c r="AJ8" s="115">
        <v>80.164583333333326</v>
      </c>
      <c r="AK8" s="115">
        <v>59.75</v>
      </c>
      <c r="AL8" s="115">
        <v>58.479166666666664</v>
      </c>
      <c r="AM8" s="102">
        <v>109.05769230769231</v>
      </c>
      <c r="AN8" s="103">
        <v>177.19230769230768</v>
      </c>
      <c r="AO8" s="102">
        <v>225</v>
      </c>
      <c r="AP8" s="102">
        <v>225</v>
      </c>
      <c r="AQ8" s="102">
        <v>110</v>
      </c>
      <c r="AR8" s="102">
        <v>72</v>
      </c>
      <c r="AS8" s="102">
        <v>53.25</v>
      </c>
      <c r="AT8" s="102">
        <v>56</v>
      </c>
      <c r="AU8" s="102">
        <v>72.5</v>
      </c>
      <c r="AV8" s="102">
        <v>72.5</v>
      </c>
      <c r="AW8" s="102">
        <v>49.5</v>
      </c>
      <c r="AX8" s="102">
        <v>49.5</v>
      </c>
      <c r="AY8" s="102">
        <v>81.5</v>
      </c>
      <c r="AZ8" s="103">
        <v>122.25</v>
      </c>
      <c r="BA8" s="4">
        <f t="shared" ref="BA8" si="475">+(BA5+BA6)*BA11</f>
        <v>221.0389838532866</v>
      </c>
      <c r="BB8" s="4">
        <f t="shared" ref="BB8:DM8" si="476">+(BB5+BB6)*BB11</f>
        <v>196.70440149999999</v>
      </c>
      <c r="BC8" s="4">
        <f t="shared" si="476"/>
        <v>105.77986228769495</v>
      </c>
      <c r="BD8" s="4">
        <f t="shared" si="476"/>
        <v>65.389676160100493</v>
      </c>
      <c r="BE8" s="4">
        <f t="shared" si="476"/>
        <v>48.361114660074314</v>
      </c>
      <c r="BF8" s="4">
        <f t="shared" si="476"/>
        <v>50.858637013411489</v>
      </c>
      <c r="BG8" s="4">
        <f t="shared" si="476"/>
        <v>65.843771133434529</v>
      </c>
      <c r="BH8" s="4">
        <f t="shared" si="476"/>
        <v>65.843771133434529</v>
      </c>
      <c r="BI8" s="4">
        <f t="shared" si="476"/>
        <v>44.955402360069087</v>
      </c>
      <c r="BJ8" s="4">
        <f t="shared" si="476"/>
        <v>44.955402360069087</v>
      </c>
      <c r="BK8" s="4">
        <f t="shared" si="476"/>
        <v>78.980901206890522</v>
      </c>
      <c r="BL8" s="4">
        <f t="shared" si="476"/>
        <v>118.70123663879157</v>
      </c>
      <c r="BM8" s="4">
        <f t="shared" si="476"/>
        <v>219.83315305522689</v>
      </c>
      <c r="BN8" s="4">
        <f t="shared" si="476"/>
        <v>195.63132279999999</v>
      </c>
      <c r="BO8" s="4">
        <f t="shared" si="476"/>
        <v>104.49514850793088</v>
      </c>
      <c r="BP8" s="4">
        <f t="shared" si="476"/>
        <v>63.377330899172158</v>
      </c>
      <c r="BQ8" s="4">
        <f t="shared" si="476"/>
        <v>46.872817644179406</v>
      </c>
      <c r="BR8" s="4">
        <f t="shared" si="476"/>
        <v>49.293479588245013</v>
      </c>
      <c r="BS8" s="4">
        <f t="shared" si="476"/>
        <v>63.817451252638634</v>
      </c>
      <c r="BT8" s="4">
        <f t="shared" si="476"/>
        <v>63.817451252638634</v>
      </c>
      <c r="BU8" s="4">
        <f t="shared" si="476"/>
        <v>43.571914993180854</v>
      </c>
      <c r="BV8" s="4">
        <f t="shared" si="476"/>
        <v>43.571914993180854</v>
      </c>
      <c r="BW8" s="4">
        <f t="shared" si="476"/>
        <v>78.214025537724964</v>
      </c>
      <c r="BX8" s="4">
        <f t="shared" si="476"/>
        <v>117.62090573442966</v>
      </c>
      <c r="BY8" s="4">
        <f t="shared" si="476"/>
        <v>219.33675038562853</v>
      </c>
      <c r="BZ8" s="4">
        <f t="shared" si="476"/>
        <v>195.18956999999997</v>
      </c>
      <c r="CA8" s="4">
        <f t="shared" si="476"/>
        <v>103.96627219214028</v>
      </c>
      <c r="CB8" s="4">
        <f t="shared" si="476"/>
        <v>62.548911554363784</v>
      </c>
      <c r="CC8" s="4">
        <f t="shared" si="476"/>
        <v>46.26013250374821</v>
      </c>
      <c r="CD8" s="4">
        <f t="shared" si="476"/>
        <v>48.649153431171833</v>
      </c>
      <c r="CE8" s="4">
        <f t="shared" si="476"/>
        <v>62.98327899571354</v>
      </c>
      <c r="CF8" s="4">
        <f t="shared" si="476"/>
        <v>62.98327899571354</v>
      </c>
      <c r="CG8" s="4">
        <f t="shared" si="476"/>
        <v>43.002376693625102</v>
      </c>
      <c r="CH8" s="4">
        <f t="shared" si="476"/>
        <v>43.002376693625102</v>
      </c>
      <c r="CI8" s="4">
        <f t="shared" si="476"/>
        <v>77.898326908998314</v>
      </c>
      <c r="CJ8" s="4">
        <f t="shared" si="476"/>
        <v>117.17616742965441</v>
      </c>
      <c r="CK8" s="4">
        <f t="shared" si="476"/>
        <v>221.19695430682987</v>
      </c>
      <c r="CL8" s="4">
        <f t="shared" si="476"/>
        <v>196.84498070000001</v>
      </c>
      <c r="CM8" s="4">
        <f t="shared" si="476"/>
        <v>105.94816684484275</v>
      </c>
      <c r="CN8" s="4">
        <f t="shared" si="476"/>
        <v>65.653304435365939</v>
      </c>
      <c r="CO8" s="4">
        <f t="shared" si="476"/>
        <v>48.556089738656063</v>
      </c>
      <c r="CP8" s="4">
        <f t="shared" si="476"/>
        <v>51.063681227506848</v>
      </c>
      <c r="CQ8" s="4">
        <f t="shared" si="476"/>
        <v>66.109230160611546</v>
      </c>
      <c r="CR8" s="4">
        <f t="shared" si="476"/>
        <v>66.109230160611546</v>
      </c>
      <c r="CS8" s="4">
        <f t="shared" si="476"/>
        <v>45.136646799314086</v>
      </c>
      <c r="CT8" s="4">
        <f t="shared" si="476"/>
        <v>45.136646799314086</v>
      </c>
      <c r="CU8" s="4">
        <f t="shared" si="476"/>
        <v>79.08136612905399</v>
      </c>
      <c r="CV8" s="4">
        <f t="shared" si="476"/>
        <v>118.84276591737151</v>
      </c>
      <c r="CW8" s="4">
        <f t="shared" si="476"/>
        <v>222.75964646928753</v>
      </c>
      <c r="CX8" s="4">
        <f t="shared" si="476"/>
        <v>198.23563324999998</v>
      </c>
      <c r="CY8" s="4">
        <f t="shared" si="476"/>
        <v>107.61308712874089</v>
      </c>
      <c r="CZ8" s="4">
        <f t="shared" si="476"/>
        <v>68.261196166504021</v>
      </c>
      <c r="DA8" s="4">
        <f t="shared" si="476"/>
        <v>50.484842998143591</v>
      </c>
      <c r="DB8" s="4">
        <f t="shared" si="476"/>
        <v>53.092041462836455</v>
      </c>
      <c r="DC8" s="4">
        <f t="shared" si="476"/>
        <v>68.735232250993633</v>
      </c>
      <c r="DD8" s="4">
        <f t="shared" si="476"/>
        <v>68.735232250993633</v>
      </c>
      <c r="DE8" s="4">
        <f t="shared" si="476"/>
        <v>46.929572364471511</v>
      </c>
      <c r="DF8" s="4">
        <f t="shared" si="476"/>
        <v>46.929572364471511</v>
      </c>
      <c r="DG8" s="4">
        <f t="shared" si="476"/>
        <v>80.075195943081667</v>
      </c>
      <c r="DH8" s="4">
        <f t="shared" si="476"/>
        <v>120.24281693599175</v>
      </c>
      <c r="DI8" s="4">
        <f t="shared" si="476"/>
        <v>225.15452813214108</v>
      </c>
      <c r="DJ8" s="4">
        <f t="shared" si="476"/>
        <v>200.36685805000002</v>
      </c>
      <c r="DK8" s="4">
        <f t="shared" si="476"/>
        <v>110.16463704612809</v>
      </c>
      <c r="DL8" s="4">
        <f t="shared" si="476"/>
        <v>72.257883572798562</v>
      </c>
      <c r="DM8" s="4">
        <f t="shared" si="476"/>
        <v>53.440726392382267</v>
      </c>
      <c r="DN8" s="4">
        <f t="shared" ref="DN8:FY8" si="477">+(DN5+DN6)*DN11</f>
        <v>56.200576112176655</v>
      </c>
      <c r="DO8" s="4">
        <f t="shared" si="477"/>
        <v>72.759674430942994</v>
      </c>
      <c r="DP8" s="4">
        <f t="shared" si="477"/>
        <v>72.759674430942994</v>
      </c>
      <c r="DQ8" s="4">
        <f t="shared" si="477"/>
        <v>49.677294956299008</v>
      </c>
      <c r="DR8" s="4">
        <f t="shared" si="477"/>
        <v>49.677294956299008</v>
      </c>
      <c r="DS8" s="4">
        <f t="shared" si="477"/>
        <v>81.598275699153859</v>
      </c>
      <c r="DT8" s="4">
        <f t="shared" si="477"/>
        <v>122.38844522549427</v>
      </c>
      <c r="DU8" s="4">
        <f t="shared" si="477"/>
        <v>227.91864580674832</v>
      </c>
      <c r="DV8" s="4">
        <f t="shared" si="477"/>
        <v>202.82666900000001</v>
      </c>
      <c r="DW8" s="4">
        <f t="shared" si="477"/>
        <v>113.10957763909634</v>
      </c>
      <c r="DX8" s="4">
        <f t="shared" si="477"/>
        <v>76.870768823444308</v>
      </c>
      <c r="DY8" s="4">
        <f t="shared" si="477"/>
        <v>56.852339442339016</v>
      </c>
      <c r="DZ8" s="4">
        <f t="shared" si="477"/>
        <v>59.788375751567798</v>
      </c>
      <c r="EA8" s="4">
        <f t="shared" si="477"/>
        <v>77.404593606940452</v>
      </c>
      <c r="EB8" s="4">
        <f t="shared" si="477"/>
        <v>77.404593606940452</v>
      </c>
      <c r="EC8" s="4">
        <f t="shared" si="477"/>
        <v>52.84865356611796</v>
      </c>
      <c r="ED8" s="4">
        <f t="shared" si="477"/>
        <v>52.84865356611796</v>
      </c>
      <c r="EE8" s="4">
        <f t="shared" si="477"/>
        <v>83.356179540039037</v>
      </c>
      <c r="EF8" s="4">
        <f t="shared" si="477"/>
        <v>124.8648803538524</v>
      </c>
      <c r="EG8" s="4">
        <f t="shared" si="477"/>
        <v>229.24598722973778</v>
      </c>
      <c r="EH8" s="4">
        <f t="shared" si="477"/>
        <v>204.00788099999997</v>
      </c>
      <c r="EI8" s="4">
        <f t="shared" si="477"/>
        <v>114.52375102006334</v>
      </c>
      <c r="EJ8" s="4">
        <f t="shared" si="477"/>
        <v>79.085896539940464</v>
      </c>
      <c r="EK8" s="4">
        <f t="shared" si="477"/>
        <v>58.4906109826643</v>
      </c>
      <c r="EL8" s="4">
        <f t="shared" si="477"/>
        <v>61.511252864398138</v>
      </c>
      <c r="EM8" s="4">
        <f t="shared" si="477"/>
        <v>79.635104154801169</v>
      </c>
      <c r="EN8" s="4">
        <f t="shared" si="477"/>
        <v>79.635104154801169</v>
      </c>
      <c r="EO8" s="4">
        <f t="shared" si="477"/>
        <v>54.371553871209066</v>
      </c>
      <c r="EP8" s="4">
        <f t="shared" si="477"/>
        <v>54.371553871209066</v>
      </c>
      <c r="EQ8" s="4">
        <f t="shared" si="477"/>
        <v>84.200332669652354</v>
      </c>
      <c r="ER8" s="4">
        <f t="shared" si="477"/>
        <v>126.05407535716684</v>
      </c>
      <c r="ES8" s="4">
        <f t="shared" si="477"/>
        <v>231.33522174403865</v>
      </c>
      <c r="ET8" s="4">
        <f t="shared" si="477"/>
        <v>205.86710789999998</v>
      </c>
      <c r="EU8" s="4">
        <f t="shared" si="477"/>
        <v>116.74965897829426</v>
      </c>
      <c r="EV8" s="4">
        <f t="shared" si="477"/>
        <v>82.572506087968463</v>
      </c>
      <c r="EW8" s="4">
        <f t="shared" si="477"/>
        <v>61.069249294226672</v>
      </c>
      <c r="EX8" s="4">
        <f t="shared" si="477"/>
        <v>64.223060290642138</v>
      </c>
      <c r="EY8" s="4">
        <f t="shared" si="477"/>
        <v>83.145926269134918</v>
      </c>
      <c r="EZ8" s="4">
        <f t="shared" si="477"/>
        <v>83.145926269134918</v>
      </c>
      <c r="FA8" s="4">
        <f t="shared" si="477"/>
        <v>56.768597935478319</v>
      </c>
      <c r="FB8" s="4">
        <f t="shared" si="477"/>
        <v>56.768597935478319</v>
      </c>
      <c r="FC8" s="4">
        <f t="shared" si="477"/>
        <v>85.529029132519568</v>
      </c>
      <c r="FD8" s="4">
        <f t="shared" si="477"/>
        <v>127.92586749905823</v>
      </c>
      <c r="FE8" s="4">
        <f t="shared" si="477"/>
        <v>232.85282060298354</v>
      </c>
      <c r="FF8" s="4">
        <f t="shared" si="477"/>
        <v>207.21763154999999</v>
      </c>
      <c r="FG8" s="4">
        <f t="shared" si="477"/>
        <v>118.36653604709853</v>
      </c>
      <c r="FH8" s="4">
        <f t="shared" si="477"/>
        <v>85.10514406396139</v>
      </c>
      <c r="FI8" s="4">
        <f t="shared" si="477"/>
        <v>62.942346130638107</v>
      </c>
      <c r="FJ8" s="4">
        <f t="shared" si="477"/>
        <v>66.192889827525519</v>
      </c>
      <c r="FK8" s="4">
        <f t="shared" si="477"/>
        <v>85.696152008850007</v>
      </c>
      <c r="FL8" s="4">
        <f t="shared" si="477"/>
        <v>85.696152008850007</v>
      </c>
      <c r="FM8" s="4">
        <f t="shared" si="477"/>
        <v>58.509786543973455</v>
      </c>
      <c r="FN8" s="4">
        <f t="shared" si="477"/>
        <v>58.509786543973455</v>
      </c>
      <c r="FO8" s="4">
        <f t="shared" si="477"/>
        <v>86.494180829051885</v>
      </c>
      <c r="FP8" s="4">
        <f t="shared" si="477"/>
        <v>129.28551841391348</v>
      </c>
      <c r="FQ8" s="4">
        <f t="shared" si="477"/>
        <v>233.15358651765072</v>
      </c>
      <c r="FR8" s="4">
        <f t="shared" si="477"/>
        <v>207.48528559999997</v>
      </c>
      <c r="FS8" s="4">
        <f t="shared" si="477"/>
        <v>118.68697745204362</v>
      </c>
      <c r="FT8" s="4">
        <f t="shared" si="477"/>
        <v>85.607075897186462</v>
      </c>
      <c r="FU8" s="4">
        <f t="shared" si="477"/>
        <v>63.313566548960814</v>
      </c>
      <c r="FV8" s="4">
        <f t="shared" si="477"/>
        <v>66.583281253367247</v>
      </c>
      <c r="FW8" s="4">
        <f t="shared" si="477"/>
        <v>86.201569479805812</v>
      </c>
      <c r="FX8" s="4">
        <f t="shared" si="477"/>
        <v>86.201569479805812</v>
      </c>
      <c r="FY8" s="4">
        <f t="shared" si="477"/>
        <v>58.854864679315689</v>
      </c>
      <c r="FZ8" s="4">
        <f t="shared" ref="FZ8:IK8" si="478">+(FZ5+FZ6)*FZ11</f>
        <v>58.854864679315689</v>
      </c>
      <c r="GA8" s="4">
        <f t="shared" si="478"/>
        <v>86.68545978995067</v>
      </c>
      <c r="GB8" s="4">
        <f t="shared" si="478"/>
        <v>129.55498135441599</v>
      </c>
      <c r="GC8" s="4">
        <f t="shared" si="478"/>
        <v>234.08652202898762</v>
      </c>
      <c r="GD8" s="4">
        <f t="shared" si="478"/>
        <v>208.31551255000002</v>
      </c>
      <c r="GE8" s="4">
        <f t="shared" si="478"/>
        <v>119.68094369421814</v>
      </c>
      <c r="GF8" s="4">
        <f t="shared" si="478"/>
        <v>87.164001095988255</v>
      </c>
      <c r="GG8" s="4">
        <f t="shared" si="478"/>
        <v>64.465042477241312</v>
      </c>
      <c r="GH8" s="4">
        <f t="shared" si="478"/>
        <v>67.794223074657538</v>
      </c>
      <c r="GI8" s="4">
        <f t="shared" si="478"/>
        <v>87.76930665915485</v>
      </c>
      <c r="GJ8" s="4">
        <f t="shared" si="478"/>
        <v>87.76930665915485</v>
      </c>
      <c r="GK8" s="4">
        <f t="shared" si="478"/>
        <v>59.92525075349193</v>
      </c>
      <c r="GL8" s="4">
        <f t="shared" si="478"/>
        <v>59.92525075349193</v>
      </c>
      <c r="GM8" s="4">
        <f t="shared" si="478"/>
        <v>87.278781461362598</v>
      </c>
      <c r="GN8" s="4">
        <f t="shared" si="478"/>
        <v>130.39081924004279</v>
      </c>
      <c r="GO8" s="4">
        <f t="shared" si="478"/>
        <v>235.39904265339987</v>
      </c>
      <c r="GP8" s="4">
        <f t="shared" si="478"/>
        <v>209.48353539999999</v>
      </c>
      <c r="GQ8" s="4">
        <f t="shared" si="478"/>
        <v>121.07932673031263</v>
      </c>
      <c r="GR8" s="4">
        <f t="shared" si="478"/>
        <v>89.354395189966169</v>
      </c>
      <c r="GS8" s="4">
        <f t="shared" si="478"/>
        <v>66.085021442579148</v>
      </c>
      <c r="GT8" s="4">
        <f t="shared" si="478"/>
        <v>69.497862925529247</v>
      </c>
      <c r="GU8" s="4">
        <f t="shared" si="478"/>
        <v>89.974911823229831</v>
      </c>
      <c r="GV8" s="4">
        <f t="shared" si="478"/>
        <v>89.974911823229831</v>
      </c>
      <c r="GW8" s="4">
        <f t="shared" si="478"/>
        <v>61.431146693101738</v>
      </c>
      <c r="GX8" s="4">
        <f t="shared" si="478"/>
        <v>61.431146693101738</v>
      </c>
      <c r="GY8" s="4">
        <f t="shared" si="478"/>
        <v>88.113508965220831</v>
      </c>
      <c r="GZ8" s="4">
        <f t="shared" si="478"/>
        <v>131.56673595692098</v>
      </c>
      <c r="HA8" s="4">
        <f t="shared" si="478"/>
        <v>237.21974289265782</v>
      </c>
      <c r="HB8" s="4">
        <f t="shared" si="478"/>
        <v>211.10379144999999</v>
      </c>
      <c r="HC8" s="4">
        <f t="shared" si="478"/>
        <v>123.01913345108822</v>
      </c>
      <c r="HD8" s="4">
        <f t="shared" si="478"/>
        <v>92.392862530439857</v>
      </c>
      <c r="HE8" s="4">
        <f t="shared" si="478"/>
        <v>68.332221246471136</v>
      </c>
      <c r="HF8" s="4">
        <f t="shared" si="478"/>
        <v>71.861115301453225</v>
      </c>
      <c r="HG8" s="4">
        <f t="shared" si="478"/>
        <v>93.03447963134569</v>
      </c>
      <c r="HH8" s="4">
        <f t="shared" si="478"/>
        <v>93.03447963134569</v>
      </c>
      <c r="HI8" s="4">
        <f t="shared" si="478"/>
        <v>63.520092989677394</v>
      </c>
      <c r="HJ8" s="4">
        <f t="shared" si="478"/>
        <v>63.520092989677394</v>
      </c>
      <c r="HK8" s="4">
        <f t="shared" si="478"/>
        <v>89.271424915433371</v>
      </c>
      <c r="HL8" s="4">
        <f t="shared" si="478"/>
        <v>133.19794220842365</v>
      </c>
      <c r="HM8" s="4">
        <f t="shared" si="478"/>
        <v>238.93684143312336</v>
      </c>
      <c r="HN8" s="4">
        <f t="shared" si="478"/>
        <v>212.63185149999998</v>
      </c>
      <c r="HO8" s="4">
        <f t="shared" si="478"/>
        <v>124.84856106207518</v>
      </c>
      <c r="HP8" s="4">
        <f t="shared" si="478"/>
        <v>95.258434645543247</v>
      </c>
      <c r="HQ8" s="4">
        <f t="shared" si="478"/>
        <v>70.451550623266357</v>
      </c>
      <c r="HR8" s="4">
        <f t="shared" si="478"/>
        <v>74.089893613200303</v>
      </c>
      <c r="HS8" s="4">
        <f t="shared" si="478"/>
        <v>95.91995155280398</v>
      </c>
      <c r="HT8" s="4">
        <f t="shared" si="478"/>
        <v>95.91995155280398</v>
      </c>
      <c r="HU8" s="4">
        <f t="shared" si="478"/>
        <v>65.490173818810987</v>
      </c>
      <c r="HV8" s="4">
        <f t="shared" si="478"/>
        <v>65.490173818810987</v>
      </c>
      <c r="HW8" s="4">
        <f t="shared" si="478"/>
        <v>90.363452996289809</v>
      </c>
      <c r="HX8" s="4">
        <f t="shared" si="478"/>
        <v>134.73632937027472</v>
      </c>
      <c r="HY8" s="4">
        <f t="shared" si="478"/>
        <v>240.68937042634903</v>
      </c>
      <c r="HZ8" s="4">
        <f t="shared" si="478"/>
        <v>214.1914414</v>
      </c>
      <c r="IA8" s="4">
        <f t="shared" si="478"/>
        <v>126.71573691349306</v>
      </c>
      <c r="IB8" s="4">
        <f t="shared" si="478"/>
        <v>98.18313471111783</v>
      </c>
      <c r="IC8" s="4">
        <f t="shared" si="478"/>
        <v>72.614610046764227</v>
      </c>
      <c r="ID8" s="4">
        <f t="shared" si="478"/>
        <v>76.364660330869427</v>
      </c>
      <c r="IE8" s="4">
        <f t="shared" si="478"/>
        <v>98.864962035500596</v>
      </c>
      <c r="IF8" s="4">
        <f t="shared" si="478"/>
        <v>98.864962035500596</v>
      </c>
      <c r="IG8" s="4">
        <f t="shared" si="478"/>
        <v>67.500905113893509</v>
      </c>
      <c r="IH8" s="4">
        <f t="shared" si="478"/>
        <v>67.500905113893509</v>
      </c>
      <c r="II8" s="4">
        <f t="shared" si="478"/>
        <v>91.478013883749767</v>
      </c>
      <c r="IJ8" s="4">
        <f t="shared" si="478"/>
        <v>136.30645947079833</v>
      </c>
      <c r="IK8" s="4">
        <f t="shared" si="478"/>
        <v>241.4932022822677</v>
      </c>
      <c r="IL8" s="4">
        <f t="shared" ref="IL8:KW8" si="479">+(IL5+IL6)*IL11</f>
        <v>214.90677794999999</v>
      </c>
      <c r="IM8" s="4">
        <f t="shared" si="479"/>
        <v>127.57215380346945</v>
      </c>
      <c r="IN8" s="4">
        <f t="shared" si="479"/>
        <v>99.524605859842822</v>
      </c>
      <c r="IO8" s="4">
        <f t="shared" si="479"/>
        <v>73.606739750508751</v>
      </c>
      <c r="IP8" s="4">
        <f t="shared" si="479"/>
        <v>77.408026779877744</v>
      </c>
      <c r="IQ8" s="4">
        <f t="shared" si="479"/>
        <v>100.21574895609173</v>
      </c>
      <c r="IR8" s="4">
        <f t="shared" si="479"/>
        <v>100.21574895609173</v>
      </c>
      <c r="IS8" s="4">
        <f t="shared" si="479"/>
        <v>68.423166528641943</v>
      </c>
      <c r="IT8" s="4">
        <f t="shared" si="479"/>
        <v>68.423166528641943</v>
      </c>
      <c r="IU8" s="4">
        <f t="shared" si="479"/>
        <v>91.989229133348744</v>
      </c>
      <c r="IV8" s="4">
        <f t="shared" si="479"/>
        <v>137.02663049085925</v>
      </c>
      <c r="IW8" s="4">
        <f t="shared" si="479"/>
        <v>242.62005892211337</v>
      </c>
      <c r="IX8" s="4">
        <f t="shared" si="479"/>
        <v>215.90957689999999</v>
      </c>
      <c r="IY8" s="4">
        <f t="shared" si="479"/>
        <v>128.77272709729959</v>
      </c>
      <c r="IZ8" s="4">
        <f t="shared" si="479"/>
        <v>101.40515545485053</v>
      </c>
      <c r="JA8" s="4">
        <f t="shared" si="479"/>
        <v>74.997562888483202</v>
      </c>
      <c r="JB8" s="4">
        <f t="shared" si="479"/>
        <v>78.870676464883744</v>
      </c>
      <c r="JC8" s="4">
        <f t="shared" si="479"/>
        <v>102.10935792328701</v>
      </c>
      <c r="JD8" s="4">
        <f t="shared" si="479"/>
        <v>102.10935792328701</v>
      </c>
      <c r="JE8" s="4">
        <f t="shared" si="479"/>
        <v>69.716044375209734</v>
      </c>
      <c r="JF8" s="4">
        <f t="shared" si="479"/>
        <v>69.716044375209734</v>
      </c>
      <c r="JG8" s="4">
        <f t="shared" si="479"/>
        <v>92.705879380734871</v>
      </c>
      <c r="JH8" s="4">
        <f t="shared" si="479"/>
        <v>138.03620667250061</v>
      </c>
      <c r="JI8" s="4">
        <f t="shared" si="479"/>
        <v>244.0734712157487</v>
      </c>
      <c r="JJ8" s="4">
        <f t="shared" si="479"/>
        <v>217.2029804</v>
      </c>
      <c r="JK8" s="4">
        <f t="shared" si="479"/>
        <v>130.32121864712263</v>
      </c>
      <c r="JL8" s="4">
        <f t="shared" si="479"/>
        <v>103.83067597230476</v>
      </c>
      <c r="JM8" s="4">
        <f t="shared" si="479"/>
        <v>76.791437437850391</v>
      </c>
      <c r="JN8" s="4">
        <f t="shared" si="479"/>
        <v>80.757192422903699</v>
      </c>
      <c r="JO8" s="4">
        <f t="shared" si="479"/>
        <v>104.55172233322355</v>
      </c>
      <c r="JP8" s="4">
        <f t="shared" si="479"/>
        <v>104.55172233322355</v>
      </c>
      <c r="JQ8" s="4">
        <f t="shared" si="479"/>
        <v>71.383589730959528</v>
      </c>
      <c r="JR8" s="4">
        <f t="shared" si="479"/>
        <v>71.383589730959528</v>
      </c>
      <c r="JS8" s="4">
        <f t="shared" si="479"/>
        <v>93.630210163335988</v>
      </c>
      <c r="JT8" s="4">
        <f t="shared" si="479"/>
        <v>139.33835140136335</v>
      </c>
      <c r="JU8" s="4">
        <f t="shared" si="479"/>
        <v>243.08631084090928</v>
      </c>
      <c r="JV8" s="4">
        <f t="shared" si="479"/>
        <v>216.32449829999999</v>
      </c>
      <c r="JW8" s="4">
        <f t="shared" si="479"/>
        <v>129.26948026190809</v>
      </c>
      <c r="JX8" s="4">
        <f t="shared" si="479"/>
        <v>102.18325785586524</v>
      </c>
      <c r="JY8" s="4">
        <f t="shared" si="479"/>
        <v>75.573034455900327</v>
      </c>
      <c r="JZ8" s="4">
        <f t="shared" si="479"/>
        <v>79.475867221228512</v>
      </c>
      <c r="KA8" s="4">
        <f t="shared" si="479"/>
        <v>102.89286381319764</v>
      </c>
      <c r="KB8" s="4">
        <f t="shared" si="479"/>
        <v>102.89286381319764</v>
      </c>
      <c r="KC8" s="4">
        <f t="shared" si="479"/>
        <v>70.250989775907343</v>
      </c>
      <c r="KD8" s="4">
        <f t="shared" si="479"/>
        <v>70.250989775907343</v>
      </c>
      <c r="KE8" s="4">
        <f t="shared" si="479"/>
        <v>93.002402950046331</v>
      </c>
      <c r="KF8" s="4">
        <f t="shared" si="479"/>
        <v>138.45393224221056</v>
      </c>
      <c r="KG8" s="4">
        <f t="shared" si="479"/>
        <v>244.74067279710613</v>
      </c>
      <c r="KH8" s="4">
        <f t="shared" si="479"/>
        <v>217.79672854999998</v>
      </c>
      <c r="KI8" s="4">
        <f t="shared" si="479"/>
        <v>131.03206718974531</v>
      </c>
      <c r="KJ8" s="4">
        <f t="shared" si="479"/>
        <v>104.94413230671663</v>
      </c>
      <c r="KK8" s="4">
        <f t="shared" si="479"/>
        <v>77.614931185175834</v>
      </c>
      <c r="KL8" s="4">
        <f t="shared" si="479"/>
        <v>81.623214016335154</v>
      </c>
      <c r="KM8" s="4">
        <f t="shared" si="479"/>
        <v>105.67291100329106</v>
      </c>
      <c r="KN8" s="4">
        <f t="shared" si="479"/>
        <v>105.67291100329106</v>
      </c>
      <c r="KO8" s="4">
        <f t="shared" si="479"/>
        <v>72.149090960867682</v>
      </c>
      <c r="KP8" s="4">
        <f t="shared" si="479"/>
        <v>72.149090960867682</v>
      </c>
      <c r="KQ8" s="4">
        <f t="shared" si="479"/>
        <v>94.054532265570501</v>
      </c>
      <c r="KR8" s="4">
        <f t="shared" si="479"/>
        <v>139.93611228866146</v>
      </c>
      <c r="KS8" s="4">
        <f t="shared" si="479"/>
        <v>246.3288558476321</v>
      </c>
      <c r="KT8" s="4">
        <f t="shared" si="479"/>
        <v>219.21006564999999</v>
      </c>
      <c r="KU8" s="4">
        <f t="shared" si="479"/>
        <v>132.72414592341303</v>
      </c>
      <c r="KV8" s="4">
        <f t="shared" si="479"/>
        <v>107.59456439084913</v>
      </c>
      <c r="KW8" s="4">
        <f t="shared" si="479"/>
        <v>79.575146580732152</v>
      </c>
      <c r="KX8" s="4">
        <f t="shared" ref="KX8:MZ8" si="480">+(KX5+KX6)*KX11</f>
        <v>83.684661192882658</v>
      </c>
      <c r="KY8" s="4">
        <f t="shared" si="480"/>
        <v>108.34174886578559</v>
      </c>
      <c r="KZ8" s="4">
        <f t="shared" si="480"/>
        <v>108.34174886578559</v>
      </c>
      <c r="LA8" s="4">
        <f t="shared" si="480"/>
        <v>73.971263018708768</v>
      </c>
      <c r="LB8" s="4">
        <f t="shared" si="480"/>
        <v>73.971263018708768</v>
      </c>
      <c r="LC8" s="4">
        <f t="shared" si="480"/>
        <v>95.06457359275278</v>
      </c>
      <c r="LD8" s="4">
        <f t="shared" si="480"/>
        <v>141.3590011666266</v>
      </c>
      <c r="LE8" s="4">
        <f t="shared" si="480"/>
        <v>248.0666636592986</v>
      </c>
      <c r="LF8" s="4">
        <f t="shared" si="480"/>
        <v>220.75655505</v>
      </c>
      <c r="LG8" s="4">
        <f t="shared" si="480"/>
        <v>134.57563756371778</v>
      </c>
      <c r="LH8" s="4">
        <f t="shared" si="480"/>
        <v>110.49469707931446</v>
      </c>
      <c r="LI8" s="4">
        <f t="shared" si="480"/>
        <v>81.720036381576307</v>
      </c>
      <c r="LJ8" s="4">
        <f t="shared" si="480"/>
        <v>85.940319950577916</v>
      </c>
      <c r="LK8" s="4">
        <f t="shared" si="480"/>
        <v>111.26202136458748</v>
      </c>
      <c r="LL8" s="4">
        <f t="shared" si="480"/>
        <v>111.26202136458748</v>
      </c>
      <c r="LM8" s="4">
        <f t="shared" si="480"/>
        <v>75.965104242028687</v>
      </c>
      <c r="LN8" s="4">
        <f t="shared" si="480"/>
        <v>75.965104242028687</v>
      </c>
      <c r="LO8" s="4">
        <f t="shared" si="480"/>
        <v>96.169772208178159</v>
      </c>
      <c r="LP8" s="4">
        <f t="shared" si="480"/>
        <v>142.91594222983858</v>
      </c>
      <c r="LQ8" s="4">
        <f t="shared" si="480"/>
        <v>249.84824761612785</v>
      </c>
      <c r="LR8" s="4">
        <f t="shared" si="480"/>
        <v>222.3420012</v>
      </c>
      <c r="LS8" s="4">
        <f t="shared" si="480"/>
        <v>136.47376909496421</v>
      </c>
      <c r="LT8" s="4">
        <f t="shared" si="480"/>
        <v>113.46788538918359</v>
      </c>
      <c r="LU8" s="4">
        <f t="shared" si="480"/>
        <v>83.918956902417023</v>
      </c>
      <c r="LV8" s="4">
        <f t="shared" si="480"/>
        <v>88.252799747142788</v>
      </c>
      <c r="LW8" s="4">
        <f t="shared" si="480"/>
        <v>114.25585681549737</v>
      </c>
      <c r="LX8" s="4">
        <f t="shared" si="480"/>
        <v>114.25585681549737</v>
      </c>
      <c r="LY8" s="4">
        <f t="shared" si="480"/>
        <v>78.009171205063708</v>
      </c>
      <c r="LZ8" s="4">
        <f t="shared" si="480"/>
        <v>78.009171205063708</v>
      </c>
      <c r="MA8" s="4">
        <f t="shared" si="480"/>
        <v>97.302811264127399</v>
      </c>
      <c r="MB8" s="4">
        <f t="shared" si="480"/>
        <v>144.51210332505613</v>
      </c>
      <c r="MC8" s="4">
        <f t="shared" si="480"/>
        <v>252.21696320890175</v>
      </c>
      <c r="MD8" s="4">
        <f t="shared" si="480"/>
        <v>224.44994059999999</v>
      </c>
      <c r="ME8" s="4">
        <f t="shared" si="480"/>
        <v>138.99744121154581</v>
      </c>
      <c r="MF8" s="4">
        <f t="shared" si="480"/>
        <v>117.42090566804487</v>
      </c>
      <c r="MG8" s="4">
        <f t="shared" si="480"/>
        <v>86.842544816991506</v>
      </c>
      <c r="MH8" s="4">
        <f t="shared" si="480"/>
        <v>91.327371075146004</v>
      </c>
      <c r="MI8" s="4">
        <f t="shared" si="480"/>
        <v>118.23632862407297</v>
      </c>
      <c r="MJ8" s="4">
        <f t="shared" si="480"/>
        <v>118.23632862407297</v>
      </c>
      <c r="MK8" s="4">
        <f t="shared" si="480"/>
        <v>80.726872646780848</v>
      </c>
      <c r="ML8" s="4">
        <f t="shared" si="480"/>
        <v>80.726872646780848</v>
      </c>
      <c r="MM8" s="4">
        <f t="shared" si="480"/>
        <v>98.809250109605813</v>
      </c>
      <c r="MN8" s="4">
        <f t="shared" si="480"/>
        <v>146.63428884447995</v>
      </c>
      <c r="MO8" s="4">
        <f t="shared" si="480"/>
        <v>253.86358824336187</v>
      </c>
      <c r="MP8" s="4">
        <f t="shared" si="480"/>
        <v>225.9152857</v>
      </c>
      <c r="MQ8" s="4">
        <f t="shared" si="480"/>
        <v>140.75178508406867</v>
      </c>
      <c r="MR8" s="4">
        <f t="shared" si="480"/>
        <v>120.16886839212984</v>
      </c>
      <c r="MS8" s="4">
        <f t="shared" si="480"/>
        <v>88.874892248346015</v>
      </c>
      <c r="MT8" s="4">
        <f t="shared" si="480"/>
        <v>93.464675416100974</v>
      </c>
      <c r="MU8" s="4">
        <f t="shared" si="480"/>
        <v>121.00337442263074</v>
      </c>
      <c r="MV8" s="4">
        <f t="shared" si="480"/>
        <v>121.00337442263074</v>
      </c>
      <c r="MW8" s="4">
        <f t="shared" si="480"/>
        <v>82.616097019589262</v>
      </c>
      <c r="MX8" s="4">
        <f t="shared" si="480"/>
        <v>82.616097019589262</v>
      </c>
      <c r="MY8" s="4">
        <f t="shared" si="480"/>
        <v>99.856458952835126</v>
      </c>
      <c r="MZ8" s="4">
        <f t="shared" si="480"/>
        <v>148.10953720891524</v>
      </c>
      <c r="NA8" s="48" t="s">
        <v>2</v>
      </c>
      <c r="NB8" s="1"/>
      <c r="NC8" s="4">
        <f>AVERAGEIF($E$2:$MZ$2,NC$2,$E8:$MZ8)</f>
        <v>58.338333333333331</v>
      </c>
      <c r="ND8" s="4">
        <f t="shared" ref="ND8:OF11" si="481">AVERAGEIF($E$2:$MZ$2,ND$2,$E8:$MZ8)</f>
        <v>113.61900373931623</v>
      </c>
      <c r="NE8" s="4">
        <f t="shared" si="481"/>
        <v>131.04479166666667</v>
      </c>
      <c r="NF8" s="4">
        <f t="shared" si="481"/>
        <v>99.083333333333329</v>
      </c>
      <c r="NG8" s="4">
        <f t="shared" si="481"/>
        <v>92.284430025604777</v>
      </c>
      <c r="NH8" s="4">
        <f t="shared" si="481"/>
        <v>90.843076354878974</v>
      </c>
      <c r="NI8" s="4">
        <f t="shared" si="481"/>
        <v>90.249716315365234</v>
      </c>
      <c r="NJ8" s="4">
        <f t="shared" si="481"/>
        <v>92.473255268289861</v>
      </c>
      <c r="NK8" s="4">
        <f t="shared" si="481"/>
        <v>94.341172465459678</v>
      </c>
      <c r="NL8" s="4">
        <f t="shared" si="481"/>
        <v>97.203822417063236</v>
      </c>
      <c r="NM8" s="4">
        <f t="shared" si="481"/>
        <v>100.50782755860034</v>
      </c>
      <c r="NN8" s="4">
        <f t="shared" si="481"/>
        <v>102.09442530963696</v>
      </c>
      <c r="NO8" s="4">
        <f t="shared" si="481"/>
        <v>104.59172911133119</v>
      </c>
      <c r="NP8" s="4">
        <f t="shared" si="481"/>
        <v>106.40574538090162</v>
      </c>
      <c r="NQ8" s="4">
        <f t="shared" si="481"/>
        <v>106.76525689431821</v>
      </c>
      <c r="NR8" s="4">
        <f t="shared" si="481"/>
        <v>107.88041337064931</v>
      </c>
      <c r="NS8" s="4">
        <f t="shared" si="481"/>
        <v>109.44929552471599</v>
      </c>
      <c r="NT8" s="4">
        <f t="shared" si="481"/>
        <v>111.62561493650111</v>
      </c>
      <c r="NU8" s="4">
        <f t="shared" si="481"/>
        <v>113.67809716558357</v>
      </c>
      <c r="NV8" s="4">
        <f t="shared" si="481"/>
        <v>115.77293012349416</v>
      </c>
      <c r="NW8" s="4">
        <f t="shared" si="481"/>
        <v>116.7337664183035</v>
      </c>
      <c r="NX8" s="4">
        <f t="shared" si="481"/>
        <v>118.08072069815495</v>
      </c>
      <c r="NY8" s="4">
        <f t="shared" si="481"/>
        <v>119.8180134824163</v>
      </c>
      <c r="NZ8" s="4">
        <f t="shared" si="481"/>
        <v>118.63804094218987</v>
      </c>
      <c r="OA8" s="4">
        <f t="shared" si="481"/>
        <v>120.61553287730237</v>
      </c>
      <c r="OB8" s="4">
        <f t="shared" si="481"/>
        <v>122.51391984282309</v>
      </c>
      <c r="OC8" s="4">
        <f t="shared" si="481"/>
        <v>124.59115627797782</v>
      </c>
      <c r="OD8" s="4">
        <f t="shared" si="481"/>
        <v>126.72071921501178</v>
      </c>
      <c r="OE8" s="4">
        <f t="shared" si="481"/>
        <v>129.55209233970189</v>
      </c>
      <c r="OF8" s="4">
        <f t="shared" si="481"/>
        <v>131.52033617751647</v>
      </c>
    </row>
    <row r="9" spans="2:396" customFormat="1" x14ac:dyDescent="0.25">
      <c r="B9" s="104" t="s">
        <v>407</v>
      </c>
      <c r="C9" s="1" t="s">
        <v>7</v>
      </c>
      <c r="D9" s="1" t="s">
        <v>9</v>
      </c>
      <c r="E9" s="71">
        <v>45.65</v>
      </c>
      <c r="F9" s="71">
        <v>43.65</v>
      </c>
      <c r="G9" s="71">
        <v>33.75</v>
      </c>
      <c r="H9" s="71">
        <v>26.75</v>
      </c>
      <c r="I9" s="71">
        <v>21.25</v>
      </c>
      <c r="J9" s="71">
        <v>22.9</v>
      </c>
      <c r="K9" s="74">
        <v>31.59</v>
      </c>
      <c r="L9" s="74">
        <f>+K9+8</f>
        <v>39.590000000000003</v>
      </c>
      <c r="M9" s="74">
        <v>34.75</v>
      </c>
      <c r="N9" s="74">
        <v>49</v>
      </c>
      <c r="O9" s="74">
        <v>77.5</v>
      </c>
      <c r="P9" s="75">
        <v>136.5</v>
      </c>
      <c r="Q9" s="65">
        <v>135.75</v>
      </c>
      <c r="R9" s="65">
        <v>110</v>
      </c>
      <c r="S9" s="65">
        <v>85.65</v>
      </c>
      <c r="T9" s="65">
        <v>46.25</v>
      </c>
      <c r="U9" s="65">
        <v>40</v>
      </c>
      <c r="V9" s="65">
        <v>42.25</v>
      </c>
      <c r="W9" s="102">
        <v>88.85</v>
      </c>
      <c r="X9" s="102">
        <v>63.5</v>
      </c>
      <c r="Y9" s="102">
        <v>78.59615384615384</v>
      </c>
      <c r="Z9" s="102">
        <v>77.67307692307692</v>
      </c>
      <c r="AA9" s="115">
        <v>129.20454545454547</v>
      </c>
      <c r="AB9" s="116">
        <v>233.76136363636363</v>
      </c>
      <c r="AC9" s="117">
        <v>276.52272727272725</v>
      </c>
      <c r="AD9" s="117">
        <v>276.52272727272725</v>
      </c>
      <c r="AE9" s="117">
        <v>145.63636363636363</v>
      </c>
      <c r="AF9" s="117">
        <v>69.49545454545455</v>
      </c>
      <c r="AG9" s="117">
        <v>50.304545454545448</v>
      </c>
      <c r="AH9" s="116">
        <v>50.645454545454534</v>
      </c>
      <c r="AI9" s="117">
        <v>55.995454545454542</v>
      </c>
      <c r="AJ9" s="117">
        <v>55.995454545454542</v>
      </c>
      <c r="AK9" s="117">
        <v>46.670454545454547</v>
      </c>
      <c r="AL9" s="117">
        <v>46.670454545454547</v>
      </c>
      <c r="AM9" s="110">
        <v>97.192307692307693</v>
      </c>
      <c r="AN9" s="103">
        <v>159.09615384615384</v>
      </c>
      <c r="AO9" s="110">
        <v>191</v>
      </c>
      <c r="AP9" s="110">
        <v>191</v>
      </c>
      <c r="AQ9" s="110">
        <v>97</v>
      </c>
      <c r="AR9" s="110">
        <v>58.75</v>
      </c>
      <c r="AS9" s="110">
        <v>39.9</v>
      </c>
      <c r="AT9" s="110">
        <v>39.9</v>
      </c>
      <c r="AU9" s="110">
        <v>51.9</v>
      </c>
      <c r="AV9" s="110">
        <v>51.9</v>
      </c>
      <c r="AW9" s="110">
        <v>40.9</v>
      </c>
      <c r="AX9" s="110">
        <v>40.9</v>
      </c>
      <c r="AY9" s="110">
        <v>65.5</v>
      </c>
      <c r="AZ9" s="103">
        <v>103</v>
      </c>
      <c r="BA9" s="50">
        <f t="shared" ref="BA9" si="482">+BA8-BA10</f>
        <v>187.0389838532866</v>
      </c>
      <c r="BB9" s="50">
        <f t="shared" ref="BB9:DM9" si="483">+BB8-BB10</f>
        <v>162.70440149999999</v>
      </c>
      <c r="BC9" s="50">
        <f t="shared" si="483"/>
        <v>92.779862287694954</v>
      </c>
      <c r="BD9" s="50">
        <f t="shared" si="483"/>
        <v>52.139676160100493</v>
      </c>
      <c r="BE9" s="50">
        <f t="shared" si="483"/>
        <v>35.011114660074313</v>
      </c>
      <c r="BF9" s="50">
        <f t="shared" si="483"/>
        <v>34.758637013411487</v>
      </c>
      <c r="BG9" s="50">
        <f t="shared" si="483"/>
        <v>45.243771133434528</v>
      </c>
      <c r="BH9" s="50">
        <f t="shared" si="483"/>
        <v>45.243771133434528</v>
      </c>
      <c r="BI9" s="50">
        <f t="shared" si="483"/>
        <v>36.355402360069085</v>
      </c>
      <c r="BJ9" s="50">
        <f t="shared" si="483"/>
        <v>36.355402360069085</v>
      </c>
      <c r="BK9" s="50">
        <f t="shared" si="483"/>
        <v>62.980901206890522</v>
      </c>
      <c r="BL9" s="50">
        <f t="shared" si="483"/>
        <v>99.45123663879157</v>
      </c>
      <c r="BM9" s="50">
        <f t="shared" si="483"/>
        <v>185.83315305522689</v>
      </c>
      <c r="BN9" s="50">
        <f t="shared" si="483"/>
        <v>161.63132279999999</v>
      </c>
      <c r="BO9" s="50">
        <f t="shared" si="483"/>
        <v>91.495148507930878</v>
      </c>
      <c r="BP9" s="50">
        <f t="shared" si="483"/>
        <v>50.127330899172158</v>
      </c>
      <c r="BQ9" s="50">
        <f t="shared" si="483"/>
        <v>33.522817644179405</v>
      </c>
      <c r="BR9" s="50">
        <f t="shared" si="483"/>
        <v>33.193479588245012</v>
      </c>
      <c r="BS9" s="50">
        <f t="shared" si="483"/>
        <v>43.217451252638632</v>
      </c>
      <c r="BT9" s="50">
        <f t="shared" si="483"/>
        <v>43.217451252638632</v>
      </c>
      <c r="BU9" s="50">
        <f t="shared" si="483"/>
        <v>34.971914993180853</v>
      </c>
      <c r="BV9" s="50">
        <f t="shared" si="483"/>
        <v>34.971914993180853</v>
      </c>
      <c r="BW9" s="50">
        <f t="shared" si="483"/>
        <v>62.214025537724964</v>
      </c>
      <c r="BX9" s="50">
        <f t="shared" si="483"/>
        <v>98.370905734429655</v>
      </c>
      <c r="BY9" s="50">
        <f t="shared" si="483"/>
        <v>185.33675038562853</v>
      </c>
      <c r="BZ9" s="50">
        <f t="shared" si="483"/>
        <v>161.18956999999997</v>
      </c>
      <c r="CA9" s="50">
        <f t="shared" si="483"/>
        <v>90.966272192140281</v>
      </c>
      <c r="CB9" s="50">
        <f t="shared" si="483"/>
        <v>49.298911554363784</v>
      </c>
      <c r="CC9" s="50">
        <f t="shared" si="483"/>
        <v>32.910132503748208</v>
      </c>
      <c r="CD9" s="50">
        <f t="shared" si="483"/>
        <v>32.549153431171831</v>
      </c>
      <c r="CE9" s="50">
        <f t="shared" si="483"/>
        <v>42.383278995713539</v>
      </c>
      <c r="CF9" s="50">
        <f t="shared" si="483"/>
        <v>42.383278995713539</v>
      </c>
      <c r="CG9" s="50">
        <f t="shared" si="483"/>
        <v>34.402376693625101</v>
      </c>
      <c r="CH9" s="50">
        <f t="shared" si="483"/>
        <v>34.402376693625101</v>
      </c>
      <c r="CI9" s="50">
        <f t="shared" si="483"/>
        <v>61.898326908998314</v>
      </c>
      <c r="CJ9" s="50">
        <f t="shared" si="483"/>
        <v>97.926167429654413</v>
      </c>
      <c r="CK9" s="50">
        <f t="shared" si="483"/>
        <v>187.19695430682987</v>
      </c>
      <c r="CL9" s="50">
        <f t="shared" si="483"/>
        <v>162.84498070000001</v>
      </c>
      <c r="CM9" s="50">
        <f t="shared" si="483"/>
        <v>92.948166844842746</v>
      </c>
      <c r="CN9" s="50">
        <f t="shared" si="483"/>
        <v>52.403304435365939</v>
      </c>
      <c r="CO9" s="50">
        <f t="shared" si="483"/>
        <v>35.206089738656061</v>
      </c>
      <c r="CP9" s="50">
        <f t="shared" si="483"/>
        <v>34.963681227506846</v>
      </c>
      <c r="CQ9" s="50">
        <f t="shared" si="483"/>
        <v>45.509230160611544</v>
      </c>
      <c r="CR9" s="50">
        <f t="shared" si="483"/>
        <v>45.509230160611544</v>
      </c>
      <c r="CS9" s="50">
        <f t="shared" si="483"/>
        <v>36.536646799314084</v>
      </c>
      <c r="CT9" s="50">
        <f t="shared" si="483"/>
        <v>36.536646799314084</v>
      </c>
      <c r="CU9" s="50">
        <f t="shared" si="483"/>
        <v>63.08136612905399</v>
      </c>
      <c r="CV9" s="50">
        <f t="shared" si="483"/>
        <v>99.592765917371509</v>
      </c>
      <c r="CW9" s="50">
        <f t="shared" si="483"/>
        <v>188.75964646928753</v>
      </c>
      <c r="CX9" s="50">
        <f t="shared" si="483"/>
        <v>164.23563324999998</v>
      </c>
      <c r="CY9" s="50">
        <f t="shared" si="483"/>
        <v>94.613087128740887</v>
      </c>
      <c r="CZ9" s="50">
        <f t="shared" si="483"/>
        <v>55.011196166504021</v>
      </c>
      <c r="DA9" s="50">
        <f t="shared" si="483"/>
        <v>37.13484299814359</v>
      </c>
      <c r="DB9" s="50">
        <f t="shared" si="483"/>
        <v>36.992041462836454</v>
      </c>
      <c r="DC9" s="50">
        <f t="shared" si="483"/>
        <v>48.135232250993631</v>
      </c>
      <c r="DD9" s="50">
        <f t="shared" si="483"/>
        <v>48.135232250993631</v>
      </c>
      <c r="DE9" s="50">
        <f t="shared" si="483"/>
        <v>38.32957236447151</v>
      </c>
      <c r="DF9" s="50">
        <f t="shared" si="483"/>
        <v>38.32957236447151</v>
      </c>
      <c r="DG9" s="50">
        <f t="shared" si="483"/>
        <v>64.075195943081667</v>
      </c>
      <c r="DH9" s="50">
        <f t="shared" si="483"/>
        <v>100.99281693599175</v>
      </c>
      <c r="DI9" s="50">
        <f t="shared" si="483"/>
        <v>191.15452813214108</v>
      </c>
      <c r="DJ9" s="50">
        <f t="shared" si="483"/>
        <v>166.36685805000002</v>
      </c>
      <c r="DK9" s="50">
        <f t="shared" si="483"/>
        <v>97.164637046128092</v>
      </c>
      <c r="DL9" s="50">
        <f t="shared" si="483"/>
        <v>59.007883572798562</v>
      </c>
      <c r="DM9" s="50">
        <f t="shared" si="483"/>
        <v>40.090726392382265</v>
      </c>
      <c r="DN9" s="50">
        <f t="shared" ref="DN9:FY9" si="484">+DN8-DN10</f>
        <v>40.100576112176654</v>
      </c>
      <c r="DO9" s="50">
        <f t="shared" si="484"/>
        <v>52.159674430942992</v>
      </c>
      <c r="DP9" s="50">
        <f t="shared" si="484"/>
        <v>52.159674430942992</v>
      </c>
      <c r="DQ9" s="50">
        <f t="shared" si="484"/>
        <v>41.077294956299006</v>
      </c>
      <c r="DR9" s="50">
        <f t="shared" si="484"/>
        <v>41.077294956299006</v>
      </c>
      <c r="DS9" s="50">
        <f t="shared" si="484"/>
        <v>65.598275699153859</v>
      </c>
      <c r="DT9" s="50">
        <f t="shared" si="484"/>
        <v>103.13844522549427</v>
      </c>
      <c r="DU9" s="50">
        <f t="shared" si="484"/>
        <v>193.91864580674832</v>
      </c>
      <c r="DV9" s="50">
        <f t="shared" si="484"/>
        <v>168.82666900000001</v>
      </c>
      <c r="DW9" s="50">
        <f t="shared" si="484"/>
        <v>100.10957763909634</v>
      </c>
      <c r="DX9" s="50">
        <f t="shared" si="484"/>
        <v>63.620768823444308</v>
      </c>
      <c r="DY9" s="50">
        <f t="shared" si="484"/>
        <v>43.502339442339014</v>
      </c>
      <c r="DZ9" s="50">
        <f t="shared" si="484"/>
        <v>43.688375751567797</v>
      </c>
      <c r="EA9" s="50">
        <f t="shared" si="484"/>
        <v>56.80459360694045</v>
      </c>
      <c r="EB9" s="50">
        <f t="shared" si="484"/>
        <v>56.80459360694045</v>
      </c>
      <c r="EC9" s="50">
        <f t="shared" si="484"/>
        <v>44.248653566117959</v>
      </c>
      <c r="ED9" s="50">
        <f t="shared" si="484"/>
        <v>44.248653566117959</v>
      </c>
      <c r="EE9" s="50">
        <f t="shared" si="484"/>
        <v>67.356179540039037</v>
      </c>
      <c r="EF9" s="50">
        <f t="shared" si="484"/>
        <v>105.6148803538524</v>
      </c>
      <c r="EG9" s="50">
        <f t="shared" si="484"/>
        <v>195.24598722973778</v>
      </c>
      <c r="EH9" s="50">
        <f t="shared" si="484"/>
        <v>170.00788099999997</v>
      </c>
      <c r="EI9" s="50">
        <f t="shared" si="484"/>
        <v>101.52375102006334</v>
      </c>
      <c r="EJ9" s="50">
        <f t="shared" si="484"/>
        <v>65.835896539940464</v>
      </c>
      <c r="EK9" s="50">
        <f t="shared" si="484"/>
        <v>45.140610982664299</v>
      </c>
      <c r="EL9" s="50">
        <f t="shared" si="484"/>
        <v>45.411252864398136</v>
      </c>
      <c r="EM9" s="50">
        <f t="shared" si="484"/>
        <v>59.035104154801168</v>
      </c>
      <c r="EN9" s="50">
        <f t="shared" si="484"/>
        <v>59.035104154801168</v>
      </c>
      <c r="EO9" s="50">
        <f t="shared" si="484"/>
        <v>45.771553871209065</v>
      </c>
      <c r="EP9" s="50">
        <f t="shared" si="484"/>
        <v>45.771553871209065</v>
      </c>
      <c r="EQ9" s="50">
        <f t="shared" si="484"/>
        <v>68.200332669652354</v>
      </c>
      <c r="ER9" s="50">
        <f t="shared" si="484"/>
        <v>106.80407535716684</v>
      </c>
      <c r="ES9" s="50">
        <f t="shared" si="484"/>
        <v>197.33522174403865</v>
      </c>
      <c r="ET9" s="50">
        <f t="shared" si="484"/>
        <v>171.86710789999998</v>
      </c>
      <c r="EU9" s="50">
        <f t="shared" si="484"/>
        <v>103.74965897829426</v>
      </c>
      <c r="EV9" s="50">
        <f t="shared" si="484"/>
        <v>69.322506087968463</v>
      </c>
      <c r="EW9" s="50">
        <f t="shared" si="484"/>
        <v>47.719249294226671</v>
      </c>
      <c r="EX9" s="50">
        <f t="shared" si="484"/>
        <v>48.123060290642137</v>
      </c>
      <c r="EY9" s="50">
        <f t="shared" si="484"/>
        <v>62.545926269134917</v>
      </c>
      <c r="EZ9" s="50">
        <f t="shared" si="484"/>
        <v>62.545926269134917</v>
      </c>
      <c r="FA9" s="50">
        <f t="shared" si="484"/>
        <v>48.168597935478317</v>
      </c>
      <c r="FB9" s="50">
        <f t="shared" si="484"/>
        <v>48.168597935478317</v>
      </c>
      <c r="FC9" s="50">
        <f t="shared" si="484"/>
        <v>69.529029132519568</v>
      </c>
      <c r="FD9" s="50">
        <f t="shared" si="484"/>
        <v>108.67586749905823</v>
      </c>
      <c r="FE9" s="50">
        <f t="shared" si="484"/>
        <v>198.85282060298354</v>
      </c>
      <c r="FF9" s="50">
        <f t="shared" si="484"/>
        <v>173.21763154999999</v>
      </c>
      <c r="FG9" s="50">
        <f t="shared" si="484"/>
        <v>105.36653604709853</v>
      </c>
      <c r="FH9" s="50">
        <f t="shared" si="484"/>
        <v>71.85514406396139</v>
      </c>
      <c r="FI9" s="50">
        <f t="shared" si="484"/>
        <v>49.592346130638106</v>
      </c>
      <c r="FJ9" s="50">
        <f t="shared" si="484"/>
        <v>50.092889827525518</v>
      </c>
      <c r="FK9" s="50">
        <f t="shared" si="484"/>
        <v>65.096152008849998</v>
      </c>
      <c r="FL9" s="50">
        <f t="shared" si="484"/>
        <v>65.096152008849998</v>
      </c>
      <c r="FM9" s="50">
        <f t="shared" si="484"/>
        <v>49.909786543973453</v>
      </c>
      <c r="FN9" s="50">
        <f t="shared" si="484"/>
        <v>49.909786543973453</v>
      </c>
      <c r="FO9" s="50">
        <f t="shared" si="484"/>
        <v>70.494180829051885</v>
      </c>
      <c r="FP9" s="50">
        <f t="shared" si="484"/>
        <v>110.03551841391348</v>
      </c>
      <c r="FQ9" s="50">
        <f t="shared" si="484"/>
        <v>199.15358651765072</v>
      </c>
      <c r="FR9" s="50">
        <f t="shared" si="484"/>
        <v>173.48528559999997</v>
      </c>
      <c r="FS9" s="50">
        <f t="shared" si="484"/>
        <v>105.68697745204362</v>
      </c>
      <c r="FT9" s="50">
        <f t="shared" si="484"/>
        <v>72.357075897186462</v>
      </c>
      <c r="FU9" s="50">
        <f t="shared" si="484"/>
        <v>49.963566548960813</v>
      </c>
      <c r="FV9" s="50">
        <f t="shared" si="484"/>
        <v>50.483281253367245</v>
      </c>
      <c r="FW9" s="50">
        <f t="shared" si="484"/>
        <v>65.601569479805818</v>
      </c>
      <c r="FX9" s="50">
        <f t="shared" si="484"/>
        <v>65.601569479805818</v>
      </c>
      <c r="FY9" s="50">
        <f t="shared" si="484"/>
        <v>50.254864679315688</v>
      </c>
      <c r="FZ9" s="50">
        <f t="shared" ref="FZ9:IK9" si="485">+FZ8-FZ10</f>
        <v>50.254864679315688</v>
      </c>
      <c r="GA9" s="50">
        <f t="shared" si="485"/>
        <v>70.68545978995067</v>
      </c>
      <c r="GB9" s="50">
        <f t="shared" si="485"/>
        <v>110.30498135441599</v>
      </c>
      <c r="GC9" s="50">
        <f t="shared" si="485"/>
        <v>200.08652202898762</v>
      </c>
      <c r="GD9" s="50">
        <f t="shared" si="485"/>
        <v>174.31551255000002</v>
      </c>
      <c r="GE9" s="50">
        <f t="shared" si="485"/>
        <v>106.68094369421814</v>
      </c>
      <c r="GF9" s="50">
        <f t="shared" si="485"/>
        <v>73.914001095988255</v>
      </c>
      <c r="GG9" s="50">
        <f t="shared" si="485"/>
        <v>51.11504247724131</v>
      </c>
      <c r="GH9" s="50">
        <f t="shared" si="485"/>
        <v>51.694223074657536</v>
      </c>
      <c r="GI9" s="50">
        <f t="shared" si="485"/>
        <v>67.169306659154842</v>
      </c>
      <c r="GJ9" s="50">
        <f t="shared" si="485"/>
        <v>67.169306659154842</v>
      </c>
      <c r="GK9" s="50">
        <f t="shared" si="485"/>
        <v>51.325250753491929</v>
      </c>
      <c r="GL9" s="50">
        <f t="shared" si="485"/>
        <v>51.325250753491929</v>
      </c>
      <c r="GM9" s="50">
        <f t="shared" si="485"/>
        <v>71.278781461362598</v>
      </c>
      <c r="GN9" s="50">
        <f t="shared" si="485"/>
        <v>111.14081924004279</v>
      </c>
      <c r="GO9" s="50">
        <f t="shared" si="485"/>
        <v>201.39904265339987</v>
      </c>
      <c r="GP9" s="50">
        <f t="shared" si="485"/>
        <v>175.48353539999999</v>
      </c>
      <c r="GQ9" s="50">
        <f t="shared" si="485"/>
        <v>108.07932673031263</v>
      </c>
      <c r="GR9" s="50">
        <f t="shared" si="485"/>
        <v>76.104395189966169</v>
      </c>
      <c r="GS9" s="50">
        <f t="shared" si="485"/>
        <v>52.735021442579146</v>
      </c>
      <c r="GT9" s="50">
        <f t="shared" si="485"/>
        <v>53.397862925529246</v>
      </c>
      <c r="GU9" s="50">
        <f t="shared" si="485"/>
        <v>69.374911823229837</v>
      </c>
      <c r="GV9" s="50">
        <f t="shared" si="485"/>
        <v>69.374911823229837</v>
      </c>
      <c r="GW9" s="50">
        <f t="shared" si="485"/>
        <v>52.831146693101736</v>
      </c>
      <c r="GX9" s="50">
        <f t="shared" si="485"/>
        <v>52.831146693101736</v>
      </c>
      <c r="GY9" s="50">
        <f t="shared" si="485"/>
        <v>72.113508965220831</v>
      </c>
      <c r="GZ9" s="50">
        <f t="shared" si="485"/>
        <v>112.31673595692098</v>
      </c>
      <c r="HA9" s="50">
        <f t="shared" si="485"/>
        <v>203.21974289265782</v>
      </c>
      <c r="HB9" s="50">
        <f t="shared" si="485"/>
        <v>177.10379144999999</v>
      </c>
      <c r="HC9" s="50">
        <f t="shared" si="485"/>
        <v>110.01913345108822</v>
      </c>
      <c r="HD9" s="50">
        <f t="shared" si="485"/>
        <v>79.142862530439857</v>
      </c>
      <c r="HE9" s="50">
        <f t="shared" si="485"/>
        <v>54.982221246471134</v>
      </c>
      <c r="HF9" s="50">
        <f t="shared" si="485"/>
        <v>55.761115301453223</v>
      </c>
      <c r="HG9" s="50">
        <f t="shared" si="485"/>
        <v>72.434479631345681</v>
      </c>
      <c r="HH9" s="50">
        <f t="shared" si="485"/>
        <v>72.434479631345681</v>
      </c>
      <c r="HI9" s="50">
        <f t="shared" si="485"/>
        <v>54.920092989677393</v>
      </c>
      <c r="HJ9" s="50">
        <f t="shared" si="485"/>
        <v>54.920092989677393</v>
      </c>
      <c r="HK9" s="50">
        <f t="shared" si="485"/>
        <v>73.271424915433371</v>
      </c>
      <c r="HL9" s="50">
        <f t="shared" si="485"/>
        <v>113.94794220842365</v>
      </c>
      <c r="HM9" s="50">
        <f t="shared" si="485"/>
        <v>204.93684143312336</v>
      </c>
      <c r="HN9" s="50">
        <f t="shared" si="485"/>
        <v>178.63185149999998</v>
      </c>
      <c r="HO9" s="50">
        <f t="shared" si="485"/>
        <v>111.84856106207518</v>
      </c>
      <c r="HP9" s="50">
        <f t="shared" si="485"/>
        <v>82.008434645543247</v>
      </c>
      <c r="HQ9" s="50">
        <f t="shared" si="485"/>
        <v>57.101550623266355</v>
      </c>
      <c r="HR9" s="50">
        <f t="shared" si="485"/>
        <v>57.989893613200302</v>
      </c>
      <c r="HS9" s="50">
        <f t="shared" si="485"/>
        <v>75.319951552803985</v>
      </c>
      <c r="HT9" s="50">
        <f t="shared" si="485"/>
        <v>75.319951552803985</v>
      </c>
      <c r="HU9" s="50">
        <f t="shared" si="485"/>
        <v>56.890173818810986</v>
      </c>
      <c r="HV9" s="50">
        <f t="shared" si="485"/>
        <v>56.890173818810986</v>
      </c>
      <c r="HW9" s="50">
        <f t="shared" si="485"/>
        <v>74.363452996289809</v>
      </c>
      <c r="HX9" s="50">
        <f t="shared" si="485"/>
        <v>115.48632937027472</v>
      </c>
      <c r="HY9" s="50">
        <f t="shared" si="485"/>
        <v>206.68937042634903</v>
      </c>
      <c r="HZ9" s="50">
        <f t="shared" si="485"/>
        <v>180.1914414</v>
      </c>
      <c r="IA9" s="50">
        <f t="shared" si="485"/>
        <v>113.71573691349306</v>
      </c>
      <c r="IB9" s="50">
        <f t="shared" si="485"/>
        <v>84.93313471111783</v>
      </c>
      <c r="IC9" s="50">
        <f t="shared" si="485"/>
        <v>59.264610046764226</v>
      </c>
      <c r="ID9" s="50">
        <f t="shared" si="485"/>
        <v>60.264660330869425</v>
      </c>
      <c r="IE9" s="50">
        <f t="shared" si="485"/>
        <v>78.264962035500588</v>
      </c>
      <c r="IF9" s="50">
        <f t="shared" si="485"/>
        <v>78.264962035500588</v>
      </c>
      <c r="IG9" s="50">
        <f t="shared" si="485"/>
        <v>58.900905113893508</v>
      </c>
      <c r="IH9" s="50">
        <f t="shared" si="485"/>
        <v>58.900905113893508</v>
      </c>
      <c r="II9" s="50">
        <f t="shared" si="485"/>
        <v>75.478013883749767</v>
      </c>
      <c r="IJ9" s="50">
        <f t="shared" si="485"/>
        <v>117.05645947079833</v>
      </c>
      <c r="IK9" s="50">
        <f t="shared" si="485"/>
        <v>207.4932022822677</v>
      </c>
      <c r="IL9" s="50">
        <f t="shared" ref="IL9:KW9" si="486">+IL8-IL10</f>
        <v>180.90677794999999</v>
      </c>
      <c r="IM9" s="50">
        <f t="shared" si="486"/>
        <v>114.57215380346945</v>
      </c>
      <c r="IN9" s="50">
        <f t="shared" si="486"/>
        <v>86.274605859842822</v>
      </c>
      <c r="IO9" s="50">
        <f t="shared" si="486"/>
        <v>60.25673975050875</v>
      </c>
      <c r="IP9" s="50">
        <f t="shared" si="486"/>
        <v>61.308026779877743</v>
      </c>
      <c r="IQ9" s="50">
        <f t="shared" si="486"/>
        <v>79.615748956091721</v>
      </c>
      <c r="IR9" s="50">
        <f t="shared" si="486"/>
        <v>79.615748956091721</v>
      </c>
      <c r="IS9" s="50">
        <f t="shared" si="486"/>
        <v>59.823166528641941</v>
      </c>
      <c r="IT9" s="50">
        <f t="shared" si="486"/>
        <v>59.823166528641941</v>
      </c>
      <c r="IU9" s="50">
        <f t="shared" si="486"/>
        <v>75.989229133348744</v>
      </c>
      <c r="IV9" s="50">
        <f t="shared" si="486"/>
        <v>117.77663049085925</v>
      </c>
      <c r="IW9" s="50">
        <f t="shared" si="486"/>
        <v>208.62005892211337</v>
      </c>
      <c r="IX9" s="50">
        <f t="shared" si="486"/>
        <v>181.90957689999999</v>
      </c>
      <c r="IY9" s="50">
        <f t="shared" si="486"/>
        <v>115.77272709729959</v>
      </c>
      <c r="IZ9" s="50">
        <f t="shared" si="486"/>
        <v>88.155155454850529</v>
      </c>
      <c r="JA9" s="50">
        <f t="shared" si="486"/>
        <v>61.647562888483201</v>
      </c>
      <c r="JB9" s="50">
        <f t="shared" si="486"/>
        <v>62.770676464883742</v>
      </c>
      <c r="JC9" s="50">
        <f t="shared" si="486"/>
        <v>81.509357923287013</v>
      </c>
      <c r="JD9" s="50">
        <f t="shared" si="486"/>
        <v>81.509357923287013</v>
      </c>
      <c r="JE9" s="50">
        <f t="shared" si="486"/>
        <v>61.116044375209732</v>
      </c>
      <c r="JF9" s="50">
        <f t="shared" si="486"/>
        <v>61.116044375209732</v>
      </c>
      <c r="JG9" s="50">
        <f t="shared" si="486"/>
        <v>76.705879380734871</v>
      </c>
      <c r="JH9" s="50">
        <f t="shared" si="486"/>
        <v>118.78620667250061</v>
      </c>
      <c r="JI9" s="50">
        <f t="shared" si="486"/>
        <v>210.0734712157487</v>
      </c>
      <c r="JJ9" s="50">
        <f t="shared" si="486"/>
        <v>183.2029804</v>
      </c>
      <c r="JK9" s="50">
        <f t="shared" si="486"/>
        <v>117.32121864712263</v>
      </c>
      <c r="JL9" s="50">
        <f t="shared" si="486"/>
        <v>90.580675972304761</v>
      </c>
      <c r="JM9" s="50">
        <f t="shared" si="486"/>
        <v>63.441437437850389</v>
      </c>
      <c r="JN9" s="50">
        <f t="shared" si="486"/>
        <v>64.657192422903705</v>
      </c>
      <c r="JO9" s="50">
        <f t="shared" si="486"/>
        <v>83.951722333223557</v>
      </c>
      <c r="JP9" s="50">
        <f t="shared" si="486"/>
        <v>83.951722333223557</v>
      </c>
      <c r="JQ9" s="50">
        <f t="shared" si="486"/>
        <v>62.783589730959527</v>
      </c>
      <c r="JR9" s="50">
        <f t="shared" si="486"/>
        <v>62.783589730959527</v>
      </c>
      <c r="JS9" s="50">
        <f t="shared" si="486"/>
        <v>77.630210163335988</v>
      </c>
      <c r="JT9" s="50">
        <f t="shared" si="486"/>
        <v>120.08835140136335</v>
      </c>
      <c r="JU9" s="50">
        <f t="shared" si="486"/>
        <v>209.08631084090928</v>
      </c>
      <c r="JV9" s="50">
        <f t="shared" si="486"/>
        <v>182.32449829999999</v>
      </c>
      <c r="JW9" s="50">
        <f t="shared" si="486"/>
        <v>116.26948026190809</v>
      </c>
      <c r="JX9" s="50">
        <f t="shared" si="486"/>
        <v>88.933257855865236</v>
      </c>
      <c r="JY9" s="50">
        <f t="shared" si="486"/>
        <v>62.223034455900326</v>
      </c>
      <c r="JZ9" s="50">
        <f t="shared" si="486"/>
        <v>63.375867221228511</v>
      </c>
      <c r="KA9" s="50">
        <f t="shared" si="486"/>
        <v>82.292863813197641</v>
      </c>
      <c r="KB9" s="50">
        <f t="shared" si="486"/>
        <v>82.292863813197641</v>
      </c>
      <c r="KC9" s="50">
        <f t="shared" si="486"/>
        <v>61.650989775907341</v>
      </c>
      <c r="KD9" s="50">
        <f t="shared" si="486"/>
        <v>61.650989775907341</v>
      </c>
      <c r="KE9" s="50">
        <f t="shared" si="486"/>
        <v>77.002402950046331</v>
      </c>
      <c r="KF9" s="50">
        <f t="shared" si="486"/>
        <v>119.20393224221056</v>
      </c>
      <c r="KG9" s="50">
        <f t="shared" si="486"/>
        <v>210.74067279710613</v>
      </c>
      <c r="KH9" s="50">
        <f t="shared" si="486"/>
        <v>183.79672854999998</v>
      </c>
      <c r="KI9" s="50">
        <f t="shared" si="486"/>
        <v>118.03206718974531</v>
      </c>
      <c r="KJ9" s="50">
        <f t="shared" si="486"/>
        <v>91.694132306716625</v>
      </c>
      <c r="KK9" s="50">
        <f t="shared" si="486"/>
        <v>64.26493118517584</v>
      </c>
      <c r="KL9" s="50">
        <f t="shared" si="486"/>
        <v>65.523214016335146</v>
      </c>
      <c r="KM9" s="50">
        <f t="shared" si="486"/>
        <v>85.072911003291068</v>
      </c>
      <c r="KN9" s="50">
        <f t="shared" si="486"/>
        <v>85.072911003291068</v>
      </c>
      <c r="KO9" s="50">
        <f t="shared" si="486"/>
        <v>63.54909096086768</v>
      </c>
      <c r="KP9" s="50">
        <f t="shared" si="486"/>
        <v>63.54909096086768</v>
      </c>
      <c r="KQ9" s="50">
        <f t="shared" si="486"/>
        <v>78.054532265570501</v>
      </c>
      <c r="KR9" s="50">
        <f t="shared" si="486"/>
        <v>120.68611228866146</v>
      </c>
      <c r="KS9" s="50">
        <f t="shared" si="486"/>
        <v>212.3288558476321</v>
      </c>
      <c r="KT9" s="50">
        <f t="shared" si="486"/>
        <v>185.21006564999999</v>
      </c>
      <c r="KU9" s="50">
        <f t="shared" si="486"/>
        <v>119.72414592341303</v>
      </c>
      <c r="KV9" s="50">
        <f t="shared" si="486"/>
        <v>94.344564390849129</v>
      </c>
      <c r="KW9" s="50">
        <f t="shared" si="486"/>
        <v>66.225146580732144</v>
      </c>
      <c r="KX9" s="50">
        <f t="shared" ref="KX9:MZ9" si="487">+KX8-KX10</f>
        <v>67.584661192882663</v>
      </c>
      <c r="KY9" s="50">
        <f t="shared" si="487"/>
        <v>87.741748865785581</v>
      </c>
      <c r="KZ9" s="50">
        <f t="shared" si="487"/>
        <v>87.741748865785581</v>
      </c>
      <c r="LA9" s="50">
        <f t="shared" si="487"/>
        <v>65.37126301870876</v>
      </c>
      <c r="LB9" s="50">
        <f t="shared" si="487"/>
        <v>65.37126301870876</v>
      </c>
      <c r="LC9" s="50">
        <f t="shared" si="487"/>
        <v>79.06457359275278</v>
      </c>
      <c r="LD9" s="50">
        <f t="shared" si="487"/>
        <v>122.1090011666266</v>
      </c>
      <c r="LE9" s="50">
        <f t="shared" si="487"/>
        <v>214.0666636592986</v>
      </c>
      <c r="LF9" s="50">
        <f t="shared" si="487"/>
        <v>186.75655505</v>
      </c>
      <c r="LG9" s="50">
        <f t="shared" si="487"/>
        <v>121.57563756371778</v>
      </c>
      <c r="LH9" s="50">
        <f t="shared" si="487"/>
        <v>97.244697079314463</v>
      </c>
      <c r="LI9" s="50">
        <f t="shared" si="487"/>
        <v>68.370036381576313</v>
      </c>
      <c r="LJ9" s="50">
        <f t="shared" si="487"/>
        <v>69.840319950577907</v>
      </c>
      <c r="LK9" s="50">
        <f t="shared" si="487"/>
        <v>90.662021364587474</v>
      </c>
      <c r="LL9" s="50">
        <f t="shared" si="487"/>
        <v>90.662021364587474</v>
      </c>
      <c r="LM9" s="50">
        <f t="shared" si="487"/>
        <v>67.365104242028679</v>
      </c>
      <c r="LN9" s="50">
        <f t="shared" si="487"/>
        <v>67.365104242028679</v>
      </c>
      <c r="LO9" s="50">
        <f t="shared" si="487"/>
        <v>80.169772208178159</v>
      </c>
      <c r="LP9" s="50">
        <f t="shared" si="487"/>
        <v>123.66594222983858</v>
      </c>
      <c r="LQ9" s="50">
        <f t="shared" si="487"/>
        <v>215.84824761612785</v>
      </c>
      <c r="LR9" s="50">
        <f t="shared" si="487"/>
        <v>188.3420012</v>
      </c>
      <c r="LS9" s="50">
        <f t="shared" si="487"/>
        <v>123.47376909496421</v>
      </c>
      <c r="LT9" s="50">
        <f t="shared" si="487"/>
        <v>100.21788538918359</v>
      </c>
      <c r="LU9" s="50">
        <f t="shared" si="487"/>
        <v>70.568956902417028</v>
      </c>
      <c r="LV9" s="50">
        <f t="shared" si="487"/>
        <v>72.15279974714278</v>
      </c>
      <c r="LW9" s="50">
        <f t="shared" si="487"/>
        <v>93.655856815497373</v>
      </c>
      <c r="LX9" s="50">
        <f t="shared" si="487"/>
        <v>93.655856815497373</v>
      </c>
      <c r="LY9" s="50">
        <f t="shared" si="487"/>
        <v>69.4091712050637</v>
      </c>
      <c r="LZ9" s="50">
        <f t="shared" si="487"/>
        <v>69.4091712050637</v>
      </c>
      <c r="MA9" s="50">
        <f t="shared" si="487"/>
        <v>81.302811264127399</v>
      </c>
      <c r="MB9" s="50">
        <f t="shared" si="487"/>
        <v>125.26210332505613</v>
      </c>
      <c r="MC9" s="50">
        <f t="shared" si="487"/>
        <v>218.21696320890175</v>
      </c>
      <c r="MD9" s="50">
        <f t="shared" si="487"/>
        <v>190.44994059999999</v>
      </c>
      <c r="ME9" s="50">
        <f t="shared" si="487"/>
        <v>125.99744121154581</v>
      </c>
      <c r="MF9" s="50">
        <f t="shared" si="487"/>
        <v>104.17090566804487</v>
      </c>
      <c r="MG9" s="50">
        <f t="shared" si="487"/>
        <v>73.492544816991511</v>
      </c>
      <c r="MH9" s="50">
        <f t="shared" si="487"/>
        <v>75.22737107514601</v>
      </c>
      <c r="MI9" s="50">
        <f t="shared" si="487"/>
        <v>97.636328624072974</v>
      </c>
      <c r="MJ9" s="50">
        <f t="shared" si="487"/>
        <v>97.636328624072974</v>
      </c>
      <c r="MK9" s="50">
        <f t="shared" si="487"/>
        <v>72.126872646780839</v>
      </c>
      <c r="ML9" s="50">
        <f t="shared" si="487"/>
        <v>72.126872646780839</v>
      </c>
      <c r="MM9" s="50">
        <f t="shared" si="487"/>
        <v>82.809250109605813</v>
      </c>
      <c r="MN9" s="50">
        <f t="shared" si="487"/>
        <v>127.38428884447995</v>
      </c>
      <c r="MO9" s="50">
        <f t="shared" si="487"/>
        <v>219.86358824336187</v>
      </c>
      <c r="MP9" s="50">
        <f t="shared" si="487"/>
        <v>191.9152857</v>
      </c>
      <c r="MQ9" s="50">
        <f t="shared" si="487"/>
        <v>127.75178508406867</v>
      </c>
      <c r="MR9" s="50">
        <f t="shared" si="487"/>
        <v>106.91886839212984</v>
      </c>
      <c r="MS9" s="50">
        <f t="shared" si="487"/>
        <v>75.524892248346021</v>
      </c>
      <c r="MT9" s="50">
        <f t="shared" si="487"/>
        <v>77.364675416100965</v>
      </c>
      <c r="MU9" s="50">
        <f t="shared" si="487"/>
        <v>100.40337442263075</v>
      </c>
      <c r="MV9" s="50">
        <f t="shared" si="487"/>
        <v>100.40337442263075</v>
      </c>
      <c r="MW9" s="50">
        <f t="shared" si="487"/>
        <v>74.016097019589267</v>
      </c>
      <c r="MX9" s="50">
        <f t="shared" si="487"/>
        <v>74.016097019589267</v>
      </c>
      <c r="MY9" s="50">
        <f t="shared" si="487"/>
        <v>83.856458952835126</v>
      </c>
      <c r="MZ9" s="50">
        <f t="shared" si="487"/>
        <v>128.85953720891524</v>
      </c>
      <c r="NA9" s="48" t="s">
        <v>2</v>
      </c>
      <c r="NB9" s="1"/>
      <c r="NC9" s="4">
        <f>AVERAGEIF($E$2:$MZ$2,NC$2,$E9:$MZ9)</f>
        <v>46.906666666666666</v>
      </c>
      <c r="ND9" s="4">
        <f t="shared" si="481"/>
        <v>94.290428321678334</v>
      </c>
      <c r="NE9" s="4">
        <f t="shared" si="481"/>
        <v>110.89562937062935</v>
      </c>
      <c r="NF9" s="4">
        <f t="shared" si="481"/>
        <v>80.970833333333317</v>
      </c>
      <c r="NG9" s="4">
        <f t="shared" si="481"/>
        <v>74.171930025604766</v>
      </c>
      <c r="NH9" s="4">
        <f t="shared" si="481"/>
        <v>72.730576354878991</v>
      </c>
      <c r="NI9" s="4">
        <f t="shared" si="481"/>
        <v>72.137216315365222</v>
      </c>
      <c r="NJ9" s="4">
        <f t="shared" si="481"/>
        <v>74.36075526828985</v>
      </c>
      <c r="NK9" s="4">
        <f t="shared" si="481"/>
        <v>76.228672465459681</v>
      </c>
      <c r="NL9" s="4">
        <f t="shared" si="481"/>
        <v>79.091322417063239</v>
      </c>
      <c r="NM9" s="4">
        <f t="shared" si="481"/>
        <v>82.395327558600329</v>
      </c>
      <c r="NN9" s="4">
        <f t="shared" si="481"/>
        <v>83.981925309636964</v>
      </c>
      <c r="NO9" s="4">
        <f t="shared" si="481"/>
        <v>86.479229111331222</v>
      </c>
      <c r="NP9" s="4">
        <f t="shared" si="481"/>
        <v>88.293245380901624</v>
      </c>
      <c r="NQ9" s="4">
        <f t="shared" si="481"/>
        <v>88.652756894318202</v>
      </c>
      <c r="NR9" s="4">
        <f t="shared" si="481"/>
        <v>89.76791337064931</v>
      </c>
      <c r="NS9" s="4">
        <f t="shared" si="481"/>
        <v>91.33679552471601</v>
      </c>
      <c r="NT9" s="4">
        <f t="shared" si="481"/>
        <v>93.513114936501111</v>
      </c>
      <c r="NU9" s="4">
        <f t="shared" si="481"/>
        <v>95.565597165583583</v>
      </c>
      <c r="NV9" s="4">
        <f t="shared" si="481"/>
        <v>97.660430123494152</v>
      </c>
      <c r="NW9" s="4">
        <f t="shared" si="481"/>
        <v>98.621266418303478</v>
      </c>
      <c r="NX9" s="4">
        <f t="shared" si="481"/>
        <v>99.968220698154951</v>
      </c>
      <c r="NY9" s="4">
        <f t="shared" si="481"/>
        <v>101.70551348241629</v>
      </c>
      <c r="NZ9" s="4">
        <f t="shared" si="481"/>
        <v>100.52554094218986</v>
      </c>
      <c r="OA9" s="4">
        <f t="shared" si="481"/>
        <v>102.50303287730237</v>
      </c>
      <c r="OB9" s="4">
        <f t="shared" si="481"/>
        <v>104.40141984282309</v>
      </c>
      <c r="OC9" s="4">
        <f t="shared" si="481"/>
        <v>106.47865627797781</v>
      </c>
      <c r="OD9" s="4">
        <f t="shared" si="481"/>
        <v>108.60821921501179</v>
      </c>
      <c r="OE9" s="4">
        <f t="shared" si="481"/>
        <v>111.43959233970195</v>
      </c>
      <c r="OF9" s="4">
        <f t="shared" si="481"/>
        <v>113.4078361775165</v>
      </c>
    </row>
    <row r="10" spans="2:396" customFormat="1" x14ac:dyDescent="0.25">
      <c r="B10" s="57" t="s">
        <v>99</v>
      </c>
      <c r="C10" s="1" t="s">
        <v>7</v>
      </c>
      <c r="D10" s="1" t="s">
        <v>10</v>
      </c>
      <c r="E10" s="72">
        <v>10.5</v>
      </c>
      <c r="F10" s="72">
        <v>8.2000000000000028</v>
      </c>
      <c r="G10" s="72">
        <v>6</v>
      </c>
      <c r="H10" s="72">
        <f t="shared" ref="H10:AZ10" si="488">+H8-H9</f>
        <v>19.25</v>
      </c>
      <c r="I10" s="72">
        <f t="shared" si="488"/>
        <v>5.3999999999999986</v>
      </c>
      <c r="J10" s="72">
        <f t="shared" si="488"/>
        <v>6.9000000000000021</v>
      </c>
      <c r="K10" s="47">
        <f t="shared" si="488"/>
        <v>12.34</v>
      </c>
      <c r="L10" s="47">
        <f t="shared" si="488"/>
        <v>12.339999999999996</v>
      </c>
      <c r="M10" s="47">
        <f t="shared" si="488"/>
        <v>12.25</v>
      </c>
      <c r="N10" s="47">
        <f t="shared" ref="N10" si="489">+N8-N9</f>
        <v>9.5</v>
      </c>
      <c r="O10" s="47">
        <f t="shared" ref="O10" si="490">+O8-O9</f>
        <v>14.5</v>
      </c>
      <c r="P10" s="47">
        <f t="shared" ref="P10" si="491">+P8-P9</f>
        <v>20</v>
      </c>
      <c r="Q10" s="47">
        <f t="shared" si="488"/>
        <v>24.150000000000006</v>
      </c>
      <c r="R10" s="47">
        <f t="shared" si="488"/>
        <v>15</v>
      </c>
      <c r="S10" s="47">
        <f t="shared" si="488"/>
        <v>11.349999999999994</v>
      </c>
      <c r="T10" s="47">
        <f t="shared" si="488"/>
        <v>8</v>
      </c>
      <c r="U10" s="47">
        <f t="shared" si="488"/>
        <v>8.5499999999999972</v>
      </c>
      <c r="V10" s="47">
        <f t="shared" si="488"/>
        <v>12</v>
      </c>
      <c r="W10" s="47">
        <f t="shared" si="488"/>
        <v>46.400000000000006</v>
      </c>
      <c r="X10" s="47">
        <f t="shared" ref="X10:AN10" si="492">+X8-X9</f>
        <v>29.5</v>
      </c>
      <c r="Y10" s="111">
        <f t="shared" si="492"/>
        <v>20.33461538461539</v>
      </c>
      <c r="Z10" s="111">
        <f t="shared" si="492"/>
        <v>12.634615384615387</v>
      </c>
      <c r="AA10" s="111">
        <f t="shared" si="492"/>
        <v>23.347537878787875</v>
      </c>
      <c r="AB10" s="62">
        <f t="shared" si="492"/>
        <v>20.676136363636374</v>
      </c>
      <c r="AC10" s="111">
        <f t="shared" si="492"/>
        <v>40.935606060606062</v>
      </c>
      <c r="AD10" s="111">
        <f t="shared" si="492"/>
        <v>40.935606060606062</v>
      </c>
      <c r="AE10" s="111">
        <f t="shared" si="492"/>
        <v>14.519886363636374</v>
      </c>
      <c r="AF10" s="111">
        <f t="shared" si="492"/>
        <v>14.806628787878779</v>
      </c>
      <c r="AG10" s="111">
        <f t="shared" si="492"/>
        <v>11.893371212121217</v>
      </c>
      <c r="AH10" s="62">
        <f t="shared" si="492"/>
        <v>15.510795454545466</v>
      </c>
      <c r="AI10" s="111">
        <f t="shared" si="492"/>
        <v>24.169128787878783</v>
      </c>
      <c r="AJ10" s="111">
        <f t="shared" si="492"/>
        <v>24.169128787878783</v>
      </c>
      <c r="AK10" s="111">
        <f t="shared" si="492"/>
        <v>13.079545454545453</v>
      </c>
      <c r="AL10" s="111">
        <f t="shared" si="492"/>
        <v>11.808712121212118</v>
      </c>
      <c r="AM10" s="111">
        <f t="shared" si="492"/>
        <v>11.865384615384613</v>
      </c>
      <c r="AN10" s="62">
        <f t="shared" si="492"/>
        <v>18.09615384615384</v>
      </c>
      <c r="AO10" s="111">
        <f t="shared" si="488"/>
        <v>34</v>
      </c>
      <c r="AP10" s="111">
        <f t="shared" si="488"/>
        <v>34</v>
      </c>
      <c r="AQ10" s="111">
        <f t="shared" si="488"/>
        <v>13</v>
      </c>
      <c r="AR10" s="111">
        <f t="shared" si="488"/>
        <v>13.25</v>
      </c>
      <c r="AS10" s="111">
        <f t="shared" si="488"/>
        <v>13.350000000000001</v>
      </c>
      <c r="AT10" s="111">
        <f t="shared" si="488"/>
        <v>16.100000000000001</v>
      </c>
      <c r="AU10" s="111">
        <f t="shared" si="488"/>
        <v>20.6</v>
      </c>
      <c r="AV10" s="111">
        <f t="shared" si="488"/>
        <v>20.6</v>
      </c>
      <c r="AW10" s="111">
        <f t="shared" si="488"/>
        <v>8.6000000000000014</v>
      </c>
      <c r="AX10" s="111">
        <f t="shared" si="488"/>
        <v>8.6000000000000014</v>
      </c>
      <c r="AY10" s="111">
        <f t="shared" si="488"/>
        <v>16</v>
      </c>
      <c r="AZ10" s="62">
        <f t="shared" si="488"/>
        <v>19.25</v>
      </c>
      <c r="BA10" s="111">
        <f>+AO10</f>
        <v>34</v>
      </c>
      <c r="BB10" s="111">
        <f t="shared" ref="BB10:DM11" si="493">+AP10</f>
        <v>34</v>
      </c>
      <c r="BC10" s="111">
        <f t="shared" si="493"/>
        <v>13</v>
      </c>
      <c r="BD10" s="111">
        <f t="shared" si="493"/>
        <v>13.25</v>
      </c>
      <c r="BE10" s="111">
        <f t="shared" si="493"/>
        <v>13.350000000000001</v>
      </c>
      <c r="BF10" s="111">
        <f t="shared" si="493"/>
        <v>16.100000000000001</v>
      </c>
      <c r="BG10" s="111">
        <f t="shared" si="493"/>
        <v>20.6</v>
      </c>
      <c r="BH10" s="111">
        <f t="shared" si="493"/>
        <v>20.6</v>
      </c>
      <c r="BI10" s="111">
        <f t="shared" si="493"/>
        <v>8.6000000000000014</v>
      </c>
      <c r="BJ10" s="111">
        <f t="shared" si="493"/>
        <v>8.6000000000000014</v>
      </c>
      <c r="BK10" s="111">
        <f t="shared" si="493"/>
        <v>16</v>
      </c>
      <c r="BL10" s="111">
        <f t="shared" si="493"/>
        <v>19.25</v>
      </c>
      <c r="BM10" s="111">
        <f t="shared" si="493"/>
        <v>34</v>
      </c>
      <c r="BN10" s="111">
        <f t="shared" si="493"/>
        <v>34</v>
      </c>
      <c r="BO10" s="111">
        <f t="shared" si="493"/>
        <v>13</v>
      </c>
      <c r="BP10" s="111">
        <f t="shared" si="493"/>
        <v>13.25</v>
      </c>
      <c r="BQ10" s="111">
        <f t="shared" si="493"/>
        <v>13.350000000000001</v>
      </c>
      <c r="BR10" s="111">
        <f t="shared" si="493"/>
        <v>16.100000000000001</v>
      </c>
      <c r="BS10" s="111">
        <f t="shared" si="493"/>
        <v>20.6</v>
      </c>
      <c r="BT10" s="111">
        <f t="shared" si="493"/>
        <v>20.6</v>
      </c>
      <c r="BU10" s="111">
        <f t="shared" si="493"/>
        <v>8.6000000000000014</v>
      </c>
      <c r="BV10" s="111">
        <f t="shared" si="493"/>
        <v>8.6000000000000014</v>
      </c>
      <c r="BW10" s="111">
        <f t="shared" si="493"/>
        <v>16</v>
      </c>
      <c r="BX10" s="111">
        <f t="shared" si="493"/>
        <v>19.25</v>
      </c>
      <c r="BY10" s="111">
        <f t="shared" si="493"/>
        <v>34</v>
      </c>
      <c r="BZ10" s="111">
        <f t="shared" si="493"/>
        <v>34</v>
      </c>
      <c r="CA10" s="111">
        <f t="shared" si="493"/>
        <v>13</v>
      </c>
      <c r="CB10" s="111">
        <f t="shared" si="493"/>
        <v>13.25</v>
      </c>
      <c r="CC10" s="111">
        <f t="shared" si="493"/>
        <v>13.350000000000001</v>
      </c>
      <c r="CD10" s="111">
        <f t="shared" si="493"/>
        <v>16.100000000000001</v>
      </c>
      <c r="CE10" s="111">
        <f t="shared" si="493"/>
        <v>20.6</v>
      </c>
      <c r="CF10" s="111">
        <f t="shared" si="493"/>
        <v>20.6</v>
      </c>
      <c r="CG10" s="111">
        <f t="shared" si="493"/>
        <v>8.6000000000000014</v>
      </c>
      <c r="CH10" s="111">
        <f t="shared" si="493"/>
        <v>8.6000000000000014</v>
      </c>
      <c r="CI10" s="111">
        <f t="shared" si="493"/>
        <v>16</v>
      </c>
      <c r="CJ10" s="111">
        <f t="shared" si="493"/>
        <v>19.25</v>
      </c>
      <c r="CK10" s="111">
        <f t="shared" si="493"/>
        <v>34</v>
      </c>
      <c r="CL10" s="111">
        <f t="shared" si="493"/>
        <v>34</v>
      </c>
      <c r="CM10" s="111">
        <f t="shared" si="493"/>
        <v>13</v>
      </c>
      <c r="CN10" s="111">
        <f t="shared" si="493"/>
        <v>13.25</v>
      </c>
      <c r="CO10" s="111">
        <f t="shared" si="493"/>
        <v>13.350000000000001</v>
      </c>
      <c r="CP10" s="111">
        <f t="shared" si="493"/>
        <v>16.100000000000001</v>
      </c>
      <c r="CQ10" s="111">
        <f t="shared" si="493"/>
        <v>20.6</v>
      </c>
      <c r="CR10" s="111">
        <f t="shared" si="493"/>
        <v>20.6</v>
      </c>
      <c r="CS10" s="111">
        <f t="shared" si="493"/>
        <v>8.6000000000000014</v>
      </c>
      <c r="CT10" s="111">
        <f t="shared" si="493"/>
        <v>8.6000000000000014</v>
      </c>
      <c r="CU10" s="111">
        <f t="shared" si="493"/>
        <v>16</v>
      </c>
      <c r="CV10" s="111">
        <f t="shared" si="493"/>
        <v>19.25</v>
      </c>
      <c r="CW10" s="111">
        <f t="shared" si="493"/>
        <v>34</v>
      </c>
      <c r="CX10" s="111">
        <f t="shared" si="493"/>
        <v>34</v>
      </c>
      <c r="CY10" s="111">
        <f t="shared" si="493"/>
        <v>13</v>
      </c>
      <c r="CZ10" s="111">
        <f t="shared" si="493"/>
        <v>13.25</v>
      </c>
      <c r="DA10" s="111">
        <f t="shared" si="493"/>
        <v>13.350000000000001</v>
      </c>
      <c r="DB10" s="111">
        <f t="shared" si="493"/>
        <v>16.100000000000001</v>
      </c>
      <c r="DC10" s="111">
        <f t="shared" si="493"/>
        <v>20.6</v>
      </c>
      <c r="DD10" s="111">
        <f t="shared" si="493"/>
        <v>20.6</v>
      </c>
      <c r="DE10" s="111">
        <f t="shared" si="493"/>
        <v>8.6000000000000014</v>
      </c>
      <c r="DF10" s="111">
        <f t="shared" si="493"/>
        <v>8.6000000000000014</v>
      </c>
      <c r="DG10" s="111">
        <f t="shared" si="493"/>
        <v>16</v>
      </c>
      <c r="DH10" s="111">
        <f t="shared" si="493"/>
        <v>19.25</v>
      </c>
      <c r="DI10" s="111">
        <f t="shared" si="493"/>
        <v>34</v>
      </c>
      <c r="DJ10" s="111">
        <f t="shared" si="493"/>
        <v>34</v>
      </c>
      <c r="DK10" s="111">
        <f t="shared" si="493"/>
        <v>13</v>
      </c>
      <c r="DL10" s="111">
        <f t="shared" si="493"/>
        <v>13.25</v>
      </c>
      <c r="DM10" s="111">
        <f t="shared" si="493"/>
        <v>13.350000000000001</v>
      </c>
      <c r="DN10" s="111">
        <f t="shared" ref="DN10:FY11" si="494">+DB10</f>
        <v>16.100000000000001</v>
      </c>
      <c r="DO10" s="111">
        <f t="shared" si="494"/>
        <v>20.6</v>
      </c>
      <c r="DP10" s="111">
        <f t="shared" si="494"/>
        <v>20.6</v>
      </c>
      <c r="DQ10" s="111">
        <f t="shared" si="494"/>
        <v>8.6000000000000014</v>
      </c>
      <c r="DR10" s="111">
        <f t="shared" si="494"/>
        <v>8.6000000000000014</v>
      </c>
      <c r="DS10" s="111">
        <f t="shared" si="494"/>
        <v>16</v>
      </c>
      <c r="DT10" s="111">
        <f t="shared" si="494"/>
        <v>19.25</v>
      </c>
      <c r="DU10" s="111">
        <f t="shared" si="494"/>
        <v>34</v>
      </c>
      <c r="DV10" s="111">
        <f t="shared" si="494"/>
        <v>34</v>
      </c>
      <c r="DW10" s="111">
        <f t="shared" si="494"/>
        <v>13</v>
      </c>
      <c r="DX10" s="111">
        <f t="shared" si="494"/>
        <v>13.25</v>
      </c>
      <c r="DY10" s="111">
        <f t="shared" si="494"/>
        <v>13.350000000000001</v>
      </c>
      <c r="DZ10" s="111">
        <f t="shared" si="494"/>
        <v>16.100000000000001</v>
      </c>
      <c r="EA10" s="111">
        <f t="shared" si="494"/>
        <v>20.6</v>
      </c>
      <c r="EB10" s="111">
        <f t="shared" si="494"/>
        <v>20.6</v>
      </c>
      <c r="EC10" s="111">
        <f t="shared" si="494"/>
        <v>8.6000000000000014</v>
      </c>
      <c r="ED10" s="111">
        <f t="shared" si="494"/>
        <v>8.6000000000000014</v>
      </c>
      <c r="EE10" s="111">
        <f t="shared" si="494"/>
        <v>16</v>
      </c>
      <c r="EF10" s="111">
        <f t="shared" si="494"/>
        <v>19.25</v>
      </c>
      <c r="EG10" s="111">
        <f t="shared" si="494"/>
        <v>34</v>
      </c>
      <c r="EH10" s="111">
        <f t="shared" si="494"/>
        <v>34</v>
      </c>
      <c r="EI10" s="111">
        <f t="shared" si="494"/>
        <v>13</v>
      </c>
      <c r="EJ10" s="111">
        <f t="shared" si="494"/>
        <v>13.25</v>
      </c>
      <c r="EK10" s="111">
        <f t="shared" si="494"/>
        <v>13.350000000000001</v>
      </c>
      <c r="EL10" s="111">
        <f t="shared" si="494"/>
        <v>16.100000000000001</v>
      </c>
      <c r="EM10" s="111">
        <f t="shared" si="494"/>
        <v>20.6</v>
      </c>
      <c r="EN10" s="111">
        <f t="shared" si="494"/>
        <v>20.6</v>
      </c>
      <c r="EO10" s="111">
        <f t="shared" si="494"/>
        <v>8.6000000000000014</v>
      </c>
      <c r="EP10" s="111">
        <f t="shared" si="494"/>
        <v>8.6000000000000014</v>
      </c>
      <c r="EQ10" s="111">
        <f t="shared" si="494"/>
        <v>16</v>
      </c>
      <c r="ER10" s="111">
        <f t="shared" si="494"/>
        <v>19.25</v>
      </c>
      <c r="ES10" s="111">
        <f t="shared" si="494"/>
        <v>34</v>
      </c>
      <c r="ET10" s="111">
        <f t="shared" si="494"/>
        <v>34</v>
      </c>
      <c r="EU10" s="111">
        <f t="shared" si="494"/>
        <v>13</v>
      </c>
      <c r="EV10" s="111">
        <f t="shared" si="494"/>
        <v>13.25</v>
      </c>
      <c r="EW10" s="111">
        <f t="shared" si="494"/>
        <v>13.350000000000001</v>
      </c>
      <c r="EX10" s="111">
        <f t="shared" si="494"/>
        <v>16.100000000000001</v>
      </c>
      <c r="EY10" s="111">
        <f t="shared" si="494"/>
        <v>20.6</v>
      </c>
      <c r="EZ10" s="111">
        <f t="shared" si="494"/>
        <v>20.6</v>
      </c>
      <c r="FA10" s="111">
        <f t="shared" si="494"/>
        <v>8.6000000000000014</v>
      </c>
      <c r="FB10" s="111">
        <f t="shared" si="494"/>
        <v>8.6000000000000014</v>
      </c>
      <c r="FC10" s="111">
        <f t="shared" si="494"/>
        <v>16</v>
      </c>
      <c r="FD10" s="111">
        <f t="shared" si="494"/>
        <v>19.25</v>
      </c>
      <c r="FE10" s="111">
        <f t="shared" si="494"/>
        <v>34</v>
      </c>
      <c r="FF10" s="111">
        <f t="shared" si="494"/>
        <v>34</v>
      </c>
      <c r="FG10" s="111">
        <f t="shared" si="494"/>
        <v>13</v>
      </c>
      <c r="FH10" s="111">
        <f t="shared" si="494"/>
        <v>13.25</v>
      </c>
      <c r="FI10" s="111">
        <f t="shared" si="494"/>
        <v>13.350000000000001</v>
      </c>
      <c r="FJ10" s="111">
        <f t="shared" si="494"/>
        <v>16.100000000000001</v>
      </c>
      <c r="FK10" s="111">
        <f t="shared" si="494"/>
        <v>20.6</v>
      </c>
      <c r="FL10" s="111">
        <f t="shared" si="494"/>
        <v>20.6</v>
      </c>
      <c r="FM10" s="111">
        <f t="shared" si="494"/>
        <v>8.6000000000000014</v>
      </c>
      <c r="FN10" s="111">
        <f t="shared" si="494"/>
        <v>8.6000000000000014</v>
      </c>
      <c r="FO10" s="111">
        <f t="shared" si="494"/>
        <v>16</v>
      </c>
      <c r="FP10" s="111">
        <f t="shared" si="494"/>
        <v>19.25</v>
      </c>
      <c r="FQ10" s="111">
        <f t="shared" si="494"/>
        <v>34</v>
      </c>
      <c r="FR10" s="111">
        <f t="shared" si="494"/>
        <v>34</v>
      </c>
      <c r="FS10" s="111">
        <f t="shared" si="494"/>
        <v>13</v>
      </c>
      <c r="FT10" s="111">
        <f t="shared" si="494"/>
        <v>13.25</v>
      </c>
      <c r="FU10" s="111">
        <f t="shared" si="494"/>
        <v>13.350000000000001</v>
      </c>
      <c r="FV10" s="111">
        <f t="shared" si="494"/>
        <v>16.100000000000001</v>
      </c>
      <c r="FW10" s="111">
        <f t="shared" si="494"/>
        <v>20.6</v>
      </c>
      <c r="FX10" s="111">
        <f t="shared" si="494"/>
        <v>20.6</v>
      </c>
      <c r="FY10" s="111">
        <f t="shared" si="494"/>
        <v>8.6000000000000014</v>
      </c>
      <c r="FZ10" s="111">
        <f t="shared" ref="FZ10:IK11" si="495">+FN10</f>
        <v>8.6000000000000014</v>
      </c>
      <c r="GA10" s="111">
        <f t="shared" si="495"/>
        <v>16</v>
      </c>
      <c r="GB10" s="111">
        <f t="shared" si="495"/>
        <v>19.25</v>
      </c>
      <c r="GC10" s="111">
        <f t="shared" si="495"/>
        <v>34</v>
      </c>
      <c r="GD10" s="111">
        <f t="shared" si="495"/>
        <v>34</v>
      </c>
      <c r="GE10" s="111">
        <f t="shared" si="495"/>
        <v>13</v>
      </c>
      <c r="GF10" s="111">
        <f t="shared" si="495"/>
        <v>13.25</v>
      </c>
      <c r="GG10" s="111">
        <f t="shared" si="495"/>
        <v>13.350000000000001</v>
      </c>
      <c r="GH10" s="111">
        <f t="shared" si="495"/>
        <v>16.100000000000001</v>
      </c>
      <c r="GI10" s="111">
        <f t="shared" si="495"/>
        <v>20.6</v>
      </c>
      <c r="GJ10" s="111">
        <f t="shared" si="495"/>
        <v>20.6</v>
      </c>
      <c r="GK10" s="111">
        <f t="shared" si="495"/>
        <v>8.6000000000000014</v>
      </c>
      <c r="GL10" s="111">
        <f t="shared" si="495"/>
        <v>8.6000000000000014</v>
      </c>
      <c r="GM10" s="111">
        <f t="shared" si="495"/>
        <v>16</v>
      </c>
      <c r="GN10" s="111">
        <f t="shared" si="495"/>
        <v>19.25</v>
      </c>
      <c r="GO10" s="111">
        <f t="shared" si="495"/>
        <v>34</v>
      </c>
      <c r="GP10" s="111">
        <f t="shared" si="495"/>
        <v>34</v>
      </c>
      <c r="GQ10" s="111">
        <f t="shared" si="495"/>
        <v>13</v>
      </c>
      <c r="GR10" s="111">
        <f t="shared" si="495"/>
        <v>13.25</v>
      </c>
      <c r="GS10" s="111">
        <f t="shared" si="495"/>
        <v>13.350000000000001</v>
      </c>
      <c r="GT10" s="111">
        <f t="shared" si="495"/>
        <v>16.100000000000001</v>
      </c>
      <c r="GU10" s="111">
        <f t="shared" si="495"/>
        <v>20.6</v>
      </c>
      <c r="GV10" s="111">
        <f t="shared" si="495"/>
        <v>20.6</v>
      </c>
      <c r="GW10" s="111">
        <f t="shared" si="495"/>
        <v>8.6000000000000014</v>
      </c>
      <c r="GX10" s="111">
        <f t="shared" si="495"/>
        <v>8.6000000000000014</v>
      </c>
      <c r="GY10" s="111">
        <f t="shared" si="495"/>
        <v>16</v>
      </c>
      <c r="GZ10" s="111">
        <f t="shared" si="495"/>
        <v>19.25</v>
      </c>
      <c r="HA10" s="111">
        <f t="shared" si="495"/>
        <v>34</v>
      </c>
      <c r="HB10" s="111">
        <f t="shared" si="495"/>
        <v>34</v>
      </c>
      <c r="HC10" s="111">
        <f t="shared" si="495"/>
        <v>13</v>
      </c>
      <c r="HD10" s="111">
        <f t="shared" si="495"/>
        <v>13.25</v>
      </c>
      <c r="HE10" s="111">
        <f t="shared" si="495"/>
        <v>13.350000000000001</v>
      </c>
      <c r="HF10" s="111">
        <f t="shared" si="495"/>
        <v>16.100000000000001</v>
      </c>
      <c r="HG10" s="111">
        <f t="shared" si="495"/>
        <v>20.6</v>
      </c>
      <c r="HH10" s="111">
        <f t="shared" si="495"/>
        <v>20.6</v>
      </c>
      <c r="HI10" s="111">
        <f t="shared" si="495"/>
        <v>8.6000000000000014</v>
      </c>
      <c r="HJ10" s="111">
        <f t="shared" si="495"/>
        <v>8.6000000000000014</v>
      </c>
      <c r="HK10" s="111">
        <f t="shared" si="495"/>
        <v>16</v>
      </c>
      <c r="HL10" s="111">
        <f t="shared" si="495"/>
        <v>19.25</v>
      </c>
      <c r="HM10" s="111">
        <f t="shared" si="495"/>
        <v>34</v>
      </c>
      <c r="HN10" s="111">
        <f t="shared" si="495"/>
        <v>34</v>
      </c>
      <c r="HO10" s="111">
        <f t="shared" si="495"/>
        <v>13</v>
      </c>
      <c r="HP10" s="111">
        <f t="shared" si="495"/>
        <v>13.25</v>
      </c>
      <c r="HQ10" s="111">
        <f t="shared" si="495"/>
        <v>13.350000000000001</v>
      </c>
      <c r="HR10" s="111">
        <f t="shared" si="495"/>
        <v>16.100000000000001</v>
      </c>
      <c r="HS10" s="111">
        <f t="shared" si="495"/>
        <v>20.6</v>
      </c>
      <c r="HT10" s="111">
        <f t="shared" si="495"/>
        <v>20.6</v>
      </c>
      <c r="HU10" s="111">
        <f t="shared" si="495"/>
        <v>8.6000000000000014</v>
      </c>
      <c r="HV10" s="111">
        <f t="shared" si="495"/>
        <v>8.6000000000000014</v>
      </c>
      <c r="HW10" s="111">
        <f t="shared" si="495"/>
        <v>16</v>
      </c>
      <c r="HX10" s="111">
        <f t="shared" si="495"/>
        <v>19.25</v>
      </c>
      <c r="HY10" s="111">
        <f t="shared" si="495"/>
        <v>34</v>
      </c>
      <c r="HZ10" s="111">
        <f t="shared" si="495"/>
        <v>34</v>
      </c>
      <c r="IA10" s="111">
        <f t="shared" si="495"/>
        <v>13</v>
      </c>
      <c r="IB10" s="111">
        <f t="shared" si="495"/>
        <v>13.25</v>
      </c>
      <c r="IC10" s="111">
        <f t="shared" si="495"/>
        <v>13.350000000000001</v>
      </c>
      <c r="ID10" s="111">
        <f t="shared" si="495"/>
        <v>16.100000000000001</v>
      </c>
      <c r="IE10" s="111">
        <f t="shared" si="495"/>
        <v>20.6</v>
      </c>
      <c r="IF10" s="111">
        <f t="shared" si="495"/>
        <v>20.6</v>
      </c>
      <c r="IG10" s="111">
        <f t="shared" si="495"/>
        <v>8.6000000000000014</v>
      </c>
      <c r="IH10" s="111">
        <f t="shared" si="495"/>
        <v>8.6000000000000014</v>
      </c>
      <c r="II10" s="111">
        <f t="shared" si="495"/>
        <v>16</v>
      </c>
      <c r="IJ10" s="111">
        <f t="shared" si="495"/>
        <v>19.25</v>
      </c>
      <c r="IK10" s="111">
        <f t="shared" si="495"/>
        <v>34</v>
      </c>
      <c r="IL10" s="111">
        <f t="shared" ref="IL10:KW11" si="496">+HZ10</f>
        <v>34</v>
      </c>
      <c r="IM10" s="111">
        <f t="shared" si="496"/>
        <v>13</v>
      </c>
      <c r="IN10" s="111">
        <f t="shared" si="496"/>
        <v>13.25</v>
      </c>
      <c r="IO10" s="111">
        <f t="shared" si="496"/>
        <v>13.350000000000001</v>
      </c>
      <c r="IP10" s="111">
        <f t="shared" si="496"/>
        <v>16.100000000000001</v>
      </c>
      <c r="IQ10" s="111">
        <f t="shared" si="496"/>
        <v>20.6</v>
      </c>
      <c r="IR10" s="111">
        <f t="shared" si="496"/>
        <v>20.6</v>
      </c>
      <c r="IS10" s="111">
        <f t="shared" si="496"/>
        <v>8.6000000000000014</v>
      </c>
      <c r="IT10" s="111">
        <f t="shared" si="496"/>
        <v>8.6000000000000014</v>
      </c>
      <c r="IU10" s="111">
        <f t="shared" si="496"/>
        <v>16</v>
      </c>
      <c r="IV10" s="111">
        <f t="shared" si="496"/>
        <v>19.25</v>
      </c>
      <c r="IW10" s="111">
        <f t="shared" si="496"/>
        <v>34</v>
      </c>
      <c r="IX10" s="111">
        <f t="shared" si="496"/>
        <v>34</v>
      </c>
      <c r="IY10" s="111">
        <f t="shared" si="496"/>
        <v>13</v>
      </c>
      <c r="IZ10" s="111">
        <f t="shared" si="496"/>
        <v>13.25</v>
      </c>
      <c r="JA10" s="111">
        <f t="shared" si="496"/>
        <v>13.350000000000001</v>
      </c>
      <c r="JB10" s="111">
        <f t="shared" si="496"/>
        <v>16.100000000000001</v>
      </c>
      <c r="JC10" s="111">
        <f t="shared" si="496"/>
        <v>20.6</v>
      </c>
      <c r="JD10" s="111">
        <f t="shared" si="496"/>
        <v>20.6</v>
      </c>
      <c r="JE10" s="111">
        <f t="shared" si="496"/>
        <v>8.6000000000000014</v>
      </c>
      <c r="JF10" s="111">
        <f t="shared" si="496"/>
        <v>8.6000000000000014</v>
      </c>
      <c r="JG10" s="111">
        <f t="shared" si="496"/>
        <v>16</v>
      </c>
      <c r="JH10" s="111">
        <f t="shared" si="496"/>
        <v>19.25</v>
      </c>
      <c r="JI10" s="111">
        <f t="shared" si="496"/>
        <v>34</v>
      </c>
      <c r="JJ10" s="111">
        <f t="shared" si="496"/>
        <v>34</v>
      </c>
      <c r="JK10" s="111">
        <f t="shared" si="496"/>
        <v>13</v>
      </c>
      <c r="JL10" s="111">
        <f t="shared" si="496"/>
        <v>13.25</v>
      </c>
      <c r="JM10" s="111">
        <f t="shared" si="496"/>
        <v>13.350000000000001</v>
      </c>
      <c r="JN10" s="111">
        <f t="shared" si="496"/>
        <v>16.100000000000001</v>
      </c>
      <c r="JO10" s="111">
        <f t="shared" si="496"/>
        <v>20.6</v>
      </c>
      <c r="JP10" s="111">
        <f t="shared" si="496"/>
        <v>20.6</v>
      </c>
      <c r="JQ10" s="111">
        <f t="shared" si="496"/>
        <v>8.6000000000000014</v>
      </c>
      <c r="JR10" s="111">
        <f t="shared" si="496"/>
        <v>8.6000000000000014</v>
      </c>
      <c r="JS10" s="111">
        <f t="shared" si="496"/>
        <v>16</v>
      </c>
      <c r="JT10" s="111">
        <f t="shared" si="496"/>
        <v>19.25</v>
      </c>
      <c r="JU10" s="111">
        <f t="shared" si="496"/>
        <v>34</v>
      </c>
      <c r="JV10" s="111">
        <f t="shared" si="496"/>
        <v>34</v>
      </c>
      <c r="JW10" s="111">
        <f t="shared" si="496"/>
        <v>13</v>
      </c>
      <c r="JX10" s="111">
        <f t="shared" si="496"/>
        <v>13.25</v>
      </c>
      <c r="JY10" s="111">
        <f t="shared" si="496"/>
        <v>13.350000000000001</v>
      </c>
      <c r="JZ10" s="111">
        <f t="shared" si="496"/>
        <v>16.100000000000001</v>
      </c>
      <c r="KA10" s="111">
        <f t="shared" si="496"/>
        <v>20.6</v>
      </c>
      <c r="KB10" s="111">
        <f t="shared" si="496"/>
        <v>20.6</v>
      </c>
      <c r="KC10" s="111">
        <f t="shared" si="496"/>
        <v>8.6000000000000014</v>
      </c>
      <c r="KD10" s="111">
        <f t="shared" si="496"/>
        <v>8.6000000000000014</v>
      </c>
      <c r="KE10" s="111">
        <f t="shared" si="496"/>
        <v>16</v>
      </c>
      <c r="KF10" s="111">
        <f t="shared" si="496"/>
        <v>19.25</v>
      </c>
      <c r="KG10" s="111">
        <f t="shared" si="496"/>
        <v>34</v>
      </c>
      <c r="KH10" s="111">
        <f t="shared" si="496"/>
        <v>34</v>
      </c>
      <c r="KI10" s="111">
        <f t="shared" si="496"/>
        <v>13</v>
      </c>
      <c r="KJ10" s="111">
        <f t="shared" si="496"/>
        <v>13.25</v>
      </c>
      <c r="KK10" s="111">
        <f t="shared" si="496"/>
        <v>13.350000000000001</v>
      </c>
      <c r="KL10" s="111">
        <f t="shared" si="496"/>
        <v>16.100000000000001</v>
      </c>
      <c r="KM10" s="111">
        <f t="shared" si="496"/>
        <v>20.6</v>
      </c>
      <c r="KN10" s="111">
        <f t="shared" si="496"/>
        <v>20.6</v>
      </c>
      <c r="KO10" s="111">
        <f t="shared" si="496"/>
        <v>8.6000000000000014</v>
      </c>
      <c r="KP10" s="111">
        <f t="shared" si="496"/>
        <v>8.6000000000000014</v>
      </c>
      <c r="KQ10" s="111">
        <f t="shared" si="496"/>
        <v>16</v>
      </c>
      <c r="KR10" s="111">
        <f t="shared" si="496"/>
        <v>19.25</v>
      </c>
      <c r="KS10" s="111">
        <f t="shared" si="496"/>
        <v>34</v>
      </c>
      <c r="KT10" s="111">
        <f t="shared" si="496"/>
        <v>34</v>
      </c>
      <c r="KU10" s="111">
        <f t="shared" si="496"/>
        <v>13</v>
      </c>
      <c r="KV10" s="111">
        <f t="shared" si="496"/>
        <v>13.25</v>
      </c>
      <c r="KW10" s="111">
        <f t="shared" si="496"/>
        <v>13.350000000000001</v>
      </c>
      <c r="KX10" s="111">
        <f t="shared" ref="KX10:MZ11" si="497">+KL10</f>
        <v>16.100000000000001</v>
      </c>
      <c r="KY10" s="111">
        <f t="shared" si="497"/>
        <v>20.6</v>
      </c>
      <c r="KZ10" s="111">
        <f t="shared" si="497"/>
        <v>20.6</v>
      </c>
      <c r="LA10" s="111">
        <f t="shared" si="497"/>
        <v>8.6000000000000014</v>
      </c>
      <c r="LB10" s="111">
        <f t="shared" si="497"/>
        <v>8.6000000000000014</v>
      </c>
      <c r="LC10" s="111">
        <f t="shared" si="497"/>
        <v>16</v>
      </c>
      <c r="LD10" s="111">
        <f t="shared" si="497"/>
        <v>19.25</v>
      </c>
      <c r="LE10" s="111">
        <f t="shared" si="497"/>
        <v>34</v>
      </c>
      <c r="LF10" s="111">
        <f t="shared" si="497"/>
        <v>34</v>
      </c>
      <c r="LG10" s="111">
        <f t="shared" si="497"/>
        <v>13</v>
      </c>
      <c r="LH10" s="111">
        <f t="shared" si="497"/>
        <v>13.25</v>
      </c>
      <c r="LI10" s="111">
        <f t="shared" si="497"/>
        <v>13.350000000000001</v>
      </c>
      <c r="LJ10" s="111">
        <f t="shared" si="497"/>
        <v>16.100000000000001</v>
      </c>
      <c r="LK10" s="111">
        <f t="shared" si="497"/>
        <v>20.6</v>
      </c>
      <c r="LL10" s="111">
        <f t="shared" si="497"/>
        <v>20.6</v>
      </c>
      <c r="LM10" s="111">
        <f t="shared" si="497"/>
        <v>8.6000000000000014</v>
      </c>
      <c r="LN10" s="111">
        <f t="shared" si="497"/>
        <v>8.6000000000000014</v>
      </c>
      <c r="LO10" s="111">
        <f t="shared" si="497"/>
        <v>16</v>
      </c>
      <c r="LP10" s="111">
        <f t="shared" si="497"/>
        <v>19.25</v>
      </c>
      <c r="LQ10" s="111">
        <f t="shared" si="497"/>
        <v>34</v>
      </c>
      <c r="LR10" s="111">
        <f t="shared" si="497"/>
        <v>34</v>
      </c>
      <c r="LS10" s="111">
        <f t="shared" si="497"/>
        <v>13</v>
      </c>
      <c r="LT10" s="111">
        <f t="shared" si="497"/>
        <v>13.25</v>
      </c>
      <c r="LU10" s="111">
        <f t="shared" si="497"/>
        <v>13.350000000000001</v>
      </c>
      <c r="LV10" s="111">
        <f t="shared" si="497"/>
        <v>16.100000000000001</v>
      </c>
      <c r="LW10" s="111">
        <f t="shared" si="497"/>
        <v>20.6</v>
      </c>
      <c r="LX10" s="111">
        <f t="shared" si="497"/>
        <v>20.6</v>
      </c>
      <c r="LY10" s="111">
        <f t="shared" si="497"/>
        <v>8.6000000000000014</v>
      </c>
      <c r="LZ10" s="111">
        <f t="shared" si="497"/>
        <v>8.6000000000000014</v>
      </c>
      <c r="MA10" s="111">
        <f t="shared" si="497"/>
        <v>16</v>
      </c>
      <c r="MB10" s="111">
        <f t="shared" si="497"/>
        <v>19.25</v>
      </c>
      <c r="MC10" s="111">
        <f t="shared" si="497"/>
        <v>34</v>
      </c>
      <c r="MD10" s="111">
        <f t="shared" si="497"/>
        <v>34</v>
      </c>
      <c r="ME10" s="111">
        <f t="shared" si="497"/>
        <v>13</v>
      </c>
      <c r="MF10" s="111">
        <f t="shared" si="497"/>
        <v>13.25</v>
      </c>
      <c r="MG10" s="111">
        <f t="shared" si="497"/>
        <v>13.350000000000001</v>
      </c>
      <c r="MH10" s="111">
        <f t="shared" si="497"/>
        <v>16.100000000000001</v>
      </c>
      <c r="MI10" s="111">
        <f t="shared" si="497"/>
        <v>20.6</v>
      </c>
      <c r="MJ10" s="111">
        <f t="shared" si="497"/>
        <v>20.6</v>
      </c>
      <c r="MK10" s="111">
        <f t="shared" si="497"/>
        <v>8.6000000000000014</v>
      </c>
      <c r="ML10" s="111">
        <f t="shared" si="497"/>
        <v>8.6000000000000014</v>
      </c>
      <c r="MM10" s="111">
        <f t="shared" si="497"/>
        <v>16</v>
      </c>
      <c r="MN10" s="111">
        <f t="shared" si="497"/>
        <v>19.25</v>
      </c>
      <c r="MO10" s="111">
        <f t="shared" si="497"/>
        <v>34</v>
      </c>
      <c r="MP10" s="111">
        <f t="shared" si="497"/>
        <v>34</v>
      </c>
      <c r="MQ10" s="111">
        <f t="shared" si="497"/>
        <v>13</v>
      </c>
      <c r="MR10" s="111">
        <f t="shared" si="497"/>
        <v>13.25</v>
      </c>
      <c r="MS10" s="111">
        <f t="shared" si="497"/>
        <v>13.350000000000001</v>
      </c>
      <c r="MT10" s="111">
        <f t="shared" si="497"/>
        <v>16.100000000000001</v>
      </c>
      <c r="MU10" s="111">
        <f t="shared" si="497"/>
        <v>20.6</v>
      </c>
      <c r="MV10" s="111">
        <f t="shared" si="497"/>
        <v>20.6</v>
      </c>
      <c r="MW10" s="111">
        <f t="shared" si="497"/>
        <v>8.6000000000000014</v>
      </c>
      <c r="MX10" s="111">
        <f t="shared" si="497"/>
        <v>8.6000000000000014</v>
      </c>
      <c r="MY10" s="111">
        <f t="shared" si="497"/>
        <v>16</v>
      </c>
      <c r="MZ10" s="111">
        <f t="shared" si="497"/>
        <v>19.25</v>
      </c>
      <c r="NA10" s="54" t="s">
        <v>2</v>
      </c>
      <c r="NB10" s="1"/>
      <c r="NC10" s="4">
        <f>AVERAGEIF($E$2:$MZ$2,NC$2,$E10:$MZ10)</f>
        <v>11.431666666666667</v>
      </c>
      <c r="ND10" s="4">
        <f t="shared" si="481"/>
        <v>19.328575417637918</v>
      </c>
      <c r="NE10" s="4">
        <f t="shared" si="481"/>
        <v>20.149162296037293</v>
      </c>
      <c r="NF10" s="4">
        <f t="shared" si="481"/>
        <v>18.112499999999997</v>
      </c>
      <c r="NG10" s="4">
        <f t="shared" si="481"/>
        <v>18.112499999999997</v>
      </c>
      <c r="NH10" s="4">
        <f t="shared" si="481"/>
        <v>18.112499999999997</v>
      </c>
      <c r="NI10" s="4">
        <f t="shared" si="481"/>
        <v>18.112499999999997</v>
      </c>
      <c r="NJ10" s="4">
        <f t="shared" si="481"/>
        <v>18.112499999999997</v>
      </c>
      <c r="NK10" s="4">
        <f t="shared" si="481"/>
        <v>18.112499999999997</v>
      </c>
      <c r="NL10" s="4">
        <f t="shared" si="481"/>
        <v>18.112499999999997</v>
      </c>
      <c r="NM10" s="4">
        <f t="shared" si="481"/>
        <v>18.112499999999997</v>
      </c>
      <c r="NN10" s="4">
        <f t="shared" si="481"/>
        <v>18.112499999999997</v>
      </c>
      <c r="NO10" s="4">
        <f t="shared" si="481"/>
        <v>18.112499999999997</v>
      </c>
      <c r="NP10" s="4">
        <f t="shared" si="481"/>
        <v>18.112499999999997</v>
      </c>
      <c r="NQ10" s="4">
        <f t="shared" si="481"/>
        <v>18.112499999999997</v>
      </c>
      <c r="NR10" s="4">
        <f t="shared" si="481"/>
        <v>18.112499999999997</v>
      </c>
      <c r="NS10" s="4">
        <f t="shared" si="481"/>
        <v>18.112499999999997</v>
      </c>
      <c r="NT10" s="4">
        <f t="shared" si="481"/>
        <v>18.112499999999997</v>
      </c>
      <c r="NU10" s="4">
        <f t="shared" si="481"/>
        <v>18.112499999999997</v>
      </c>
      <c r="NV10" s="4">
        <f t="shared" si="481"/>
        <v>18.112499999999997</v>
      </c>
      <c r="NW10" s="4">
        <f t="shared" si="481"/>
        <v>18.112499999999997</v>
      </c>
      <c r="NX10" s="4">
        <f t="shared" si="481"/>
        <v>18.112499999999997</v>
      </c>
      <c r="NY10" s="4">
        <f t="shared" si="481"/>
        <v>18.112499999999997</v>
      </c>
      <c r="NZ10" s="4">
        <f t="shared" si="481"/>
        <v>18.112499999999997</v>
      </c>
      <c r="OA10" s="4">
        <f t="shared" si="481"/>
        <v>18.112499999999997</v>
      </c>
      <c r="OB10" s="4">
        <f t="shared" si="481"/>
        <v>18.112499999999997</v>
      </c>
      <c r="OC10" s="4">
        <f t="shared" si="481"/>
        <v>18.112499999999997</v>
      </c>
      <c r="OD10" s="4">
        <f t="shared" si="481"/>
        <v>18.112499999999997</v>
      </c>
      <c r="OE10" s="4">
        <f t="shared" si="481"/>
        <v>18.112499999999997</v>
      </c>
      <c r="OF10" s="4">
        <f t="shared" si="481"/>
        <v>18.112499999999997</v>
      </c>
    </row>
    <row r="11" spans="2:396" customFormat="1" x14ac:dyDescent="0.25">
      <c r="B11" s="57" t="s">
        <v>99</v>
      </c>
      <c r="C11" s="1" t="s">
        <v>16</v>
      </c>
      <c r="D11" s="1" t="s">
        <v>15</v>
      </c>
      <c r="E11" s="73">
        <v>9.6196676374850103</v>
      </c>
      <c r="F11" s="73">
        <v>8.8860325621251075</v>
      </c>
      <c r="G11" s="73">
        <v>9.7737890336857625</v>
      </c>
      <c r="H11" s="73">
        <v>16.197183098591548</v>
      </c>
      <c r="I11" s="73">
        <v>11.622328826864369</v>
      </c>
      <c r="J11" s="73">
        <v>12.166050143855323</v>
      </c>
      <c r="K11" s="89">
        <v>14.063116370808679</v>
      </c>
      <c r="L11" s="89">
        <v>14.47421843280552</v>
      </c>
      <c r="M11" s="89">
        <v>14.819219790675547</v>
      </c>
      <c r="N11" s="89">
        <f>+N8/N7</f>
        <v>12.134411947728688</v>
      </c>
      <c r="O11" s="89">
        <f>+O8/O7</f>
        <v>12.100486650006577</v>
      </c>
      <c r="P11" s="89">
        <f>+P8/P7</f>
        <v>10.765632523904518</v>
      </c>
      <c r="Q11" s="89">
        <f>+Q8/Q7</f>
        <v>7.144772117962467</v>
      </c>
      <c r="R11" s="89">
        <f t="shared" ref="R11:AZ11" si="498">+R8/R7</f>
        <v>9.8502758077226158</v>
      </c>
      <c r="S11" s="89">
        <f t="shared" si="498"/>
        <v>10.089452881214894</v>
      </c>
      <c r="T11" s="89">
        <f t="shared" si="498"/>
        <v>11.178652379971151</v>
      </c>
      <c r="U11" s="89">
        <f t="shared" si="498"/>
        <v>12.204625439919557</v>
      </c>
      <c r="V11" s="89">
        <f t="shared" si="498"/>
        <v>13.234935350085387</v>
      </c>
      <c r="W11" s="89">
        <f t="shared" si="498"/>
        <v>17.417900837089505</v>
      </c>
      <c r="X11" s="89">
        <f t="shared" ref="X11:AN11" si="499">+X8/X7</f>
        <v>15.009683666881861</v>
      </c>
      <c r="Y11" s="112">
        <f t="shared" si="499"/>
        <v>17.107170885486639</v>
      </c>
      <c r="Z11" s="112">
        <f t="shared" si="499"/>
        <v>15.583726023760537</v>
      </c>
      <c r="AA11" s="112">
        <f t="shared" si="499"/>
        <v>10.354448064435847</v>
      </c>
      <c r="AB11" s="90">
        <f t="shared" si="499"/>
        <v>8.1723357101560996</v>
      </c>
      <c r="AC11" s="112">
        <f t="shared" si="499"/>
        <v>8.4086012961099037</v>
      </c>
      <c r="AD11" s="112">
        <f t="shared" si="499"/>
        <v>8.4621706872806435</v>
      </c>
      <c r="AE11" s="112">
        <f t="shared" si="499"/>
        <v>9.5947909178049358</v>
      </c>
      <c r="AF11" s="112">
        <f t="shared" si="499"/>
        <v>20.382515312701482</v>
      </c>
      <c r="AG11" s="112">
        <f t="shared" si="499"/>
        <v>15.418422574781024</v>
      </c>
      <c r="AH11" s="90">
        <f t="shared" si="499"/>
        <v>16.171168418479589</v>
      </c>
      <c r="AI11" s="112">
        <f t="shared" si="499"/>
        <v>19.307462267180473</v>
      </c>
      <c r="AJ11" s="112">
        <f t="shared" si="499"/>
        <v>19.210300343477911</v>
      </c>
      <c r="AK11" s="112">
        <f t="shared" si="499"/>
        <v>14.352630314676915</v>
      </c>
      <c r="AL11" s="112">
        <f t="shared" si="499"/>
        <v>13.834673921615012</v>
      </c>
      <c r="AM11" s="112">
        <f t="shared" si="499"/>
        <v>9.033937401233624</v>
      </c>
      <c r="AN11" s="90">
        <f t="shared" si="499"/>
        <v>8.927014342904311</v>
      </c>
      <c r="AO11" s="112">
        <f t="shared" si="498"/>
        <v>11.068557563288044</v>
      </c>
      <c r="AP11" s="112">
        <v>9.85</v>
      </c>
      <c r="AQ11" s="112">
        <f t="shared" si="498"/>
        <v>11.79263993468164</v>
      </c>
      <c r="AR11" s="112">
        <f t="shared" si="498"/>
        <v>18.471712112209495</v>
      </c>
      <c r="AS11" s="112">
        <f t="shared" si="498"/>
        <v>13.661370416321605</v>
      </c>
      <c r="AT11" s="112">
        <f t="shared" si="498"/>
        <v>14.366887198385163</v>
      </c>
      <c r="AU11" s="112">
        <f t="shared" si="498"/>
        <v>18.599987890766506</v>
      </c>
      <c r="AV11" s="112">
        <f t="shared" si="498"/>
        <v>18.599987890766506</v>
      </c>
      <c r="AW11" s="112">
        <f t="shared" si="498"/>
        <v>12.699302077144027</v>
      </c>
      <c r="AX11" s="112">
        <f t="shared" si="498"/>
        <v>12.699302077144027</v>
      </c>
      <c r="AY11" s="112">
        <f t="shared" si="498"/>
        <v>7.0393022816322057</v>
      </c>
      <c r="AZ11" s="90">
        <f t="shared" si="498"/>
        <v>9.9165694072252002</v>
      </c>
      <c r="BA11" s="112">
        <f>+AO11</f>
        <v>11.068557563288044</v>
      </c>
      <c r="BB11" s="112">
        <f t="shared" si="493"/>
        <v>9.85</v>
      </c>
      <c r="BC11" s="112">
        <f t="shared" si="493"/>
        <v>11.79263993468164</v>
      </c>
      <c r="BD11" s="112">
        <f t="shared" si="493"/>
        <v>18.471712112209495</v>
      </c>
      <c r="BE11" s="112">
        <f t="shared" si="493"/>
        <v>13.661370416321605</v>
      </c>
      <c r="BF11" s="112">
        <f t="shared" si="493"/>
        <v>14.366887198385163</v>
      </c>
      <c r="BG11" s="112">
        <f t="shared" si="493"/>
        <v>18.599987890766506</v>
      </c>
      <c r="BH11" s="112">
        <f t="shared" si="493"/>
        <v>18.599987890766506</v>
      </c>
      <c r="BI11" s="112">
        <f t="shared" si="493"/>
        <v>12.699302077144027</v>
      </c>
      <c r="BJ11" s="112">
        <f t="shared" si="493"/>
        <v>12.699302077144027</v>
      </c>
      <c r="BK11" s="112">
        <f t="shared" si="493"/>
        <v>7.0393022816322057</v>
      </c>
      <c r="BL11" s="112">
        <f t="shared" si="493"/>
        <v>9.9165694072252002</v>
      </c>
      <c r="BM11" s="112">
        <f t="shared" si="493"/>
        <v>11.068557563288044</v>
      </c>
      <c r="BN11" s="112">
        <f t="shared" si="493"/>
        <v>9.85</v>
      </c>
      <c r="BO11" s="112">
        <f t="shared" si="493"/>
        <v>11.79263993468164</v>
      </c>
      <c r="BP11" s="112">
        <f t="shared" si="493"/>
        <v>18.471712112209495</v>
      </c>
      <c r="BQ11" s="112">
        <f t="shared" si="493"/>
        <v>13.661370416321605</v>
      </c>
      <c r="BR11" s="112">
        <f t="shared" si="493"/>
        <v>14.366887198385163</v>
      </c>
      <c r="BS11" s="112">
        <f t="shared" si="493"/>
        <v>18.599987890766506</v>
      </c>
      <c r="BT11" s="112">
        <f t="shared" si="493"/>
        <v>18.599987890766506</v>
      </c>
      <c r="BU11" s="112">
        <f t="shared" si="493"/>
        <v>12.699302077144027</v>
      </c>
      <c r="BV11" s="112">
        <f t="shared" si="493"/>
        <v>12.699302077144027</v>
      </c>
      <c r="BW11" s="112">
        <f t="shared" si="493"/>
        <v>7.0393022816322057</v>
      </c>
      <c r="BX11" s="112">
        <f t="shared" si="493"/>
        <v>9.9165694072252002</v>
      </c>
      <c r="BY11" s="112">
        <f t="shared" si="493"/>
        <v>11.068557563288044</v>
      </c>
      <c r="BZ11" s="112">
        <f t="shared" si="493"/>
        <v>9.85</v>
      </c>
      <c r="CA11" s="112">
        <f t="shared" si="493"/>
        <v>11.79263993468164</v>
      </c>
      <c r="CB11" s="112">
        <f t="shared" si="493"/>
        <v>18.471712112209495</v>
      </c>
      <c r="CC11" s="112">
        <f t="shared" si="493"/>
        <v>13.661370416321605</v>
      </c>
      <c r="CD11" s="112">
        <f t="shared" si="493"/>
        <v>14.366887198385163</v>
      </c>
      <c r="CE11" s="112">
        <f t="shared" si="493"/>
        <v>18.599987890766506</v>
      </c>
      <c r="CF11" s="112">
        <f t="shared" si="493"/>
        <v>18.599987890766506</v>
      </c>
      <c r="CG11" s="112">
        <f t="shared" si="493"/>
        <v>12.699302077144027</v>
      </c>
      <c r="CH11" s="112">
        <f t="shared" si="493"/>
        <v>12.699302077144027</v>
      </c>
      <c r="CI11" s="112">
        <f t="shared" si="493"/>
        <v>7.0393022816322057</v>
      </c>
      <c r="CJ11" s="112">
        <f t="shared" si="493"/>
        <v>9.9165694072252002</v>
      </c>
      <c r="CK11" s="112">
        <f t="shared" si="493"/>
        <v>11.068557563288044</v>
      </c>
      <c r="CL11" s="112">
        <f t="shared" si="493"/>
        <v>9.85</v>
      </c>
      <c r="CM11" s="112">
        <f t="shared" si="493"/>
        <v>11.79263993468164</v>
      </c>
      <c r="CN11" s="112">
        <f t="shared" si="493"/>
        <v>18.471712112209495</v>
      </c>
      <c r="CO11" s="112">
        <f t="shared" si="493"/>
        <v>13.661370416321605</v>
      </c>
      <c r="CP11" s="112">
        <f t="shared" si="493"/>
        <v>14.366887198385163</v>
      </c>
      <c r="CQ11" s="112">
        <f t="shared" si="493"/>
        <v>18.599987890766506</v>
      </c>
      <c r="CR11" s="112">
        <f t="shared" si="493"/>
        <v>18.599987890766506</v>
      </c>
      <c r="CS11" s="112">
        <f t="shared" si="493"/>
        <v>12.699302077144027</v>
      </c>
      <c r="CT11" s="112">
        <f t="shared" si="493"/>
        <v>12.699302077144027</v>
      </c>
      <c r="CU11" s="112">
        <f t="shared" si="493"/>
        <v>7.0393022816322057</v>
      </c>
      <c r="CV11" s="112">
        <f t="shared" si="493"/>
        <v>9.9165694072252002</v>
      </c>
      <c r="CW11" s="112">
        <f t="shared" si="493"/>
        <v>11.068557563288044</v>
      </c>
      <c r="CX11" s="112">
        <f t="shared" si="493"/>
        <v>9.85</v>
      </c>
      <c r="CY11" s="112">
        <f t="shared" si="493"/>
        <v>11.79263993468164</v>
      </c>
      <c r="CZ11" s="112">
        <f t="shared" si="493"/>
        <v>18.471712112209495</v>
      </c>
      <c r="DA11" s="112">
        <f t="shared" si="493"/>
        <v>13.661370416321605</v>
      </c>
      <c r="DB11" s="112">
        <f t="shared" si="493"/>
        <v>14.366887198385163</v>
      </c>
      <c r="DC11" s="112">
        <f t="shared" si="493"/>
        <v>18.599987890766506</v>
      </c>
      <c r="DD11" s="112">
        <f t="shared" si="493"/>
        <v>18.599987890766506</v>
      </c>
      <c r="DE11" s="112">
        <f t="shared" si="493"/>
        <v>12.699302077144027</v>
      </c>
      <c r="DF11" s="112">
        <f t="shared" si="493"/>
        <v>12.699302077144027</v>
      </c>
      <c r="DG11" s="112">
        <f t="shared" si="493"/>
        <v>7.0393022816322057</v>
      </c>
      <c r="DH11" s="112">
        <f t="shared" si="493"/>
        <v>9.9165694072252002</v>
      </c>
      <c r="DI11" s="112">
        <f t="shared" si="493"/>
        <v>11.068557563288044</v>
      </c>
      <c r="DJ11" s="112">
        <f t="shared" si="493"/>
        <v>9.85</v>
      </c>
      <c r="DK11" s="112">
        <f t="shared" si="493"/>
        <v>11.79263993468164</v>
      </c>
      <c r="DL11" s="112">
        <f t="shared" si="493"/>
        <v>18.471712112209495</v>
      </c>
      <c r="DM11" s="112">
        <f t="shared" si="493"/>
        <v>13.661370416321605</v>
      </c>
      <c r="DN11" s="112">
        <f t="shared" si="494"/>
        <v>14.366887198385163</v>
      </c>
      <c r="DO11" s="112">
        <f t="shared" si="494"/>
        <v>18.599987890766506</v>
      </c>
      <c r="DP11" s="112">
        <f t="shared" si="494"/>
        <v>18.599987890766506</v>
      </c>
      <c r="DQ11" s="112">
        <f t="shared" si="494"/>
        <v>12.699302077144027</v>
      </c>
      <c r="DR11" s="112">
        <f t="shared" si="494"/>
        <v>12.699302077144027</v>
      </c>
      <c r="DS11" s="112">
        <f t="shared" si="494"/>
        <v>7.0393022816322057</v>
      </c>
      <c r="DT11" s="112">
        <f t="shared" si="494"/>
        <v>9.9165694072252002</v>
      </c>
      <c r="DU11" s="112">
        <f t="shared" si="494"/>
        <v>11.068557563288044</v>
      </c>
      <c r="DV11" s="112">
        <f t="shared" si="494"/>
        <v>9.85</v>
      </c>
      <c r="DW11" s="112">
        <f t="shared" si="494"/>
        <v>11.79263993468164</v>
      </c>
      <c r="DX11" s="112">
        <f t="shared" si="494"/>
        <v>18.471712112209495</v>
      </c>
      <c r="DY11" s="112">
        <f t="shared" si="494"/>
        <v>13.661370416321605</v>
      </c>
      <c r="DZ11" s="112">
        <f t="shared" si="494"/>
        <v>14.366887198385163</v>
      </c>
      <c r="EA11" s="112">
        <f t="shared" si="494"/>
        <v>18.599987890766506</v>
      </c>
      <c r="EB11" s="112">
        <f t="shared" si="494"/>
        <v>18.599987890766506</v>
      </c>
      <c r="EC11" s="112">
        <f t="shared" si="494"/>
        <v>12.699302077144027</v>
      </c>
      <c r="ED11" s="112">
        <f t="shared" si="494"/>
        <v>12.699302077144027</v>
      </c>
      <c r="EE11" s="112">
        <f t="shared" si="494"/>
        <v>7.0393022816322057</v>
      </c>
      <c r="EF11" s="112">
        <f t="shared" si="494"/>
        <v>9.9165694072252002</v>
      </c>
      <c r="EG11" s="112">
        <f t="shared" si="494"/>
        <v>11.068557563288044</v>
      </c>
      <c r="EH11" s="112">
        <f t="shared" si="494"/>
        <v>9.85</v>
      </c>
      <c r="EI11" s="112">
        <f t="shared" si="494"/>
        <v>11.79263993468164</v>
      </c>
      <c r="EJ11" s="112">
        <f t="shared" si="494"/>
        <v>18.471712112209495</v>
      </c>
      <c r="EK11" s="112">
        <f t="shared" si="494"/>
        <v>13.661370416321605</v>
      </c>
      <c r="EL11" s="112">
        <f t="shared" si="494"/>
        <v>14.366887198385163</v>
      </c>
      <c r="EM11" s="112">
        <f t="shared" si="494"/>
        <v>18.599987890766506</v>
      </c>
      <c r="EN11" s="112">
        <f t="shared" si="494"/>
        <v>18.599987890766506</v>
      </c>
      <c r="EO11" s="112">
        <f t="shared" si="494"/>
        <v>12.699302077144027</v>
      </c>
      <c r="EP11" s="112">
        <f t="shared" si="494"/>
        <v>12.699302077144027</v>
      </c>
      <c r="EQ11" s="112">
        <f t="shared" si="494"/>
        <v>7.0393022816322057</v>
      </c>
      <c r="ER11" s="112">
        <f t="shared" si="494"/>
        <v>9.9165694072252002</v>
      </c>
      <c r="ES11" s="112">
        <f t="shared" si="494"/>
        <v>11.068557563288044</v>
      </c>
      <c r="ET11" s="112">
        <f t="shared" si="494"/>
        <v>9.85</v>
      </c>
      <c r="EU11" s="112">
        <f t="shared" si="494"/>
        <v>11.79263993468164</v>
      </c>
      <c r="EV11" s="112">
        <f t="shared" si="494"/>
        <v>18.471712112209495</v>
      </c>
      <c r="EW11" s="112">
        <f t="shared" si="494"/>
        <v>13.661370416321605</v>
      </c>
      <c r="EX11" s="112">
        <f t="shared" si="494"/>
        <v>14.366887198385163</v>
      </c>
      <c r="EY11" s="112">
        <f t="shared" si="494"/>
        <v>18.599987890766506</v>
      </c>
      <c r="EZ11" s="112">
        <f t="shared" si="494"/>
        <v>18.599987890766506</v>
      </c>
      <c r="FA11" s="112">
        <f t="shared" si="494"/>
        <v>12.699302077144027</v>
      </c>
      <c r="FB11" s="112">
        <f t="shared" si="494"/>
        <v>12.699302077144027</v>
      </c>
      <c r="FC11" s="112">
        <f t="shared" si="494"/>
        <v>7.0393022816322057</v>
      </c>
      <c r="FD11" s="112">
        <f t="shared" si="494"/>
        <v>9.9165694072252002</v>
      </c>
      <c r="FE11" s="112">
        <f t="shared" si="494"/>
        <v>11.068557563288044</v>
      </c>
      <c r="FF11" s="112">
        <f t="shared" si="494"/>
        <v>9.85</v>
      </c>
      <c r="FG11" s="112">
        <f t="shared" si="494"/>
        <v>11.79263993468164</v>
      </c>
      <c r="FH11" s="112">
        <f t="shared" si="494"/>
        <v>18.471712112209495</v>
      </c>
      <c r="FI11" s="112">
        <f t="shared" si="494"/>
        <v>13.661370416321605</v>
      </c>
      <c r="FJ11" s="112">
        <f t="shared" si="494"/>
        <v>14.366887198385163</v>
      </c>
      <c r="FK11" s="112">
        <f t="shared" si="494"/>
        <v>18.599987890766506</v>
      </c>
      <c r="FL11" s="112">
        <f t="shared" si="494"/>
        <v>18.599987890766506</v>
      </c>
      <c r="FM11" s="112">
        <f t="shared" si="494"/>
        <v>12.699302077144027</v>
      </c>
      <c r="FN11" s="112">
        <f t="shared" si="494"/>
        <v>12.699302077144027</v>
      </c>
      <c r="FO11" s="112">
        <f t="shared" si="494"/>
        <v>7.0393022816322057</v>
      </c>
      <c r="FP11" s="112">
        <f t="shared" si="494"/>
        <v>9.9165694072252002</v>
      </c>
      <c r="FQ11" s="112">
        <f t="shared" si="494"/>
        <v>11.068557563288044</v>
      </c>
      <c r="FR11" s="112">
        <f t="shared" si="494"/>
        <v>9.85</v>
      </c>
      <c r="FS11" s="112">
        <f t="shared" si="494"/>
        <v>11.79263993468164</v>
      </c>
      <c r="FT11" s="112">
        <f t="shared" si="494"/>
        <v>18.471712112209495</v>
      </c>
      <c r="FU11" s="112">
        <f t="shared" si="494"/>
        <v>13.661370416321605</v>
      </c>
      <c r="FV11" s="112">
        <f t="shared" si="494"/>
        <v>14.366887198385163</v>
      </c>
      <c r="FW11" s="112">
        <f t="shared" si="494"/>
        <v>18.599987890766506</v>
      </c>
      <c r="FX11" s="112">
        <f t="shared" si="494"/>
        <v>18.599987890766506</v>
      </c>
      <c r="FY11" s="112">
        <f t="shared" si="494"/>
        <v>12.699302077144027</v>
      </c>
      <c r="FZ11" s="112">
        <f t="shared" si="495"/>
        <v>12.699302077144027</v>
      </c>
      <c r="GA11" s="112">
        <f t="shared" si="495"/>
        <v>7.0393022816322057</v>
      </c>
      <c r="GB11" s="112">
        <f t="shared" si="495"/>
        <v>9.9165694072252002</v>
      </c>
      <c r="GC11" s="112">
        <f t="shared" si="495"/>
        <v>11.068557563288044</v>
      </c>
      <c r="GD11" s="112">
        <f t="shared" si="495"/>
        <v>9.85</v>
      </c>
      <c r="GE11" s="112">
        <f t="shared" si="495"/>
        <v>11.79263993468164</v>
      </c>
      <c r="GF11" s="112">
        <f t="shared" si="495"/>
        <v>18.471712112209495</v>
      </c>
      <c r="GG11" s="112">
        <f t="shared" si="495"/>
        <v>13.661370416321605</v>
      </c>
      <c r="GH11" s="112">
        <f t="shared" si="495"/>
        <v>14.366887198385163</v>
      </c>
      <c r="GI11" s="112">
        <f t="shared" si="495"/>
        <v>18.599987890766506</v>
      </c>
      <c r="GJ11" s="112">
        <f t="shared" si="495"/>
        <v>18.599987890766506</v>
      </c>
      <c r="GK11" s="112">
        <f t="shared" si="495"/>
        <v>12.699302077144027</v>
      </c>
      <c r="GL11" s="112">
        <f t="shared" si="495"/>
        <v>12.699302077144027</v>
      </c>
      <c r="GM11" s="112">
        <f t="shared" si="495"/>
        <v>7.0393022816322057</v>
      </c>
      <c r="GN11" s="112">
        <f t="shared" si="495"/>
        <v>9.9165694072252002</v>
      </c>
      <c r="GO11" s="112">
        <f t="shared" si="495"/>
        <v>11.068557563288044</v>
      </c>
      <c r="GP11" s="112">
        <f t="shared" si="495"/>
        <v>9.85</v>
      </c>
      <c r="GQ11" s="112">
        <f t="shared" si="495"/>
        <v>11.79263993468164</v>
      </c>
      <c r="GR11" s="112">
        <f t="shared" si="495"/>
        <v>18.471712112209495</v>
      </c>
      <c r="GS11" s="112">
        <f t="shared" si="495"/>
        <v>13.661370416321605</v>
      </c>
      <c r="GT11" s="112">
        <f t="shared" si="495"/>
        <v>14.366887198385163</v>
      </c>
      <c r="GU11" s="112">
        <f t="shared" si="495"/>
        <v>18.599987890766506</v>
      </c>
      <c r="GV11" s="112">
        <f t="shared" si="495"/>
        <v>18.599987890766506</v>
      </c>
      <c r="GW11" s="112">
        <f t="shared" si="495"/>
        <v>12.699302077144027</v>
      </c>
      <c r="GX11" s="112">
        <f t="shared" si="495"/>
        <v>12.699302077144027</v>
      </c>
      <c r="GY11" s="112">
        <f t="shared" si="495"/>
        <v>7.0393022816322057</v>
      </c>
      <c r="GZ11" s="112">
        <f t="shared" si="495"/>
        <v>9.9165694072252002</v>
      </c>
      <c r="HA11" s="112">
        <f t="shared" si="495"/>
        <v>11.068557563288044</v>
      </c>
      <c r="HB11" s="112">
        <f t="shared" si="495"/>
        <v>9.85</v>
      </c>
      <c r="HC11" s="112">
        <f t="shared" si="495"/>
        <v>11.79263993468164</v>
      </c>
      <c r="HD11" s="112">
        <f t="shared" si="495"/>
        <v>18.471712112209495</v>
      </c>
      <c r="HE11" s="112">
        <f t="shared" si="495"/>
        <v>13.661370416321605</v>
      </c>
      <c r="HF11" s="112">
        <f t="shared" si="495"/>
        <v>14.366887198385163</v>
      </c>
      <c r="HG11" s="112">
        <f t="shared" si="495"/>
        <v>18.599987890766506</v>
      </c>
      <c r="HH11" s="112">
        <f t="shared" si="495"/>
        <v>18.599987890766506</v>
      </c>
      <c r="HI11" s="112">
        <f t="shared" si="495"/>
        <v>12.699302077144027</v>
      </c>
      <c r="HJ11" s="112">
        <f t="shared" si="495"/>
        <v>12.699302077144027</v>
      </c>
      <c r="HK11" s="112">
        <f t="shared" si="495"/>
        <v>7.0393022816322057</v>
      </c>
      <c r="HL11" s="112">
        <f t="shared" si="495"/>
        <v>9.9165694072252002</v>
      </c>
      <c r="HM11" s="112">
        <f t="shared" si="495"/>
        <v>11.068557563288044</v>
      </c>
      <c r="HN11" s="112">
        <f t="shared" si="495"/>
        <v>9.85</v>
      </c>
      <c r="HO11" s="112">
        <f t="shared" si="495"/>
        <v>11.79263993468164</v>
      </c>
      <c r="HP11" s="112">
        <f t="shared" si="495"/>
        <v>18.471712112209495</v>
      </c>
      <c r="HQ11" s="112">
        <f t="shared" si="495"/>
        <v>13.661370416321605</v>
      </c>
      <c r="HR11" s="112">
        <f t="shared" si="495"/>
        <v>14.366887198385163</v>
      </c>
      <c r="HS11" s="112">
        <f t="shared" si="495"/>
        <v>18.599987890766506</v>
      </c>
      <c r="HT11" s="112">
        <f t="shared" si="495"/>
        <v>18.599987890766506</v>
      </c>
      <c r="HU11" s="112">
        <f t="shared" si="495"/>
        <v>12.699302077144027</v>
      </c>
      <c r="HV11" s="112">
        <f t="shared" si="495"/>
        <v>12.699302077144027</v>
      </c>
      <c r="HW11" s="112">
        <f t="shared" si="495"/>
        <v>7.0393022816322057</v>
      </c>
      <c r="HX11" s="112">
        <f t="shared" si="495"/>
        <v>9.9165694072252002</v>
      </c>
      <c r="HY11" s="112">
        <f t="shared" si="495"/>
        <v>11.068557563288044</v>
      </c>
      <c r="HZ11" s="112">
        <f t="shared" si="495"/>
        <v>9.85</v>
      </c>
      <c r="IA11" s="112">
        <f t="shared" si="495"/>
        <v>11.79263993468164</v>
      </c>
      <c r="IB11" s="112">
        <f t="shared" si="495"/>
        <v>18.471712112209495</v>
      </c>
      <c r="IC11" s="112">
        <f t="shared" si="495"/>
        <v>13.661370416321605</v>
      </c>
      <c r="ID11" s="112">
        <f t="shared" si="495"/>
        <v>14.366887198385163</v>
      </c>
      <c r="IE11" s="112">
        <f t="shared" si="495"/>
        <v>18.599987890766506</v>
      </c>
      <c r="IF11" s="112">
        <f t="shared" si="495"/>
        <v>18.599987890766506</v>
      </c>
      <c r="IG11" s="112">
        <f t="shared" si="495"/>
        <v>12.699302077144027</v>
      </c>
      <c r="IH11" s="112">
        <f t="shared" si="495"/>
        <v>12.699302077144027</v>
      </c>
      <c r="II11" s="112">
        <f t="shared" si="495"/>
        <v>7.0393022816322057</v>
      </c>
      <c r="IJ11" s="112">
        <f t="shared" si="495"/>
        <v>9.9165694072252002</v>
      </c>
      <c r="IK11" s="112">
        <f t="shared" si="495"/>
        <v>11.068557563288044</v>
      </c>
      <c r="IL11" s="112">
        <f t="shared" si="496"/>
        <v>9.85</v>
      </c>
      <c r="IM11" s="112">
        <f t="shared" si="496"/>
        <v>11.79263993468164</v>
      </c>
      <c r="IN11" s="112">
        <f t="shared" si="496"/>
        <v>18.471712112209495</v>
      </c>
      <c r="IO11" s="112">
        <f t="shared" si="496"/>
        <v>13.661370416321605</v>
      </c>
      <c r="IP11" s="112">
        <f t="shared" si="496"/>
        <v>14.366887198385163</v>
      </c>
      <c r="IQ11" s="112">
        <f t="shared" si="496"/>
        <v>18.599987890766506</v>
      </c>
      <c r="IR11" s="112">
        <f t="shared" si="496"/>
        <v>18.599987890766506</v>
      </c>
      <c r="IS11" s="112">
        <f t="shared" si="496"/>
        <v>12.699302077144027</v>
      </c>
      <c r="IT11" s="112">
        <f t="shared" si="496"/>
        <v>12.699302077144027</v>
      </c>
      <c r="IU11" s="112">
        <f t="shared" si="496"/>
        <v>7.0393022816322057</v>
      </c>
      <c r="IV11" s="112">
        <f t="shared" si="496"/>
        <v>9.9165694072252002</v>
      </c>
      <c r="IW11" s="112">
        <f t="shared" si="496"/>
        <v>11.068557563288044</v>
      </c>
      <c r="IX11" s="112">
        <f t="shared" si="496"/>
        <v>9.85</v>
      </c>
      <c r="IY11" s="112">
        <f t="shared" si="496"/>
        <v>11.79263993468164</v>
      </c>
      <c r="IZ11" s="112">
        <f t="shared" si="496"/>
        <v>18.471712112209495</v>
      </c>
      <c r="JA11" s="112">
        <f t="shared" si="496"/>
        <v>13.661370416321605</v>
      </c>
      <c r="JB11" s="112">
        <f t="shared" si="496"/>
        <v>14.366887198385163</v>
      </c>
      <c r="JC11" s="112">
        <f t="shared" si="496"/>
        <v>18.599987890766506</v>
      </c>
      <c r="JD11" s="112">
        <f t="shared" si="496"/>
        <v>18.599987890766506</v>
      </c>
      <c r="JE11" s="112">
        <f t="shared" si="496"/>
        <v>12.699302077144027</v>
      </c>
      <c r="JF11" s="112">
        <f t="shared" si="496"/>
        <v>12.699302077144027</v>
      </c>
      <c r="JG11" s="112">
        <f t="shared" si="496"/>
        <v>7.0393022816322057</v>
      </c>
      <c r="JH11" s="112">
        <f t="shared" si="496"/>
        <v>9.9165694072252002</v>
      </c>
      <c r="JI11" s="112">
        <f t="shared" si="496"/>
        <v>11.068557563288044</v>
      </c>
      <c r="JJ11" s="112">
        <f t="shared" si="496"/>
        <v>9.85</v>
      </c>
      <c r="JK11" s="112">
        <f t="shared" si="496"/>
        <v>11.79263993468164</v>
      </c>
      <c r="JL11" s="112">
        <f t="shared" si="496"/>
        <v>18.471712112209495</v>
      </c>
      <c r="JM11" s="112">
        <f t="shared" si="496"/>
        <v>13.661370416321605</v>
      </c>
      <c r="JN11" s="112">
        <f t="shared" si="496"/>
        <v>14.366887198385163</v>
      </c>
      <c r="JO11" s="112">
        <f t="shared" si="496"/>
        <v>18.599987890766506</v>
      </c>
      <c r="JP11" s="112">
        <f t="shared" si="496"/>
        <v>18.599987890766506</v>
      </c>
      <c r="JQ11" s="112">
        <f t="shared" si="496"/>
        <v>12.699302077144027</v>
      </c>
      <c r="JR11" s="112">
        <f t="shared" si="496"/>
        <v>12.699302077144027</v>
      </c>
      <c r="JS11" s="112">
        <f t="shared" si="496"/>
        <v>7.0393022816322057</v>
      </c>
      <c r="JT11" s="112">
        <f t="shared" si="496"/>
        <v>9.9165694072252002</v>
      </c>
      <c r="JU11" s="112">
        <f t="shared" si="496"/>
        <v>11.068557563288044</v>
      </c>
      <c r="JV11" s="112">
        <f t="shared" si="496"/>
        <v>9.85</v>
      </c>
      <c r="JW11" s="112">
        <f t="shared" si="496"/>
        <v>11.79263993468164</v>
      </c>
      <c r="JX11" s="112">
        <f t="shared" si="496"/>
        <v>18.471712112209495</v>
      </c>
      <c r="JY11" s="112">
        <f t="shared" si="496"/>
        <v>13.661370416321605</v>
      </c>
      <c r="JZ11" s="112">
        <f t="shared" si="496"/>
        <v>14.366887198385163</v>
      </c>
      <c r="KA11" s="112">
        <f t="shared" si="496"/>
        <v>18.599987890766506</v>
      </c>
      <c r="KB11" s="112">
        <f t="shared" si="496"/>
        <v>18.599987890766506</v>
      </c>
      <c r="KC11" s="112">
        <f t="shared" si="496"/>
        <v>12.699302077144027</v>
      </c>
      <c r="KD11" s="112">
        <f t="shared" si="496"/>
        <v>12.699302077144027</v>
      </c>
      <c r="KE11" s="112">
        <f t="shared" si="496"/>
        <v>7.0393022816322057</v>
      </c>
      <c r="KF11" s="112">
        <f t="shared" si="496"/>
        <v>9.9165694072252002</v>
      </c>
      <c r="KG11" s="112">
        <f t="shared" si="496"/>
        <v>11.068557563288044</v>
      </c>
      <c r="KH11" s="112">
        <f t="shared" si="496"/>
        <v>9.85</v>
      </c>
      <c r="KI11" s="112">
        <f t="shared" si="496"/>
        <v>11.79263993468164</v>
      </c>
      <c r="KJ11" s="112">
        <f t="shared" si="496"/>
        <v>18.471712112209495</v>
      </c>
      <c r="KK11" s="112">
        <f t="shared" si="496"/>
        <v>13.661370416321605</v>
      </c>
      <c r="KL11" s="112">
        <f t="shared" si="496"/>
        <v>14.366887198385163</v>
      </c>
      <c r="KM11" s="112">
        <f t="shared" si="496"/>
        <v>18.599987890766506</v>
      </c>
      <c r="KN11" s="112">
        <f t="shared" si="496"/>
        <v>18.599987890766506</v>
      </c>
      <c r="KO11" s="112">
        <f t="shared" si="496"/>
        <v>12.699302077144027</v>
      </c>
      <c r="KP11" s="112">
        <f t="shared" si="496"/>
        <v>12.699302077144027</v>
      </c>
      <c r="KQ11" s="112">
        <f t="shared" si="496"/>
        <v>7.0393022816322057</v>
      </c>
      <c r="KR11" s="112">
        <f t="shared" si="496"/>
        <v>9.9165694072252002</v>
      </c>
      <c r="KS11" s="112">
        <f t="shared" si="496"/>
        <v>11.068557563288044</v>
      </c>
      <c r="KT11" s="112">
        <f t="shared" si="496"/>
        <v>9.85</v>
      </c>
      <c r="KU11" s="112">
        <f t="shared" si="496"/>
        <v>11.79263993468164</v>
      </c>
      <c r="KV11" s="112">
        <f t="shared" si="496"/>
        <v>18.471712112209495</v>
      </c>
      <c r="KW11" s="112">
        <f t="shared" si="496"/>
        <v>13.661370416321605</v>
      </c>
      <c r="KX11" s="112">
        <f t="shared" si="497"/>
        <v>14.366887198385163</v>
      </c>
      <c r="KY11" s="112">
        <f t="shared" si="497"/>
        <v>18.599987890766506</v>
      </c>
      <c r="KZ11" s="112">
        <f t="shared" si="497"/>
        <v>18.599987890766506</v>
      </c>
      <c r="LA11" s="112">
        <f t="shared" si="497"/>
        <v>12.699302077144027</v>
      </c>
      <c r="LB11" s="112">
        <f t="shared" si="497"/>
        <v>12.699302077144027</v>
      </c>
      <c r="LC11" s="112">
        <f t="shared" si="497"/>
        <v>7.0393022816322057</v>
      </c>
      <c r="LD11" s="112">
        <f t="shared" si="497"/>
        <v>9.9165694072252002</v>
      </c>
      <c r="LE11" s="112">
        <f t="shared" si="497"/>
        <v>11.068557563288044</v>
      </c>
      <c r="LF11" s="112">
        <f t="shared" si="497"/>
        <v>9.85</v>
      </c>
      <c r="LG11" s="112">
        <f t="shared" si="497"/>
        <v>11.79263993468164</v>
      </c>
      <c r="LH11" s="112">
        <f t="shared" si="497"/>
        <v>18.471712112209495</v>
      </c>
      <c r="LI11" s="112">
        <f t="shared" si="497"/>
        <v>13.661370416321605</v>
      </c>
      <c r="LJ11" s="112">
        <f t="shared" si="497"/>
        <v>14.366887198385163</v>
      </c>
      <c r="LK11" s="112">
        <f t="shared" si="497"/>
        <v>18.599987890766506</v>
      </c>
      <c r="LL11" s="112">
        <f t="shared" si="497"/>
        <v>18.599987890766506</v>
      </c>
      <c r="LM11" s="112">
        <f t="shared" si="497"/>
        <v>12.699302077144027</v>
      </c>
      <c r="LN11" s="112">
        <f t="shared" si="497"/>
        <v>12.699302077144027</v>
      </c>
      <c r="LO11" s="112">
        <f t="shared" si="497"/>
        <v>7.0393022816322057</v>
      </c>
      <c r="LP11" s="112">
        <f t="shared" si="497"/>
        <v>9.9165694072252002</v>
      </c>
      <c r="LQ11" s="112">
        <f t="shared" si="497"/>
        <v>11.068557563288044</v>
      </c>
      <c r="LR11" s="112">
        <f t="shared" si="497"/>
        <v>9.85</v>
      </c>
      <c r="LS11" s="112">
        <f t="shared" si="497"/>
        <v>11.79263993468164</v>
      </c>
      <c r="LT11" s="112">
        <f t="shared" si="497"/>
        <v>18.471712112209495</v>
      </c>
      <c r="LU11" s="112">
        <f t="shared" si="497"/>
        <v>13.661370416321605</v>
      </c>
      <c r="LV11" s="112">
        <f t="shared" si="497"/>
        <v>14.366887198385163</v>
      </c>
      <c r="LW11" s="112">
        <f t="shared" si="497"/>
        <v>18.599987890766506</v>
      </c>
      <c r="LX11" s="112">
        <f t="shared" si="497"/>
        <v>18.599987890766506</v>
      </c>
      <c r="LY11" s="112">
        <f t="shared" si="497"/>
        <v>12.699302077144027</v>
      </c>
      <c r="LZ11" s="112">
        <f t="shared" si="497"/>
        <v>12.699302077144027</v>
      </c>
      <c r="MA11" s="112">
        <f t="shared" si="497"/>
        <v>7.0393022816322057</v>
      </c>
      <c r="MB11" s="112">
        <f t="shared" si="497"/>
        <v>9.9165694072252002</v>
      </c>
      <c r="MC11" s="112">
        <f t="shared" si="497"/>
        <v>11.068557563288044</v>
      </c>
      <c r="MD11" s="112">
        <f t="shared" si="497"/>
        <v>9.85</v>
      </c>
      <c r="ME11" s="112">
        <f t="shared" si="497"/>
        <v>11.79263993468164</v>
      </c>
      <c r="MF11" s="112">
        <f t="shared" si="497"/>
        <v>18.471712112209495</v>
      </c>
      <c r="MG11" s="112">
        <f t="shared" si="497"/>
        <v>13.661370416321605</v>
      </c>
      <c r="MH11" s="112">
        <f t="shared" si="497"/>
        <v>14.366887198385163</v>
      </c>
      <c r="MI11" s="112">
        <f t="shared" si="497"/>
        <v>18.599987890766506</v>
      </c>
      <c r="MJ11" s="112">
        <f t="shared" si="497"/>
        <v>18.599987890766506</v>
      </c>
      <c r="MK11" s="112">
        <f t="shared" si="497"/>
        <v>12.699302077144027</v>
      </c>
      <c r="ML11" s="112">
        <f t="shared" si="497"/>
        <v>12.699302077144027</v>
      </c>
      <c r="MM11" s="112">
        <f t="shared" si="497"/>
        <v>7.0393022816322057</v>
      </c>
      <c r="MN11" s="112">
        <f t="shared" si="497"/>
        <v>9.9165694072252002</v>
      </c>
      <c r="MO11" s="112">
        <f t="shared" si="497"/>
        <v>11.068557563288044</v>
      </c>
      <c r="MP11" s="112">
        <f t="shared" si="497"/>
        <v>9.85</v>
      </c>
      <c r="MQ11" s="112">
        <f t="shared" si="497"/>
        <v>11.79263993468164</v>
      </c>
      <c r="MR11" s="112">
        <f t="shared" si="497"/>
        <v>18.471712112209495</v>
      </c>
      <c r="MS11" s="112">
        <f t="shared" si="497"/>
        <v>13.661370416321605</v>
      </c>
      <c r="MT11" s="112">
        <f t="shared" si="497"/>
        <v>14.366887198385163</v>
      </c>
      <c r="MU11" s="112">
        <f t="shared" si="497"/>
        <v>18.599987890766506</v>
      </c>
      <c r="MV11" s="112">
        <f t="shared" si="497"/>
        <v>18.599987890766506</v>
      </c>
      <c r="MW11" s="112">
        <f t="shared" si="497"/>
        <v>12.699302077144027</v>
      </c>
      <c r="MX11" s="112">
        <f t="shared" si="497"/>
        <v>12.699302077144027</v>
      </c>
      <c r="MY11" s="112">
        <f t="shared" si="497"/>
        <v>7.0393022816322057</v>
      </c>
      <c r="MZ11" s="112">
        <f t="shared" si="497"/>
        <v>9.9165694072252002</v>
      </c>
      <c r="NA11" s="54" t="s">
        <v>2</v>
      </c>
      <c r="NB11" s="1"/>
      <c r="NC11" s="13">
        <f>AVERAGEIF($E$2:$MZ$2,NC$2,$E11:$MZ11)</f>
        <v>12.218511418211387</v>
      </c>
      <c r="ND11" s="13">
        <f t="shared" si="481"/>
        <v>12.278998263723878</v>
      </c>
      <c r="NE11" s="13">
        <f t="shared" si="481"/>
        <v>13.591973983187151</v>
      </c>
      <c r="NF11" s="13">
        <f t="shared" si="481"/>
        <v>13.230468237463704</v>
      </c>
      <c r="NG11" s="13">
        <f t="shared" si="481"/>
        <v>13.230468237463704</v>
      </c>
      <c r="NH11" s="13">
        <f t="shared" si="481"/>
        <v>13.230468237463704</v>
      </c>
      <c r="NI11" s="13">
        <f t="shared" si="481"/>
        <v>13.230468237463704</v>
      </c>
      <c r="NJ11" s="13">
        <f t="shared" si="481"/>
        <v>13.230468237463704</v>
      </c>
      <c r="NK11" s="13">
        <f t="shared" si="481"/>
        <v>13.230468237463704</v>
      </c>
      <c r="NL11" s="13">
        <f t="shared" si="481"/>
        <v>13.230468237463704</v>
      </c>
      <c r="NM11" s="13">
        <f t="shared" si="481"/>
        <v>13.230468237463704</v>
      </c>
      <c r="NN11" s="13">
        <f t="shared" si="481"/>
        <v>13.230468237463704</v>
      </c>
      <c r="NO11" s="13">
        <f t="shared" si="481"/>
        <v>13.230468237463704</v>
      </c>
      <c r="NP11" s="13">
        <f t="shared" si="481"/>
        <v>13.230468237463704</v>
      </c>
      <c r="NQ11" s="13">
        <f t="shared" si="481"/>
        <v>13.230468237463704</v>
      </c>
      <c r="NR11" s="13">
        <f t="shared" si="481"/>
        <v>13.230468237463704</v>
      </c>
      <c r="NS11" s="13">
        <f t="shared" si="481"/>
        <v>13.230468237463704</v>
      </c>
      <c r="NT11" s="13">
        <f t="shared" si="481"/>
        <v>13.230468237463704</v>
      </c>
      <c r="NU11" s="13">
        <f t="shared" si="481"/>
        <v>13.230468237463704</v>
      </c>
      <c r="NV11" s="13">
        <f t="shared" si="481"/>
        <v>13.230468237463704</v>
      </c>
      <c r="NW11" s="13">
        <f t="shared" si="481"/>
        <v>13.230468237463704</v>
      </c>
      <c r="NX11" s="13">
        <f t="shared" si="481"/>
        <v>13.230468237463704</v>
      </c>
      <c r="NY11" s="13">
        <f t="shared" si="481"/>
        <v>13.230468237463704</v>
      </c>
      <c r="NZ11" s="13">
        <f t="shared" si="481"/>
        <v>13.230468237463704</v>
      </c>
      <c r="OA11" s="13">
        <f t="shared" si="481"/>
        <v>13.230468237463704</v>
      </c>
      <c r="OB11" s="13">
        <f t="shared" si="481"/>
        <v>13.230468237463704</v>
      </c>
      <c r="OC11" s="13">
        <f t="shared" si="481"/>
        <v>13.230468237463704</v>
      </c>
      <c r="OD11" s="13">
        <f t="shared" si="481"/>
        <v>13.230468237463704</v>
      </c>
      <c r="OE11" s="13">
        <f t="shared" si="481"/>
        <v>13.230468237463704</v>
      </c>
      <c r="OF11" s="13">
        <f t="shared" si="481"/>
        <v>13.230468237463704</v>
      </c>
    </row>
    <row r="12" spans="2:396" customFormat="1" x14ac:dyDescent="0.25">
      <c r="B12" s="1"/>
      <c r="C12" s="1"/>
      <c r="D12" s="1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7"/>
      <c r="Q12" s="4" t="s">
        <v>2</v>
      </c>
      <c r="R12" s="4"/>
      <c r="S12" s="4"/>
      <c r="T12" s="4"/>
      <c r="U12" s="4"/>
      <c r="V12" s="4"/>
      <c r="W12" s="4"/>
      <c r="X12" s="4"/>
      <c r="Y12" s="4"/>
      <c r="Z12" s="4"/>
      <c r="AA12" s="4"/>
      <c r="AB12" s="7"/>
      <c r="AC12" s="50"/>
      <c r="AD12" s="50"/>
      <c r="AE12" s="50"/>
      <c r="AF12" s="50"/>
      <c r="AG12" s="50"/>
      <c r="AH12" s="7"/>
      <c r="AI12" s="50"/>
      <c r="AJ12" s="50"/>
      <c r="AK12" s="50"/>
      <c r="AL12" s="50"/>
      <c r="AM12" s="50"/>
      <c r="AN12" s="7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7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/>
      <c r="DI12" s="50"/>
      <c r="DJ12" s="50"/>
      <c r="DK12" s="50"/>
      <c r="DL12" s="50"/>
      <c r="DM12" s="50"/>
      <c r="DN12" s="50"/>
      <c r="DO12" s="50"/>
      <c r="DP12" s="50"/>
      <c r="DQ12" s="50"/>
      <c r="DR12" s="50"/>
      <c r="DS12" s="50"/>
      <c r="DT12" s="50"/>
      <c r="DU12" s="50"/>
      <c r="DV12" s="50"/>
      <c r="DW12" s="50"/>
      <c r="DX12" s="50"/>
      <c r="DY12" s="50"/>
      <c r="DZ12" s="50"/>
      <c r="EA12" s="50"/>
      <c r="EB12" s="50"/>
      <c r="EC12" s="50"/>
      <c r="ED12" s="50"/>
      <c r="EE12" s="50"/>
      <c r="EF12" s="50"/>
      <c r="EG12" s="50"/>
      <c r="EH12" s="50"/>
      <c r="EI12" s="50"/>
      <c r="EJ12" s="50"/>
      <c r="EK12" s="50"/>
      <c r="EL12" s="50"/>
      <c r="EM12" s="50"/>
      <c r="EN12" s="50"/>
      <c r="EO12" s="50"/>
      <c r="EP12" s="50"/>
      <c r="EQ12" s="50"/>
      <c r="ER12" s="50"/>
      <c r="ES12" s="50"/>
      <c r="ET12" s="50"/>
      <c r="EU12" s="50"/>
      <c r="EV12" s="50"/>
      <c r="EW12" s="50"/>
      <c r="EX12" s="50"/>
      <c r="EY12" s="50"/>
      <c r="EZ12" s="50"/>
      <c r="FA12" s="50"/>
      <c r="FB12" s="50"/>
      <c r="FC12" s="50"/>
      <c r="FD12" s="50"/>
      <c r="FE12" s="50"/>
      <c r="FF12" s="50"/>
      <c r="FG12" s="50"/>
      <c r="FH12" s="50"/>
      <c r="FI12" s="50"/>
      <c r="FJ12" s="50"/>
      <c r="FK12" s="50"/>
      <c r="FL12" s="50"/>
      <c r="FM12" s="50"/>
      <c r="FN12" s="50"/>
      <c r="FO12" s="50"/>
      <c r="FP12" s="50"/>
      <c r="FQ12" s="50"/>
      <c r="FR12" s="50"/>
      <c r="FS12" s="50"/>
      <c r="FT12" s="50"/>
      <c r="FU12" s="50"/>
      <c r="FV12" s="50"/>
      <c r="FW12" s="50"/>
      <c r="FX12" s="50"/>
      <c r="FY12" s="50"/>
      <c r="FZ12" s="50"/>
      <c r="GA12" s="50"/>
      <c r="GB12" s="50"/>
      <c r="GC12" s="50"/>
      <c r="GD12" s="50"/>
      <c r="GE12" s="50"/>
      <c r="GF12" s="50"/>
      <c r="GG12" s="50"/>
      <c r="GH12" s="50"/>
      <c r="GI12" s="50"/>
      <c r="GJ12" s="50"/>
      <c r="GK12" s="50"/>
      <c r="GL12" s="50"/>
      <c r="GM12" s="50"/>
      <c r="GN12" s="50"/>
      <c r="GO12" s="50"/>
      <c r="GP12" s="50"/>
      <c r="GQ12" s="50"/>
      <c r="GR12" s="50"/>
      <c r="GS12" s="50"/>
      <c r="GT12" s="50"/>
      <c r="GU12" s="50"/>
      <c r="GV12" s="50"/>
      <c r="GW12" s="50"/>
      <c r="GX12" s="50"/>
      <c r="GY12" s="50"/>
      <c r="GZ12" s="50"/>
      <c r="HA12" s="50"/>
      <c r="HB12" s="50"/>
      <c r="HC12" s="50"/>
      <c r="HD12" s="50"/>
      <c r="HE12" s="50"/>
      <c r="HF12" s="50"/>
      <c r="HG12" s="50"/>
      <c r="HH12" s="50"/>
      <c r="HI12" s="50"/>
      <c r="HJ12" s="50"/>
      <c r="HK12" s="50"/>
      <c r="HL12" s="50"/>
      <c r="HM12" s="50"/>
      <c r="HN12" s="50"/>
      <c r="HO12" s="50"/>
      <c r="HP12" s="50"/>
      <c r="HQ12" s="50"/>
      <c r="HR12" s="50"/>
      <c r="HS12" s="50"/>
      <c r="HT12" s="50"/>
      <c r="HU12" s="50"/>
      <c r="HV12" s="50"/>
      <c r="HW12" s="50"/>
      <c r="HX12" s="50"/>
      <c r="HY12" s="50"/>
      <c r="HZ12" s="50"/>
      <c r="IA12" s="50"/>
      <c r="IB12" s="50"/>
      <c r="IC12" s="50"/>
      <c r="ID12" s="50"/>
      <c r="IE12" s="50"/>
      <c r="IF12" s="50"/>
      <c r="IG12" s="50"/>
      <c r="IH12" s="50"/>
      <c r="II12" s="50"/>
      <c r="IJ12" s="50"/>
      <c r="IK12" s="50"/>
      <c r="IL12" s="50"/>
      <c r="IM12" s="50"/>
      <c r="IN12" s="50"/>
      <c r="IO12" s="50"/>
      <c r="IP12" s="50"/>
      <c r="IQ12" s="50"/>
      <c r="IR12" s="50"/>
      <c r="IS12" s="50"/>
      <c r="IT12" s="50"/>
      <c r="IU12" s="50"/>
      <c r="IV12" s="50"/>
      <c r="IW12" s="50"/>
      <c r="IX12" s="50"/>
      <c r="IY12" s="50"/>
      <c r="IZ12" s="50"/>
      <c r="JA12" s="50"/>
      <c r="JB12" s="50"/>
      <c r="JC12" s="50"/>
      <c r="JD12" s="50"/>
      <c r="JE12" s="50"/>
      <c r="JF12" s="50"/>
      <c r="JG12" s="50"/>
      <c r="JH12" s="50"/>
      <c r="JI12" s="50"/>
      <c r="JJ12" s="50"/>
      <c r="JK12" s="50"/>
      <c r="JL12" s="50"/>
      <c r="JM12" s="50"/>
      <c r="JN12" s="50"/>
      <c r="JO12" s="50"/>
      <c r="JP12" s="50"/>
      <c r="JQ12" s="50"/>
      <c r="JR12" s="50"/>
      <c r="JS12" s="50"/>
      <c r="JT12" s="50"/>
      <c r="JU12" s="50"/>
      <c r="JV12" s="50"/>
      <c r="JW12" s="50"/>
      <c r="JX12" s="50"/>
      <c r="JY12" s="50"/>
      <c r="JZ12" s="50"/>
      <c r="KA12" s="50"/>
      <c r="KB12" s="50"/>
      <c r="KC12" s="50"/>
      <c r="KD12" s="50"/>
      <c r="KE12" s="50"/>
      <c r="KF12" s="50"/>
      <c r="KG12" s="50"/>
      <c r="KH12" s="50"/>
      <c r="KI12" s="50"/>
      <c r="KJ12" s="50"/>
      <c r="KK12" s="50"/>
      <c r="KL12" s="50"/>
      <c r="KM12" s="50"/>
      <c r="KN12" s="50"/>
      <c r="KO12" s="50"/>
      <c r="KP12" s="50"/>
      <c r="KQ12" s="50"/>
      <c r="KR12" s="50"/>
      <c r="KS12" s="50"/>
      <c r="KT12" s="50"/>
      <c r="KU12" s="50"/>
      <c r="KV12" s="50"/>
      <c r="KW12" s="50"/>
      <c r="KX12" s="50"/>
      <c r="KY12" s="50"/>
      <c r="KZ12" s="50"/>
      <c r="LA12" s="50"/>
      <c r="LB12" s="50"/>
      <c r="LC12" s="50"/>
      <c r="LD12" s="50"/>
      <c r="LE12" s="50"/>
      <c r="LF12" s="50"/>
      <c r="LG12" s="50"/>
      <c r="LH12" s="50"/>
      <c r="LI12" s="50"/>
      <c r="LJ12" s="50"/>
      <c r="LK12" s="50"/>
      <c r="LL12" s="50"/>
      <c r="LM12" s="50"/>
      <c r="LN12" s="50"/>
      <c r="LO12" s="50"/>
      <c r="LP12" s="50"/>
      <c r="LQ12" s="50"/>
      <c r="LR12" s="50"/>
      <c r="LS12" s="50"/>
      <c r="LT12" s="50"/>
      <c r="LU12" s="50"/>
      <c r="LV12" s="50"/>
      <c r="LW12" s="50"/>
      <c r="LX12" s="50"/>
      <c r="LY12" s="50"/>
      <c r="LZ12" s="50"/>
      <c r="MA12" s="50"/>
      <c r="MB12" s="50"/>
      <c r="MC12" s="50"/>
      <c r="MD12" s="50"/>
      <c r="ME12" s="50"/>
      <c r="MF12" s="50"/>
      <c r="MG12" s="50"/>
      <c r="MH12" s="50"/>
      <c r="MI12" s="50"/>
      <c r="MJ12" s="50"/>
      <c r="MK12" s="50"/>
      <c r="ML12" s="50"/>
      <c r="MM12" s="50"/>
      <c r="MN12" s="50"/>
      <c r="MO12" s="50"/>
      <c r="MP12" s="50"/>
      <c r="MQ12" s="50"/>
      <c r="MR12" s="50"/>
      <c r="MS12" s="50"/>
      <c r="MT12" s="50"/>
      <c r="MU12" s="50"/>
      <c r="MV12" s="50"/>
      <c r="MW12" s="50"/>
      <c r="MX12" s="50"/>
      <c r="MY12" s="50"/>
      <c r="MZ12" s="50"/>
      <c r="NA12" s="48" t="s">
        <v>2</v>
      </c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</row>
    <row r="13" spans="2:396" customFormat="1" x14ac:dyDescent="0.25">
      <c r="B13" s="1"/>
      <c r="C13" s="1" t="s">
        <v>12</v>
      </c>
      <c r="D13" s="4" t="s">
        <v>5</v>
      </c>
      <c r="E13" s="46">
        <f>SUMIF(Scaling!$C$2:$N$2,ENERGY_PRICING!E3,Scaling!$C$3:$N$3)*SUMIF(Scaling!$C$7:$AG$7,ENERGY_PRICING!E2,Scaling!$C$8:$AG$8)</f>
        <v>1</v>
      </c>
      <c r="F13" s="46">
        <f>SUMIF(Scaling!$C$2:$N$2,ENERGY_PRICING!F3,Scaling!$C$3:$N$3)*SUMIF(Scaling!$C$7:$AG$7,ENERGY_PRICING!F2,Scaling!$C$8:$AG$8)</f>
        <v>1</v>
      </c>
      <c r="G13" s="46">
        <f>SUMIF(Scaling!$C$2:$N$2,ENERGY_PRICING!G3,Scaling!$C$3:$N$3)*SUMIF(Scaling!$C$7:$AG$7,ENERGY_PRICING!G2,Scaling!$C$8:$AG$8)</f>
        <v>1</v>
      </c>
      <c r="H13" s="46">
        <f>SUMIF(Scaling!$C$2:$N$2,ENERGY_PRICING!H3,Scaling!$C$3:$N$3)*SUMIF(Scaling!$C$7:$AG$7,ENERGY_PRICING!H2,Scaling!$C$8:$AG$8)</f>
        <v>1</v>
      </c>
      <c r="I13" s="46">
        <f>SUMIF(Scaling!$C$2:$N$2,ENERGY_PRICING!I3,Scaling!$C$3:$N$3)*SUMIF(Scaling!$C$7:$AG$7,ENERGY_PRICING!I2,Scaling!$C$8:$AG$8)</f>
        <v>1</v>
      </c>
      <c r="J13" s="46">
        <f>SUMIF(Scaling!$C$2:$N$2,ENERGY_PRICING!J3,Scaling!$C$3:$N$3)*SUMIF(Scaling!$C$7:$AG$7,ENERGY_PRICING!J2,Scaling!$C$8:$AG$8)</f>
        <v>1</v>
      </c>
      <c r="K13" s="46">
        <f>SUMIF(Scaling!$C$2:$N$2,ENERGY_PRICING!K3,Scaling!$C$3:$N$3)*SUMIF(Scaling!$C$7:$AG$7,ENERGY_PRICING!K2,Scaling!$C$8:$AG$8)</f>
        <v>1</v>
      </c>
      <c r="L13" s="46">
        <f>SUMIF(Scaling!$C$2:$N$2,ENERGY_PRICING!L3,Scaling!$C$3:$N$3)*SUMIF(Scaling!$C$7:$AG$7,ENERGY_PRICING!L2,Scaling!$C$8:$AG$8)</f>
        <v>1</v>
      </c>
      <c r="M13" s="46">
        <f>SUMIF(Scaling!$C$2:$N$2,ENERGY_PRICING!M3,Scaling!$C$3:$N$3)*SUMIF(Scaling!$C$7:$AG$7,ENERGY_PRICING!M2,Scaling!$C$8:$AG$8)</f>
        <v>1</v>
      </c>
      <c r="N13" s="46">
        <f>SUMIF(Scaling!$C$2:$N$2,ENERGY_PRICING!N3,Scaling!$C$3:$N$3)*SUMIF(Scaling!$C$7:$AG$7,ENERGY_PRICING!N2,Scaling!$C$8:$AG$8)</f>
        <v>1</v>
      </c>
      <c r="O13" s="46">
        <f>SUMIF(Scaling!$C$2:$N$2,ENERGY_PRICING!O3,Scaling!$C$3:$N$3)*SUMIF(Scaling!$C$7:$AG$7,ENERGY_PRICING!O2,Scaling!$C$8:$AG$8)</f>
        <v>1</v>
      </c>
      <c r="P13" s="52">
        <f>SUMIF(Scaling!$C$2:$N$2,ENERGY_PRICING!P3,Scaling!$C$3:$N$3)*SUMIF(Scaling!$C$7:$AG$7,ENERGY_PRICING!P2,Scaling!$C$8:$AG$8)</f>
        <v>1</v>
      </c>
      <c r="Q13" s="46">
        <f>SUMIF(Scaling!$C$2:$N$2,ENERGY_PRICING!Q3,Scaling!$C$3:$N$3)*SUMIF(Scaling!$C$7:$AG$7,ENERGY_PRICING!Q2,Scaling!$C$8:$AG$8)</f>
        <v>1</v>
      </c>
      <c r="R13" s="46">
        <f>SUMIF(Scaling!$C$2:$N$2,ENERGY_PRICING!R3,Scaling!$C$3:$N$3)*SUMIF(Scaling!$C$7:$AG$7,ENERGY_PRICING!R2,Scaling!$C$8:$AG$8)</f>
        <v>1</v>
      </c>
      <c r="S13" s="46">
        <f>SUMIF(Scaling!$C$2:$N$2,ENERGY_PRICING!S3,Scaling!$C$3:$N$3)*SUMIF(Scaling!$C$7:$AG$7,ENERGY_PRICING!S2,Scaling!$C$8:$AG$8)</f>
        <v>1</v>
      </c>
      <c r="T13" s="46">
        <f>SUMIF(Scaling!$C$2:$N$2,ENERGY_PRICING!T3,Scaling!$C$3:$N$3)*SUMIF(Scaling!$C$7:$AG$7,ENERGY_PRICING!T2,Scaling!$C$8:$AG$8)</f>
        <v>1</v>
      </c>
      <c r="U13" s="46">
        <f>SUMIF(Scaling!$C$2:$N$2,ENERGY_PRICING!U3,Scaling!$C$3:$N$3)*SUMIF(Scaling!$C$7:$AG$7,ENERGY_PRICING!U2,Scaling!$C$8:$AG$8)</f>
        <v>1</v>
      </c>
      <c r="V13" s="46">
        <f>SUMIF(Scaling!$C$2:$N$2,ENERGY_PRICING!V3,Scaling!$C$3:$N$3)*SUMIF(Scaling!$C$7:$AG$7,ENERGY_PRICING!V2,Scaling!$C$8:$AG$8)</f>
        <v>1</v>
      </c>
      <c r="W13" s="46">
        <f>SUMIF(Scaling!$C$2:$N$2,ENERGY_PRICING!W3,Scaling!$C$3:$N$3)*SUMIF(Scaling!$C$7:$AG$7,ENERGY_PRICING!W2,Scaling!$C$8:$AG$8)</f>
        <v>1</v>
      </c>
      <c r="X13" s="46">
        <f>SUMIF(Scaling!$C$2:$N$2,ENERGY_PRICING!X3,Scaling!$C$3:$N$3)*SUMIF(Scaling!$C$7:$AG$7,ENERGY_PRICING!X2,Scaling!$C$8:$AG$8)</f>
        <v>1</v>
      </c>
      <c r="Y13" s="46">
        <f>SUMIF(Scaling!$C$2:$N$2,ENERGY_PRICING!Y3,Scaling!$C$3:$N$3)*SUMIF(Scaling!$C$7:$AG$7,ENERGY_PRICING!Y2,Scaling!$C$8:$AG$8)</f>
        <v>1</v>
      </c>
      <c r="Z13" s="46">
        <f>SUMIF(Scaling!$C$2:$N$2,ENERGY_PRICING!Z3,Scaling!$C$3:$N$3)*SUMIF(Scaling!$C$7:$AG$7,ENERGY_PRICING!Z2,Scaling!$C$8:$AG$8)</f>
        <v>1</v>
      </c>
      <c r="AA13" s="46">
        <f>SUMIF(Scaling!$C$2:$N$2,ENERGY_PRICING!AA3,Scaling!$C$3:$N$3)*SUMIF(Scaling!$C$7:$AG$7,ENERGY_PRICING!AA2,Scaling!$C$8:$AG$8)</f>
        <v>1</v>
      </c>
      <c r="AB13" s="52">
        <f>SUMIF(Scaling!$C$2:$N$2,ENERGY_PRICING!AB3,Scaling!$C$3:$N$3)*SUMIF(Scaling!$C$7:$AG$7,ENERGY_PRICING!AB2,Scaling!$C$8:$AG$8)</f>
        <v>1</v>
      </c>
      <c r="AC13" s="54">
        <f>SUMIF(Scaling!$C$2:$N$2,ENERGY_PRICING!AC3,Scaling!$C$3:$N$3)*SUMIF(Scaling!$C$7:$AG$7,ENERGY_PRICING!AC2,Scaling!$C$8:$AG$8)</f>
        <v>1</v>
      </c>
      <c r="AD13" s="46">
        <f>SUMIF(Scaling!$C$2:$N$2,ENERGY_PRICING!AD3,Scaling!$C$3:$N$3)*SUMIF(Scaling!$C$7:$AG$7,ENERGY_PRICING!AD2,Scaling!$C$8:$AG$8)</f>
        <v>1</v>
      </c>
      <c r="AE13" s="46">
        <f>SUMIF(Scaling!$C$2:$N$2,ENERGY_PRICING!AE3,Scaling!$C$3:$N$3)*SUMIF(Scaling!$C$7:$AG$7,ENERGY_PRICING!AE2,Scaling!$C$8:$AG$8)</f>
        <v>1</v>
      </c>
      <c r="AF13" s="46">
        <f>SUMIF(Scaling!$C$2:$N$2,ENERGY_PRICING!AF3,Scaling!$C$3:$N$3)*SUMIF(Scaling!$C$7:$AG$7,ENERGY_PRICING!AF2,Scaling!$C$8:$AG$8)</f>
        <v>1</v>
      </c>
      <c r="AG13" s="46">
        <f>SUMIF(Scaling!$C$2:$N$2,ENERGY_PRICING!AG3,Scaling!$C$3:$N$3)*SUMIF(Scaling!$C$7:$AG$7,ENERGY_PRICING!AG2,Scaling!$C$8:$AG$8)</f>
        <v>1</v>
      </c>
      <c r="AH13" s="52">
        <f>SUMIF(Scaling!$C$2:$N$2,ENERGY_PRICING!AH3,Scaling!$C$3:$N$3)*SUMIF(Scaling!$C$7:$AG$7,ENERGY_PRICING!AH2,Scaling!$C$8:$AG$8)</f>
        <v>1</v>
      </c>
      <c r="AI13" s="46">
        <f>SUMIF(Scaling!$C$2:$N$2,ENERGY_PRICING!AI3,Scaling!$C$3:$N$3)*SUMIF(Scaling!$C$7:$AG$7,ENERGY_PRICING!AI2,Scaling!$C$8:$AG$8)</f>
        <v>1</v>
      </c>
      <c r="AJ13" s="46">
        <f>SUMIF(Scaling!$C$2:$N$2,ENERGY_PRICING!AJ3,Scaling!$C$3:$N$3)*SUMIF(Scaling!$C$7:$AG$7,ENERGY_PRICING!AJ2,Scaling!$C$8:$AG$8)</f>
        <v>1</v>
      </c>
      <c r="AK13" s="46">
        <f>SUMIF(Scaling!$C$2:$N$2,ENERGY_PRICING!AK3,Scaling!$C$3:$N$3)*SUMIF(Scaling!$C$7:$AG$7,ENERGY_PRICING!AK2,Scaling!$C$8:$AG$8)</f>
        <v>1</v>
      </c>
      <c r="AL13" s="46">
        <f>SUMIF(Scaling!$C$2:$N$2,ENERGY_PRICING!AL3,Scaling!$C$3:$N$3)*SUMIF(Scaling!$C$7:$AG$7,ENERGY_PRICING!AL2,Scaling!$C$8:$AG$8)</f>
        <v>1</v>
      </c>
      <c r="AM13" s="46">
        <f>SUMIF(Scaling!$C$2:$N$2,ENERGY_PRICING!AM3,Scaling!$C$3:$N$3)*SUMIF(Scaling!$C$7:$AG$7,ENERGY_PRICING!AM2,Scaling!$C$8:$AG$8)</f>
        <v>1</v>
      </c>
      <c r="AN13" s="52">
        <f>SUMIF(Scaling!$C$2:$N$2,ENERGY_PRICING!AN3,Scaling!$C$3:$N$3)*SUMIF(Scaling!$C$7:$AG$7,ENERGY_PRICING!AN2,Scaling!$C$8:$AG$8)</f>
        <v>1</v>
      </c>
      <c r="AO13" s="46">
        <f>SUMIF(Scaling!$C$2:$N$2,ENERGY_PRICING!AO3,Scaling!$C$3:$N$3)*SUMIF(Scaling!$C$7:$AG$7,ENERGY_PRICING!AO2,Scaling!$C$8:$AG$8)</f>
        <v>1</v>
      </c>
      <c r="AP13" s="46">
        <f>SUMIF(Scaling!$C$2:$N$2,ENERGY_PRICING!AP3,Scaling!$C$3:$N$3)*SUMIF(Scaling!$C$7:$AG$7,ENERGY_PRICING!AP2,Scaling!$C$8:$AG$8)</f>
        <v>1</v>
      </c>
      <c r="AQ13" s="46">
        <f>SUMIF(Scaling!$C$2:$N$2,ENERGY_PRICING!AQ3,Scaling!$C$3:$N$3)*SUMIF(Scaling!$C$7:$AG$7,ENERGY_PRICING!AQ2,Scaling!$C$8:$AG$8)</f>
        <v>1</v>
      </c>
      <c r="AR13" s="46">
        <f>SUMIF(Scaling!$C$2:$N$2,ENERGY_PRICING!AR3,Scaling!$C$3:$N$3)*SUMIF(Scaling!$C$7:$AG$7,ENERGY_PRICING!AR2,Scaling!$C$8:$AG$8)</f>
        <v>1</v>
      </c>
      <c r="AS13" s="46">
        <f>SUMIF(Scaling!$C$2:$N$2,ENERGY_PRICING!AS3,Scaling!$C$3:$N$3)*SUMIF(Scaling!$C$7:$AG$7,ENERGY_PRICING!AS2,Scaling!$C$8:$AG$8)</f>
        <v>1</v>
      </c>
      <c r="AT13" s="46">
        <f>SUMIF(Scaling!$C$2:$N$2,ENERGY_PRICING!AT3,Scaling!$C$3:$N$3)*SUMIF(Scaling!$C$7:$AG$7,ENERGY_PRICING!AT2,Scaling!$C$8:$AG$8)</f>
        <v>1</v>
      </c>
      <c r="AU13" s="46">
        <f>SUMIF(Scaling!$C$2:$N$2,ENERGY_PRICING!AU3,Scaling!$C$3:$N$3)*SUMIF(Scaling!$C$7:$AG$7,ENERGY_PRICING!AU2,Scaling!$C$8:$AG$8)</f>
        <v>1</v>
      </c>
      <c r="AV13" s="46">
        <f>SUMIF(Scaling!$C$2:$N$2,ENERGY_PRICING!AV3,Scaling!$C$3:$N$3)*SUMIF(Scaling!$C$7:$AG$7,ENERGY_PRICING!AV2,Scaling!$C$8:$AG$8)</f>
        <v>1</v>
      </c>
      <c r="AW13" s="46">
        <f>SUMIF(Scaling!$C$2:$N$2,ENERGY_PRICING!AW3,Scaling!$C$3:$N$3)*SUMIF(Scaling!$C$7:$AG$7,ENERGY_PRICING!AW2,Scaling!$C$8:$AG$8)</f>
        <v>1</v>
      </c>
      <c r="AX13" s="46">
        <f>SUMIF(Scaling!$C$2:$N$2,ENERGY_PRICING!AX3,Scaling!$C$3:$N$3)*SUMIF(Scaling!$C$7:$AG$7,ENERGY_PRICING!AX2,Scaling!$C$8:$AG$8)</f>
        <v>1</v>
      </c>
      <c r="AY13" s="46">
        <f>SUMIF(Scaling!$C$2:$N$2,ENERGY_PRICING!AY3,Scaling!$C$3:$N$3)*SUMIF(Scaling!$C$7:$AG$7,ENERGY_PRICING!AY2,Scaling!$C$8:$AG$8)</f>
        <v>1</v>
      </c>
      <c r="AZ13" s="52">
        <f>SUMIF(Scaling!$C$2:$N$2,ENERGY_PRICING!AZ3,Scaling!$C$3:$N$3)*SUMIF(Scaling!$C$7:$AG$7,ENERGY_PRICING!AZ2,Scaling!$C$8:$AG$8)</f>
        <v>1</v>
      </c>
      <c r="BA13" s="46">
        <f>SUMIF(Scaling!$C$2:$N$2,ENERGY_PRICING!BA3,Scaling!$C$3:$N$3)*SUMIF(Scaling!$C$7:$AG$7,ENERGY_PRICING!BA2,Scaling!$C$8:$AG$8)</f>
        <v>1</v>
      </c>
      <c r="BB13" s="46">
        <f>SUMIF(Scaling!$C$2:$N$2,ENERGY_PRICING!BB3,Scaling!$C$3:$N$3)*SUMIF(Scaling!$C$7:$AG$7,ENERGY_PRICING!BB2,Scaling!$C$8:$AG$8)</f>
        <v>1</v>
      </c>
      <c r="BC13" s="46">
        <f>SUMIF(Scaling!$C$2:$N$2,ENERGY_PRICING!BC3,Scaling!$C$3:$N$3)*SUMIF(Scaling!$C$7:$AG$7,ENERGY_PRICING!BC2,Scaling!$C$8:$AG$8)</f>
        <v>1</v>
      </c>
      <c r="BD13" s="46">
        <f>SUMIF(Scaling!$C$2:$N$2,ENERGY_PRICING!BD3,Scaling!$C$3:$N$3)*SUMIF(Scaling!$C$7:$AG$7,ENERGY_PRICING!BD2,Scaling!$C$8:$AG$8)</f>
        <v>1</v>
      </c>
      <c r="BE13" s="46">
        <f>SUMIF(Scaling!$C$2:$N$2,ENERGY_PRICING!BE3,Scaling!$C$3:$N$3)*SUMIF(Scaling!$C$7:$AG$7,ENERGY_PRICING!BE2,Scaling!$C$8:$AG$8)</f>
        <v>1</v>
      </c>
      <c r="BF13" s="46">
        <f>SUMIF(Scaling!$C$2:$N$2,ENERGY_PRICING!BF3,Scaling!$C$3:$N$3)*SUMIF(Scaling!$C$7:$AG$7,ENERGY_PRICING!BF2,Scaling!$C$8:$AG$8)</f>
        <v>1</v>
      </c>
      <c r="BG13" s="46">
        <f>SUMIF(Scaling!$C$2:$N$2,ENERGY_PRICING!BG3,Scaling!$C$3:$N$3)*SUMIF(Scaling!$C$7:$AG$7,ENERGY_PRICING!BG2,Scaling!$C$8:$AG$8)</f>
        <v>1</v>
      </c>
      <c r="BH13" s="46">
        <f>SUMIF(Scaling!$C$2:$N$2,ENERGY_PRICING!BH3,Scaling!$C$3:$N$3)*SUMIF(Scaling!$C$7:$AG$7,ENERGY_PRICING!BH2,Scaling!$C$8:$AG$8)</f>
        <v>1</v>
      </c>
      <c r="BI13" s="46">
        <f>SUMIF(Scaling!$C$2:$N$2,ENERGY_PRICING!BI3,Scaling!$C$3:$N$3)*SUMIF(Scaling!$C$7:$AG$7,ENERGY_PRICING!BI2,Scaling!$C$8:$AG$8)</f>
        <v>1</v>
      </c>
      <c r="BJ13" s="46">
        <f>SUMIF(Scaling!$C$2:$N$2,ENERGY_PRICING!BJ3,Scaling!$C$3:$N$3)*SUMIF(Scaling!$C$7:$AG$7,ENERGY_PRICING!BJ2,Scaling!$C$8:$AG$8)</f>
        <v>1</v>
      </c>
      <c r="BK13" s="46">
        <f>SUMIF(Scaling!$C$2:$N$2,ENERGY_PRICING!BK3,Scaling!$C$3:$N$3)*SUMIF(Scaling!$C$7:$AG$7,ENERGY_PRICING!BK2,Scaling!$C$8:$AG$8)</f>
        <v>1</v>
      </c>
      <c r="BL13" s="46">
        <f>SUMIF(Scaling!$C$2:$N$2,ENERGY_PRICING!BL3,Scaling!$C$3:$N$3)*SUMIF(Scaling!$C$7:$AG$7,ENERGY_PRICING!BL2,Scaling!$C$8:$AG$8)</f>
        <v>1</v>
      </c>
      <c r="BM13" s="46">
        <f>SUMIF(Scaling!$C$2:$N$2,ENERGY_PRICING!BM3,Scaling!$C$3:$N$3)*SUMIF(Scaling!$C$7:$AG$7,ENERGY_PRICING!BM2,Scaling!$C$8:$AG$8)</f>
        <v>1</v>
      </c>
      <c r="BN13" s="46">
        <f>SUMIF(Scaling!$C$2:$N$2,ENERGY_PRICING!BN3,Scaling!$C$3:$N$3)*SUMIF(Scaling!$C$7:$AG$7,ENERGY_PRICING!BN2,Scaling!$C$8:$AG$8)</f>
        <v>1</v>
      </c>
      <c r="BO13" s="46">
        <f>SUMIF(Scaling!$C$2:$N$2,ENERGY_PRICING!BO3,Scaling!$C$3:$N$3)*SUMIF(Scaling!$C$7:$AG$7,ENERGY_PRICING!BO2,Scaling!$C$8:$AG$8)</f>
        <v>1</v>
      </c>
      <c r="BP13" s="46">
        <f>SUMIF(Scaling!$C$2:$N$2,ENERGY_PRICING!BP3,Scaling!$C$3:$N$3)*SUMIF(Scaling!$C$7:$AG$7,ENERGY_PRICING!BP2,Scaling!$C$8:$AG$8)</f>
        <v>1</v>
      </c>
      <c r="BQ13" s="46">
        <f>SUMIF(Scaling!$C$2:$N$2,ENERGY_PRICING!BQ3,Scaling!$C$3:$N$3)*SUMIF(Scaling!$C$7:$AG$7,ENERGY_PRICING!BQ2,Scaling!$C$8:$AG$8)</f>
        <v>1</v>
      </c>
      <c r="BR13" s="46">
        <f>SUMIF(Scaling!$C$2:$N$2,ENERGY_PRICING!BR3,Scaling!$C$3:$N$3)*SUMIF(Scaling!$C$7:$AG$7,ENERGY_PRICING!BR2,Scaling!$C$8:$AG$8)</f>
        <v>1</v>
      </c>
      <c r="BS13" s="46">
        <f>SUMIF(Scaling!$C$2:$N$2,ENERGY_PRICING!BS3,Scaling!$C$3:$N$3)*SUMIF(Scaling!$C$7:$AG$7,ENERGY_PRICING!BS2,Scaling!$C$8:$AG$8)</f>
        <v>1</v>
      </c>
      <c r="BT13" s="46">
        <f>SUMIF(Scaling!$C$2:$N$2,ENERGY_PRICING!BT3,Scaling!$C$3:$N$3)*SUMIF(Scaling!$C$7:$AG$7,ENERGY_PRICING!BT2,Scaling!$C$8:$AG$8)</f>
        <v>1</v>
      </c>
      <c r="BU13" s="46">
        <f>SUMIF(Scaling!$C$2:$N$2,ENERGY_PRICING!BU3,Scaling!$C$3:$N$3)*SUMIF(Scaling!$C$7:$AG$7,ENERGY_PRICING!BU2,Scaling!$C$8:$AG$8)</f>
        <v>1</v>
      </c>
      <c r="BV13" s="46">
        <f>SUMIF(Scaling!$C$2:$N$2,ENERGY_PRICING!BV3,Scaling!$C$3:$N$3)*SUMIF(Scaling!$C$7:$AG$7,ENERGY_PRICING!BV2,Scaling!$C$8:$AG$8)</f>
        <v>1</v>
      </c>
      <c r="BW13" s="46">
        <f>SUMIF(Scaling!$C$2:$N$2,ENERGY_PRICING!BW3,Scaling!$C$3:$N$3)*SUMIF(Scaling!$C$7:$AG$7,ENERGY_PRICING!BW2,Scaling!$C$8:$AG$8)</f>
        <v>1</v>
      </c>
      <c r="BX13" s="46">
        <f>SUMIF(Scaling!$C$2:$N$2,ENERGY_PRICING!BX3,Scaling!$C$3:$N$3)*SUMIF(Scaling!$C$7:$AG$7,ENERGY_PRICING!BX2,Scaling!$C$8:$AG$8)</f>
        <v>1</v>
      </c>
      <c r="BY13" s="46">
        <f>SUMIF(Scaling!$C$2:$N$2,ENERGY_PRICING!BY3,Scaling!$C$3:$N$3)*SUMIF(Scaling!$C$7:$AG$7,ENERGY_PRICING!BY2,Scaling!$C$8:$AG$8)</f>
        <v>1</v>
      </c>
      <c r="BZ13" s="46">
        <f>SUMIF(Scaling!$C$2:$N$2,ENERGY_PRICING!BZ3,Scaling!$C$3:$N$3)*SUMIF(Scaling!$C$7:$AG$7,ENERGY_PRICING!BZ2,Scaling!$C$8:$AG$8)</f>
        <v>1</v>
      </c>
      <c r="CA13" s="46">
        <f>SUMIF(Scaling!$C$2:$N$2,ENERGY_PRICING!CA3,Scaling!$C$3:$N$3)*SUMIF(Scaling!$C$7:$AG$7,ENERGY_PRICING!CA2,Scaling!$C$8:$AG$8)</f>
        <v>1</v>
      </c>
      <c r="CB13" s="46">
        <f>SUMIF(Scaling!$C$2:$N$2,ENERGY_PRICING!CB3,Scaling!$C$3:$N$3)*SUMIF(Scaling!$C$7:$AG$7,ENERGY_PRICING!CB2,Scaling!$C$8:$AG$8)</f>
        <v>1</v>
      </c>
      <c r="CC13" s="46">
        <f>SUMIF(Scaling!$C$2:$N$2,ENERGY_PRICING!CC3,Scaling!$C$3:$N$3)*SUMIF(Scaling!$C$7:$AG$7,ENERGY_PRICING!CC2,Scaling!$C$8:$AG$8)</f>
        <v>1</v>
      </c>
      <c r="CD13" s="46">
        <f>SUMIF(Scaling!$C$2:$N$2,ENERGY_PRICING!CD3,Scaling!$C$3:$N$3)*SUMIF(Scaling!$C$7:$AG$7,ENERGY_PRICING!CD2,Scaling!$C$8:$AG$8)</f>
        <v>1</v>
      </c>
      <c r="CE13" s="46">
        <f>SUMIF(Scaling!$C$2:$N$2,ENERGY_PRICING!CE3,Scaling!$C$3:$N$3)*SUMIF(Scaling!$C$7:$AG$7,ENERGY_PRICING!CE2,Scaling!$C$8:$AG$8)</f>
        <v>1</v>
      </c>
      <c r="CF13" s="46">
        <f>SUMIF(Scaling!$C$2:$N$2,ENERGY_PRICING!CF3,Scaling!$C$3:$N$3)*SUMIF(Scaling!$C$7:$AG$7,ENERGY_PRICING!CF2,Scaling!$C$8:$AG$8)</f>
        <v>1</v>
      </c>
      <c r="CG13" s="46">
        <f>SUMIF(Scaling!$C$2:$N$2,ENERGY_PRICING!CG3,Scaling!$C$3:$N$3)*SUMIF(Scaling!$C$7:$AG$7,ENERGY_PRICING!CG2,Scaling!$C$8:$AG$8)</f>
        <v>1</v>
      </c>
      <c r="CH13" s="46">
        <f>SUMIF(Scaling!$C$2:$N$2,ENERGY_PRICING!CH3,Scaling!$C$3:$N$3)*SUMIF(Scaling!$C$7:$AG$7,ENERGY_PRICING!CH2,Scaling!$C$8:$AG$8)</f>
        <v>1</v>
      </c>
      <c r="CI13" s="46">
        <f>SUMIF(Scaling!$C$2:$N$2,ENERGY_PRICING!CI3,Scaling!$C$3:$N$3)*SUMIF(Scaling!$C$7:$AG$7,ENERGY_PRICING!CI2,Scaling!$C$8:$AG$8)</f>
        <v>1</v>
      </c>
      <c r="CJ13" s="46">
        <f>SUMIF(Scaling!$C$2:$N$2,ENERGY_PRICING!CJ3,Scaling!$C$3:$N$3)*SUMIF(Scaling!$C$7:$AG$7,ENERGY_PRICING!CJ2,Scaling!$C$8:$AG$8)</f>
        <v>1</v>
      </c>
      <c r="CK13" s="46">
        <f>SUMIF(Scaling!$C$2:$N$2,ENERGY_PRICING!CK3,Scaling!$C$3:$N$3)*SUMIF(Scaling!$C$7:$AG$7,ENERGY_PRICING!CK2,Scaling!$C$8:$AG$8)</f>
        <v>1</v>
      </c>
      <c r="CL13" s="46">
        <f>SUMIF(Scaling!$C$2:$N$2,ENERGY_PRICING!CL3,Scaling!$C$3:$N$3)*SUMIF(Scaling!$C$7:$AG$7,ENERGY_PRICING!CL2,Scaling!$C$8:$AG$8)</f>
        <v>1</v>
      </c>
      <c r="CM13" s="46">
        <f>SUMIF(Scaling!$C$2:$N$2,ENERGY_PRICING!CM3,Scaling!$C$3:$N$3)*SUMIF(Scaling!$C$7:$AG$7,ENERGY_PRICING!CM2,Scaling!$C$8:$AG$8)</f>
        <v>1</v>
      </c>
      <c r="CN13" s="46">
        <f>SUMIF(Scaling!$C$2:$N$2,ENERGY_PRICING!CN3,Scaling!$C$3:$N$3)*SUMIF(Scaling!$C$7:$AG$7,ENERGY_PRICING!CN2,Scaling!$C$8:$AG$8)</f>
        <v>1</v>
      </c>
      <c r="CO13" s="46">
        <f>SUMIF(Scaling!$C$2:$N$2,ENERGY_PRICING!CO3,Scaling!$C$3:$N$3)*SUMIF(Scaling!$C$7:$AG$7,ENERGY_PRICING!CO2,Scaling!$C$8:$AG$8)</f>
        <v>1</v>
      </c>
      <c r="CP13" s="46">
        <f>SUMIF(Scaling!$C$2:$N$2,ENERGY_PRICING!CP3,Scaling!$C$3:$N$3)*SUMIF(Scaling!$C$7:$AG$7,ENERGY_PRICING!CP2,Scaling!$C$8:$AG$8)</f>
        <v>1</v>
      </c>
      <c r="CQ13" s="46">
        <f>SUMIF(Scaling!$C$2:$N$2,ENERGY_PRICING!CQ3,Scaling!$C$3:$N$3)*SUMIF(Scaling!$C$7:$AG$7,ENERGY_PRICING!CQ2,Scaling!$C$8:$AG$8)</f>
        <v>1</v>
      </c>
      <c r="CR13" s="46">
        <f>SUMIF(Scaling!$C$2:$N$2,ENERGY_PRICING!CR3,Scaling!$C$3:$N$3)*SUMIF(Scaling!$C$7:$AG$7,ENERGY_PRICING!CR2,Scaling!$C$8:$AG$8)</f>
        <v>1</v>
      </c>
      <c r="CS13" s="46">
        <f>SUMIF(Scaling!$C$2:$N$2,ENERGY_PRICING!CS3,Scaling!$C$3:$N$3)*SUMIF(Scaling!$C$7:$AG$7,ENERGY_PRICING!CS2,Scaling!$C$8:$AG$8)</f>
        <v>1</v>
      </c>
      <c r="CT13" s="46">
        <f>SUMIF(Scaling!$C$2:$N$2,ENERGY_PRICING!CT3,Scaling!$C$3:$N$3)*SUMIF(Scaling!$C$7:$AG$7,ENERGY_PRICING!CT2,Scaling!$C$8:$AG$8)</f>
        <v>1</v>
      </c>
      <c r="CU13" s="46">
        <f>SUMIF(Scaling!$C$2:$N$2,ENERGY_PRICING!CU3,Scaling!$C$3:$N$3)*SUMIF(Scaling!$C$7:$AG$7,ENERGY_PRICING!CU2,Scaling!$C$8:$AG$8)</f>
        <v>1</v>
      </c>
      <c r="CV13" s="46">
        <f>SUMIF(Scaling!$C$2:$N$2,ENERGY_PRICING!CV3,Scaling!$C$3:$N$3)*SUMIF(Scaling!$C$7:$AG$7,ENERGY_PRICING!CV2,Scaling!$C$8:$AG$8)</f>
        <v>1</v>
      </c>
      <c r="CW13" s="46">
        <f>SUMIF(Scaling!$C$2:$N$2,ENERGY_PRICING!CW3,Scaling!$C$3:$N$3)*SUMIF(Scaling!$C$7:$AG$7,ENERGY_PRICING!CW2,Scaling!$C$8:$AG$8)</f>
        <v>1</v>
      </c>
      <c r="CX13" s="46">
        <f>SUMIF(Scaling!$C$2:$N$2,ENERGY_PRICING!CX3,Scaling!$C$3:$N$3)*SUMIF(Scaling!$C$7:$AG$7,ENERGY_PRICING!CX2,Scaling!$C$8:$AG$8)</f>
        <v>1</v>
      </c>
      <c r="CY13" s="46">
        <f>SUMIF(Scaling!$C$2:$N$2,ENERGY_PRICING!CY3,Scaling!$C$3:$N$3)*SUMIF(Scaling!$C$7:$AG$7,ENERGY_PRICING!CY2,Scaling!$C$8:$AG$8)</f>
        <v>1</v>
      </c>
      <c r="CZ13" s="46">
        <f>SUMIF(Scaling!$C$2:$N$2,ENERGY_PRICING!CZ3,Scaling!$C$3:$N$3)*SUMIF(Scaling!$C$7:$AG$7,ENERGY_PRICING!CZ2,Scaling!$C$8:$AG$8)</f>
        <v>1</v>
      </c>
      <c r="DA13" s="46">
        <f>SUMIF(Scaling!$C$2:$N$2,ENERGY_PRICING!DA3,Scaling!$C$3:$N$3)*SUMIF(Scaling!$C$7:$AG$7,ENERGY_PRICING!DA2,Scaling!$C$8:$AG$8)</f>
        <v>1</v>
      </c>
      <c r="DB13" s="46">
        <f>SUMIF(Scaling!$C$2:$N$2,ENERGY_PRICING!DB3,Scaling!$C$3:$N$3)*SUMIF(Scaling!$C$7:$AG$7,ENERGY_PRICING!DB2,Scaling!$C$8:$AG$8)</f>
        <v>1</v>
      </c>
      <c r="DC13" s="46">
        <f>SUMIF(Scaling!$C$2:$N$2,ENERGY_PRICING!DC3,Scaling!$C$3:$N$3)*SUMIF(Scaling!$C$7:$AG$7,ENERGY_PRICING!DC2,Scaling!$C$8:$AG$8)</f>
        <v>1</v>
      </c>
      <c r="DD13" s="46">
        <f>SUMIF(Scaling!$C$2:$N$2,ENERGY_PRICING!DD3,Scaling!$C$3:$N$3)*SUMIF(Scaling!$C$7:$AG$7,ENERGY_PRICING!DD2,Scaling!$C$8:$AG$8)</f>
        <v>1</v>
      </c>
      <c r="DE13" s="46">
        <f>SUMIF(Scaling!$C$2:$N$2,ENERGY_PRICING!DE3,Scaling!$C$3:$N$3)*SUMIF(Scaling!$C$7:$AG$7,ENERGY_PRICING!DE2,Scaling!$C$8:$AG$8)</f>
        <v>1</v>
      </c>
      <c r="DF13" s="46">
        <f>SUMIF(Scaling!$C$2:$N$2,ENERGY_PRICING!DF3,Scaling!$C$3:$N$3)*SUMIF(Scaling!$C$7:$AG$7,ENERGY_PRICING!DF2,Scaling!$C$8:$AG$8)</f>
        <v>1</v>
      </c>
      <c r="DG13" s="46">
        <f>SUMIF(Scaling!$C$2:$N$2,ENERGY_PRICING!DG3,Scaling!$C$3:$N$3)*SUMIF(Scaling!$C$7:$AG$7,ENERGY_PRICING!DG2,Scaling!$C$8:$AG$8)</f>
        <v>1</v>
      </c>
      <c r="DH13" s="46">
        <f>SUMIF(Scaling!$C$2:$N$2,ENERGY_PRICING!DH3,Scaling!$C$3:$N$3)*SUMIF(Scaling!$C$7:$AG$7,ENERGY_PRICING!DH2,Scaling!$C$8:$AG$8)</f>
        <v>1</v>
      </c>
      <c r="DI13" s="46">
        <f>SUMIF(Scaling!$C$2:$N$2,ENERGY_PRICING!DI3,Scaling!$C$3:$N$3)*SUMIF(Scaling!$C$7:$AG$7,ENERGY_PRICING!DI2,Scaling!$C$8:$AG$8)</f>
        <v>1</v>
      </c>
      <c r="DJ13" s="46">
        <f>SUMIF(Scaling!$C$2:$N$2,ENERGY_PRICING!DJ3,Scaling!$C$3:$N$3)*SUMIF(Scaling!$C$7:$AG$7,ENERGY_PRICING!DJ2,Scaling!$C$8:$AG$8)</f>
        <v>1</v>
      </c>
      <c r="DK13" s="46">
        <f>SUMIF(Scaling!$C$2:$N$2,ENERGY_PRICING!DK3,Scaling!$C$3:$N$3)*SUMIF(Scaling!$C$7:$AG$7,ENERGY_PRICING!DK2,Scaling!$C$8:$AG$8)</f>
        <v>1</v>
      </c>
      <c r="DL13" s="46">
        <f>SUMIF(Scaling!$C$2:$N$2,ENERGY_PRICING!DL3,Scaling!$C$3:$N$3)*SUMIF(Scaling!$C$7:$AG$7,ENERGY_PRICING!DL2,Scaling!$C$8:$AG$8)</f>
        <v>1</v>
      </c>
      <c r="DM13" s="46">
        <f>SUMIF(Scaling!$C$2:$N$2,ENERGY_PRICING!DM3,Scaling!$C$3:$N$3)*SUMIF(Scaling!$C$7:$AG$7,ENERGY_PRICING!DM2,Scaling!$C$8:$AG$8)</f>
        <v>1</v>
      </c>
      <c r="DN13" s="46">
        <f>SUMIF(Scaling!$C$2:$N$2,ENERGY_PRICING!DN3,Scaling!$C$3:$N$3)*SUMIF(Scaling!$C$7:$AG$7,ENERGY_PRICING!DN2,Scaling!$C$8:$AG$8)</f>
        <v>1</v>
      </c>
      <c r="DO13" s="46">
        <f>SUMIF(Scaling!$C$2:$N$2,ENERGY_PRICING!DO3,Scaling!$C$3:$N$3)*SUMIF(Scaling!$C$7:$AG$7,ENERGY_PRICING!DO2,Scaling!$C$8:$AG$8)</f>
        <v>1</v>
      </c>
      <c r="DP13" s="46">
        <f>SUMIF(Scaling!$C$2:$N$2,ENERGY_PRICING!DP3,Scaling!$C$3:$N$3)*SUMIF(Scaling!$C$7:$AG$7,ENERGY_PRICING!DP2,Scaling!$C$8:$AG$8)</f>
        <v>1</v>
      </c>
      <c r="DQ13" s="46">
        <f>SUMIF(Scaling!$C$2:$N$2,ENERGY_PRICING!DQ3,Scaling!$C$3:$N$3)*SUMIF(Scaling!$C$7:$AG$7,ENERGY_PRICING!DQ2,Scaling!$C$8:$AG$8)</f>
        <v>1</v>
      </c>
      <c r="DR13" s="46">
        <f>SUMIF(Scaling!$C$2:$N$2,ENERGY_PRICING!DR3,Scaling!$C$3:$N$3)*SUMIF(Scaling!$C$7:$AG$7,ENERGY_PRICING!DR2,Scaling!$C$8:$AG$8)</f>
        <v>1</v>
      </c>
      <c r="DS13" s="46">
        <f>SUMIF(Scaling!$C$2:$N$2,ENERGY_PRICING!DS3,Scaling!$C$3:$N$3)*SUMIF(Scaling!$C$7:$AG$7,ENERGY_PRICING!DS2,Scaling!$C$8:$AG$8)</f>
        <v>1</v>
      </c>
      <c r="DT13" s="46">
        <f>SUMIF(Scaling!$C$2:$N$2,ENERGY_PRICING!DT3,Scaling!$C$3:$N$3)*SUMIF(Scaling!$C$7:$AG$7,ENERGY_PRICING!DT2,Scaling!$C$8:$AG$8)</f>
        <v>1</v>
      </c>
      <c r="DU13" s="46">
        <f>SUMIF(Scaling!$C$2:$N$2,ENERGY_PRICING!DU3,Scaling!$C$3:$N$3)*SUMIF(Scaling!$C$7:$AG$7,ENERGY_PRICING!DU2,Scaling!$C$8:$AG$8)</f>
        <v>1</v>
      </c>
      <c r="DV13" s="46">
        <f>SUMIF(Scaling!$C$2:$N$2,ENERGY_PRICING!DV3,Scaling!$C$3:$N$3)*SUMIF(Scaling!$C$7:$AG$7,ENERGY_PRICING!DV2,Scaling!$C$8:$AG$8)</f>
        <v>1</v>
      </c>
      <c r="DW13" s="46">
        <f>SUMIF(Scaling!$C$2:$N$2,ENERGY_PRICING!DW3,Scaling!$C$3:$N$3)*SUMIF(Scaling!$C$7:$AG$7,ENERGY_PRICING!DW2,Scaling!$C$8:$AG$8)</f>
        <v>1</v>
      </c>
      <c r="DX13" s="46">
        <f>SUMIF(Scaling!$C$2:$N$2,ENERGY_PRICING!DX3,Scaling!$C$3:$N$3)*SUMIF(Scaling!$C$7:$AG$7,ENERGY_PRICING!DX2,Scaling!$C$8:$AG$8)</f>
        <v>1</v>
      </c>
      <c r="DY13" s="46">
        <f>SUMIF(Scaling!$C$2:$N$2,ENERGY_PRICING!DY3,Scaling!$C$3:$N$3)*SUMIF(Scaling!$C$7:$AG$7,ENERGY_PRICING!DY2,Scaling!$C$8:$AG$8)</f>
        <v>1</v>
      </c>
      <c r="DZ13" s="46">
        <f>SUMIF(Scaling!$C$2:$N$2,ENERGY_PRICING!DZ3,Scaling!$C$3:$N$3)*SUMIF(Scaling!$C$7:$AG$7,ENERGY_PRICING!DZ2,Scaling!$C$8:$AG$8)</f>
        <v>1</v>
      </c>
      <c r="EA13" s="46">
        <f>SUMIF(Scaling!$C$2:$N$2,ENERGY_PRICING!EA3,Scaling!$C$3:$N$3)*SUMIF(Scaling!$C$7:$AG$7,ENERGY_PRICING!EA2,Scaling!$C$8:$AG$8)</f>
        <v>1</v>
      </c>
      <c r="EB13" s="46">
        <f>SUMIF(Scaling!$C$2:$N$2,ENERGY_PRICING!EB3,Scaling!$C$3:$N$3)*SUMIF(Scaling!$C$7:$AG$7,ENERGY_PRICING!EB2,Scaling!$C$8:$AG$8)</f>
        <v>1</v>
      </c>
      <c r="EC13" s="46">
        <f>SUMIF(Scaling!$C$2:$N$2,ENERGY_PRICING!EC3,Scaling!$C$3:$N$3)*SUMIF(Scaling!$C$7:$AG$7,ENERGY_PRICING!EC2,Scaling!$C$8:$AG$8)</f>
        <v>1</v>
      </c>
      <c r="ED13" s="46">
        <f>SUMIF(Scaling!$C$2:$N$2,ENERGY_PRICING!ED3,Scaling!$C$3:$N$3)*SUMIF(Scaling!$C$7:$AG$7,ENERGY_PRICING!ED2,Scaling!$C$8:$AG$8)</f>
        <v>1</v>
      </c>
      <c r="EE13" s="46">
        <f>SUMIF(Scaling!$C$2:$N$2,ENERGY_PRICING!EE3,Scaling!$C$3:$N$3)*SUMIF(Scaling!$C$7:$AG$7,ENERGY_PRICING!EE2,Scaling!$C$8:$AG$8)</f>
        <v>1</v>
      </c>
      <c r="EF13" s="46">
        <f>SUMIF(Scaling!$C$2:$N$2,ENERGY_PRICING!EF3,Scaling!$C$3:$N$3)*SUMIF(Scaling!$C$7:$AG$7,ENERGY_PRICING!EF2,Scaling!$C$8:$AG$8)</f>
        <v>1</v>
      </c>
      <c r="EG13" s="46">
        <f>SUMIF(Scaling!$C$2:$N$2,ENERGY_PRICING!EG3,Scaling!$C$3:$N$3)*SUMIF(Scaling!$C$7:$AG$7,ENERGY_PRICING!EG2,Scaling!$C$8:$AG$8)</f>
        <v>1</v>
      </c>
      <c r="EH13" s="46">
        <f>SUMIF(Scaling!$C$2:$N$2,ENERGY_PRICING!EH3,Scaling!$C$3:$N$3)*SUMIF(Scaling!$C$7:$AG$7,ENERGY_PRICING!EH2,Scaling!$C$8:$AG$8)</f>
        <v>1</v>
      </c>
      <c r="EI13" s="46">
        <f>SUMIF(Scaling!$C$2:$N$2,ENERGY_PRICING!EI3,Scaling!$C$3:$N$3)*SUMIF(Scaling!$C$7:$AG$7,ENERGY_PRICING!EI2,Scaling!$C$8:$AG$8)</f>
        <v>1</v>
      </c>
      <c r="EJ13" s="46">
        <f>SUMIF(Scaling!$C$2:$N$2,ENERGY_PRICING!EJ3,Scaling!$C$3:$N$3)*SUMIF(Scaling!$C$7:$AG$7,ENERGY_PRICING!EJ2,Scaling!$C$8:$AG$8)</f>
        <v>1</v>
      </c>
      <c r="EK13" s="46">
        <f>SUMIF(Scaling!$C$2:$N$2,ENERGY_PRICING!EK3,Scaling!$C$3:$N$3)*SUMIF(Scaling!$C$7:$AG$7,ENERGY_PRICING!EK2,Scaling!$C$8:$AG$8)</f>
        <v>1</v>
      </c>
      <c r="EL13" s="46">
        <f>SUMIF(Scaling!$C$2:$N$2,ENERGY_PRICING!EL3,Scaling!$C$3:$N$3)*SUMIF(Scaling!$C$7:$AG$7,ENERGY_PRICING!EL2,Scaling!$C$8:$AG$8)</f>
        <v>1</v>
      </c>
      <c r="EM13" s="46">
        <f>SUMIF(Scaling!$C$2:$N$2,ENERGY_PRICING!EM3,Scaling!$C$3:$N$3)*SUMIF(Scaling!$C$7:$AG$7,ENERGY_PRICING!EM2,Scaling!$C$8:$AG$8)</f>
        <v>1</v>
      </c>
      <c r="EN13" s="46">
        <f>SUMIF(Scaling!$C$2:$N$2,ENERGY_PRICING!EN3,Scaling!$C$3:$N$3)*SUMIF(Scaling!$C$7:$AG$7,ENERGY_PRICING!EN2,Scaling!$C$8:$AG$8)</f>
        <v>1</v>
      </c>
      <c r="EO13" s="46">
        <f>SUMIF(Scaling!$C$2:$N$2,ENERGY_PRICING!EO3,Scaling!$C$3:$N$3)*SUMIF(Scaling!$C$7:$AG$7,ENERGY_PRICING!EO2,Scaling!$C$8:$AG$8)</f>
        <v>1</v>
      </c>
      <c r="EP13" s="46">
        <f>SUMIF(Scaling!$C$2:$N$2,ENERGY_PRICING!EP3,Scaling!$C$3:$N$3)*SUMIF(Scaling!$C$7:$AG$7,ENERGY_PRICING!EP2,Scaling!$C$8:$AG$8)</f>
        <v>1</v>
      </c>
      <c r="EQ13" s="46">
        <f>SUMIF(Scaling!$C$2:$N$2,ENERGY_PRICING!EQ3,Scaling!$C$3:$N$3)*SUMIF(Scaling!$C$7:$AG$7,ENERGY_PRICING!EQ2,Scaling!$C$8:$AG$8)</f>
        <v>1</v>
      </c>
      <c r="ER13" s="46">
        <f>SUMIF(Scaling!$C$2:$N$2,ENERGY_PRICING!ER3,Scaling!$C$3:$N$3)*SUMIF(Scaling!$C$7:$AG$7,ENERGY_PRICING!ER2,Scaling!$C$8:$AG$8)</f>
        <v>1</v>
      </c>
      <c r="ES13" s="46">
        <f>SUMIF(Scaling!$C$2:$N$2,ENERGY_PRICING!ES3,Scaling!$C$3:$N$3)*SUMIF(Scaling!$C$7:$AG$7,ENERGY_PRICING!ES2,Scaling!$C$8:$AG$8)</f>
        <v>1</v>
      </c>
      <c r="ET13" s="46">
        <f>SUMIF(Scaling!$C$2:$N$2,ENERGY_PRICING!ET3,Scaling!$C$3:$N$3)*SUMIF(Scaling!$C$7:$AG$7,ENERGY_PRICING!ET2,Scaling!$C$8:$AG$8)</f>
        <v>1</v>
      </c>
      <c r="EU13" s="46">
        <f>SUMIF(Scaling!$C$2:$N$2,ENERGY_PRICING!EU3,Scaling!$C$3:$N$3)*SUMIF(Scaling!$C$7:$AG$7,ENERGY_PRICING!EU2,Scaling!$C$8:$AG$8)</f>
        <v>1</v>
      </c>
      <c r="EV13" s="46">
        <f>SUMIF(Scaling!$C$2:$N$2,ENERGY_PRICING!EV3,Scaling!$C$3:$N$3)*SUMIF(Scaling!$C$7:$AG$7,ENERGY_PRICING!EV2,Scaling!$C$8:$AG$8)</f>
        <v>1</v>
      </c>
      <c r="EW13" s="46">
        <f>SUMIF(Scaling!$C$2:$N$2,ENERGY_PRICING!EW3,Scaling!$C$3:$N$3)*SUMIF(Scaling!$C$7:$AG$7,ENERGY_PRICING!EW2,Scaling!$C$8:$AG$8)</f>
        <v>1</v>
      </c>
      <c r="EX13" s="46">
        <f>SUMIF(Scaling!$C$2:$N$2,ENERGY_PRICING!EX3,Scaling!$C$3:$N$3)*SUMIF(Scaling!$C$7:$AG$7,ENERGY_PRICING!EX2,Scaling!$C$8:$AG$8)</f>
        <v>1</v>
      </c>
      <c r="EY13" s="46">
        <f>SUMIF(Scaling!$C$2:$N$2,ENERGY_PRICING!EY3,Scaling!$C$3:$N$3)*SUMIF(Scaling!$C$7:$AG$7,ENERGY_PRICING!EY2,Scaling!$C$8:$AG$8)</f>
        <v>1</v>
      </c>
      <c r="EZ13" s="46">
        <f>SUMIF(Scaling!$C$2:$N$2,ENERGY_PRICING!EZ3,Scaling!$C$3:$N$3)*SUMIF(Scaling!$C$7:$AG$7,ENERGY_PRICING!EZ2,Scaling!$C$8:$AG$8)</f>
        <v>1</v>
      </c>
      <c r="FA13" s="46">
        <f>SUMIF(Scaling!$C$2:$N$2,ENERGY_PRICING!FA3,Scaling!$C$3:$N$3)*SUMIF(Scaling!$C$7:$AG$7,ENERGY_PRICING!FA2,Scaling!$C$8:$AG$8)</f>
        <v>1</v>
      </c>
      <c r="FB13" s="46">
        <f>SUMIF(Scaling!$C$2:$N$2,ENERGY_PRICING!FB3,Scaling!$C$3:$N$3)*SUMIF(Scaling!$C$7:$AG$7,ENERGY_PRICING!FB2,Scaling!$C$8:$AG$8)</f>
        <v>1</v>
      </c>
      <c r="FC13" s="46">
        <f>SUMIF(Scaling!$C$2:$N$2,ENERGY_PRICING!FC3,Scaling!$C$3:$N$3)*SUMIF(Scaling!$C$7:$AG$7,ENERGY_PRICING!FC2,Scaling!$C$8:$AG$8)</f>
        <v>1</v>
      </c>
      <c r="FD13" s="46">
        <f>SUMIF(Scaling!$C$2:$N$2,ENERGY_PRICING!FD3,Scaling!$C$3:$N$3)*SUMIF(Scaling!$C$7:$AG$7,ENERGY_PRICING!FD2,Scaling!$C$8:$AG$8)</f>
        <v>1</v>
      </c>
      <c r="FE13" s="46">
        <f>SUMIF(Scaling!$C$2:$N$2,ENERGY_PRICING!FE3,Scaling!$C$3:$N$3)*SUMIF(Scaling!$C$7:$AG$7,ENERGY_PRICING!FE2,Scaling!$C$8:$AG$8)</f>
        <v>1</v>
      </c>
      <c r="FF13" s="46">
        <f>SUMIF(Scaling!$C$2:$N$2,ENERGY_PRICING!FF3,Scaling!$C$3:$N$3)*SUMIF(Scaling!$C$7:$AG$7,ENERGY_PRICING!FF2,Scaling!$C$8:$AG$8)</f>
        <v>1</v>
      </c>
      <c r="FG13" s="46">
        <f>SUMIF(Scaling!$C$2:$N$2,ENERGY_PRICING!FG3,Scaling!$C$3:$N$3)*SUMIF(Scaling!$C$7:$AG$7,ENERGY_PRICING!FG2,Scaling!$C$8:$AG$8)</f>
        <v>1</v>
      </c>
      <c r="FH13" s="46">
        <f>SUMIF(Scaling!$C$2:$N$2,ENERGY_PRICING!FH3,Scaling!$C$3:$N$3)*SUMIF(Scaling!$C$7:$AG$7,ENERGY_PRICING!FH2,Scaling!$C$8:$AG$8)</f>
        <v>1</v>
      </c>
      <c r="FI13" s="46">
        <f>SUMIF(Scaling!$C$2:$N$2,ENERGY_PRICING!FI3,Scaling!$C$3:$N$3)*SUMIF(Scaling!$C$7:$AG$7,ENERGY_PRICING!FI2,Scaling!$C$8:$AG$8)</f>
        <v>1</v>
      </c>
      <c r="FJ13" s="46">
        <f>SUMIF(Scaling!$C$2:$N$2,ENERGY_PRICING!FJ3,Scaling!$C$3:$N$3)*SUMIF(Scaling!$C$7:$AG$7,ENERGY_PRICING!FJ2,Scaling!$C$8:$AG$8)</f>
        <v>1</v>
      </c>
      <c r="FK13" s="46">
        <f>SUMIF(Scaling!$C$2:$N$2,ENERGY_PRICING!FK3,Scaling!$C$3:$N$3)*SUMIF(Scaling!$C$7:$AG$7,ENERGY_PRICING!FK2,Scaling!$C$8:$AG$8)</f>
        <v>1</v>
      </c>
      <c r="FL13" s="46">
        <f>SUMIF(Scaling!$C$2:$N$2,ENERGY_PRICING!FL3,Scaling!$C$3:$N$3)*SUMIF(Scaling!$C$7:$AG$7,ENERGY_PRICING!FL2,Scaling!$C$8:$AG$8)</f>
        <v>1</v>
      </c>
      <c r="FM13" s="46">
        <f>SUMIF(Scaling!$C$2:$N$2,ENERGY_PRICING!FM3,Scaling!$C$3:$N$3)*SUMIF(Scaling!$C$7:$AG$7,ENERGY_PRICING!FM2,Scaling!$C$8:$AG$8)</f>
        <v>1</v>
      </c>
      <c r="FN13" s="46">
        <f>SUMIF(Scaling!$C$2:$N$2,ENERGY_PRICING!FN3,Scaling!$C$3:$N$3)*SUMIF(Scaling!$C$7:$AG$7,ENERGY_PRICING!FN2,Scaling!$C$8:$AG$8)</f>
        <v>1</v>
      </c>
      <c r="FO13" s="46">
        <f>SUMIF(Scaling!$C$2:$N$2,ENERGY_PRICING!FO3,Scaling!$C$3:$N$3)*SUMIF(Scaling!$C$7:$AG$7,ENERGY_PRICING!FO2,Scaling!$C$8:$AG$8)</f>
        <v>1</v>
      </c>
      <c r="FP13" s="46">
        <f>SUMIF(Scaling!$C$2:$N$2,ENERGY_PRICING!FP3,Scaling!$C$3:$N$3)*SUMIF(Scaling!$C$7:$AG$7,ENERGY_PRICING!FP2,Scaling!$C$8:$AG$8)</f>
        <v>1</v>
      </c>
      <c r="FQ13" s="46">
        <f>SUMIF(Scaling!$C$2:$N$2,ENERGY_PRICING!FQ3,Scaling!$C$3:$N$3)*SUMIF(Scaling!$C$7:$AG$7,ENERGY_PRICING!FQ2,Scaling!$C$8:$AG$8)</f>
        <v>1</v>
      </c>
      <c r="FR13" s="46">
        <f>SUMIF(Scaling!$C$2:$N$2,ENERGY_PRICING!FR3,Scaling!$C$3:$N$3)*SUMIF(Scaling!$C$7:$AG$7,ENERGY_PRICING!FR2,Scaling!$C$8:$AG$8)</f>
        <v>1</v>
      </c>
      <c r="FS13" s="46">
        <f>SUMIF(Scaling!$C$2:$N$2,ENERGY_PRICING!FS3,Scaling!$C$3:$N$3)*SUMIF(Scaling!$C$7:$AG$7,ENERGY_PRICING!FS2,Scaling!$C$8:$AG$8)</f>
        <v>1</v>
      </c>
      <c r="FT13" s="46">
        <f>SUMIF(Scaling!$C$2:$N$2,ENERGY_PRICING!FT3,Scaling!$C$3:$N$3)*SUMIF(Scaling!$C$7:$AG$7,ENERGY_PRICING!FT2,Scaling!$C$8:$AG$8)</f>
        <v>1</v>
      </c>
      <c r="FU13" s="46">
        <f>SUMIF(Scaling!$C$2:$N$2,ENERGY_PRICING!FU3,Scaling!$C$3:$N$3)*SUMIF(Scaling!$C$7:$AG$7,ENERGY_PRICING!FU2,Scaling!$C$8:$AG$8)</f>
        <v>1</v>
      </c>
      <c r="FV13" s="46">
        <f>SUMIF(Scaling!$C$2:$N$2,ENERGY_PRICING!FV3,Scaling!$C$3:$N$3)*SUMIF(Scaling!$C$7:$AG$7,ENERGY_PRICING!FV2,Scaling!$C$8:$AG$8)</f>
        <v>1</v>
      </c>
      <c r="FW13" s="46">
        <f>SUMIF(Scaling!$C$2:$N$2,ENERGY_PRICING!FW3,Scaling!$C$3:$N$3)*SUMIF(Scaling!$C$7:$AG$7,ENERGY_PRICING!FW2,Scaling!$C$8:$AG$8)</f>
        <v>1</v>
      </c>
      <c r="FX13" s="46">
        <f>SUMIF(Scaling!$C$2:$N$2,ENERGY_PRICING!FX3,Scaling!$C$3:$N$3)*SUMIF(Scaling!$C$7:$AG$7,ENERGY_PRICING!FX2,Scaling!$C$8:$AG$8)</f>
        <v>1</v>
      </c>
      <c r="FY13" s="46">
        <f>SUMIF(Scaling!$C$2:$N$2,ENERGY_PRICING!FY3,Scaling!$C$3:$N$3)*SUMIF(Scaling!$C$7:$AG$7,ENERGY_PRICING!FY2,Scaling!$C$8:$AG$8)</f>
        <v>1</v>
      </c>
      <c r="FZ13" s="46">
        <f>SUMIF(Scaling!$C$2:$N$2,ENERGY_PRICING!FZ3,Scaling!$C$3:$N$3)*SUMIF(Scaling!$C$7:$AG$7,ENERGY_PRICING!FZ2,Scaling!$C$8:$AG$8)</f>
        <v>1</v>
      </c>
      <c r="GA13" s="46">
        <f>SUMIF(Scaling!$C$2:$N$2,ENERGY_PRICING!GA3,Scaling!$C$3:$N$3)*SUMIF(Scaling!$C$7:$AG$7,ENERGY_PRICING!GA2,Scaling!$C$8:$AG$8)</f>
        <v>1</v>
      </c>
      <c r="GB13" s="46">
        <f>SUMIF(Scaling!$C$2:$N$2,ENERGY_PRICING!GB3,Scaling!$C$3:$N$3)*SUMIF(Scaling!$C$7:$AG$7,ENERGY_PRICING!GB2,Scaling!$C$8:$AG$8)</f>
        <v>1</v>
      </c>
      <c r="GC13" s="46">
        <f>SUMIF(Scaling!$C$2:$N$2,ENERGY_PRICING!GC3,Scaling!$C$3:$N$3)*SUMIF(Scaling!$C$7:$AG$7,ENERGY_PRICING!GC2,Scaling!$C$8:$AG$8)</f>
        <v>1</v>
      </c>
      <c r="GD13" s="46">
        <f>SUMIF(Scaling!$C$2:$N$2,ENERGY_PRICING!GD3,Scaling!$C$3:$N$3)*SUMIF(Scaling!$C$7:$AG$7,ENERGY_PRICING!GD2,Scaling!$C$8:$AG$8)</f>
        <v>1</v>
      </c>
      <c r="GE13" s="46">
        <f>SUMIF(Scaling!$C$2:$N$2,ENERGY_PRICING!GE3,Scaling!$C$3:$N$3)*SUMIF(Scaling!$C$7:$AG$7,ENERGY_PRICING!GE2,Scaling!$C$8:$AG$8)</f>
        <v>1</v>
      </c>
      <c r="GF13" s="46">
        <f>SUMIF(Scaling!$C$2:$N$2,ENERGY_PRICING!GF3,Scaling!$C$3:$N$3)*SUMIF(Scaling!$C$7:$AG$7,ENERGY_PRICING!GF2,Scaling!$C$8:$AG$8)</f>
        <v>1</v>
      </c>
      <c r="GG13" s="46">
        <f>SUMIF(Scaling!$C$2:$N$2,ENERGY_PRICING!GG3,Scaling!$C$3:$N$3)*SUMIF(Scaling!$C$7:$AG$7,ENERGY_PRICING!GG2,Scaling!$C$8:$AG$8)</f>
        <v>1</v>
      </c>
      <c r="GH13" s="46">
        <f>SUMIF(Scaling!$C$2:$N$2,ENERGY_PRICING!GH3,Scaling!$C$3:$N$3)*SUMIF(Scaling!$C$7:$AG$7,ENERGY_PRICING!GH2,Scaling!$C$8:$AG$8)</f>
        <v>1</v>
      </c>
      <c r="GI13" s="46">
        <f>SUMIF(Scaling!$C$2:$N$2,ENERGY_PRICING!GI3,Scaling!$C$3:$N$3)*SUMIF(Scaling!$C$7:$AG$7,ENERGY_PRICING!GI2,Scaling!$C$8:$AG$8)</f>
        <v>1</v>
      </c>
      <c r="GJ13" s="46">
        <f>SUMIF(Scaling!$C$2:$N$2,ENERGY_PRICING!GJ3,Scaling!$C$3:$N$3)*SUMIF(Scaling!$C$7:$AG$7,ENERGY_PRICING!GJ2,Scaling!$C$8:$AG$8)</f>
        <v>1</v>
      </c>
      <c r="GK13" s="46">
        <f>SUMIF(Scaling!$C$2:$N$2,ENERGY_PRICING!GK3,Scaling!$C$3:$N$3)*SUMIF(Scaling!$C$7:$AG$7,ENERGY_PRICING!GK2,Scaling!$C$8:$AG$8)</f>
        <v>1</v>
      </c>
      <c r="GL13" s="46">
        <f>SUMIF(Scaling!$C$2:$N$2,ENERGY_PRICING!GL3,Scaling!$C$3:$N$3)*SUMIF(Scaling!$C$7:$AG$7,ENERGY_PRICING!GL2,Scaling!$C$8:$AG$8)</f>
        <v>1</v>
      </c>
      <c r="GM13" s="46">
        <f>SUMIF(Scaling!$C$2:$N$2,ENERGY_PRICING!GM3,Scaling!$C$3:$N$3)*SUMIF(Scaling!$C$7:$AG$7,ENERGY_PRICING!GM2,Scaling!$C$8:$AG$8)</f>
        <v>1</v>
      </c>
      <c r="GN13" s="46">
        <f>SUMIF(Scaling!$C$2:$N$2,ENERGY_PRICING!GN3,Scaling!$C$3:$N$3)*SUMIF(Scaling!$C$7:$AG$7,ENERGY_PRICING!GN2,Scaling!$C$8:$AG$8)</f>
        <v>1</v>
      </c>
      <c r="GO13" s="46">
        <f>SUMIF(Scaling!$C$2:$N$2,ENERGY_PRICING!GO3,Scaling!$C$3:$N$3)*SUMIF(Scaling!$C$7:$AG$7,ENERGY_PRICING!GO2,Scaling!$C$8:$AG$8)</f>
        <v>1</v>
      </c>
      <c r="GP13" s="46">
        <f>SUMIF(Scaling!$C$2:$N$2,ENERGY_PRICING!GP3,Scaling!$C$3:$N$3)*SUMIF(Scaling!$C$7:$AG$7,ENERGY_PRICING!GP2,Scaling!$C$8:$AG$8)</f>
        <v>1</v>
      </c>
      <c r="GQ13" s="46">
        <f>SUMIF(Scaling!$C$2:$N$2,ENERGY_PRICING!GQ3,Scaling!$C$3:$N$3)*SUMIF(Scaling!$C$7:$AG$7,ENERGY_PRICING!GQ2,Scaling!$C$8:$AG$8)</f>
        <v>1</v>
      </c>
      <c r="GR13" s="46">
        <f>SUMIF(Scaling!$C$2:$N$2,ENERGY_PRICING!GR3,Scaling!$C$3:$N$3)*SUMIF(Scaling!$C$7:$AG$7,ENERGY_PRICING!GR2,Scaling!$C$8:$AG$8)</f>
        <v>1</v>
      </c>
      <c r="GS13" s="46">
        <f>SUMIF(Scaling!$C$2:$N$2,ENERGY_PRICING!GS3,Scaling!$C$3:$N$3)*SUMIF(Scaling!$C$7:$AG$7,ENERGY_PRICING!GS2,Scaling!$C$8:$AG$8)</f>
        <v>1</v>
      </c>
      <c r="GT13" s="46">
        <f>SUMIF(Scaling!$C$2:$N$2,ENERGY_PRICING!GT3,Scaling!$C$3:$N$3)*SUMIF(Scaling!$C$7:$AG$7,ENERGY_PRICING!GT2,Scaling!$C$8:$AG$8)</f>
        <v>1</v>
      </c>
      <c r="GU13" s="46">
        <f>SUMIF(Scaling!$C$2:$N$2,ENERGY_PRICING!GU3,Scaling!$C$3:$N$3)*SUMIF(Scaling!$C$7:$AG$7,ENERGY_PRICING!GU2,Scaling!$C$8:$AG$8)</f>
        <v>1</v>
      </c>
      <c r="GV13" s="46">
        <f>SUMIF(Scaling!$C$2:$N$2,ENERGY_PRICING!GV3,Scaling!$C$3:$N$3)*SUMIF(Scaling!$C$7:$AG$7,ENERGY_PRICING!GV2,Scaling!$C$8:$AG$8)</f>
        <v>1</v>
      </c>
      <c r="GW13" s="46">
        <f>SUMIF(Scaling!$C$2:$N$2,ENERGY_PRICING!GW3,Scaling!$C$3:$N$3)*SUMIF(Scaling!$C$7:$AG$7,ENERGY_PRICING!GW2,Scaling!$C$8:$AG$8)</f>
        <v>1</v>
      </c>
      <c r="GX13" s="46">
        <f>SUMIF(Scaling!$C$2:$N$2,ENERGY_PRICING!GX3,Scaling!$C$3:$N$3)*SUMIF(Scaling!$C$7:$AG$7,ENERGY_PRICING!GX2,Scaling!$C$8:$AG$8)</f>
        <v>1</v>
      </c>
      <c r="GY13" s="46">
        <f>SUMIF(Scaling!$C$2:$N$2,ENERGY_PRICING!GY3,Scaling!$C$3:$N$3)*SUMIF(Scaling!$C$7:$AG$7,ENERGY_PRICING!GY2,Scaling!$C$8:$AG$8)</f>
        <v>1</v>
      </c>
      <c r="GZ13" s="46">
        <f>SUMIF(Scaling!$C$2:$N$2,ENERGY_PRICING!GZ3,Scaling!$C$3:$N$3)*SUMIF(Scaling!$C$7:$AG$7,ENERGY_PRICING!GZ2,Scaling!$C$8:$AG$8)</f>
        <v>1</v>
      </c>
      <c r="HA13" s="46">
        <f>SUMIF(Scaling!$C$2:$N$2,ENERGY_PRICING!HA3,Scaling!$C$3:$N$3)*SUMIF(Scaling!$C$7:$AG$7,ENERGY_PRICING!HA2,Scaling!$C$8:$AG$8)</f>
        <v>1</v>
      </c>
      <c r="HB13" s="46">
        <f>SUMIF(Scaling!$C$2:$N$2,ENERGY_PRICING!HB3,Scaling!$C$3:$N$3)*SUMIF(Scaling!$C$7:$AG$7,ENERGY_PRICING!HB2,Scaling!$C$8:$AG$8)</f>
        <v>1</v>
      </c>
      <c r="HC13" s="46">
        <f>SUMIF(Scaling!$C$2:$N$2,ENERGY_PRICING!HC3,Scaling!$C$3:$N$3)*SUMIF(Scaling!$C$7:$AG$7,ENERGY_PRICING!HC2,Scaling!$C$8:$AG$8)</f>
        <v>1</v>
      </c>
      <c r="HD13" s="46">
        <f>SUMIF(Scaling!$C$2:$N$2,ENERGY_PRICING!HD3,Scaling!$C$3:$N$3)*SUMIF(Scaling!$C$7:$AG$7,ENERGY_PRICING!HD2,Scaling!$C$8:$AG$8)</f>
        <v>1</v>
      </c>
      <c r="HE13" s="46">
        <f>SUMIF(Scaling!$C$2:$N$2,ENERGY_PRICING!HE3,Scaling!$C$3:$N$3)*SUMIF(Scaling!$C$7:$AG$7,ENERGY_PRICING!HE2,Scaling!$C$8:$AG$8)</f>
        <v>1</v>
      </c>
      <c r="HF13" s="46">
        <f>SUMIF(Scaling!$C$2:$N$2,ENERGY_PRICING!HF3,Scaling!$C$3:$N$3)*SUMIF(Scaling!$C$7:$AG$7,ENERGY_PRICING!HF2,Scaling!$C$8:$AG$8)</f>
        <v>1</v>
      </c>
      <c r="HG13" s="46">
        <f>SUMIF(Scaling!$C$2:$N$2,ENERGY_PRICING!HG3,Scaling!$C$3:$N$3)*SUMIF(Scaling!$C$7:$AG$7,ENERGY_PRICING!HG2,Scaling!$C$8:$AG$8)</f>
        <v>1</v>
      </c>
      <c r="HH13" s="46">
        <f>SUMIF(Scaling!$C$2:$N$2,ENERGY_PRICING!HH3,Scaling!$C$3:$N$3)*SUMIF(Scaling!$C$7:$AG$7,ENERGY_PRICING!HH2,Scaling!$C$8:$AG$8)</f>
        <v>1</v>
      </c>
      <c r="HI13" s="46">
        <f>SUMIF(Scaling!$C$2:$N$2,ENERGY_PRICING!HI3,Scaling!$C$3:$N$3)*SUMIF(Scaling!$C$7:$AG$7,ENERGY_PRICING!HI2,Scaling!$C$8:$AG$8)</f>
        <v>1</v>
      </c>
      <c r="HJ13" s="46">
        <f>SUMIF(Scaling!$C$2:$N$2,ENERGY_PRICING!HJ3,Scaling!$C$3:$N$3)*SUMIF(Scaling!$C$7:$AG$7,ENERGY_PRICING!HJ2,Scaling!$C$8:$AG$8)</f>
        <v>1</v>
      </c>
      <c r="HK13" s="46">
        <f>SUMIF(Scaling!$C$2:$N$2,ENERGY_PRICING!HK3,Scaling!$C$3:$N$3)*SUMIF(Scaling!$C$7:$AG$7,ENERGY_PRICING!HK2,Scaling!$C$8:$AG$8)</f>
        <v>1</v>
      </c>
      <c r="HL13" s="46">
        <f>SUMIF(Scaling!$C$2:$N$2,ENERGY_PRICING!HL3,Scaling!$C$3:$N$3)*SUMIF(Scaling!$C$7:$AG$7,ENERGY_PRICING!HL2,Scaling!$C$8:$AG$8)</f>
        <v>1</v>
      </c>
      <c r="HM13" s="46">
        <f>SUMIF(Scaling!$C$2:$N$2,ENERGY_PRICING!HM3,Scaling!$C$3:$N$3)*SUMIF(Scaling!$C$7:$AG$7,ENERGY_PRICING!HM2,Scaling!$C$8:$AG$8)</f>
        <v>1</v>
      </c>
      <c r="HN13" s="46">
        <f>SUMIF(Scaling!$C$2:$N$2,ENERGY_PRICING!HN3,Scaling!$C$3:$N$3)*SUMIF(Scaling!$C$7:$AG$7,ENERGY_PRICING!HN2,Scaling!$C$8:$AG$8)</f>
        <v>1</v>
      </c>
      <c r="HO13" s="46">
        <f>SUMIF(Scaling!$C$2:$N$2,ENERGY_PRICING!HO3,Scaling!$C$3:$N$3)*SUMIF(Scaling!$C$7:$AG$7,ENERGY_PRICING!HO2,Scaling!$C$8:$AG$8)</f>
        <v>1</v>
      </c>
      <c r="HP13" s="46">
        <f>SUMIF(Scaling!$C$2:$N$2,ENERGY_PRICING!HP3,Scaling!$C$3:$N$3)*SUMIF(Scaling!$C$7:$AG$7,ENERGY_PRICING!HP2,Scaling!$C$8:$AG$8)</f>
        <v>1</v>
      </c>
      <c r="HQ13" s="46">
        <f>SUMIF(Scaling!$C$2:$N$2,ENERGY_PRICING!HQ3,Scaling!$C$3:$N$3)*SUMIF(Scaling!$C$7:$AG$7,ENERGY_PRICING!HQ2,Scaling!$C$8:$AG$8)</f>
        <v>1</v>
      </c>
      <c r="HR13" s="46">
        <f>SUMIF(Scaling!$C$2:$N$2,ENERGY_PRICING!HR3,Scaling!$C$3:$N$3)*SUMIF(Scaling!$C$7:$AG$7,ENERGY_PRICING!HR2,Scaling!$C$8:$AG$8)</f>
        <v>1</v>
      </c>
      <c r="HS13" s="46">
        <f>SUMIF(Scaling!$C$2:$N$2,ENERGY_PRICING!HS3,Scaling!$C$3:$N$3)*SUMIF(Scaling!$C$7:$AG$7,ENERGY_PRICING!HS2,Scaling!$C$8:$AG$8)</f>
        <v>1</v>
      </c>
      <c r="HT13" s="46">
        <f>SUMIF(Scaling!$C$2:$N$2,ENERGY_PRICING!HT3,Scaling!$C$3:$N$3)*SUMIF(Scaling!$C$7:$AG$7,ENERGY_PRICING!HT2,Scaling!$C$8:$AG$8)</f>
        <v>1</v>
      </c>
      <c r="HU13" s="46">
        <f>SUMIF(Scaling!$C$2:$N$2,ENERGY_PRICING!HU3,Scaling!$C$3:$N$3)*SUMIF(Scaling!$C$7:$AG$7,ENERGY_PRICING!HU2,Scaling!$C$8:$AG$8)</f>
        <v>1</v>
      </c>
      <c r="HV13" s="46">
        <f>SUMIF(Scaling!$C$2:$N$2,ENERGY_PRICING!HV3,Scaling!$C$3:$N$3)*SUMIF(Scaling!$C$7:$AG$7,ENERGY_PRICING!HV2,Scaling!$C$8:$AG$8)</f>
        <v>1</v>
      </c>
      <c r="HW13" s="46">
        <f>SUMIF(Scaling!$C$2:$N$2,ENERGY_PRICING!HW3,Scaling!$C$3:$N$3)*SUMIF(Scaling!$C$7:$AG$7,ENERGY_PRICING!HW2,Scaling!$C$8:$AG$8)</f>
        <v>1</v>
      </c>
      <c r="HX13" s="46">
        <f>SUMIF(Scaling!$C$2:$N$2,ENERGY_PRICING!HX3,Scaling!$C$3:$N$3)*SUMIF(Scaling!$C$7:$AG$7,ENERGY_PRICING!HX2,Scaling!$C$8:$AG$8)</f>
        <v>1</v>
      </c>
      <c r="HY13" s="46">
        <f>SUMIF(Scaling!$C$2:$N$2,ENERGY_PRICING!HY3,Scaling!$C$3:$N$3)*SUMIF(Scaling!$C$7:$AG$7,ENERGY_PRICING!HY2,Scaling!$C$8:$AG$8)</f>
        <v>1</v>
      </c>
      <c r="HZ13" s="46">
        <f>SUMIF(Scaling!$C$2:$N$2,ENERGY_PRICING!HZ3,Scaling!$C$3:$N$3)*SUMIF(Scaling!$C$7:$AG$7,ENERGY_PRICING!HZ2,Scaling!$C$8:$AG$8)</f>
        <v>1</v>
      </c>
      <c r="IA13" s="46">
        <f>SUMIF(Scaling!$C$2:$N$2,ENERGY_PRICING!IA3,Scaling!$C$3:$N$3)*SUMIF(Scaling!$C$7:$AG$7,ENERGY_PRICING!IA2,Scaling!$C$8:$AG$8)</f>
        <v>1</v>
      </c>
      <c r="IB13" s="46">
        <f>SUMIF(Scaling!$C$2:$N$2,ENERGY_PRICING!IB3,Scaling!$C$3:$N$3)*SUMIF(Scaling!$C$7:$AG$7,ENERGY_PRICING!IB2,Scaling!$C$8:$AG$8)</f>
        <v>1</v>
      </c>
      <c r="IC13" s="46">
        <f>SUMIF(Scaling!$C$2:$N$2,ENERGY_PRICING!IC3,Scaling!$C$3:$N$3)*SUMIF(Scaling!$C$7:$AG$7,ENERGY_PRICING!IC2,Scaling!$C$8:$AG$8)</f>
        <v>1</v>
      </c>
      <c r="ID13" s="46">
        <f>SUMIF(Scaling!$C$2:$N$2,ENERGY_PRICING!ID3,Scaling!$C$3:$N$3)*SUMIF(Scaling!$C$7:$AG$7,ENERGY_PRICING!ID2,Scaling!$C$8:$AG$8)</f>
        <v>1</v>
      </c>
      <c r="IE13" s="46">
        <f>SUMIF(Scaling!$C$2:$N$2,ENERGY_PRICING!IE3,Scaling!$C$3:$N$3)*SUMIF(Scaling!$C$7:$AG$7,ENERGY_PRICING!IE2,Scaling!$C$8:$AG$8)</f>
        <v>1</v>
      </c>
      <c r="IF13" s="46">
        <f>SUMIF(Scaling!$C$2:$N$2,ENERGY_PRICING!IF3,Scaling!$C$3:$N$3)*SUMIF(Scaling!$C$7:$AG$7,ENERGY_PRICING!IF2,Scaling!$C$8:$AG$8)</f>
        <v>1</v>
      </c>
      <c r="IG13" s="46">
        <f>SUMIF(Scaling!$C$2:$N$2,ENERGY_PRICING!IG3,Scaling!$C$3:$N$3)*SUMIF(Scaling!$C$7:$AG$7,ENERGY_PRICING!IG2,Scaling!$C$8:$AG$8)</f>
        <v>1</v>
      </c>
      <c r="IH13" s="46">
        <f>SUMIF(Scaling!$C$2:$N$2,ENERGY_PRICING!IH3,Scaling!$C$3:$N$3)*SUMIF(Scaling!$C$7:$AG$7,ENERGY_PRICING!IH2,Scaling!$C$8:$AG$8)</f>
        <v>1</v>
      </c>
      <c r="II13" s="46">
        <f>SUMIF(Scaling!$C$2:$N$2,ENERGY_PRICING!II3,Scaling!$C$3:$N$3)*SUMIF(Scaling!$C$7:$AG$7,ENERGY_PRICING!II2,Scaling!$C$8:$AG$8)</f>
        <v>1</v>
      </c>
      <c r="IJ13" s="46">
        <f>SUMIF(Scaling!$C$2:$N$2,ENERGY_PRICING!IJ3,Scaling!$C$3:$N$3)*SUMIF(Scaling!$C$7:$AG$7,ENERGY_PRICING!IJ2,Scaling!$C$8:$AG$8)</f>
        <v>1</v>
      </c>
      <c r="IK13" s="46">
        <f>SUMIF(Scaling!$C$2:$N$2,ENERGY_PRICING!IK3,Scaling!$C$3:$N$3)*SUMIF(Scaling!$C$7:$AG$7,ENERGY_PRICING!IK2,Scaling!$C$8:$AG$8)</f>
        <v>1</v>
      </c>
      <c r="IL13" s="46">
        <f>SUMIF(Scaling!$C$2:$N$2,ENERGY_PRICING!IL3,Scaling!$C$3:$N$3)*SUMIF(Scaling!$C$7:$AG$7,ENERGY_PRICING!IL2,Scaling!$C$8:$AG$8)</f>
        <v>1</v>
      </c>
      <c r="IM13" s="46">
        <f>SUMIF(Scaling!$C$2:$N$2,ENERGY_PRICING!IM3,Scaling!$C$3:$N$3)*SUMIF(Scaling!$C$7:$AG$7,ENERGY_PRICING!IM2,Scaling!$C$8:$AG$8)</f>
        <v>1</v>
      </c>
      <c r="IN13" s="46">
        <f>SUMIF(Scaling!$C$2:$N$2,ENERGY_PRICING!IN3,Scaling!$C$3:$N$3)*SUMIF(Scaling!$C$7:$AG$7,ENERGY_PRICING!IN2,Scaling!$C$8:$AG$8)</f>
        <v>1</v>
      </c>
      <c r="IO13" s="46">
        <f>SUMIF(Scaling!$C$2:$N$2,ENERGY_PRICING!IO3,Scaling!$C$3:$N$3)*SUMIF(Scaling!$C$7:$AG$7,ENERGY_PRICING!IO2,Scaling!$C$8:$AG$8)</f>
        <v>1</v>
      </c>
      <c r="IP13" s="46">
        <f>SUMIF(Scaling!$C$2:$N$2,ENERGY_PRICING!IP3,Scaling!$C$3:$N$3)*SUMIF(Scaling!$C$7:$AG$7,ENERGY_PRICING!IP2,Scaling!$C$8:$AG$8)</f>
        <v>1</v>
      </c>
      <c r="IQ13" s="46">
        <f>SUMIF(Scaling!$C$2:$N$2,ENERGY_PRICING!IQ3,Scaling!$C$3:$N$3)*SUMIF(Scaling!$C$7:$AG$7,ENERGY_PRICING!IQ2,Scaling!$C$8:$AG$8)</f>
        <v>1</v>
      </c>
      <c r="IR13" s="46">
        <f>SUMIF(Scaling!$C$2:$N$2,ENERGY_PRICING!IR3,Scaling!$C$3:$N$3)*SUMIF(Scaling!$C$7:$AG$7,ENERGY_PRICING!IR2,Scaling!$C$8:$AG$8)</f>
        <v>1</v>
      </c>
      <c r="IS13" s="46">
        <f>SUMIF(Scaling!$C$2:$N$2,ENERGY_PRICING!IS3,Scaling!$C$3:$N$3)*SUMIF(Scaling!$C$7:$AG$7,ENERGY_PRICING!IS2,Scaling!$C$8:$AG$8)</f>
        <v>1</v>
      </c>
      <c r="IT13" s="46">
        <f>SUMIF(Scaling!$C$2:$N$2,ENERGY_PRICING!IT3,Scaling!$C$3:$N$3)*SUMIF(Scaling!$C$7:$AG$7,ENERGY_PRICING!IT2,Scaling!$C$8:$AG$8)</f>
        <v>1</v>
      </c>
      <c r="IU13" s="46">
        <f>SUMIF(Scaling!$C$2:$N$2,ENERGY_PRICING!IU3,Scaling!$C$3:$N$3)*SUMIF(Scaling!$C$7:$AG$7,ENERGY_PRICING!IU2,Scaling!$C$8:$AG$8)</f>
        <v>1</v>
      </c>
      <c r="IV13" s="46">
        <f>SUMIF(Scaling!$C$2:$N$2,ENERGY_PRICING!IV3,Scaling!$C$3:$N$3)*SUMIF(Scaling!$C$7:$AG$7,ENERGY_PRICING!IV2,Scaling!$C$8:$AG$8)</f>
        <v>1</v>
      </c>
      <c r="IW13" s="46">
        <f>SUMIF(Scaling!$C$2:$N$2,ENERGY_PRICING!IW3,Scaling!$C$3:$N$3)*SUMIF(Scaling!$C$7:$AG$7,ENERGY_PRICING!IW2,Scaling!$C$8:$AG$8)</f>
        <v>1</v>
      </c>
      <c r="IX13" s="46">
        <f>SUMIF(Scaling!$C$2:$N$2,ENERGY_PRICING!IX3,Scaling!$C$3:$N$3)*SUMIF(Scaling!$C$7:$AG$7,ENERGY_PRICING!IX2,Scaling!$C$8:$AG$8)</f>
        <v>1</v>
      </c>
      <c r="IY13" s="46">
        <f>SUMIF(Scaling!$C$2:$N$2,ENERGY_PRICING!IY3,Scaling!$C$3:$N$3)*SUMIF(Scaling!$C$7:$AG$7,ENERGY_PRICING!IY2,Scaling!$C$8:$AG$8)</f>
        <v>1</v>
      </c>
      <c r="IZ13" s="46">
        <f>SUMIF(Scaling!$C$2:$N$2,ENERGY_PRICING!IZ3,Scaling!$C$3:$N$3)*SUMIF(Scaling!$C$7:$AG$7,ENERGY_PRICING!IZ2,Scaling!$C$8:$AG$8)</f>
        <v>1</v>
      </c>
      <c r="JA13" s="46">
        <f>SUMIF(Scaling!$C$2:$N$2,ENERGY_PRICING!JA3,Scaling!$C$3:$N$3)*SUMIF(Scaling!$C$7:$AG$7,ENERGY_PRICING!JA2,Scaling!$C$8:$AG$8)</f>
        <v>1</v>
      </c>
      <c r="JB13" s="46">
        <f>SUMIF(Scaling!$C$2:$N$2,ENERGY_PRICING!JB3,Scaling!$C$3:$N$3)*SUMIF(Scaling!$C$7:$AG$7,ENERGY_PRICING!JB2,Scaling!$C$8:$AG$8)</f>
        <v>1</v>
      </c>
      <c r="JC13" s="46">
        <f>SUMIF(Scaling!$C$2:$N$2,ENERGY_PRICING!JC3,Scaling!$C$3:$N$3)*SUMIF(Scaling!$C$7:$AG$7,ENERGY_PRICING!JC2,Scaling!$C$8:$AG$8)</f>
        <v>1</v>
      </c>
      <c r="JD13" s="46">
        <f>SUMIF(Scaling!$C$2:$N$2,ENERGY_PRICING!JD3,Scaling!$C$3:$N$3)*SUMIF(Scaling!$C$7:$AG$7,ENERGY_PRICING!JD2,Scaling!$C$8:$AG$8)</f>
        <v>1</v>
      </c>
      <c r="JE13" s="46">
        <f>SUMIF(Scaling!$C$2:$N$2,ENERGY_PRICING!JE3,Scaling!$C$3:$N$3)*SUMIF(Scaling!$C$7:$AG$7,ENERGY_PRICING!JE2,Scaling!$C$8:$AG$8)</f>
        <v>1</v>
      </c>
      <c r="JF13" s="46">
        <f>SUMIF(Scaling!$C$2:$N$2,ENERGY_PRICING!JF3,Scaling!$C$3:$N$3)*SUMIF(Scaling!$C$7:$AG$7,ENERGY_PRICING!JF2,Scaling!$C$8:$AG$8)</f>
        <v>1</v>
      </c>
      <c r="JG13" s="46">
        <f>SUMIF(Scaling!$C$2:$N$2,ENERGY_PRICING!JG3,Scaling!$C$3:$N$3)*SUMIF(Scaling!$C$7:$AG$7,ENERGY_PRICING!JG2,Scaling!$C$8:$AG$8)</f>
        <v>1</v>
      </c>
      <c r="JH13" s="46">
        <f>SUMIF(Scaling!$C$2:$N$2,ENERGY_PRICING!JH3,Scaling!$C$3:$N$3)*SUMIF(Scaling!$C$7:$AG$7,ENERGY_PRICING!JH2,Scaling!$C$8:$AG$8)</f>
        <v>1</v>
      </c>
      <c r="JI13" s="46">
        <f>SUMIF(Scaling!$C$2:$N$2,ENERGY_PRICING!JI3,Scaling!$C$3:$N$3)*SUMIF(Scaling!$C$7:$AG$7,ENERGY_PRICING!JI2,Scaling!$C$8:$AG$8)</f>
        <v>1</v>
      </c>
      <c r="JJ13" s="46">
        <f>SUMIF(Scaling!$C$2:$N$2,ENERGY_PRICING!JJ3,Scaling!$C$3:$N$3)*SUMIF(Scaling!$C$7:$AG$7,ENERGY_PRICING!JJ2,Scaling!$C$8:$AG$8)</f>
        <v>1</v>
      </c>
      <c r="JK13" s="46">
        <f>SUMIF(Scaling!$C$2:$N$2,ENERGY_PRICING!JK3,Scaling!$C$3:$N$3)*SUMIF(Scaling!$C$7:$AG$7,ENERGY_PRICING!JK2,Scaling!$C$8:$AG$8)</f>
        <v>1</v>
      </c>
      <c r="JL13" s="46">
        <f>SUMIF(Scaling!$C$2:$N$2,ENERGY_PRICING!JL3,Scaling!$C$3:$N$3)*SUMIF(Scaling!$C$7:$AG$7,ENERGY_PRICING!JL2,Scaling!$C$8:$AG$8)</f>
        <v>1</v>
      </c>
      <c r="JM13" s="46">
        <f>SUMIF(Scaling!$C$2:$N$2,ENERGY_PRICING!JM3,Scaling!$C$3:$N$3)*SUMIF(Scaling!$C$7:$AG$7,ENERGY_PRICING!JM2,Scaling!$C$8:$AG$8)</f>
        <v>1</v>
      </c>
      <c r="JN13" s="46">
        <f>SUMIF(Scaling!$C$2:$N$2,ENERGY_PRICING!JN3,Scaling!$C$3:$N$3)*SUMIF(Scaling!$C$7:$AG$7,ENERGY_PRICING!JN2,Scaling!$C$8:$AG$8)</f>
        <v>1</v>
      </c>
      <c r="JO13" s="46">
        <f>SUMIF(Scaling!$C$2:$N$2,ENERGY_PRICING!JO3,Scaling!$C$3:$N$3)*SUMIF(Scaling!$C$7:$AG$7,ENERGY_PRICING!JO2,Scaling!$C$8:$AG$8)</f>
        <v>1</v>
      </c>
      <c r="JP13" s="46">
        <f>SUMIF(Scaling!$C$2:$N$2,ENERGY_PRICING!JP3,Scaling!$C$3:$N$3)*SUMIF(Scaling!$C$7:$AG$7,ENERGY_PRICING!JP2,Scaling!$C$8:$AG$8)</f>
        <v>1</v>
      </c>
      <c r="JQ13" s="46">
        <f>SUMIF(Scaling!$C$2:$N$2,ENERGY_PRICING!JQ3,Scaling!$C$3:$N$3)*SUMIF(Scaling!$C$7:$AG$7,ENERGY_PRICING!JQ2,Scaling!$C$8:$AG$8)</f>
        <v>1</v>
      </c>
      <c r="JR13" s="46">
        <f>SUMIF(Scaling!$C$2:$N$2,ENERGY_PRICING!JR3,Scaling!$C$3:$N$3)*SUMIF(Scaling!$C$7:$AG$7,ENERGY_PRICING!JR2,Scaling!$C$8:$AG$8)</f>
        <v>1</v>
      </c>
      <c r="JS13" s="46">
        <f>SUMIF(Scaling!$C$2:$N$2,ENERGY_PRICING!JS3,Scaling!$C$3:$N$3)*SUMIF(Scaling!$C$7:$AG$7,ENERGY_PRICING!JS2,Scaling!$C$8:$AG$8)</f>
        <v>1</v>
      </c>
      <c r="JT13" s="46">
        <f>SUMIF(Scaling!$C$2:$N$2,ENERGY_PRICING!JT3,Scaling!$C$3:$N$3)*SUMIF(Scaling!$C$7:$AG$7,ENERGY_PRICING!JT2,Scaling!$C$8:$AG$8)</f>
        <v>1</v>
      </c>
      <c r="JU13" s="46">
        <f>SUMIF(Scaling!$C$2:$N$2,ENERGY_PRICING!JU3,Scaling!$C$3:$N$3)*SUMIF(Scaling!$C$7:$AG$7,ENERGY_PRICING!JU2,Scaling!$C$8:$AG$8)</f>
        <v>1</v>
      </c>
      <c r="JV13" s="46">
        <f>SUMIF(Scaling!$C$2:$N$2,ENERGY_PRICING!JV3,Scaling!$C$3:$N$3)*SUMIF(Scaling!$C$7:$AG$7,ENERGY_PRICING!JV2,Scaling!$C$8:$AG$8)</f>
        <v>1</v>
      </c>
      <c r="JW13" s="46">
        <f>SUMIF(Scaling!$C$2:$N$2,ENERGY_PRICING!JW3,Scaling!$C$3:$N$3)*SUMIF(Scaling!$C$7:$AG$7,ENERGY_PRICING!JW2,Scaling!$C$8:$AG$8)</f>
        <v>1</v>
      </c>
      <c r="JX13" s="46">
        <f>SUMIF(Scaling!$C$2:$N$2,ENERGY_PRICING!JX3,Scaling!$C$3:$N$3)*SUMIF(Scaling!$C$7:$AG$7,ENERGY_PRICING!JX2,Scaling!$C$8:$AG$8)</f>
        <v>1</v>
      </c>
      <c r="JY13" s="46">
        <f>SUMIF(Scaling!$C$2:$N$2,ENERGY_PRICING!JY3,Scaling!$C$3:$N$3)*SUMIF(Scaling!$C$7:$AG$7,ENERGY_PRICING!JY2,Scaling!$C$8:$AG$8)</f>
        <v>1</v>
      </c>
      <c r="JZ13" s="46">
        <f>SUMIF(Scaling!$C$2:$N$2,ENERGY_PRICING!JZ3,Scaling!$C$3:$N$3)*SUMIF(Scaling!$C$7:$AG$7,ENERGY_PRICING!JZ2,Scaling!$C$8:$AG$8)</f>
        <v>1</v>
      </c>
      <c r="KA13" s="46">
        <f>SUMIF(Scaling!$C$2:$N$2,ENERGY_PRICING!KA3,Scaling!$C$3:$N$3)*SUMIF(Scaling!$C$7:$AG$7,ENERGY_PRICING!KA2,Scaling!$C$8:$AG$8)</f>
        <v>1</v>
      </c>
      <c r="KB13" s="46">
        <f>SUMIF(Scaling!$C$2:$N$2,ENERGY_PRICING!KB3,Scaling!$C$3:$N$3)*SUMIF(Scaling!$C$7:$AG$7,ENERGY_PRICING!KB2,Scaling!$C$8:$AG$8)</f>
        <v>1</v>
      </c>
      <c r="KC13" s="46">
        <f>SUMIF(Scaling!$C$2:$N$2,ENERGY_PRICING!KC3,Scaling!$C$3:$N$3)*SUMIF(Scaling!$C$7:$AG$7,ENERGY_PRICING!KC2,Scaling!$C$8:$AG$8)</f>
        <v>1</v>
      </c>
      <c r="KD13" s="46">
        <f>SUMIF(Scaling!$C$2:$N$2,ENERGY_PRICING!KD3,Scaling!$C$3:$N$3)*SUMIF(Scaling!$C$7:$AG$7,ENERGY_PRICING!KD2,Scaling!$C$8:$AG$8)</f>
        <v>1</v>
      </c>
      <c r="KE13" s="46">
        <f>SUMIF(Scaling!$C$2:$N$2,ENERGY_PRICING!KE3,Scaling!$C$3:$N$3)*SUMIF(Scaling!$C$7:$AG$7,ENERGY_PRICING!KE2,Scaling!$C$8:$AG$8)</f>
        <v>1</v>
      </c>
      <c r="KF13" s="46">
        <f>SUMIF(Scaling!$C$2:$N$2,ENERGY_PRICING!KF3,Scaling!$C$3:$N$3)*SUMIF(Scaling!$C$7:$AG$7,ENERGY_PRICING!KF2,Scaling!$C$8:$AG$8)</f>
        <v>1</v>
      </c>
      <c r="KG13" s="46">
        <f>SUMIF(Scaling!$C$2:$N$2,ENERGY_PRICING!KG3,Scaling!$C$3:$N$3)*SUMIF(Scaling!$C$7:$AG$7,ENERGY_PRICING!KG2,Scaling!$C$8:$AG$8)</f>
        <v>1</v>
      </c>
      <c r="KH13" s="46">
        <f>SUMIF(Scaling!$C$2:$N$2,ENERGY_PRICING!KH3,Scaling!$C$3:$N$3)*SUMIF(Scaling!$C$7:$AG$7,ENERGY_PRICING!KH2,Scaling!$C$8:$AG$8)</f>
        <v>1</v>
      </c>
      <c r="KI13" s="46">
        <f>SUMIF(Scaling!$C$2:$N$2,ENERGY_PRICING!KI3,Scaling!$C$3:$N$3)*SUMIF(Scaling!$C$7:$AG$7,ENERGY_PRICING!KI2,Scaling!$C$8:$AG$8)</f>
        <v>1</v>
      </c>
      <c r="KJ13" s="46">
        <f>SUMIF(Scaling!$C$2:$N$2,ENERGY_PRICING!KJ3,Scaling!$C$3:$N$3)*SUMIF(Scaling!$C$7:$AG$7,ENERGY_PRICING!KJ2,Scaling!$C$8:$AG$8)</f>
        <v>1</v>
      </c>
      <c r="KK13" s="46">
        <f>SUMIF(Scaling!$C$2:$N$2,ENERGY_PRICING!KK3,Scaling!$C$3:$N$3)*SUMIF(Scaling!$C$7:$AG$7,ENERGY_PRICING!KK2,Scaling!$C$8:$AG$8)</f>
        <v>1</v>
      </c>
      <c r="KL13" s="46">
        <f>SUMIF(Scaling!$C$2:$N$2,ENERGY_PRICING!KL3,Scaling!$C$3:$N$3)*SUMIF(Scaling!$C$7:$AG$7,ENERGY_PRICING!KL2,Scaling!$C$8:$AG$8)</f>
        <v>1</v>
      </c>
      <c r="KM13" s="46">
        <f>SUMIF(Scaling!$C$2:$N$2,ENERGY_PRICING!KM3,Scaling!$C$3:$N$3)*SUMIF(Scaling!$C$7:$AG$7,ENERGY_PRICING!KM2,Scaling!$C$8:$AG$8)</f>
        <v>1</v>
      </c>
      <c r="KN13" s="46">
        <f>SUMIF(Scaling!$C$2:$N$2,ENERGY_PRICING!KN3,Scaling!$C$3:$N$3)*SUMIF(Scaling!$C$7:$AG$7,ENERGY_PRICING!KN2,Scaling!$C$8:$AG$8)</f>
        <v>1</v>
      </c>
      <c r="KO13" s="46">
        <f>SUMIF(Scaling!$C$2:$N$2,ENERGY_PRICING!KO3,Scaling!$C$3:$N$3)*SUMIF(Scaling!$C$7:$AG$7,ENERGY_PRICING!KO2,Scaling!$C$8:$AG$8)</f>
        <v>1</v>
      </c>
      <c r="KP13" s="46">
        <f>SUMIF(Scaling!$C$2:$N$2,ENERGY_PRICING!KP3,Scaling!$C$3:$N$3)*SUMIF(Scaling!$C$7:$AG$7,ENERGY_PRICING!KP2,Scaling!$C$8:$AG$8)</f>
        <v>1</v>
      </c>
      <c r="KQ13" s="46">
        <f>SUMIF(Scaling!$C$2:$N$2,ENERGY_PRICING!KQ3,Scaling!$C$3:$N$3)*SUMIF(Scaling!$C$7:$AG$7,ENERGY_PRICING!KQ2,Scaling!$C$8:$AG$8)</f>
        <v>1</v>
      </c>
      <c r="KR13" s="46">
        <f>SUMIF(Scaling!$C$2:$N$2,ENERGY_PRICING!KR3,Scaling!$C$3:$N$3)*SUMIF(Scaling!$C$7:$AG$7,ENERGY_PRICING!KR2,Scaling!$C$8:$AG$8)</f>
        <v>1</v>
      </c>
      <c r="KS13" s="46">
        <f>SUMIF(Scaling!$C$2:$N$2,ENERGY_PRICING!KS3,Scaling!$C$3:$N$3)*SUMIF(Scaling!$C$7:$AG$7,ENERGY_PRICING!KS2,Scaling!$C$8:$AG$8)</f>
        <v>1</v>
      </c>
      <c r="KT13" s="46">
        <f>SUMIF(Scaling!$C$2:$N$2,ENERGY_PRICING!KT3,Scaling!$C$3:$N$3)*SUMIF(Scaling!$C$7:$AG$7,ENERGY_PRICING!KT2,Scaling!$C$8:$AG$8)</f>
        <v>1</v>
      </c>
      <c r="KU13" s="46">
        <f>SUMIF(Scaling!$C$2:$N$2,ENERGY_PRICING!KU3,Scaling!$C$3:$N$3)*SUMIF(Scaling!$C$7:$AG$7,ENERGY_PRICING!KU2,Scaling!$C$8:$AG$8)</f>
        <v>1</v>
      </c>
      <c r="KV13" s="46">
        <f>SUMIF(Scaling!$C$2:$N$2,ENERGY_PRICING!KV3,Scaling!$C$3:$N$3)*SUMIF(Scaling!$C$7:$AG$7,ENERGY_PRICING!KV2,Scaling!$C$8:$AG$8)</f>
        <v>1</v>
      </c>
      <c r="KW13" s="46">
        <f>SUMIF(Scaling!$C$2:$N$2,ENERGY_PRICING!KW3,Scaling!$C$3:$N$3)*SUMIF(Scaling!$C$7:$AG$7,ENERGY_PRICING!KW2,Scaling!$C$8:$AG$8)</f>
        <v>1</v>
      </c>
      <c r="KX13" s="46">
        <f>SUMIF(Scaling!$C$2:$N$2,ENERGY_PRICING!KX3,Scaling!$C$3:$N$3)*SUMIF(Scaling!$C$7:$AG$7,ENERGY_PRICING!KX2,Scaling!$C$8:$AG$8)</f>
        <v>1</v>
      </c>
      <c r="KY13" s="46">
        <f>SUMIF(Scaling!$C$2:$N$2,ENERGY_PRICING!KY3,Scaling!$C$3:$N$3)*SUMIF(Scaling!$C$7:$AG$7,ENERGY_PRICING!KY2,Scaling!$C$8:$AG$8)</f>
        <v>1</v>
      </c>
      <c r="KZ13" s="46">
        <f>SUMIF(Scaling!$C$2:$N$2,ENERGY_PRICING!KZ3,Scaling!$C$3:$N$3)*SUMIF(Scaling!$C$7:$AG$7,ENERGY_PRICING!KZ2,Scaling!$C$8:$AG$8)</f>
        <v>1</v>
      </c>
      <c r="LA13" s="46">
        <f>SUMIF(Scaling!$C$2:$N$2,ENERGY_PRICING!LA3,Scaling!$C$3:$N$3)*SUMIF(Scaling!$C$7:$AG$7,ENERGY_PRICING!LA2,Scaling!$C$8:$AG$8)</f>
        <v>1</v>
      </c>
      <c r="LB13" s="46">
        <f>SUMIF(Scaling!$C$2:$N$2,ENERGY_PRICING!LB3,Scaling!$C$3:$N$3)*SUMIF(Scaling!$C$7:$AG$7,ENERGY_PRICING!LB2,Scaling!$C$8:$AG$8)</f>
        <v>1</v>
      </c>
      <c r="LC13" s="46">
        <f>SUMIF(Scaling!$C$2:$N$2,ENERGY_PRICING!LC3,Scaling!$C$3:$N$3)*SUMIF(Scaling!$C$7:$AG$7,ENERGY_PRICING!LC2,Scaling!$C$8:$AG$8)</f>
        <v>1</v>
      </c>
      <c r="LD13" s="46">
        <f>SUMIF(Scaling!$C$2:$N$2,ENERGY_PRICING!LD3,Scaling!$C$3:$N$3)*SUMIF(Scaling!$C$7:$AG$7,ENERGY_PRICING!LD2,Scaling!$C$8:$AG$8)</f>
        <v>1</v>
      </c>
      <c r="LE13" s="46">
        <f>SUMIF(Scaling!$C$2:$N$2,ENERGY_PRICING!LE3,Scaling!$C$3:$N$3)*SUMIF(Scaling!$C$7:$AG$7,ENERGY_PRICING!LE2,Scaling!$C$8:$AG$8)</f>
        <v>1</v>
      </c>
      <c r="LF13" s="46">
        <f>SUMIF(Scaling!$C$2:$N$2,ENERGY_PRICING!LF3,Scaling!$C$3:$N$3)*SUMIF(Scaling!$C$7:$AG$7,ENERGY_PRICING!LF2,Scaling!$C$8:$AG$8)</f>
        <v>1</v>
      </c>
      <c r="LG13" s="46">
        <f>SUMIF(Scaling!$C$2:$N$2,ENERGY_PRICING!LG3,Scaling!$C$3:$N$3)*SUMIF(Scaling!$C$7:$AG$7,ENERGY_PRICING!LG2,Scaling!$C$8:$AG$8)</f>
        <v>1</v>
      </c>
      <c r="LH13" s="46">
        <f>SUMIF(Scaling!$C$2:$N$2,ENERGY_PRICING!LH3,Scaling!$C$3:$N$3)*SUMIF(Scaling!$C$7:$AG$7,ENERGY_PRICING!LH2,Scaling!$C$8:$AG$8)</f>
        <v>1</v>
      </c>
      <c r="LI13" s="46">
        <f>SUMIF(Scaling!$C$2:$N$2,ENERGY_PRICING!LI3,Scaling!$C$3:$N$3)*SUMIF(Scaling!$C$7:$AG$7,ENERGY_PRICING!LI2,Scaling!$C$8:$AG$8)</f>
        <v>1</v>
      </c>
      <c r="LJ13" s="46">
        <f>SUMIF(Scaling!$C$2:$N$2,ENERGY_PRICING!LJ3,Scaling!$C$3:$N$3)*SUMIF(Scaling!$C$7:$AG$7,ENERGY_PRICING!LJ2,Scaling!$C$8:$AG$8)</f>
        <v>1</v>
      </c>
      <c r="LK13" s="46">
        <f>SUMIF(Scaling!$C$2:$N$2,ENERGY_PRICING!LK3,Scaling!$C$3:$N$3)*SUMIF(Scaling!$C$7:$AG$7,ENERGY_PRICING!LK2,Scaling!$C$8:$AG$8)</f>
        <v>1</v>
      </c>
      <c r="LL13" s="46">
        <f>SUMIF(Scaling!$C$2:$N$2,ENERGY_PRICING!LL3,Scaling!$C$3:$N$3)*SUMIF(Scaling!$C$7:$AG$7,ENERGY_PRICING!LL2,Scaling!$C$8:$AG$8)</f>
        <v>1</v>
      </c>
      <c r="LM13" s="46">
        <f>SUMIF(Scaling!$C$2:$N$2,ENERGY_PRICING!LM3,Scaling!$C$3:$N$3)*SUMIF(Scaling!$C$7:$AG$7,ENERGY_PRICING!LM2,Scaling!$C$8:$AG$8)</f>
        <v>1</v>
      </c>
      <c r="LN13" s="46">
        <f>SUMIF(Scaling!$C$2:$N$2,ENERGY_PRICING!LN3,Scaling!$C$3:$N$3)*SUMIF(Scaling!$C$7:$AG$7,ENERGY_PRICING!LN2,Scaling!$C$8:$AG$8)</f>
        <v>1</v>
      </c>
      <c r="LO13" s="46">
        <f>SUMIF(Scaling!$C$2:$N$2,ENERGY_PRICING!LO3,Scaling!$C$3:$N$3)*SUMIF(Scaling!$C$7:$AG$7,ENERGY_PRICING!LO2,Scaling!$C$8:$AG$8)</f>
        <v>1</v>
      </c>
      <c r="LP13" s="46">
        <f>SUMIF(Scaling!$C$2:$N$2,ENERGY_PRICING!LP3,Scaling!$C$3:$N$3)*SUMIF(Scaling!$C$7:$AG$7,ENERGY_PRICING!LP2,Scaling!$C$8:$AG$8)</f>
        <v>1</v>
      </c>
      <c r="LQ13" s="46">
        <f>SUMIF(Scaling!$C$2:$N$2,ENERGY_PRICING!LQ3,Scaling!$C$3:$N$3)*SUMIF(Scaling!$C$7:$AG$7,ENERGY_PRICING!LQ2,Scaling!$C$8:$AG$8)</f>
        <v>1</v>
      </c>
      <c r="LR13" s="46">
        <f>SUMIF(Scaling!$C$2:$N$2,ENERGY_PRICING!LR3,Scaling!$C$3:$N$3)*SUMIF(Scaling!$C$7:$AG$7,ENERGY_PRICING!LR2,Scaling!$C$8:$AG$8)</f>
        <v>1</v>
      </c>
      <c r="LS13" s="46">
        <f>SUMIF(Scaling!$C$2:$N$2,ENERGY_PRICING!LS3,Scaling!$C$3:$N$3)*SUMIF(Scaling!$C$7:$AG$7,ENERGY_PRICING!LS2,Scaling!$C$8:$AG$8)</f>
        <v>1</v>
      </c>
      <c r="LT13" s="46">
        <f>SUMIF(Scaling!$C$2:$N$2,ENERGY_PRICING!LT3,Scaling!$C$3:$N$3)*SUMIF(Scaling!$C$7:$AG$7,ENERGY_PRICING!LT2,Scaling!$C$8:$AG$8)</f>
        <v>1</v>
      </c>
      <c r="LU13" s="46">
        <f>SUMIF(Scaling!$C$2:$N$2,ENERGY_PRICING!LU3,Scaling!$C$3:$N$3)*SUMIF(Scaling!$C$7:$AG$7,ENERGY_PRICING!LU2,Scaling!$C$8:$AG$8)</f>
        <v>1</v>
      </c>
      <c r="LV13" s="46">
        <f>SUMIF(Scaling!$C$2:$N$2,ENERGY_PRICING!LV3,Scaling!$C$3:$N$3)*SUMIF(Scaling!$C$7:$AG$7,ENERGY_PRICING!LV2,Scaling!$C$8:$AG$8)</f>
        <v>1</v>
      </c>
      <c r="LW13" s="46">
        <f>SUMIF(Scaling!$C$2:$N$2,ENERGY_PRICING!LW3,Scaling!$C$3:$N$3)*SUMIF(Scaling!$C$7:$AG$7,ENERGY_PRICING!LW2,Scaling!$C$8:$AG$8)</f>
        <v>1</v>
      </c>
      <c r="LX13" s="46">
        <f>SUMIF(Scaling!$C$2:$N$2,ENERGY_PRICING!LX3,Scaling!$C$3:$N$3)*SUMIF(Scaling!$C$7:$AG$7,ENERGY_PRICING!LX2,Scaling!$C$8:$AG$8)</f>
        <v>1</v>
      </c>
      <c r="LY13" s="46">
        <f>SUMIF(Scaling!$C$2:$N$2,ENERGY_PRICING!LY3,Scaling!$C$3:$N$3)*SUMIF(Scaling!$C$7:$AG$7,ENERGY_PRICING!LY2,Scaling!$C$8:$AG$8)</f>
        <v>1</v>
      </c>
      <c r="LZ13" s="46">
        <f>SUMIF(Scaling!$C$2:$N$2,ENERGY_PRICING!LZ3,Scaling!$C$3:$N$3)*SUMIF(Scaling!$C$7:$AG$7,ENERGY_PRICING!LZ2,Scaling!$C$8:$AG$8)</f>
        <v>1</v>
      </c>
      <c r="MA13" s="46">
        <f>SUMIF(Scaling!$C$2:$N$2,ENERGY_PRICING!MA3,Scaling!$C$3:$N$3)*SUMIF(Scaling!$C$7:$AG$7,ENERGY_PRICING!MA2,Scaling!$C$8:$AG$8)</f>
        <v>1</v>
      </c>
      <c r="MB13" s="46">
        <f>SUMIF(Scaling!$C$2:$N$2,ENERGY_PRICING!MB3,Scaling!$C$3:$N$3)*SUMIF(Scaling!$C$7:$AG$7,ENERGY_PRICING!MB2,Scaling!$C$8:$AG$8)</f>
        <v>1</v>
      </c>
      <c r="MC13" s="46">
        <f>SUMIF(Scaling!$C$2:$N$2,ENERGY_PRICING!MC3,Scaling!$C$3:$N$3)*SUMIF(Scaling!$C$7:$AG$7,ENERGY_PRICING!MC2,Scaling!$C$8:$AG$8)</f>
        <v>1</v>
      </c>
      <c r="MD13" s="46">
        <f>SUMIF(Scaling!$C$2:$N$2,ENERGY_PRICING!MD3,Scaling!$C$3:$N$3)*SUMIF(Scaling!$C$7:$AG$7,ENERGY_PRICING!MD2,Scaling!$C$8:$AG$8)</f>
        <v>1</v>
      </c>
      <c r="ME13" s="46">
        <f>SUMIF(Scaling!$C$2:$N$2,ENERGY_PRICING!ME3,Scaling!$C$3:$N$3)*SUMIF(Scaling!$C$7:$AG$7,ENERGY_PRICING!ME2,Scaling!$C$8:$AG$8)</f>
        <v>1</v>
      </c>
      <c r="MF13" s="46">
        <f>SUMIF(Scaling!$C$2:$N$2,ENERGY_PRICING!MF3,Scaling!$C$3:$N$3)*SUMIF(Scaling!$C$7:$AG$7,ENERGY_PRICING!MF2,Scaling!$C$8:$AG$8)</f>
        <v>1</v>
      </c>
      <c r="MG13" s="46">
        <f>SUMIF(Scaling!$C$2:$N$2,ENERGY_PRICING!MG3,Scaling!$C$3:$N$3)*SUMIF(Scaling!$C$7:$AG$7,ENERGY_PRICING!MG2,Scaling!$C$8:$AG$8)</f>
        <v>1</v>
      </c>
      <c r="MH13" s="46">
        <f>SUMIF(Scaling!$C$2:$N$2,ENERGY_PRICING!MH3,Scaling!$C$3:$N$3)*SUMIF(Scaling!$C$7:$AG$7,ENERGY_PRICING!MH2,Scaling!$C$8:$AG$8)</f>
        <v>1</v>
      </c>
      <c r="MI13" s="46">
        <f>SUMIF(Scaling!$C$2:$N$2,ENERGY_PRICING!MI3,Scaling!$C$3:$N$3)*SUMIF(Scaling!$C$7:$AG$7,ENERGY_PRICING!MI2,Scaling!$C$8:$AG$8)</f>
        <v>1</v>
      </c>
      <c r="MJ13" s="46">
        <f>SUMIF(Scaling!$C$2:$N$2,ENERGY_PRICING!MJ3,Scaling!$C$3:$N$3)*SUMIF(Scaling!$C$7:$AG$7,ENERGY_PRICING!MJ2,Scaling!$C$8:$AG$8)</f>
        <v>1</v>
      </c>
      <c r="MK13" s="46">
        <f>SUMIF(Scaling!$C$2:$N$2,ENERGY_PRICING!MK3,Scaling!$C$3:$N$3)*SUMIF(Scaling!$C$7:$AG$7,ENERGY_PRICING!MK2,Scaling!$C$8:$AG$8)</f>
        <v>1</v>
      </c>
      <c r="ML13" s="46">
        <f>SUMIF(Scaling!$C$2:$N$2,ENERGY_PRICING!ML3,Scaling!$C$3:$N$3)*SUMIF(Scaling!$C$7:$AG$7,ENERGY_PRICING!ML2,Scaling!$C$8:$AG$8)</f>
        <v>1</v>
      </c>
      <c r="MM13" s="46">
        <f>SUMIF(Scaling!$C$2:$N$2,ENERGY_PRICING!MM3,Scaling!$C$3:$N$3)*SUMIF(Scaling!$C$7:$AG$7,ENERGY_PRICING!MM2,Scaling!$C$8:$AG$8)</f>
        <v>1</v>
      </c>
      <c r="MN13" s="46">
        <f>SUMIF(Scaling!$C$2:$N$2,ENERGY_PRICING!MN3,Scaling!$C$3:$N$3)*SUMIF(Scaling!$C$7:$AG$7,ENERGY_PRICING!MN2,Scaling!$C$8:$AG$8)</f>
        <v>1</v>
      </c>
      <c r="MO13" s="46">
        <f>SUMIF(Scaling!$C$2:$N$2,ENERGY_PRICING!MO3,Scaling!$C$3:$N$3)*SUMIF(Scaling!$C$7:$AG$7,ENERGY_PRICING!MO2,Scaling!$C$8:$AG$8)</f>
        <v>1</v>
      </c>
      <c r="MP13" s="46">
        <f>SUMIF(Scaling!$C$2:$N$2,ENERGY_PRICING!MP3,Scaling!$C$3:$N$3)*SUMIF(Scaling!$C$7:$AG$7,ENERGY_PRICING!MP2,Scaling!$C$8:$AG$8)</f>
        <v>1</v>
      </c>
      <c r="MQ13" s="46">
        <f>SUMIF(Scaling!$C$2:$N$2,ENERGY_PRICING!MQ3,Scaling!$C$3:$N$3)*SUMIF(Scaling!$C$7:$AG$7,ENERGY_PRICING!MQ2,Scaling!$C$8:$AG$8)</f>
        <v>1</v>
      </c>
      <c r="MR13" s="46">
        <f>SUMIF(Scaling!$C$2:$N$2,ENERGY_PRICING!MR3,Scaling!$C$3:$N$3)*SUMIF(Scaling!$C$7:$AG$7,ENERGY_PRICING!MR2,Scaling!$C$8:$AG$8)</f>
        <v>1</v>
      </c>
      <c r="MS13" s="46">
        <f>SUMIF(Scaling!$C$2:$N$2,ENERGY_PRICING!MS3,Scaling!$C$3:$N$3)*SUMIF(Scaling!$C$7:$AG$7,ENERGY_PRICING!MS2,Scaling!$C$8:$AG$8)</f>
        <v>1</v>
      </c>
      <c r="MT13" s="46">
        <f>SUMIF(Scaling!$C$2:$N$2,ENERGY_PRICING!MT3,Scaling!$C$3:$N$3)*SUMIF(Scaling!$C$7:$AG$7,ENERGY_PRICING!MT2,Scaling!$C$8:$AG$8)</f>
        <v>1</v>
      </c>
      <c r="MU13" s="46">
        <f>SUMIF(Scaling!$C$2:$N$2,ENERGY_PRICING!MU3,Scaling!$C$3:$N$3)*SUMIF(Scaling!$C$7:$AG$7,ENERGY_PRICING!MU2,Scaling!$C$8:$AG$8)</f>
        <v>1</v>
      </c>
      <c r="MV13" s="46">
        <f>SUMIF(Scaling!$C$2:$N$2,ENERGY_PRICING!MV3,Scaling!$C$3:$N$3)*SUMIF(Scaling!$C$7:$AG$7,ENERGY_PRICING!MV2,Scaling!$C$8:$AG$8)</f>
        <v>1</v>
      </c>
      <c r="MW13" s="46">
        <f>SUMIF(Scaling!$C$2:$N$2,ENERGY_PRICING!MW3,Scaling!$C$3:$N$3)*SUMIF(Scaling!$C$7:$AG$7,ENERGY_PRICING!MW2,Scaling!$C$8:$AG$8)</f>
        <v>1</v>
      </c>
      <c r="MX13" s="46">
        <f>SUMIF(Scaling!$C$2:$N$2,ENERGY_PRICING!MX3,Scaling!$C$3:$N$3)*SUMIF(Scaling!$C$7:$AG$7,ENERGY_PRICING!MX2,Scaling!$C$8:$AG$8)</f>
        <v>1</v>
      </c>
      <c r="MY13" s="46">
        <f>SUMIF(Scaling!$C$2:$N$2,ENERGY_PRICING!MY3,Scaling!$C$3:$N$3)*SUMIF(Scaling!$C$7:$AG$7,ENERGY_PRICING!MY2,Scaling!$C$8:$AG$8)</f>
        <v>1</v>
      </c>
      <c r="MZ13" s="46">
        <f>SUMIF(Scaling!$C$2:$N$2,ENERGY_PRICING!MZ3,Scaling!$C$3:$N$3)*SUMIF(Scaling!$C$7:$AG$7,ENERGY_PRICING!MZ2,Scaling!$C$8:$AG$8)</f>
        <v>1</v>
      </c>
      <c r="NA13" s="48" t="s">
        <v>2</v>
      </c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</row>
    <row r="14" spans="2:396" customFormat="1" x14ac:dyDescent="0.25">
      <c r="B14" s="1"/>
      <c r="C14" s="1" t="s">
        <v>12</v>
      </c>
      <c r="D14" s="1" t="s">
        <v>11</v>
      </c>
      <c r="E14" s="46">
        <f>SUMIF(Scaling!$C$2:$N$2,ENERGY_PRICING!E3,Scaling!$C$4:$N$4)*SUMIF(Scaling!$C$7:$AG$7,ENERGY_PRICING!E2,Scaling!$C$9:$AG$9)</f>
        <v>1</v>
      </c>
      <c r="F14" s="46">
        <f>SUMIF(Scaling!$C$2:$N$2,ENERGY_PRICING!F3,Scaling!$C$4:$N$4)*SUMIF(Scaling!$C$7:$AG$7,ENERGY_PRICING!F2,Scaling!$C$9:$AG$9)</f>
        <v>1</v>
      </c>
      <c r="G14" s="46">
        <f>SUMIF(Scaling!$C$2:$N$2,ENERGY_PRICING!G3,Scaling!$C$4:$N$4)*SUMIF(Scaling!$C$7:$AG$7,ENERGY_PRICING!G2,Scaling!$C$9:$AG$9)</f>
        <v>1</v>
      </c>
      <c r="H14" s="46">
        <f>SUMIF(Scaling!$C$2:$N$2,ENERGY_PRICING!H3,Scaling!$C$4:$N$4)*SUMIF(Scaling!$C$7:$AG$7,ENERGY_PRICING!H2,Scaling!$C$9:$AG$9)</f>
        <v>1</v>
      </c>
      <c r="I14" s="46">
        <f>SUMIF(Scaling!$C$2:$N$2,ENERGY_PRICING!I3,Scaling!$C$4:$N$4)*SUMIF(Scaling!$C$7:$AG$7,ENERGY_PRICING!I2,Scaling!$C$9:$AG$9)</f>
        <v>1</v>
      </c>
      <c r="J14" s="46">
        <f>SUMIF(Scaling!$C$2:$N$2,ENERGY_PRICING!J3,Scaling!$C$4:$N$4)*SUMIF(Scaling!$C$7:$AG$7,ENERGY_PRICING!J2,Scaling!$C$9:$AG$9)</f>
        <v>1</v>
      </c>
      <c r="K14" s="46">
        <f>SUMIF(Scaling!$C$2:$N$2,ENERGY_PRICING!K3,Scaling!$C$4:$N$4)*SUMIF(Scaling!$C$7:$AG$7,ENERGY_PRICING!K2,Scaling!$C$9:$AG$9)</f>
        <v>1</v>
      </c>
      <c r="L14" s="46">
        <f>SUMIF(Scaling!$C$2:$N$2,ENERGY_PRICING!L3,Scaling!$C$4:$N$4)*SUMIF(Scaling!$C$7:$AG$7,ENERGY_PRICING!L2,Scaling!$C$9:$AG$9)</f>
        <v>1</v>
      </c>
      <c r="M14" s="46">
        <f>SUMIF(Scaling!$C$2:$N$2,ENERGY_PRICING!M3,Scaling!$C$4:$N$4)*SUMIF(Scaling!$C$7:$AG$7,ENERGY_PRICING!M2,Scaling!$C$9:$AG$9)</f>
        <v>1</v>
      </c>
      <c r="N14" s="46">
        <f>SUMIF(Scaling!$C$2:$N$2,ENERGY_PRICING!N3,Scaling!$C$4:$N$4)*SUMIF(Scaling!$C$7:$AG$7,ENERGY_PRICING!N2,Scaling!$C$9:$AG$9)</f>
        <v>1</v>
      </c>
      <c r="O14" s="46">
        <f>SUMIF(Scaling!$C$2:$N$2,ENERGY_PRICING!O3,Scaling!$C$4:$N$4)*SUMIF(Scaling!$C$7:$AG$7,ENERGY_PRICING!O2,Scaling!$C$9:$AG$9)</f>
        <v>1</v>
      </c>
      <c r="P14" s="52">
        <f>SUMIF(Scaling!$C$2:$N$2,ENERGY_PRICING!P3,Scaling!$C$4:$N$4)*SUMIF(Scaling!$C$7:$AG$7,ENERGY_PRICING!P2,Scaling!$C$9:$AG$9)</f>
        <v>1</v>
      </c>
      <c r="Q14" s="46">
        <v>1</v>
      </c>
      <c r="R14" s="46">
        <v>1</v>
      </c>
      <c r="S14" s="46">
        <v>1</v>
      </c>
      <c r="T14" s="46">
        <v>1</v>
      </c>
      <c r="U14" s="46">
        <v>1</v>
      </c>
      <c r="V14" s="46">
        <v>1</v>
      </c>
      <c r="W14" s="46">
        <f>SUMIF(Scaling!$C$2:$N$2,ENERGY_PRICING!W3,Scaling!$C$4:$N$4)*SUMIF(Scaling!$C$7:$AG$7,ENERGY_PRICING!W2,Scaling!$C$9:$AG$9)</f>
        <v>1</v>
      </c>
      <c r="X14" s="46">
        <f>SUMIF(Scaling!$C$2:$N$2,ENERGY_PRICING!X3,Scaling!$C$4:$N$4)*SUMIF(Scaling!$C$7:$AG$7,ENERGY_PRICING!X2,Scaling!$C$9:$AG$9)</f>
        <v>1</v>
      </c>
      <c r="Y14" s="46">
        <f>SUMIF(Scaling!$C$2:$N$2,ENERGY_PRICING!Y3,Scaling!$C$4:$N$4)*SUMIF(Scaling!$C$7:$AG$7,ENERGY_PRICING!Y2,Scaling!$C$9:$AG$9)</f>
        <v>1</v>
      </c>
      <c r="Z14" s="46">
        <f>SUMIF(Scaling!$C$2:$N$2,ENERGY_PRICING!Z3,Scaling!$C$4:$N$4)*SUMIF(Scaling!$C$7:$AG$7,ENERGY_PRICING!Z2,Scaling!$C$9:$AG$9)</f>
        <v>1</v>
      </c>
      <c r="AA14" s="46">
        <f>SUMIF(Scaling!$C$2:$N$2,ENERGY_PRICING!AA3,Scaling!$C$4:$N$4)*SUMIF(Scaling!$C$7:$AG$7,ENERGY_PRICING!AA2,Scaling!$C$9:$AG$9)</f>
        <v>1</v>
      </c>
      <c r="AB14" s="46">
        <f>SUMIF(Scaling!$C$2:$N$2,ENERGY_PRICING!AB3,Scaling!$C$4:$N$4)*SUMIF(Scaling!$C$7:$AG$7,ENERGY_PRICING!AB2,Scaling!$C$9:$AG$9)</f>
        <v>1</v>
      </c>
      <c r="AC14" s="46">
        <f>SUMIF(Scaling!$C$2:$N$2,ENERGY_PRICING!AC3,Scaling!$C$4:$N$4)*SUMIF(Scaling!$C$7:$AG$7,ENERGY_PRICING!AC2,Scaling!$C$9:$AG$9)</f>
        <v>1</v>
      </c>
      <c r="AD14" s="46">
        <f>SUMIF(Scaling!$C$2:$N$2,ENERGY_PRICING!AD3,Scaling!$C$4:$N$4)*SUMIF(Scaling!$C$7:$AG$7,ENERGY_PRICING!AD2,Scaling!$C$9:$AG$9)</f>
        <v>1</v>
      </c>
      <c r="AE14" s="46">
        <f>SUMIF(Scaling!$C$2:$N$2,ENERGY_PRICING!AE3,Scaling!$C$4:$N$4)*SUMIF(Scaling!$C$7:$AG$7,ENERGY_PRICING!AE2,Scaling!$C$9:$AG$9)</f>
        <v>1</v>
      </c>
      <c r="AF14" s="46">
        <f>SUMIF(Scaling!$C$2:$N$2,ENERGY_PRICING!AF3,Scaling!$C$4:$N$4)*SUMIF(Scaling!$C$7:$AG$7,ENERGY_PRICING!AF2,Scaling!$C$9:$AG$9)</f>
        <v>1</v>
      </c>
      <c r="AG14" s="46">
        <f>SUMIF(Scaling!$C$2:$N$2,ENERGY_PRICING!AG3,Scaling!$C$4:$N$4)*SUMIF(Scaling!$C$7:$AG$7,ENERGY_PRICING!AG2,Scaling!$C$9:$AG$9)</f>
        <v>1</v>
      </c>
      <c r="AH14" s="46">
        <f>SUMIF(Scaling!$C$2:$N$2,ENERGY_PRICING!AH3,Scaling!$C$4:$N$4)*SUMIF(Scaling!$C$7:$AG$7,ENERGY_PRICING!AH2,Scaling!$C$9:$AG$9)</f>
        <v>1</v>
      </c>
      <c r="AI14" s="46">
        <f>SUMIF(Scaling!$C$2:$N$2,ENERGY_PRICING!AI3,Scaling!$C$4:$N$4)*SUMIF(Scaling!$C$7:$AG$7,ENERGY_PRICING!AI2,Scaling!$C$9:$AG$9)</f>
        <v>1</v>
      </c>
      <c r="AJ14" s="46">
        <f>SUMIF(Scaling!$C$2:$N$2,ENERGY_PRICING!AJ3,Scaling!$C$4:$N$4)*SUMIF(Scaling!$C$7:$AG$7,ENERGY_PRICING!AJ2,Scaling!$C$9:$AG$9)</f>
        <v>1</v>
      </c>
      <c r="AK14" s="46">
        <f>SUMIF(Scaling!$C$2:$N$2,ENERGY_PRICING!AK3,Scaling!$C$4:$N$4)*SUMIF(Scaling!$C$7:$AG$7,ENERGY_PRICING!AK2,Scaling!$C$9:$AG$9)</f>
        <v>1</v>
      </c>
      <c r="AL14" s="46">
        <f>SUMIF(Scaling!$C$2:$N$2,ENERGY_PRICING!AL3,Scaling!$C$4:$N$4)*SUMIF(Scaling!$C$7:$AG$7,ENERGY_PRICING!AL2,Scaling!$C$9:$AG$9)</f>
        <v>1</v>
      </c>
      <c r="AM14" s="46">
        <f>SUMIF(Scaling!$C$2:$N$2,ENERGY_PRICING!AM3,Scaling!$C$4:$N$4)*SUMIF(Scaling!$C$7:$AG$7,ENERGY_PRICING!AM2,Scaling!$C$9:$AG$9)</f>
        <v>1</v>
      </c>
      <c r="AN14" s="46">
        <f>SUMIF(Scaling!$C$2:$N$2,ENERGY_PRICING!AN3,Scaling!$C$4:$N$4)*SUMIF(Scaling!$C$7:$AG$7,ENERGY_PRICING!AN2,Scaling!$C$9:$AG$9)</f>
        <v>1</v>
      </c>
      <c r="AO14" s="46">
        <f>SUMIF(Scaling!$C$2:$N$2,ENERGY_PRICING!AO3,Scaling!$C$4:$N$4)*SUMIF(Scaling!$C$7:$AG$7,ENERGY_PRICING!AO2,Scaling!$C$9:$AG$9)</f>
        <v>1</v>
      </c>
      <c r="AP14" s="46">
        <f>SUMIF(Scaling!$C$2:$N$2,ENERGY_PRICING!AP3,Scaling!$C$4:$N$4)*SUMIF(Scaling!$C$7:$AG$7,ENERGY_PRICING!AP2,Scaling!$C$9:$AG$9)</f>
        <v>1</v>
      </c>
      <c r="AQ14" s="46">
        <f>SUMIF(Scaling!$C$2:$N$2,ENERGY_PRICING!AQ3,Scaling!$C$4:$N$4)*SUMIF(Scaling!$C$7:$AG$7,ENERGY_PRICING!AQ2,Scaling!$C$9:$AG$9)</f>
        <v>1</v>
      </c>
      <c r="AR14" s="46">
        <f>SUMIF(Scaling!$C$2:$N$2,ENERGY_PRICING!AR3,Scaling!$C$4:$N$4)*SUMIF(Scaling!$C$7:$AG$7,ENERGY_PRICING!AR2,Scaling!$C$9:$AG$9)</f>
        <v>1</v>
      </c>
      <c r="AS14" s="46">
        <f>SUMIF(Scaling!$C$2:$N$2,ENERGY_PRICING!AS3,Scaling!$C$4:$N$4)*SUMIF(Scaling!$C$7:$AG$7,ENERGY_PRICING!AS2,Scaling!$C$9:$AG$9)</f>
        <v>1</v>
      </c>
      <c r="AT14" s="46">
        <f>SUMIF(Scaling!$C$2:$N$2,ENERGY_PRICING!AT3,Scaling!$C$4:$N$4)*SUMIF(Scaling!$C$7:$AG$7,ENERGY_PRICING!AT2,Scaling!$C$9:$AG$9)</f>
        <v>1</v>
      </c>
      <c r="AU14" s="46">
        <f>SUMIF(Scaling!$C$2:$N$2,ENERGY_PRICING!AU3,Scaling!$C$4:$N$4)*SUMIF(Scaling!$C$7:$AG$7,ENERGY_PRICING!AU2,Scaling!$C$9:$AG$9)</f>
        <v>1</v>
      </c>
      <c r="AV14" s="46">
        <f>SUMIF(Scaling!$C$2:$N$2,ENERGY_PRICING!AV3,Scaling!$C$4:$N$4)*SUMIF(Scaling!$C$7:$AG$7,ENERGY_PRICING!AV2,Scaling!$C$9:$AG$9)</f>
        <v>1</v>
      </c>
      <c r="AW14" s="46">
        <f>SUMIF(Scaling!$C$2:$N$2,ENERGY_PRICING!AW3,Scaling!$C$4:$N$4)*SUMIF(Scaling!$C$7:$AG$7,ENERGY_PRICING!AW2,Scaling!$C$9:$AG$9)</f>
        <v>1</v>
      </c>
      <c r="AX14" s="46">
        <f>SUMIF(Scaling!$C$2:$N$2,ENERGY_PRICING!AX3,Scaling!$C$4:$N$4)*SUMIF(Scaling!$C$7:$AG$7,ENERGY_PRICING!AX2,Scaling!$C$9:$AG$9)</f>
        <v>1</v>
      </c>
      <c r="AY14" s="46">
        <f>SUMIF(Scaling!$C$2:$N$2,ENERGY_PRICING!AY3,Scaling!$C$4:$N$4)*SUMIF(Scaling!$C$7:$AG$7,ENERGY_PRICING!AY2,Scaling!$C$9:$AG$9)</f>
        <v>1</v>
      </c>
      <c r="AZ14" s="46">
        <f>SUMIF(Scaling!$C$2:$N$2,ENERGY_PRICING!AZ3,Scaling!$C$4:$N$4)*SUMIF(Scaling!$C$7:$AG$7,ENERGY_PRICING!AZ2,Scaling!$C$9:$AG$9)</f>
        <v>1</v>
      </c>
      <c r="BA14" s="46">
        <f>SUMIF(Scaling!$C$2:$N$2,ENERGY_PRICING!BA3,Scaling!$C$4:$N$4)*SUMIF(Scaling!$C$7:$AG$7,ENERGY_PRICING!BA2,Scaling!$C$9:$AG$9)</f>
        <v>1</v>
      </c>
      <c r="BB14" s="46">
        <f>SUMIF(Scaling!$C$2:$N$2,ENERGY_PRICING!BB3,Scaling!$C$4:$N$4)*SUMIF(Scaling!$C$7:$AG$7,ENERGY_PRICING!BB2,Scaling!$C$9:$AG$9)</f>
        <v>1</v>
      </c>
      <c r="BC14" s="46">
        <f>SUMIF(Scaling!$C$2:$N$2,ENERGY_PRICING!BC3,Scaling!$C$4:$N$4)*SUMIF(Scaling!$C$7:$AG$7,ENERGY_PRICING!BC2,Scaling!$C$9:$AG$9)</f>
        <v>1</v>
      </c>
      <c r="BD14" s="46">
        <f>SUMIF(Scaling!$C$2:$N$2,ENERGY_PRICING!BD3,Scaling!$C$4:$N$4)*SUMIF(Scaling!$C$7:$AG$7,ENERGY_PRICING!BD2,Scaling!$C$9:$AG$9)</f>
        <v>1</v>
      </c>
      <c r="BE14" s="46">
        <f>SUMIF(Scaling!$C$2:$N$2,ENERGY_PRICING!BE3,Scaling!$C$4:$N$4)*SUMIF(Scaling!$C$7:$AG$7,ENERGY_PRICING!BE2,Scaling!$C$9:$AG$9)</f>
        <v>1</v>
      </c>
      <c r="BF14" s="46">
        <f>SUMIF(Scaling!$C$2:$N$2,ENERGY_PRICING!BF3,Scaling!$C$4:$N$4)*SUMIF(Scaling!$C$7:$AG$7,ENERGY_PRICING!BF2,Scaling!$C$9:$AG$9)</f>
        <v>1</v>
      </c>
      <c r="BG14" s="46">
        <f>SUMIF(Scaling!$C$2:$N$2,ENERGY_PRICING!BG3,Scaling!$C$4:$N$4)*SUMIF(Scaling!$C$7:$AG$7,ENERGY_PRICING!BG2,Scaling!$C$9:$AG$9)</f>
        <v>1</v>
      </c>
      <c r="BH14" s="46">
        <f>SUMIF(Scaling!$C$2:$N$2,ENERGY_PRICING!BH3,Scaling!$C$4:$N$4)*SUMIF(Scaling!$C$7:$AG$7,ENERGY_PRICING!BH2,Scaling!$C$9:$AG$9)</f>
        <v>1</v>
      </c>
      <c r="BI14" s="46">
        <f>SUMIF(Scaling!$C$2:$N$2,ENERGY_PRICING!BI3,Scaling!$C$4:$N$4)*SUMIF(Scaling!$C$7:$AG$7,ENERGY_PRICING!BI2,Scaling!$C$9:$AG$9)</f>
        <v>1</v>
      </c>
      <c r="BJ14" s="46">
        <f>SUMIF(Scaling!$C$2:$N$2,ENERGY_PRICING!BJ3,Scaling!$C$4:$N$4)*SUMIF(Scaling!$C$7:$AG$7,ENERGY_PRICING!BJ2,Scaling!$C$9:$AG$9)</f>
        <v>1</v>
      </c>
      <c r="BK14" s="46">
        <f>SUMIF(Scaling!$C$2:$N$2,ENERGY_PRICING!BK3,Scaling!$C$4:$N$4)*SUMIF(Scaling!$C$7:$AG$7,ENERGY_PRICING!BK2,Scaling!$C$9:$AG$9)</f>
        <v>1</v>
      </c>
      <c r="BL14" s="46">
        <f>SUMIF(Scaling!$C$2:$N$2,ENERGY_PRICING!BL3,Scaling!$C$4:$N$4)*SUMIF(Scaling!$C$7:$AG$7,ENERGY_PRICING!BL2,Scaling!$C$9:$AG$9)</f>
        <v>1</v>
      </c>
      <c r="BM14" s="46">
        <f>SUMIF(Scaling!$C$2:$N$2,ENERGY_PRICING!BM3,Scaling!$C$4:$N$4)*SUMIF(Scaling!$C$7:$AG$7,ENERGY_PRICING!BM2,Scaling!$C$9:$AG$9)</f>
        <v>1</v>
      </c>
      <c r="BN14" s="46">
        <f>SUMIF(Scaling!$C$2:$N$2,ENERGY_PRICING!BN3,Scaling!$C$4:$N$4)*SUMIF(Scaling!$C$7:$AG$7,ENERGY_PRICING!BN2,Scaling!$C$9:$AG$9)</f>
        <v>1</v>
      </c>
      <c r="BO14" s="46">
        <f>SUMIF(Scaling!$C$2:$N$2,ENERGY_PRICING!BO3,Scaling!$C$4:$N$4)*SUMIF(Scaling!$C$7:$AG$7,ENERGY_PRICING!BO2,Scaling!$C$9:$AG$9)</f>
        <v>1</v>
      </c>
      <c r="BP14" s="46">
        <f>SUMIF(Scaling!$C$2:$N$2,ENERGY_PRICING!BP3,Scaling!$C$4:$N$4)*SUMIF(Scaling!$C$7:$AG$7,ENERGY_PRICING!BP2,Scaling!$C$9:$AG$9)</f>
        <v>1</v>
      </c>
      <c r="BQ14" s="46">
        <f>SUMIF(Scaling!$C$2:$N$2,ENERGY_PRICING!BQ3,Scaling!$C$4:$N$4)*SUMIF(Scaling!$C$7:$AG$7,ENERGY_PRICING!BQ2,Scaling!$C$9:$AG$9)</f>
        <v>1</v>
      </c>
      <c r="BR14" s="46">
        <f>SUMIF(Scaling!$C$2:$N$2,ENERGY_PRICING!BR3,Scaling!$C$4:$N$4)*SUMIF(Scaling!$C$7:$AG$7,ENERGY_PRICING!BR2,Scaling!$C$9:$AG$9)</f>
        <v>1</v>
      </c>
      <c r="BS14" s="46">
        <f>SUMIF(Scaling!$C$2:$N$2,ENERGY_PRICING!BS3,Scaling!$C$4:$N$4)*SUMIF(Scaling!$C$7:$AG$7,ENERGY_PRICING!BS2,Scaling!$C$9:$AG$9)</f>
        <v>1</v>
      </c>
      <c r="BT14" s="46">
        <f>SUMIF(Scaling!$C$2:$N$2,ENERGY_PRICING!BT3,Scaling!$C$4:$N$4)*SUMIF(Scaling!$C$7:$AG$7,ENERGY_PRICING!BT2,Scaling!$C$9:$AG$9)</f>
        <v>1</v>
      </c>
      <c r="BU14" s="46">
        <f>SUMIF(Scaling!$C$2:$N$2,ENERGY_PRICING!BU3,Scaling!$C$4:$N$4)*SUMIF(Scaling!$C$7:$AG$7,ENERGY_PRICING!BU2,Scaling!$C$9:$AG$9)</f>
        <v>1</v>
      </c>
      <c r="BV14" s="46">
        <f>SUMIF(Scaling!$C$2:$N$2,ENERGY_PRICING!BV3,Scaling!$C$4:$N$4)*SUMIF(Scaling!$C$7:$AG$7,ENERGY_PRICING!BV2,Scaling!$C$9:$AG$9)</f>
        <v>1</v>
      </c>
      <c r="BW14" s="46">
        <f>SUMIF(Scaling!$C$2:$N$2,ENERGY_PRICING!BW3,Scaling!$C$4:$N$4)*SUMIF(Scaling!$C$7:$AG$7,ENERGY_PRICING!BW2,Scaling!$C$9:$AG$9)</f>
        <v>1</v>
      </c>
      <c r="BX14" s="46">
        <f>SUMIF(Scaling!$C$2:$N$2,ENERGY_PRICING!BX3,Scaling!$C$4:$N$4)*SUMIF(Scaling!$C$7:$AG$7,ENERGY_PRICING!BX2,Scaling!$C$9:$AG$9)</f>
        <v>1</v>
      </c>
      <c r="BY14" s="46">
        <f>SUMIF(Scaling!$C$2:$N$2,ENERGY_PRICING!BY3,Scaling!$C$4:$N$4)*SUMIF(Scaling!$C$7:$AG$7,ENERGY_PRICING!BY2,Scaling!$C$9:$AG$9)</f>
        <v>1</v>
      </c>
      <c r="BZ14" s="46">
        <f>SUMIF(Scaling!$C$2:$N$2,ENERGY_PRICING!BZ3,Scaling!$C$4:$N$4)*SUMIF(Scaling!$C$7:$AG$7,ENERGY_PRICING!BZ2,Scaling!$C$9:$AG$9)</f>
        <v>1</v>
      </c>
      <c r="CA14" s="46">
        <f>SUMIF(Scaling!$C$2:$N$2,ENERGY_PRICING!CA3,Scaling!$C$4:$N$4)*SUMIF(Scaling!$C$7:$AG$7,ENERGY_PRICING!CA2,Scaling!$C$9:$AG$9)</f>
        <v>1</v>
      </c>
      <c r="CB14" s="46">
        <f>SUMIF(Scaling!$C$2:$N$2,ENERGY_PRICING!CB3,Scaling!$C$4:$N$4)*SUMIF(Scaling!$C$7:$AG$7,ENERGY_PRICING!CB2,Scaling!$C$9:$AG$9)</f>
        <v>1</v>
      </c>
      <c r="CC14" s="46">
        <f>SUMIF(Scaling!$C$2:$N$2,ENERGY_PRICING!CC3,Scaling!$C$4:$N$4)*SUMIF(Scaling!$C$7:$AG$7,ENERGY_PRICING!CC2,Scaling!$C$9:$AG$9)</f>
        <v>1</v>
      </c>
      <c r="CD14" s="46">
        <f>SUMIF(Scaling!$C$2:$N$2,ENERGY_PRICING!CD3,Scaling!$C$4:$N$4)*SUMIF(Scaling!$C$7:$AG$7,ENERGY_PRICING!CD2,Scaling!$C$9:$AG$9)</f>
        <v>1</v>
      </c>
      <c r="CE14" s="46">
        <f>SUMIF(Scaling!$C$2:$N$2,ENERGY_PRICING!CE3,Scaling!$C$4:$N$4)*SUMIF(Scaling!$C$7:$AG$7,ENERGY_PRICING!CE2,Scaling!$C$9:$AG$9)</f>
        <v>1</v>
      </c>
      <c r="CF14" s="46">
        <f>SUMIF(Scaling!$C$2:$N$2,ENERGY_PRICING!CF3,Scaling!$C$4:$N$4)*SUMIF(Scaling!$C$7:$AG$7,ENERGY_PRICING!CF2,Scaling!$C$9:$AG$9)</f>
        <v>1</v>
      </c>
      <c r="CG14" s="46">
        <f>SUMIF(Scaling!$C$2:$N$2,ENERGY_PRICING!CG3,Scaling!$C$4:$N$4)*SUMIF(Scaling!$C$7:$AG$7,ENERGY_PRICING!CG2,Scaling!$C$9:$AG$9)</f>
        <v>1</v>
      </c>
      <c r="CH14" s="46">
        <f>SUMIF(Scaling!$C$2:$N$2,ENERGY_PRICING!CH3,Scaling!$C$4:$N$4)*SUMIF(Scaling!$C$7:$AG$7,ENERGY_PRICING!CH2,Scaling!$C$9:$AG$9)</f>
        <v>1</v>
      </c>
      <c r="CI14" s="46">
        <f>SUMIF(Scaling!$C$2:$N$2,ENERGY_PRICING!CI3,Scaling!$C$4:$N$4)*SUMIF(Scaling!$C$7:$AG$7,ENERGY_PRICING!CI2,Scaling!$C$9:$AG$9)</f>
        <v>1</v>
      </c>
      <c r="CJ14" s="46">
        <f>SUMIF(Scaling!$C$2:$N$2,ENERGY_PRICING!CJ3,Scaling!$C$4:$N$4)*SUMIF(Scaling!$C$7:$AG$7,ENERGY_PRICING!CJ2,Scaling!$C$9:$AG$9)</f>
        <v>1</v>
      </c>
      <c r="CK14" s="46">
        <f>SUMIF(Scaling!$C$2:$N$2,ENERGY_PRICING!CK3,Scaling!$C$4:$N$4)*SUMIF(Scaling!$C$7:$AG$7,ENERGY_PRICING!CK2,Scaling!$C$9:$AG$9)</f>
        <v>1</v>
      </c>
      <c r="CL14" s="46">
        <f>SUMIF(Scaling!$C$2:$N$2,ENERGY_PRICING!CL3,Scaling!$C$4:$N$4)*SUMIF(Scaling!$C$7:$AG$7,ENERGY_PRICING!CL2,Scaling!$C$9:$AG$9)</f>
        <v>1</v>
      </c>
      <c r="CM14" s="46">
        <f>SUMIF(Scaling!$C$2:$N$2,ENERGY_PRICING!CM3,Scaling!$C$4:$N$4)*SUMIF(Scaling!$C$7:$AG$7,ENERGY_PRICING!CM2,Scaling!$C$9:$AG$9)</f>
        <v>1</v>
      </c>
      <c r="CN14" s="46">
        <f>SUMIF(Scaling!$C$2:$N$2,ENERGY_PRICING!CN3,Scaling!$C$4:$N$4)*SUMIF(Scaling!$C$7:$AG$7,ENERGY_PRICING!CN2,Scaling!$C$9:$AG$9)</f>
        <v>1</v>
      </c>
      <c r="CO14" s="46">
        <f>SUMIF(Scaling!$C$2:$N$2,ENERGY_PRICING!CO3,Scaling!$C$4:$N$4)*SUMIF(Scaling!$C$7:$AG$7,ENERGY_PRICING!CO2,Scaling!$C$9:$AG$9)</f>
        <v>1</v>
      </c>
      <c r="CP14" s="46">
        <f>SUMIF(Scaling!$C$2:$N$2,ENERGY_PRICING!CP3,Scaling!$C$4:$N$4)*SUMIF(Scaling!$C$7:$AG$7,ENERGY_PRICING!CP2,Scaling!$C$9:$AG$9)</f>
        <v>1</v>
      </c>
      <c r="CQ14" s="46">
        <f>SUMIF(Scaling!$C$2:$N$2,ENERGY_PRICING!CQ3,Scaling!$C$4:$N$4)*SUMIF(Scaling!$C$7:$AG$7,ENERGY_PRICING!CQ2,Scaling!$C$9:$AG$9)</f>
        <v>1</v>
      </c>
      <c r="CR14" s="46">
        <f>SUMIF(Scaling!$C$2:$N$2,ENERGY_PRICING!CR3,Scaling!$C$4:$N$4)*SUMIF(Scaling!$C$7:$AG$7,ENERGY_PRICING!CR2,Scaling!$C$9:$AG$9)</f>
        <v>1</v>
      </c>
      <c r="CS14" s="46">
        <f>SUMIF(Scaling!$C$2:$N$2,ENERGY_PRICING!CS3,Scaling!$C$4:$N$4)*SUMIF(Scaling!$C$7:$AG$7,ENERGY_PRICING!CS2,Scaling!$C$9:$AG$9)</f>
        <v>1</v>
      </c>
      <c r="CT14" s="46">
        <f>SUMIF(Scaling!$C$2:$N$2,ENERGY_PRICING!CT3,Scaling!$C$4:$N$4)*SUMIF(Scaling!$C$7:$AG$7,ENERGY_PRICING!CT2,Scaling!$C$9:$AG$9)</f>
        <v>1</v>
      </c>
      <c r="CU14" s="46">
        <f>SUMIF(Scaling!$C$2:$N$2,ENERGY_PRICING!CU3,Scaling!$C$4:$N$4)*SUMIF(Scaling!$C$7:$AG$7,ENERGY_PRICING!CU2,Scaling!$C$9:$AG$9)</f>
        <v>1</v>
      </c>
      <c r="CV14" s="46">
        <f>SUMIF(Scaling!$C$2:$N$2,ENERGY_PRICING!CV3,Scaling!$C$4:$N$4)*SUMIF(Scaling!$C$7:$AG$7,ENERGY_PRICING!CV2,Scaling!$C$9:$AG$9)</f>
        <v>1</v>
      </c>
      <c r="CW14" s="46">
        <f>SUMIF(Scaling!$C$2:$N$2,ENERGY_PRICING!CW3,Scaling!$C$4:$N$4)*SUMIF(Scaling!$C$7:$AG$7,ENERGY_PRICING!CW2,Scaling!$C$9:$AG$9)</f>
        <v>1</v>
      </c>
      <c r="CX14" s="46">
        <f>SUMIF(Scaling!$C$2:$N$2,ENERGY_PRICING!CX3,Scaling!$C$4:$N$4)*SUMIF(Scaling!$C$7:$AG$7,ENERGY_PRICING!CX2,Scaling!$C$9:$AG$9)</f>
        <v>1</v>
      </c>
      <c r="CY14" s="46">
        <f>SUMIF(Scaling!$C$2:$N$2,ENERGY_PRICING!CY3,Scaling!$C$4:$N$4)*SUMIF(Scaling!$C$7:$AG$7,ENERGY_PRICING!CY2,Scaling!$C$9:$AG$9)</f>
        <v>1</v>
      </c>
      <c r="CZ14" s="46">
        <f>SUMIF(Scaling!$C$2:$N$2,ENERGY_PRICING!CZ3,Scaling!$C$4:$N$4)*SUMIF(Scaling!$C$7:$AG$7,ENERGY_PRICING!CZ2,Scaling!$C$9:$AG$9)</f>
        <v>1</v>
      </c>
      <c r="DA14" s="46">
        <f>SUMIF(Scaling!$C$2:$N$2,ENERGY_PRICING!DA3,Scaling!$C$4:$N$4)*SUMIF(Scaling!$C$7:$AG$7,ENERGY_PRICING!DA2,Scaling!$C$9:$AG$9)</f>
        <v>1</v>
      </c>
      <c r="DB14" s="46">
        <f>SUMIF(Scaling!$C$2:$N$2,ENERGY_PRICING!DB3,Scaling!$C$4:$N$4)*SUMIF(Scaling!$C$7:$AG$7,ENERGY_PRICING!DB2,Scaling!$C$9:$AG$9)</f>
        <v>1</v>
      </c>
      <c r="DC14" s="46">
        <f>SUMIF(Scaling!$C$2:$N$2,ENERGY_PRICING!DC3,Scaling!$C$4:$N$4)*SUMIF(Scaling!$C$7:$AG$7,ENERGY_PRICING!DC2,Scaling!$C$9:$AG$9)</f>
        <v>1</v>
      </c>
      <c r="DD14" s="46">
        <f>SUMIF(Scaling!$C$2:$N$2,ENERGY_PRICING!DD3,Scaling!$C$4:$N$4)*SUMIF(Scaling!$C$7:$AG$7,ENERGY_PRICING!DD2,Scaling!$C$9:$AG$9)</f>
        <v>1</v>
      </c>
      <c r="DE14" s="46">
        <f>SUMIF(Scaling!$C$2:$N$2,ENERGY_PRICING!DE3,Scaling!$C$4:$N$4)*SUMIF(Scaling!$C$7:$AG$7,ENERGY_PRICING!DE2,Scaling!$C$9:$AG$9)</f>
        <v>1</v>
      </c>
      <c r="DF14" s="46">
        <f>SUMIF(Scaling!$C$2:$N$2,ENERGY_PRICING!DF3,Scaling!$C$4:$N$4)*SUMIF(Scaling!$C$7:$AG$7,ENERGY_PRICING!DF2,Scaling!$C$9:$AG$9)</f>
        <v>1</v>
      </c>
      <c r="DG14" s="46">
        <f>SUMIF(Scaling!$C$2:$N$2,ENERGY_PRICING!DG3,Scaling!$C$4:$N$4)*SUMIF(Scaling!$C$7:$AG$7,ENERGY_PRICING!DG2,Scaling!$C$9:$AG$9)</f>
        <v>1</v>
      </c>
      <c r="DH14" s="46">
        <f>SUMIF(Scaling!$C$2:$N$2,ENERGY_PRICING!DH3,Scaling!$C$4:$N$4)*SUMIF(Scaling!$C$7:$AG$7,ENERGY_PRICING!DH2,Scaling!$C$9:$AG$9)</f>
        <v>1</v>
      </c>
      <c r="DI14" s="46">
        <f>SUMIF(Scaling!$C$2:$N$2,ENERGY_PRICING!DI3,Scaling!$C$4:$N$4)*SUMIF(Scaling!$C$7:$AG$7,ENERGY_PRICING!DI2,Scaling!$C$9:$AG$9)</f>
        <v>1</v>
      </c>
      <c r="DJ14" s="46">
        <f>SUMIF(Scaling!$C$2:$N$2,ENERGY_PRICING!DJ3,Scaling!$C$4:$N$4)*SUMIF(Scaling!$C$7:$AG$7,ENERGY_PRICING!DJ2,Scaling!$C$9:$AG$9)</f>
        <v>1</v>
      </c>
      <c r="DK14" s="46">
        <f>SUMIF(Scaling!$C$2:$N$2,ENERGY_PRICING!DK3,Scaling!$C$4:$N$4)*SUMIF(Scaling!$C$7:$AG$7,ENERGY_PRICING!DK2,Scaling!$C$9:$AG$9)</f>
        <v>1</v>
      </c>
      <c r="DL14" s="46">
        <f>SUMIF(Scaling!$C$2:$N$2,ENERGY_PRICING!DL3,Scaling!$C$4:$N$4)*SUMIF(Scaling!$C$7:$AG$7,ENERGY_PRICING!DL2,Scaling!$C$9:$AG$9)</f>
        <v>1</v>
      </c>
      <c r="DM14" s="46">
        <f>SUMIF(Scaling!$C$2:$N$2,ENERGY_PRICING!DM3,Scaling!$C$4:$N$4)*SUMIF(Scaling!$C$7:$AG$7,ENERGY_PRICING!DM2,Scaling!$C$9:$AG$9)</f>
        <v>1</v>
      </c>
      <c r="DN14" s="46">
        <f>SUMIF(Scaling!$C$2:$N$2,ENERGY_PRICING!DN3,Scaling!$C$4:$N$4)*SUMIF(Scaling!$C$7:$AG$7,ENERGY_PRICING!DN2,Scaling!$C$9:$AG$9)</f>
        <v>1</v>
      </c>
      <c r="DO14" s="46">
        <f>SUMIF(Scaling!$C$2:$N$2,ENERGY_PRICING!DO3,Scaling!$C$4:$N$4)*SUMIF(Scaling!$C$7:$AG$7,ENERGY_PRICING!DO2,Scaling!$C$9:$AG$9)</f>
        <v>1</v>
      </c>
      <c r="DP14" s="46">
        <f>SUMIF(Scaling!$C$2:$N$2,ENERGY_PRICING!DP3,Scaling!$C$4:$N$4)*SUMIF(Scaling!$C$7:$AG$7,ENERGY_PRICING!DP2,Scaling!$C$9:$AG$9)</f>
        <v>1</v>
      </c>
      <c r="DQ14" s="46">
        <f>SUMIF(Scaling!$C$2:$N$2,ENERGY_PRICING!DQ3,Scaling!$C$4:$N$4)*SUMIF(Scaling!$C$7:$AG$7,ENERGY_PRICING!DQ2,Scaling!$C$9:$AG$9)</f>
        <v>1</v>
      </c>
      <c r="DR14" s="46">
        <f>SUMIF(Scaling!$C$2:$N$2,ENERGY_PRICING!DR3,Scaling!$C$4:$N$4)*SUMIF(Scaling!$C$7:$AG$7,ENERGY_PRICING!DR2,Scaling!$C$9:$AG$9)</f>
        <v>1</v>
      </c>
      <c r="DS14" s="46">
        <f>SUMIF(Scaling!$C$2:$N$2,ENERGY_PRICING!DS3,Scaling!$C$4:$N$4)*SUMIF(Scaling!$C$7:$AG$7,ENERGY_PRICING!DS2,Scaling!$C$9:$AG$9)</f>
        <v>1</v>
      </c>
      <c r="DT14" s="46">
        <f>SUMIF(Scaling!$C$2:$N$2,ENERGY_PRICING!DT3,Scaling!$C$4:$N$4)*SUMIF(Scaling!$C$7:$AG$7,ENERGY_PRICING!DT2,Scaling!$C$9:$AG$9)</f>
        <v>1</v>
      </c>
      <c r="DU14" s="46">
        <f>SUMIF(Scaling!$C$2:$N$2,ENERGY_PRICING!DU3,Scaling!$C$4:$N$4)*SUMIF(Scaling!$C$7:$AG$7,ENERGY_PRICING!DU2,Scaling!$C$9:$AG$9)</f>
        <v>1</v>
      </c>
      <c r="DV14" s="46">
        <f>SUMIF(Scaling!$C$2:$N$2,ENERGY_PRICING!DV3,Scaling!$C$4:$N$4)*SUMIF(Scaling!$C$7:$AG$7,ENERGY_PRICING!DV2,Scaling!$C$9:$AG$9)</f>
        <v>1</v>
      </c>
      <c r="DW14" s="46">
        <f>SUMIF(Scaling!$C$2:$N$2,ENERGY_PRICING!DW3,Scaling!$C$4:$N$4)*SUMIF(Scaling!$C$7:$AG$7,ENERGY_PRICING!DW2,Scaling!$C$9:$AG$9)</f>
        <v>1</v>
      </c>
      <c r="DX14" s="46">
        <f>SUMIF(Scaling!$C$2:$N$2,ENERGY_PRICING!DX3,Scaling!$C$4:$N$4)*SUMIF(Scaling!$C$7:$AG$7,ENERGY_PRICING!DX2,Scaling!$C$9:$AG$9)</f>
        <v>1</v>
      </c>
      <c r="DY14" s="46">
        <f>SUMIF(Scaling!$C$2:$N$2,ENERGY_PRICING!DY3,Scaling!$C$4:$N$4)*SUMIF(Scaling!$C$7:$AG$7,ENERGY_PRICING!DY2,Scaling!$C$9:$AG$9)</f>
        <v>1</v>
      </c>
      <c r="DZ14" s="46">
        <f>SUMIF(Scaling!$C$2:$N$2,ENERGY_PRICING!DZ3,Scaling!$C$4:$N$4)*SUMIF(Scaling!$C$7:$AG$7,ENERGY_PRICING!DZ2,Scaling!$C$9:$AG$9)</f>
        <v>1</v>
      </c>
      <c r="EA14" s="46">
        <f>SUMIF(Scaling!$C$2:$N$2,ENERGY_PRICING!EA3,Scaling!$C$4:$N$4)*SUMIF(Scaling!$C$7:$AG$7,ENERGY_PRICING!EA2,Scaling!$C$9:$AG$9)</f>
        <v>1</v>
      </c>
      <c r="EB14" s="46">
        <f>SUMIF(Scaling!$C$2:$N$2,ENERGY_PRICING!EB3,Scaling!$C$4:$N$4)*SUMIF(Scaling!$C$7:$AG$7,ENERGY_PRICING!EB2,Scaling!$C$9:$AG$9)</f>
        <v>1</v>
      </c>
      <c r="EC14" s="46">
        <f>SUMIF(Scaling!$C$2:$N$2,ENERGY_PRICING!EC3,Scaling!$C$4:$N$4)*SUMIF(Scaling!$C$7:$AG$7,ENERGY_PRICING!EC2,Scaling!$C$9:$AG$9)</f>
        <v>1</v>
      </c>
      <c r="ED14" s="46">
        <f>SUMIF(Scaling!$C$2:$N$2,ENERGY_PRICING!ED3,Scaling!$C$4:$N$4)*SUMIF(Scaling!$C$7:$AG$7,ENERGY_PRICING!ED2,Scaling!$C$9:$AG$9)</f>
        <v>1</v>
      </c>
      <c r="EE14" s="46">
        <f>SUMIF(Scaling!$C$2:$N$2,ENERGY_PRICING!EE3,Scaling!$C$4:$N$4)*SUMIF(Scaling!$C$7:$AG$7,ENERGY_PRICING!EE2,Scaling!$C$9:$AG$9)</f>
        <v>1</v>
      </c>
      <c r="EF14" s="46">
        <f>SUMIF(Scaling!$C$2:$N$2,ENERGY_PRICING!EF3,Scaling!$C$4:$N$4)*SUMIF(Scaling!$C$7:$AG$7,ENERGY_PRICING!EF2,Scaling!$C$9:$AG$9)</f>
        <v>1</v>
      </c>
      <c r="EG14" s="46">
        <f>SUMIF(Scaling!$C$2:$N$2,ENERGY_PRICING!EG3,Scaling!$C$4:$N$4)*SUMIF(Scaling!$C$7:$AG$7,ENERGY_PRICING!EG2,Scaling!$C$9:$AG$9)</f>
        <v>1</v>
      </c>
      <c r="EH14" s="46">
        <f>SUMIF(Scaling!$C$2:$N$2,ENERGY_PRICING!EH3,Scaling!$C$4:$N$4)*SUMIF(Scaling!$C$7:$AG$7,ENERGY_PRICING!EH2,Scaling!$C$9:$AG$9)</f>
        <v>1</v>
      </c>
      <c r="EI14" s="46">
        <f>SUMIF(Scaling!$C$2:$N$2,ENERGY_PRICING!EI3,Scaling!$C$4:$N$4)*SUMIF(Scaling!$C$7:$AG$7,ENERGY_PRICING!EI2,Scaling!$C$9:$AG$9)</f>
        <v>1</v>
      </c>
      <c r="EJ14" s="46">
        <f>SUMIF(Scaling!$C$2:$N$2,ENERGY_PRICING!EJ3,Scaling!$C$4:$N$4)*SUMIF(Scaling!$C$7:$AG$7,ENERGY_PRICING!EJ2,Scaling!$C$9:$AG$9)</f>
        <v>1</v>
      </c>
      <c r="EK14" s="46">
        <f>SUMIF(Scaling!$C$2:$N$2,ENERGY_PRICING!EK3,Scaling!$C$4:$N$4)*SUMIF(Scaling!$C$7:$AG$7,ENERGY_PRICING!EK2,Scaling!$C$9:$AG$9)</f>
        <v>1</v>
      </c>
      <c r="EL14" s="46">
        <f>SUMIF(Scaling!$C$2:$N$2,ENERGY_PRICING!EL3,Scaling!$C$4:$N$4)*SUMIF(Scaling!$C$7:$AG$7,ENERGY_PRICING!EL2,Scaling!$C$9:$AG$9)</f>
        <v>1</v>
      </c>
      <c r="EM14" s="46">
        <f>SUMIF(Scaling!$C$2:$N$2,ENERGY_PRICING!EM3,Scaling!$C$4:$N$4)*SUMIF(Scaling!$C$7:$AG$7,ENERGY_PRICING!EM2,Scaling!$C$9:$AG$9)</f>
        <v>1</v>
      </c>
      <c r="EN14" s="46">
        <f>SUMIF(Scaling!$C$2:$N$2,ENERGY_PRICING!EN3,Scaling!$C$4:$N$4)*SUMIF(Scaling!$C$7:$AG$7,ENERGY_PRICING!EN2,Scaling!$C$9:$AG$9)</f>
        <v>1</v>
      </c>
      <c r="EO14" s="46">
        <f>SUMIF(Scaling!$C$2:$N$2,ENERGY_PRICING!EO3,Scaling!$C$4:$N$4)*SUMIF(Scaling!$C$7:$AG$7,ENERGY_PRICING!EO2,Scaling!$C$9:$AG$9)</f>
        <v>1</v>
      </c>
      <c r="EP14" s="46">
        <f>SUMIF(Scaling!$C$2:$N$2,ENERGY_PRICING!EP3,Scaling!$C$4:$N$4)*SUMIF(Scaling!$C$7:$AG$7,ENERGY_PRICING!EP2,Scaling!$C$9:$AG$9)</f>
        <v>1</v>
      </c>
      <c r="EQ14" s="46">
        <f>SUMIF(Scaling!$C$2:$N$2,ENERGY_PRICING!EQ3,Scaling!$C$4:$N$4)*SUMIF(Scaling!$C$7:$AG$7,ENERGY_PRICING!EQ2,Scaling!$C$9:$AG$9)</f>
        <v>1</v>
      </c>
      <c r="ER14" s="46">
        <f>SUMIF(Scaling!$C$2:$N$2,ENERGY_PRICING!ER3,Scaling!$C$4:$N$4)*SUMIF(Scaling!$C$7:$AG$7,ENERGY_PRICING!ER2,Scaling!$C$9:$AG$9)</f>
        <v>1</v>
      </c>
      <c r="ES14" s="46">
        <f>SUMIF(Scaling!$C$2:$N$2,ENERGY_PRICING!ES3,Scaling!$C$4:$N$4)*SUMIF(Scaling!$C$7:$AG$7,ENERGY_PRICING!ES2,Scaling!$C$9:$AG$9)</f>
        <v>1</v>
      </c>
      <c r="ET14" s="46">
        <f>SUMIF(Scaling!$C$2:$N$2,ENERGY_PRICING!ET3,Scaling!$C$4:$N$4)*SUMIF(Scaling!$C$7:$AG$7,ENERGY_PRICING!ET2,Scaling!$C$9:$AG$9)</f>
        <v>1</v>
      </c>
      <c r="EU14" s="46">
        <f>SUMIF(Scaling!$C$2:$N$2,ENERGY_PRICING!EU3,Scaling!$C$4:$N$4)*SUMIF(Scaling!$C$7:$AG$7,ENERGY_PRICING!EU2,Scaling!$C$9:$AG$9)</f>
        <v>1</v>
      </c>
      <c r="EV14" s="46">
        <f>SUMIF(Scaling!$C$2:$N$2,ENERGY_PRICING!EV3,Scaling!$C$4:$N$4)*SUMIF(Scaling!$C$7:$AG$7,ENERGY_PRICING!EV2,Scaling!$C$9:$AG$9)</f>
        <v>1</v>
      </c>
      <c r="EW14" s="46">
        <f>SUMIF(Scaling!$C$2:$N$2,ENERGY_PRICING!EW3,Scaling!$C$4:$N$4)*SUMIF(Scaling!$C$7:$AG$7,ENERGY_PRICING!EW2,Scaling!$C$9:$AG$9)</f>
        <v>1</v>
      </c>
      <c r="EX14" s="46">
        <f>SUMIF(Scaling!$C$2:$N$2,ENERGY_PRICING!EX3,Scaling!$C$4:$N$4)*SUMIF(Scaling!$C$7:$AG$7,ENERGY_PRICING!EX2,Scaling!$C$9:$AG$9)</f>
        <v>1</v>
      </c>
      <c r="EY14" s="46">
        <f>SUMIF(Scaling!$C$2:$N$2,ENERGY_PRICING!EY3,Scaling!$C$4:$N$4)*SUMIF(Scaling!$C$7:$AG$7,ENERGY_PRICING!EY2,Scaling!$C$9:$AG$9)</f>
        <v>1</v>
      </c>
      <c r="EZ14" s="46">
        <f>SUMIF(Scaling!$C$2:$N$2,ENERGY_PRICING!EZ3,Scaling!$C$4:$N$4)*SUMIF(Scaling!$C$7:$AG$7,ENERGY_PRICING!EZ2,Scaling!$C$9:$AG$9)</f>
        <v>1</v>
      </c>
      <c r="FA14" s="46">
        <f>SUMIF(Scaling!$C$2:$N$2,ENERGY_PRICING!FA3,Scaling!$C$4:$N$4)*SUMIF(Scaling!$C$7:$AG$7,ENERGY_PRICING!FA2,Scaling!$C$9:$AG$9)</f>
        <v>1</v>
      </c>
      <c r="FB14" s="46">
        <f>SUMIF(Scaling!$C$2:$N$2,ENERGY_PRICING!FB3,Scaling!$C$4:$N$4)*SUMIF(Scaling!$C$7:$AG$7,ENERGY_PRICING!FB2,Scaling!$C$9:$AG$9)</f>
        <v>1</v>
      </c>
      <c r="FC14" s="46">
        <f>SUMIF(Scaling!$C$2:$N$2,ENERGY_PRICING!FC3,Scaling!$C$4:$N$4)*SUMIF(Scaling!$C$7:$AG$7,ENERGY_PRICING!FC2,Scaling!$C$9:$AG$9)</f>
        <v>1</v>
      </c>
      <c r="FD14" s="46">
        <f>SUMIF(Scaling!$C$2:$N$2,ENERGY_PRICING!FD3,Scaling!$C$4:$N$4)*SUMIF(Scaling!$C$7:$AG$7,ENERGY_PRICING!FD2,Scaling!$C$9:$AG$9)</f>
        <v>1</v>
      </c>
      <c r="FE14" s="46">
        <f>SUMIF(Scaling!$C$2:$N$2,ENERGY_PRICING!FE3,Scaling!$C$4:$N$4)*SUMIF(Scaling!$C$7:$AG$7,ENERGY_PRICING!FE2,Scaling!$C$9:$AG$9)</f>
        <v>1</v>
      </c>
      <c r="FF14" s="46">
        <f>SUMIF(Scaling!$C$2:$N$2,ENERGY_PRICING!FF3,Scaling!$C$4:$N$4)*SUMIF(Scaling!$C$7:$AG$7,ENERGY_PRICING!FF2,Scaling!$C$9:$AG$9)</f>
        <v>1</v>
      </c>
      <c r="FG14" s="46">
        <f>SUMIF(Scaling!$C$2:$N$2,ENERGY_PRICING!FG3,Scaling!$C$4:$N$4)*SUMIF(Scaling!$C$7:$AG$7,ENERGY_PRICING!FG2,Scaling!$C$9:$AG$9)</f>
        <v>1</v>
      </c>
      <c r="FH14" s="46">
        <f>SUMIF(Scaling!$C$2:$N$2,ENERGY_PRICING!FH3,Scaling!$C$4:$N$4)*SUMIF(Scaling!$C$7:$AG$7,ENERGY_PRICING!FH2,Scaling!$C$9:$AG$9)</f>
        <v>1</v>
      </c>
      <c r="FI14" s="46">
        <f>SUMIF(Scaling!$C$2:$N$2,ENERGY_PRICING!FI3,Scaling!$C$4:$N$4)*SUMIF(Scaling!$C$7:$AG$7,ENERGY_PRICING!FI2,Scaling!$C$9:$AG$9)</f>
        <v>1</v>
      </c>
      <c r="FJ14" s="46">
        <f>SUMIF(Scaling!$C$2:$N$2,ENERGY_PRICING!FJ3,Scaling!$C$4:$N$4)*SUMIF(Scaling!$C$7:$AG$7,ENERGY_PRICING!FJ2,Scaling!$C$9:$AG$9)</f>
        <v>1</v>
      </c>
      <c r="FK14" s="46">
        <f>SUMIF(Scaling!$C$2:$N$2,ENERGY_PRICING!FK3,Scaling!$C$4:$N$4)*SUMIF(Scaling!$C$7:$AG$7,ENERGY_PRICING!FK2,Scaling!$C$9:$AG$9)</f>
        <v>1</v>
      </c>
      <c r="FL14" s="46">
        <f>SUMIF(Scaling!$C$2:$N$2,ENERGY_PRICING!FL3,Scaling!$C$4:$N$4)*SUMIF(Scaling!$C$7:$AG$7,ENERGY_PRICING!FL2,Scaling!$C$9:$AG$9)</f>
        <v>1</v>
      </c>
      <c r="FM14" s="46">
        <f>SUMIF(Scaling!$C$2:$N$2,ENERGY_PRICING!FM3,Scaling!$C$4:$N$4)*SUMIF(Scaling!$C$7:$AG$7,ENERGY_PRICING!FM2,Scaling!$C$9:$AG$9)</f>
        <v>1</v>
      </c>
      <c r="FN14" s="46">
        <f>SUMIF(Scaling!$C$2:$N$2,ENERGY_PRICING!FN3,Scaling!$C$4:$N$4)*SUMIF(Scaling!$C$7:$AG$7,ENERGY_PRICING!FN2,Scaling!$C$9:$AG$9)</f>
        <v>1</v>
      </c>
      <c r="FO14" s="46">
        <f>SUMIF(Scaling!$C$2:$N$2,ENERGY_PRICING!FO3,Scaling!$C$4:$N$4)*SUMIF(Scaling!$C$7:$AG$7,ENERGY_PRICING!FO2,Scaling!$C$9:$AG$9)</f>
        <v>1</v>
      </c>
      <c r="FP14" s="46">
        <f>SUMIF(Scaling!$C$2:$N$2,ENERGY_PRICING!FP3,Scaling!$C$4:$N$4)*SUMIF(Scaling!$C$7:$AG$7,ENERGY_PRICING!FP2,Scaling!$C$9:$AG$9)</f>
        <v>1</v>
      </c>
      <c r="FQ14" s="46">
        <f>SUMIF(Scaling!$C$2:$N$2,ENERGY_PRICING!FQ3,Scaling!$C$4:$N$4)*SUMIF(Scaling!$C$7:$AG$7,ENERGY_PRICING!FQ2,Scaling!$C$9:$AG$9)</f>
        <v>1</v>
      </c>
      <c r="FR14" s="46">
        <f>SUMIF(Scaling!$C$2:$N$2,ENERGY_PRICING!FR3,Scaling!$C$4:$N$4)*SUMIF(Scaling!$C$7:$AG$7,ENERGY_PRICING!FR2,Scaling!$C$9:$AG$9)</f>
        <v>1</v>
      </c>
      <c r="FS14" s="46">
        <f>SUMIF(Scaling!$C$2:$N$2,ENERGY_PRICING!FS3,Scaling!$C$4:$N$4)*SUMIF(Scaling!$C$7:$AG$7,ENERGY_PRICING!FS2,Scaling!$C$9:$AG$9)</f>
        <v>1</v>
      </c>
      <c r="FT14" s="46">
        <f>SUMIF(Scaling!$C$2:$N$2,ENERGY_PRICING!FT3,Scaling!$C$4:$N$4)*SUMIF(Scaling!$C$7:$AG$7,ENERGY_PRICING!FT2,Scaling!$C$9:$AG$9)</f>
        <v>1</v>
      </c>
      <c r="FU14" s="46">
        <f>SUMIF(Scaling!$C$2:$N$2,ENERGY_PRICING!FU3,Scaling!$C$4:$N$4)*SUMIF(Scaling!$C$7:$AG$7,ENERGY_PRICING!FU2,Scaling!$C$9:$AG$9)</f>
        <v>1</v>
      </c>
      <c r="FV14" s="46">
        <f>SUMIF(Scaling!$C$2:$N$2,ENERGY_PRICING!FV3,Scaling!$C$4:$N$4)*SUMIF(Scaling!$C$7:$AG$7,ENERGY_PRICING!FV2,Scaling!$C$9:$AG$9)</f>
        <v>1</v>
      </c>
      <c r="FW14" s="46">
        <f>SUMIF(Scaling!$C$2:$N$2,ENERGY_PRICING!FW3,Scaling!$C$4:$N$4)*SUMIF(Scaling!$C$7:$AG$7,ENERGY_PRICING!FW2,Scaling!$C$9:$AG$9)</f>
        <v>1</v>
      </c>
      <c r="FX14" s="46">
        <f>SUMIF(Scaling!$C$2:$N$2,ENERGY_PRICING!FX3,Scaling!$C$4:$N$4)*SUMIF(Scaling!$C$7:$AG$7,ENERGY_PRICING!FX2,Scaling!$C$9:$AG$9)</f>
        <v>1</v>
      </c>
      <c r="FY14" s="46">
        <f>SUMIF(Scaling!$C$2:$N$2,ENERGY_PRICING!FY3,Scaling!$C$4:$N$4)*SUMIF(Scaling!$C$7:$AG$7,ENERGY_PRICING!FY2,Scaling!$C$9:$AG$9)</f>
        <v>1</v>
      </c>
      <c r="FZ14" s="46">
        <f>SUMIF(Scaling!$C$2:$N$2,ENERGY_PRICING!FZ3,Scaling!$C$4:$N$4)*SUMIF(Scaling!$C$7:$AG$7,ENERGY_PRICING!FZ2,Scaling!$C$9:$AG$9)</f>
        <v>1</v>
      </c>
      <c r="GA14" s="46">
        <f>SUMIF(Scaling!$C$2:$N$2,ENERGY_PRICING!GA3,Scaling!$C$4:$N$4)*SUMIF(Scaling!$C$7:$AG$7,ENERGY_PRICING!GA2,Scaling!$C$9:$AG$9)</f>
        <v>1</v>
      </c>
      <c r="GB14" s="46">
        <f>SUMIF(Scaling!$C$2:$N$2,ENERGY_PRICING!GB3,Scaling!$C$4:$N$4)*SUMIF(Scaling!$C$7:$AG$7,ENERGY_PRICING!GB2,Scaling!$C$9:$AG$9)</f>
        <v>1</v>
      </c>
      <c r="GC14" s="46">
        <f>SUMIF(Scaling!$C$2:$N$2,ENERGY_PRICING!GC3,Scaling!$C$4:$N$4)*SUMIF(Scaling!$C$7:$AG$7,ENERGY_PRICING!GC2,Scaling!$C$9:$AG$9)</f>
        <v>1</v>
      </c>
      <c r="GD14" s="46">
        <f>SUMIF(Scaling!$C$2:$N$2,ENERGY_PRICING!GD3,Scaling!$C$4:$N$4)*SUMIF(Scaling!$C$7:$AG$7,ENERGY_PRICING!GD2,Scaling!$C$9:$AG$9)</f>
        <v>1</v>
      </c>
      <c r="GE14" s="46">
        <f>SUMIF(Scaling!$C$2:$N$2,ENERGY_PRICING!GE3,Scaling!$C$4:$N$4)*SUMIF(Scaling!$C$7:$AG$7,ENERGY_PRICING!GE2,Scaling!$C$9:$AG$9)</f>
        <v>1</v>
      </c>
      <c r="GF14" s="46">
        <f>SUMIF(Scaling!$C$2:$N$2,ENERGY_PRICING!GF3,Scaling!$C$4:$N$4)*SUMIF(Scaling!$C$7:$AG$7,ENERGY_PRICING!GF2,Scaling!$C$9:$AG$9)</f>
        <v>1</v>
      </c>
      <c r="GG14" s="46">
        <f>SUMIF(Scaling!$C$2:$N$2,ENERGY_PRICING!GG3,Scaling!$C$4:$N$4)*SUMIF(Scaling!$C$7:$AG$7,ENERGY_PRICING!GG2,Scaling!$C$9:$AG$9)</f>
        <v>1</v>
      </c>
      <c r="GH14" s="46">
        <f>SUMIF(Scaling!$C$2:$N$2,ENERGY_PRICING!GH3,Scaling!$C$4:$N$4)*SUMIF(Scaling!$C$7:$AG$7,ENERGY_PRICING!GH2,Scaling!$C$9:$AG$9)</f>
        <v>1</v>
      </c>
      <c r="GI14" s="46">
        <f>SUMIF(Scaling!$C$2:$N$2,ENERGY_PRICING!GI3,Scaling!$C$4:$N$4)*SUMIF(Scaling!$C$7:$AG$7,ENERGY_PRICING!GI2,Scaling!$C$9:$AG$9)</f>
        <v>1</v>
      </c>
      <c r="GJ14" s="46">
        <f>SUMIF(Scaling!$C$2:$N$2,ENERGY_PRICING!GJ3,Scaling!$C$4:$N$4)*SUMIF(Scaling!$C$7:$AG$7,ENERGY_PRICING!GJ2,Scaling!$C$9:$AG$9)</f>
        <v>1</v>
      </c>
      <c r="GK14" s="46">
        <f>SUMIF(Scaling!$C$2:$N$2,ENERGY_PRICING!GK3,Scaling!$C$4:$N$4)*SUMIF(Scaling!$C$7:$AG$7,ENERGY_PRICING!GK2,Scaling!$C$9:$AG$9)</f>
        <v>1</v>
      </c>
      <c r="GL14" s="46">
        <f>SUMIF(Scaling!$C$2:$N$2,ENERGY_PRICING!GL3,Scaling!$C$4:$N$4)*SUMIF(Scaling!$C$7:$AG$7,ENERGY_PRICING!GL2,Scaling!$C$9:$AG$9)</f>
        <v>1</v>
      </c>
      <c r="GM14" s="46">
        <f>SUMIF(Scaling!$C$2:$N$2,ENERGY_PRICING!GM3,Scaling!$C$4:$N$4)*SUMIF(Scaling!$C$7:$AG$7,ENERGY_PRICING!GM2,Scaling!$C$9:$AG$9)</f>
        <v>1</v>
      </c>
      <c r="GN14" s="46">
        <f>SUMIF(Scaling!$C$2:$N$2,ENERGY_PRICING!GN3,Scaling!$C$4:$N$4)*SUMIF(Scaling!$C$7:$AG$7,ENERGY_PRICING!GN2,Scaling!$C$9:$AG$9)</f>
        <v>1</v>
      </c>
      <c r="GO14" s="46">
        <f>SUMIF(Scaling!$C$2:$N$2,ENERGY_PRICING!GO3,Scaling!$C$4:$N$4)*SUMIF(Scaling!$C$7:$AG$7,ENERGY_PRICING!GO2,Scaling!$C$9:$AG$9)</f>
        <v>1</v>
      </c>
      <c r="GP14" s="46">
        <f>SUMIF(Scaling!$C$2:$N$2,ENERGY_PRICING!GP3,Scaling!$C$4:$N$4)*SUMIF(Scaling!$C$7:$AG$7,ENERGY_PRICING!GP2,Scaling!$C$9:$AG$9)</f>
        <v>1</v>
      </c>
      <c r="GQ14" s="46">
        <f>SUMIF(Scaling!$C$2:$N$2,ENERGY_PRICING!GQ3,Scaling!$C$4:$N$4)*SUMIF(Scaling!$C$7:$AG$7,ENERGY_PRICING!GQ2,Scaling!$C$9:$AG$9)</f>
        <v>1</v>
      </c>
      <c r="GR14" s="46">
        <f>SUMIF(Scaling!$C$2:$N$2,ENERGY_PRICING!GR3,Scaling!$C$4:$N$4)*SUMIF(Scaling!$C$7:$AG$7,ENERGY_PRICING!GR2,Scaling!$C$9:$AG$9)</f>
        <v>1</v>
      </c>
      <c r="GS14" s="46">
        <f>SUMIF(Scaling!$C$2:$N$2,ENERGY_PRICING!GS3,Scaling!$C$4:$N$4)*SUMIF(Scaling!$C$7:$AG$7,ENERGY_PRICING!GS2,Scaling!$C$9:$AG$9)</f>
        <v>1</v>
      </c>
      <c r="GT14" s="46">
        <f>SUMIF(Scaling!$C$2:$N$2,ENERGY_PRICING!GT3,Scaling!$C$4:$N$4)*SUMIF(Scaling!$C$7:$AG$7,ENERGY_PRICING!GT2,Scaling!$C$9:$AG$9)</f>
        <v>1</v>
      </c>
      <c r="GU14" s="46">
        <f>SUMIF(Scaling!$C$2:$N$2,ENERGY_PRICING!GU3,Scaling!$C$4:$N$4)*SUMIF(Scaling!$C$7:$AG$7,ENERGY_PRICING!GU2,Scaling!$C$9:$AG$9)</f>
        <v>1</v>
      </c>
      <c r="GV14" s="46">
        <f>SUMIF(Scaling!$C$2:$N$2,ENERGY_PRICING!GV3,Scaling!$C$4:$N$4)*SUMIF(Scaling!$C$7:$AG$7,ENERGY_PRICING!GV2,Scaling!$C$9:$AG$9)</f>
        <v>1</v>
      </c>
      <c r="GW14" s="46">
        <f>SUMIF(Scaling!$C$2:$N$2,ENERGY_PRICING!GW3,Scaling!$C$4:$N$4)*SUMIF(Scaling!$C$7:$AG$7,ENERGY_PRICING!GW2,Scaling!$C$9:$AG$9)</f>
        <v>1</v>
      </c>
      <c r="GX14" s="46">
        <f>SUMIF(Scaling!$C$2:$N$2,ENERGY_PRICING!GX3,Scaling!$C$4:$N$4)*SUMIF(Scaling!$C$7:$AG$7,ENERGY_PRICING!GX2,Scaling!$C$9:$AG$9)</f>
        <v>1</v>
      </c>
      <c r="GY14" s="46">
        <f>SUMIF(Scaling!$C$2:$N$2,ENERGY_PRICING!GY3,Scaling!$C$4:$N$4)*SUMIF(Scaling!$C$7:$AG$7,ENERGY_PRICING!GY2,Scaling!$C$9:$AG$9)</f>
        <v>1</v>
      </c>
      <c r="GZ14" s="46">
        <f>SUMIF(Scaling!$C$2:$N$2,ENERGY_PRICING!GZ3,Scaling!$C$4:$N$4)*SUMIF(Scaling!$C$7:$AG$7,ENERGY_PRICING!GZ2,Scaling!$C$9:$AG$9)</f>
        <v>1</v>
      </c>
      <c r="HA14" s="46">
        <f>SUMIF(Scaling!$C$2:$N$2,ENERGY_PRICING!HA3,Scaling!$C$4:$N$4)*SUMIF(Scaling!$C$7:$AG$7,ENERGY_PRICING!HA2,Scaling!$C$9:$AG$9)</f>
        <v>1</v>
      </c>
      <c r="HB14" s="46">
        <f>SUMIF(Scaling!$C$2:$N$2,ENERGY_PRICING!HB3,Scaling!$C$4:$N$4)*SUMIF(Scaling!$C$7:$AG$7,ENERGY_PRICING!HB2,Scaling!$C$9:$AG$9)</f>
        <v>1</v>
      </c>
      <c r="HC14" s="46">
        <f>SUMIF(Scaling!$C$2:$N$2,ENERGY_PRICING!HC3,Scaling!$C$4:$N$4)*SUMIF(Scaling!$C$7:$AG$7,ENERGY_PRICING!HC2,Scaling!$C$9:$AG$9)</f>
        <v>1</v>
      </c>
      <c r="HD14" s="46">
        <f>SUMIF(Scaling!$C$2:$N$2,ENERGY_PRICING!HD3,Scaling!$C$4:$N$4)*SUMIF(Scaling!$C$7:$AG$7,ENERGY_PRICING!HD2,Scaling!$C$9:$AG$9)</f>
        <v>1</v>
      </c>
      <c r="HE14" s="46">
        <f>SUMIF(Scaling!$C$2:$N$2,ENERGY_PRICING!HE3,Scaling!$C$4:$N$4)*SUMIF(Scaling!$C$7:$AG$7,ENERGY_PRICING!HE2,Scaling!$C$9:$AG$9)</f>
        <v>1</v>
      </c>
      <c r="HF14" s="46">
        <f>SUMIF(Scaling!$C$2:$N$2,ENERGY_PRICING!HF3,Scaling!$C$4:$N$4)*SUMIF(Scaling!$C$7:$AG$7,ENERGY_PRICING!HF2,Scaling!$C$9:$AG$9)</f>
        <v>1</v>
      </c>
      <c r="HG14" s="46">
        <f>SUMIF(Scaling!$C$2:$N$2,ENERGY_PRICING!HG3,Scaling!$C$4:$N$4)*SUMIF(Scaling!$C$7:$AG$7,ENERGY_PRICING!HG2,Scaling!$C$9:$AG$9)</f>
        <v>1</v>
      </c>
      <c r="HH14" s="46">
        <f>SUMIF(Scaling!$C$2:$N$2,ENERGY_PRICING!HH3,Scaling!$C$4:$N$4)*SUMIF(Scaling!$C$7:$AG$7,ENERGY_PRICING!HH2,Scaling!$C$9:$AG$9)</f>
        <v>1</v>
      </c>
      <c r="HI14" s="46">
        <f>SUMIF(Scaling!$C$2:$N$2,ENERGY_PRICING!HI3,Scaling!$C$4:$N$4)*SUMIF(Scaling!$C$7:$AG$7,ENERGY_PRICING!HI2,Scaling!$C$9:$AG$9)</f>
        <v>1</v>
      </c>
      <c r="HJ14" s="46">
        <f>SUMIF(Scaling!$C$2:$N$2,ENERGY_PRICING!HJ3,Scaling!$C$4:$N$4)*SUMIF(Scaling!$C$7:$AG$7,ENERGY_PRICING!HJ2,Scaling!$C$9:$AG$9)</f>
        <v>1</v>
      </c>
      <c r="HK14" s="46">
        <f>SUMIF(Scaling!$C$2:$N$2,ENERGY_PRICING!HK3,Scaling!$C$4:$N$4)*SUMIF(Scaling!$C$7:$AG$7,ENERGY_PRICING!HK2,Scaling!$C$9:$AG$9)</f>
        <v>1</v>
      </c>
      <c r="HL14" s="46">
        <f>SUMIF(Scaling!$C$2:$N$2,ENERGY_PRICING!HL3,Scaling!$C$4:$N$4)*SUMIF(Scaling!$C$7:$AG$7,ENERGY_PRICING!HL2,Scaling!$C$9:$AG$9)</f>
        <v>1</v>
      </c>
      <c r="HM14" s="46">
        <f>SUMIF(Scaling!$C$2:$N$2,ENERGY_PRICING!HM3,Scaling!$C$4:$N$4)*SUMIF(Scaling!$C$7:$AG$7,ENERGY_PRICING!HM2,Scaling!$C$9:$AG$9)</f>
        <v>1</v>
      </c>
      <c r="HN14" s="46">
        <f>SUMIF(Scaling!$C$2:$N$2,ENERGY_PRICING!HN3,Scaling!$C$4:$N$4)*SUMIF(Scaling!$C$7:$AG$7,ENERGY_PRICING!HN2,Scaling!$C$9:$AG$9)</f>
        <v>1</v>
      </c>
      <c r="HO14" s="46">
        <f>SUMIF(Scaling!$C$2:$N$2,ENERGY_PRICING!HO3,Scaling!$C$4:$N$4)*SUMIF(Scaling!$C$7:$AG$7,ENERGY_PRICING!HO2,Scaling!$C$9:$AG$9)</f>
        <v>1</v>
      </c>
      <c r="HP14" s="46">
        <f>SUMIF(Scaling!$C$2:$N$2,ENERGY_PRICING!HP3,Scaling!$C$4:$N$4)*SUMIF(Scaling!$C$7:$AG$7,ENERGY_PRICING!HP2,Scaling!$C$9:$AG$9)</f>
        <v>1</v>
      </c>
      <c r="HQ14" s="46">
        <f>SUMIF(Scaling!$C$2:$N$2,ENERGY_PRICING!HQ3,Scaling!$C$4:$N$4)*SUMIF(Scaling!$C$7:$AG$7,ENERGY_PRICING!HQ2,Scaling!$C$9:$AG$9)</f>
        <v>1</v>
      </c>
      <c r="HR14" s="46">
        <f>SUMIF(Scaling!$C$2:$N$2,ENERGY_PRICING!HR3,Scaling!$C$4:$N$4)*SUMIF(Scaling!$C$7:$AG$7,ENERGY_PRICING!HR2,Scaling!$C$9:$AG$9)</f>
        <v>1</v>
      </c>
      <c r="HS14" s="46">
        <f>SUMIF(Scaling!$C$2:$N$2,ENERGY_PRICING!HS3,Scaling!$C$4:$N$4)*SUMIF(Scaling!$C$7:$AG$7,ENERGY_PRICING!HS2,Scaling!$C$9:$AG$9)</f>
        <v>1</v>
      </c>
      <c r="HT14" s="46">
        <f>SUMIF(Scaling!$C$2:$N$2,ENERGY_PRICING!HT3,Scaling!$C$4:$N$4)*SUMIF(Scaling!$C$7:$AG$7,ENERGY_PRICING!HT2,Scaling!$C$9:$AG$9)</f>
        <v>1</v>
      </c>
      <c r="HU14" s="46">
        <f>SUMIF(Scaling!$C$2:$N$2,ENERGY_PRICING!HU3,Scaling!$C$4:$N$4)*SUMIF(Scaling!$C$7:$AG$7,ENERGY_PRICING!HU2,Scaling!$C$9:$AG$9)</f>
        <v>1</v>
      </c>
      <c r="HV14" s="46">
        <f>SUMIF(Scaling!$C$2:$N$2,ENERGY_PRICING!HV3,Scaling!$C$4:$N$4)*SUMIF(Scaling!$C$7:$AG$7,ENERGY_PRICING!HV2,Scaling!$C$9:$AG$9)</f>
        <v>1</v>
      </c>
      <c r="HW14" s="46">
        <f>SUMIF(Scaling!$C$2:$N$2,ENERGY_PRICING!HW3,Scaling!$C$4:$N$4)*SUMIF(Scaling!$C$7:$AG$7,ENERGY_PRICING!HW2,Scaling!$C$9:$AG$9)</f>
        <v>1</v>
      </c>
      <c r="HX14" s="46">
        <f>SUMIF(Scaling!$C$2:$N$2,ENERGY_PRICING!HX3,Scaling!$C$4:$N$4)*SUMIF(Scaling!$C$7:$AG$7,ENERGY_PRICING!HX2,Scaling!$C$9:$AG$9)</f>
        <v>1</v>
      </c>
      <c r="HY14" s="46">
        <f>SUMIF(Scaling!$C$2:$N$2,ENERGY_PRICING!HY3,Scaling!$C$4:$N$4)*SUMIF(Scaling!$C$7:$AG$7,ENERGY_PRICING!HY2,Scaling!$C$9:$AG$9)</f>
        <v>1</v>
      </c>
      <c r="HZ14" s="46">
        <f>SUMIF(Scaling!$C$2:$N$2,ENERGY_PRICING!HZ3,Scaling!$C$4:$N$4)*SUMIF(Scaling!$C$7:$AG$7,ENERGY_PRICING!HZ2,Scaling!$C$9:$AG$9)</f>
        <v>1</v>
      </c>
      <c r="IA14" s="46">
        <f>SUMIF(Scaling!$C$2:$N$2,ENERGY_PRICING!IA3,Scaling!$C$4:$N$4)*SUMIF(Scaling!$C$7:$AG$7,ENERGY_PRICING!IA2,Scaling!$C$9:$AG$9)</f>
        <v>1</v>
      </c>
      <c r="IB14" s="46">
        <f>SUMIF(Scaling!$C$2:$N$2,ENERGY_PRICING!IB3,Scaling!$C$4:$N$4)*SUMIF(Scaling!$C$7:$AG$7,ENERGY_PRICING!IB2,Scaling!$C$9:$AG$9)</f>
        <v>1</v>
      </c>
      <c r="IC14" s="46">
        <f>SUMIF(Scaling!$C$2:$N$2,ENERGY_PRICING!IC3,Scaling!$C$4:$N$4)*SUMIF(Scaling!$C$7:$AG$7,ENERGY_PRICING!IC2,Scaling!$C$9:$AG$9)</f>
        <v>1</v>
      </c>
      <c r="ID14" s="46">
        <f>SUMIF(Scaling!$C$2:$N$2,ENERGY_PRICING!ID3,Scaling!$C$4:$N$4)*SUMIF(Scaling!$C$7:$AG$7,ENERGY_PRICING!ID2,Scaling!$C$9:$AG$9)</f>
        <v>1</v>
      </c>
      <c r="IE14" s="46">
        <f>SUMIF(Scaling!$C$2:$N$2,ENERGY_PRICING!IE3,Scaling!$C$4:$N$4)*SUMIF(Scaling!$C$7:$AG$7,ENERGY_PRICING!IE2,Scaling!$C$9:$AG$9)</f>
        <v>1</v>
      </c>
      <c r="IF14" s="46">
        <f>SUMIF(Scaling!$C$2:$N$2,ENERGY_PRICING!IF3,Scaling!$C$4:$N$4)*SUMIF(Scaling!$C$7:$AG$7,ENERGY_PRICING!IF2,Scaling!$C$9:$AG$9)</f>
        <v>1</v>
      </c>
      <c r="IG14" s="46">
        <f>SUMIF(Scaling!$C$2:$N$2,ENERGY_PRICING!IG3,Scaling!$C$4:$N$4)*SUMIF(Scaling!$C$7:$AG$7,ENERGY_PRICING!IG2,Scaling!$C$9:$AG$9)</f>
        <v>1</v>
      </c>
      <c r="IH14" s="46">
        <f>SUMIF(Scaling!$C$2:$N$2,ENERGY_PRICING!IH3,Scaling!$C$4:$N$4)*SUMIF(Scaling!$C$7:$AG$7,ENERGY_PRICING!IH2,Scaling!$C$9:$AG$9)</f>
        <v>1</v>
      </c>
      <c r="II14" s="46">
        <f>SUMIF(Scaling!$C$2:$N$2,ENERGY_PRICING!II3,Scaling!$C$4:$N$4)*SUMIF(Scaling!$C$7:$AG$7,ENERGY_PRICING!II2,Scaling!$C$9:$AG$9)</f>
        <v>1</v>
      </c>
      <c r="IJ14" s="46">
        <f>SUMIF(Scaling!$C$2:$N$2,ENERGY_PRICING!IJ3,Scaling!$C$4:$N$4)*SUMIF(Scaling!$C$7:$AG$7,ENERGY_PRICING!IJ2,Scaling!$C$9:$AG$9)</f>
        <v>1</v>
      </c>
      <c r="IK14" s="46">
        <f>SUMIF(Scaling!$C$2:$N$2,ENERGY_PRICING!IK3,Scaling!$C$4:$N$4)*SUMIF(Scaling!$C$7:$AG$7,ENERGY_PRICING!IK2,Scaling!$C$9:$AG$9)</f>
        <v>1</v>
      </c>
      <c r="IL14" s="46">
        <f>SUMIF(Scaling!$C$2:$N$2,ENERGY_PRICING!IL3,Scaling!$C$4:$N$4)*SUMIF(Scaling!$C$7:$AG$7,ENERGY_PRICING!IL2,Scaling!$C$9:$AG$9)</f>
        <v>1</v>
      </c>
      <c r="IM14" s="46">
        <f>SUMIF(Scaling!$C$2:$N$2,ENERGY_PRICING!IM3,Scaling!$C$4:$N$4)*SUMIF(Scaling!$C$7:$AG$7,ENERGY_PRICING!IM2,Scaling!$C$9:$AG$9)</f>
        <v>1</v>
      </c>
      <c r="IN14" s="46">
        <f>SUMIF(Scaling!$C$2:$N$2,ENERGY_PRICING!IN3,Scaling!$C$4:$N$4)*SUMIF(Scaling!$C$7:$AG$7,ENERGY_PRICING!IN2,Scaling!$C$9:$AG$9)</f>
        <v>1</v>
      </c>
      <c r="IO14" s="46">
        <f>SUMIF(Scaling!$C$2:$N$2,ENERGY_PRICING!IO3,Scaling!$C$4:$N$4)*SUMIF(Scaling!$C$7:$AG$7,ENERGY_PRICING!IO2,Scaling!$C$9:$AG$9)</f>
        <v>1</v>
      </c>
      <c r="IP14" s="46">
        <f>SUMIF(Scaling!$C$2:$N$2,ENERGY_PRICING!IP3,Scaling!$C$4:$N$4)*SUMIF(Scaling!$C$7:$AG$7,ENERGY_PRICING!IP2,Scaling!$C$9:$AG$9)</f>
        <v>1</v>
      </c>
      <c r="IQ14" s="46">
        <f>SUMIF(Scaling!$C$2:$N$2,ENERGY_PRICING!IQ3,Scaling!$C$4:$N$4)*SUMIF(Scaling!$C$7:$AG$7,ENERGY_PRICING!IQ2,Scaling!$C$9:$AG$9)</f>
        <v>1</v>
      </c>
      <c r="IR14" s="46">
        <f>SUMIF(Scaling!$C$2:$N$2,ENERGY_PRICING!IR3,Scaling!$C$4:$N$4)*SUMIF(Scaling!$C$7:$AG$7,ENERGY_PRICING!IR2,Scaling!$C$9:$AG$9)</f>
        <v>1</v>
      </c>
      <c r="IS14" s="46">
        <f>SUMIF(Scaling!$C$2:$N$2,ENERGY_PRICING!IS3,Scaling!$C$4:$N$4)*SUMIF(Scaling!$C$7:$AG$7,ENERGY_PRICING!IS2,Scaling!$C$9:$AG$9)</f>
        <v>1</v>
      </c>
      <c r="IT14" s="46">
        <f>SUMIF(Scaling!$C$2:$N$2,ENERGY_PRICING!IT3,Scaling!$C$4:$N$4)*SUMIF(Scaling!$C$7:$AG$7,ENERGY_PRICING!IT2,Scaling!$C$9:$AG$9)</f>
        <v>1</v>
      </c>
      <c r="IU14" s="46">
        <f>SUMIF(Scaling!$C$2:$N$2,ENERGY_PRICING!IU3,Scaling!$C$4:$N$4)*SUMIF(Scaling!$C$7:$AG$7,ENERGY_PRICING!IU2,Scaling!$C$9:$AG$9)</f>
        <v>1</v>
      </c>
      <c r="IV14" s="46">
        <f>SUMIF(Scaling!$C$2:$N$2,ENERGY_PRICING!IV3,Scaling!$C$4:$N$4)*SUMIF(Scaling!$C$7:$AG$7,ENERGY_PRICING!IV2,Scaling!$C$9:$AG$9)</f>
        <v>1</v>
      </c>
      <c r="IW14" s="46">
        <f>SUMIF(Scaling!$C$2:$N$2,ENERGY_PRICING!IW3,Scaling!$C$4:$N$4)*SUMIF(Scaling!$C$7:$AG$7,ENERGY_PRICING!IW2,Scaling!$C$9:$AG$9)</f>
        <v>1</v>
      </c>
      <c r="IX14" s="46">
        <f>SUMIF(Scaling!$C$2:$N$2,ENERGY_PRICING!IX3,Scaling!$C$4:$N$4)*SUMIF(Scaling!$C$7:$AG$7,ENERGY_PRICING!IX2,Scaling!$C$9:$AG$9)</f>
        <v>1</v>
      </c>
      <c r="IY14" s="46">
        <f>SUMIF(Scaling!$C$2:$N$2,ENERGY_PRICING!IY3,Scaling!$C$4:$N$4)*SUMIF(Scaling!$C$7:$AG$7,ENERGY_PRICING!IY2,Scaling!$C$9:$AG$9)</f>
        <v>1</v>
      </c>
      <c r="IZ14" s="46">
        <f>SUMIF(Scaling!$C$2:$N$2,ENERGY_PRICING!IZ3,Scaling!$C$4:$N$4)*SUMIF(Scaling!$C$7:$AG$7,ENERGY_PRICING!IZ2,Scaling!$C$9:$AG$9)</f>
        <v>1</v>
      </c>
      <c r="JA14" s="46">
        <f>SUMIF(Scaling!$C$2:$N$2,ENERGY_PRICING!JA3,Scaling!$C$4:$N$4)*SUMIF(Scaling!$C$7:$AG$7,ENERGY_PRICING!JA2,Scaling!$C$9:$AG$9)</f>
        <v>1</v>
      </c>
      <c r="JB14" s="46">
        <f>SUMIF(Scaling!$C$2:$N$2,ENERGY_PRICING!JB3,Scaling!$C$4:$N$4)*SUMIF(Scaling!$C$7:$AG$7,ENERGY_PRICING!JB2,Scaling!$C$9:$AG$9)</f>
        <v>1</v>
      </c>
      <c r="JC14" s="46">
        <f>SUMIF(Scaling!$C$2:$N$2,ENERGY_PRICING!JC3,Scaling!$C$4:$N$4)*SUMIF(Scaling!$C$7:$AG$7,ENERGY_PRICING!JC2,Scaling!$C$9:$AG$9)</f>
        <v>1</v>
      </c>
      <c r="JD14" s="46">
        <f>SUMIF(Scaling!$C$2:$N$2,ENERGY_PRICING!JD3,Scaling!$C$4:$N$4)*SUMIF(Scaling!$C$7:$AG$7,ENERGY_PRICING!JD2,Scaling!$C$9:$AG$9)</f>
        <v>1</v>
      </c>
      <c r="JE14" s="46">
        <f>SUMIF(Scaling!$C$2:$N$2,ENERGY_PRICING!JE3,Scaling!$C$4:$N$4)*SUMIF(Scaling!$C$7:$AG$7,ENERGY_PRICING!JE2,Scaling!$C$9:$AG$9)</f>
        <v>1</v>
      </c>
      <c r="JF14" s="46">
        <f>SUMIF(Scaling!$C$2:$N$2,ENERGY_PRICING!JF3,Scaling!$C$4:$N$4)*SUMIF(Scaling!$C$7:$AG$7,ENERGY_PRICING!JF2,Scaling!$C$9:$AG$9)</f>
        <v>1</v>
      </c>
      <c r="JG14" s="46">
        <f>SUMIF(Scaling!$C$2:$N$2,ENERGY_PRICING!JG3,Scaling!$C$4:$N$4)*SUMIF(Scaling!$C$7:$AG$7,ENERGY_PRICING!JG2,Scaling!$C$9:$AG$9)</f>
        <v>1</v>
      </c>
      <c r="JH14" s="46">
        <f>SUMIF(Scaling!$C$2:$N$2,ENERGY_PRICING!JH3,Scaling!$C$4:$N$4)*SUMIF(Scaling!$C$7:$AG$7,ENERGY_PRICING!JH2,Scaling!$C$9:$AG$9)</f>
        <v>1</v>
      </c>
      <c r="JI14" s="46">
        <f>SUMIF(Scaling!$C$2:$N$2,ENERGY_PRICING!JI3,Scaling!$C$4:$N$4)*SUMIF(Scaling!$C$7:$AG$7,ENERGY_PRICING!JI2,Scaling!$C$9:$AG$9)</f>
        <v>1</v>
      </c>
      <c r="JJ14" s="46">
        <f>SUMIF(Scaling!$C$2:$N$2,ENERGY_PRICING!JJ3,Scaling!$C$4:$N$4)*SUMIF(Scaling!$C$7:$AG$7,ENERGY_PRICING!JJ2,Scaling!$C$9:$AG$9)</f>
        <v>1</v>
      </c>
      <c r="JK14" s="46">
        <f>SUMIF(Scaling!$C$2:$N$2,ENERGY_PRICING!JK3,Scaling!$C$4:$N$4)*SUMIF(Scaling!$C$7:$AG$7,ENERGY_PRICING!JK2,Scaling!$C$9:$AG$9)</f>
        <v>1</v>
      </c>
      <c r="JL14" s="46">
        <f>SUMIF(Scaling!$C$2:$N$2,ENERGY_PRICING!JL3,Scaling!$C$4:$N$4)*SUMIF(Scaling!$C$7:$AG$7,ENERGY_PRICING!JL2,Scaling!$C$9:$AG$9)</f>
        <v>1</v>
      </c>
      <c r="JM14" s="46">
        <f>SUMIF(Scaling!$C$2:$N$2,ENERGY_PRICING!JM3,Scaling!$C$4:$N$4)*SUMIF(Scaling!$C$7:$AG$7,ENERGY_PRICING!JM2,Scaling!$C$9:$AG$9)</f>
        <v>1</v>
      </c>
      <c r="JN14" s="46">
        <f>SUMIF(Scaling!$C$2:$N$2,ENERGY_PRICING!JN3,Scaling!$C$4:$N$4)*SUMIF(Scaling!$C$7:$AG$7,ENERGY_PRICING!JN2,Scaling!$C$9:$AG$9)</f>
        <v>1</v>
      </c>
      <c r="JO14" s="46">
        <f>SUMIF(Scaling!$C$2:$N$2,ENERGY_PRICING!JO3,Scaling!$C$4:$N$4)*SUMIF(Scaling!$C$7:$AG$7,ENERGY_PRICING!JO2,Scaling!$C$9:$AG$9)</f>
        <v>1</v>
      </c>
      <c r="JP14" s="46">
        <f>SUMIF(Scaling!$C$2:$N$2,ENERGY_PRICING!JP3,Scaling!$C$4:$N$4)*SUMIF(Scaling!$C$7:$AG$7,ENERGY_PRICING!JP2,Scaling!$C$9:$AG$9)</f>
        <v>1</v>
      </c>
      <c r="JQ14" s="46">
        <f>SUMIF(Scaling!$C$2:$N$2,ENERGY_PRICING!JQ3,Scaling!$C$4:$N$4)*SUMIF(Scaling!$C$7:$AG$7,ENERGY_PRICING!JQ2,Scaling!$C$9:$AG$9)</f>
        <v>1</v>
      </c>
      <c r="JR14" s="46">
        <f>SUMIF(Scaling!$C$2:$N$2,ENERGY_PRICING!JR3,Scaling!$C$4:$N$4)*SUMIF(Scaling!$C$7:$AG$7,ENERGY_PRICING!JR2,Scaling!$C$9:$AG$9)</f>
        <v>1</v>
      </c>
      <c r="JS14" s="46">
        <f>SUMIF(Scaling!$C$2:$N$2,ENERGY_PRICING!JS3,Scaling!$C$4:$N$4)*SUMIF(Scaling!$C$7:$AG$7,ENERGY_PRICING!JS2,Scaling!$C$9:$AG$9)</f>
        <v>1</v>
      </c>
      <c r="JT14" s="46">
        <f>SUMIF(Scaling!$C$2:$N$2,ENERGY_PRICING!JT3,Scaling!$C$4:$N$4)*SUMIF(Scaling!$C$7:$AG$7,ENERGY_PRICING!JT2,Scaling!$C$9:$AG$9)</f>
        <v>1</v>
      </c>
      <c r="JU14" s="46">
        <f>SUMIF(Scaling!$C$2:$N$2,ENERGY_PRICING!JU3,Scaling!$C$4:$N$4)*SUMIF(Scaling!$C$7:$AG$7,ENERGY_PRICING!JU2,Scaling!$C$9:$AG$9)</f>
        <v>1</v>
      </c>
      <c r="JV14" s="46">
        <f>SUMIF(Scaling!$C$2:$N$2,ENERGY_PRICING!JV3,Scaling!$C$4:$N$4)*SUMIF(Scaling!$C$7:$AG$7,ENERGY_PRICING!JV2,Scaling!$C$9:$AG$9)</f>
        <v>1</v>
      </c>
      <c r="JW14" s="46">
        <f>SUMIF(Scaling!$C$2:$N$2,ENERGY_PRICING!JW3,Scaling!$C$4:$N$4)*SUMIF(Scaling!$C$7:$AG$7,ENERGY_PRICING!JW2,Scaling!$C$9:$AG$9)</f>
        <v>1</v>
      </c>
      <c r="JX14" s="46">
        <f>SUMIF(Scaling!$C$2:$N$2,ENERGY_PRICING!JX3,Scaling!$C$4:$N$4)*SUMIF(Scaling!$C$7:$AG$7,ENERGY_PRICING!JX2,Scaling!$C$9:$AG$9)</f>
        <v>1</v>
      </c>
      <c r="JY14" s="46">
        <f>SUMIF(Scaling!$C$2:$N$2,ENERGY_PRICING!JY3,Scaling!$C$4:$N$4)*SUMIF(Scaling!$C$7:$AG$7,ENERGY_PRICING!JY2,Scaling!$C$9:$AG$9)</f>
        <v>1</v>
      </c>
      <c r="JZ14" s="46">
        <f>SUMIF(Scaling!$C$2:$N$2,ENERGY_PRICING!JZ3,Scaling!$C$4:$N$4)*SUMIF(Scaling!$C$7:$AG$7,ENERGY_PRICING!JZ2,Scaling!$C$9:$AG$9)</f>
        <v>1</v>
      </c>
      <c r="KA14" s="46">
        <f>SUMIF(Scaling!$C$2:$N$2,ENERGY_PRICING!KA3,Scaling!$C$4:$N$4)*SUMIF(Scaling!$C$7:$AG$7,ENERGY_PRICING!KA2,Scaling!$C$9:$AG$9)</f>
        <v>1</v>
      </c>
      <c r="KB14" s="46">
        <f>SUMIF(Scaling!$C$2:$N$2,ENERGY_PRICING!KB3,Scaling!$C$4:$N$4)*SUMIF(Scaling!$C$7:$AG$7,ENERGY_PRICING!KB2,Scaling!$C$9:$AG$9)</f>
        <v>1</v>
      </c>
      <c r="KC14" s="46">
        <f>SUMIF(Scaling!$C$2:$N$2,ENERGY_PRICING!KC3,Scaling!$C$4:$N$4)*SUMIF(Scaling!$C$7:$AG$7,ENERGY_PRICING!KC2,Scaling!$C$9:$AG$9)</f>
        <v>1</v>
      </c>
      <c r="KD14" s="46">
        <f>SUMIF(Scaling!$C$2:$N$2,ENERGY_PRICING!KD3,Scaling!$C$4:$N$4)*SUMIF(Scaling!$C$7:$AG$7,ENERGY_PRICING!KD2,Scaling!$C$9:$AG$9)</f>
        <v>1</v>
      </c>
      <c r="KE14" s="46">
        <f>SUMIF(Scaling!$C$2:$N$2,ENERGY_PRICING!KE3,Scaling!$C$4:$N$4)*SUMIF(Scaling!$C$7:$AG$7,ENERGY_PRICING!KE2,Scaling!$C$9:$AG$9)</f>
        <v>1</v>
      </c>
      <c r="KF14" s="46">
        <f>SUMIF(Scaling!$C$2:$N$2,ENERGY_PRICING!KF3,Scaling!$C$4:$N$4)*SUMIF(Scaling!$C$7:$AG$7,ENERGY_PRICING!KF2,Scaling!$C$9:$AG$9)</f>
        <v>1</v>
      </c>
      <c r="KG14" s="46">
        <f>SUMIF(Scaling!$C$2:$N$2,ENERGY_PRICING!KG3,Scaling!$C$4:$N$4)*SUMIF(Scaling!$C$7:$AG$7,ENERGY_PRICING!KG2,Scaling!$C$9:$AG$9)</f>
        <v>1</v>
      </c>
      <c r="KH14" s="46">
        <f>SUMIF(Scaling!$C$2:$N$2,ENERGY_PRICING!KH3,Scaling!$C$4:$N$4)*SUMIF(Scaling!$C$7:$AG$7,ENERGY_PRICING!KH2,Scaling!$C$9:$AG$9)</f>
        <v>1</v>
      </c>
      <c r="KI14" s="46">
        <f>SUMIF(Scaling!$C$2:$N$2,ENERGY_PRICING!KI3,Scaling!$C$4:$N$4)*SUMIF(Scaling!$C$7:$AG$7,ENERGY_PRICING!KI2,Scaling!$C$9:$AG$9)</f>
        <v>1</v>
      </c>
      <c r="KJ14" s="46">
        <f>SUMIF(Scaling!$C$2:$N$2,ENERGY_PRICING!KJ3,Scaling!$C$4:$N$4)*SUMIF(Scaling!$C$7:$AG$7,ENERGY_PRICING!KJ2,Scaling!$C$9:$AG$9)</f>
        <v>1</v>
      </c>
      <c r="KK14" s="46">
        <f>SUMIF(Scaling!$C$2:$N$2,ENERGY_PRICING!KK3,Scaling!$C$4:$N$4)*SUMIF(Scaling!$C$7:$AG$7,ENERGY_PRICING!KK2,Scaling!$C$9:$AG$9)</f>
        <v>1</v>
      </c>
      <c r="KL14" s="46">
        <f>SUMIF(Scaling!$C$2:$N$2,ENERGY_PRICING!KL3,Scaling!$C$4:$N$4)*SUMIF(Scaling!$C$7:$AG$7,ENERGY_PRICING!KL2,Scaling!$C$9:$AG$9)</f>
        <v>1</v>
      </c>
      <c r="KM14" s="46">
        <f>SUMIF(Scaling!$C$2:$N$2,ENERGY_PRICING!KM3,Scaling!$C$4:$N$4)*SUMIF(Scaling!$C$7:$AG$7,ENERGY_PRICING!KM2,Scaling!$C$9:$AG$9)</f>
        <v>1</v>
      </c>
      <c r="KN14" s="46">
        <f>SUMIF(Scaling!$C$2:$N$2,ENERGY_PRICING!KN3,Scaling!$C$4:$N$4)*SUMIF(Scaling!$C$7:$AG$7,ENERGY_PRICING!KN2,Scaling!$C$9:$AG$9)</f>
        <v>1</v>
      </c>
      <c r="KO14" s="46">
        <f>SUMIF(Scaling!$C$2:$N$2,ENERGY_PRICING!KO3,Scaling!$C$4:$N$4)*SUMIF(Scaling!$C$7:$AG$7,ENERGY_PRICING!KO2,Scaling!$C$9:$AG$9)</f>
        <v>1</v>
      </c>
      <c r="KP14" s="46">
        <f>SUMIF(Scaling!$C$2:$N$2,ENERGY_PRICING!KP3,Scaling!$C$4:$N$4)*SUMIF(Scaling!$C$7:$AG$7,ENERGY_PRICING!KP2,Scaling!$C$9:$AG$9)</f>
        <v>1</v>
      </c>
      <c r="KQ14" s="46">
        <f>SUMIF(Scaling!$C$2:$N$2,ENERGY_PRICING!KQ3,Scaling!$C$4:$N$4)*SUMIF(Scaling!$C$7:$AG$7,ENERGY_PRICING!KQ2,Scaling!$C$9:$AG$9)</f>
        <v>1</v>
      </c>
      <c r="KR14" s="46">
        <f>SUMIF(Scaling!$C$2:$N$2,ENERGY_PRICING!KR3,Scaling!$C$4:$N$4)*SUMIF(Scaling!$C$7:$AG$7,ENERGY_PRICING!KR2,Scaling!$C$9:$AG$9)</f>
        <v>1</v>
      </c>
      <c r="KS14" s="46">
        <f>SUMIF(Scaling!$C$2:$N$2,ENERGY_PRICING!KS3,Scaling!$C$4:$N$4)*SUMIF(Scaling!$C$7:$AG$7,ENERGY_PRICING!KS2,Scaling!$C$9:$AG$9)</f>
        <v>1</v>
      </c>
      <c r="KT14" s="46">
        <f>SUMIF(Scaling!$C$2:$N$2,ENERGY_PRICING!KT3,Scaling!$C$4:$N$4)*SUMIF(Scaling!$C$7:$AG$7,ENERGY_PRICING!KT2,Scaling!$C$9:$AG$9)</f>
        <v>1</v>
      </c>
      <c r="KU14" s="46">
        <f>SUMIF(Scaling!$C$2:$N$2,ENERGY_PRICING!KU3,Scaling!$C$4:$N$4)*SUMIF(Scaling!$C$7:$AG$7,ENERGY_PRICING!KU2,Scaling!$C$9:$AG$9)</f>
        <v>1</v>
      </c>
      <c r="KV14" s="46">
        <f>SUMIF(Scaling!$C$2:$N$2,ENERGY_PRICING!KV3,Scaling!$C$4:$N$4)*SUMIF(Scaling!$C$7:$AG$7,ENERGY_PRICING!KV2,Scaling!$C$9:$AG$9)</f>
        <v>1</v>
      </c>
      <c r="KW14" s="46">
        <f>SUMIF(Scaling!$C$2:$N$2,ENERGY_PRICING!KW3,Scaling!$C$4:$N$4)*SUMIF(Scaling!$C$7:$AG$7,ENERGY_PRICING!KW2,Scaling!$C$9:$AG$9)</f>
        <v>1</v>
      </c>
      <c r="KX14" s="46">
        <f>SUMIF(Scaling!$C$2:$N$2,ENERGY_PRICING!KX3,Scaling!$C$4:$N$4)*SUMIF(Scaling!$C$7:$AG$7,ENERGY_PRICING!KX2,Scaling!$C$9:$AG$9)</f>
        <v>1</v>
      </c>
      <c r="KY14" s="46">
        <f>SUMIF(Scaling!$C$2:$N$2,ENERGY_PRICING!KY3,Scaling!$C$4:$N$4)*SUMIF(Scaling!$C$7:$AG$7,ENERGY_PRICING!KY2,Scaling!$C$9:$AG$9)</f>
        <v>1</v>
      </c>
      <c r="KZ14" s="46">
        <f>SUMIF(Scaling!$C$2:$N$2,ENERGY_PRICING!KZ3,Scaling!$C$4:$N$4)*SUMIF(Scaling!$C$7:$AG$7,ENERGY_PRICING!KZ2,Scaling!$C$9:$AG$9)</f>
        <v>1</v>
      </c>
      <c r="LA14" s="46">
        <f>SUMIF(Scaling!$C$2:$N$2,ENERGY_PRICING!LA3,Scaling!$C$4:$N$4)*SUMIF(Scaling!$C$7:$AG$7,ENERGY_PRICING!LA2,Scaling!$C$9:$AG$9)</f>
        <v>1</v>
      </c>
      <c r="LB14" s="46">
        <f>SUMIF(Scaling!$C$2:$N$2,ENERGY_PRICING!LB3,Scaling!$C$4:$N$4)*SUMIF(Scaling!$C$7:$AG$7,ENERGY_PRICING!LB2,Scaling!$C$9:$AG$9)</f>
        <v>1</v>
      </c>
      <c r="LC14" s="46">
        <f>SUMIF(Scaling!$C$2:$N$2,ENERGY_PRICING!LC3,Scaling!$C$4:$N$4)*SUMIF(Scaling!$C$7:$AG$7,ENERGY_PRICING!LC2,Scaling!$C$9:$AG$9)</f>
        <v>1</v>
      </c>
      <c r="LD14" s="46">
        <f>SUMIF(Scaling!$C$2:$N$2,ENERGY_PRICING!LD3,Scaling!$C$4:$N$4)*SUMIF(Scaling!$C$7:$AG$7,ENERGY_PRICING!LD2,Scaling!$C$9:$AG$9)</f>
        <v>1</v>
      </c>
      <c r="LE14" s="46">
        <f>SUMIF(Scaling!$C$2:$N$2,ENERGY_PRICING!LE3,Scaling!$C$4:$N$4)*SUMIF(Scaling!$C$7:$AG$7,ENERGY_PRICING!LE2,Scaling!$C$9:$AG$9)</f>
        <v>1</v>
      </c>
      <c r="LF14" s="46">
        <f>SUMIF(Scaling!$C$2:$N$2,ENERGY_PRICING!LF3,Scaling!$C$4:$N$4)*SUMIF(Scaling!$C$7:$AG$7,ENERGY_PRICING!LF2,Scaling!$C$9:$AG$9)</f>
        <v>1</v>
      </c>
      <c r="LG14" s="46">
        <f>SUMIF(Scaling!$C$2:$N$2,ENERGY_PRICING!LG3,Scaling!$C$4:$N$4)*SUMIF(Scaling!$C$7:$AG$7,ENERGY_PRICING!LG2,Scaling!$C$9:$AG$9)</f>
        <v>1</v>
      </c>
      <c r="LH14" s="46">
        <f>SUMIF(Scaling!$C$2:$N$2,ENERGY_PRICING!LH3,Scaling!$C$4:$N$4)*SUMIF(Scaling!$C$7:$AG$7,ENERGY_PRICING!LH2,Scaling!$C$9:$AG$9)</f>
        <v>1</v>
      </c>
      <c r="LI14" s="46">
        <f>SUMIF(Scaling!$C$2:$N$2,ENERGY_PRICING!LI3,Scaling!$C$4:$N$4)*SUMIF(Scaling!$C$7:$AG$7,ENERGY_PRICING!LI2,Scaling!$C$9:$AG$9)</f>
        <v>1</v>
      </c>
      <c r="LJ14" s="46">
        <f>SUMIF(Scaling!$C$2:$N$2,ENERGY_PRICING!LJ3,Scaling!$C$4:$N$4)*SUMIF(Scaling!$C$7:$AG$7,ENERGY_PRICING!LJ2,Scaling!$C$9:$AG$9)</f>
        <v>1</v>
      </c>
      <c r="LK14" s="46">
        <f>SUMIF(Scaling!$C$2:$N$2,ENERGY_PRICING!LK3,Scaling!$C$4:$N$4)*SUMIF(Scaling!$C$7:$AG$7,ENERGY_PRICING!LK2,Scaling!$C$9:$AG$9)</f>
        <v>1</v>
      </c>
      <c r="LL14" s="46">
        <f>SUMIF(Scaling!$C$2:$N$2,ENERGY_PRICING!LL3,Scaling!$C$4:$N$4)*SUMIF(Scaling!$C$7:$AG$7,ENERGY_PRICING!LL2,Scaling!$C$9:$AG$9)</f>
        <v>1</v>
      </c>
      <c r="LM14" s="46">
        <f>SUMIF(Scaling!$C$2:$N$2,ENERGY_PRICING!LM3,Scaling!$C$4:$N$4)*SUMIF(Scaling!$C$7:$AG$7,ENERGY_PRICING!LM2,Scaling!$C$9:$AG$9)</f>
        <v>1</v>
      </c>
      <c r="LN14" s="46">
        <f>SUMIF(Scaling!$C$2:$N$2,ENERGY_PRICING!LN3,Scaling!$C$4:$N$4)*SUMIF(Scaling!$C$7:$AG$7,ENERGY_PRICING!LN2,Scaling!$C$9:$AG$9)</f>
        <v>1</v>
      </c>
      <c r="LO14" s="46">
        <f>SUMIF(Scaling!$C$2:$N$2,ENERGY_PRICING!LO3,Scaling!$C$4:$N$4)*SUMIF(Scaling!$C$7:$AG$7,ENERGY_PRICING!LO2,Scaling!$C$9:$AG$9)</f>
        <v>1</v>
      </c>
      <c r="LP14" s="46">
        <f>SUMIF(Scaling!$C$2:$N$2,ENERGY_PRICING!LP3,Scaling!$C$4:$N$4)*SUMIF(Scaling!$C$7:$AG$7,ENERGY_PRICING!LP2,Scaling!$C$9:$AG$9)</f>
        <v>1</v>
      </c>
      <c r="LQ14" s="46">
        <f>SUMIF(Scaling!$C$2:$N$2,ENERGY_PRICING!LQ3,Scaling!$C$4:$N$4)*SUMIF(Scaling!$C$7:$AG$7,ENERGY_PRICING!LQ2,Scaling!$C$9:$AG$9)</f>
        <v>1</v>
      </c>
      <c r="LR14" s="46">
        <f>SUMIF(Scaling!$C$2:$N$2,ENERGY_PRICING!LR3,Scaling!$C$4:$N$4)*SUMIF(Scaling!$C$7:$AG$7,ENERGY_PRICING!LR2,Scaling!$C$9:$AG$9)</f>
        <v>1</v>
      </c>
      <c r="LS14" s="46">
        <f>SUMIF(Scaling!$C$2:$N$2,ENERGY_PRICING!LS3,Scaling!$C$4:$N$4)*SUMIF(Scaling!$C$7:$AG$7,ENERGY_PRICING!LS2,Scaling!$C$9:$AG$9)</f>
        <v>1</v>
      </c>
      <c r="LT14" s="46">
        <f>SUMIF(Scaling!$C$2:$N$2,ENERGY_PRICING!LT3,Scaling!$C$4:$N$4)*SUMIF(Scaling!$C$7:$AG$7,ENERGY_PRICING!LT2,Scaling!$C$9:$AG$9)</f>
        <v>1</v>
      </c>
      <c r="LU14" s="46">
        <f>SUMIF(Scaling!$C$2:$N$2,ENERGY_PRICING!LU3,Scaling!$C$4:$N$4)*SUMIF(Scaling!$C$7:$AG$7,ENERGY_PRICING!LU2,Scaling!$C$9:$AG$9)</f>
        <v>1</v>
      </c>
      <c r="LV14" s="46">
        <f>SUMIF(Scaling!$C$2:$N$2,ENERGY_PRICING!LV3,Scaling!$C$4:$N$4)*SUMIF(Scaling!$C$7:$AG$7,ENERGY_PRICING!LV2,Scaling!$C$9:$AG$9)</f>
        <v>1</v>
      </c>
      <c r="LW14" s="46">
        <f>SUMIF(Scaling!$C$2:$N$2,ENERGY_PRICING!LW3,Scaling!$C$4:$N$4)*SUMIF(Scaling!$C$7:$AG$7,ENERGY_PRICING!LW2,Scaling!$C$9:$AG$9)</f>
        <v>1</v>
      </c>
      <c r="LX14" s="46">
        <f>SUMIF(Scaling!$C$2:$N$2,ENERGY_PRICING!LX3,Scaling!$C$4:$N$4)*SUMIF(Scaling!$C$7:$AG$7,ENERGY_PRICING!LX2,Scaling!$C$9:$AG$9)</f>
        <v>1</v>
      </c>
      <c r="LY14" s="46">
        <f>SUMIF(Scaling!$C$2:$N$2,ENERGY_PRICING!LY3,Scaling!$C$4:$N$4)*SUMIF(Scaling!$C$7:$AG$7,ENERGY_PRICING!LY2,Scaling!$C$9:$AG$9)</f>
        <v>1</v>
      </c>
      <c r="LZ14" s="46">
        <f>SUMIF(Scaling!$C$2:$N$2,ENERGY_PRICING!LZ3,Scaling!$C$4:$N$4)*SUMIF(Scaling!$C$7:$AG$7,ENERGY_PRICING!LZ2,Scaling!$C$9:$AG$9)</f>
        <v>1</v>
      </c>
      <c r="MA14" s="46">
        <f>SUMIF(Scaling!$C$2:$N$2,ENERGY_PRICING!MA3,Scaling!$C$4:$N$4)*SUMIF(Scaling!$C$7:$AG$7,ENERGY_PRICING!MA2,Scaling!$C$9:$AG$9)</f>
        <v>1</v>
      </c>
      <c r="MB14" s="46">
        <f>SUMIF(Scaling!$C$2:$N$2,ENERGY_PRICING!MB3,Scaling!$C$4:$N$4)*SUMIF(Scaling!$C$7:$AG$7,ENERGY_PRICING!MB2,Scaling!$C$9:$AG$9)</f>
        <v>1</v>
      </c>
      <c r="MC14" s="46">
        <f>SUMIF(Scaling!$C$2:$N$2,ENERGY_PRICING!MC3,Scaling!$C$4:$N$4)*SUMIF(Scaling!$C$7:$AG$7,ENERGY_PRICING!MC2,Scaling!$C$9:$AG$9)</f>
        <v>1</v>
      </c>
      <c r="MD14" s="46">
        <f>SUMIF(Scaling!$C$2:$N$2,ENERGY_PRICING!MD3,Scaling!$C$4:$N$4)*SUMIF(Scaling!$C$7:$AG$7,ENERGY_PRICING!MD2,Scaling!$C$9:$AG$9)</f>
        <v>1</v>
      </c>
      <c r="ME14" s="46">
        <f>SUMIF(Scaling!$C$2:$N$2,ENERGY_PRICING!ME3,Scaling!$C$4:$N$4)*SUMIF(Scaling!$C$7:$AG$7,ENERGY_PRICING!ME2,Scaling!$C$9:$AG$9)</f>
        <v>1</v>
      </c>
      <c r="MF14" s="46">
        <f>SUMIF(Scaling!$C$2:$N$2,ENERGY_PRICING!MF3,Scaling!$C$4:$N$4)*SUMIF(Scaling!$C$7:$AG$7,ENERGY_PRICING!MF2,Scaling!$C$9:$AG$9)</f>
        <v>1</v>
      </c>
      <c r="MG14" s="46">
        <f>SUMIF(Scaling!$C$2:$N$2,ENERGY_PRICING!MG3,Scaling!$C$4:$N$4)*SUMIF(Scaling!$C$7:$AG$7,ENERGY_PRICING!MG2,Scaling!$C$9:$AG$9)</f>
        <v>1</v>
      </c>
      <c r="MH14" s="46">
        <f>SUMIF(Scaling!$C$2:$N$2,ENERGY_PRICING!MH3,Scaling!$C$4:$N$4)*SUMIF(Scaling!$C$7:$AG$7,ENERGY_PRICING!MH2,Scaling!$C$9:$AG$9)</f>
        <v>1</v>
      </c>
      <c r="MI14" s="46">
        <f>SUMIF(Scaling!$C$2:$N$2,ENERGY_PRICING!MI3,Scaling!$C$4:$N$4)*SUMIF(Scaling!$C$7:$AG$7,ENERGY_PRICING!MI2,Scaling!$C$9:$AG$9)</f>
        <v>1</v>
      </c>
      <c r="MJ14" s="46">
        <f>SUMIF(Scaling!$C$2:$N$2,ENERGY_PRICING!MJ3,Scaling!$C$4:$N$4)*SUMIF(Scaling!$C$7:$AG$7,ENERGY_PRICING!MJ2,Scaling!$C$9:$AG$9)</f>
        <v>1</v>
      </c>
      <c r="MK14" s="46">
        <f>SUMIF(Scaling!$C$2:$N$2,ENERGY_PRICING!MK3,Scaling!$C$4:$N$4)*SUMIF(Scaling!$C$7:$AG$7,ENERGY_PRICING!MK2,Scaling!$C$9:$AG$9)</f>
        <v>1</v>
      </c>
      <c r="ML14" s="46">
        <f>SUMIF(Scaling!$C$2:$N$2,ENERGY_PRICING!ML3,Scaling!$C$4:$N$4)*SUMIF(Scaling!$C$7:$AG$7,ENERGY_PRICING!ML2,Scaling!$C$9:$AG$9)</f>
        <v>1</v>
      </c>
      <c r="MM14" s="46">
        <f>SUMIF(Scaling!$C$2:$N$2,ENERGY_PRICING!MM3,Scaling!$C$4:$N$4)*SUMIF(Scaling!$C$7:$AG$7,ENERGY_PRICING!MM2,Scaling!$C$9:$AG$9)</f>
        <v>1</v>
      </c>
      <c r="MN14" s="46">
        <f>SUMIF(Scaling!$C$2:$N$2,ENERGY_PRICING!MN3,Scaling!$C$4:$N$4)*SUMIF(Scaling!$C$7:$AG$7,ENERGY_PRICING!MN2,Scaling!$C$9:$AG$9)</f>
        <v>1</v>
      </c>
      <c r="MO14" s="46">
        <f>SUMIF(Scaling!$C$2:$N$2,ENERGY_PRICING!MO3,Scaling!$C$4:$N$4)*SUMIF(Scaling!$C$7:$AG$7,ENERGY_PRICING!MO2,Scaling!$C$9:$AG$9)</f>
        <v>1</v>
      </c>
      <c r="MP14" s="46">
        <f>SUMIF(Scaling!$C$2:$N$2,ENERGY_PRICING!MP3,Scaling!$C$4:$N$4)*SUMIF(Scaling!$C$7:$AG$7,ENERGY_PRICING!MP2,Scaling!$C$9:$AG$9)</f>
        <v>1</v>
      </c>
      <c r="MQ14" s="46">
        <f>SUMIF(Scaling!$C$2:$N$2,ENERGY_PRICING!MQ3,Scaling!$C$4:$N$4)*SUMIF(Scaling!$C$7:$AG$7,ENERGY_PRICING!MQ2,Scaling!$C$9:$AG$9)</f>
        <v>1</v>
      </c>
      <c r="MR14" s="46">
        <f>SUMIF(Scaling!$C$2:$N$2,ENERGY_PRICING!MR3,Scaling!$C$4:$N$4)*SUMIF(Scaling!$C$7:$AG$7,ENERGY_PRICING!MR2,Scaling!$C$9:$AG$9)</f>
        <v>1</v>
      </c>
      <c r="MS14" s="46">
        <f>SUMIF(Scaling!$C$2:$N$2,ENERGY_PRICING!MS3,Scaling!$C$4:$N$4)*SUMIF(Scaling!$C$7:$AG$7,ENERGY_PRICING!MS2,Scaling!$C$9:$AG$9)</f>
        <v>1</v>
      </c>
      <c r="MT14" s="46">
        <f>SUMIF(Scaling!$C$2:$N$2,ENERGY_PRICING!MT3,Scaling!$C$4:$N$4)*SUMIF(Scaling!$C$7:$AG$7,ENERGY_PRICING!MT2,Scaling!$C$9:$AG$9)</f>
        <v>1</v>
      </c>
      <c r="MU14" s="46">
        <f>SUMIF(Scaling!$C$2:$N$2,ENERGY_PRICING!MU3,Scaling!$C$4:$N$4)*SUMIF(Scaling!$C$7:$AG$7,ENERGY_PRICING!MU2,Scaling!$C$9:$AG$9)</f>
        <v>1</v>
      </c>
      <c r="MV14" s="46">
        <f>SUMIF(Scaling!$C$2:$N$2,ENERGY_PRICING!MV3,Scaling!$C$4:$N$4)*SUMIF(Scaling!$C$7:$AG$7,ENERGY_PRICING!MV2,Scaling!$C$9:$AG$9)</f>
        <v>1</v>
      </c>
      <c r="MW14" s="46">
        <f>SUMIF(Scaling!$C$2:$N$2,ENERGY_PRICING!MW3,Scaling!$C$4:$N$4)*SUMIF(Scaling!$C$7:$AG$7,ENERGY_PRICING!MW2,Scaling!$C$9:$AG$9)</f>
        <v>1</v>
      </c>
      <c r="MX14" s="46">
        <f>SUMIF(Scaling!$C$2:$N$2,ENERGY_PRICING!MX3,Scaling!$C$4:$N$4)*SUMIF(Scaling!$C$7:$AG$7,ENERGY_PRICING!MX2,Scaling!$C$9:$AG$9)</f>
        <v>1</v>
      </c>
      <c r="MY14" s="46">
        <f>SUMIF(Scaling!$C$2:$N$2,ENERGY_PRICING!MY3,Scaling!$C$4:$N$4)*SUMIF(Scaling!$C$7:$AG$7,ENERGY_PRICING!MY2,Scaling!$C$9:$AG$9)</f>
        <v>1</v>
      </c>
      <c r="MZ14" s="46">
        <f>SUMIF(Scaling!$C$2:$N$2,ENERGY_PRICING!MZ3,Scaling!$C$4:$N$4)*SUMIF(Scaling!$C$7:$AG$7,ENERGY_PRICING!MZ2,Scaling!$C$9:$AG$9)</f>
        <v>1</v>
      </c>
      <c r="NA14" s="48" t="s">
        <v>2</v>
      </c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</row>
    <row r="15" spans="2:396" customFormat="1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5"/>
      <c r="Q15" s="1" t="s">
        <v>2</v>
      </c>
      <c r="R15" s="1"/>
      <c r="S15" s="1"/>
      <c r="T15" s="1"/>
      <c r="U15" s="1"/>
      <c r="V15" s="1"/>
      <c r="W15" s="1"/>
      <c r="X15" s="1"/>
      <c r="Y15" s="1"/>
      <c r="Z15" s="1"/>
      <c r="AA15" s="1"/>
      <c r="AB15" s="5"/>
      <c r="AC15" s="48"/>
      <c r="AD15" s="1"/>
      <c r="AE15" s="1"/>
      <c r="AF15" s="1"/>
      <c r="AG15" s="1"/>
      <c r="AH15" s="5"/>
      <c r="AI15" s="1"/>
      <c r="AJ15" s="1"/>
      <c r="AK15" s="1"/>
      <c r="AL15" s="1"/>
      <c r="AM15" s="1"/>
      <c r="AN15" s="5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5"/>
      <c r="BA15" s="1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  <c r="FL15" s="48"/>
      <c r="FM15" s="48"/>
      <c r="FN15" s="48"/>
      <c r="FO15" s="48"/>
      <c r="FP15" s="48"/>
      <c r="FQ15" s="48"/>
      <c r="FR15" s="48"/>
      <c r="FS15" s="48"/>
      <c r="FT15" s="48"/>
      <c r="FU15" s="48"/>
      <c r="FV15" s="48"/>
      <c r="FW15" s="48"/>
      <c r="FX15" s="48"/>
      <c r="FY15" s="48"/>
      <c r="FZ15" s="48"/>
      <c r="GA15" s="48"/>
      <c r="GB15" s="48"/>
      <c r="GC15" s="48"/>
      <c r="GD15" s="48"/>
      <c r="GE15" s="48"/>
      <c r="GF15" s="48"/>
      <c r="GG15" s="48"/>
      <c r="GH15" s="48"/>
      <c r="GI15" s="48"/>
      <c r="GJ15" s="48"/>
      <c r="GK15" s="48"/>
      <c r="GL15" s="48"/>
      <c r="GM15" s="48"/>
      <c r="GN15" s="48"/>
      <c r="GO15" s="48"/>
      <c r="GP15" s="48"/>
      <c r="GQ15" s="48"/>
      <c r="GR15" s="48"/>
      <c r="GS15" s="48"/>
      <c r="GT15" s="48"/>
      <c r="GU15" s="48"/>
      <c r="GV15" s="48"/>
      <c r="GW15" s="48"/>
      <c r="GX15" s="48"/>
      <c r="GY15" s="48"/>
      <c r="GZ15" s="48"/>
      <c r="HA15" s="48"/>
      <c r="HB15" s="48"/>
      <c r="HC15" s="48"/>
      <c r="HD15" s="48"/>
      <c r="HE15" s="48"/>
      <c r="HF15" s="48"/>
      <c r="HG15" s="48"/>
      <c r="HH15" s="48"/>
      <c r="HI15" s="48"/>
      <c r="HJ15" s="48"/>
      <c r="HK15" s="48"/>
      <c r="HL15" s="48"/>
      <c r="HM15" s="48"/>
      <c r="HN15" s="48"/>
      <c r="HO15" s="48"/>
      <c r="HP15" s="48"/>
      <c r="HQ15" s="48"/>
      <c r="HR15" s="48"/>
      <c r="HS15" s="48"/>
      <c r="HT15" s="48"/>
      <c r="HU15" s="48"/>
      <c r="HV15" s="48"/>
      <c r="HW15" s="48"/>
      <c r="HX15" s="48"/>
      <c r="HY15" s="48"/>
      <c r="HZ15" s="48"/>
      <c r="IA15" s="48"/>
      <c r="IB15" s="48"/>
      <c r="IC15" s="48"/>
      <c r="ID15" s="48"/>
      <c r="IE15" s="48"/>
      <c r="IF15" s="48"/>
      <c r="IG15" s="48"/>
      <c r="IH15" s="48"/>
      <c r="II15" s="48"/>
      <c r="IJ15" s="48"/>
      <c r="IK15" s="48"/>
      <c r="IL15" s="48"/>
      <c r="IM15" s="48"/>
      <c r="IN15" s="48"/>
      <c r="IO15" s="48"/>
      <c r="IP15" s="48"/>
      <c r="IQ15" s="48"/>
      <c r="IR15" s="48"/>
      <c r="IS15" s="48"/>
      <c r="IT15" s="48"/>
      <c r="IU15" s="48"/>
      <c r="IV15" s="48"/>
      <c r="IW15" s="48"/>
      <c r="IX15" s="48"/>
      <c r="IY15" s="48"/>
      <c r="IZ15" s="48"/>
      <c r="JA15" s="48"/>
      <c r="JB15" s="48"/>
      <c r="JC15" s="48"/>
      <c r="JD15" s="48"/>
      <c r="JE15" s="48"/>
      <c r="JF15" s="48"/>
      <c r="JG15" s="48"/>
      <c r="JH15" s="48"/>
      <c r="JI15" s="48"/>
      <c r="JJ15" s="48"/>
      <c r="JK15" s="48"/>
      <c r="JL15" s="48"/>
      <c r="JM15" s="48"/>
      <c r="JN15" s="48"/>
      <c r="JO15" s="48"/>
      <c r="JP15" s="48"/>
      <c r="JQ15" s="48"/>
      <c r="JR15" s="48"/>
      <c r="JS15" s="48"/>
      <c r="JT15" s="48"/>
      <c r="JU15" s="48"/>
      <c r="JV15" s="48"/>
      <c r="JW15" s="48"/>
      <c r="JX15" s="48"/>
      <c r="JY15" s="48"/>
      <c r="JZ15" s="48"/>
      <c r="KA15" s="48"/>
      <c r="KB15" s="48"/>
      <c r="KC15" s="48"/>
      <c r="KD15" s="48"/>
      <c r="KE15" s="48"/>
      <c r="KF15" s="48"/>
      <c r="KG15" s="48"/>
      <c r="KH15" s="48"/>
      <c r="KI15" s="48"/>
      <c r="KJ15" s="48"/>
      <c r="KK15" s="48"/>
      <c r="KL15" s="48"/>
      <c r="KM15" s="48"/>
      <c r="KN15" s="48"/>
      <c r="KO15" s="48"/>
      <c r="KP15" s="48"/>
      <c r="KQ15" s="48"/>
      <c r="KR15" s="48"/>
      <c r="KS15" s="48"/>
      <c r="KT15" s="48"/>
      <c r="KU15" s="48"/>
      <c r="KV15" s="48"/>
      <c r="KW15" s="48"/>
      <c r="KX15" s="48"/>
      <c r="KY15" s="48"/>
      <c r="KZ15" s="48"/>
      <c r="LA15" s="48"/>
      <c r="LB15" s="48"/>
      <c r="LC15" s="48"/>
      <c r="LD15" s="48"/>
      <c r="LE15" s="48"/>
      <c r="LF15" s="48"/>
      <c r="LG15" s="48"/>
      <c r="LH15" s="48"/>
      <c r="LI15" s="48"/>
      <c r="LJ15" s="48"/>
      <c r="LK15" s="48"/>
      <c r="LL15" s="48"/>
      <c r="LM15" s="48"/>
      <c r="LN15" s="48"/>
      <c r="LO15" s="48"/>
      <c r="LP15" s="48"/>
      <c r="LQ15" s="48"/>
      <c r="LR15" s="48"/>
      <c r="LS15" s="48"/>
      <c r="LT15" s="48"/>
      <c r="LU15" s="48"/>
      <c r="LV15" s="48"/>
      <c r="LW15" s="48"/>
      <c r="LX15" s="48"/>
      <c r="LY15" s="48"/>
      <c r="LZ15" s="48"/>
      <c r="MA15" s="48"/>
      <c r="MB15" s="48"/>
      <c r="MC15" s="48"/>
      <c r="MD15" s="48"/>
      <c r="ME15" s="48"/>
      <c r="MF15" s="48"/>
      <c r="MG15" s="48"/>
      <c r="MH15" s="48"/>
      <c r="MI15" s="48"/>
      <c r="MJ15" s="48"/>
      <c r="MK15" s="48"/>
      <c r="ML15" s="48"/>
      <c r="MM15" s="48"/>
      <c r="MN15" s="48"/>
      <c r="MO15" s="48"/>
      <c r="MP15" s="48"/>
      <c r="MQ15" s="48"/>
      <c r="MR15" s="48"/>
      <c r="MS15" s="48"/>
      <c r="MT15" s="48"/>
      <c r="MU15" s="48"/>
      <c r="MV15" s="48"/>
      <c r="MW15" s="48"/>
      <c r="MX15" s="48"/>
      <c r="MY15" s="48"/>
      <c r="MZ15" s="48"/>
      <c r="NA15" s="48" t="s">
        <v>2</v>
      </c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</row>
    <row r="16" spans="2:396" s="8" customFormat="1" x14ac:dyDescent="0.25">
      <c r="B16" s="1" t="s">
        <v>13</v>
      </c>
      <c r="C16" s="4" t="s">
        <v>6</v>
      </c>
      <c r="D16" s="4" t="str">
        <f>+D5</f>
        <v>Henry Hub Natural Gas</v>
      </c>
      <c r="E16" s="47">
        <f t="shared" ref="E16:G16" si="500">+E5*E13</f>
        <v>2.637</v>
      </c>
      <c r="F16" s="47">
        <f t="shared" si="500"/>
        <v>2.6349999999999998</v>
      </c>
      <c r="G16" s="47">
        <f t="shared" si="500"/>
        <v>2.617</v>
      </c>
      <c r="H16" s="47">
        <f t="shared" ref="H16:BN16" si="501">+H5*H13</f>
        <v>2.589</v>
      </c>
      <c r="I16" s="47">
        <f t="shared" si="501"/>
        <v>2.6240000000000001</v>
      </c>
      <c r="J16" s="47">
        <f t="shared" si="501"/>
        <v>2.6819999999999999</v>
      </c>
      <c r="K16" s="47">
        <f t="shared" si="501"/>
        <v>2.7389999999999999</v>
      </c>
      <c r="L16" s="47">
        <f t="shared" si="501"/>
        <v>2.758</v>
      </c>
      <c r="M16" s="47">
        <f t="shared" si="501"/>
        <v>2.83</v>
      </c>
      <c r="N16" s="47">
        <f t="shared" si="501"/>
        <v>5.101</v>
      </c>
      <c r="O16" s="47">
        <f t="shared" si="501"/>
        <v>5.133</v>
      </c>
      <c r="P16" s="62">
        <f t="shared" si="501"/>
        <v>5.2370000000000001</v>
      </c>
      <c r="Q16" s="47">
        <f t="shared" si="501"/>
        <v>4.38</v>
      </c>
      <c r="R16" s="47">
        <f t="shared" si="501"/>
        <v>4.6900000000000004</v>
      </c>
      <c r="S16" s="47">
        <f t="shared" si="501"/>
        <v>4.6140000000000008</v>
      </c>
      <c r="T16" s="47">
        <f t="shared" si="501"/>
        <v>4.5380000000000003</v>
      </c>
      <c r="U16" s="47">
        <f t="shared" si="501"/>
        <v>4.5579999999999998</v>
      </c>
      <c r="V16" s="47">
        <f t="shared" si="501"/>
        <v>4.5990000000000002</v>
      </c>
      <c r="W16" s="47">
        <f t="shared" si="501"/>
        <v>7.7549999999999999</v>
      </c>
      <c r="X16" s="47">
        <f t="shared" si="501"/>
        <v>6.4260000000000002</v>
      </c>
      <c r="Y16" s="47">
        <f t="shared" si="501"/>
        <v>6.3179999999999996</v>
      </c>
      <c r="Z16" s="47">
        <f t="shared" si="501"/>
        <v>6.2949999999999999</v>
      </c>
      <c r="AA16" s="47">
        <f t="shared" si="501"/>
        <v>6.383</v>
      </c>
      <c r="AB16" s="62">
        <f t="shared" si="501"/>
        <v>6.484</v>
      </c>
      <c r="AC16" s="111">
        <f t="shared" si="501"/>
        <v>6.5540000000000003</v>
      </c>
      <c r="AD16" s="47">
        <f t="shared" si="501"/>
        <v>6.3150000000000004</v>
      </c>
      <c r="AE16" s="47">
        <f t="shared" si="501"/>
        <v>5.5419999999999998</v>
      </c>
      <c r="AF16" s="47">
        <f t="shared" si="501"/>
        <v>4.5659999999999998</v>
      </c>
      <c r="AG16" s="47">
        <f t="shared" si="501"/>
        <v>4.4640000000000004</v>
      </c>
      <c r="AH16" s="62">
        <f t="shared" si="501"/>
        <v>4.5209999999999999</v>
      </c>
      <c r="AI16" s="47">
        <f t="shared" si="501"/>
        <v>4.5819999999999999</v>
      </c>
      <c r="AJ16" s="47">
        <f t="shared" si="501"/>
        <v>4.6029999999999998</v>
      </c>
      <c r="AK16" s="47">
        <f t="shared" si="501"/>
        <v>4.593</v>
      </c>
      <c r="AL16" s="47">
        <f t="shared" si="501"/>
        <v>4.657</v>
      </c>
      <c r="AM16" s="47">
        <f t="shared" si="501"/>
        <v>4.8220000000000001</v>
      </c>
      <c r="AN16" s="62">
        <f t="shared" si="501"/>
        <v>5.0990000000000002</v>
      </c>
      <c r="AO16" s="47">
        <f t="shared" si="501"/>
        <v>4.327852</v>
      </c>
      <c r="AP16" s="47">
        <f t="shared" si="501"/>
        <v>4.327852</v>
      </c>
      <c r="AQ16" s="47">
        <f t="shared" si="501"/>
        <v>4.327852</v>
      </c>
      <c r="AR16" s="47">
        <f t="shared" si="501"/>
        <v>4.327852</v>
      </c>
      <c r="AS16" s="47">
        <f t="shared" si="501"/>
        <v>4.327852</v>
      </c>
      <c r="AT16" s="47">
        <f t="shared" si="501"/>
        <v>4.327852</v>
      </c>
      <c r="AU16" s="47">
        <f t="shared" si="501"/>
        <v>4.327852</v>
      </c>
      <c r="AV16" s="47">
        <f t="shared" si="501"/>
        <v>4.327852</v>
      </c>
      <c r="AW16" s="47">
        <f t="shared" si="501"/>
        <v>4.327852</v>
      </c>
      <c r="AX16" s="47">
        <f t="shared" si="501"/>
        <v>4.327852</v>
      </c>
      <c r="AY16" s="47">
        <f t="shared" si="501"/>
        <v>4.327852</v>
      </c>
      <c r="AZ16" s="62">
        <f t="shared" si="501"/>
        <v>4.327852</v>
      </c>
      <c r="BA16" s="47">
        <f t="shared" si="501"/>
        <v>3.9699900000000001</v>
      </c>
      <c r="BB16" s="47">
        <f t="shared" si="501"/>
        <v>3.9699900000000001</v>
      </c>
      <c r="BC16" s="47">
        <f t="shared" si="501"/>
        <v>3.9699900000000001</v>
      </c>
      <c r="BD16" s="47">
        <f t="shared" si="501"/>
        <v>3.9699900000000001</v>
      </c>
      <c r="BE16" s="47">
        <f t="shared" si="501"/>
        <v>3.9699900000000001</v>
      </c>
      <c r="BF16" s="47">
        <f t="shared" si="501"/>
        <v>3.9699900000000001</v>
      </c>
      <c r="BG16" s="47">
        <f t="shared" si="501"/>
        <v>3.9699900000000001</v>
      </c>
      <c r="BH16" s="47">
        <f t="shared" si="501"/>
        <v>3.9699900000000001</v>
      </c>
      <c r="BI16" s="47">
        <f t="shared" si="501"/>
        <v>3.9699900000000001</v>
      </c>
      <c r="BJ16" s="47">
        <f t="shared" si="501"/>
        <v>3.9699900000000001</v>
      </c>
      <c r="BK16" s="47">
        <f t="shared" si="501"/>
        <v>3.9699900000000001</v>
      </c>
      <c r="BL16" s="47">
        <f t="shared" si="501"/>
        <v>3.9699900000000001</v>
      </c>
      <c r="BM16" s="47">
        <f t="shared" si="501"/>
        <v>3.8610479999999998</v>
      </c>
      <c r="BN16" s="47">
        <f t="shared" si="501"/>
        <v>3.8610479999999998</v>
      </c>
      <c r="BO16" s="47">
        <f t="shared" ref="BO16:DZ16" si="502">+BO5*BO13</f>
        <v>3.8610479999999998</v>
      </c>
      <c r="BP16" s="47">
        <f t="shared" si="502"/>
        <v>3.8610479999999998</v>
      </c>
      <c r="BQ16" s="47">
        <f t="shared" si="502"/>
        <v>3.8610479999999998</v>
      </c>
      <c r="BR16" s="47">
        <f t="shared" si="502"/>
        <v>3.8610479999999998</v>
      </c>
      <c r="BS16" s="47">
        <f t="shared" si="502"/>
        <v>3.8610479999999998</v>
      </c>
      <c r="BT16" s="47">
        <f t="shared" si="502"/>
        <v>3.8610479999999998</v>
      </c>
      <c r="BU16" s="47">
        <f t="shared" si="502"/>
        <v>3.8610479999999998</v>
      </c>
      <c r="BV16" s="47">
        <f t="shared" si="502"/>
        <v>3.8610479999999998</v>
      </c>
      <c r="BW16" s="47">
        <f t="shared" si="502"/>
        <v>3.8610479999999998</v>
      </c>
      <c r="BX16" s="47">
        <f t="shared" si="502"/>
        <v>3.8610479999999998</v>
      </c>
      <c r="BY16" s="47">
        <f t="shared" si="502"/>
        <v>3.8161999999999998</v>
      </c>
      <c r="BZ16" s="47">
        <f t="shared" si="502"/>
        <v>3.8161999999999998</v>
      </c>
      <c r="CA16" s="47">
        <f t="shared" si="502"/>
        <v>3.8161999999999998</v>
      </c>
      <c r="CB16" s="47">
        <f t="shared" si="502"/>
        <v>3.8161999999999998</v>
      </c>
      <c r="CC16" s="47">
        <f t="shared" si="502"/>
        <v>3.8161999999999998</v>
      </c>
      <c r="CD16" s="47">
        <f t="shared" si="502"/>
        <v>3.8161999999999998</v>
      </c>
      <c r="CE16" s="47">
        <f t="shared" si="502"/>
        <v>3.8161999999999998</v>
      </c>
      <c r="CF16" s="47">
        <f t="shared" si="502"/>
        <v>3.8161999999999998</v>
      </c>
      <c r="CG16" s="47">
        <f t="shared" si="502"/>
        <v>3.8161999999999998</v>
      </c>
      <c r="CH16" s="47">
        <f t="shared" si="502"/>
        <v>3.8161999999999998</v>
      </c>
      <c r="CI16" s="47">
        <f t="shared" si="502"/>
        <v>3.8161999999999998</v>
      </c>
      <c r="CJ16" s="47">
        <f t="shared" si="502"/>
        <v>3.8161999999999998</v>
      </c>
      <c r="CK16" s="47">
        <f t="shared" si="502"/>
        <v>3.9842620000000002</v>
      </c>
      <c r="CL16" s="47">
        <f t="shared" si="502"/>
        <v>3.9842620000000002</v>
      </c>
      <c r="CM16" s="47">
        <f t="shared" si="502"/>
        <v>3.9842620000000002</v>
      </c>
      <c r="CN16" s="47">
        <f t="shared" si="502"/>
        <v>3.9842620000000002</v>
      </c>
      <c r="CO16" s="47">
        <f t="shared" si="502"/>
        <v>3.9842620000000002</v>
      </c>
      <c r="CP16" s="47">
        <f t="shared" si="502"/>
        <v>3.9842620000000002</v>
      </c>
      <c r="CQ16" s="47">
        <f t="shared" si="502"/>
        <v>3.9842620000000002</v>
      </c>
      <c r="CR16" s="47">
        <f t="shared" si="502"/>
        <v>3.9842620000000002</v>
      </c>
      <c r="CS16" s="47">
        <f t="shared" si="502"/>
        <v>3.9842620000000002</v>
      </c>
      <c r="CT16" s="47">
        <f t="shared" si="502"/>
        <v>3.9842620000000002</v>
      </c>
      <c r="CU16" s="47">
        <f t="shared" si="502"/>
        <v>3.9842620000000002</v>
      </c>
      <c r="CV16" s="47">
        <f t="shared" si="502"/>
        <v>3.9842620000000002</v>
      </c>
      <c r="CW16" s="47">
        <f t="shared" si="502"/>
        <v>4.125445</v>
      </c>
      <c r="CX16" s="47">
        <f t="shared" si="502"/>
        <v>4.125445</v>
      </c>
      <c r="CY16" s="47">
        <f t="shared" si="502"/>
        <v>4.125445</v>
      </c>
      <c r="CZ16" s="47">
        <f t="shared" si="502"/>
        <v>4.125445</v>
      </c>
      <c r="DA16" s="47">
        <f t="shared" si="502"/>
        <v>4.125445</v>
      </c>
      <c r="DB16" s="47">
        <f t="shared" si="502"/>
        <v>4.125445</v>
      </c>
      <c r="DC16" s="47">
        <f t="shared" si="502"/>
        <v>4.125445</v>
      </c>
      <c r="DD16" s="47">
        <f t="shared" si="502"/>
        <v>4.125445</v>
      </c>
      <c r="DE16" s="47">
        <f t="shared" si="502"/>
        <v>4.125445</v>
      </c>
      <c r="DF16" s="47">
        <f t="shared" si="502"/>
        <v>4.125445</v>
      </c>
      <c r="DG16" s="47">
        <f t="shared" si="502"/>
        <v>4.125445</v>
      </c>
      <c r="DH16" s="47">
        <f t="shared" si="502"/>
        <v>4.125445</v>
      </c>
      <c r="DI16" s="47">
        <f t="shared" si="502"/>
        <v>4.3418130000000001</v>
      </c>
      <c r="DJ16" s="47">
        <f t="shared" si="502"/>
        <v>4.3418130000000001</v>
      </c>
      <c r="DK16" s="47">
        <f t="shared" si="502"/>
        <v>4.3418130000000001</v>
      </c>
      <c r="DL16" s="47">
        <f t="shared" si="502"/>
        <v>4.3418130000000001</v>
      </c>
      <c r="DM16" s="47">
        <f t="shared" si="502"/>
        <v>4.3418130000000001</v>
      </c>
      <c r="DN16" s="47">
        <f t="shared" si="502"/>
        <v>4.3418130000000001</v>
      </c>
      <c r="DO16" s="47">
        <f t="shared" si="502"/>
        <v>4.3418130000000001</v>
      </c>
      <c r="DP16" s="47">
        <f t="shared" si="502"/>
        <v>4.3418130000000001</v>
      </c>
      <c r="DQ16" s="47">
        <f t="shared" si="502"/>
        <v>4.3418130000000001</v>
      </c>
      <c r="DR16" s="47">
        <f t="shared" si="502"/>
        <v>4.3418130000000001</v>
      </c>
      <c r="DS16" s="47">
        <f t="shared" si="502"/>
        <v>4.3418130000000001</v>
      </c>
      <c r="DT16" s="47">
        <f t="shared" si="502"/>
        <v>4.3418130000000001</v>
      </c>
      <c r="DU16" s="47">
        <f t="shared" si="502"/>
        <v>4.5915400000000002</v>
      </c>
      <c r="DV16" s="47">
        <f t="shared" si="502"/>
        <v>4.5915400000000002</v>
      </c>
      <c r="DW16" s="47">
        <f t="shared" si="502"/>
        <v>4.5915400000000002</v>
      </c>
      <c r="DX16" s="47">
        <f t="shared" si="502"/>
        <v>4.5915400000000002</v>
      </c>
      <c r="DY16" s="47">
        <f t="shared" si="502"/>
        <v>4.5915400000000002</v>
      </c>
      <c r="DZ16" s="47">
        <f t="shared" si="502"/>
        <v>4.5915400000000002</v>
      </c>
      <c r="EA16" s="47">
        <f t="shared" ref="EA16:GL16" si="503">+EA5*EA13</f>
        <v>4.5915400000000002</v>
      </c>
      <c r="EB16" s="47">
        <f t="shared" si="503"/>
        <v>4.5915400000000002</v>
      </c>
      <c r="EC16" s="47">
        <f t="shared" si="503"/>
        <v>4.5915400000000002</v>
      </c>
      <c r="ED16" s="47">
        <f t="shared" si="503"/>
        <v>4.5915400000000002</v>
      </c>
      <c r="EE16" s="47">
        <f t="shared" si="503"/>
        <v>4.5915400000000002</v>
      </c>
      <c r="EF16" s="47">
        <f t="shared" si="503"/>
        <v>4.5915400000000002</v>
      </c>
      <c r="EG16" s="47">
        <f t="shared" si="503"/>
        <v>4.7114599999999998</v>
      </c>
      <c r="EH16" s="47">
        <f t="shared" si="503"/>
        <v>4.7114599999999998</v>
      </c>
      <c r="EI16" s="47">
        <f t="shared" si="503"/>
        <v>4.7114599999999998</v>
      </c>
      <c r="EJ16" s="47">
        <f t="shared" si="503"/>
        <v>4.7114599999999998</v>
      </c>
      <c r="EK16" s="47">
        <f t="shared" si="503"/>
        <v>4.7114599999999998</v>
      </c>
      <c r="EL16" s="47">
        <f t="shared" si="503"/>
        <v>4.7114599999999998</v>
      </c>
      <c r="EM16" s="47">
        <f t="shared" si="503"/>
        <v>4.7114599999999998</v>
      </c>
      <c r="EN16" s="47">
        <f t="shared" si="503"/>
        <v>4.7114599999999998</v>
      </c>
      <c r="EO16" s="47">
        <f t="shared" si="503"/>
        <v>4.7114599999999998</v>
      </c>
      <c r="EP16" s="47">
        <f t="shared" si="503"/>
        <v>4.7114599999999998</v>
      </c>
      <c r="EQ16" s="47">
        <f t="shared" si="503"/>
        <v>4.7114599999999998</v>
      </c>
      <c r="ER16" s="47">
        <f t="shared" si="503"/>
        <v>4.7114599999999998</v>
      </c>
      <c r="ES16" s="47">
        <f t="shared" si="503"/>
        <v>4.9002140000000001</v>
      </c>
      <c r="ET16" s="47">
        <f t="shared" si="503"/>
        <v>4.9002140000000001</v>
      </c>
      <c r="EU16" s="47">
        <f t="shared" si="503"/>
        <v>4.9002140000000001</v>
      </c>
      <c r="EV16" s="47">
        <f t="shared" si="503"/>
        <v>4.9002140000000001</v>
      </c>
      <c r="EW16" s="47">
        <f t="shared" si="503"/>
        <v>4.9002140000000001</v>
      </c>
      <c r="EX16" s="47">
        <f t="shared" si="503"/>
        <v>4.9002140000000001</v>
      </c>
      <c r="EY16" s="47">
        <f t="shared" si="503"/>
        <v>4.9002140000000001</v>
      </c>
      <c r="EZ16" s="47">
        <f t="shared" si="503"/>
        <v>4.9002140000000001</v>
      </c>
      <c r="FA16" s="47">
        <f t="shared" si="503"/>
        <v>4.9002140000000001</v>
      </c>
      <c r="FB16" s="47">
        <f t="shared" si="503"/>
        <v>4.9002140000000001</v>
      </c>
      <c r="FC16" s="47">
        <f t="shared" si="503"/>
        <v>4.9002140000000001</v>
      </c>
      <c r="FD16" s="47">
        <f t="shared" si="503"/>
        <v>4.9002140000000001</v>
      </c>
      <c r="FE16" s="47">
        <f t="shared" si="503"/>
        <v>5.0373229999999998</v>
      </c>
      <c r="FF16" s="47">
        <f t="shared" si="503"/>
        <v>5.0373229999999998</v>
      </c>
      <c r="FG16" s="47">
        <f t="shared" si="503"/>
        <v>5.0373229999999998</v>
      </c>
      <c r="FH16" s="47">
        <f t="shared" si="503"/>
        <v>5.0373229999999998</v>
      </c>
      <c r="FI16" s="47">
        <f t="shared" si="503"/>
        <v>5.0373229999999998</v>
      </c>
      <c r="FJ16" s="47">
        <f t="shared" si="503"/>
        <v>5.0373229999999998</v>
      </c>
      <c r="FK16" s="47">
        <f t="shared" si="503"/>
        <v>5.0373229999999998</v>
      </c>
      <c r="FL16" s="47">
        <f t="shared" si="503"/>
        <v>5.0373229999999998</v>
      </c>
      <c r="FM16" s="47">
        <f t="shared" si="503"/>
        <v>5.0373229999999998</v>
      </c>
      <c r="FN16" s="47">
        <f t="shared" si="503"/>
        <v>5.0373229999999998</v>
      </c>
      <c r="FO16" s="47">
        <f t="shared" si="503"/>
        <v>5.0373229999999998</v>
      </c>
      <c r="FP16" s="47">
        <f t="shared" si="503"/>
        <v>5.0373229999999998</v>
      </c>
      <c r="FQ16" s="47">
        <f t="shared" si="503"/>
        <v>5.0644960000000001</v>
      </c>
      <c r="FR16" s="47">
        <f t="shared" si="503"/>
        <v>5.0644960000000001</v>
      </c>
      <c r="FS16" s="47">
        <f t="shared" si="503"/>
        <v>5.0644960000000001</v>
      </c>
      <c r="FT16" s="47">
        <f t="shared" si="503"/>
        <v>5.0644960000000001</v>
      </c>
      <c r="FU16" s="47">
        <f t="shared" si="503"/>
        <v>5.0644960000000001</v>
      </c>
      <c r="FV16" s="47">
        <f t="shared" si="503"/>
        <v>5.0644960000000001</v>
      </c>
      <c r="FW16" s="47">
        <f t="shared" si="503"/>
        <v>5.0644960000000001</v>
      </c>
      <c r="FX16" s="47">
        <f t="shared" si="503"/>
        <v>5.0644960000000001</v>
      </c>
      <c r="FY16" s="47">
        <f t="shared" si="503"/>
        <v>5.0644960000000001</v>
      </c>
      <c r="FZ16" s="47">
        <f t="shared" si="503"/>
        <v>5.0644960000000001</v>
      </c>
      <c r="GA16" s="47">
        <f t="shared" si="503"/>
        <v>5.0644960000000001</v>
      </c>
      <c r="GB16" s="47">
        <f t="shared" si="503"/>
        <v>5.0644960000000001</v>
      </c>
      <c r="GC16" s="47">
        <f t="shared" si="503"/>
        <v>5.1487829999999999</v>
      </c>
      <c r="GD16" s="47">
        <f t="shared" si="503"/>
        <v>5.1487829999999999</v>
      </c>
      <c r="GE16" s="47">
        <f t="shared" si="503"/>
        <v>5.1487829999999999</v>
      </c>
      <c r="GF16" s="47">
        <f t="shared" si="503"/>
        <v>5.1487829999999999</v>
      </c>
      <c r="GG16" s="47">
        <f t="shared" si="503"/>
        <v>5.1487829999999999</v>
      </c>
      <c r="GH16" s="47">
        <f t="shared" si="503"/>
        <v>5.1487829999999999</v>
      </c>
      <c r="GI16" s="47">
        <f t="shared" si="503"/>
        <v>5.1487829999999999</v>
      </c>
      <c r="GJ16" s="47">
        <f t="shared" si="503"/>
        <v>5.1487829999999999</v>
      </c>
      <c r="GK16" s="47">
        <f t="shared" si="503"/>
        <v>5.1487829999999999</v>
      </c>
      <c r="GL16" s="47">
        <f t="shared" si="503"/>
        <v>5.1487829999999999</v>
      </c>
      <c r="GM16" s="47">
        <f t="shared" ref="GM16:IX16" si="504">+GM5*GM13</f>
        <v>5.1487829999999999</v>
      </c>
      <c r="GN16" s="47">
        <f t="shared" si="504"/>
        <v>5.1487829999999999</v>
      </c>
      <c r="GO16" s="47">
        <f t="shared" si="504"/>
        <v>5.2673639999999997</v>
      </c>
      <c r="GP16" s="47">
        <f t="shared" si="504"/>
        <v>5.2673639999999997</v>
      </c>
      <c r="GQ16" s="47">
        <f t="shared" si="504"/>
        <v>5.2673639999999997</v>
      </c>
      <c r="GR16" s="47">
        <f t="shared" si="504"/>
        <v>5.2673639999999997</v>
      </c>
      <c r="GS16" s="47">
        <f t="shared" si="504"/>
        <v>5.2673639999999997</v>
      </c>
      <c r="GT16" s="47">
        <f t="shared" si="504"/>
        <v>5.2673639999999997</v>
      </c>
      <c r="GU16" s="47">
        <f t="shared" si="504"/>
        <v>5.2673639999999997</v>
      </c>
      <c r="GV16" s="47">
        <f t="shared" si="504"/>
        <v>5.2673639999999997</v>
      </c>
      <c r="GW16" s="47">
        <f t="shared" si="504"/>
        <v>5.2673639999999997</v>
      </c>
      <c r="GX16" s="47">
        <f t="shared" si="504"/>
        <v>5.2673639999999997</v>
      </c>
      <c r="GY16" s="47">
        <f t="shared" si="504"/>
        <v>5.2673639999999997</v>
      </c>
      <c r="GZ16" s="47">
        <f t="shared" si="504"/>
        <v>5.2673639999999997</v>
      </c>
      <c r="HA16" s="47">
        <f t="shared" si="504"/>
        <v>5.4318569999999999</v>
      </c>
      <c r="HB16" s="47">
        <f t="shared" si="504"/>
        <v>5.4318569999999999</v>
      </c>
      <c r="HC16" s="47">
        <f t="shared" si="504"/>
        <v>5.4318569999999999</v>
      </c>
      <c r="HD16" s="47">
        <f t="shared" si="504"/>
        <v>5.4318569999999999</v>
      </c>
      <c r="HE16" s="47">
        <f t="shared" si="504"/>
        <v>5.4318569999999999</v>
      </c>
      <c r="HF16" s="47">
        <f t="shared" si="504"/>
        <v>5.4318569999999999</v>
      </c>
      <c r="HG16" s="47">
        <f t="shared" si="504"/>
        <v>5.4318569999999999</v>
      </c>
      <c r="HH16" s="47">
        <f t="shared" si="504"/>
        <v>5.4318569999999999</v>
      </c>
      <c r="HI16" s="47">
        <f t="shared" si="504"/>
        <v>5.4318569999999999</v>
      </c>
      <c r="HJ16" s="47">
        <f t="shared" si="504"/>
        <v>5.4318569999999999</v>
      </c>
      <c r="HK16" s="47">
        <f t="shared" si="504"/>
        <v>5.4318569999999999</v>
      </c>
      <c r="HL16" s="47">
        <f t="shared" si="504"/>
        <v>5.4318569999999999</v>
      </c>
      <c r="HM16" s="47">
        <f t="shared" si="504"/>
        <v>5.5869900000000001</v>
      </c>
      <c r="HN16" s="47">
        <f t="shared" si="504"/>
        <v>5.5869900000000001</v>
      </c>
      <c r="HO16" s="47">
        <f t="shared" si="504"/>
        <v>5.5869900000000001</v>
      </c>
      <c r="HP16" s="47">
        <f t="shared" si="504"/>
        <v>5.5869900000000001</v>
      </c>
      <c r="HQ16" s="47">
        <f t="shared" si="504"/>
        <v>5.5869900000000001</v>
      </c>
      <c r="HR16" s="47">
        <f t="shared" si="504"/>
        <v>5.5869900000000001</v>
      </c>
      <c r="HS16" s="47">
        <f t="shared" si="504"/>
        <v>5.5869900000000001</v>
      </c>
      <c r="HT16" s="47">
        <f t="shared" si="504"/>
        <v>5.5869900000000001</v>
      </c>
      <c r="HU16" s="47">
        <f t="shared" si="504"/>
        <v>5.5869900000000001</v>
      </c>
      <c r="HV16" s="47">
        <f t="shared" si="504"/>
        <v>5.5869900000000001</v>
      </c>
      <c r="HW16" s="47">
        <f t="shared" si="504"/>
        <v>5.5869900000000001</v>
      </c>
      <c r="HX16" s="47">
        <f t="shared" si="504"/>
        <v>5.5869900000000001</v>
      </c>
      <c r="HY16" s="47">
        <f t="shared" si="504"/>
        <v>5.7453240000000001</v>
      </c>
      <c r="HZ16" s="47">
        <f t="shared" si="504"/>
        <v>5.7453240000000001</v>
      </c>
      <c r="IA16" s="47">
        <f t="shared" si="504"/>
        <v>5.7453240000000001</v>
      </c>
      <c r="IB16" s="47">
        <f t="shared" si="504"/>
        <v>5.7453240000000001</v>
      </c>
      <c r="IC16" s="47">
        <f t="shared" si="504"/>
        <v>5.7453240000000001</v>
      </c>
      <c r="ID16" s="47">
        <f t="shared" si="504"/>
        <v>5.7453240000000001</v>
      </c>
      <c r="IE16" s="47">
        <f t="shared" si="504"/>
        <v>5.7453240000000001</v>
      </c>
      <c r="IF16" s="47">
        <f t="shared" si="504"/>
        <v>5.7453240000000001</v>
      </c>
      <c r="IG16" s="47">
        <f t="shared" si="504"/>
        <v>5.7453240000000001</v>
      </c>
      <c r="IH16" s="47">
        <f t="shared" si="504"/>
        <v>5.7453240000000001</v>
      </c>
      <c r="II16" s="47">
        <f t="shared" si="504"/>
        <v>5.7453240000000001</v>
      </c>
      <c r="IJ16" s="47">
        <f t="shared" si="504"/>
        <v>5.7453240000000001</v>
      </c>
      <c r="IK16" s="47">
        <f t="shared" si="504"/>
        <v>5.8179470000000002</v>
      </c>
      <c r="IL16" s="47">
        <f t="shared" si="504"/>
        <v>5.8179470000000002</v>
      </c>
      <c r="IM16" s="47">
        <f t="shared" si="504"/>
        <v>5.8179470000000002</v>
      </c>
      <c r="IN16" s="47">
        <f t="shared" si="504"/>
        <v>5.8179470000000002</v>
      </c>
      <c r="IO16" s="47">
        <f t="shared" si="504"/>
        <v>5.8179470000000002</v>
      </c>
      <c r="IP16" s="47">
        <f t="shared" si="504"/>
        <v>5.8179470000000002</v>
      </c>
      <c r="IQ16" s="47">
        <f t="shared" si="504"/>
        <v>5.8179470000000002</v>
      </c>
      <c r="IR16" s="47">
        <f t="shared" si="504"/>
        <v>5.8179470000000002</v>
      </c>
      <c r="IS16" s="47">
        <f t="shared" si="504"/>
        <v>5.8179470000000002</v>
      </c>
      <c r="IT16" s="47">
        <f t="shared" si="504"/>
        <v>5.8179470000000002</v>
      </c>
      <c r="IU16" s="47">
        <f t="shared" si="504"/>
        <v>5.8179470000000002</v>
      </c>
      <c r="IV16" s="47">
        <f t="shared" si="504"/>
        <v>5.8179470000000002</v>
      </c>
      <c r="IW16" s="47">
        <f t="shared" si="504"/>
        <v>5.9197540000000002</v>
      </c>
      <c r="IX16" s="47">
        <f t="shared" si="504"/>
        <v>5.9197540000000002</v>
      </c>
      <c r="IY16" s="47">
        <f t="shared" ref="IY16:LJ16" si="505">+IY5*IY13</f>
        <v>5.9197540000000002</v>
      </c>
      <c r="IZ16" s="47">
        <f t="shared" si="505"/>
        <v>5.9197540000000002</v>
      </c>
      <c r="JA16" s="47">
        <f t="shared" si="505"/>
        <v>5.9197540000000002</v>
      </c>
      <c r="JB16" s="47">
        <f t="shared" si="505"/>
        <v>5.9197540000000002</v>
      </c>
      <c r="JC16" s="47">
        <f t="shared" si="505"/>
        <v>5.9197540000000002</v>
      </c>
      <c r="JD16" s="47">
        <f t="shared" si="505"/>
        <v>5.9197540000000002</v>
      </c>
      <c r="JE16" s="47">
        <f t="shared" si="505"/>
        <v>5.9197540000000002</v>
      </c>
      <c r="JF16" s="47">
        <f t="shared" si="505"/>
        <v>5.9197540000000002</v>
      </c>
      <c r="JG16" s="47">
        <f t="shared" si="505"/>
        <v>5.9197540000000002</v>
      </c>
      <c r="JH16" s="47">
        <f t="shared" si="505"/>
        <v>5.9197540000000002</v>
      </c>
      <c r="JI16" s="47">
        <f t="shared" si="505"/>
        <v>6.0510640000000002</v>
      </c>
      <c r="JJ16" s="47">
        <f t="shared" si="505"/>
        <v>6.0510640000000002</v>
      </c>
      <c r="JK16" s="47">
        <f t="shared" si="505"/>
        <v>6.0510640000000002</v>
      </c>
      <c r="JL16" s="47">
        <f t="shared" si="505"/>
        <v>6.0510640000000002</v>
      </c>
      <c r="JM16" s="47">
        <f t="shared" si="505"/>
        <v>6.0510640000000002</v>
      </c>
      <c r="JN16" s="47">
        <f t="shared" si="505"/>
        <v>6.0510640000000002</v>
      </c>
      <c r="JO16" s="47">
        <f t="shared" si="505"/>
        <v>6.0510640000000002</v>
      </c>
      <c r="JP16" s="47">
        <f t="shared" si="505"/>
        <v>6.0510640000000002</v>
      </c>
      <c r="JQ16" s="47">
        <f t="shared" si="505"/>
        <v>6.0510640000000002</v>
      </c>
      <c r="JR16" s="47">
        <f t="shared" si="505"/>
        <v>6.0510640000000002</v>
      </c>
      <c r="JS16" s="47">
        <f t="shared" si="505"/>
        <v>6.0510640000000002</v>
      </c>
      <c r="JT16" s="47">
        <f t="shared" si="505"/>
        <v>6.0510640000000002</v>
      </c>
      <c r="JU16" s="47">
        <f t="shared" si="505"/>
        <v>5.9618779999999996</v>
      </c>
      <c r="JV16" s="47">
        <f t="shared" si="505"/>
        <v>5.9618779999999996</v>
      </c>
      <c r="JW16" s="47">
        <f t="shared" si="505"/>
        <v>5.9618779999999996</v>
      </c>
      <c r="JX16" s="47">
        <f t="shared" si="505"/>
        <v>5.9618779999999996</v>
      </c>
      <c r="JY16" s="47">
        <f t="shared" si="505"/>
        <v>5.9618779999999996</v>
      </c>
      <c r="JZ16" s="47">
        <f t="shared" si="505"/>
        <v>5.9618779999999996</v>
      </c>
      <c r="KA16" s="47">
        <f t="shared" si="505"/>
        <v>5.9618779999999996</v>
      </c>
      <c r="KB16" s="47">
        <f t="shared" si="505"/>
        <v>5.9618779999999996</v>
      </c>
      <c r="KC16" s="47">
        <f t="shared" si="505"/>
        <v>5.9618779999999996</v>
      </c>
      <c r="KD16" s="47">
        <f t="shared" si="505"/>
        <v>5.9618779999999996</v>
      </c>
      <c r="KE16" s="47">
        <f t="shared" si="505"/>
        <v>5.9618779999999996</v>
      </c>
      <c r="KF16" s="47">
        <f t="shared" si="505"/>
        <v>5.9618779999999996</v>
      </c>
      <c r="KG16" s="47">
        <f t="shared" si="505"/>
        <v>6.1113429999999997</v>
      </c>
      <c r="KH16" s="47">
        <f t="shared" si="505"/>
        <v>6.1113429999999997</v>
      </c>
      <c r="KI16" s="47">
        <f t="shared" si="505"/>
        <v>6.1113429999999997</v>
      </c>
      <c r="KJ16" s="47">
        <f t="shared" si="505"/>
        <v>6.1113429999999997</v>
      </c>
      <c r="KK16" s="47">
        <f t="shared" si="505"/>
        <v>6.1113429999999997</v>
      </c>
      <c r="KL16" s="47">
        <f t="shared" si="505"/>
        <v>6.1113429999999997</v>
      </c>
      <c r="KM16" s="47">
        <f t="shared" si="505"/>
        <v>6.1113429999999997</v>
      </c>
      <c r="KN16" s="47">
        <f t="shared" si="505"/>
        <v>6.1113429999999997</v>
      </c>
      <c r="KO16" s="47">
        <f t="shared" si="505"/>
        <v>6.1113429999999997</v>
      </c>
      <c r="KP16" s="47">
        <f t="shared" si="505"/>
        <v>6.1113429999999997</v>
      </c>
      <c r="KQ16" s="47">
        <f t="shared" si="505"/>
        <v>6.1113429999999997</v>
      </c>
      <c r="KR16" s="47">
        <f t="shared" si="505"/>
        <v>6.1113429999999997</v>
      </c>
      <c r="KS16" s="47">
        <f t="shared" si="505"/>
        <v>6.254829</v>
      </c>
      <c r="KT16" s="47">
        <f t="shared" si="505"/>
        <v>6.254829</v>
      </c>
      <c r="KU16" s="47">
        <f t="shared" si="505"/>
        <v>6.254829</v>
      </c>
      <c r="KV16" s="47">
        <f t="shared" si="505"/>
        <v>6.254829</v>
      </c>
      <c r="KW16" s="47">
        <f t="shared" si="505"/>
        <v>6.254829</v>
      </c>
      <c r="KX16" s="47">
        <f t="shared" si="505"/>
        <v>6.254829</v>
      </c>
      <c r="KY16" s="47">
        <f t="shared" si="505"/>
        <v>6.254829</v>
      </c>
      <c r="KZ16" s="47">
        <f t="shared" si="505"/>
        <v>6.254829</v>
      </c>
      <c r="LA16" s="47">
        <f t="shared" si="505"/>
        <v>6.254829</v>
      </c>
      <c r="LB16" s="47">
        <f t="shared" si="505"/>
        <v>6.254829</v>
      </c>
      <c r="LC16" s="47">
        <f t="shared" si="505"/>
        <v>6.254829</v>
      </c>
      <c r="LD16" s="47">
        <f t="shared" si="505"/>
        <v>6.254829</v>
      </c>
      <c r="LE16" s="47">
        <f t="shared" si="505"/>
        <v>6.4118329999999997</v>
      </c>
      <c r="LF16" s="47">
        <f t="shared" si="505"/>
        <v>6.4118329999999997</v>
      </c>
      <c r="LG16" s="47">
        <f t="shared" si="505"/>
        <v>6.4118329999999997</v>
      </c>
      <c r="LH16" s="47">
        <f t="shared" si="505"/>
        <v>6.4118329999999997</v>
      </c>
      <c r="LI16" s="47">
        <f t="shared" si="505"/>
        <v>6.4118329999999997</v>
      </c>
      <c r="LJ16" s="47">
        <f t="shared" si="505"/>
        <v>6.4118329999999997</v>
      </c>
      <c r="LK16" s="47">
        <f t="shared" ref="LK16:MZ16" si="506">+LK5*LK13</f>
        <v>6.4118329999999997</v>
      </c>
      <c r="LL16" s="47">
        <f t="shared" si="506"/>
        <v>6.4118329999999997</v>
      </c>
      <c r="LM16" s="47">
        <f t="shared" si="506"/>
        <v>6.4118329999999997</v>
      </c>
      <c r="LN16" s="47">
        <f t="shared" si="506"/>
        <v>6.4118329999999997</v>
      </c>
      <c r="LO16" s="47">
        <f t="shared" si="506"/>
        <v>6.4118329999999997</v>
      </c>
      <c r="LP16" s="47">
        <f t="shared" si="506"/>
        <v>6.4118329999999997</v>
      </c>
      <c r="LQ16" s="47">
        <f t="shared" si="506"/>
        <v>6.5727919999999997</v>
      </c>
      <c r="LR16" s="47">
        <f t="shared" si="506"/>
        <v>6.5727919999999997</v>
      </c>
      <c r="LS16" s="47">
        <f t="shared" si="506"/>
        <v>6.5727919999999997</v>
      </c>
      <c r="LT16" s="47">
        <f t="shared" si="506"/>
        <v>6.5727919999999997</v>
      </c>
      <c r="LU16" s="47">
        <f t="shared" si="506"/>
        <v>6.5727919999999997</v>
      </c>
      <c r="LV16" s="47">
        <f t="shared" si="506"/>
        <v>6.5727919999999997</v>
      </c>
      <c r="LW16" s="47">
        <f t="shared" si="506"/>
        <v>6.5727919999999997</v>
      </c>
      <c r="LX16" s="47">
        <f t="shared" si="506"/>
        <v>6.5727919999999997</v>
      </c>
      <c r="LY16" s="47">
        <f t="shared" si="506"/>
        <v>6.5727919999999997</v>
      </c>
      <c r="LZ16" s="47">
        <f t="shared" si="506"/>
        <v>6.5727919999999997</v>
      </c>
      <c r="MA16" s="47">
        <f t="shared" si="506"/>
        <v>6.5727919999999997</v>
      </c>
      <c r="MB16" s="47">
        <f t="shared" si="506"/>
        <v>6.5727919999999997</v>
      </c>
      <c r="MC16" s="47">
        <f t="shared" si="506"/>
        <v>6.7867959999999998</v>
      </c>
      <c r="MD16" s="47">
        <f t="shared" si="506"/>
        <v>6.7867959999999998</v>
      </c>
      <c r="ME16" s="47">
        <f t="shared" si="506"/>
        <v>6.7867959999999998</v>
      </c>
      <c r="MF16" s="47">
        <f t="shared" si="506"/>
        <v>6.7867959999999998</v>
      </c>
      <c r="MG16" s="47">
        <f t="shared" si="506"/>
        <v>6.7867959999999998</v>
      </c>
      <c r="MH16" s="47">
        <f t="shared" si="506"/>
        <v>6.7867959999999998</v>
      </c>
      <c r="MI16" s="47">
        <f t="shared" si="506"/>
        <v>6.7867959999999998</v>
      </c>
      <c r="MJ16" s="47">
        <f t="shared" si="506"/>
        <v>6.7867959999999998</v>
      </c>
      <c r="MK16" s="47">
        <f t="shared" si="506"/>
        <v>6.7867959999999998</v>
      </c>
      <c r="ML16" s="47">
        <f t="shared" si="506"/>
        <v>6.7867959999999998</v>
      </c>
      <c r="MM16" s="47">
        <f t="shared" si="506"/>
        <v>6.7867959999999998</v>
      </c>
      <c r="MN16" s="47">
        <f t="shared" si="506"/>
        <v>6.7867959999999998</v>
      </c>
      <c r="MO16" s="47">
        <f t="shared" si="506"/>
        <v>6.935562</v>
      </c>
      <c r="MP16" s="47">
        <f t="shared" si="506"/>
        <v>6.935562</v>
      </c>
      <c r="MQ16" s="47">
        <f t="shared" si="506"/>
        <v>6.935562</v>
      </c>
      <c r="MR16" s="47">
        <f t="shared" si="506"/>
        <v>6.935562</v>
      </c>
      <c r="MS16" s="47">
        <f t="shared" si="506"/>
        <v>6.935562</v>
      </c>
      <c r="MT16" s="47">
        <f t="shared" si="506"/>
        <v>6.935562</v>
      </c>
      <c r="MU16" s="47">
        <f t="shared" si="506"/>
        <v>6.935562</v>
      </c>
      <c r="MV16" s="47">
        <f t="shared" si="506"/>
        <v>6.935562</v>
      </c>
      <c r="MW16" s="47">
        <f t="shared" si="506"/>
        <v>6.935562</v>
      </c>
      <c r="MX16" s="47">
        <f t="shared" si="506"/>
        <v>6.935562</v>
      </c>
      <c r="MY16" s="47">
        <f t="shared" si="506"/>
        <v>6.935562</v>
      </c>
      <c r="MZ16" s="47">
        <f t="shared" si="506"/>
        <v>6.935562</v>
      </c>
      <c r="NA16" s="50" t="s">
        <v>2</v>
      </c>
      <c r="NB16" s="4"/>
      <c r="NC16" s="4">
        <f>AVERAGEIF($E$2:$MZ$2,NC$2,$E16:$MZ16)</f>
        <v>3.2985000000000002</v>
      </c>
      <c r="ND16" s="4">
        <f t="shared" ref="ND16:OF17" si="507">AVERAGEIF($E$2:$MZ$2,ND$2,$E16:$MZ16)</f>
        <v>5.5866666666666669</v>
      </c>
      <c r="NE16" s="4">
        <f t="shared" si="507"/>
        <v>5.0265000000000013</v>
      </c>
      <c r="NF16" s="4">
        <f t="shared" si="507"/>
        <v>4.327852</v>
      </c>
      <c r="NG16" s="4">
        <f t="shared" si="507"/>
        <v>3.9699900000000006</v>
      </c>
      <c r="NH16" s="4">
        <f t="shared" si="507"/>
        <v>3.8610479999999989</v>
      </c>
      <c r="NI16" s="4">
        <f t="shared" si="507"/>
        <v>3.8162000000000003</v>
      </c>
      <c r="NJ16" s="4">
        <f t="shared" si="507"/>
        <v>3.9842620000000006</v>
      </c>
      <c r="NK16" s="4">
        <f t="shared" si="507"/>
        <v>4.125445</v>
      </c>
      <c r="NL16" s="4">
        <f t="shared" si="507"/>
        <v>4.341813000000001</v>
      </c>
      <c r="NM16" s="4">
        <f t="shared" si="507"/>
        <v>4.5915400000000011</v>
      </c>
      <c r="NN16" s="4">
        <f t="shared" si="507"/>
        <v>4.7114600000000006</v>
      </c>
      <c r="NO16" s="4">
        <f t="shared" si="507"/>
        <v>4.9002139999999992</v>
      </c>
      <c r="NP16" s="4">
        <f t="shared" si="507"/>
        <v>5.0373229999999998</v>
      </c>
      <c r="NQ16" s="4">
        <f t="shared" si="507"/>
        <v>5.0644959999999992</v>
      </c>
      <c r="NR16" s="4">
        <f t="shared" si="507"/>
        <v>5.1487830000000008</v>
      </c>
      <c r="NS16" s="4">
        <f t="shared" si="507"/>
        <v>5.2673639999999997</v>
      </c>
      <c r="NT16" s="4">
        <f t="shared" si="507"/>
        <v>5.4318569999999999</v>
      </c>
      <c r="NU16" s="4">
        <f t="shared" si="507"/>
        <v>5.5869900000000001</v>
      </c>
      <c r="NV16" s="4">
        <f t="shared" si="507"/>
        <v>5.7453239999999992</v>
      </c>
      <c r="NW16" s="4">
        <f t="shared" si="507"/>
        <v>5.8179470000000011</v>
      </c>
      <c r="NX16" s="4">
        <f t="shared" si="507"/>
        <v>5.9197539999999984</v>
      </c>
      <c r="NY16" s="4">
        <f t="shared" si="507"/>
        <v>6.0510639999999993</v>
      </c>
      <c r="NZ16" s="4">
        <f t="shared" si="507"/>
        <v>5.9618779999999996</v>
      </c>
      <c r="OA16" s="4">
        <f t="shared" si="507"/>
        <v>6.1113429999999989</v>
      </c>
      <c r="OB16" s="4">
        <f t="shared" si="507"/>
        <v>6.254829</v>
      </c>
      <c r="OC16" s="4">
        <f t="shared" si="507"/>
        <v>6.4118330000000006</v>
      </c>
      <c r="OD16" s="4">
        <f t="shared" si="507"/>
        <v>6.5727919999999997</v>
      </c>
      <c r="OE16" s="4">
        <f t="shared" si="507"/>
        <v>6.7867959999999998</v>
      </c>
      <c r="OF16" s="4">
        <f t="shared" si="507"/>
        <v>6.935562</v>
      </c>
    </row>
    <row r="17" spans="2:396" customFormat="1" x14ac:dyDescent="0.25">
      <c r="B17" s="1" t="s">
        <v>13</v>
      </c>
      <c r="C17" s="1" t="s">
        <v>6</v>
      </c>
      <c r="D17" s="1" t="s">
        <v>11</v>
      </c>
      <c r="E17" s="47">
        <f t="shared" ref="E17:G17" si="508">+E6*E14</f>
        <v>3.2</v>
      </c>
      <c r="F17" s="47">
        <f t="shared" si="508"/>
        <v>3.2</v>
      </c>
      <c r="G17" s="47">
        <f t="shared" si="508"/>
        <v>1.45</v>
      </c>
      <c r="H17" s="47">
        <f t="shared" ref="H17:BN17" si="509">+H6*H14</f>
        <v>0.12</v>
      </c>
      <c r="I17" s="47">
        <f t="shared" si="509"/>
        <v>-0.4</v>
      </c>
      <c r="J17" s="47">
        <f t="shared" si="509"/>
        <v>-0.31</v>
      </c>
      <c r="K17" s="47">
        <f t="shared" si="509"/>
        <v>-0.24</v>
      </c>
      <c r="L17" s="47">
        <f t="shared" si="509"/>
        <v>-0.33500000000000002</v>
      </c>
      <c r="M17" s="47">
        <f t="shared" si="509"/>
        <v>-0.60499999999999998</v>
      </c>
      <c r="N17" s="47">
        <f t="shared" si="509"/>
        <v>-0.28000000000000003</v>
      </c>
      <c r="O17" s="47">
        <f t="shared" si="509"/>
        <v>2.4700000000000002</v>
      </c>
      <c r="P17" s="62">
        <f t="shared" si="509"/>
        <v>9.3000000000000007</v>
      </c>
      <c r="Q17" s="47">
        <f t="shared" si="509"/>
        <v>18</v>
      </c>
      <c r="R17" s="47">
        <f t="shared" si="509"/>
        <v>8</v>
      </c>
      <c r="S17" s="47">
        <f t="shared" si="509"/>
        <v>5</v>
      </c>
      <c r="T17" s="47">
        <f t="shared" si="509"/>
        <v>0.315</v>
      </c>
      <c r="U17" s="47">
        <f t="shared" si="509"/>
        <v>-0.57999999999999996</v>
      </c>
      <c r="V17" s="47">
        <f t="shared" si="509"/>
        <v>-0.5</v>
      </c>
      <c r="W17" s="47">
        <f t="shared" si="509"/>
        <v>0.01</v>
      </c>
      <c r="X17" s="47">
        <f t="shared" si="509"/>
        <v>-0.23</v>
      </c>
      <c r="Y17" s="47">
        <f t="shared" si="509"/>
        <v>-0.53500000000000003</v>
      </c>
      <c r="Z17" s="47">
        <f t="shared" si="509"/>
        <v>-0.5</v>
      </c>
      <c r="AA17" s="47">
        <f t="shared" si="509"/>
        <v>8.35</v>
      </c>
      <c r="AB17" s="62">
        <f t="shared" si="509"/>
        <v>24.65</v>
      </c>
      <c r="AC17" s="111">
        <f t="shared" si="509"/>
        <v>31.2</v>
      </c>
      <c r="AD17" s="47">
        <f t="shared" si="509"/>
        <v>31.2</v>
      </c>
      <c r="AE17" s="47">
        <f t="shared" si="509"/>
        <v>11.15</v>
      </c>
      <c r="AF17" s="47">
        <f t="shared" si="509"/>
        <v>-0.43</v>
      </c>
      <c r="AG17" s="47">
        <f t="shared" si="509"/>
        <v>-0.43</v>
      </c>
      <c r="AH17" s="62">
        <f t="shared" si="509"/>
        <v>-0.43</v>
      </c>
      <c r="AI17" s="47">
        <f t="shared" si="509"/>
        <v>-0.43</v>
      </c>
      <c r="AJ17" s="47">
        <f t="shared" si="509"/>
        <v>-0.43</v>
      </c>
      <c r="AK17" s="47">
        <f t="shared" si="509"/>
        <v>-0.43</v>
      </c>
      <c r="AL17" s="47">
        <f t="shared" si="509"/>
        <v>-0.43</v>
      </c>
      <c r="AM17" s="47">
        <f t="shared" si="509"/>
        <v>7.25</v>
      </c>
      <c r="AN17" s="62">
        <f t="shared" si="509"/>
        <v>14.75</v>
      </c>
      <c r="AO17" s="47">
        <f t="shared" si="509"/>
        <v>16</v>
      </c>
      <c r="AP17" s="47">
        <f t="shared" si="509"/>
        <v>16</v>
      </c>
      <c r="AQ17" s="47">
        <f t="shared" si="509"/>
        <v>5</v>
      </c>
      <c r="AR17" s="47">
        <f t="shared" si="509"/>
        <v>-0.43</v>
      </c>
      <c r="AS17" s="47">
        <f t="shared" si="509"/>
        <v>-0.43</v>
      </c>
      <c r="AT17" s="47">
        <f t="shared" si="509"/>
        <v>-0.43</v>
      </c>
      <c r="AU17" s="47">
        <f t="shared" si="509"/>
        <v>-0.43</v>
      </c>
      <c r="AV17" s="47">
        <f t="shared" si="509"/>
        <v>-0.43</v>
      </c>
      <c r="AW17" s="47">
        <f t="shared" si="509"/>
        <v>-0.43</v>
      </c>
      <c r="AX17" s="47">
        <f t="shared" si="509"/>
        <v>-0.43</v>
      </c>
      <c r="AY17" s="47">
        <f t="shared" si="509"/>
        <v>7.25</v>
      </c>
      <c r="AZ17" s="62">
        <f t="shared" si="509"/>
        <v>8</v>
      </c>
      <c r="BA17" s="47">
        <f t="shared" si="509"/>
        <v>16</v>
      </c>
      <c r="BB17" s="47">
        <f t="shared" si="509"/>
        <v>16</v>
      </c>
      <c r="BC17" s="47">
        <f t="shared" si="509"/>
        <v>5</v>
      </c>
      <c r="BD17" s="47">
        <f t="shared" si="509"/>
        <v>-0.43</v>
      </c>
      <c r="BE17" s="47">
        <f t="shared" si="509"/>
        <v>-0.43</v>
      </c>
      <c r="BF17" s="47">
        <f t="shared" si="509"/>
        <v>-0.43</v>
      </c>
      <c r="BG17" s="47">
        <f t="shared" si="509"/>
        <v>-0.43</v>
      </c>
      <c r="BH17" s="47">
        <f t="shared" si="509"/>
        <v>-0.43</v>
      </c>
      <c r="BI17" s="47">
        <f t="shared" si="509"/>
        <v>-0.43</v>
      </c>
      <c r="BJ17" s="47">
        <f t="shared" si="509"/>
        <v>-0.43</v>
      </c>
      <c r="BK17" s="47">
        <f t="shared" si="509"/>
        <v>7.25</v>
      </c>
      <c r="BL17" s="47">
        <f t="shared" si="509"/>
        <v>8</v>
      </c>
      <c r="BM17" s="47">
        <f t="shared" si="509"/>
        <v>16</v>
      </c>
      <c r="BN17" s="47">
        <f t="shared" si="509"/>
        <v>16</v>
      </c>
      <c r="BO17" s="47">
        <f t="shared" ref="BO17:DZ17" si="510">+BO6*BO14</f>
        <v>5</v>
      </c>
      <c r="BP17" s="47">
        <f t="shared" si="510"/>
        <v>-0.43</v>
      </c>
      <c r="BQ17" s="47">
        <f t="shared" si="510"/>
        <v>-0.43</v>
      </c>
      <c r="BR17" s="47">
        <f t="shared" si="510"/>
        <v>-0.43</v>
      </c>
      <c r="BS17" s="47">
        <f t="shared" si="510"/>
        <v>-0.43</v>
      </c>
      <c r="BT17" s="47">
        <f t="shared" si="510"/>
        <v>-0.43</v>
      </c>
      <c r="BU17" s="47">
        <f t="shared" si="510"/>
        <v>-0.43</v>
      </c>
      <c r="BV17" s="47">
        <f t="shared" si="510"/>
        <v>-0.43</v>
      </c>
      <c r="BW17" s="47">
        <f t="shared" si="510"/>
        <v>7.25</v>
      </c>
      <c r="BX17" s="47">
        <f t="shared" si="510"/>
        <v>8</v>
      </c>
      <c r="BY17" s="47">
        <f t="shared" si="510"/>
        <v>16</v>
      </c>
      <c r="BZ17" s="47">
        <f t="shared" si="510"/>
        <v>16</v>
      </c>
      <c r="CA17" s="47">
        <f t="shared" si="510"/>
        <v>5</v>
      </c>
      <c r="CB17" s="47">
        <f t="shared" si="510"/>
        <v>-0.43</v>
      </c>
      <c r="CC17" s="47">
        <f t="shared" si="510"/>
        <v>-0.43</v>
      </c>
      <c r="CD17" s="47">
        <f t="shared" si="510"/>
        <v>-0.43</v>
      </c>
      <c r="CE17" s="47">
        <f t="shared" si="510"/>
        <v>-0.43</v>
      </c>
      <c r="CF17" s="47">
        <f t="shared" si="510"/>
        <v>-0.43</v>
      </c>
      <c r="CG17" s="47">
        <f t="shared" si="510"/>
        <v>-0.43</v>
      </c>
      <c r="CH17" s="47">
        <f t="shared" si="510"/>
        <v>-0.43</v>
      </c>
      <c r="CI17" s="47">
        <f t="shared" si="510"/>
        <v>7.25</v>
      </c>
      <c r="CJ17" s="47">
        <f t="shared" si="510"/>
        <v>8</v>
      </c>
      <c r="CK17" s="47">
        <f t="shared" si="510"/>
        <v>16</v>
      </c>
      <c r="CL17" s="47">
        <f t="shared" si="510"/>
        <v>16</v>
      </c>
      <c r="CM17" s="47">
        <f t="shared" si="510"/>
        <v>5</v>
      </c>
      <c r="CN17" s="47">
        <f t="shared" si="510"/>
        <v>-0.43</v>
      </c>
      <c r="CO17" s="47">
        <f t="shared" si="510"/>
        <v>-0.43</v>
      </c>
      <c r="CP17" s="47">
        <f t="shared" si="510"/>
        <v>-0.43</v>
      </c>
      <c r="CQ17" s="47">
        <f t="shared" si="510"/>
        <v>-0.43</v>
      </c>
      <c r="CR17" s="47">
        <f t="shared" si="510"/>
        <v>-0.43</v>
      </c>
      <c r="CS17" s="47">
        <f t="shared" si="510"/>
        <v>-0.43</v>
      </c>
      <c r="CT17" s="47">
        <f t="shared" si="510"/>
        <v>-0.43</v>
      </c>
      <c r="CU17" s="47">
        <f t="shared" si="510"/>
        <v>7.25</v>
      </c>
      <c r="CV17" s="47">
        <f t="shared" si="510"/>
        <v>8</v>
      </c>
      <c r="CW17" s="47">
        <f t="shared" si="510"/>
        <v>16</v>
      </c>
      <c r="CX17" s="47">
        <f t="shared" si="510"/>
        <v>16</v>
      </c>
      <c r="CY17" s="47">
        <f t="shared" si="510"/>
        <v>5</v>
      </c>
      <c r="CZ17" s="47">
        <f t="shared" si="510"/>
        <v>-0.43</v>
      </c>
      <c r="DA17" s="47">
        <f t="shared" si="510"/>
        <v>-0.43</v>
      </c>
      <c r="DB17" s="47">
        <f t="shared" si="510"/>
        <v>-0.43</v>
      </c>
      <c r="DC17" s="47">
        <f t="shared" si="510"/>
        <v>-0.43</v>
      </c>
      <c r="DD17" s="47">
        <f t="shared" si="510"/>
        <v>-0.43</v>
      </c>
      <c r="DE17" s="47">
        <f t="shared" si="510"/>
        <v>-0.43</v>
      </c>
      <c r="DF17" s="47">
        <f t="shared" si="510"/>
        <v>-0.43</v>
      </c>
      <c r="DG17" s="47">
        <f t="shared" si="510"/>
        <v>7.25</v>
      </c>
      <c r="DH17" s="47">
        <f t="shared" si="510"/>
        <v>8</v>
      </c>
      <c r="DI17" s="47">
        <f t="shared" si="510"/>
        <v>16</v>
      </c>
      <c r="DJ17" s="47">
        <f t="shared" si="510"/>
        <v>16</v>
      </c>
      <c r="DK17" s="47">
        <f t="shared" si="510"/>
        <v>5</v>
      </c>
      <c r="DL17" s="47">
        <f t="shared" si="510"/>
        <v>-0.43</v>
      </c>
      <c r="DM17" s="47">
        <f t="shared" si="510"/>
        <v>-0.43</v>
      </c>
      <c r="DN17" s="47">
        <f t="shared" si="510"/>
        <v>-0.43</v>
      </c>
      <c r="DO17" s="47">
        <f t="shared" si="510"/>
        <v>-0.43</v>
      </c>
      <c r="DP17" s="47">
        <f t="shared" si="510"/>
        <v>-0.43</v>
      </c>
      <c r="DQ17" s="47">
        <f t="shared" si="510"/>
        <v>-0.43</v>
      </c>
      <c r="DR17" s="47">
        <f t="shared" si="510"/>
        <v>-0.43</v>
      </c>
      <c r="DS17" s="47">
        <f t="shared" si="510"/>
        <v>7.25</v>
      </c>
      <c r="DT17" s="47">
        <f t="shared" si="510"/>
        <v>8</v>
      </c>
      <c r="DU17" s="47">
        <f t="shared" si="510"/>
        <v>16</v>
      </c>
      <c r="DV17" s="47">
        <f t="shared" si="510"/>
        <v>16</v>
      </c>
      <c r="DW17" s="47">
        <f t="shared" si="510"/>
        <v>5</v>
      </c>
      <c r="DX17" s="47">
        <f t="shared" si="510"/>
        <v>-0.43</v>
      </c>
      <c r="DY17" s="47">
        <f t="shared" si="510"/>
        <v>-0.43</v>
      </c>
      <c r="DZ17" s="47">
        <f t="shared" si="510"/>
        <v>-0.43</v>
      </c>
      <c r="EA17" s="47">
        <f t="shared" ref="EA17:GL17" si="511">+EA6*EA14</f>
        <v>-0.43</v>
      </c>
      <c r="EB17" s="47">
        <f t="shared" si="511"/>
        <v>-0.43</v>
      </c>
      <c r="EC17" s="47">
        <f t="shared" si="511"/>
        <v>-0.43</v>
      </c>
      <c r="ED17" s="47">
        <f t="shared" si="511"/>
        <v>-0.43</v>
      </c>
      <c r="EE17" s="47">
        <f t="shared" si="511"/>
        <v>7.25</v>
      </c>
      <c r="EF17" s="47">
        <f t="shared" si="511"/>
        <v>8</v>
      </c>
      <c r="EG17" s="47">
        <f t="shared" si="511"/>
        <v>16</v>
      </c>
      <c r="EH17" s="47">
        <f t="shared" si="511"/>
        <v>16</v>
      </c>
      <c r="EI17" s="47">
        <f t="shared" si="511"/>
        <v>5</v>
      </c>
      <c r="EJ17" s="47">
        <f t="shared" si="511"/>
        <v>-0.43</v>
      </c>
      <c r="EK17" s="47">
        <f t="shared" si="511"/>
        <v>-0.43</v>
      </c>
      <c r="EL17" s="47">
        <f t="shared" si="511"/>
        <v>-0.43</v>
      </c>
      <c r="EM17" s="47">
        <f t="shared" si="511"/>
        <v>-0.43</v>
      </c>
      <c r="EN17" s="47">
        <f t="shared" si="511"/>
        <v>-0.43</v>
      </c>
      <c r="EO17" s="47">
        <f t="shared" si="511"/>
        <v>-0.43</v>
      </c>
      <c r="EP17" s="47">
        <f t="shared" si="511"/>
        <v>-0.43</v>
      </c>
      <c r="EQ17" s="47">
        <f t="shared" si="511"/>
        <v>7.25</v>
      </c>
      <c r="ER17" s="47">
        <f t="shared" si="511"/>
        <v>8</v>
      </c>
      <c r="ES17" s="47">
        <f t="shared" si="511"/>
        <v>16</v>
      </c>
      <c r="ET17" s="47">
        <f t="shared" si="511"/>
        <v>16</v>
      </c>
      <c r="EU17" s="47">
        <f t="shared" si="511"/>
        <v>5</v>
      </c>
      <c r="EV17" s="47">
        <f t="shared" si="511"/>
        <v>-0.43</v>
      </c>
      <c r="EW17" s="47">
        <f t="shared" si="511"/>
        <v>-0.43</v>
      </c>
      <c r="EX17" s="47">
        <f t="shared" si="511"/>
        <v>-0.43</v>
      </c>
      <c r="EY17" s="47">
        <f t="shared" si="511"/>
        <v>-0.43</v>
      </c>
      <c r="EZ17" s="47">
        <f t="shared" si="511"/>
        <v>-0.43</v>
      </c>
      <c r="FA17" s="47">
        <f t="shared" si="511"/>
        <v>-0.43</v>
      </c>
      <c r="FB17" s="47">
        <f t="shared" si="511"/>
        <v>-0.43</v>
      </c>
      <c r="FC17" s="47">
        <f t="shared" si="511"/>
        <v>7.25</v>
      </c>
      <c r="FD17" s="47">
        <f t="shared" si="511"/>
        <v>8</v>
      </c>
      <c r="FE17" s="47">
        <f t="shared" si="511"/>
        <v>16</v>
      </c>
      <c r="FF17" s="47">
        <f t="shared" si="511"/>
        <v>16</v>
      </c>
      <c r="FG17" s="47">
        <f t="shared" si="511"/>
        <v>5</v>
      </c>
      <c r="FH17" s="47">
        <f t="shared" si="511"/>
        <v>-0.43</v>
      </c>
      <c r="FI17" s="47">
        <f t="shared" si="511"/>
        <v>-0.43</v>
      </c>
      <c r="FJ17" s="47">
        <f t="shared" si="511"/>
        <v>-0.43</v>
      </c>
      <c r="FK17" s="47">
        <f t="shared" si="511"/>
        <v>-0.43</v>
      </c>
      <c r="FL17" s="47">
        <f t="shared" si="511"/>
        <v>-0.43</v>
      </c>
      <c r="FM17" s="47">
        <f t="shared" si="511"/>
        <v>-0.43</v>
      </c>
      <c r="FN17" s="47">
        <f t="shared" si="511"/>
        <v>-0.43</v>
      </c>
      <c r="FO17" s="47">
        <f t="shared" si="511"/>
        <v>7.25</v>
      </c>
      <c r="FP17" s="47">
        <f t="shared" si="511"/>
        <v>8</v>
      </c>
      <c r="FQ17" s="47">
        <f t="shared" si="511"/>
        <v>16</v>
      </c>
      <c r="FR17" s="47">
        <f t="shared" si="511"/>
        <v>16</v>
      </c>
      <c r="FS17" s="47">
        <f t="shared" si="511"/>
        <v>5</v>
      </c>
      <c r="FT17" s="47">
        <f t="shared" si="511"/>
        <v>-0.43</v>
      </c>
      <c r="FU17" s="47">
        <f t="shared" si="511"/>
        <v>-0.43</v>
      </c>
      <c r="FV17" s="47">
        <f t="shared" si="511"/>
        <v>-0.43</v>
      </c>
      <c r="FW17" s="47">
        <f t="shared" si="511"/>
        <v>-0.43</v>
      </c>
      <c r="FX17" s="47">
        <f t="shared" si="511"/>
        <v>-0.43</v>
      </c>
      <c r="FY17" s="47">
        <f t="shared" si="511"/>
        <v>-0.43</v>
      </c>
      <c r="FZ17" s="47">
        <f t="shared" si="511"/>
        <v>-0.43</v>
      </c>
      <c r="GA17" s="47">
        <f t="shared" si="511"/>
        <v>7.25</v>
      </c>
      <c r="GB17" s="47">
        <f t="shared" si="511"/>
        <v>8</v>
      </c>
      <c r="GC17" s="47">
        <f t="shared" si="511"/>
        <v>16</v>
      </c>
      <c r="GD17" s="47">
        <f t="shared" si="511"/>
        <v>16</v>
      </c>
      <c r="GE17" s="47">
        <f t="shared" si="511"/>
        <v>5</v>
      </c>
      <c r="GF17" s="47">
        <f t="shared" si="511"/>
        <v>-0.43</v>
      </c>
      <c r="GG17" s="47">
        <f t="shared" si="511"/>
        <v>-0.43</v>
      </c>
      <c r="GH17" s="47">
        <f t="shared" si="511"/>
        <v>-0.43</v>
      </c>
      <c r="GI17" s="47">
        <f t="shared" si="511"/>
        <v>-0.43</v>
      </c>
      <c r="GJ17" s="47">
        <f t="shared" si="511"/>
        <v>-0.43</v>
      </c>
      <c r="GK17" s="47">
        <f t="shared" si="511"/>
        <v>-0.43</v>
      </c>
      <c r="GL17" s="47">
        <f t="shared" si="511"/>
        <v>-0.43</v>
      </c>
      <c r="GM17" s="47">
        <f t="shared" ref="GM17:IX17" si="512">+GM6*GM14</f>
        <v>7.25</v>
      </c>
      <c r="GN17" s="47">
        <f t="shared" si="512"/>
        <v>8</v>
      </c>
      <c r="GO17" s="47">
        <f t="shared" si="512"/>
        <v>16</v>
      </c>
      <c r="GP17" s="47">
        <f t="shared" si="512"/>
        <v>16</v>
      </c>
      <c r="GQ17" s="47">
        <f t="shared" si="512"/>
        <v>5</v>
      </c>
      <c r="GR17" s="47">
        <f t="shared" si="512"/>
        <v>-0.43</v>
      </c>
      <c r="GS17" s="47">
        <f t="shared" si="512"/>
        <v>-0.43</v>
      </c>
      <c r="GT17" s="47">
        <f t="shared" si="512"/>
        <v>-0.43</v>
      </c>
      <c r="GU17" s="47">
        <f t="shared" si="512"/>
        <v>-0.43</v>
      </c>
      <c r="GV17" s="47">
        <f t="shared" si="512"/>
        <v>-0.43</v>
      </c>
      <c r="GW17" s="47">
        <f t="shared" si="512"/>
        <v>-0.43</v>
      </c>
      <c r="GX17" s="47">
        <f t="shared" si="512"/>
        <v>-0.43</v>
      </c>
      <c r="GY17" s="47">
        <f t="shared" si="512"/>
        <v>7.25</v>
      </c>
      <c r="GZ17" s="47">
        <f t="shared" si="512"/>
        <v>8</v>
      </c>
      <c r="HA17" s="47">
        <f t="shared" si="512"/>
        <v>16</v>
      </c>
      <c r="HB17" s="47">
        <f t="shared" si="512"/>
        <v>16</v>
      </c>
      <c r="HC17" s="47">
        <f t="shared" si="512"/>
        <v>5</v>
      </c>
      <c r="HD17" s="47">
        <f t="shared" si="512"/>
        <v>-0.43</v>
      </c>
      <c r="HE17" s="47">
        <f t="shared" si="512"/>
        <v>-0.43</v>
      </c>
      <c r="HF17" s="47">
        <f t="shared" si="512"/>
        <v>-0.43</v>
      </c>
      <c r="HG17" s="47">
        <f t="shared" si="512"/>
        <v>-0.43</v>
      </c>
      <c r="HH17" s="47">
        <f t="shared" si="512"/>
        <v>-0.43</v>
      </c>
      <c r="HI17" s="47">
        <f t="shared" si="512"/>
        <v>-0.43</v>
      </c>
      <c r="HJ17" s="47">
        <f t="shared" si="512"/>
        <v>-0.43</v>
      </c>
      <c r="HK17" s="47">
        <f t="shared" si="512"/>
        <v>7.25</v>
      </c>
      <c r="HL17" s="47">
        <f t="shared" si="512"/>
        <v>8</v>
      </c>
      <c r="HM17" s="47">
        <f t="shared" si="512"/>
        <v>16</v>
      </c>
      <c r="HN17" s="47">
        <f t="shared" si="512"/>
        <v>16</v>
      </c>
      <c r="HO17" s="47">
        <f t="shared" si="512"/>
        <v>5</v>
      </c>
      <c r="HP17" s="47">
        <f t="shared" si="512"/>
        <v>-0.43</v>
      </c>
      <c r="HQ17" s="47">
        <f t="shared" si="512"/>
        <v>-0.43</v>
      </c>
      <c r="HR17" s="47">
        <f t="shared" si="512"/>
        <v>-0.43</v>
      </c>
      <c r="HS17" s="47">
        <f t="shared" si="512"/>
        <v>-0.43</v>
      </c>
      <c r="HT17" s="47">
        <f t="shared" si="512"/>
        <v>-0.43</v>
      </c>
      <c r="HU17" s="47">
        <f t="shared" si="512"/>
        <v>-0.43</v>
      </c>
      <c r="HV17" s="47">
        <f t="shared" si="512"/>
        <v>-0.43</v>
      </c>
      <c r="HW17" s="47">
        <f t="shared" si="512"/>
        <v>7.25</v>
      </c>
      <c r="HX17" s="47">
        <f t="shared" si="512"/>
        <v>8</v>
      </c>
      <c r="HY17" s="47">
        <f t="shared" si="512"/>
        <v>16</v>
      </c>
      <c r="HZ17" s="47">
        <f t="shared" si="512"/>
        <v>16</v>
      </c>
      <c r="IA17" s="47">
        <f t="shared" si="512"/>
        <v>5</v>
      </c>
      <c r="IB17" s="47">
        <f t="shared" si="512"/>
        <v>-0.43</v>
      </c>
      <c r="IC17" s="47">
        <f t="shared" si="512"/>
        <v>-0.43</v>
      </c>
      <c r="ID17" s="47">
        <f t="shared" si="512"/>
        <v>-0.43</v>
      </c>
      <c r="IE17" s="47">
        <f t="shared" si="512"/>
        <v>-0.43</v>
      </c>
      <c r="IF17" s="47">
        <f t="shared" si="512"/>
        <v>-0.43</v>
      </c>
      <c r="IG17" s="47">
        <f t="shared" si="512"/>
        <v>-0.43</v>
      </c>
      <c r="IH17" s="47">
        <f t="shared" si="512"/>
        <v>-0.43</v>
      </c>
      <c r="II17" s="47">
        <f t="shared" si="512"/>
        <v>7.25</v>
      </c>
      <c r="IJ17" s="47">
        <f t="shared" si="512"/>
        <v>8</v>
      </c>
      <c r="IK17" s="47">
        <f t="shared" si="512"/>
        <v>16</v>
      </c>
      <c r="IL17" s="47">
        <f t="shared" si="512"/>
        <v>16</v>
      </c>
      <c r="IM17" s="47">
        <f t="shared" si="512"/>
        <v>5</v>
      </c>
      <c r="IN17" s="47">
        <f t="shared" si="512"/>
        <v>-0.43</v>
      </c>
      <c r="IO17" s="47">
        <f t="shared" si="512"/>
        <v>-0.43</v>
      </c>
      <c r="IP17" s="47">
        <f t="shared" si="512"/>
        <v>-0.43</v>
      </c>
      <c r="IQ17" s="47">
        <f t="shared" si="512"/>
        <v>-0.43</v>
      </c>
      <c r="IR17" s="47">
        <f t="shared" si="512"/>
        <v>-0.43</v>
      </c>
      <c r="IS17" s="47">
        <f t="shared" si="512"/>
        <v>-0.43</v>
      </c>
      <c r="IT17" s="47">
        <f t="shared" si="512"/>
        <v>-0.43</v>
      </c>
      <c r="IU17" s="47">
        <f t="shared" si="512"/>
        <v>7.25</v>
      </c>
      <c r="IV17" s="47">
        <f t="shared" si="512"/>
        <v>8</v>
      </c>
      <c r="IW17" s="47">
        <f t="shared" si="512"/>
        <v>16</v>
      </c>
      <c r="IX17" s="47">
        <f t="shared" si="512"/>
        <v>16</v>
      </c>
      <c r="IY17" s="47">
        <f t="shared" ref="IY17:LJ17" si="513">+IY6*IY14</f>
        <v>5</v>
      </c>
      <c r="IZ17" s="47">
        <f t="shared" si="513"/>
        <v>-0.43</v>
      </c>
      <c r="JA17" s="47">
        <f t="shared" si="513"/>
        <v>-0.43</v>
      </c>
      <c r="JB17" s="47">
        <f t="shared" si="513"/>
        <v>-0.43</v>
      </c>
      <c r="JC17" s="47">
        <f t="shared" si="513"/>
        <v>-0.43</v>
      </c>
      <c r="JD17" s="47">
        <f t="shared" si="513"/>
        <v>-0.43</v>
      </c>
      <c r="JE17" s="47">
        <f t="shared" si="513"/>
        <v>-0.43</v>
      </c>
      <c r="JF17" s="47">
        <f t="shared" si="513"/>
        <v>-0.43</v>
      </c>
      <c r="JG17" s="47">
        <f t="shared" si="513"/>
        <v>7.25</v>
      </c>
      <c r="JH17" s="47">
        <f t="shared" si="513"/>
        <v>8</v>
      </c>
      <c r="JI17" s="47">
        <f t="shared" si="513"/>
        <v>16</v>
      </c>
      <c r="JJ17" s="47">
        <f t="shared" si="513"/>
        <v>16</v>
      </c>
      <c r="JK17" s="47">
        <f t="shared" si="513"/>
        <v>5</v>
      </c>
      <c r="JL17" s="47">
        <f t="shared" si="513"/>
        <v>-0.43</v>
      </c>
      <c r="JM17" s="47">
        <f t="shared" si="513"/>
        <v>-0.43</v>
      </c>
      <c r="JN17" s="47">
        <f t="shared" si="513"/>
        <v>-0.43</v>
      </c>
      <c r="JO17" s="47">
        <f t="shared" si="513"/>
        <v>-0.43</v>
      </c>
      <c r="JP17" s="47">
        <f t="shared" si="513"/>
        <v>-0.43</v>
      </c>
      <c r="JQ17" s="47">
        <f t="shared" si="513"/>
        <v>-0.43</v>
      </c>
      <c r="JR17" s="47">
        <f t="shared" si="513"/>
        <v>-0.43</v>
      </c>
      <c r="JS17" s="47">
        <f t="shared" si="513"/>
        <v>7.25</v>
      </c>
      <c r="JT17" s="47">
        <f t="shared" si="513"/>
        <v>8</v>
      </c>
      <c r="JU17" s="47">
        <f t="shared" si="513"/>
        <v>16</v>
      </c>
      <c r="JV17" s="47">
        <f t="shared" si="513"/>
        <v>16</v>
      </c>
      <c r="JW17" s="47">
        <f t="shared" si="513"/>
        <v>5</v>
      </c>
      <c r="JX17" s="47">
        <f t="shared" si="513"/>
        <v>-0.43</v>
      </c>
      <c r="JY17" s="47">
        <f t="shared" si="513"/>
        <v>-0.43</v>
      </c>
      <c r="JZ17" s="47">
        <f t="shared" si="513"/>
        <v>-0.43</v>
      </c>
      <c r="KA17" s="47">
        <f t="shared" si="513"/>
        <v>-0.43</v>
      </c>
      <c r="KB17" s="47">
        <f t="shared" si="513"/>
        <v>-0.43</v>
      </c>
      <c r="KC17" s="47">
        <f t="shared" si="513"/>
        <v>-0.43</v>
      </c>
      <c r="KD17" s="47">
        <f t="shared" si="513"/>
        <v>-0.43</v>
      </c>
      <c r="KE17" s="47">
        <f t="shared" si="513"/>
        <v>7.25</v>
      </c>
      <c r="KF17" s="47">
        <f t="shared" si="513"/>
        <v>8</v>
      </c>
      <c r="KG17" s="47">
        <f t="shared" si="513"/>
        <v>16</v>
      </c>
      <c r="KH17" s="47">
        <f t="shared" si="513"/>
        <v>16</v>
      </c>
      <c r="KI17" s="47">
        <f t="shared" si="513"/>
        <v>5</v>
      </c>
      <c r="KJ17" s="47">
        <f t="shared" si="513"/>
        <v>-0.43</v>
      </c>
      <c r="KK17" s="47">
        <f t="shared" si="513"/>
        <v>-0.43</v>
      </c>
      <c r="KL17" s="47">
        <f t="shared" si="513"/>
        <v>-0.43</v>
      </c>
      <c r="KM17" s="47">
        <f t="shared" si="513"/>
        <v>-0.43</v>
      </c>
      <c r="KN17" s="47">
        <f t="shared" si="513"/>
        <v>-0.43</v>
      </c>
      <c r="KO17" s="47">
        <f t="shared" si="513"/>
        <v>-0.43</v>
      </c>
      <c r="KP17" s="47">
        <f t="shared" si="513"/>
        <v>-0.43</v>
      </c>
      <c r="KQ17" s="47">
        <f t="shared" si="513"/>
        <v>7.25</v>
      </c>
      <c r="KR17" s="47">
        <f t="shared" si="513"/>
        <v>8</v>
      </c>
      <c r="KS17" s="47">
        <f t="shared" si="513"/>
        <v>16</v>
      </c>
      <c r="KT17" s="47">
        <f t="shared" si="513"/>
        <v>16</v>
      </c>
      <c r="KU17" s="47">
        <f t="shared" si="513"/>
        <v>5</v>
      </c>
      <c r="KV17" s="47">
        <f t="shared" si="513"/>
        <v>-0.43</v>
      </c>
      <c r="KW17" s="47">
        <f t="shared" si="513"/>
        <v>-0.43</v>
      </c>
      <c r="KX17" s="47">
        <f t="shared" si="513"/>
        <v>-0.43</v>
      </c>
      <c r="KY17" s="47">
        <f t="shared" si="513"/>
        <v>-0.43</v>
      </c>
      <c r="KZ17" s="47">
        <f t="shared" si="513"/>
        <v>-0.43</v>
      </c>
      <c r="LA17" s="47">
        <f t="shared" si="513"/>
        <v>-0.43</v>
      </c>
      <c r="LB17" s="47">
        <f t="shared" si="513"/>
        <v>-0.43</v>
      </c>
      <c r="LC17" s="47">
        <f t="shared" si="513"/>
        <v>7.25</v>
      </c>
      <c r="LD17" s="47">
        <f t="shared" si="513"/>
        <v>8</v>
      </c>
      <c r="LE17" s="47">
        <f t="shared" si="513"/>
        <v>16</v>
      </c>
      <c r="LF17" s="47">
        <f t="shared" si="513"/>
        <v>16</v>
      </c>
      <c r="LG17" s="47">
        <f t="shared" si="513"/>
        <v>5</v>
      </c>
      <c r="LH17" s="47">
        <f t="shared" si="513"/>
        <v>-0.43</v>
      </c>
      <c r="LI17" s="47">
        <f t="shared" si="513"/>
        <v>-0.43</v>
      </c>
      <c r="LJ17" s="47">
        <f t="shared" si="513"/>
        <v>-0.43</v>
      </c>
      <c r="LK17" s="47">
        <f t="shared" ref="LK17:MZ17" si="514">+LK6*LK14</f>
        <v>-0.43</v>
      </c>
      <c r="LL17" s="47">
        <f t="shared" si="514"/>
        <v>-0.43</v>
      </c>
      <c r="LM17" s="47">
        <f t="shared" si="514"/>
        <v>-0.43</v>
      </c>
      <c r="LN17" s="47">
        <f t="shared" si="514"/>
        <v>-0.43</v>
      </c>
      <c r="LO17" s="47">
        <f t="shared" si="514"/>
        <v>7.25</v>
      </c>
      <c r="LP17" s="47">
        <f t="shared" si="514"/>
        <v>8</v>
      </c>
      <c r="LQ17" s="47">
        <f t="shared" si="514"/>
        <v>16</v>
      </c>
      <c r="LR17" s="47">
        <f t="shared" si="514"/>
        <v>16</v>
      </c>
      <c r="LS17" s="47">
        <f t="shared" si="514"/>
        <v>5</v>
      </c>
      <c r="LT17" s="47">
        <f t="shared" si="514"/>
        <v>-0.43</v>
      </c>
      <c r="LU17" s="47">
        <f t="shared" si="514"/>
        <v>-0.43</v>
      </c>
      <c r="LV17" s="47">
        <f t="shared" si="514"/>
        <v>-0.43</v>
      </c>
      <c r="LW17" s="47">
        <f t="shared" si="514"/>
        <v>-0.43</v>
      </c>
      <c r="LX17" s="47">
        <f t="shared" si="514"/>
        <v>-0.43</v>
      </c>
      <c r="LY17" s="47">
        <f t="shared" si="514"/>
        <v>-0.43</v>
      </c>
      <c r="LZ17" s="47">
        <f t="shared" si="514"/>
        <v>-0.43</v>
      </c>
      <c r="MA17" s="47">
        <f t="shared" si="514"/>
        <v>7.25</v>
      </c>
      <c r="MB17" s="47">
        <f t="shared" si="514"/>
        <v>8</v>
      </c>
      <c r="MC17" s="47">
        <f t="shared" si="514"/>
        <v>16</v>
      </c>
      <c r="MD17" s="47">
        <f t="shared" si="514"/>
        <v>16</v>
      </c>
      <c r="ME17" s="47">
        <f t="shared" si="514"/>
        <v>5</v>
      </c>
      <c r="MF17" s="47">
        <f t="shared" si="514"/>
        <v>-0.43</v>
      </c>
      <c r="MG17" s="47">
        <f t="shared" si="514"/>
        <v>-0.43</v>
      </c>
      <c r="MH17" s="47">
        <f t="shared" si="514"/>
        <v>-0.43</v>
      </c>
      <c r="MI17" s="47">
        <f t="shared" si="514"/>
        <v>-0.43</v>
      </c>
      <c r="MJ17" s="47">
        <f t="shared" si="514"/>
        <v>-0.43</v>
      </c>
      <c r="MK17" s="47">
        <f t="shared" si="514"/>
        <v>-0.43</v>
      </c>
      <c r="ML17" s="47">
        <f t="shared" si="514"/>
        <v>-0.43</v>
      </c>
      <c r="MM17" s="47">
        <f t="shared" si="514"/>
        <v>7.25</v>
      </c>
      <c r="MN17" s="47">
        <f t="shared" si="514"/>
        <v>8</v>
      </c>
      <c r="MO17" s="47">
        <f t="shared" si="514"/>
        <v>16</v>
      </c>
      <c r="MP17" s="47">
        <f t="shared" si="514"/>
        <v>16</v>
      </c>
      <c r="MQ17" s="47">
        <f t="shared" si="514"/>
        <v>5</v>
      </c>
      <c r="MR17" s="47">
        <f t="shared" si="514"/>
        <v>-0.43</v>
      </c>
      <c r="MS17" s="47">
        <f t="shared" si="514"/>
        <v>-0.43</v>
      </c>
      <c r="MT17" s="47">
        <f t="shared" si="514"/>
        <v>-0.43</v>
      </c>
      <c r="MU17" s="47">
        <f t="shared" si="514"/>
        <v>-0.43</v>
      </c>
      <c r="MV17" s="47">
        <f t="shared" si="514"/>
        <v>-0.43</v>
      </c>
      <c r="MW17" s="47">
        <f t="shared" si="514"/>
        <v>-0.43</v>
      </c>
      <c r="MX17" s="47">
        <f t="shared" si="514"/>
        <v>-0.43</v>
      </c>
      <c r="MY17" s="47">
        <f t="shared" si="514"/>
        <v>7.25</v>
      </c>
      <c r="MZ17" s="47">
        <f t="shared" si="514"/>
        <v>8</v>
      </c>
      <c r="NA17" s="48" t="s">
        <v>2</v>
      </c>
      <c r="NB17" s="1"/>
      <c r="NC17" s="4">
        <f>AVERAGEIF($E$2:$MZ$2,NC$2,$E17:$MZ17)</f>
        <v>1.4641666666666666</v>
      </c>
      <c r="ND17" s="4">
        <f t="shared" si="507"/>
        <v>5.165</v>
      </c>
      <c r="NE17" s="4">
        <f t="shared" si="507"/>
        <v>7.7116666666666625</v>
      </c>
      <c r="NF17" s="4">
        <f t="shared" si="507"/>
        <v>4.1033333333333335</v>
      </c>
      <c r="NG17" s="4">
        <f t="shared" si="507"/>
        <v>4.1033333333333335</v>
      </c>
      <c r="NH17" s="4">
        <f t="shared" si="507"/>
        <v>4.1033333333333335</v>
      </c>
      <c r="NI17" s="4">
        <f t="shared" si="507"/>
        <v>4.1033333333333335</v>
      </c>
      <c r="NJ17" s="4">
        <f t="shared" si="507"/>
        <v>4.1033333333333335</v>
      </c>
      <c r="NK17" s="4">
        <f t="shared" si="507"/>
        <v>4.1033333333333335</v>
      </c>
      <c r="NL17" s="4">
        <f t="shared" si="507"/>
        <v>4.1033333333333335</v>
      </c>
      <c r="NM17" s="4">
        <f t="shared" si="507"/>
        <v>4.1033333333333335</v>
      </c>
      <c r="NN17" s="4">
        <f t="shared" si="507"/>
        <v>4.1033333333333335</v>
      </c>
      <c r="NO17" s="4">
        <f t="shared" si="507"/>
        <v>4.1033333333333335</v>
      </c>
      <c r="NP17" s="4">
        <f t="shared" si="507"/>
        <v>4.1033333333333335</v>
      </c>
      <c r="NQ17" s="4">
        <f t="shared" si="507"/>
        <v>4.1033333333333335</v>
      </c>
      <c r="NR17" s="4">
        <f t="shared" si="507"/>
        <v>4.1033333333333335</v>
      </c>
      <c r="NS17" s="4">
        <f t="shared" si="507"/>
        <v>4.1033333333333335</v>
      </c>
      <c r="NT17" s="4">
        <f t="shared" si="507"/>
        <v>4.1033333333333335</v>
      </c>
      <c r="NU17" s="4">
        <f t="shared" si="507"/>
        <v>4.1033333333333335</v>
      </c>
      <c r="NV17" s="4">
        <f t="shared" si="507"/>
        <v>4.1033333333333335</v>
      </c>
      <c r="NW17" s="4">
        <f t="shared" si="507"/>
        <v>4.1033333333333335</v>
      </c>
      <c r="NX17" s="4">
        <f t="shared" si="507"/>
        <v>4.1033333333333335</v>
      </c>
      <c r="NY17" s="4">
        <f t="shared" si="507"/>
        <v>4.1033333333333335</v>
      </c>
      <c r="NZ17" s="4">
        <f t="shared" si="507"/>
        <v>4.1033333333333335</v>
      </c>
      <c r="OA17" s="4">
        <f t="shared" si="507"/>
        <v>4.1033333333333335</v>
      </c>
      <c r="OB17" s="4">
        <f t="shared" si="507"/>
        <v>4.1033333333333335</v>
      </c>
      <c r="OC17" s="4">
        <f t="shared" si="507"/>
        <v>4.1033333333333335</v>
      </c>
      <c r="OD17" s="4">
        <f t="shared" si="507"/>
        <v>4.1033333333333335</v>
      </c>
      <c r="OE17" s="4">
        <f t="shared" si="507"/>
        <v>4.1033333333333335</v>
      </c>
      <c r="OF17" s="4">
        <f t="shared" si="507"/>
        <v>4.1033333333333335</v>
      </c>
    </row>
    <row r="18" spans="2:396" customFormat="1" x14ac:dyDescent="0.25">
      <c r="B18" s="1" t="s">
        <v>13</v>
      </c>
      <c r="C18" s="1" t="s">
        <v>6</v>
      </c>
      <c r="D18" s="1" t="s">
        <v>98</v>
      </c>
      <c r="E18" s="47">
        <f t="shared" ref="E18:G18" si="515">+E17+E16</f>
        <v>5.8369999999999997</v>
      </c>
      <c r="F18" s="47">
        <f t="shared" si="515"/>
        <v>5.835</v>
      </c>
      <c r="G18" s="47">
        <f t="shared" si="515"/>
        <v>4.0670000000000002</v>
      </c>
      <c r="H18" s="47">
        <f t="shared" ref="H18:BM18" si="516">+H17+H16</f>
        <v>2.7090000000000001</v>
      </c>
      <c r="I18" s="47">
        <f t="shared" si="516"/>
        <v>2.2240000000000002</v>
      </c>
      <c r="J18" s="47">
        <f t="shared" si="516"/>
        <v>2.3719999999999999</v>
      </c>
      <c r="K18" s="47">
        <f t="shared" si="516"/>
        <v>2.4989999999999997</v>
      </c>
      <c r="L18" s="47">
        <f t="shared" si="516"/>
        <v>2.423</v>
      </c>
      <c r="M18" s="47">
        <f t="shared" si="516"/>
        <v>2.2250000000000001</v>
      </c>
      <c r="N18" s="47">
        <f t="shared" si="516"/>
        <v>4.8209999999999997</v>
      </c>
      <c r="O18" s="47">
        <f t="shared" si="516"/>
        <v>7.6029999999999998</v>
      </c>
      <c r="P18" s="62">
        <f t="shared" si="516"/>
        <v>14.537000000000001</v>
      </c>
      <c r="Q18" s="47">
        <f t="shared" si="516"/>
        <v>22.38</v>
      </c>
      <c r="R18" s="47">
        <f t="shared" si="516"/>
        <v>12.690000000000001</v>
      </c>
      <c r="S18" s="47">
        <f t="shared" si="516"/>
        <v>9.6140000000000008</v>
      </c>
      <c r="T18" s="47">
        <f t="shared" si="516"/>
        <v>4.8530000000000006</v>
      </c>
      <c r="U18" s="47">
        <f t="shared" si="516"/>
        <v>3.9779999999999998</v>
      </c>
      <c r="V18" s="47">
        <f t="shared" si="516"/>
        <v>4.0990000000000002</v>
      </c>
      <c r="W18" s="47">
        <f t="shared" si="516"/>
        <v>7.7649999999999997</v>
      </c>
      <c r="X18" s="47">
        <f t="shared" si="516"/>
        <v>6.1959999999999997</v>
      </c>
      <c r="Y18" s="47">
        <f t="shared" si="516"/>
        <v>5.7829999999999995</v>
      </c>
      <c r="Z18" s="47">
        <f t="shared" si="516"/>
        <v>5.7949999999999999</v>
      </c>
      <c r="AA18" s="47">
        <f t="shared" si="516"/>
        <v>14.733000000000001</v>
      </c>
      <c r="AB18" s="62">
        <f t="shared" si="516"/>
        <v>31.134</v>
      </c>
      <c r="AC18" s="111">
        <f t="shared" si="516"/>
        <v>37.753999999999998</v>
      </c>
      <c r="AD18" s="47">
        <f t="shared" si="516"/>
        <v>37.515000000000001</v>
      </c>
      <c r="AE18" s="47">
        <f t="shared" si="516"/>
        <v>16.692</v>
      </c>
      <c r="AF18" s="47">
        <f t="shared" si="516"/>
        <v>4.1360000000000001</v>
      </c>
      <c r="AG18" s="47">
        <f t="shared" si="516"/>
        <v>4.0340000000000007</v>
      </c>
      <c r="AH18" s="62">
        <f t="shared" si="516"/>
        <v>4.0910000000000002</v>
      </c>
      <c r="AI18" s="47">
        <f t="shared" si="516"/>
        <v>4.1520000000000001</v>
      </c>
      <c r="AJ18" s="47">
        <f t="shared" si="516"/>
        <v>4.173</v>
      </c>
      <c r="AK18" s="47">
        <f t="shared" si="516"/>
        <v>4.1630000000000003</v>
      </c>
      <c r="AL18" s="47">
        <f t="shared" si="516"/>
        <v>4.2270000000000003</v>
      </c>
      <c r="AM18" s="47">
        <f t="shared" si="516"/>
        <v>12.071999999999999</v>
      </c>
      <c r="AN18" s="62">
        <f t="shared" si="516"/>
        <v>19.849</v>
      </c>
      <c r="AO18" s="47">
        <f t="shared" si="516"/>
        <v>20.327852</v>
      </c>
      <c r="AP18" s="47">
        <f t="shared" si="516"/>
        <v>20.327852</v>
      </c>
      <c r="AQ18" s="47">
        <f t="shared" si="516"/>
        <v>9.327852</v>
      </c>
      <c r="AR18" s="47">
        <f t="shared" si="516"/>
        <v>3.8978519999999999</v>
      </c>
      <c r="AS18" s="47">
        <f t="shared" si="516"/>
        <v>3.8978519999999999</v>
      </c>
      <c r="AT18" s="47">
        <f t="shared" si="516"/>
        <v>3.8978519999999999</v>
      </c>
      <c r="AU18" s="47">
        <f t="shared" si="516"/>
        <v>3.8978519999999999</v>
      </c>
      <c r="AV18" s="47">
        <f t="shared" si="516"/>
        <v>3.8978519999999999</v>
      </c>
      <c r="AW18" s="47">
        <f t="shared" si="516"/>
        <v>3.8978519999999999</v>
      </c>
      <c r="AX18" s="47">
        <f t="shared" si="516"/>
        <v>3.8978519999999999</v>
      </c>
      <c r="AY18" s="47">
        <f t="shared" si="516"/>
        <v>11.577852</v>
      </c>
      <c r="AZ18" s="62">
        <f t="shared" si="516"/>
        <v>12.327852</v>
      </c>
      <c r="BA18" s="47">
        <f t="shared" si="516"/>
        <v>19.969989999999999</v>
      </c>
      <c r="BB18" s="47">
        <f t="shared" si="516"/>
        <v>19.969989999999999</v>
      </c>
      <c r="BC18" s="47">
        <f t="shared" si="516"/>
        <v>8.9699899999999992</v>
      </c>
      <c r="BD18" s="47">
        <f t="shared" si="516"/>
        <v>3.53999</v>
      </c>
      <c r="BE18" s="47">
        <f t="shared" si="516"/>
        <v>3.53999</v>
      </c>
      <c r="BF18" s="47">
        <f t="shared" si="516"/>
        <v>3.53999</v>
      </c>
      <c r="BG18" s="47">
        <f t="shared" si="516"/>
        <v>3.53999</v>
      </c>
      <c r="BH18" s="47">
        <f t="shared" si="516"/>
        <v>3.53999</v>
      </c>
      <c r="BI18" s="47">
        <f t="shared" si="516"/>
        <v>3.53999</v>
      </c>
      <c r="BJ18" s="47">
        <f t="shared" si="516"/>
        <v>3.53999</v>
      </c>
      <c r="BK18" s="47">
        <f t="shared" si="516"/>
        <v>11.219989999999999</v>
      </c>
      <c r="BL18" s="47">
        <f t="shared" si="516"/>
        <v>11.969989999999999</v>
      </c>
      <c r="BM18" s="47">
        <f t="shared" si="516"/>
        <v>19.861048</v>
      </c>
      <c r="BN18" s="47">
        <f t="shared" ref="BN18:DY18" si="517">+BN17+BN16</f>
        <v>19.861048</v>
      </c>
      <c r="BO18" s="47">
        <f t="shared" si="517"/>
        <v>8.8610480000000003</v>
      </c>
      <c r="BP18" s="47">
        <f t="shared" si="517"/>
        <v>3.4310479999999997</v>
      </c>
      <c r="BQ18" s="47">
        <f t="shared" si="517"/>
        <v>3.4310479999999997</v>
      </c>
      <c r="BR18" s="47">
        <f t="shared" si="517"/>
        <v>3.4310479999999997</v>
      </c>
      <c r="BS18" s="47">
        <f t="shared" si="517"/>
        <v>3.4310479999999997</v>
      </c>
      <c r="BT18" s="47">
        <f t="shared" si="517"/>
        <v>3.4310479999999997</v>
      </c>
      <c r="BU18" s="47">
        <f t="shared" si="517"/>
        <v>3.4310479999999997</v>
      </c>
      <c r="BV18" s="47">
        <f t="shared" si="517"/>
        <v>3.4310479999999997</v>
      </c>
      <c r="BW18" s="47">
        <f t="shared" si="517"/>
        <v>11.111048</v>
      </c>
      <c r="BX18" s="47">
        <f t="shared" si="517"/>
        <v>11.861048</v>
      </c>
      <c r="BY18" s="47">
        <f t="shared" si="517"/>
        <v>19.816199999999998</v>
      </c>
      <c r="BZ18" s="47">
        <f t="shared" si="517"/>
        <v>19.816199999999998</v>
      </c>
      <c r="CA18" s="47">
        <f t="shared" si="517"/>
        <v>8.8162000000000003</v>
      </c>
      <c r="CB18" s="47">
        <f t="shared" si="517"/>
        <v>3.3861999999999997</v>
      </c>
      <c r="CC18" s="47">
        <f t="shared" si="517"/>
        <v>3.3861999999999997</v>
      </c>
      <c r="CD18" s="47">
        <f t="shared" si="517"/>
        <v>3.3861999999999997</v>
      </c>
      <c r="CE18" s="47">
        <f t="shared" si="517"/>
        <v>3.3861999999999997</v>
      </c>
      <c r="CF18" s="47">
        <f t="shared" si="517"/>
        <v>3.3861999999999997</v>
      </c>
      <c r="CG18" s="47">
        <f t="shared" si="517"/>
        <v>3.3861999999999997</v>
      </c>
      <c r="CH18" s="47">
        <f t="shared" si="517"/>
        <v>3.3861999999999997</v>
      </c>
      <c r="CI18" s="47">
        <f t="shared" si="517"/>
        <v>11.0662</v>
      </c>
      <c r="CJ18" s="47">
        <f t="shared" si="517"/>
        <v>11.8162</v>
      </c>
      <c r="CK18" s="47">
        <f t="shared" si="517"/>
        <v>19.984262000000001</v>
      </c>
      <c r="CL18" s="47">
        <f t="shared" si="517"/>
        <v>19.984262000000001</v>
      </c>
      <c r="CM18" s="47">
        <f t="shared" si="517"/>
        <v>8.9842620000000011</v>
      </c>
      <c r="CN18" s="47">
        <f t="shared" si="517"/>
        <v>3.554262</v>
      </c>
      <c r="CO18" s="47">
        <f t="shared" si="517"/>
        <v>3.554262</v>
      </c>
      <c r="CP18" s="47">
        <f t="shared" si="517"/>
        <v>3.554262</v>
      </c>
      <c r="CQ18" s="47">
        <f t="shared" si="517"/>
        <v>3.554262</v>
      </c>
      <c r="CR18" s="47">
        <f t="shared" si="517"/>
        <v>3.554262</v>
      </c>
      <c r="CS18" s="47">
        <f t="shared" si="517"/>
        <v>3.554262</v>
      </c>
      <c r="CT18" s="47">
        <f t="shared" si="517"/>
        <v>3.554262</v>
      </c>
      <c r="CU18" s="47">
        <f t="shared" si="517"/>
        <v>11.234262000000001</v>
      </c>
      <c r="CV18" s="47">
        <f t="shared" si="517"/>
        <v>11.984262000000001</v>
      </c>
      <c r="CW18" s="47">
        <f t="shared" si="517"/>
        <v>20.125444999999999</v>
      </c>
      <c r="CX18" s="47">
        <f t="shared" si="517"/>
        <v>20.125444999999999</v>
      </c>
      <c r="CY18" s="47">
        <f t="shared" si="517"/>
        <v>9.1254449999999991</v>
      </c>
      <c r="CZ18" s="47">
        <f t="shared" si="517"/>
        <v>3.6954449999999999</v>
      </c>
      <c r="DA18" s="47">
        <f t="shared" si="517"/>
        <v>3.6954449999999999</v>
      </c>
      <c r="DB18" s="47">
        <f t="shared" si="517"/>
        <v>3.6954449999999999</v>
      </c>
      <c r="DC18" s="47">
        <f t="shared" si="517"/>
        <v>3.6954449999999999</v>
      </c>
      <c r="DD18" s="47">
        <f t="shared" si="517"/>
        <v>3.6954449999999999</v>
      </c>
      <c r="DE18" s="47">
        <f t="shared" si="517"/>
        <v>3.6954449999999999</v>
      </c>
      <c r="DF18" s="47">
        <f t="shared" si="517"/>
        <v>3.6954449999999999</v>
      </c>
      <c r="DG18" s="47">
        <f t="shared" si="517"/>
        <v>11.375444999999999</v>
      </c>
      <c r="DH18" s="47">
        <f t="shared" si="517"/>
        <v>12.125444999999999</v>
      </c>
      <c r="DI18" s="47">
        <f t="shared" si="517"/>
        <v>20.341813000000002</v>
      </c>
      <c r="DJ18" s="47">
        <f t="shared" si="517"/>
        <v>20.341813000000002</v>
      </c>
      <c r="DK18" s="47">
        <f t="shared" si="517"/>
        <v>9.3418130000000001</v>
      </c>
      <c r="DL18" s="47">
        <f t="shared" si="517"/>
        <v>3.911813</v>
      </c>
      <c r="DM18" s="47">
        <f t="shared" si="517"/>
        <v>3.911813</v>
      </c>
      <c r="DN18" s="47">
        <f t="shared" si="517"/>
        <v>3.911813</v>
      </c>
      <c r="DO18" s="47">
        <f t="shared" si="517"/>
        <v>3.911813</v>
      </c>
      <c r="DP18" s="47">
        <f t="shared" si="517"/>
        <v>3.911813</v>
      </c>
      <c r="DQ18" s="47">
        <f t="shared" si="517"/>
        <v>3.911813</v>
      </c>
      <c r="DR18" s="47">
        <f t="shared" si="517"/>
        <v>3.911813</v>
      </c>
      <c r="DS18" s="47">
        <f t="shared" si="517"/>
        <v>11.591813</v>
      </c>
      <c r="DT18" s="47">
        <f t="shared" si="517"/>
        <v>12.341813</v>
      </c>
      <c r="DU18" s="47">
        <f t="shared" si="517"/>
        <v>20.591540000000002</v>
      </c>
      <c r="DV18" s="47">
        <f t="shared" si="517"/>
        <v>20.591540000000002</v>
      </c>
      <c r="DW18" s="47">
        <f t="shared" si="517"/>
        <v>9.5915400000000002</v>
      </c>
      <c r="DX18" s="47">
        <f t="shared" si="517"/>
        <v>4.1615400000000005</v>
      </c>
      <c r="DY18" s="47">
        <f t="shared" si="517"/>
        <v>4.1615400000000005</v>
      </c>
      <c r="DZ18" s="47">
        <f t="shared" ref="DZ18:GK18" si="518">+DZ17+DZ16</f>
        <v>4.1615400000000005</v>
      </c>
      <c r="EA18" s="47">
        <f t="shared" si="518"/>
        <v>4.1615400000000005</v>
      </c>
      <c r="EB18" s="47">
        <f t="shared" si="518"/>
        <v>4.1615400000000005</v>
      </c>
      <c r="EC18" s="47">
        <f t="shared" si="518"/>
        <v>4.1615400000000005</v>
      </c>
      <c r="ED18" s="47">
        <f t="shared" si="518"/>
        <v>4.1615400000000005</v>
      </c>
      <c r="EE18" s="47">
        <f t="shared" si="518"/>
        <v>11.84154</v>
      </c>
      <c r="EF18" s="47">
        <f t="shared" si="518"/>
        <v>12.59154</v>
      </c>
      <c r="EG18" s="47">
        <f t="shared" si="518"/>
        <v>20.711459999999999</v>
      </c>
      <c r="EH18" s="47">
        <f t="shared" si="518"/>
        <v>20.711459999999999</v>
      </c>
      <c r="EI18" s="47">
        <f t="shared" si="518"/>
        <v>9.7114599999999989</v>
      </c>
      <c r="EJ18" s="47">
        <f t="shared" si="518"/>
        <v>4.28146</v>
      </c>
      <c r="EK18" s="47">
        <f t="shared" si="518"/>
        <v>4.28146</v>
      </c>
      <c r="EL18" s="47">
        <f t="shared" si="518"/>
        <v>4.28146</v>
      </c>
      <c r="EM18" s="47">
        <f t="shared" si="518"/>
        <v>4.28146</v>
      </c>
      <c r="EN18" s="47">
        <f t="shared" si="518"/>
        <v>4.28146</v>
      </c>
      <c r="EO18" s="47">
        <f t="shared" si="518"/>
        <v>4.28146</v>
      </c>
      <c r="EP18" s="47">
        <f t="shared" si="518"/>
        <v>4.28146</v>
      </c>
      <c r="EQ18" s="47">
        <f t="shared" si="518"/>
        <v>11.961459999999999</v>
      </c>
      <c r="ER18" s="47">
        <f t="shared" si="518"/>
        <v>12.711459999999999</v>
      </c>
      <c r="ES18" s="47">
        <f t="shared" si="518"/>
        <v>20.900213999999998</v>
      </c>
      <c r="ET18" s="47">
        <f t="shared" si="518"/>
        <v>20.900213999999998</v>
      </c>
      <c r="EU18" s="47">
        <f t="shared" si="518"/>
        <v>9.9002140000000001</v>
      </c>
      <c r="EV18" s="47">
        <f t="shared" si="518"/>
        <v>4.4702140000000004</v>
      </c>
      <c r="EW18" s="47">
        <f t="shared" si="518"/>
        <v>4.4702140000000004</v>
      </c>
      <c r="EX18" s="47">
        <f t="shared" si="518"/>
        <v>4.4702140000000004</v>
      </c>
      <c r="EY18" s="47">
        <f t="shared" si="518"/>
        <v>4.4702140000000004</v>
      </c>
      <c r="EZ18" s="47">
        <f t="shared" si="518"/>
        <v>4.4702140000000004</v>
      </c>
      <c r="FA18" s="47">
        <f t="shared" si="518"/>
        <v>4.4702140000000004</v>
      </c>
      <c r="FB18" s="47">
        <f t="shared" si="518"/>
        <v>4.4702140000000004</v>
      </c>
      <c r="FC18" s="47">
        <f t="shared" si="518"/>
        <v>12.150214</v>
      </c>
      <c r="FD18" s="47">
        <f t="shared" si="518"/>
        <v>12.900214</v>
      </c>
      <c r="FE18" s="47">
        <f t="shared" si="518"/>
        <v>21.037323000000001</v>
      </c>
      <c r="FF18" s="47">
        <f t="shared" si="518"/>
        <v>21.037323000000001</v>
      </c>
      <c r="FG18" s="47">
        <f t="shared" si="518"/>
        <v>10.037323000000001</v>
      </c>
      <c r="FH18" s="47">
        <f t="shared" si="518"/>
        <v>4.6073230000000001</v>
      </c>
      <c r="FI18" s="47">
        <f t="shared" si="518"/>
        <v>4.6073230000000001</v>
      </c>
      <c r="FJ18" s="47">
        <f t="shared" si="518"/>
        <v>4.6073230000000001</v>
      </c>
      <c r="FK18" s="47">
        <f t="shared" si="518"/>
        <v>4.6073230000000001</v>
      </c>
      <c r="FL18" s="47">
        <f t="shared" si="518"/>
        <v>4.6073230000000001</v>
      </c>
      <c r="FM18" s="47">
        <f t="shared" si="518"/>
        <v>4.6073230000000001</v>
      </c>
      <c r="FN18" s="47">
        <f t="shared" si="518"/>
        <v>4.6073230000000001</v>
      </c>
      <c r="FO18" s="47">
        <f t="shared" si="518"/>
        <v>12.287323000000001</v>
      </c>
      <c r="FP18" s="47">
        <f t="shared" si="518"/>
        <v>13.037323000000001</v>
      </c>
      <c r="FQ18" s="47">
        <f t="shared" si="518"/>
        <v>21.064495999999998</v>
      </c>
      <c r="FR18" s="47">
        <f t="shared" si="518"/>
        <v>21.064495999999998</v>
      </c>
      <c r="FS18" s="47">
        <f t="shared" si="518"/>
        <v>10.064496</v>
      </c>
      <c r="FT18" s="47">
        <f t="shared" si="518"/>
        <v>4.6344960000000004</v>
      </c>
      <c r="FU18" s="47">
        <f t="shared" si="518"/>
        <v>4.6344960000000004</v>
      </c>
      <c r="FV18" s="47">
        <f t="shared" si="518"/>
        <v>4.6344960000000004</v>
      </c>
      <c r="FW18" s="47">
        <f t="shared" si="518"/>
        <v>4.6344960000000004</v>
      </c>
      <c r="FX18" s="47">
        <f t="shared" si="518"/>
        <v>4.6344960000000004</v>
      </c>
      <c r="FY18" s="47">
        <f t="shared" si="518"/>
        <v>4.6344960000000004</v>
      </c>
      <c r="FZ18" s="47">
        <f t="shared" si="518"/>
        <v>4.6344960000000004</v>
      </c>
      <c r="GA18" s="47">
        <f t="shared" si="518"/>
        <v>12.314496</v>
      </c>
      <c r="GB18" s="47">
        <f t="shared" si="518"/>
        <v>13.064496</v>
      </c>
      <c r="GC18" s="47">
        <f t="shared" si="518"/>
        <v>21.148783000000002</v>
      </c>
      <c r="GD18" s="47">
        <f t="shared" si="518"/>
        <v>21.148783000000002</v>
      </c>
      <c r="GE18" s="47">
        <f t="shared" si="518"/>
        <v>10.148783</v>
      </c>
      <c r="GF18" s="47">
        <f t="shared" si="518"/>
        <v>4.7187830000000002</v>
      </c>
      <c r="GG18" s="47">
        <f t="shared" si="518"/>
        <v>4.7187830000000002</v>
      </c>
      <c r="GH18" s="47">
        <f t="shared" si="518"/>
        <v>4.7187830000000002</v>
      </c>
      <c r="GI18" s="47">
        <f t="shared" si="518"/>
        <v>4.7187830000000002</v>
      </c>
      <c r="GJ18" s="47">
        <f t="shared" si="518"/>
        <v>4.7187830000000002</v>
      </c>
      <c r="GK18" s="47">
        <f t="shared" si="518"/>
        <v>4.7187830000000002</v>
      </c>
      <c r="GL18" s="47">
        <f t="shared" ref="GL18:IW18" si="519">+GL17+GL16</f>
        <v>4.7187830000000002</v>
      </c>
      <c r="GM18" s="47">
        <f t="shared" si="519"/>
        <v>12.398783</v>
      </c>
      <c r="GN18" s="47">
        <f t="shared" si="519"/>
        <v>13.148783</v>
      </c>
      <c r="GO18" s="47">
        <f t="shared" si="519"/>
        <v>21.267364000000001</v>
      </c>
      <c r="GP18" s="47">
        <f t="shared" si="519"/>
        <v>21.267364000000001</v>
      </c>
      <c r="GQ18" s="47">
        <f t="shared" si="519"/>
        <v>10.267364000000001</v>
      </c>
      <c r="GR18" s="47">
        <f t="shared" si="519"/>
        <v>4.837364</v>
      </c>
      <c r="GS18" s="47">
        <f t="shared" si="519"/>
        <v>4.837364</v>
      </c>
      <c r="GT18" s="47">
        <f t="shared" si="519"/>
        <v>4.837364</v>
      </c>
      <c r="GU18" s="47">
        <f t="shared" si="519"/>
        <v>4.837364</v>
      </c>
      <c r="GV18" s="47">
        <f t="shared" si="519"/>
        <v>4.837364</v>
      </c>
      <c r="GW18" s="47">
        <f t="shared" si="519"/>
        <v>4.837364</v>
      </c>
      <c r="GX18" s="47">
        <f t="shared" si="519"/>
        <v>4.837364</v>
      </c>
      <c r="GY18" s="47">
        <f t="shared" si="519"/>
        <v>12.517364000000001</v>
      </c>
      <c r="GZ18" s="47">
        <f t="shared" si="519"/>
        <v>13.267364000000001</v>
      </c>
      <c r="HA18" s="47">
        <f t="shared" si="519"/>
        <v>21.431857000000001</v>
      </c>
      <c r="HB18" s="47">
        <f t="shared" si="519"/>
        <v>21.431857000000001</v>
      </c>
      <c r="HC18" s="47">
        <f t="shared" si="519"/>
        <v>10.431857000000001</v>
      </c>
      <c r="HD18" s="47">
        <f t="shared" si="519"/>
        <v>5.0018570000000002</v>
      </c>
      <c r="HE18" s="47">
        <f t="shared" si="519"/>
        <v>5.0018570000000002</v>
      </c>
      <c r="HF18" s="47">
        <f t="shared" si="519"/>
        <v>5.0018570000000002</v>
      </c>
      <c r="HG18" s="47">
        <f t="shared" si="519"/>
        <v>5.0018570000000002</v>
      </c>
      <c r="HH18" s="47">
        <f t="shared" si="519"/>
        <v>5.0018570000000002</v>
      </c>
      <c r="HI18" s="47">
        <f t="shared" si="519"/>
        <v>5.0018570000000002</v>
      </c>
      <c r="HJ18" s="47">
        <f t="shared" si="519"/>
        <v>5.0018570000000002</v>
      </c>
      <c r="HK18" s="47">
        <f t="shared" si="519"/>
        <v>12.681857000000001</v>
      </c>
      <c r="HL18" s="47">
        <f t="shared" si="519"/>
        <v>13.431857000000001</v>
      </c>
      <c r="HM18" s="47">
        <f t="shared" si="519"/>
        <v>21.58699</v>
      </c>
      <c r="HN18" s="47">
        <f t="shared" si="519"/>
        <v>21.58699</v>
      </c>
      <c r="HO18" s="47">
        <f t="shared" si="519"/>
        <v>10.58699</v>
      </c>
      <c r="HP18" s="47">
        <f t="shared" si="519"/>
        <v>5.1569900000000004</v>
      </c>
      <c r="HQ18" s="47">
        <f t="shared" si="519"/>
        <v>5.1569900000000004</v>
      </c>
      <c r="HR18" s="47">
        <f t="shared" si="519"/>
        <v>5.1569900000000004</v>
      </c>
      <c r="HS18" s="47">
        <f t="shared" si="519"/>
        <v>5.1569900000000004</v>
      </c>
      <c r="HT18" s="47">
        <f t="shared" si="519"/>
        <v>5.1569900000000004</v>
      </c>
      <c r="HU18" s="47">
        <f t="shared" si="519"/>
        <v>5.1569900000000004</v>
      </c>
      <c r="HV18" s="47">
        <f t="shared" si="519"/>
        <v>5.1569900000000004</v>
      </c>
      <c r="HW18" s="47">
        <f t="shared" si="519"/>
        <v>12.83699</v>
      </c>
      <c r="HX18" s="47">
        <f t="shared" si="519"/>
        <v>13.58699</v>
      </c>
      <c r="HY18" s="47">
        <f t="shared" si="519"/>
        <v>21.745324</v>
      </c>
      <c r="HZ18" s="47">
        <f t="shared" si="519"/>
        <v>21.745324</v>
      </c>
      <c r="IA18" s="47">
        <f t="shared" si="519"/>
        <v>10.745324</v>
      </c>
      <c r="IB18" s="47">
        <f t="shared" si="519"/>
        <v>5.3153240000000004</v>
      </c>
      <c r="IC18" s="47">
        <f t="shared" si="519"/>
        <v>5.3153240000000004</v>
      </c>
      <c r="ID18" s="47">
        <f t="shared" si="519"/>
        <v>5.3153240000000004</v>
      </c>
      <c r="IE18" s="47">
        <f t="shared" si="519"/>
        <v>5.3153240000000004</v>
      </c>
      <c r="IF18" s="47">
        <f t="shared" si="519"/>
        <v>5.3153240000000004</v>
      </c>
      <c r="IG18" s="47">
        <f t="shared" si="519"/>
        <v>5.3153240000000004</v>
      </c>
      <c r="IH18" s="47">
        <f t="shared" si="519"/>
        <v>5.3153240000000004</v>
      </c>
      <c r="II18" s="47">
        <f t="shared" si="519"/>
        <v>12.995324</v>
      </c>
      <c r="IJ18" s="47">
        <f t="shared" si="519"/>
        <v>13.745324</v>
      </c>
      <c r="IK18" s="47">
        <f t="shared" si="519"/>
        <v>21.817947</v>
      </c>
      <c r="IL18" s="47">
        <f t="shared" si="519"/>
        <v>21.817947</v>
      </c>
      <c r="IM18" s="47">
        <f t="shared" si="519"/>
        <v>10.817947</v>
      </c>
      <c r="IN18" s="47">
        <f t="shared" si="519"/>
        <v>5.3879470000000005</v>
      </c>
      <c r="IO18" s="47">
        <f t="shared" si="519"/>
        <v>5.3879470000000005</v>
      </c>
      <c r="IP18" s="47">
        <f t="shared" si="519"/>
        <v>5.3879470000000005</v>
      </c>
      <c r="IQ18" s="47">
        <f t="shared" si="519"/>
        <v>5.3879470000000005</v>
      </c>
      <c r="IR18" s="47">
        <f t="shared" si="519"/>
        <v>5.3879470000000005</v>
      </c>
      <c r="IS18" s="47">
        <f t="shared" si="519"/>
        <v>5.3879470000000005</v>
      </c>
      <c r="IT18" s="47">
        <f t="shared" si="519"/>
        <v>5.3879470000000005</v>
      </c>
      <c r="IU18" s="47">
        <f t="shared" si="519"/>
        <v>13.067947</v>
      </c>
      <c r="IV18" s="47">
        <f t="shared" si="519"/>
        <v>13.817947</v>
      </c>
      <c r="IW18" s="47">
        <f t="shared" si="519"/>
        <v>21.919754000000001</v>
      </c>
      <c r="IX18" s="47">
        <f t="shared" ref="IX18:LI18" si="520">+IX17+IX16</f>
        <v>21.919754000000001</v>
      </c>
      <c r="IY18" s="47">
        <f t="shared" si="520"/>
        <v>10.919754000000001</v>
      </c>
      <c r="IZ18" s="47">
        <f t="shared" si="520"/>
        <v>5.4897540000000005</v>
      </c>
      <c r="JA18" s="47">
        <f t="shared" si="520"/>
        <v>5.4897540000000005</v>
      </c>
      <c r="JB18" s="47">
        <f t="shared" si="520"/>
        <v>5.4897540000000005</v>
      </c>
      <c r="JC18" s="47">
        <f t="shared" si="520"/>
        <v>5.4897540000000005</v>
      </c>
      <c r="JD18" s="47">
        <f t="shared" si="520"/>
        <v>5.4897540000000005</v>
      </c>
      <c r="JE18" s="47">
        <f t="shared" si="520"/>
        <v>5.4897540000000005</v>
      </c>
      <c r="JF18" s="47">
        <f t="shared" si="520"/>
        <v>5.4897540000000005</v>
      </c>
      <c r="JG18" s="47">
        <f t="shared" si="520"/>
        <v>13.169754000000001</v>
      </c>
      <c r="JH18" s="47">
        <f t="shared" si="520"/>
        <v>13.919754000000001</v>
      </c>
      <c r="JI18" s="47">
        <f t="shared" si="520"/>
        <v>22.051064</v>
      </c>
      <c r="JJ18" s="47">
        <f t="shared" si="520"/>
        <v>22.051064</v>
      </c>
      <c r="JK18" s="47">
        <f t="shared" si="520"/>
        <v>11.051064</v>
      </c>
      <c r="JL18" s="47">
        <f t="shared" si="520"/>
        <v>5.6210640000000005</v>
      </c>
      <c r="JM18" s="47">
        <f t="shared" si="520"/>
        <v>5.6210640000000005</v>
      </c>
      <c r="JN18" s="47">
        <f t="shared" si="520"/>
        <v>5.6210640000000005</v>
      </c>
      <c r="JO18" s="47">
        <f t="shared" si="520"/>
        <v>5.6210640000000005</v>
      </c>
      <c r="JP18" s="47">
        <f t="shared" si="520"/>
        <v>5.6210640000000005</v>
      </c>
      <c r="JQ18" s="47">
        <f t="shared" si="520"/>
        <v>5.6210640000000005</v>
      </c>
      <c r="JR18" s="47">
        <f t="shared" si="520"/>
        <v>5.6210640000000005</v>
      </c>
      <c r="JS18" s="47">
        <f t="shared" si="520"/>
        <v>13.301064</v>
      </c>
      <c r="JT18" s="47">
        <f t="shared" si="520"/>
        <v>14.051064</v>
      </c>
      <c r="JU18" s="47">
        <f t="shared" si="520"/>
        <v>21.961877999999999</v>
      </c>
      <c r="JV18" s="47">
        <f t="shared" si="520"/>
        <v>21.961877999999999</v>
      </c>
      <c r="JW18" s="47">
        <f t="shared" si="520"/>
        <v>10.961877999999999</v>
      </c>
      <c r="JX18" s="47">
        <f t="shared" si="520"/>
        <v>5.5318779999999999</v>
      </c>
      <c r="JY18" s="47">
        <f t="shared" si="520"/>
        <v>5.5318779999999999</v>
      </c>
      <c r="JZ18" s="47">
        <f t="shared" si="520"/>
        <v>5.5318779999999999</v>
      </c>
      <c r="KA18" s="47">
        <f t="shared" si="520"/>
        <v>5.5318779999999999</v>
      </c>
      <c r="KB18" s="47">
        <f t="shared" si="520"/>
        <v>5.5318779999999999</v>
      </c>
      <c r="KC18" s="47">
        <f t="shared" si="520"/>
        <v>5.5318779999999999</v>
      </c>
      <c r="KD18" s="47">
        <f t="shared" si="520"/>
        <v>5.5318779999999999</v>
      </c>
      <c r="KE18" s="47">
        <f t="shared" si="520"/>
        <v>13.211877999999999</v>
      </c>
      <c r="KF18" s="47">
        <f t="shared" si="520"/>
        <v>13.961877999999999</v>
      </c>
      <c r="KG18" s="47">
        <f t="shared" si="520"/>
        <v>22.111342999999998</v>
      </c>
      <c r="KH18" s="47">
        <f t="shared" si="520"/>
        <v>22.111342999999998</v>
      </c>
      <c r="KI18" s="47">
        <f t="shared" si="520"/>
        <v>11.111343</v>
      </c>
      <c r="KJ18" s="47">
        <f t="shared" si="520"/>
        <v>5.681343</v>
      </c>
      <c r="KK18" s="47">
        <f t="shared" si="520"/>
        <v>5.681343</v>
      </c>
      <c r="KL18" s="47">
        <f t="shared" si="520"/>
        <v>5.681343</v>
      </c>
      <c r="KM18" s="47">
        <f t="shared" si="520"/>
        <v>5.681343</v>
      </c>
      <c r="KN18" s="47">
        <f t="shared" si="520"/>
        <v>5.681343</v>
      </c>
      <c r="KO18" s="47">
        <f t="shared" si="520"/>
        <v>5.681343</v>
      </c>
      <c r="KP18" s="47">
        <f t="shared" si="520"/>
        <v>5.681343</v>
      </c>
      <c r="KQ18" s="47">
        <f t="shared" si="520"/>
        <v>13.361343</v>
      </c>
      <c r="KR18" s="47">
        <f t="shared" si="520"/>
        <v>14.111343</v>
      </c>
      <c r="KS18" s="47">
        <f t="shared" si="520"/>
        <v>22.254829000000001</v>
      </c>
      <c r="KT18" s="47">
        <f t="shared" si="520"/>
        <v>22.254829000000001</v>
      </c>
      <c r="KU18" s="47">
        <f t="shared" si="520"/>
        <v>11.254829000000001</v>
      </c>
      <c r="KV18" s="47">
        <f t="shared" si="520"/>
        <v>5.8248290000000003</v>
      </c>
      <c r="KW18" s="47">
        <f t="shared" si="520"/>
        <v>5.8248290000000003</v>
      </c>
      <c r="KX18" s="47">
        <f t="shared" si="520"/>
        <v>5.8248290000000003</v>
      </c>
      <c r="KY18" s="47">
        <f t="shared" si="520"/>
        <v>5.8248290000000003</v>
      </c>
      <c r="KZ18" s="47">
        <f t="shared" si="520"/>
        <v>5.8248290000000003</v>
      </c>
      <c r="LA18" s="47">
        <f t="shared" si="520"/>
        <v>5.8248290000000003</v>
      </c>
      <c r="LB18" s="47">
        <f t="shared" si="520"/>
        <v>5.8248290000000003</v>
      </c>
      <c r="LC18" s="47">
        <f t="shared" si="520"/>
        <v>13.504829000000001</v>
      </c>
      <c r="LD18" s="47">
        <f t="shared" si="520"/>
        <v>14.254829000000001</v>
      </c>
      <c r="LE18" s="47">
        <f t="shared" si="520"/>
        <v>22.411833000000001</v>
      </c>
      <c r="LF18" s="47">
        <f t="shared" si="520"/>
        <v>22.411833000000001</v>
      </c>
      <c r="LG18" s="47">
        <f t="shared" si="520"/>
        <v>11.411833</v>
      </c>
      <c r="LH18" s="47">
        <f t="shared" si="520"/>
        <v>5.981833</v>
      </c>
      <c r="LI18" s="47">
        <f t="shared" si="520"/>
        <v>5.981833</v>
      </c>
      <c r="LJ18" s="47">
        <f t="shared" ref="LJ18:MZ18" si="521">+LJ17+LJ16</f>
        <v>5.981833</v>
      </c>
      <c r="LK18" s="47">
        <f t="shared" si="521"/>
        <v>5.981833</v>
      </c>
      <c r="LL18" s="47">
        <f t="shared" si="521"/>
        <v>5.981833</v>
      </c>
      <c r="LM18" s="47">
        <f t="shared" si="521"/>
        <v>5.981833</v>
      </c>
      <c r="LN18" s="47">
        <f t="shared" si="521"/>
        <v>5.981833</v>
      </c>
      <c r="LO18" s="47">
        <f t="shared" si="521"/>
        <v>13.661833</v>
      </c>
      <c r="LP18" s="47">
        <f t="shared" si="521"/>
        <v>14.411833</v>
      </c>
      <c r="LQ18" s="47">
        <f t="shared" si="521"/>
        <v>22.572792</v>
      </c>
      <c r="LR18" s="47">
        <f t="shared" si="521"/>
        <v>22.572792</v>
      </c>
      <c r="LS18" s="47">
        <f t="shared" si="521"/>
        <v>11.572792</v>
      </c>
      <c r="LT18" s="47">
        <f t="shared" si="521"/>
        <v>6.142792</v>
      </c>
      <c r="LU18" s="47">
        <f t="shared" si="521"/>
        <v>6.142792</v>
      </c>
      <c r="LV18" s="47">
        <f t="shared" si="521"/>
        <v>6.142792</v>
      </c>
      <c r="LW18" s="47">
        <f t="shared" si="521"/>
        <v>6.142792</v>
      </c>
      <c r="LX18" s="47">
        <f t="shared" si="521"/>
        <v>6.142792</v>
      </c>
      <c r="LY18" s="47">
        <f t="shared" si="521"/>
        <v>6.142792</v>
      </c>
      <c r="LZ18" s="47">
        <f t="shared" si="521"/>
        <v>6.142792</v>
      </c>
      <c r="MA18" s="47">
        <f t="shared" si="521"/>
        <v>13.822792</v>
      </c>
      <c r="MB18" s="47">
        <f t="shared" si="521"/>
        <v>14.572792</v>
      </c>
      <c r="MC18" s="47">
        <f t="shared" si="521"/>
        <v>22.786795999999999</v>
      </c>
      <c r="MD18" s="47">
        <f t="shared" si="521"/>
        <v>22.786795999999999</v>
      </c>
      <c r="ME18" s="47">
        <f t="shared" si="521"/>
        <v>11.786795999999999</v>
      </c>
      <c r="MF18" s="47">
        <f t="shared" si="521"/>
        <v>6.3567960000000001</v>
      </c>
      <c r="MG18" s="47">
        <f t="shared" si="521"/>
        <v>6.3567960000000001</v>
      </c>
      <c r="MH18" s="47">
        <f t="shared" si="521"/>
        <v>6.3567960000000001</v>
      </c>
      <c r="MI18" s="47">
        <f t="shared" si="521"/>
        <v>6.3567960000000001</v>
      </c>
      <c r="MJ18" s="47">
        <f t="shared" si="521"/>
        <v>6.3567960000000001</v>
      </c>
      <c r="MK18" s="47">
        <f t="shared" si="521"/>
        <v>6.3567960000000001</v>
      </c>
      <c r="ML18" s="47">
        <f t="shared" si="521"/>
        <v>6.3567960000000001</v>
      </c>
      <c r="MM18" s="47">
        <f t="shared" si="521"/>
        <v>14.036795999999999</v>
      </c>
      <c r="MN18" s="47">
        <f t="shared" si="521"/>
        <v>14.786795999999999</v>
      </c>
      <c r="MO18" s="47">
        <f t="shared" si="521"/>
        <v>22.935562000000001</v>
      </c>
      <c r="MP18" s="47">
        <f t="shared" si="521"/>
        <v>22.935562000000001</v>
      </c>
      <c r="MQ18" s="47">
        <f t="shared" si="521"/>
        <v>11.935562000000001</v>
      </c>
      <c r="MR18" s="47">
        <f t="shared" si="521"/>
        <v>6.5055620000000003</v>
      </c>
      <c r="MS18" s="47">
        <f t="shared" si="521"/>
        <v>6.5055620000000003</v>
      </c>
      <c r="MT18" s="47">
        <f t="shared" si="521"/>
        <v>6.5055620000000003</v>
      </c>
      <c r="MU18" s="47">
        <f t="shared" si="521"/>
        <v>6.5055620000000003</v>
      </c>
      <c r="MV18" s="47">
        <f t="shared" si="521"/>
        <v>6.5055620000000003</v>
      </c>
      <c r="MW18" s="47">
        <f t="shared" si="521"/>
        <v>6.5055620000000003</v>
      </c>
      <c r="MX18" s="47">
        <f t="shared" si="521"/>
        <v>6.5055620000000003</v>
      </c>
      <c r="MY18" s="47">
        <f t="shared" si="521"/>
        <v>14.185562000000001</v>
      </c>
      <c r="MZ18" s="47">
        <f t="shared" si="521"/>
        <v>14.935562000000001</v>
      </c>
      <c r="NA18" s="48"/>
      <c r="NB18" s="1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</row>
    <row r="19" spans="2:396" customFormat="1" x14ac:dyDescent="0.25">
      <c r="B19" s="1" t="s">
        <v>13</v>
      </c>
      <c r="C19" s="1" t="s">
        <v>7</v>
      </c>
      <c r="D19" s="1" t="s">
        <v>8</v>
      </c>
      <c r="E19" s="47">
        <f t="shared" ref="E19:G19" si="522">+E8</f>
        <v>56.15</v>
      </c>
      <c r="F19" s="47">
        <f t="shared" si="522"/>
        <v>51.85</v>
      </c>
      <c r="G19" s="47">
        <f t="shared" si="522"/>
        <v>39.75</v>
      </c>
      <c r="H19" s="47">
        <f t="shared" ref="H19:P19" si="523">+H8</f>
        <v>46</v>
      </c>
      <c r="I19" s="47">
        <f t="shared" si="523"/>
        <v>26.65</v>
      </c>
      <c r="J19" s="47">
        <f t="shared" si="523"/>
        <v>29.8</v>
      </c>
      <c r="K19" s="47">
        <f t="shared" si="523"/>
        <v>43.93</v>
      </c>
      <c r="L19" s="47">
        <f t="shared" si="523"/>
        <v>51.93</v>
      </c>
      <c r="M19" s="47">
        <f t="shared" si="523"/>
        <v>47</v>
      </c>
      <c r="N19" s="47">
        <f t="shared" si="523"/>
        <v>58.5</v>
      </c>
      <c r="O19" s="47">
        <f t="shared" si="523"/>
        <v>92</v>
      </c>
      <c r="P19" s="62">
        <f t="shared" si="523"/>
        <v>156.5</v>
      </c>
      <c r="Q19" s="47">
        <f t="shared" ref="Q19:BN19" si="524">+(Q16+Q17)*Q11</f>
        <v>159.9</v>
      </c>
      <c r="R19" s="47">
        <f t="shared" si="524"/>
        <v>125</v>
      </c>
      <c r="S19" s="47">
        <f t="shared" si="524"/>
        <v>97</v>
      </c>
      <c r="T19" s="47">
        <f t="shared" si="524"/>
        <v>54.25</v>
      </c>
      <c r="U19" s="47">
        <f t="shared" si="524"/>
        <v>48.55</v>
      </c>
      <c r="V19" s="47">
        <f t="shared" si="524"/>
        <v>54.25</v>
      </c>
      <c r="W19" s="47">
        <f t="shared" si="524"/>
        <v>135.25</v>
      </c>
      <c r="X19" s="47">
        <f t="shared" si="524"/>
        <v>93</v>
      </c>
      <c r="Y19" s="47">
        <f t="shared" si="524"/>
        <v>98.930769230769229</v>
      </c>
      <c r="Z19" s="47">
        <f t="shared" si="524"/>
        <v>90.307692307692307</v>
      </c>
      <c r="AA19" s="47">
        <f t="shared" si="524"/>
        <v>152.55208333333334</v>
      </c>
      <c r="AB19" s="62">
        <f t="shared" si="524"/>
        <v>254.4375</v>
      </c>
      <c r="AC19" s="111">
        <f t="shared" si="524"/>
        <v>317.45833333333326</v>
      </c>
      <c r="AD19" s="47">
        <f t="shared" si="524"/>
        <v>317.45833333333337</v>
      </c>
      <c r="AE19" s="47">
        <f t="shared" si="524"/>
        <v>160.15625</v>
      </c>
      <c r="AF19" s="47">
        <f t="shared" si="524"/>
        <v>84.302083333333329</v>
      </c>
      <c r="AG19" s="47">
        <f t="shared" si="524"/>
        <v>62.197916666666664</v>
      </c>
      <c r="AH19" s="62">
        <f t="shared" si="524"/>
        <v>66.15625</v>
      </c>
      <c r="AI19" s="47">
        <f t="shared" si="524"/>
        <v>80.164583333333326</v>
      </c>
      <c r="AJ19" s="47">
        <f t="shared" si="524"/>
        <v>80.164583333333326</v>
      </c>
      <c r="AK19" s="47">
        <f t="shared" si="524"/>
        <v>59.75</v>
      </c>
      <c r="AL19" s="47">
        <f t="shared" si="524"/>
        <v>58.479166666666664</v>
      </c>
      <c r="AM19" s="47">
        <f t="shared" si="524"/>
        <v>109.05769230769231</v>
      </c>
      <c r="AN19" s="62">
        <f t="shared" si="524"/>
        <v>177.19230769230768</v>
      </c>
      <c r="AO19" s="47">
        <f t="shared" si="524"/>
        <v>225</v>
      </c>
      <c r="AP19" s="47">
        <f t="shared" si="524"/>
        <v>200.22934219999999</v>
      </c>
      <c r="AQ19" s="47">
        <f t="shared" si="524"/>
        <v>110</v>
      </c>
      <c r="AR19" s="47">
        <f t="shared" si="524"/>
        <v>72</v>
      </c>
      <c r="AS19" s="47">
        <f t="shared" si="524"/>
        <v>53.25</v>
      </c>
      <c r="AT19" s="47">
        <f t="shared" si="524"/>
        <v>56</v>
      </c>
      <c r="AU19" s="47">
        <f t="shared" si="524"/>
        <v>72.5</v>
      </c>
      <c r="AV19" s="47">
        <f t="shared" si="524"/>
        <v>72.5</v>
      </c>
      <c r="AW19" s="47">
        <f t="shared" si="524"/>
        <v>49.5</v>
      </c>
      <c r="AX19" s="47">
        <f t="shared" si="524"/>
        <v>49.5</v>
      </c>
      <c r="AY19" s="47">
        <f t="shared" si="524"/>
        <v>81.5</v>
      </c>
      <c r="AZ19" s="62">
        <f t="shared" si="524"/>
        <v>122.25</v>
      </c>
      <c r="BA19" s="47">
        <f t="shared" si="524"/>
        <v>221.0389838532866</v>
      </c>
      <c r="BB19" s="47">
        <f t="shared" si="524"/>
        <v>196.70440149999999</v>
      </c>
      <c r="BC19" s="47">
        <f t="shared" si="524"/>
        <v>105.77986228769495</v>
      </c>
      <c r="BD19" s="47">
        <f t="shared" si="524"/>
        <v>65.389676160100493</v>
      </c>
      <c r="BE19" s="47">
        <f t="shared" si="524"/>
        <v>48.361114660074314</v>
      </c>
      <c r="BF19" s="47">
        <f t="shared" si="524"/>
        <v>50.858637013411489</v>
      </c>
      <c r="BG19" s="47">
        <f t="shared" si="524"/>
        <v>65.843771133434529</v>
      </c>
      <c r="BH19" s="47">
        <f t="shared" si="524"/>
        <v>65.843771133434529</v>
      </c>
      <c r="BI19" s="47">
        <f t="shared" si="524"/>
        <v>44.955402360069087</v>
      </c>
      <c r="BJ19" s="47">
        <f t="shared" si="524"/>
        <v>44.955402360069087</v>
      </c>
      <c r="BK19" s="47">
        <f t="shared" si="524"/>
        <v>78.980901206890522</v>
      </c>
      <c r="BL19" s="47">
        <f t="shared" si="524"/>
        <v>118.70123663879157</v>
      </c>
      <c r="BM19" s="47">
        <f t="shared" si="524"/>
        <v>219.83315305522689</v>
      </c>
      <c r="BN19" s="47">
        <f t="shared" si="524"/>
        <v>195.63132279999999</v>
      </c>
      <c r="BO19" s="47">
        <f t="shared" ref="BO19:DZ19" si="525">+(BO16+BO17)*BO11</f>
        <v>104.49514850793088</v>
      </c>
      <c r="BP19" s="47">
        <f t="shared" si="525"/>
        <v>63.377330899172158</v>
      </c>
      <c r="BQ19" s="47">
        <f t="shared" si="525"/>
        <v>46.872817644179406</v>
      </c>
      <c r="BR19" s="47">
        <f t="shared" si="525"/>
        <v>49.293479588245013</v>
      </c>
      <c r="BS19" s="47">
        <f t="shared" si="525"/>
        <v>63.817451252638634</v>
      </c>
      <c r="BT19" s="47">
        <f t="shared" si="525"/>
        <v>63.817451252638634</v>
      </c>
      <c r="BU19" s="47">
        <f t="shared" si="525"/>
        <v>43.571914993180854</v>
      </c>
      <c r="BV19" s="47">
        <f t="shared" si="525"/>
        <v>43.571914993180854</v>
      </c>
      <c r="BW19" s="47">
        <f t="shared" si="525"/>
        <v>78.214025537724964</v>
      </c>
      <c r="BX19" s="47">
        <f t="shared" si="525"/>
        <v>117.62090573442966</v>
      </c>
      <c r="BY19" s="47">
        <f t="shared" si="525"/>
        <v>219.33675038562853</v>
      </c>
      <c r="BZ19" s="47">
        <f t="shared" si="525"/>
        <v>195.18956999999997</v>
      </c>
      <c r="CA19" s="47">
        <f t="shared" si="525"/>
        <v>103.96627219214028</v>
      </c>
      <c r="CB19" s="47">
        <f t="shared" si="525"/>
        <v>62.548911554363784</v>
      </c>
      <c r="CC19" s="47">
        <f t="shared" si="525"/>
        <v>46.26013250374821</v>
      </c>
      <c r="CD19" s="47">
        <f t="shared" si="525"/>
        <v>48.649153431171833</v>
      </c>
      <c r="CE19" s="47">
        <f t="shared" si="525"/>
        <v>62.98327899571354</v>
      </c>
      <c r="CF19" s="47">
        <f t="shared" si="525"/>
        <v>62.98327899571354</v>
      </c>
      <c r="CG19" s="47">
        <f t="shared" si="525"/>
        <v>43.002376693625102</v>
      </c>
      <c r="CH19" s="47">
        <f t="shared" si="525"/>
        <v>43.002376693625102</v>
      </c>
      <c r="CI19" s="47">
        <f t="shared" si="525"/>
        <v>77.898326908998314</v>
      </c>
      <c r="CJ19" s="47">
        <f t="shared" si="525"/>
        <v>117.17616742965441</v>
      </c>
      <c r="CK19" s="47">
        <f t="shared" si="525"/>
        <v>221.19695430682987</v>
      </c>
      <c r="CL19" s="47">
        <f t="shared" si="525"/>
        <v>196.84498070000001</v>
      </c>
      <c r="CM19" s="47">
        <f t="shared" si="525"/>
        <v>105.94816684484275</v>
      </c>
      <c r="CN19" s="47">
        <f t="shared" si="525"/>
        <v>65.653304435365939</v>
      </c>
      <c r="CO19" s="47">
        <f t="shared" si="525"/>
        <v>48.556089738656063</v>
      </c>
      <c r="CP19" s="47">
        <f t="shared" si="525"/>
        <v>51.063681227506848</v>
      </c>
      <c r="CQ19" s="47">
        <f t="shared" si="525"/>
        <v>66.109230160611546</v>
      </c>
      <c r="CR19" s="47">
        <f t="shared" si="525"/>
        <v>66.109230160611546</v>
      </c>
      <c r="CS19" s="47">
        <f t="shared" si="525"/>
        <v>45.136646799314086</v>
      </c>
      <c r="CT19" s="47">
        <f t="shared" si="525"/>
        <v>45.136646799314086</v>
      </c>
      <c r="CU19" s="47">
        <f t="shared" si="525"/>
        <v>79.08136612905399</v>
      </c>
      <c r="CV19" s="47">
        <f t="shared" si="525"/>
        <v>118.84276591737151</v>
      </c>
      <c r="CW19" s="47">
        <f t="shared" si="525"/>
        <v>222.75964646928753</v>
      </c>
      <c r="CX19" s="47">
        <f t="shared" si="525"/>
        <v>198.23563324999998</v>
      </c>
      <c r="CY19" s="47">
        <f t="shared" si="525"/>
        <v>107.61308712874089</v>
      </c>
      <c r="CZ19" s="47">
        <f t="shared" si="525"/>
        <v>68.261196166504021</v>
      </c>
      <c r="DA19" s="47">
        <f t="shared" si="525"/>
        <v>50.484842998143591</v>
      </c>
      <c r="DB19" s="47">
        <f t="shared" si="525"/>
        <v>53.092041462836455</v>
      </c>
      <c r="DC19" s="47">
        <f t="shared" si="525"/>
        <v>68.735232250993633</v>
      </c>
      <c r="DD19" s="47">
        <f t="shared" si="525"/>
        <v>68.735232250993633</v>
      </c>
      <c r="DE19" s="47">
        <f t="shared" si="525"/>
        <v>46.929572364471511</v>
      </c>
      <c r="DF19" s="47">
        <f t="shared" si="525"/>
        <v>46.929572364471511</v>
      </c>
      <c r="DG19" s="47">
        <f t="shared" si="525"/>
        <v>80.075195943081667</v>
      </c>
      <c r="DH19" s="47">
        <f t="shared" si="525"/>
        <v>120.24281693599175</v>
      </c>
      <c r="DI19" s="47">
        <f t="shared" si="525"/>
        <v>225.15452813214108</v>
      </c>
      <c r="DJ19" s="47">
        <f t="shared" si="525"/>
        <v>200.36685805000002</v>
      </c>
      <c r="DK19" s="47">
        <f t="shared" si="525"/>
        <v>110.16463704612809</v>
      </c>
      <c r="DL19" s="47">
        <f t="shared" si="525"/>
        <v>72.257883572798562</v>
      </c>
      <c r="DM19" s="47">
        <f t="shared" si="525"/>
        <v>53.440726392382267</v>
      </c>
      <c r="DN19" s="47">
        <f t="shared" si="525"/>
        <v>56.200576112176655</v>
      </c>
      <c r="DO19" s="47">
        <f t="shared" si="525"/>
        <v>72.759674430942994</v>
      </c>
      <c r="DP19" s="47">
        <f t="shared" si="525"/>
        <v>72.759674430942994</v>
      </c>
      <c r="DQ19" s="47">
        <f t="shared" si="525"/>
        <v>49.677294956299008</v>
      </c>
      <c r="DR19" s="47">
        <f t="shared" si="525"/>
        <v>49.677294956299008</v>
      </c>
      <c r="DS19" s="47">
        <f t="shared" si="525"/>
        <v>81.598275699153859</v>
      </c>
      <c r="DT19" s="47">
        <f t="shared" si="525"/>
        <v>122.38844522549427</v>
      </c>
      <c r="DU19" s="47">
        <f t="shared" si="525"/>
        <v>227.91864580674832</v>
      </c>
      <c r="DV19" s="47">
        <f t="shared" si="525"/>
        <v>202.82666900000001</v>
      </c>
      <c r="DW19" s="47">
        <f t="shared" si="525"/>
        <v>113.10957763909634</v>
      </c>
      <c r="DX19" s="47">
        <f t="shared" si="525"/>
        <v>76.870768823444308</v>
      </c>
      <c r="DY19" s="47">
        <f t="shared" si="525"/>
        <v>56.852339442339016</v>
      </c>
      <c r="DZ19" s="47">
        <f t="shared" si="525"/>
        <v>59.788375751567798</v>
      </c>
      <c r="EA19" s="47">
        <f t="shared" ref="EA19:GL19" si="526">+(EA16+EA17)*EA11</f>
        <v>77.404593606940452</v>
      </c>
      <c r="EB19" s="47">
        <f t="shared" si="526"/>
        <v>77.404593606940452</v>
      </c>
      <c r="EC19" s="47">
        <f t="shared" si="526"/>
        <v>52.84865356611796</v>
      </c>
      <c r="ED19" s="47">
        <f t="shared" si="526"/>
        <v>52.84865356611796</v>
      </c>
      <c r="EE19" s="47">
        <f t="shared" si="526"/>
        <v>83.356179540039037</v>
      </c>
      <c r="EF19" s="47">
        <f t="shared" si="526"/>
        <v>124.8648803538524</v>
      </c>
      <c r="EG19" s="47">
        <f t="shared" si="526"/>
        <v>229.24598722973778</v>
      </c>
      <c r="EH19" s="47">
        <f t="shared" si="526"/>
        <v>204.00788099999997</v>
      </c>
      <c r="EI19" s="47">
        <f t="shared" si="526"/>
        <v>114.52375102006334</v>
      </c>
      <c r="EJ19" s="47">
        <f t="shared" si="526"/>
        <v>79.085896539940464</v>
      </c>
      <c r="EK19" s="47">
        <f t="shared" si="526"/>
        <v>58.4906109826643</v>
      </c>
      <c r="EL19" s="47">
        <f t="shared" si="526"/>
        <v>61.511252864398138</v>
      </c>
      <c r="EM19" s="47">
        <f t="shared" si="526"/>
        <v>79.635104154801169</v>
      </c>
      <c r="EN19" s="47">
        <f t="shared" si="526"/>
        <v>79.635104154801169</v>
      </c>
      <c r="EO19" s="47">
        <f t="shared" si="526"/>
        <v>54.371553871209066</v>
      </c>
      <c r="EP19" s="47">
        <f t="shared" si="526"/>
        <v>54.371553871209066</v>
      </c>
      <c r="EQ19" s="47">
        <f t="shared" si="526"/>
        <v>84.200332669652354</v>
      </c>
      <c r="ER19" s="47">
        <f t="shared" si="526"/>
        <v>126.05407535716684</v>
      </c>
      <c r="ES19" s="47">
        <f t="shared" si="526"/>
        <v>231.33522174403865</v>
      </c>
      <c r="ET19" s="47">
        <f t="shared" si="526"/>
        <v>205.86710789999998</v>
      </c>
      <c r="EU19" s="47">
        <f t="shared" si="526"/>
        <v>116.74965897829426</v>
      </c>
      <c r="EV19" s="47">
        <f t="shared" si="526"/>
        <v>82.572506087968463</v>
      </c>
      <c r="EW19" s="47">
        <f t="shared" si="526"/>
        <v>61.069249294226672</v>
      </c>
      <c r="EX19" s="47">
        <f t="shared" si="526"/>
        <v>64.223060290642138</v>
      </c>
      <c r="EY19" s="47">
        <f t="shared" si="526"/>
        <v>83.145926269134918</v>
      </c>
      <c r="EZ19" s="47">
        <f t="shared" si="526"/>
        <v>83.145926269134918</v>
      </c>
      <c r="FA19" s="47">
        <f t="shared" si="526"/>
        <v>56.768597935478319</v>
      </c>
      <c r="FB19" s="47">
        <f t="shared" si="526"/>
        <v>56.768597935478319</v>
      </c>
      <c r="FC19" s="47">
        <f t="shared" si="526"/>
        <v>85.529029132519568</v>
      </c>
      <c r="FD19" s="47">
        <f t="shared" si="526"/>
        <v>127.92586749905823</v>
      </c>
      <c r="FE19" s="47">
        <f t="shared" si="526"/>
        <v>232.85282060298354</v>
      </c>
      <c r="FF19" s="47">
        <f t="shared" si="526"/>
        <v>207.21763154999999</v>
      </c>
      <c r="FG19" s="47">
        <f t="shared" si="526"/>
        <v>118.36653604709853</v>
      </c>
      <c r="FH19" s="47">
        <f t="shared" si="526"/>
        <v>85.10514406396139</v>
      </c>
      <c r="FI19" s="47">
        <f t="shared" si="526"/>
        <v>62.942346130638107</v>
      </c>
      <c r="FJ19" s="47">
        <f t="shared" si="526"/>
        <v>66.192889827525519</v>
      </c>
      <c r="FK19" s="47">
        <f t="shared" si="526"/>
        <v>85.696152008850007</v>
      </c>
      <c r="FL19" s="47">
        <f t="shared" si="526"/>
        <v>85.696152008850007</v>
      </c>
      <c r="FM19" s="47">
        <f t="shared" si="526"/>
        <v>58.509786543973455</v>
      </c>
      <c r="FN19" s="47">
        <f t="shared" si="526"/>
        <v>58.509786543973455</v>
      </c>
      <c r="FO19" s="47">
        <f t="shared" si="526"/>
        <v>86.494180829051885</v>
      </c>
      <c r="FP19" s="47">
        <f t="shared" si="526"/>
        <v>129.28551841391348</v>
      </c>
      <c r="FQ19" s="47">
        <f t="shared" si="526"/>
        <v>233.15358651765072</v>
      </c>
      <c r="FR19" s="47">
        <f t="shared" si="526"/>
        <v>207.48528559999997</v>
      </c>
      <c r="FS19" s="47">
        <f t="shared" si="526"/>
        <v>118.68697745204362</v>
      </c>
      <c r="FT19" s="47">
        <f t="shared" si="526"/>
        <v>85.607075897186462</v>
      </c>
      <c r="FU19" s="47">
        <f t="shared" si="526"/>
        <v>63.313566548960814</v>
      </c>
      <c r="FV19" s="47">
        <f t="shared" si="526"/>
        <v>66.583281253367247</v>
      </c>
      <c r="FW19" s="47">
        <f t="shared" si="526"/>
        <v>86.201569479805812</v>
      </c>
      <c r="FX19" s="47">
        <f t="shared" si="526"/>
        <v>86.201569479805812</v>
      </c>
      <c r="FY19" s="47">
        <f t="shared" si="526"/>
        <v>58.854864679315689</v>
      </c>
      <c r="FZ19" s="47">
        <f t="shared" si="526"/>
        <v>58.854864679315689</v>
      </c>
      <c r="GA19" s="47">
        <f t="shared" si="526"/>
        <v>86.68545978995067</v>
      </c>
      <c r="GB19" s="47">
        <f t="shared" si="526"/>
        <v>129.55498135441599</v>
      </c>
      <c r="GC19" s="47">
        <f t="shared" si="526"/>
        <v>234.08652202898762</v>
      </c>
      <c r="GD19" s="47">
        <f t="shared" si="526"/>
        <v>208.31551255000002</v>
      </c>
      <c r="GE19" s="47">
        <f t="shared" si="526"/>
        <v>119.68094369421814</v>
      </c>
      <c r="GF19" s="47">
        <f t="shared" si="526"/>
        <v>87.164001095988255</v>
      </c>
      <c r="GG19" s="47">
        <f t="shared" si="526"/>
        <v>64.465042477241312</v>
      </c>
      <c r="GH19" s="47">
        <f t="shared" si="526"/>
        <v>67.794223074657538</v>
      </c>
      <c r="GI19" s="47">
        <f t="shared" si="526"/>
        <v>87.76930665915485</v>
      </c>
      <c r="GJ19" s="47">
        <f t="shared" si="526"/>
        <v>87.76930665915485</v>
      </c>
      <c r="GK19" s="47">
        <f t="shared" si="526"/>
        <v>59.92525075349193</v>
      </c>
      <c r="GL19" s="47">
        <f t="shared" si="526"/>
        <v>59.92525075349193</v>
      </c>
      <c r="GM19" s="47">
        <f t="shared" ref="GM19:IX19" si="527">+(GM16+GM17)*GM11</f>
        <v>87.278781461362598</v>
      </c>
      <c r="GN19" s="47">
        <f t="shared" si="527"/>
        <v>130.39081924004279</v>
      </c>
      <c r="GO19" s="47">
        <f t="shared" si="527"/>
        <v>235.39904265339987</v>
      </c>
      <c r="GP19" s="47">
        <f t="shared" si="527"/>
        <v>209.48353539999999</v>
      </c>
      <c r="GQ19" s="47">
        <f t="shared" si="527"/>
        <v>121.07932673031263</v>
      </c>
      <c r="GR19" s="47">
        <f t="shared" si="527"/>
        <v>89.354395189966169</v>
      </c>
      <c r="GS19" s="47">
        <f t="shared" si="527"/>
        <v>66.085021442579148</v>
      </c>
      <c r="GT19" s="47">
        <f t="shared" si="527"/>
        <v>69.497862925529247</v>
      </c>
      <c r="GU19" s="47">
        <f t="shared" si="527"/>
        <v>89.974911823229831</v>
      </c>
      <c r="GV19" s="47">
        <f t="shared" si="527"/>
        <v>89.974911823229831</v>
      </c>
      <c r="GW19" s="47">
        <f t="shared" si="527"/>
        <v>61.431146693101738</v>
      </c>
      <c r="GX19" s="47">
        <f t="shared" si="527"/>
        <v>61.431146693101738</v>
      </c>
      <c r="GY19" s="47">
        <f t="shared" si="527"/>
        <v>88.113508965220831</v>
      </c>
      <c r="GZ19" s="47">
        <f t="shared" si="527"/>
        <v>131.56673595692098</v>
      </c>
      <c r="HA19" s="47">
        <f t="shared" si="527"/>
        <v>237.21974289265782</v>
      </c>
      <c r="HB19" s="47">
        <f t="shared" si="527"/>
        <v>211.10379144999999</v>
      </c>
      <c r="HC19" s="47">
        <f t="shared" si="527"/>
        <v>123.01913345108822</v>
      </c>
      <c r="HD19" s="47">
        <f t="shared" si="527"/>
        <v>92.392862530439857</v>
      </c>
      <c r="HE19" s="47">
        <f t="shared" si="527"/>
        <v>68.332221246471136</v>
      </c>
      <c r="HF19" s="47">
        <f t="shared" si="527"/>
        <v>71.861115301453225</v>
      </c>
      <c r="HG19" s="47">
        <f t="shared" si="527"/>
        <v>93.03447963134569</v>
      </c>
      <c r="HH19" s="47">
        <f t="shared" si="527"/>
        <v>93.03447963134569</v>
      </c>
      <c r="HI19" s="47">
        <f t="shared" si="527"/>
        <v>63.520092989677394</v>
      </c>
      <c r="HJ19" s="47">
        <f t="shared" si="527"/>
        <v>63.520092989677394</v>
      </c>
      <c r="HK19" s="47">
        <f t="shared" si="527"/>
        <v>89.271424915433371</v>
      </c>
      <c r="HL19" s="47">
        <f t="shared" si="527"/>
        <v>133.19794220842365</v>
      </c>
      <c r="HM19" s="47">
        <f t="shared" si="527"/>
        <v>238.93684143312336</v>
      </c>
      <c r="HN19" s="47">
        <f t="shared" si="527"/>
        <v>212.63185149999998</v>
      </c>
      <c r="HO19" s="47">
        <f t="shared" si="527"/>
        <v>124.84856106207518</v>
      </c>
      <c r="HP19" s="47">
        <f t="shared" si="527"/>
        <v>95.258434645543247</v>
      </c>
      <c r="HQ19" s="47">
        <f t="shared" si="527"/>
        <v>70.451550623266357</v>
      </c>
      <c r="HR19" s="47">
        <f t="shared" si="527"/>
        <v>74.089893613200303</v>
      </c>
      <c r="HS19" s="47">
        <f t="shared" si="527"/>
        <v>95.91995155280398</v>
      </c>
      <c r="HT19" s="47">
        <f t="shared" si="527"/>
        <v>95.91995155280398</v>
      </c>
      <c r="HU19" s="47">
        <f t="shared" si="527"/>
        <v>65.490173818810987</v>
      </c>
      <c r="HV19" s="47">
        <f t="shared" si="527"/>
        <v>65.490173818810987</v>
      </c>
      <c r="HW19" s="47">
        <f t="shared" si="527"/>
        <v>90.363452996289809</v>
      </c>
      <c r="HX19" s="47">
        <f t="shared" si="527"/>
        <v>134.73632937027472</v>
      </c>
      <c r="HY19" s="47">
        <f t="shared" si="527"/>
        <v>240.68937042634903</v>
      </c>
      <c r="HZ19" s="47">
        <f t="shared" si="527"/>
        <v>214.1914414</v>
      </c>
      <c r="IA19" s="47">
        <f t="shared" si="527"/>
        <v>126.71573691349306</v>
      </c>
      <c r="IB19" s="47">
        <f t="shared" si="527"/>
        <v>98.18313471111783</v>
      </c>
      <c r="IC19" s="47">
        <f t="shared" si="527"/>
        <v>72.614610046764227</v>
      </c>
      <c r="ID19" s="47">
        <f t="shared" si="527"/>
        <v>76.364660330869427</v>
      </c>
      <c r="IE19" s="47">
        <f t="shared" si="527"/>
        <v>98.864962035500596</v>
      </c>
      <c r="IF19" s="47">
        <f t="shared" si="527"/>
        <v>98.864962035500596</v>
      </c>
      <c r="IG19" s="47">
        <f t="shared" si="527"/>
        <v>67.500905113893509</v>
      </c>
      <c r="IH19" s="47">
        <f t="shared" si="527"/>
        <v>67.500905113893509</v>
      </c>
      <c r="II19" s="47">
        <f t="shared" si="527"/>
        <v>91.478013883749767</v>
      </c>
      <c r="IJ19" s="47">
        <f t="shared" si="527"/>
        <v>136.30645947079833</v>
      </c>
      <c r="IK19" s="47">
        <f t="shared" si="527"/>
        <v>241.4932022822677</v>
      </c>
      <c r="IL19" s="47">
        <f t="shared" si="527"/>
        <v>214.90677794999999</v>
      </c>
      <c r="IM19" s="47">
        <f t="shared" si="527"/>
        <v>127.57215380346945</v>
      </c>
      <c r="IN19" s="47">
        <f t="shared" si="527"/>
        <v>99.524605859842822</v>
      </c>
      <c r="IO19" s="47">
        <f t="shared" si="527"/>
        <v>73.606739750508751</v>
      </c>
      <c r="IP19" s="47">
        <f t="shared" si="527"/>
        <v>77.408026779877744</v>
      </c>
      <c r="IQ19" s="47">
        <f t="shared" si="527"/>
        <v>100.21574895609173</v>
      </c>
      <c r="IR19" s="47">
        <f t="shared" si="527"/>
        <v>100.21574895609173</v>
      </c>
      <c r="IS19" s="47">
        <f t="shared" si="527"/>
        <v>68.423166528641943</v>
      </c>
      <c r="IT19" s="47">
        <f t="shared" si="527"/>
        <v>68.423166528641943</v>
      </c>
      <c r="IU19" s="47">
        <f t="shared" si="527"/>
        <v>91.989229133348744</v>
      </c>
      <c r="IV19" s="47">
        <f t="shared" si="527"/>
        <v>137.02663049085925</v>
      </c>
      <c r="IW19" s="47">
        <f t="shared" si="527"/>
        <v>242.62005892211337</v>
      </c>
      <c r="IX19" s="47">
        <f t="shared" si="527"/>
        <v>215.90957689999999</v>
      </c>
      <c r="IY19" s="47">
        <f t="shared" ref="IY19:LJ19" si="528">+(IY16+IY17)*IY11</f>
        <v>128.77272709729959</v>
      </c>
      <c r="IZ19" s="47">
        <f t="shared" si="528"/>
        <v>101.40515545485053</v>
      </c>
      <c r="JA19" s="47">
        <f t="shared" si="528"/>
        <v>74.997562888483202</v>
      </c>
      <c r="JB19" s="47">
        <f t="shared" si="528"/>
        <v>78.870676464883744</v>
      </c>
      <c r="JC19" s="47">
        <f t="shared" si="528"/>
        <v>102.10935792328701</v>
      </c>
      <c r="JD19" s="47">
        <f t="shared" si="528"/>
        <v>102.10935792328701</v>
      </c>
      <c r="JE19" s="47">
        <f t="shared" si="528"/>
        <v>69.716044375209734</v>
      </c>
      <c r="JF19" s="47">
        <f t="shared" si="528"/>
        <v>69.716044375209734</v>
      </c>
      <c r="JG19" s="47">
        <f t="shared" si="528"/>
        <v>92.705879380734871</v>
      </c>
      <c r="JH19" s="47">
        <f t="shared" si="528"/>
        <v>138.03620667250061</v>
      </c>
      <c r="JI19" s="47">
        <f t="shared" si="528"/>
        <v>244.0734712157487</v>
      </c>
      <c r="JJ19" s="47">
        <f t="shared" si="528"/>
        <v>217.2029804</v>
      </c>
      <c r="JK19" s="47">
        <f t="shared" si="528"/>
        <v>130.32121864712263</v>
      </c>
      <c r="JL19" s="47">
        <f t="shared" si="528"/>
        <v>103.83067597230476</v>
      </c>
      <c r="JM19" s="47">
        <f t="shared" si="528"/>
        <v>76.791437437850391</v>
      </c>
      <c r="JN19" s="47">
        <f t="shared" si="528"/>
        <v>80.757192422903699</v>
      </c>
      <c r="JO19" s="47">
        <f t="shared" si="528"/>
        <v>104.55172233322355</v>
      </c>
      <c r="JP19" s="47">
        <f t="shared" si="528"/>
        <v>104.55172233322355</v>
      </c>
      <c r="JQ19" s="47">
        <f t="shared" si="528"/>
        <v>71.383589730959528</v>
      </c>
      <c r="JR19" s="47">
        <f t="shared" si="528"/>
        <v>71.383589730959528</v>
      </c>
      <c r="JS19" s="47">
        <f t="shared" si="528"/>
        <v>93.630210163335988</v>
      </c>
      <c r="JT19" s="47">
        <f t="shared" si="528"/>
        <v>139.33835140136335</v>
      </c>
      <c r="JU19" s="47">
        <f t="shared" si="528"/>
        <v>243.08631084090928</v>
      </c>
      <c r="JV19" s="47">
        <f t="shared" si="528"/>
        <v>216.32449829999999</v>
      </c>
      <c r="JW19" s="47">
        <f t="shared" si="528"/>
        <v>129.26948026190809</v>
      </c>
      <c r="JX19" s="47">
        <f t="shared" si="528"/>
        <v>102.18325785586524</v>
      </c>
      <c r="JY19" s="47">
        <f t="shared" si="528"/>
        <v>75.573034455900327</v>
      </c>
      <c r="JZ19" s="47">
        <f t="shared" si="528"/>
        <v>79.475867221228512</v>
      </c>
      <c r="KA19" s="47">
        <f t="shared" si="528"/>
        <v>102.89286381319764</v>
      </c>
      <c r="KB19" s="47">
        <f t="shared" si="528"/>
        <v>102.89286381319764</v>
      </c>
      <c r="KC19" s="47">
        <f t="shared" si="528"/>
        <v>70.250989775907343</v>
      </c>
      <c r="KD19" s="47">
        <f t="shared" si="528"/>
        <v>70.250989775907343</v>
      </c>
      <c r="KE19" s="47">
        <f t="shared" si="528"/>
        <v>93.002402950046331</v>
      </c>
      <c r="KF19" s="47">
        <f t="shared" si="528"/>
        <v>138.45393224221056</v>
      </c>
      <c r="KG19" s="47">
        <f t="shared" si="528"/>
        <v>244.74067279710613</v>
      </c>
      <c r="KH19" s="47">
        <f t="shared" si="528"/>
        <v>217.79672854999998</v>
      </c>
      <c r="KI19" s="47">
        <f t="shared" si="528"/>
        <v>131.03206718974531</v>
      </c>
      <c r="KJ19" s="47">
        <f t="shared" si="528"/>
        <v>104.94413230671663</v>
      </c>
      <c r="KK19" s="47">
        <f t="shared" si="528"/>
        <v>77.614931185175834</v>
      </c>
      <c r="KL19" s="47">
        <f t="shared" si="528"/>
        <v>81.623214016335154</v>
      </c>
      <c r="KM19" s="47">
        <f t="shared" si="528"/>
        <v>105.67291100329106</v>
      </c>
      <c r="KN19" s="47">
        <f t="shared" si="528"/>
        <v>105.67291100329106</v>
      </c>
      <c r="KO19" s="47">
        <f t="shared" si="528"/>
        <v>72.149090960867682</v>
      </c>
      <c r="KP19" s="47">
        <f t="shared" si="528"/>
        <v>72.149090960867682</v>
      </c>
      <c r="KQ19" s="47">
        <f t="shared" si="528"/>
        <v>94.054532265570501</v>
      </c>
      <c r="KR19" s="47">
        <f t="shared" si="528"/>
        <v>139.93611228866146</v>
      </c>
      <c r="KS19" s="47">
        <f t="shared" si="528"/>
        <v>246.3288558476321</v>
      </c>
      <c r="KT19" s="47">
        <f t="shared" si="528"/>
        <v>219.21006564999999</v>
      </c>
      <c r="KU19" s="47">
        <f t="shared" si="528"/>
        <v>132.72414592341303</v>
      </c>
      <c r="KV19" s="47">
        <f t="shared" si="528"/>
        <v>107.59456439084913</v>
      </c>
      <c r="KW19" s="47">
        <f t="shared" si="528"/>
        <v>79.575146580732152</v>
      </c>
      <c r="KX19" s="47">
        <f t="shared" si="528"/>
        <v>83.684661192882658</v>
      </c>
      <c r="KY19" s="47">
        <f t="shared" si="528"/>
        <v>108.34174886578559</v>
      </c>
      <c r="KZ19" s="47">
        <f t="shared" si="528"/>
        <v>108.34174886578559</v>
      </c>
      <c r="LA19" s="47">
        <f t="shared" si="528"/>
        <v>73.971263018708768</v>
      </c>
      <c r="LB19" s="47">
        <f t="shared" si="528"/>
        <v>73.971263018708768</v>
      </c>
      <c r="LC19" s="47">
        <f t="shared" si="528"/>
        <v>95.06457359275278</v>
      </c>
      <c r="LD19" s="47">
        <f t="shared" si="528"/>
        <v>141.3590011666266</v>
      </c>
      <c r="LE19" s="47">
        <f t="shared" si="528"/>
        <v>248.0666636592986</v>
      </c>
      <c r="LF19" s="47">
        <f t="shared" si="528"/>
        <v>220.75655505</v>
      </c>
      <c r="LG19" s="47">
        <f t="shared" si="528"/>
        <v>134.57563756371778</v>
      </c>
      <c r="LH19" s="47">
        <f t="shared" si="528"/>
        <v>110.49469707931446</v>
      </c>
      <c r="LI19" s="47">
        <f t="shared" si="528"/>
        <v>81.720036381576307</v>
      </c>
      <c r="LJ19" s="47">
        <f t="shared" si="528"/>
        <v>85.940319950577916</v>
      </c>
      <c r="LK19" s="47">
        <f t="shared" ref="LK19:MZ19" si="529">+(LK16+LK17)*LK11</f>
        <v>111.26202136458748</v>
      </c>
      <c r="LL19" s="47">
        <f t="shared" si="529"/>
        <v>111.26202136458748</v>
      </c>
      <c r="LM19" s="47">
        <f t="shared" si="529"/>
        <v>75.965104242028687</v>
      </c>
      <c r="LN19" s="47">
        <f t="shared" si="529"/>
        <v>75.965104242028687</v>
      </c>
      <c r="LO19" s="47">
        <f t="shared" si="529"/>
        <v>96.169772208178159</v>
      </c>
      <c r="LP19" s="47">
        <f t="shared" si="529"/>
        <v>142.91594222983858</v>
      </c>
      <c r="LQ19" s="47">
        <f t="shared" si="529"/>
        <v>249.84824761612785</v>
      </c>
      <c r="LR19" s="47">
        <f t="shared" si="529"/>
        <v>222.3420012</v>
      </c>
      <c r="LS19" s="47">
        <f t="shared" si="529"/>
        <v>136.47376909496421</v>
      </c>
      <c r="LT19" s="47">
        <f t="shared" si="529"/>
        <v>113.46788538918359</v>
      </c>
      <c r="LU19" s="47">
        <f t="shared" si="529"/>
        <v>83.918956902417023</v>
      </c>
      <c r="LV19" s="47">
        <f t="shared" si="529"/>
        <v>88.252799747142788</v>
      </c>
      <c r="LW19" s="47">
        <f t="shared" si="529"/>
        <v>114.25585681549737</v>
      </c>
      <c r="LX19" s="47">
        <f t="shared" si="529"/>
        <v>114.25585681549737</v>
      </c>
      <c r="LY19" s="47">
        <f t="shared" si="529"/>
        <v>78.009171205063708</v>
      </c>
      <c r="LZ19" s="47">
        <f t="shared" si="529"/>
        <v>78.009171205063708</v>
      </c>
      <c r="MA19" s="47">
        <f t="shared" si="529"/>
        <v>97.302811264127399</v>
      </c>
      <c r="MB19" s="47">
        <f t="shared" si="529"/>
        <v>144.51210332505613</v>
      </c>
      <c r="MC19" s="47">
        <f t="shared" si="529"/>
        <v>252.21696320890175</v>
      </c>
      <c r="MD19" s="47">
        <f t="shared" si="529"/>
        <v>224.44994059999999</v>
      </c>
      <c r="ME19" s="47">
        <f t="shared" si="529"/>
        <v>138.99744121154581</v>
      </c>
      <c r="MF19" s="47">
        <f t="shared" si="529"/>
        <v>117.42090566804487</v>
      </c>
      <c r="MG19" s="47">
        <f t="shared" si="529"/>
        <v>86.842544816991506</v>
      </c>
      <c r="MH19" s="47">
        <f t="shared" si="529"/>
        <v>91.327371075146004</v>
      </c>
      <c r="MI19" s="47">
        <f t="shared" si="529"/>
        <v>118.23632862407297</v>
      </c>
      <c r="MJ19" s="47">
        <f t="shared" si="529"/>
        <v>118.23632862407297</v>
      </c>
      <c r="MK19" s="47">
        <f t="shared" si="529"/>
        <v>80.726872646780848</v>
      </c>
      <c r="ML19" s="47">
        <f t="shared" si="529"/>
        <v>80.726872646780848</v>
      </c>
      <c r="MM19" s="47">
        <f t="shared" si="529"/>
        <v>98.809250109605813</v>
      </c>
      <c r="MN19" s="47">
        <f t="shared" si="529"/>
        <v>146.63428884447995</v>
      </c>
      <c r="MO19" s="47">
        <f t="shared" si="529"/>
        <v>253.86358824336187</v>
      </c>
      <c r="MP19" s="47">
        <f t="shared" si="529"/>
        <v>225.9152857</v>
      </c>
      <c r="MQ19" s="47">
        <f t="shared" si="529"/>
        <v>140.75178508406867</v>
      </c>
      <c r="MR19" s="47">
        <f t="shared" si="529"/>
        <v>120.16886839212984</v>
      </c>
      <c r="MS19" s="47">
        <f t="shared" si="529"/>
        <v>88.874892248346015</v>
      </c>
      <c r="MT19" s="47">
        <f t="shared" si="529"/>
        <v>93.464675416100974</v>
      </c>
      <c r="MU19" s="47">
        <f t="shared" si="529"/>
        <v>121.00337442263074</v>
      </c>
      <c r="MV19" s="47">
        <f t="shared" si="529"/>
        <v>121.00337442263074</v>
      </c>
      <c r="MW19" s="47">
        <f t="shared" si="529"/>
        <v>82.616097019589262</v>
      </c>
      <c r="MX19" s="47">
        <f t="shared" si="529"/>
        <v>82.616097019589262</v>
      </c>
      <c r="MY19" s="47">
        <f t="shared" si="529"/>
        <v>99.856458952835126</v>
      </c>
      <c r="MZ19" s="47">
        <f t="shared" si="529"/>
        <v>148.10953720891524</v>
      </c>
      <c r="NA19" s="48" t="s">
        <v>2</v>
      </c>
      <c r="NB19" s="69"/>
      <c r="NC19" s="4">
        <f>AVERAGEIF($E$2:$MZ$2,NC$2,$E19:$MZ19)</f>
        <v>58.338333333333331</v>
      </c>
      <c r="ND19" s="4">
        <f t="shared" ref="ND19:OF22" si="530">AVERAGEIF($E$2:$MZ$2,ND$2,$E19:$MZ19)</f>
        <v>113.61900373931623</v>
      </c>
      <c r="NE19" s="4">
        <f t="shared" si="530"/>
        <v>131.04479166666667</v>
      </c>
      <c r="NF19" s="4">
        <f t="shared" si="530"/>
        <v>97.019111850000002</v>
      </c>
      <c r="NG19" s="4">
        <f t="shared" si="530"/>
        <v>92.284430025604777</v>
      </c>
      <c r="NH19" s="4">
        <f t="shared" si="530"/>
        <v>90.843076354878974</v>
      </c>
      <c r="NI19" s="4">
        <f t="shared" si="530"/>
        <v>90.249716315365234</v>
      </c>
      <c r="NJ19" s="4">
        <f t="shared" si="530"/>
        <v>92.473255268289861</v>
      </c>
      <c r="NK19" s="4">
        <f t="shared" si="530"/>
        <v>94.341172465459678</v>
      </c>
      <c r="NL19" s="4">
        <f t="shared" si="530"/>
        <v>97.203822417063236</v>
      </c>
      <c r="NM19" s="4">
        <f t="shared" si="530"/>
        <v>100.50782755860034</v>
      </c>
      <c r="NN19" s="4">
        <f t="shared" si="530"/>
        <v>102.09442530963696</v>
      </c>
      <c r="NO19" s="4">
        <f t="shared" si="530"/>
        <v>104.59172911133119</v>
      </c>
      <c r="NP19" s="4">
        <f t="shared" si="530"/>
        <v>106.40574538090162</v>
      </c>
      <c r="NQ19" s="4">
        <f t="shared" si="530"/>
        <v>106.76525689431821</v>
      </c>
      <c r="NR19" s="4">
        <f t="shared" si="530"/>
        <v>107.88041337064931</v>
      </c>
      <c r="NS19" s="4">
        <f t="shared" si="530"/>
        <v>109.44929552471599</v>
      </c>
      <c r="NT19" s="4">
        <f t="shared" si="530"/>
        <v>111.62561493650111</v>
      </c>
      <c r="NU19" s="4">
        <f t="shared" si="530"/>
        <v>113.67809716558357</v>
      </c>
      <c r="NV19" s="4">
        <f t="shared" si="530"/>
        <v>115.77293012349416</v>
      </c>
      <c r="NW19" s="4">
        <f t="shared" si="530"/>
        <v>116.7337664183035</v>
      </c>
      <c r="NX19" s="4">
        <f t="shared" si="530"/>
        <v>118.08072069815495</v>
      </c>
      <c r="NY19" s="4">
        <f t="shared" si="530"/>
        <v>119.8180134824163</v>
      </c>
      <c r="NZ19" s="4">
        <f t="shared" si="530"/>
        <v>118.63804094218987</v>
      </c>
      <c r="OA19" s="4">
        <f t="shared" si="530"/>
        <v>120.61553287730237</v>
      </c>
      <c r="OB19" s="4">
        <f t="shared" si="530"/>
        <v>122.51391984282309</v>
      </c>
      <c r="OC19" s="4">
        <f t="shared" si="530"/>
        <v>124.59115627797782</v>
      </c>
      <c r="OD19" s="4">
        <f t="shared" si="530"/>
        <v>126.72071921501178</v>
      </c>
      <c r="OE19" s="4">
        <f t="shared" si="530"/>
        <v>129.55209233970189</v>
      </c>
      <c r="OF19" s="4">
        <f t="shared" si="530"/>
        <v>131.52033617751647</v>
      </c>
    </row>
    <row r="20" spans="2:396" customFormat="1" x14ac:dyDescent="0.25">
      <c r="B20" s="1" t="s">
        <v>13</v>
      </c>
      <c r="C20" s="1" t="s">
        <v>7</v>
      </c>
      <c r="D20" s="1" t="s">
        <v>9</v>
      </c>
      <c r="E20" s="47">
        <f t="shared" ref="E20:G20" si="531">+E9</f>
        <v>45.65</v>
      </c>
      <c r="F20" s="47">
        <f t="shared" si="531"/>
        <v>43.65</v>
      </c>
      <c r="G20" s="47">
        <f t="shared" si="531"/>
        <v>33.75</v>
      </c>
      <c r="H20" s="47">
        <f t="shared" ref="H20:P20" si="532">+H9</f>
        <v>26.75</v>
      </c>
      <c r="I20" s="47">
        <f t="shared" si="532"/>
        <v>21.25</v>
      </c>
      <c r="J20" s="47">
        <f t="shared" si="532"/>
        <v>22.9</v>
      </c>
      <c r="K20" s="47">
        <f t="shared" si="532"/>
        <v>31.59</v>
      </c>
      <c r="L20" s="47">
        <f t="shared" si="532"/>
        <v>39.590000000000003</v>
      </c>
      <c r="M20" s="47">
        <f t="shared" si="532"/>
        <v>34.75</v>
      </c>
      <c r="N20" s="47">
        <f t="shared" si="532"/>
        <v>49</v>
      </c>
      <c r="O20" s="47">
        <f t="shared" si="532"/>
        <v>77.5</v>
      </c>
      <c r="P20" s="62">
        <f t="shared" si="532"/>
        <v>136.5</v>
      </c>
      <c r="Q20" s="47">
        <f t="shared" ref="Q20:BN20" si="533">+Q19-Q21</f>
        <v>135.75</v>
      </c>
      <c r="R20" s="47">
        <f t="shared" si="533"/>
        <v>110</v>
      </c>
      <c r="S20" s="47">
        <f t="shared" si="533"/>
        <v>85.65</v>
      </c>
      <c r="T20" s="47">
        <f t="shared" si="533"/>
        <v>46.25</v>
      </c>
      <c r="U20" s="47">
        <f t="shared" si="533"/>
        <v>40</v>
      </c>
      <c r="V20" s="47">
        <f t="shared" si="533"/>
        <v>42.25</v>
      </c>
      <c r="W20" s="47">
        <f t="shared" si="533"/>
        <v>88.85</v>
      </c>
      <c r="X20" s="47">
        <f t="shared" si="533"/>
        <v>63.5</v>
      </c>
      <c r="Y20" s="47">
        <f t="shared" si="533"/>
        <v>78.59615384615384</v>
      </c>
      <c r="Z20" s="47">
        <f t="shared" si="533"/>
        <v>77.67307692307692</v>
      </c>
      <c r="AA20" s="47">
        <f t="shared" si="533"/>
        <v>129.20454545454547</v>
      </c>
      <c r="AB20" s="62">
        <f t="shared" si="533"/>
        <v>233.76136363636363</v>
      </c>
      <c r="AC20" s="111">
        <f t="shared" si="533"/>
        <v>276.5227272727272</v>
      </c>
      <c r="AD20" s="47">
        <f t="shared" si="533"/>
        <v>276.52272727272731</v>
      </c>
      <c r="AE20" s="47">
        <f t="shared" si="533"/>
        <v>145.63636363636363</v>
      </c>
      <c r="AF20" s="47">
        <f t="shared" si="533"/>
        <v>69.49545454545455</v>
      </c>
      <c r="AG20" s="47">
        <f t="shared" si="533"/>
        <v>50.304545454545448</v>
      </c>
      <c r="AH20" s="62">
        <f t="shared" si="533"/>
        <v>50.645454545454534</v>
      </c>
      <c r="AI20" s="47">
        <f t="shared" si="533"/>
        <v>55.995454545454542</v>
      </c>
      <c r="AJ20" s="47">
        <f t="shared" si="533"/>
        <v>55.995454545454542</v>
      </c>
      <c r="AK20" s="47">
        <f t="shared" si="533"/>
        <v>46.670454545454547</v>
      </c>
      <c r="AL20" s="47">
        <f t="shared" si="533"/>
        <v>46.670454545454547</v>
      </c>
      <c r="AM20" s="47">
        <f t="shared" si="533"/>
        <v>97.192307692307693</v>
      </c>
      <c r="AN20" s="62">
        <f t="shared" si="533"/>
        <v>159.09615384615384</v>
      </c>
      <c r="AO20" s="47">
        <f t="shared" si="533"/>
        <v>191</v>
      </c>
      <c r="AP20" s="47">
        <f t="shared" si="533"/>
        <v>166.22934219999999</v>
      </c>
      <c r="AQ20" s="47">
        <f t="shared" si="533"/>
        <v>97</v>
      </c>
      <c r="AR20" s="47">
        <f t="shared" si="533"/>
        <v>58.75</v>
      </c>
      <c r="AS20" s="47">
        <f t="shared" si="533"/>
        <v>39.9</v>
      </c>
      <c r="AT20" s="47">
        <f t="shared" si="533"/>
        <v>39.9</v>
      </c>
      <c r="AU20" s="47">
        <f t="shared" si="533"/>
        <v>51.9</v>
      </c>
      <c r="AV20" s="47">
        <f t="shared" si="533"/>
        <v>51.9</v>
      </c>
      <c r="AW20" s="47">
        <f t="shared" si="533"/>
        <v>40.9</v>
      </c>
      <c r="AX20" s="47">
        <f t="shared" si="533"/>
        <v>40.9</v>
      </c>
      <c r="AY20" s="47">
        <f t="shared" si="533"/>
        <v>65.5</v>
      </c>
      <c r="AZ20" s="62">
        <f t="shared" si="533"/>
        <v>103</v>
      </c>
      <c r="BA20" s="47">
        <f t="shared" si="533"/>
        <v>187.0389838532866</v>
      </c>
      <c r="BB20" s="47">
        <f t="shared" si="533"/>
        <v>162.70440149999999</v>
      </c>
      <c r="BC20" s="47">
        <f t="shared" si="533"/>
        <v>92.779862287694954</v>
      </c>
      <c r="BD20" s="47">
        <f t="shared" si="533"/>
        <v>52.139676160100493</v>
      </c>
      <c r="BE20" s="47">
        <f t="shared" si="533"/>
        <v>35.011114660074313</v>
      </c>
      <c r="BF20" s="47">
        <f t="shared" si="533"/>
        <v>34.758637013411487</v>
      </c>
      <c r="BG20" s="47">
        <f t="shared" si="533"/>
        <v>45.243771133434528</v>
      </c>
      <c r="BH20" s="47">
        <f t="shared" si="533"/>
        <v>45.243771133434528</v>
      </c>
      <c r="BI20" s="47">
        <f t="shared" si="533"/>
        <v>36.355402360069085</v>
      </c>
      <c r="BJ20" s="47">
        <f t="shared" si="533"/>
        <v>36.355402360069085</v>
      </c>
      <c r="BK20" s="47">
        <f t="shared" si="533"/>
        <v>62.980901206890522</v>
      </c>
      <c r="BL20" s="47">
        <f t="shared" si="533"/>
        <v>99.45123663879157</v>
      </c>
      <c r="BM20" s="47">
        <f t="shared" si="533"/>
        <v>185.83315305522689</v>
      </c>
      <c r="BN20" s="47">
        <f t="shared" si="533"/>
        <v>161.63132279999999</v>
      </c>
      <c r="BO20" s="47">
        <f t="shared" ref="BO20:DZ20" si="534">+BO19-BO21</f>
        <v>91.495148507930878</v>
      </c>
      <c r="BP20" s="47">
        <f t="shared" si="534"/>
        <v>50.127330899172158</v>
      </c>
      <c r="BQ20" s="47">
        <f t="shared" si="534"/>
        <v>33.522817644179405</v>
      </c>
      <c r="BR20" s="47">
        <f t="shared" si="534"/>
        <v>33.193479588245012</v>
      </c>
      <c r="BS20" s="47">
        <f t="shared" si="534"/>
        <v>43.217451252638632</v>
      </c>
      <c r="BT20" s="47">
        <f t="shared" si="534"/>
        <v>43.217451252638632</v>
      </c>
      <c r="BU20" s="47">
        <f t="shared" si="534"/>
        <v>34.971914993180853</v>
      </c>
      <c r="BV20" s="47">
        <f t="shared" si="534"/>
        <v>34.971914993180853</v>
      </c>
      <c r="BW20" s="47">
        <f t="shared" si="534"/>
        <v>62.214025537724964</v>
      </c>
      <c r="BX20" s="47">
        <f t="shared" si="534"/>
        <v>98.370905734429655</v>
      </c>
      <c r="BY20" s="47">
        <f t="shared" si="534"/>
        <v>185.33675038562853</v>
      </c>
      <c r="BZ20" s="47">
        <f t="shared" si="534"/>
        <v>161.18956999999997</v>
      </c>
      <c r="CA20" s="47">
        <f t="shared" si="534"/>
        <v>90.966272192140281</v>
      </c>
      <c r="CB20" s="47">
        <f t="shared" si="534"/>
        <v>49.298911554363784</v>
      </c>
      <c r="CC20" s="47">
        <f t="shared" si="534"/>
        <v>32.910132503748208</v>
      </c>
      <c r="CD20" s="47">
        <f t="shared" si="534"/>
        <v>32.549153431171831</v>
      </c>
      <c r="CE20" s="47">
        <f t="shared" si="534"/>
        <v>42.383278995713539</v>
      </c>
      <c r="CF20" s="47">
        <f t="shared" si="534"/>
        <v>42.383278995713539</v>
      </c>
      <c r="CG20" s="47">
        <f t="shared" si="534"/>
        <v>34.402376693625101</v>
      </c>
      <c r="CH20" s="47">
        <f t="shared" si="534"/>
        <v>34.402376693625101</v>
      </c>
      <c r="CI20" s="47">
        <f t="shared" si="534"/>
        <v>61.898326908998314</v>
      </c>
      <c r="CJ20" s="47">
        <f t="shared" si="534"/>
        <v>97.926167429654413</v>
      </c>
      <c r="CK20" s="47">
        <f t="shared" si="534"/>
        <v>187.19695430682987</v>
      </c>
      <c r="CL20" s="47">
        <f t="shared" si="534"/>
        <v>162.84498070000001</v>
      </c>
      <c r="CM20" s="47">
        <f t="shared" si="534"/>
        <v>92.948166844842746</v>
      </c>
      <c r="CN20" s="47">
        <f t="shared" si="534"/>
        <v>52.403304435365939</v>
      </c>
      <c r="CO20" s="47">
        <f t="shared" si="534"/>
        <v>35.206089738656061</v>
      </c>
      <c r="CP20" s="47">
        <f t="shared" si="534"/>
        <v>34.963681227506846</v>
      </c>
      <c r="CQ20" s="47">
        <f t="shared" si="534"/>
        <v>45.509230160611544</v>
      </c>
      <c r="CR20" s="47">
        <f t="shared" si="534"/>
        <v>45.509230160611544</v>
      </c>
      <c r="CS20" s="47">
        <f t="shared" si="534"/>
        <v>36.536646799314084</v>
      </c>
      <c r="CT20" s="47">
        <f t="shared" si="534"/>
        <v>36.536646799314084</v>
      </c>
      <c r="CU20" s="47">
        <f t="shared" si="534"/>
        <v>63.08136612905399</v>
      </c>
      <c r="CV20" s="47">
        <f t="shared" si="534"/>
        <v>99.592765917371509</v>
      </c>
      <c r="CW20" s="47">
        <f t="shared" si="534"/>
        <v>188.75964646928753</v>
      </c>
      <c r="CX20" s="47">
        <f t="shared" si="534"/>
        <v>164.23563324999998</v>
      </c>
      <c r="CY20" s="47">
        <f t="shared" si="534"/>
        <v>94.613087128740887</v>
      </c>
      <c r="CZ20" s="47">
        <f t="shared" si="534"/>
        <v>55.011196166504021</v>
      </c>
      <c r="DA20" s="47">
        <f t="shared" si="534"/>
        <v>37.13484299814359</v>
      </c>
      <c r="DB20" s="47">
        <f t="shared" si="534"/>
        <v>36.992041462836454</v>
      </c>
      <c r="DC20" s="47">
        <f t="shared" si="534"/>
        <v>48.135232250993631</v>
      </c>
      <c r="DD20" s="47">
        <f t="shared" si="534"/>
        <v>48.135232250993631</v>
      </c>
      <c r="DE20" s="47">
        <f t="shared" si="534"/>
        <v>38.32957236447151</v>
      </c>
      <c r="DF20" s="47">
        <f t="shared" si="534"/>
        <v>38.32957236447151</v>
      </c>
      <c r="DG20" s="47">
        <f t="shared" si="534"/>
        <v>64.075195943081667</v>
      </c>
      <c r="DH20" s="47">
        <f t="shared" si="534"/>
        <v>100.99281693599175</v>
      </c>
      <c r="DI20" s="47">
        <f t="shared" si="534"/>
        <v>191.15452813214108</v>
      </c>
      <c r="DJ20" s="47">
        <f t="shared" si="534"/>
        <v>166.36685805000002</v>
      </c>
      <c r="DK20" s="47">
        <f t="shared" si="534"/>
        <v>97.164637046128092</v>
      </c>
      <c r="DL20" s="47">
        <f t="shared" si="534"/>
        <v>59.007883572798562</v>
      </c>
      <c r="DM20" s="47">
        <f t="shared" si="534"/>
        <v>40.090726392382265</v>
      </c>
      <c r="DN20" s="47">
        <f t="shared" si="534"/>
        <v>40.100576112176654</v>
      </c>
      <c r="DO20" s="47">
        <f t="shared" si="534"/>
        <v>52.159674430942992</v>
      </c>
      <c r="DP20" s="47">
        <f t="shared" si="534"/>
        <v>52.159674430942992</v>
      </c>
      <c r="DQ20" s="47">
        <f t="shared" si="534"/>
        <v>41.077294956299006</v>
      </c>
      <c r="DR20" s="47">
        <f t="shared" si="534"/>
        <v>41.077294956299006</v>
      </c>
      <c r="DS20" s="47">
        <f t="shared" si="534"/>
        <v>65.598275699153859</v>
      </c>
      <c r="DT20" s="47">
        <f t="shared" si="534"/>
        <v>103.13844522549427</v>
      </c>
      <c r="DU20" s="47">
        <f t="shared" si="534"/>
        <v>193.91864580674832</v>
      </c>
      <c r="DV20" s="47">
        <f t="shared" si="534"/>
        <v>168.82666900000001</v>
      </c>
      <c r="DW20" s="47">
        <f t="shared" si="534"/>
        <v>100.10957763909634</v>
      </c>
      <c r="DX20" s="47">
        <f t="shared" si="534"/>
        <v>63.620768823444308</v>
      </c>
      <c r="DY20" s="47">
        <f t="shared" si="534"/>
        <v>43.502339442339014</v>
      </c>
      <c r="DZ20" s="47">
        <f t="shared" si="534"/>
        <v>43.688375751567797</v>
      </c>
      <c r="EA20" s="47">
        <f t="shared" ref="EA20:GL20" si="535">+EA19-EA21</f>
        <v>56.80459360694045</v>
      </c>
      <c r="EB20" s="47">
        <f t="shared" si="535"/>
        <v>56.80459360694045</v>
      </c>
      <c r="EC20" s="47">
        <f t="shared" si="535"/>
        <v>44.248653566117959</v>
      </c>
      <c r="ED20" s="47">
        <f t="shared" si="535"/>
        <v>44.248653566117959</v>
      </c>
      <c r="EE20" s="47">
        <f t="shared" si="535"/>
        <v>67.356179540039037</v>
      </c>
      <c r="EF20" s="47">
        <f t="shared" si="535"/>
        <v>105.6148803538524</v>
      </c>
      <c r="EG20" s="47">
        <f t="shared" si="535"/>
        <v>195.24598722973778</v>
      </c>
      <c r="EH20" s="47">
        <f t="shared" si="535"/>
        <v>170.00788099999997</v>
      </c>
      <c r="EI20" s="47">
        <f t="shared" si="535"/>
        <v>101.52375102006334</v>
      </c>
      <c r="EJ20" s="47">
        <f t="shared" si="535"/>
        <v>65.835896539940464</v>
      </c>
      <c r="EK20" s="47">
        <f t="shared" si="535"/>
        <v>45.140610982664299</v>
      </c>
      <c r="EL20" s="47">
        <f t="shared" si="535"/>
        <v>45.411252864398136</v>
      </c>
      <c r="EM20" s="47">
        <f t="shared" si="535"/>
        <v>59.035104154801168</v>
      </c>
      <c r="EN20" s="47">
        <f t="shared" si="535"/>
        <v>59.035104154801168</v>
      </c>
      <c r="EO20" s="47">
        <f t="shared" si="535"/>
        <v>45.771553871209065</v>
      </c>
      <c r="EP20" s="47">
        <f t="shared" si="535"/>
        <v>45.771553871209065</v>
      </c>
      <c r="EQ20" s="47">
        <f t="shared" si="535"/>
        <v>68.200332669652354</v>
      </c>
      <c r="ER20" s="47">
        <f t="shared" si="535"/>
        <v>106.80407535716684</v>
      </c>
      <c r="ES20" s="47">
        <f t="shared" si="535"/>
        <v>197.33522174403865</v>
      </c>
      <c r="ET20" s="47">
        <f t="shared" si="535"/>
        <v>171.86710789999998</v>
      </c>
      <c r="EU20" s="47">
        <f t="shared" si="535"/>
        <v>103.74965897829426</v>
      </c>
      <c r="EV20" s="47">
        <f t="shared" si="535"/>
        <v>69.322506087968463</v>
      </c>
      <c r="EW20" s="47">
        <f t="shared" si="535"/>
        <v>47.719249294226671</v>
      </c>
      <c r="EX20" s="47">
        <f t="shared" si="535"/>
        <v>48.123060290642137</v>
      </c>
      <c r="EY20" s="47">
        <f t="shared" si="535"/>
        <v>62.545926269134917</v>
      </c>
      <c r="EZ20" s="47">
        <f t="shared" si="535"/>
        <v>62.545926269134917</v>
      </c>
      <c r="FA20" s="47">
        <f t="shared" si="535"/>
        <v>48.168597935478317</v>
      </c>
      <c r="FB20" s="47">
        <f t="shared" si="535"/>
        <v>48.168597935478317</v>
      </c>
      <c r="FC20" s="47">
        <f t="shared" si="535"/>
        <v>69.529029132519568</v>
      </c>
      <c r="FD20" s="47">
        <f t="shared" si="535"/>
        <v>108.67586749905823</v>
      </c>
      <c r="FE20" s="47">
        <f t="shared" si="535"/>
        <v>198.85282060298354</v>
      </c>
      <c r="FF20" s="47">
        <f t="shared" si="535"/>
        <v>173.21763154999999</v>
      </c>
      <c r="FG20" s="47">
        <f t="shared" si="535"/>
        <v>105.36653604709853</v>
      </c>
      <c r="FH20" s="47">
        <f t="shared" si="535"/>
        <v>71.85514406396139</v>
      </c>
      <c r="FI20" s="47">
        <f t="shared" si="535"/>
        <v>49.592346130638106</v>
      </c>
      <c r="FJ20" s="47">
        <f t="shared" si="535"/>
        <v>50.092889827525518</v>
      </c>
      <c r="FK20" s="47">
        <f t="shared" si="535"/>
        <v>65.096152008849998</v>
      </c>
      <c r="FL20" s="47">
        <f t="shared" si="535"/>
        <v>65.096152008849998</v>
      </c>
      <c r="FM20" s="47">
        <f t="shared" si="535"/>
        <v>49.909786543973453</v>
      </c>
      <c r="FN20" s="47">
        <f t="shared" si="535"/>
        <v>49.909786543973453</v>
      </c>
      <c r="FO20" s="47">
        <f t="shared" si="535"/>
        <v>70.494180829051885</v>
      </c>
      <c r="FP20" s="47">
        <f t="shared" si="535"/>
        <v>110.03551841391348</v>
      </c>
      <c r="FQ20" s="47">
        <f t="shared" si="535"/>
        <v>199.15358651765072</v>
      </c>
      <c r="FR20" s="47">
        <f t="shared" si="535"/>
        <v>173.48528559999997</v>
      </c>
      <c r="FS20" s="47">
        <f t="shared" si="535"/>
        <v>105.68697745204362</v>
      </c>
      <c r="FT20" s="47">
        <f t="shared" si="535"/>
        <v>72.357075897186462</v>
      </c>
      <c r="FU20" s="47">
        <f t="shared" si="535"/>
        <v>49.963566548960813</v>
      </c>
      <c r="FV20" s="47">
        <f t="shared" si="535"/>
        <v>50.483281253367245</v>
      </c>
      <c r="FW20" s="47">
        <f t="shared" si="535"/>
        <v>65.601569479805818</v>
      </c>
      <c r="FX20" s="47">
        <f t="shared" si="535"/>
        <v>65.601569479805818</v>
      </c>
      <c r="FY20" s="47">
        <f t="shared" si="535"/>
        <v>50.254864679315688</v>
      </c>
      <c r="FZ20" s="47">
        <f t="shared" si="535"/>
        <v>50.254864679315688</v>
      </c>
      <c r="GA20" s="47">
        <f t="shared" si="535"/>
        <v>70.68545978995067</v>
      </c>
      <c r="GB20" s="47">
        <f t="shared" si="535"/>
        <v>110.30498135441599</v>
      </c>
      <c r="GC20" s="47">
        <f t="shared" si="535"/>
        <v>200.08652202898762</v>
      </c>
      <c r="GD20" s="47">
        <f t="shared" si="535"/>
        <v>174.31551255000002</v>
      </c>
      <c r="GE20" s="47">
        <f t="shared" si="535"/>
        <v>106.68094369421814</v>
      </c>
      <c r="GF20" s="47">
        <f t="shared" si="535"/>
        <v>73.914001095988255</v>
      </c>
      <c r="GG20" s="47">
        <f t="shared" si="535"/>
        <v>51.11504247724131</v>
      </c>
      <c r="GH20" s="47">
        <f t="shared" si="535"/>
        <v>51.694223074657536</v>
      </c>
      <c r="GI20" s="47">
        <f t="shared" si="535"/>
        <v>67.169306659154842</v>
      </c>
      <c r="GJ20" s="47">
        <f t="shared" si="535"/>
        <v>67.169306659154842</v>
      </c>
      <c r="GK20" s="47">
        <f t="shared" si="535"/>
        <v>51.325250753491929</v>
      </c>
      <c r="GL20" s="47">
        <f t="shared" si="535"/>
        <v>51.325250753491929</v>
      </c>
      <c r="GM20" s="47">
        <f t="shared" ref="GM20:IX20" si="536">+GM19-GM21</f>
        <v>71.278781461362598</v>
      </c>
      <c r="GN20" s="47">
        <f t="shared" si="536"/>
        <v>111.14081924004279</v>
      </c>
      <c r="GO20" s="47">
        <f t="shared" si="536"/>
        <v>201.39904265339987</v>
      </c>
      <c r="GP20" s="47">
        <f t="shared" si="536"/>
        <v>175.48353539999999</v>
      </c>
      <c r="GQ20" s="47">
        <f t="shared" si="536"/>
        <v>108.07932673031263</v>
      </c>
      <c r="GR20" s="47">
        <f t="shared" si="536"/>
        <v>76.104395189966169</v>
      </c>
      <c r="GS20" s="47">
        <f t="shared" si="536"/>
        <v>52.735021442579146</v>
      </c>
      <c r="GT20" s="47">
        <f t="shared" si="536"/>
        <v>53.397862925529246</v>
      </c>
      <c r="GU20" s="47">
        <f t="shared" si="536"/>
        <v>69.374911823229837</v>
      </c>
      <c r="GV20" s="47">
        <f t="shared" si="536"/>
        <v>69.374911823229837</v>
      </c>
      <c r="GW20" s="47">
        <f t="shared" si="536"/>
        <v>52.831146693101736</v>
      </c>
      <c r="GX20" s="47">
        <f t="shared" si="536"/>
        <v>52.831146693101736</v>
      </c>
      <c r="GY20" s="47">
        <f t="shared" si="536"/>
        <v>72.113508965220831</v>
      </c>
      <c r="GZ20" s="47">
        <f t="shared" si="536"/>
        <v>112.31673595692098</v>
      </c>
      <c r="HA20" s="47">
        <f t="shared" si="536"/>
        <v>203.21974289265782</v>
      </c>
      <c r="HB20" s="47">
        <f t="shared" si="536"/>
        <v>177.10379144999999</v>
      </c>
      <c r="HC20" s="47">
        <f t="shared" si="536"/>
        <v>110.01913345108822</v>
      </c>
      <c r="HD20" s="47">
        <f t="shared" si="536"/>
        <v>79.142862530439857</v>
      </c>
      <c r="HE20" s="47">
        <f t="shared" si="536"/>
        <v>54.982221246471134</v>
      </c>
      <c r="HF20" s="47">
        <f t="shared" si="536"/>
        <v>55.761115301453223</v>
      </c>
      <c r="HG20" s="47">
        <f t="shared" si="536"/>
        <v>72.434479631345681</v>
      </c>
      <c r="HH20" s="47">
        <f t="shared" si="536"/>
        <v>72.434479631345681</v>
      </c>
      <c r="HI20" s="47">
        <f t="shared" si="536"/>
        <v>54.920092989677393</v>
      </c>
      <c r="HJ20" s="47">
        <f t="shared" si="536"/>
        <v>54.920092989677393</v>
      </c>
      <c r="HK20" s="47">
        <f t="shared" si="536"/>
        <v>73.271424915433371</v>
      </c>
      <c r="HL20" s="47">
        <f t="shared" si="536"/>
        <v>113.94794220842365</v>
      </c>
      <c r="HM20" s="47">
        <f t="shared" si="536"/>
        <v>204.93684143312336</v>
      </c>
      <c r="HN20" s="47">
        <f t="shared" si="536"/>
        <v>178.63185149999998</v>
      </c>
      <c r="HO20" s="47">
        <f t="shared" si="536"/>
        <v>111.84856106207518</v>
      </c>
      <c r="HP20" s="47">
        <f t="shared" si="536"/>
        <v>82.008434645543247</v>
      </c>
      <c r="HQ20" s="47">
        <f t="shared" si="536"/>
        <v>57.101550623266355</v>
      </c>
      <c r="HR20" s="47">
        <f t="shared" si="536"/>
        <v>57.989893613200302</v>
      </c>
      <c r="HS20" s="47">
        <f t="shared" si="536"/>
        <v>75.319951552803985</v>
      </c>
      <c r="HT20" s="47">
        <f t="shared" si="536"/>
        <v>75.319951552803985</v>
      </c>
      <c r="HU20" s="47">
        <f t="shared" si="536"/>
        <v>56.890173818810986</v>
      </c>
      <c r="HV20" s="47">
        <f t="shared" si="536"/>
        <v>56.890173818810986</v>
      </c>
      <c r="HW20" s="47">
        <f t="shared" si="536"/>
        <v>74.363452996289809</v>
      </c>
      <c r="HX20" s="47">
        <f t="shared" si="536"/>
        <v>115.48632937027472</v>
      </c>
      <c r="HY20" s="47">
        <f t="shared" si="536"/>
        <v>206.68937042634903</v>
      </c>
      <c r="HZ20" s="47">
        <f t="shared" si="536"/>
        <v>180.1914414</v>
      </c>
      <c r="IA20" s="47">
        <f t="shared" si="536"/>
        <v>113.71573691349306</v>
      </c>
      <c r="IB20" s="47">
        <f t="shared" si="536"/>
        <v>84.93313471111783</v>
      </c>
      <c r="IC20" s="47">
        <f t="shared" si="536"/>
        <v>59.264610046764226</v>
      </c>
      <c r="ID20" s="47">
        <f t="shared" si="536"/>
        <v>60.264660330869425</v>
      </c>
      <c r="IE20" s="47">
        <f t="shared" si="536"/>
        <v>78.264962035500588</v>
      </c>
      <c r="IF20" s="47">
        <f t="shared" si="536"/>
        <v>78.264962035500588</v>
      </c>
      <c r="IG20" s="47">
        <f t="shared" si="536"/>
        <v>58.900905113893508</v>
      </c>
      <c r="IH20" s="47">
        <f t="shared" si="536"/>
        <v>58.900905113893508</v>
      </c>
      <c r="II20" s="47">
        <f t="shared" si="536"/>
        <v>75.478013883749767</v>
      </c>
      <c r="IJ20" s="47">
        <f t="shared" si="536"/>
        <v>117.05645947079833</v>
      </c>
      <c r="IK20" s="47">
        <f t="shared" si="536"/>
        <v>207.4932022822677</v>
      </c>
      <c r="IL20" s="47">
        <f t="shared" si="536"/>
        <v>180.90677794999999</v>
      </c>
      <c r="IM20" s="47">
        <f t="shared" si="536"/>
        <v>114.57215380346945</v>
      </c>
      <c r="IN20" s="47">
        <f t="shared" si="536"/>
        <v>86.274605859842822</v>
      </c>
      <c r="IO20" s="47">
        <f t="shared" si="536"/>
        <v>60.25673975050875</v>
      </c>
      <c r="IP20" s="47">
        <f t="shared" si="536"/>
        <v>61.308026779877743</v>
      </c>
      <c r="IQ20" s="47">
        <f t="shared" si="536"/>
        <v>79.615748956091721</v>
      </c>
      <c r="IR20" s="47">
        <f t="shared" si="536"/>
        <v>79.615748956091721</v>
      </c>
      <c r="IS20" s="47">
        <f t="shared" si="536"/>
        <v>59.823166528641941</v>
      </c>
      <c r="IT20" s="47">
        <f t="shared" si="536"/>
        <v>59.823166528641941</v>
      </c>
      <c r="IU20" s="47">
        <f t="shared" si="536"/>
        <v>75.989229133348744</v>
      </c>
      <c r="IV20" s="47">
        <f t="shared" si="536"/>
        <v>117.77663049085925</v>
      </c>
      <c r="IW20" s="47">
        <f t="shared" si="536"/>
        <v>208.62005892211337</v>
      </c>
      <c r="IX20" s="47">
        <f t="shared" si="536"/>
        <v>181.90957689999999</v>
      </c>
      <c r="IY20" s="47">
        <f t="shared" ref="IY20:LJ20" si="537">+IY19-IY21</f>
        <v>115.77272709729959</v>
      </c>
      <c r="IZ20" s="47">
        <f t="shared" si="537"/>
        <v>88.155155454850529</v>
      </c>
      <c r="JA20" s="47">
        <f t="shared" si="537"/>
        <v>61.647562888483201</v>
      </c>
      <c r="JB20" s="47">
        <f t="shared" si="537"/>
        <v>62.770676464883742</v>
      </c>
      <c r="JC20" s="47">
        <f t="shared" si="537"/>
        <v>81.509357923287013</v>
      </c>
      <c r="JD20" s="47">
        <f t="shared" si="537"/>
        <v>81.509357923287013</v>
      </c>
      <c r="JE20" s="47">
        <f t="shared" si="537"/>
        <v>61.116044375209732</v>
      </c>
      <c r="JF20" s="47">
        <f t="shared" si="537"/>
        <v>61.116044375209732</v>
      </c>
      <c r="JG20" s="47">
        <f t="shared" si="537"/>
        <v>76.705879380734871</v>
      </c>
      <c r="JH20" s="47">
        <f t="shared" si="537"/>
        <v>118.78620667250061</v>
      </c>
      <c r="JI20" s="47">
        <f t="shared" si="537"/>
        <v>210.0734712157487</v>
      </c>
      <c r="JJ20" s="47">
        <f t="shared" si="537"/>
        <v>183.2029804</v>
      </c>
      <c r="JK20" s="47">
        <f t="shared" si="537"/>
        <v>117.32121864712263</v>
      </c>
      <c r="JL20" s="47">
        <f t="shared" si="537"/>
        <v>90.580675972304761</v>
      </c>
      <c r="JM20" s="47">
        <f t="shared" si="537"/>
        <v>63.441437437850389</v>
      </c>
      <c r="JN20" s="47">
        <f t="shared" si="537"/>
        <v>64.657192422903705</v>
      </c>
      <c r="JO20" s="47">
        <f t="shared" si="537"/>
        <v>83.951722333223557</v>
      </c>
      <c r="JP20" s="47">
        <f t="shared" si="537"/>
        <v>83.951722333223557</v>
      </c>
      <c r="JQ20" s="47">
        <f t="shared" si="537"/>
        <v>62.783589730959527</v>
      </c>
      <c r="JR20" s="47">
        <f t="shared" si="537"/>
        <v>62.783589730959527</v>
      </c>
      <c r="JS20" s="47">
        <f t="shared" si="537"/>
        <v>77.630210163335988</v>
      </c>
      <c r="JT20" s="47">
        <f t="shared" si="537"/>
        <v>120.08835140136335</v>
      </c>
      <c r="JU20" s="47">
        <f t="shared" si="537"/>
        <v>209.08631084090928</v>
      </c>
      <c r="JV20" s="47">
        <f t="shared" si="537"/>
        <v>182.32449829999999</v>
      </c>
      <c r="JW20" s="47">
        <f t="shared" si="537"/>
        <v>116.26948026190809</v>
      </c>
      <c r="JX20" s="47">
        <f t="shared" si="537"/>
        <v>88.933257855865236</v>
      </c>
      <c r="JY20" s="47">
        <f t="shared" si="537"/>
        <v>62.223034455900326</v>
      </c>
      <c r="JZ20" s="47">
        <f t="shared" si="537"/>
        <v>63.375867221228511</v>
      </c>
      <c r="KA20" s="47">
        <f t="shared" si="537"/>
        <v>82.292863813197641</v>
      </c>
      <c r="KB20" s="47">
        <f t="shared" si="537"/>
        <v>82.292863813197641</v>
      </c>
      <c r="KC20" s="47">
        <f t="shared" si="537"/>
        <v>61.650989775907341</v>
      </c>
      <c r="KD20" s="47">
        <f t="shared" si="537"/>
        <v>61.650989775907341</v>
      </c>
      <c r="KE20" s="47">
        <f t="shared" si="537"/>
        <v>77.002402950046331</v>
      </c>
      <c r="KF20" s="47">
        <f t="shared" si="537"/>
        <v>119.20393224221056</v>
      </c>
      <c r="KG20" s="47">
        <f t="shared" si="537"/>
        <v>210.74067279710613</v>
      </c>
      <c r="KH20" s="47">
        <f t="shared" si="537"/>
        <v>183.79672854999998</v>
      </c>
      <c r="KI20" s="47">
        <f t="shared" si="537"/>
        <v>118.03206718974531</v>
      </c>
      <c r="KJ20" s="47">
        <f t="shared" si="537"/>
        <v>91.694132306716625</v>
      </c>
      <c r="KK20" s="47">
        <f t="shared" si="537"/>
        <v>64.26493118517584</v>
      </c>
      <c r="KL20" s="47">
        <f t="shared" si="537"/>
        <v>65.523214016335146</v>
      </c>
      <c r="KM20" s="47">
        <f t="shared" si="537"/>
        <v>85.072911003291068</v>
      </c>
      <c r="KN20" s="47">
        <f t="shared" si="537"/>
        <v>85.072911003291068</v>
      </c>
      <c r="KO20" s="47">
        <f t="shared" si="537"/>
        <v>63.54909096086768</v>
      </c>
      <c r="KP20" s="47">
        <f t="shared" si="537"/>
        <v>63.54909096086768</v>
      </c>
      <c r="KQ20" s="47">
        <f t="shared" si="537"/>
        <v>78.054532265570501</v>
      </c>
      <c r="KR20" s="47">
        <f t="shared" si="537"/>
        <v>120.68611228866146</v>
      </c>
      <c r="KS20" s="47">
        <f t="shared" si="537"/>
        <v>212.3288558476321</v>
      </c>
      <c r="KT20" s="47">
        <f t="shared" si="537"/>
        <v>185.21006564999999</v>
      </c>
      <c r="KU20" s="47">
        <f t="shared" si="537"/>
        <v>119.72414592341303</v>
      </c>
      <c r="KV20" s="47">
        <f t="shared" si="537"/>
        <v>94.344564390849129</v>
      </c>
      <c r="KW20" s="47">
        <f t="shared" si="537"/>
        <v>66.225146580732144</v>
      </c>
      <c r="KX20" s="47">
        <f t="shared" si="537"/>
        <v>67.584661192882663</v>
      </c>
      <c r="KY20" s="47">
        <f t="shared" si="537"/>
        <v>87.741748865785581</v>
      </c>
      <c r="KZ20" s="47">
        <f t="shared" si="537"/>
        <v>87.741748865785581</v>
      </c>
      <c r="LA20" s="47">
        <f t="shared" si="537"/>
        <v>65.37126301870876</v>
      </c>
      <c r="LB20" s="47">
        <f t="shared" si="537"/>
        <v>65.37126301870876</v>
      </c>
      <c r="LC20" s="47">
        <f t="shared" si="537"/>
        <v>79.06457359275278</v>
      </c>
      <c r="LD20" s="47">
        <f t="shared" si="537"/>
        <v>122.1090011666266</v>
      </c>
      <c r="LE20" s="47">
        <f t="shared" si="537"/>
        <v>214.0666636592986</v>
      </c>
      <c r="LF20" s="47">
        <f t="shared" si="537"/>
        <v>186.75655505</v>
      </c>
      <c r="LG20" s="47">
        <f t="shared" si="537"/>
        <v>121.57563756371778</v>
      </c>
      <c r="LH20" s="47">
        <f t="shared" si="537"/>
        <v>97.244697079314463</v>
      </c>
      <c r="LI20" s="47">
        <f t="shared" si="537"/>
        <v>68.370036381576313</v>
      </c>
      <c r="LJ20" s="47">
        <f t="shared" si="537"/>
        <v>69.840319950577907</v>
      </c>
      <c r="LK20" s="47">
        <f t="shared" ref="LK20:MZ20" si="538">+LK19-LK21</f>
        <v>90.662021364587474</v>
      </c>
      <c r="LL20" s="47">
        <f t="shared" si="538"/>
        <v>90.662021364587474</v>
      </c>
      <c r="LM20" s="47">
        <f t="shared" si="538"/>
        <v>67.365104242028679</v>
      </c>
      <c r="LN20" s="47">
        <f t="shared" si="538"/>
        <v>67.365104242028679</v>
      </c>
      <c r="LO20" s="47">
        <f t="shared" si="538"/>
        <v>80.169772208178159</v>
      </c>
      <c r="LP20" s="47">
        <f t="shared" si="538"/>
        <v>123.66594222983858</v>
      </c>
      <c r="LQ20" s="47">
        <f t="shared" si="538"/>
        <v>215.84824761612785</v>
      </c>
      <c r="LR20" s="47">
        <f t="shared" si="538"/>
        <v>188.3420012</v>
      </c>
      <c r="LS20" s="47">
        <f t="shared" si="538"/>
        <v>123.47376909496421</v>
      </c>
      <c r="LT20" s="47">
        <f t="shared" si="538"/>
        <v>100.21788538918359</v>
      </c>
      <c r="LU20" s="47">
        <f t="shared" si="538"/>
        <v>70.568956902417028</v>
      </c>
      <c r="LV20" s="47">
        <f t="shared" si="538"/>
        <v>72.15279974714278</v>
      </c>
      <c r="LW20" s="47">
        <f t="shared" si="538"/>
        <v>93.655856815497373</v>
      </c>
      <c r="LX20" s="47">
        <f t="shared" si="538"/>
        <v>93.655856815497373</v>
      </c>
      <c r="LY20" s="47">
        <f t="shared" si="538"/>
        <v>69.4091712050637</v>
      </c>
      <c r="LZ20" s="47">
        <f t="shared" si="538"/>
        <v>69.4091712050637</v>
      </c>
      <c r="MA20" s="47">
        <f t="shared" si="538"/>
        <v>81.302811264127399</v>
      </c>
      <c r="MB20" s="47">
        <f t="shared" si="538"/>
        <v>125.26210332505613</v>
      </c>
      <c r="MC20" s="47">
        <f t="shared" si="538"/>
        <v>218.21696320890175</v>
      </c>
      <c r="MD20" s="47">
        <f t="shared" si="538"/>
        <v>190.44994059999999</v>
      </c>
      <c r="ME20" s="47">
        <f t="shared" si="538"/>
        <v>125.99744121154581</v>
      </c>
      <c r="MF20" s="47">
        <f t="shared" si="538"/>
        <v>104.17090566804487</v>
      </c>
      <c r="MG20" s="47">
        <f t="shared" si="538"/>
        <v>73.492544816991511</v>
      </c>
      <c r="MH20" s="47">
        <f t="shared" si="538"/>
        <v>75.22737107514601</v>
      </c>
      <c r="MI20" s="47">
        <f t="shared" si="538"/>
        <v>97.636328624072974</v>
      </c>
      <c r="MJ20" s="47">
        <f t="shared" si="538"/>
        <v>97.636328624072974</v>
      </c>
      <c r="MK20" s="47">
        <f t="shared" si="538"/>
        <v>72.126872646780839</v>
      </c>
      <c r="ML20" s="47">
        <f t="shared" si="538"/>
        <v>72.126872646780839</v>
      </c>
      <c r="MM20" s="47">
        <f t="shared" si="538"/>
        <v>82.809250109605813</v>
      </c>
      <c r="MN20" s="47">
        <f t="shared" si="538"/>
        <v>127.38428884447995</v>
      </c>
      <c r="MO20" s="47">
        <f t="shared" si="538"/>
        <v>219.86358824336187</v>
      </c>
      <c r="MP20" s="47">
        <f t="shared" si="538"/>
        <v>191.9152857</v>
      </c>
      <c r="MQ20" s="47">
        <f t="shared" si="538"/>
        <v>127.75178508406867</v>
      </c>
      <c r="MR20" s="47">
        <f t="shared" si="538"/>
        <v>106.91886839212984</v>
      </c>
      <c r="MS20" s="47">
        <f t="shared" si="538"/>
        <v>75.524892248346021</v>
      </c>
      <c r="MT20" s="47">
        <f t="shared" si="538"/>
        <v>77.364675416100965</v>
      </c>
      <c r="MU20" s="47">
        <f t="shared" si="538"/>
        <v>100.40337442263075</v>
      </c>
      <c r="MV20" s="47">
        <f t="shared" si="538"/>
        <v>100.40337442263075</v>
      </c>
      <c r="MW20" s="47">
        <f t="shared" si="538"/>
        <v>74.016097019589267</v>
      </c>
      <c r="MX20" s="47">
        <f t="shared" si="538"/>
        <v>74.016097019589267</v>
      </c>
      <c r="MY20" s="47">
        <f t="shared" si="538"/>
        <v>83.856458952835126</v>
      </c>
      <c r="MZ20" s="47">
        <f t="shared" si="538"/>
        <v>128.85953720891524</v>
      </c>
      <c r="NA20" s="48" t="s">
        <v>2</v>
      </c>
      <c r="NB20" s="1"/>
      <c r="NC20" s="4">
        <f>AVERAGEIF($E$2:$MZ$2,NC$2,$E20:$MZ20)</f>
        <v>46.906666666666666</v>
      </c>
      <c r="ND20" s="4">
        <f t="shared" si="530"/>
        <v>94.290428321678334</v>
      </c>
      <c r="NE20" s="4">
        <f t="shared" si="530"/>
        <v>110.89562937062935</v>
      </c>
      <c r="NF20" s="4">
        <f t="shared" si="530"/>
        <v>78.90661184999999</v>
      </c>
      <c r="NG20" s="4">
        <f t="shared" si="530"/>
        <v>74.171930025604766</v>
      </c>
      <c r="NH20" s="4">
        <f t="shared" si="530"/>
        <v>72.730576354878991</v>
      </c>
      <c r="NI20" s="4">
        <f t="shared" si="530"/>
        <v>72.137216315365222</v>
      </c>
      <c r="NJ20" s="4">
        <f t="shared" si="530"/>
        <v>74.36075526828985</v>
      </c>
      <c r="NK20" s="4">
        <f t="shared" si="530"/>
        <v>76.228672465459681</v>
      </c>
      <c r="NL20" s="4">
        <f t="shared" si="530"/>
        <v>79.091322417063239</v>
      </c>
      <c r="NM20" s="4">
        <f t="shared" si="530"/>
        <v>82.395327558600329</v>
      </c>
      <c r="NN20" s="4">
        <f t="shared" si="530"/>
        <v>83.981925309636964</v>
      </c>
      <c r="NO20" s="4">
        <f t="shared" si="530"/>
        <v>86.479229111331222</v>
      </c>
      <c r="NP20" s="4">
        <f t="shared" si="530"/>
        <v>88.293245380901624</v>
      </c>
      <c r="NQ20" s="4">
        <f t="shared" si="530"/>
        <v>88.652756894318202</v>
      </c>
      <c r="NR20" s="4">
        <f t="shared" si="530"/>
        <v>89.76791337064931</v>
      </c>
      <c r="NS20" s="4">
        <f t="shared" si="530"/>
        <v>91.33679552471601</v>
      </c>
      <c r="NT20" s="4">
        <f t="shared" si="530"/>
        <v>93.513114936501111</v>
      </c>
      <c r="NU20" s="4">
        <f t="shared" si="530"/>
        <v>95.565597165583583</v>
      </c>
      <c r="NV20" s="4">
        <f t="shared" si="530"/>
        <v>97.660430123494152</v>
      </c>
      <c r="NW20" s="4">
        <f t="shared" si="530"/>
        <v>98.621266418303478</v>
      </c>
      <c r="NX20" s="4">
        <f t="shared" si="530"/>
        <v>99.968220698154951</v>
      </c>
      <c r="NY20" s="4">
        <f t="shared" si="530"/>
        <v>101.70551348241629</v>
      </c>
      <c r="NZ20" s="4">
        <f t="shared" si="530"/>
        <v>100.52554094218986</v>
      </c>
      <c r="OA20" s="4">
        <f t="shared" si="530"/>
        <v>102.50303287730237</v>
      </c>
      <c r="OB20" s="4">
        <f t="shared" si="530"/>
        <v>104.40141984282309</v>
      </c>
      <c r="OC20" s="4">
        <f t="shared" si="530"/>
        <v>106.47865627797781</v>
      </c>
      <c r="OD20" s="4">
        <f t="shared" si="530"/>
        <v>108.60821921501179</v>
      </c>
      <c r="OE20" s="4">
        <f t="shared" si="530"/>
        <v>111.43959233970195</v>
      </c>
      <c r="OF20" s="4">
        <f t="shared" si="530"/>
        <v>113.4078361775165</v>
      </c>
    </row>
    <row r="21" spans="2:396" customFormat="1" x14ac:dyDescent="0.25">
      <c r="B21" s="1" t="s">
        <v>13</v>
      </c>
      <c r="C21" s="1" t="s">
        <v>7</v>
      </c>
      <c r="D21" s="1" t="s">
        <v>10</v>
      </c>
      <c r="E21" s="47">
        <f t="shared" ref="E21:G21" si="539">+E10</f>
        <v>10.5</v>
      </c>
      <c r="F21" s="47">
        <f t="shared" si="539"/>
        <v>8.2000000000000028</v>
      </c>
      <c r="G21" s="47">
        <f t="shared" si="539"/>
        <v>6</v>
      </c>
      <c r="H21" s="47">
        <f t="shared" ref="H21:BN21" si="540">+H10</f>
        <v>19.25</v>
      </c>
      <c r="I21" s="47">
        <f t="shared" si="540"/>
        <v>5.3999999999999986</v>
      </c>
      <c r="J21" s="47">
        <f t="shared" si="540"/>
        <v>6.9000000000000021</v>
      </c>
      <c r="K21" s="47">
        <f t="shared" si="540"/>
        <v>12.34</v>
      </c>
      <c r="L21" s="47">
        <f t="shared" si="540"/>
        <v>12.339999999999996</v>
      </c>
      <c r="M21" s="47">
        <f t="shared" si="540"/>
        <v>12.25</v>
      </c>
      <c r="N21" s="47">
        <f t="shared" si="540"/>
        <v>9.5</v>
      </c>
      <c r="O21" s="47">
        <f t="shared" si="540"/>
        <v>14.5</v>
      </c>
      <c r="P21" s="62">
        <f t="shared" si="540"/>
        <v>20</v>
      </c>
      <c r="Q21" s="47">
        <f t="shared" si="540"/>
        <v>24.150000000000006</v>
      </c>
      <c r="R21" s="47">
        <f t="shared" si="540"/>
        <v>15</v>
      </c>
      <c r="S21" s="47">
        <f t="shared" si="540"/>
        <v>11.349999999999994</v>
      </c>
      <c r="T21" s="47">
        <f t="shared" si="540"/>
        <v>8</v>
      </c>
      <c r="U21" s="47">
        <f t="shared" si="540"/>
        <v>8.5499999999999972</v>
      </c>
      <c r="V21" s="47">
        <f t="shared" si="540"/>
        <v>12</v>
      </c>
      <c r="W21" s="47">
        <f t="shared" si="540"/>
        <v>46.400000000000006</v>
      </c>
      <c r="X21" s="47">
        <f t="shared" si="540"/>
        <v>29.5</v>
      </c>
      <c r="Y21" s="47">
        <f t="shared" si="540"/>
        <v>20.33461538461539</v>
      </c>
      <c r="Z21" s="47">
        <f t="shared" si="540"/>
        <v>12.634615384615387</v>
      </c>
      <c r="AA21" s="47">
        <f t="shared" si="540"/>
        <v>23.347537878787875</v>
      </c>
      <c r="AB21" s="62">
        <f t="shared" si="540"/>
        <v>20.676136363636374</v>
      </c>
      <c r="AC21" s="111">
        <f t="shared" si="540"/>
        <v>40.935606060606062</v>
      </c>
      <c r="AD21" s="47">
        <f t="shared" si="540"/>
        <v>40.935606060606062</v>
      </c>
      <c r="AE21" s="47">
        <f t="shared" si="540"/>
        <v>14.519886363636374</v>
      </c>
      <c r="AF21" s="47">
        <f t="shared" si="540"/>
        <v>14.806628787878779</v>
      </c>
      <c r="AG21" s="47">
        <f t="shared" si="540"/>
        <v>11.893371212121217</v>
      </c>
      <c r="AH21" s="62">
        <f t="shared" si="540"/>
        <v>15.510795454545466</v>
      </c>
      <c r="AI21" s="47">
        <f t="shared" si="540"/>
        <v>24.169128787878783</v>
      </c>
      <c r="AJ21" s="47">
        <f t="shared" si="540"/>
        <v>24.169128787878783</v>
      </c>
      <c r="AK21" s="47">
        <f t="shared" si="540"/>
        <v>13.079545454545453</v>
      </c>
      <c r="AL21" s="47">
        <f t="shared" si="540"/>
        <v>11.808712121212118</v>
      </c>
      <c r="AM21" s="47">
        <f t="shared" si="540"/>
        <v>11.865384615384613</v>
      </c>
      <c r="AN21" s="62">
        <f t="shared" si="540"/>
        <v>18.09615384615384</v>
      </c>
      <c r="AO21" s="47">
        <f t="shared" si="540"/>
        <v>34</v>
      </c>
      <c r="AP21" s="47">
        <f t="shared" si="540"/>
        <v>34</v>
      </c>
      <c r="AQ21" s="47">
        <f t="shared" si="540"/>
        <v>13</v>
      </c>
      <c r="AR21" s="47">
        <f t="shared" si="540"/>
        <v>13.25</v>
      </c>
      <c r="AS21" s="47">
        <f t="shared" si="540"/>
        <v>13.350000000000001</v>
      </c>
      <c r="AT21" s="47">
        <f t="shared" si="540"/>
        <v>16.100000000000001</v>
      </c>
      <c r="AU21" s="47">
        <f t="shared" si="540"/>
        <v>20.6</v>
      </c>
      <c r="AV21" s="47">
        <f t="shared" si="540"/>
        <v>20.6</v>
      </c>
      <c r="AW21" s="47">
        <f t="shared" si="540"/>
        <v>8.6000000000000014</v>
      </c>
      <c r="AX21" s="47">
        <f t="shared" si="540"/>
        <v>8.6000000000000014</v>
      </c>
      <c r="AY21" s="47">
        <f t="shared" si="540"/>
        <v>16</v>
      </c>
      <c r="AZ21" s="62">
        <f t="shared" si="540"/>
        <v>19.25</v>
      </c>
      <c r="BA21" s="47">
        <f t="shared" si="540"/>
        <v>34</v>
      </c>
      <c r="BB21" s="47">
        <f t="shared" si="540"/>
        <v>34</v>
      </c>
      <c r="BC21" s="47">
        <f t="shared" si="540"/>
        <v>13</v>
      </c>
      <c r="BD21" s="47">
        <f t="shared" si="540"/>
        <v>13.25</v>
      </c>
      <c r="BE21" s="47">
        <f t="shared" si="540"/>
        <v>13.350000000000001</v>
      </c>
      <c r="BF21" s="47">
        <f t="shared" si="540"/>
        <v>16.100000000000001</v>
      </c>
      <c r="BG21" s="47">
        <f t="shared" si="540"/>
        <v>20.6</v>
      </c>
      <c r="BH21" s="47">
        <f t="shared" si="540"/>
        <v>20.6</v>
      </c>
      <c r="BI21" s="47">
        <f t="shared" si="540"/>
        <v>8.6000000000000014</v>
      </c>
      <c r="BJ21" s="47">
        <f t="shared" si="540"/>
        <v>8.6000000000000014</v>
      </c>
      <c r="BK21" s="47">
        <f t="shared" si="540"/>
        <v>16</v>
      </c>
      <c r="BL21" s="47">
        <f t="shared" si="540"/>
        <v>19.25</v>
      </c>
      <c r="BM21" s="47">
        <f t="shared" si="540"/>
        <v>34</v>
      </c>
      <c r="BN21" s="47">
        <f t="shared" si="540"/>
        <v>34</v>
      </c>
      <c r="BO21" s="47">
        <f t="shared" ref="BO21:DZ21" si="541">+BO10</f>
        <v>13</v>
      </c>
      <c r="BP21" s="47">
        <f t="shared" si="541"/>
        <v>13.25</v>
      </c>
      <c r="BQ21" s="47">
        <f t="shared" si="541"/>
        <v>13.350000000000001</v>
      </c>
      <c r="BR21" s="47">
        <f t="shared" si="541"/>
        <v>16.100000000000001</v>
      </c>
      <c r="BS21" s="47">
        <f t="shared" si="541"/>
        <v>20.6</v>
      </c>
      <c r="BT21" s="47">
        <f t="shared" si="541"/>
        <v>20.6</v>
      </c>
      <c r="BU21" s="47">
        <f t="shared" si="541"/>
        <v>8.6000000000000014</v>
      </c>
      <c r="BV21" s="47">
        <f t="shared" si="541"/>
        <v>8.6000000000000014</v>
      </c>
      <c r="BW21" s="47">
        <f t="shared" si="541"/>
        <v>16</v>
      </c>
      <c r="BX21" s="47">
        <f t="shared" si="541"/>
        <v>19.25</v>
      </c>
      <c r="BY21" s="47">
        <f t="shared" si="541"/>
        <v>34</v>
      </c>
      <c r="BZ21" s="47">
        <f t="shared" si="541"/>
        <v>34</v>
      </c>
      <c r="CA21" s="47">
        <f t="shared" si="541"/>
        <v>13</v>
      </c>
      <c r="CB21" s="47">
        <f t="shared" si="541"/>
        <v>13.25</v>
      </c>
      <c r="CC21" s="47">
        <f t="shared" si="541"/>
        <v>13.350000000000001</v>
      </c>
      <c r="CD21" s="47">
        <f t="shared" si="541"/>
        <v>16.100000000000001</v>
      </c>
      <c r="CE21" s="47">
        <f t="shared" si="541"/>
        <v>20.6</v>
      </c>
      <c r="CF21" s="47">
        <f t="shared" si="541"/>
        <v>20.6</v>
      </c>
      <c r="CG21" s="47">
        <f t="shared" si="541"/>
        <v>8.6000000000000014</v>
      </c>
      <c r="CH21" s="47">
        <f t="shared" si="541"/>
        <v>8.6000000000000014</v>
      </c>
      <c r="CI21" s="47">
        <f t="shared" si="541"/>
        <v>16</v>
      </c>
      <c r="CJ21" s="47">
        <f t="shared" si="541"/>
        <v>19.25</v>
      </c>
      <c r="CK21" s="47">
        <f t="shared" si="541"/>
        <v>34</v>
      </c>
      <c r="CL21" s="47">
        <f t="shared" si="541"/>
        <v>34</v>
      </c>
      <c r="CM21" s="47">
        <f t="shared" si="541"/>
        <v>13</v>
      </c>
      <c r="CN21" s="47">
        <f t="shared" si="541"/>
        <v>13.25</v>
      </c>
      <c r="CO21" s="47">
        <f t="shared" si="541"/>
        <v>13.350000000000001</v>
      </c>
      <c r="CP21" s="47">
        <f t="shared" si="541"/>
        <v>16.100000000000001</v>
      </c>
      <c r="CQ21" s="47">
        <f t="shared" si="541"/>
        <v>20.6</v>
      </c>
      <c r="CR21" s="47">
        <f t="shared" si="541"/>
        <v>20.6</v>
      </c>
      <c r="CS21" s="47">
        <f t="shared" si="541"/>
        <v>8.6000000000000014</v>
      </c>
      <c r="CT21" s="47">
        <f t="shared" si="541"/>
        <v>8.6000000000000014</v>
      </c>
      <c r="CU21" s="47">
        <f t="shared" si="541"/>
        <v>16</v>
      </c>
      <c r="CV21" s="47">
        <f t="shared" si="541"/>
        <v>19.25</v>
      </c>
      <c r="CW21" s="47">
        <f t="shared" si="541"/>
        <v>34</v>
      </c>
      <c r="CX21" s="47">
        <f t="shared" si="541"/>
        <v>34</v>
      </c>
      <c r="CY21" s="47">
        <f t="shared" si="541"/>
        <v>13</v>
      </c>
      <c r="CZ21" s="47">
        <f t="shared" si="541"/>
        <v>13.25</v>
      </c>
      <c r="DA21" s="47">
        <f t="shared" si="541"/>
        <v>13.350000000000001</v>
      </c>
      <c r="DB21" s="47">
        <f t="shared" si="541"/>
        <v>16.100000000000001</v>
      </c>
      <c r="DC21" s="47">
        <f t="shared" si="541"/>
        <v>20.6</v>
      </c>
      <c r="DD21" s="47">
        <f t="shared" si="541"/>
        <v>20.6</v>
      </c>
      <c r="DE21" s="47">
        <f t="shared" si="541"/>
        <v>8.6000000000000014</v>
      </c>
      <c r="DF21" s="47">
        <f t="shared" si="541"/>
        <v>8.6000000000000014</v>
      </c>
      <c r="DG21" s="47">
        <f t="shared" si="541"/>
        <v>16</v>
      </c>
      <c r="DH21" s="47">
        <f t="shared" si="541"/>
        <v>19.25</v>
      </c>
      <c r="DI21" s="47">
        <f t="shared" si="541"/>
        <v>34</v>
      </c>
      <c r="DJ21" s="47">
        <f t="shared" si="541"/>
        <v>34</v>
      </c>
      <c r="DK21" s="47">
        <f t="shared" si="541"/>
        <v>13</v>
      </c>
      <c r="DL21" s="47">
        <f t="shared" si="541"/>
        <v>13.25</v>
      </c>
      <c r="DM21" s="47">
        <f t="shared" si="541"/>
        <v>13.350000000000001</v>
      </c>
      <c r="DN21" s="47">
        <f t="shared" si="541"/>
        <v>16.100000000000001</v>
      </c>
      <c r="DO21" s="47">
        <f t="shared" si="541"/>
        <v>20.6</v>
      </c>
      <c r="DP21" s="47">
        <f t="shared" si="541"/>
        <v>20.6</v>
      </c>
      <c r="DQ21" s="47">
        <f t="shared" si="541"/>
        <v>8.6000000000000014</v>
      </c>
      <c r="DR21" s="47">
        <f t="shared" si="541"/>
        <v>8.6000000000000014</v>
      </c>
      <c r="DS21" s="47">
        <f t="shared" si="541"/>
        <v>16</v>
      </c>
      <c r="DT21" s="47">
        <f t="shared" si="541"/>
        <v>19.25</v>
      </c>
      <c r="DU21" s="47">
        <f t="shared" si="541"/>
        <v>34</v>
      </c>
      <c r="DV21" s="47">
        <f t="shared" si="541"/>
        <v>34</v>
      </c>
      <c r="DW21" s="47">
        <f t="shared" si="541"/>
        <v>13</v>
      </c>
      <c r="DX21" s="47">
        <f t="shared" si="541"/>
        <v>13.25</v>
      </c>
      <c r="DY21" s="47">
        <f t="shared" si="541"/>
        <v>13.350000000000001</v>
      </c>
      <c r="DZ21" s="47">
        <f t="shared" si="541"/>
        <v>16.100000000000001</v>
      </c>
      <c r="EA21" s="47">
        <f t="shared" ref="EA21:GL21" si="542">+EA10</f>
        <v>20.6</v>
      </c>
      <c r="EB21" s="47">
        <f t="shared" si="542"/>
        <v>20.6</v>
      </c>
      <c r="EC21" s="47">
        <f t="shared" si="542"/>
        <v>8.6000000000000014</v>
      </c>
      <c r="ED21" s="47">
        <f t="shared" si="542"/>
        <v>8.6000000000000014</v>
      </c>
      <c r="EE21" s="47">
        <f t="shared" si="542"/>
        <v>16</v>
      </c>
      <c r="EF21" s="47">
        <f t="shared" si="542"/>
        <v>19.25</v>
      </c>
      <c r="EG21" s="47">
        <f t="shared" si="542"/>
        <v>34</v>
      </c>
      <c r="EH21" s="47">
        <f t="shared" si="542"/>
        <v>34</v>
      </c>
      <c r="EI21" s="47">
        <f t="shared" si="542"/>
        <v>13</v>
      </c>
      <c r="EJ21" s="47">
        <f t="shared" si="542"/>
        <v>13.25</v>
      </c>
      <c r="EK21" s="47">
        <f t="shared" si="542"/>
        <v>13.350000000000001</v>
      </c>
      <c r="EL21" s="47">
        <f t="shared" si="542"/>
        <v>16.100000000000001</v>
      </c>
      <c r="EM21" s="47">
        <f t="shared" si="542"/>
        <v>20.6</v>
      </c>
      <c r="EN21" s="47">
        <f t="shared" si="542"/>
        <v>20.6</v>
      </c>
      <c r="EO21" s="47">
        <f t="shared" si="542"/>
        <v>8.6000000000000014</v>
      </c>
      <c r="EP21" s="47">
        <f t="shared" si="542"/>
        <v>8.6000000000000014</v>
      </c>
      <c r="EQ21" s="47">
        <f t="shared" si="542"/>
        <v>16</v>
      </c>
      <c r="ER21" s="47">
        <f t="shared" si="542"/>
        <v>19.25</v>
      </c>
      <c r="ES21" s="47">
        <f t="shared" si="542"/>
        <v>34</v>
      </c>
      <c r="ET21" s="47">
        <f t="shared" si="542"/>
        <v>34</v>
      </c>
      <c r="EU21" s="47">
        <f t="shared" si="542"/>
        <v>13</v>
      </c>
      <c r="EV21" s="47">
        <f t="shared" si="542"/>
        <v>13.25</v>
      </c>
      <c r="EW21" s="47">
        <f t="shared" si="542"/>
        <v>13.350000000000001</v>
      </c>
      <c r="EX21" s="47">
        <f t="shared" si="542"/>
        <v>16.100000000000001</v>
      </c>
      <c r="EY21" s="47">
        <f t="shared" si="542"/>
        <v>20.6</v>
      </c>
      <c r="EZ21" s="47">
        <f t="shared" si="542"/>
        <v>20.6</v>
      </c>
      <c r="FA21" s="47">
        <f t="shared" si="542"/>
        <v>8.6000000000000014</v>
      </c>
      <c r="FB21" s="47">
        <f t="shared" si="542"/>
        <v>8.6000000000000014</v>
      </c>
      <c r="FC21" s="47">
        <f t="shared" si="542"/>
        <v>16</v>
      </c>
      <c r="FD21" s="47">
        <f t="shared" si="542"/>
        <v>19.25</v>
      </c>
      <c r="FE21" s="47">
        <f t="shared" si="542"/>
        <v>34</v>
      </c>
      <c r="FF21" s="47">
        <f t="shared" si="542"/>
        <v>34</v>
      </c>
      <c r="FG21" s="47">
        <f t="shared" si="542"/>
        <v>13</v>
      </c>
      <c r="FH21" s="47">
        <f t="shared" si="542"/>
        <v>13.25</v>
      </c>
      <c r="FI21" s="47">
        <f t="shared" si="542"/>
        <v>13.350000000000001</v>
      </c>
      <c r="FJ21" s="47">
        <f t="shared" si="542"/>
        <v>16.100000000000001</v>
      </c>
      <c r="FK21" s="47">
        <f t="shared" si="542"/>
        <v>20.6</v>
      </c>
      <c r="FL21" s="47">
        <f t="shared" si="542"/>
        <v>20.6</v>
      </c>
      <c r="FM21" s="47">
        <f t="shared" si="542"/>
        <v>8.6000000000000014</v>
      </c>
      <c r="FN21" s="47">
        <f t="shared" si="542"/>
        <v>8.6000000000000014</v>
      </c>
      <c r="FO21" s="47">
        <f t="shared" si="542"/>
        <v>16</v>
      </c>
      <c r="FP21" s="47">
        <f t="shared" si="542"/>
        <v>19.25</v>
      </c>
      <c r="FQ21" s="47">
        <f t="shared" si="542"/>
        <v>34</v>
      </c>
      <c r="FR21" s="47">
        <f t="shared" si="542"/>
        <v>34</v>
      </c>
      <c r="FS21" s="47">
        <f t="shared" si="542"/>
        <v>13</v>
      </c>
      <c r="FT21" s="47">
        <f t="shared" si="542"/>
        <v>13.25</v>
      </c>
      <c r="FU21" s="47">
        <f t="shared" si="542"/>
        <v>13.350000000000001</v>
      </c>
      <c r="FV21" s="47">
        <f t="shared" si="542"/>
        <v>16.100000000000001</v>
      </c>
      <c r="FW21" s="47">
        <f t="shared" si="542"/>
        <v>20.6</v>
      </c>
      <c r="FX21" s="47">
        <f t="shared" si="542"/>
        <v>20.6</v>
      </c>
      <c r="FY21" s="47">
        <f t="shared" si="542"/>
        <v>8.6000000000000014</v>
      </c>
      <c r="FZ21" s="47">
        <f t="shared" si="542"/>
        <v>8.6000000000000014</v>
      </c>
      <c r="GA21" s="47">
        <f t="shared" si="542"/>
        <v>16</v>
      </c>
      <c r="GB21" s="47">
        <f t="shared" si="542"/>
        <v>19.25</v>
      </c>
      <c r="GC21" s="47">
        <f t="shared" si="542"/>
        <v>34</v>
      </c>
      <c r="GD21" s="47">
        <f t="shared" si="542"/>
        <v>34</v>
      </c>
      <c r="GE21" s="47">
        <f t="shared" si="542"/>
        <v>13</v>
      </c>
      <c r="GF21" s="47">
        <f t="shared" si="542"/>
        <v>13.25</v>
      </c>
      <c r="GG21" s="47">
        <f t="shared" si="542"/>
        <v>13.350000000000001</v>
      </c>
      <c r="GH21" s="47">
        <f t="shared" si="542"/>
        <v>16.100000000000001</v>
      </c>
      <c r="GI21" s="47">
        <f t="shared" si="542"/>
        <v>20.6</v>
      </c>
      <c r="GJ21" s="47">
        <f t="shared" si="542"/>
        <v>20.6</v>
      </c>
      <c r="GK21" s="47">
        <f t="shared" si="542"/>
        <v>8.6000000000000014</v>
      </c>
      <c r="GL21" s="47">
        <f t="shared" si="542"/>
        <v>8.6000000000000014</v>
      </c>
      <c r="GM21" s="47">
        <f t="shared" ref="GM21:IX21" si="543">+GM10</f>
        <v>16</v>
      </c>
      <c r="GN21" s="47">
        <f t="shared" si="543"/>
        <v>19.25</v>
      </c>
      <c r="GO21" s="47">
        <f t="shared" si="543"/>
        <v>34</v>
      </c>
      <c r="GP21" s="47">
        <f t="shared" si="543"/>
        <v>34</v>
      </c>
      <c r="GQ21" s="47">
        <f t="shared" si="543"/>
        <v>13</v>
      </c>
      <c r="GR21" s="47">
        <f t="shared" si="543"/>
        <v>13.25</v>
      </c>
      <c r="GS21" s="47">
        <f t="shared" si="543"/>
        <v>13.350000000000001</v>
      </c>
      <c r="GT21" s="47">
        <f t="shared" si="543"/>
        <v>16.100000000000001</v>
      </c>
      <c r="GU21" s="47">
        <f t="shared" si="543"/>
        <v>20.6</v>
      </c>
      <c r="GV21" s="47">
        <f t="shared" si="543"/>
        <v>20.6</v>
      </c>
      <c r="GW21" s="47">
        <f t="shared" si="543"/>
        <v>8.6000000000000014</v>
      </c>
      <c r="GX21" s="47">
        <f t="shared" si="543"/>
        <v>8.6000000000000014</v>
      </c>
      <c r="GY21" s="47">
        <f t="shared" si="543"/>
        <v>16</v>
      </c>
      <c r="GZ21" s="47">
        <f t="shared" si="543"/>
        <v>19.25</v>
      </c>
      <c r="HA21" s="47">
        <f t="shared" si="543"/>
        <v>34</v>
      </c>
      <c r="HB21" s="47">
        <f t="shared" si="543"/>
        <v>34</v>
      </c>
      <c r="HC21" s="47">
        <f t="shared" si="543"/>
        <v>13</v>
      </c>
      <c r="HD21" s="47">
        <f t="shared" si="543"/>
        <v>13.25</v>
      </c>
      <c r="HE21" s="47">
        <f t="shared" si="543"/>
        <v>13.350000000000001</v>
      </c>
      <c r="HF21" s="47">
        <f t="shared" si="543"/>
        <v>16.100000000000001</v>
      </c>
      <c r="HG21" s="47">
        <f t="shared" si="543"/>
        <v>20.6</v>
      </c>
      <c r="HH21" s="47">
        <f t="shared" si="543"/>
        <v>20.6</v>
      </c>
      <c r="HI21" s="47">
        <f t="shared" si="543"/>
        <v>8.6000000000000014</v>
      </c>
      <c r="HJ21" s="47">
        <f t="shared" si="543"/>
        <v>8.6000000000000014</v>
      </c>
      <c r="HK21" s="47">
        <f t="shared" si="543"/>
        <v>16</v>
      </c>
      <c r="HL21" s="47">
        <f t="shared" si="543"/>
        <v>19.25</v>
      </c>
      <c r="HM21" s="47">
        <f t="shared" si="543"/>
        <v>34</v>
      </c>
      <c r="HN21" s="47">
        <f t="shared" si="543"/>
        <v>34</v>
      </c>
      <c r="HO21" s="47">
        <f t="shared" si="543"/>
        <v>13</v>
      </c>
      <c r="HP21" s="47">
        <f t="shared" si="543"/>
        <v>13.25</v>
      </c>
      <c r="HQ21" s="47">
        <f t="shared" si="543"/>
        <v>13.350000000000001</v>
      </c>
      <c r="HR21" s="47">
        <f t="shared" si="543"/>
        <v>16.100000000000001</v>
      </c>
      <c r="HS21" s="47">
        <f t="shared" si="543"/>
        <v>20.6</v>
      </c>
      <c r="HT21" s="47">
        <f t="shared" si="543"/>
        <v>20.6</v>
      </c>
      <c r="HU21" s="47">
        <f t="shared" si="543"/>
        <v>8.6000000000000014</v>
      </c>
      <c r="HV21" s="47">
        <f t="shared" si="543"/>
        <v>8.6000000000000014</v>
      </c>
      <c r="HW21" s="47">
        <f t="shared" si="543"/>
        <v>16</v>
      </c>
      <c r="HX21" s="47">
        <f t="shared" si="543"/>
        <v>19.25</v>
      </c>
      <c r="HY21" s="47">
        <f t="shared" si="543"/>
        <v>34</v>
      </c>
      <c r="HZ21" s="47">
        <f t="shared" si="543"/>
        <v>34</v>
      </c>
      <c r="IA21" s="47">
        <f t="shared" si="543"/>
        <v>13</v>
      </c>
      <c r="IB21" s="47">
        <f t="shared" si="543"/>
        <v>13.25</v>
      </c>
      <c r="IC21" s="47">
        <f t="shared" si="543"/>
        <v>13.350000000000001</v>
      </c>
      <c r="ID21" s="47">
        <f t="shared" si="543"/>
        <v>16.100000000000001</v>
      </c>
      <c r="IE21" s="47">
        <f t="shared" si="543"/>
        <v>20.6</v>
      </c>
      <c r="IF21" s="47">
        <f t="shared" si="543"/>
        <v>20.6</v>
      </c>
      <c r="IG21" s="47">
        <f t="shared" si="543"/>
        <v>8.6000000000000014</v>
      </c>
      <c r="IH21" s="47">
        <f t="shared" si="543"/>
        <v>8.6000000000000014</v>
      </c>
      <c r="II21" s="47">
        <f t="shared" si="543"/>
        <v>16</v>
      </c>
      <c r="IJ21" s="47">
        <f t="shared" si="543"/>
        <v>19.25</v>
      </c>
      <c r="IK21" s="47">
        <f t="shared" si="543"/>
        <v>34</v>
      </c>
      <c r="IL21" s="47">
        <f t="shared" si="543"/>
        <v>34</v>
      </c>
      <c r="IM21" s="47">
        <f t="shared" si="543"/>
        <v>13</v>
      </c>
      <c r="IN21" s="47">
        <f t="shared" si="543"/>
        <v>13.25</v>
      </c>
      <c r="IO21" s="47">
        <f t="shared" si="543"/>
        <v>13.350000000000001</v>
      </c>
      <c r="IP21" s="47">
        <f t="shared" si="543"/>
        <v>16.100000000000001</v>
      </c>
      <c r="IQ21" s="47">
        <f t="shared" si="543"/>
        <v>20.6</v>
      </c>
      <c r="IR21" s="47">
        <f t="shared" si="543"/>
        <v>20.6</v>
      </c>
      <c r="IS21" s="47">
        <f t="shared" si="543"/>
        <v>8.6000000000000014</v>
      </c>
      <c r="IT21" s="47">
        <f t="shared" si="543"/>
        <v>8.6000000000000014</v>
      </c>
      <c r="IU21" s="47">
        <f t="shared" si="543"/>
        <v>16</v>
      </c>
      <c r="IV21" s="47">
        <f t="shared" si="543"/>
        <v>19.25</v>
      </c>
      <c r="IW21" s="47">
        <f t="shared" si="543"/>
        <v>34</v>
      </c>
      <c r="IX21" s="47">
        <f t="shared" si="543"/>
        <v>34</v>
      </c>
      <c r="IY21" s="47">
        <f t="shared" ref="IY21:LJ21" si="544">+IY10</f>
        <v>13</v>
      </c>
      <c r="IZ21" s="47">
        <f t="shared" si="544"/>
        <v>13.25</v>
      </c>
      <c r="JA21" s="47">
        <f t="shared" si="544"/>
        <v>13.350000000000001</v>
      </c>
      <c r="JB21" s="47">
        <f t="shared" si="544"/>
        <v>16.100000000000001</v>
      </c>
      <c r="JC21" s="47">
        <f t="shared" si="544"/>
        <v>20.6</v>
      </c>
      <c r="JD21" s="47">
        <f t="shared" si="544"/>
        <v>20.6</v>
      </c>
      <c r="JE21" s="47">
        <f t="shared" si="544"/>
        <v>8.6000000000000014</v>
      </c>
      <c r="JF21" s="47">
        <f t="shared" si="544"/>
        <v>8.6000000000000014</v>
      </c>
      <c r="JG21" s="47">
        <f t="shared" si="544"/>
        <v>16</v>
      </c>
      <c r="JH21" s="47">
        <f t="shared" si="544"/>
        <v>19.25</v>
      </c>
      <c r="JI21" s="47">
        <f t="shared" si="544"/>
        <v>34</v>
      </c>
      <c r="JJ21" s="47">
        <f t="shared" si="544"/>
        <v>34</v>
      </c>
      <c r="JK21" s="47">
        <f t="shared" si="544"/>
        <v>13</v>
      </c>
      <c r="JL21" s="47">
        <f t="shared" si="544"/>
        <v>13.25</v>
      </c>
      <c r="JM21" s="47">
        <f t="shared" si="544"/>
        <v>13.350000000000001</v>
      </c>
      <c r="JN21" s="47">
        <f t="shared" si="544"/>
        <v>16.100000000000001</v>
      </c>
      <c r="JO21" s="47">
        <f t="shared" si="544"/>
        <v>20.6</v>
      </c>
      <c r="JP21" s="47">
        <f t="shared" si="544"/>
        <v>20.6</v>
      </c>
      <c r="JQ21" s="47">
        <f t="shared" si="544"/>
        <v>8.6000000000000014</v>
      </c>
      <c r="JR21" s="47">
        <f t="shared" si="544"/>
        <v>8.6000000000000014</v>
      </c>
      <c r="JS21" s="47">
        <f t="shared" si="544"/>
        <v>16</v>
      </c>
      <c r="JT21" s="47">
        <f t="shared" si="544"/>
        <v>19.25</v>
      </c>
      <c r="JU21" s="47">
        <f t="shared" si="544"/>
        <v>34</v>
      </c>
      <c r="JV21" s="47">
        <f t="shared" si="544"/>
        <v>34</v>
      </c>
      <c r="JW21" s="47">
        <f t="shared" si="544"/>
        <v>13</v>
      </c>
      <c r="JX21" s="47">
        <f t="shared" si="544"/>
        <v>13.25</v>
      </c>
      <c r="JY21" s="47">
        <f t="shared" si="544"/>
        <v>13.350000000000001</v>
      </c>
      <c r="JZ21" s="47">
        <f t="shared" si="544"/>
        <v>16.100000000000001</v>
      </c>
      <c r="KA21" s="47">
        <f t="shared" si="544"/>
        <v>20.6</v>
      </c>
      <c r="KB21" s="47">
        <f t="shared" si="544"/>
        <v>20.6</v>
      </c>
      <c r="KC21" s="47">
        <f t="shared" si="544"/>
        <v>8.6000000000000014</v>
      </c>
      <c r="KD21" s="47">
        <f t="shared" si="544"/>
        <v>8.6000000000000014</v>
      </c>
      <c r="KE21" s="47">
        <f t="shared" si="544"/>
        <v>16</v>
      </c>
      <c r="KF21" s="47">
        <f t="shared" si="544"/>
        <v>19.25</v>
      </c>
      <c r="KG21" s="47">
        <f t="shared" si="544"/>
        <v>34</v>
      </c>
      <c r="KH21" s="47">
        <f t="shared" si="544"/>
        <v>34</v>
      </c>
      <c r="KI21" s="47">
        <f t="shared" si="544"/>
        <v>13</v>
      </c>
      <c r="KJ21" s="47">
        <f t="shared" si="544"/>
        <v>13.25</v>
      </c>
      <c r="KK21" s="47">
        <f t="shared" si="544"/>
        <v>13.350000000000001</v>
      </c>
      <c r="KL21" s="47">
        <f t="shared" si="544"/>
        <v>16.100000000000001</v>
      </c>
      <c r="KM21" s="47">
        <f t="shared" si="544"/>
        <v>20.6</v>
      </c>
      <c r="KN21" s="47">
        <f t="shared" si="544"/>
        <v>20.6</v>
      </c>
      <c r="KO21" s="47">
        <f t="shared" si="544"/>
        <v>8.6000000000000014</v>
      </c>
      <c r="KP21" s="47">
        <f t="shared" si="544"/>
        <v>8.6000000000000014</v>
      </c>
      <c r="KQ21" s="47">
        <f t="shared" si="544"/>
        <v>16</v>
      </c>
      <c r="KR21" s="47">
        <f t="shared" si="544"/>
        <v>19.25</v>
      </c>
      <c r="KS21" s="47">
        <f t="shared" si="544"/>
        <v>34</v>
      </c>
      <c r="KT21" s="47">
        <f t="shared" si="544"/>
        <v>34</v>
      </c>
      <c r="KU21" s="47">
        <f t="shared" si="544"/>
        <v>13</v>
      </c>
      <c r="KV21" s="47">
        <f t="shared" si="544"/>
        <v>13.25</v>
      </c>
      <c r="KW21" s="47">
        <f t="shared" si="544"/>
        <v>13.350000000000001</v>
      </c>
      <c r="KX21" s="47">
        <f t="shared" si="544"/>
        <v>16.100000000000001</v>
      </c>
      <c r="KY21" s="47">
        <f t="shared" si="544"/>
        <v>20.6</v>
      </c>
      <c r="KZ21" s="47">
        <f t="shared" si="544"/>
        <v>20.6</v>
      </c>
      <c r="LA21" s="47">
        <f t="shared" si="544"/>
        <v>8.6000000000000014</v>
      </c>
      <c r="LB21" s="47">
        <f t="shared" si="544"/>
        <v>8.6000000000000014</v>
      </c>
      <c r="LC21" s="47">
        <f t="shared" si="544"/>
        <v>16</v>
      </c>
      <c r="LD21" s="47">
        <f t="shared" si="544"/>
        <v>19.25</v>
      </c>
      <c r="LE21" s="47">
        <f t="shared" si="544"/>
        <v>34</v>
      </c>
      <c r="LF21" s="47">
        <f t="shared" si="544"/>
        <v>34</v>
      </c>
      <c r="LG21" s="47">
        <f t="shared" si="544"/>
        <v>13</v>
      </c>
      <c r="LH21" s="47">
        <f t="shared" si="544"/>
        <v>13.25</v>
      </c>
      <c r="LI21" s="47">
        <f t="shared" si="544"/>
        <v>13.350000000000001</v>
      </c>
      <c r="LJ21" s="47">
        <f t="shared" si="544"/>
        <v>16.100000000000001</v>
      </c>
      <c r="LK21" s="47">
        <f t="shared" ref="LK21:MZ21" si="545">+LK10</f>
        <v>20.6</v>
      </c>
      <c r="LL21" s="47">
        <f t="shared" si="545"/>
        <v>20.6</v>
      </c>
      <c r="LM21" s="47">
        <f t="shared" si="545"/>
        <v>8.6000000000000014</v>
      </c>
      <c r="LN21" s="47">
        <f t="shared" si="545"/>
        <v>8.6000000000000014</v>
      </c>
      <c r="LO21" s="47">
        <f t="shared" si="545"/>
        <v>16</v>
      </c>
      <c r="LP21" s="47">
        <f t="shared" si="545"/>
        <v>19.25</v>
      </c>
      <c r="LQ21" s="47">
        <f t="shared" si="545"/>
        <v>34</v>
      </c>
      <c r="LR21" s="47">
        <f t="shared" si="545"/>
        <v>34</v>
      </c>
      <c r="LS21" s="47">
        <f t="shared" si="545"/>
        <v>13</v>
      </c>
      <c r="LT21" s="47">
        <f t="shared" si="545"/>
        <v>13.25</v>
      </c>
      <c r="LU21" s="47">
        <f t="shared" si="545"/>
        <v>13.350000000000001</v>
      </c>
      <c r="LV21" s="47">
        <f t="shared" si="545"/>
        <v>16.100000000000001</v>
      </c>
      <c r="LW21" s="47">
        <f t="shared" si="545"/>
        <v>20.6</v>
      </c>
      <c r="LX21" s="47">
        <f t="shared" si="545"/>
        <v>20.6</v>
      </c>
      <c r="LY21" s="47">
        <f t="shared" si="545"/>
        <v>8.6000000000000014</v>
      </c>
      <c r="LZ21" s="47">
        <f t="shared" si="545"/>
        <v>8.6000000000000014</v>
      </c>
      <c r="MA21" s="47">
        <f t="shared" si="545"/>
        <v>16</v>
      </c>
      <c r="MB21" s="47">
        <f t="shared" si="545"/>
        <v>19.25</v>
      </c>
      <c r="MC21" s="47">
        <f t="shared" si="545"/>
        <v>34</v>
      </c>
      <c r="MD21" s="47">
        <f t="shared" si="545"/>
        <v>34</v>
      </c>
      <c r="ME21" s="47">
        <f t="shared" si="545"/>
        <v>13</v>
      </c>
      <c r="MF21" s="47">
        <f t="shared" si="545"/>
        <v>13.25</v>
      </c>
      <c r="MG21" s="47">
        <f t="shared" si="545"/>
        <v>13.350000000000001</v>
      </c>
      <c r="MH21" s="47">
        <f t="shared" si="545"/>
        <v>16.100000000000001</v>
      </c>
      <c r="MI21" s="47">
        <f t="shared" si="545"/>
        <v>20.6</v>
      </c>
      <c r="MJ21" s="47">
        <f t="shared" si="545"/>
        <v>20.6</v>
      </c>
      <c r="MK21" s="47">
        <f t="shared" si="545"/>
        <v>8.6000000000000014</v>
      </c>
      <c r="ML21" s="47">
        <f t="shared" si="545"/>
        <v>8.6000000000000014</v>
      </c>
      <c r="MM21" s="47">
        <f t="shared" si="545"/>
        <v>16</v>
      </c>
      <c r="MN21" s="47">
        <f t="shared" si="545"/>
        <v>19.25</v>
      </c>
      <c r="MO21" s="47">
        <f t="shared" si="545"/>
        <v>34</v>
      </c>
      <c r="MP21" s="47">
        <f t="shared" si="545"/>
        <v>34</v>
      </c>
      <c r="MQ21" s="47">
        <f t="shared" si="545"/>
        <v>13</v>
      </c>
      <c r="MR21" s="47">
        <f t="shared" si="545"/>
        <v>13.25</v>
      </c>
      <c r="MS21" s="47">
        <f t="shared" si="545"/>
        <v>13.350000000000001</v>
      </c>
      <c r="MT21" s="47">
        <f t="shared" si="545"/>
        <v>16.100000000000001</v>
      </c>
      <c r="MU21" s="47">
        <f t="shared" si="545"/>
        <v>20.6</v>
      </c>
      <c r="MV21" s="47">
        <f t="shared" si="545"/>
        <v>20.6</v>
      </c>
      <c r="MW21" s="47">
        <f t="shared" si="545"/>
        <v>8.6000000000000014</v>
      </c>
      <c r="MX21" s="47">
        <f t="shared" si="545"/>
        <v>8.6000000000000014</v>
      </c>
      <c r="MY21" s="47">
        <f t="shared" si="545"/>
        <v>16</v>
      </c>
      <c r="MZ21" s="47">
        <f t="shared" si="545"/>
        <v>19.25</v>
      </c>
      <c r="NA21" s="48" t="s">
        <v>2</v>
      </c>
      <c r="NB21" s="1"/>
      <c r="NC21" s="4">
        <f>AVERAGEIF($E$2:$MZ$2,NC$2,$E21:$MZ21)</f>
        <v>11.431666666666667</v>
      </c>
      <c r="ND21" s="4">
        <f t="shared" si="530"/>
        <v>19.328575417637918</v>
      </c>
      <c r="NE21" s="4">
        <f t="shared" si="530"/>
        <v>20.149162296037293</v>
      </c>
      <c r="NF21" s="4">
        <f t="shared" si="530"/>
        <v>18.112499999999997</v>
      </c>
      <c r="NG21" s="4">
        <f t="shared" si="530"/>
        <v>18.112499999999997</v>
      </c>
      <c r="NH21" s="4">
        <f t="shared" si="530"/>
        <v>18.112499999999997</v>
      </c>
      <c r="NI21" s="4">
        <f t="shared" si="530"/>
        <v>18.112499999999997</v>
      </c>
      <c r="NJ21" s="4">
        <f t="shared" si="530"/>
        <v>18.112499999999997</v>
      </c>
      <c r="NK21" s="4">
        <f t="shared" si="530"/>
        <v>18.112499999999997</v>
      </c>
      <c r="NL21" s="4">
        <f t="shared" si="530"/>
        <v>18.112499999999997</v>
      </c>
      <c r="NM21" s="4">
        <f t="shared" si="530"/>
        <v>18.112499999999997</v>
      </c>
      <c r="NN21" s="4">
        <f t="shared" si="530"/>
        <v>18.112499999999997</v>
      </c>
      <c r="NO21" s="4">
        <f t="shared" si="530"/>
        <v>18.112499999999997</v>
      </c>
      <c r="NP21" s="4">
        <f t="shared" si="530"/>
        <v>18.112499999999997</v>
      </c>
      <c r="NQ21" s="4">
        <f t="shared" si="530"/>
        <v>18.112499999999997</v>
      </c>
      <c r="NR21" s="4">
        <f t="shared" si="530"/>
        <v>18.112499999999997</v>
      </c>
      <c r="NS21" s="4">
        <f t="shared" si="530"/>
        <v>18.112499999999997</v>
      </c>
      <c r="NT21" s="4">
        <f t="shared" si="530"/>
        <v>18.112499999999997</v>
      </c>
      <c r="NU21" s="4">
        <f t="shared" si="530"/>
        <v>18.112499999999997</v>
      </c>
      <c r="NV21" s="4">
        <f t="shared" si="530"/>
        <v>18.112499999999997</v>
      </c>
      <c r="NW21" s="4">
        <f t="shared" si="530"/>
        <v>18.112499999999997</v>
      </c>
      <c r="NX21" s="4">
        <f t="shared" si="530"/>
        <v>18.112499999999997</v>
      </c>
      <c r="NY21" s="4">
        <f t="shared" si="530"/>
        <v>18.112499999999997</v>
      </c>
      <c r="NZ21" s="4">
        <f t="shared" si="530"/>
        <v>18.112499999999997</v>
      </c>
      <c r="OA21" s="4">
        <f t="shared" si="530"/>
        <v>18.112499999999997</v>
      </c>
      <c r="OB21" s="4">
        <f t="shared" si="530"/>
        <v>18.112499999999997</v>
      </c>
      <c r="OC21" s="4">
        <f t="shared" si="530"/>
        <v>18.112499999999997</v>
      </c>
      <c r="OD21" s="4">
        <f t="shared" si="530"/>
        <v>18.112499999999997</v>
      </c>
      <c r="OE21" s="4">
        <f t="shared" si="530"/>
        <v>18.112499999999997</v>
      </c>
      <c r="OF21" s="4">
        <f t="shared" si="530"/>
        <v>18.112499999999997</v>
      </c>
    </row>
    <row r="22" spans="2:396" customFormat="1" x14ac:dyDescent="0.25">
      <c r="B22" s="1"/>
      <c r="C22" s="1" t="s">
        <v>7</v>
      </c>
      <c r="D22" s="1" t="s">
        <v>88</v>
      </c>
      <c r="E22" s="47">
        <f t="shared" ref="E22:G22" si="546">((E19*E26)+(E20*E27))/SUM(E26:E27)</f>
        <v>50.166129032258063</v>
      </c>
      <c r="F22" s="47">
        <f t="shared" si="546"/>
        <v>47.554761904761904</v>
      </c>
      <c r="G22" s="47">
        <f t="shared" si="546"/>
        <v>36.72173620457604</v>
      </c>
      <c r="H22" s="47">
        <f t="shared" ref="H22:BN22" si="547">((H19*H26)+(H20*H27))/SUM(H26:H27)</f>
        <v>36.161111111111111</v>
      </c>
      <c r="I22" s="47">
        <f t="shared" si="547"/>
        <v>23.572580645161292</v>
      </c>
      <c r="J22" s="47">
        <f t="shared" si="547"/>
        <v>26.273333333333333</v>
      </c>
      <c r="K22" s="47">
        <f t="shared" si="547"/>
        <v>37.162903225806446</v>
      </c>
      <c r="L22" s="47">
        <f t="shared" si="547"/>
        <v>45.428279569892474</v>
      </c>
      <c r="M22" s="47">
        <f t="shared" si="547"/>
        <v>40.466666666666669</v>
      </c>
      <c r="N22" s="47">
        <f t="shared" si="547"/>
        <v>53.29032258064516</v>
      </c>
      <c r="O22" s="47">
        <f t="shared" si="547"/>
        <v>84.257281553398059</v>
      </c>
      <c r="P22" s="62">
        <f t="shared" si="547"/>
        <v>145.96236559139786</v>
      </c>
      <c r="Q22" s="47">
        <f t="shared" si="547"/>
        <v>146.13709677419354</v>
      </c>
      <c r="R22" s="47">
        <f t="shared" si="547"/>
        <v>117.14285714285714</v>
      </c>
      <c r="S22" s="47">
        <f t="shared" si="547"/>
        <v>91.271534320323013</v>
      </c>
      <c r="T22" s="47">
        <f t="shared" si="547"/>
        <v>49.983333333333334</v>
      </c>
      <c r="U22" s="47">
        <f t="shared" si="547"/>
        <v>43.861290322580643</v>
      </c>
      <c r="V22" s="47">
        <f t="shared" si="547"/>
        <v>48.116666666666667</v>
      </c>
      <c r="W22" s="47">
        <f t="shared" si="547"/>
        <v>108.80698924731182</v>
      </c>
      <c r="X22" s="47">
        <f t="shared" si="547"/>
        <v>78.091397849462368</v>
      </c>
      <c r="Y22" s="47">
        <f t="shared" si="547"/>
        <v>88.08564102564101</v>
      </c>
      <c r="Z22" s="47">
        <f t="shared" si="547"/>
        <v>83.379032258064512</v>
      </c>
      <c r="AA22" s="47">
        <f t="shared" si="547"/>
        <v>140.08495145631068</v>
      </c>
      <c r="AB22" s="62">
        <f t="shared" si="547"/>
        <v>243.09897360703812</v>
      </c>
      <c r="AC22" s="111">
        <f t="shared" si="547"/>
        <v>295.00977517106537</v>
      </c>
      <c r="AD22" s="47">
        <f t="shared" si="547"/>
        <v>296.01587301587307</v>
      </c>
      <c r="AE22" s="47">
        <f t="shared" si="547"/>
        <v>152.82790896855499</v>
      </c>
      <c r="AF22" s="47">
        <f t="shared" si="547"/>
        <v>76.07617845117845</v>
      </c>
      <c r="AG22" s="47">
        <f t="shared" si="547"/>
        <v>55.931516780710318</v>
      </c>
      <c r="AH22" s="62">
        <f t="shared" si="547"/>
        <v>58.228510101010095</v>
      </c>
      <c r="AI22" s="47">
        <f t="shared" si="547"/>
        <v>66.390778755294889</v>
      </c>
      <c r="AJ22" s="47">
        <f t="shared" si="547"/>
        <v>67.950077386770928</v>
      </c>
      <c r="AK22" s="47">
        <f t="shared" si="547"/>
        <v>52.483585858585869</v>
      </c>
      <c r="AL22" s="47">
        <f t="shared" si="547"/>
        <v>52.257372108178558</v>
      </c>
      <c r="AM22" s="47">
        <f t="shared" si="547"/>
        <v>102.7218073188947</v>
      </c>
      <c r="AN22" s="62">
        <f t="shared" si="547"/>
        <v>166.8794458229942</v>
      </c>
      <c r="AO22" s="47">
        <f t="shared" si="547"/>
        <v>207.08602150537635</v>
      </c>
      <c r="AP22" s="47">
        <f t="shared" si="547"/>
        <v>182.64313530344828</v>
      </c>
      <c r="AQ22" s="47">
        <f t="shared" si="547"/>
        <v>102.87886944818304</v>
      </c>
      <c r="AR22" s="47">
        <f t="shared" si="547"/>
        <v>65.227777777777774</v>
      </c>
      <c r="AS22" s="47">
        <f t="shared" si="547"/>
        <v>46.216129032258067</v>
      </c>
      <c r="AT22" s="47">
        <f t="shared" si="547"/>
        <v>47.055555555555557</v>
      </c>
      <c r="AU22" s="47">
        <f t="shared" si="547"/>
        <v>61.646236559139787</v>
      </c>
      <c r="AV22" s="47">
        <f t="shared" si="547"/>
        <v>61.646236559139787</v>
      </c>
      <c r="AW22" s="47">
        <f t="shared" si="547"/>
        <v>44.722222222222221</v>
      </c>
      <c r="AX22" s="47">
        <f t="shared" si="547"/>
        <v>45.153763440860217</v>
      </c>
      <c r="AY22" s="47">
        <f t="shared" si="547"/>
        <v>72.601248266296807</v>
      </c>
      <c r="AZ22" s="62">
        <f t="shared" si="547"/>
        <v>111.69354838709677</v>
      </c>
      <c r="BA22" s="47">
        <f t="shared" si="547"/>
        <v>203.12500535866295</v>
      </c>
      <c r="BB22" s="47">
        <f t="shared" si="547"/>
        <v>178.89487769047619</v>
      </c>
      <c r="BC22" s="47">
        <f t="shared" si="547"/>
        <v>98.658731735877993</v>
      </c>
      <c r="BD22" s="47">
        <f t="shared" si="547"/>
        <v>58.617453937878274</v>
      </c>
      <c r="BE22" s="47">
        <f t="shared" si="547"/>
        <v>41.040146918138824</v>
      </c>
      <c r="BF22" s="47">
        <f t="shared" si="547"/>
        <v>42.271970346744823</v>
      </c>
      <c r="BG22" s="47">
        <f t="shared" si="547"/>
        <v>54.990007692574309</v>
      </c>
      <c r="BH22" s="47">
        <f t="shared" si="547"/>
        <v>54.546996939886149</v>
      </c>
      <c r="BI22" s="47">
        <f t="shared" si="547"/>
        <v>40.368735693402421</v>
      </c>
      <c r="BJ22" s="47">
        <f t="shared" si="547"/>
        <v>40.609165800929304</v>
      </c>
      <c r="BK22" s="47">
        <f t="shared" si="547"/>
        <v>69.727087059872488</v>
      </c>
      <c r="BL22" s="47">
        <f t="shared" si="547"/>
        <v>108.558763520512</v>
      </c>
      <c r="BM22" s="47">
        <f t="shared" si="547"/>
        <v>201.1879917649043</v>
      </c>
      <c r="BN22" s="47">
        <f t="shared" si="547"/>
        <v>177.8217989904762</v>
      </c>
      <c r="BO22" s="47">
        <f t="shared" ref="BO22:DZ22" si="548">((BO19*BO26)+(BO20*BO27))/SUM(BO26:BO27)</f>
        <v>97.653964120313105</v>
      </c>
      <c r="BP22" s="47">
        <f t="shared" si="548"/>
        <v>56.605108676949932</v>
      </c>
      <c r="BQ22" s="47">
        <f t="shared" si="548"/>
        <v>39.264753128050373</v>
      </c>
      <c r="BR22" s="47">
        <f t="shared" si="548"/>
        <v>41.064590699356124</v>
      </c>
      <c r="BS22" s="47">
        <f t="shared" si="548"/>
        <v>52.963687811778428</v>
      </c>
      <c r="BT22" s="47">
        <f t="shared" si="548"/>
        <v>52.520677059090247</v>
      </c>
      <c r="BU22" s="47">
        <f t="shared" si="548"/>
        <v>38.985248326514181</v>
      </c>
      <c r="BV22" s="47">
        <f t="shared" si="548"/>
        <v>39.04073219748193</v>
      </c>
      <c r="BW22" s="47">
        <f t="shared" si="548"/>
        <v>69.315273804021771</v>
      </c>
      <c r="BX22" s="47">
        <f t="shared" si="548"/>
        <v>107.47843261615007</v>
      </c>
      <c r="BY22" s="47">
        <f t="shared" si="548"/>
        <v>199.960406299607</v>
      </c>
      <c r="BZ22" s="47">
        <f t="shared" si="548"/>
        <v>177.38004619047618</v>
      </c>
      <c r="CA22" s="47">
        <f t="shared" si="548"/>
        <v>97.40503396872171</v>
      </c>
      <c r="CB22" s="47">
        <f t="shared" si="548"/>
        <v>55.776689332141558</v>
      </c>
      <c r="CC22" s="47">
        <f t="shared" si="548"/>
        <v>38.652067987619176</v>
      </c>
      <c r="CD22" s="47">
        <f t="shared" si="548"/>
        <v>40.420264542282943</v>
      </c>
      <c r="CE22" s="47">
        <f t="shared" si="548"/>
        <v>51.686504802165153</v>
      </c>
      <c r="CF22" s="47">
        <f t="shared" si="548"/>
        <v>52.129515554853327</v>
      </c>
      <c r="CG22" s="47">
        <f t="shared" si="548"/>
        <v>38.415710026958436</v>
      </c>
      <c r="CH22" s="47">
        <f t="shared" si="548"/>
        <v>38.286247661367035</v>
      </c>
      <c r="CI22" s="47">
        <f t="shared" si="548"/>
        <v>69.354637588609961</v>
      </c>
      <c r="CJ22" s="47">
        <f t="shared" si="548"/>
        <v>107.03369431137483</v>
      </c>
      <c r="CK22" s="47">
        <f t="shared" si="548"/>
        <v>201.82061022080836</v>
      </c>
      <c r="CL22" s="47">
        <f t="shared" si="548"/>
        <v>179.25877380344829</v>
      </c>
      <c r="CM22" s="47">
        <f t="shared" si="548"/>
        <v>99.386928621424175</v>
      </c>
      <c r="CN22" s="47">
        <f t="shared" si="548"/>
        <v>58.292193324254832</v>
      </c>
      <c r="CO22" s="47">
        <f t="shared" si="548"/>
        <v>41.522218770914129</v>
      </c>
      <c r="CP22" s="47">
        <f t="shared" si="548"/>
        <v>42.834792338617959</v>
      </c>
      <c r="CQ22" s="47">
        <f t="shared" si="548"/>
        <v>54.369445214374984</v>
      </c>
      <c r="CR22" s="47">
        <f t="shared" si="548"/>
        <v>55.6984774724395</v>
      </c>
      <c r="CS22" s="47">
        <f t="shared" si="548"/>
        <v>40.358869021536307</v>
      </c>
      <c r="CT22" s="47">
        <f t="shared" si="548"/>
        <v>40.605464003615161</v>
      </c>
      <c r="CU22" s="47">
        <f t="shared" si="548"/>
        <v>70.537676808665637</v>
      </c>
      <c r="CV22" s="47">
        <f t="shared" si="548"/>
        <v>107.87233580984461</v>
      </c>
      <c r="CW22" s="47">
        <f t="shared" si="548"/>
        <v>204.84566797466388</v>
      </c>
      <c r="CX22" s="47">
        <f t="shared" si="548"/>
        <v>180.42610944047615</v>
      </c>
      <c r="CY22" s="47">
        <f t="shared" si="548"/>
        <v>100.77190274112314</v>
      </c>
      <c r="CZ22" s="47">
        <f t="shared" si="548"/>
        <v>61.194529499837358</v>
      </c>
      <c r="DA22" s="47">
        <f t="shared" si="548"/>
        <v>43.450972030401658</v>
      </c>
      <c r="DB22" s="47">
        <f t="shared" si="548"/>
        <v>44.505374796169789</v>
      </c>
      <c r="DC22" s="47">
        <f t="shared" si="548"/>
        <v>57.438458057445239</v>
      </c>
      <c r="DD22" s="47">
        <f t="shared" si="548"/>
        <v>58.324479562821587</v>
      </c>
      <c r="DE22" s="47">
        <f t="shared" si="548"/>
        <v>41.960683475582627</v>
      </c>
      <c r="DF22" s="47">
        <f t="shared" si="548"/>
        <v>42.583335805331721</v>
      </c>
      <c r="DG22" s="47">
        <f t="shared" si="548"/>
        <v>71.531506622693328</v>
      </c>
      <c r="DH22" s="47">
        <f t="shared" si="548"/>
        <v>109.27238682846487</v>
      </c>
      <c r="DI22" s="47">
        <f t="shared" si="548"/>
        <v>207.2405496375174</v>
      </c>
      <c r="DJ22" s="47">
        <f t="shared" si="548"/>
        <v>182.55733424047619</v>
      </c>
      <c r="DK22" s="47">
        <f t="shared" si="548"/>
        <v>103.04350649431115</v>
      </c>
      <c r="DL22" s="47">
        <f t="shared" si="548"/>
        <v>65.485661350576336</v>
      </c>
      <c r="DM22" s="47">
        <f t="shared" si="548"/>
        <v>46.406855424640327</v>
      </c>
      <c r="DN22" s="47">
        <f t="shared" si="548"/>
        <v>47.256131667732205</v>
      </c>
      <c r="DO22" s="47">
        <f t="shared" si="548"/>
        <v>61.905910990082781</v>
      </c>
      <c r="DP22" s="47">
        <f t="shared" si="548"/>
        <v>61.905910990082781</v>
      </c>
      <c r="DQ22" s="47">
        <f t="shared" si="548"/>
        <v>44.899517178521236</v>
      </c>
      <c r="DR22" s="47">
        <f t="shared" si="548"/>
        <v>45.331058397159225</v>
      </c>
      <c r="DS22" s="47">
        <f t="shared" si="548"/>
        <v>72.699523965450666</v>
      </c>
      <c r="DT22" s="47">
        <f t="shared" si="548"/>
        <v>111.83199361259105</v>
      </c>
      <c r="DU22" s="47">
        <f t="shared" si="548"/>
        <v>210.00466731212467</v>
      </c>
      <c r="DV22" s="47">
        <f t="shared" si="548"/>
        <v>185.01714519047621</v>
      </c>
      <c r="DW22" s="47">
        <f t="shared" si="548"/>
        <v>105.9884470872794</v>
      </c>
      <c r="DX22" s="47">
        <f t="shared" si="548"/>
        <v>70.098546601222083</v>
      </c>
      <c r="DY22" s="47">
        <f t="shared" si="548"/>
        <v>49.531371700403525</v>
      </c>
      <c r="DZ22" s="47">
        <f t="shared" si="548"/>
        <v>51.201709084901125</v>
      </c>
      <c r="EA22" s="47">
        <f t="shared" ref="EA22:GL22" si="549">((EA19*EA26)+(EA20*EA27))/SUM(EA26:EA27)</f>
        <v>66.550830166080246</v>
      </c>
      <c r="EB22" s="47">
        <f t="shared" si="549"/>
        <v>66.107819413392065</v>
      </c>
      <c r="EC22" s="47">
        <f t="shared" si="549"/>
        <v>48.261986899451294</v>
      </c>
      <c r="ED22" s="47">
        <f t="shared" si="549"/>
        <v>48.50241700697817</v>
      </c>
      <c r="EE22" s="47">
        <f t="shared" si="549"/>
        <v>74.102365393021003</v>
      </c>
      <c r="EF22" s="47">
        <f t="shared" si="549"/>
        <v>114.72240723557283</v>
      </c>
      <c r="EG22" s="47">
        <f t="shared" si="549"/>
        <v>210.60082593941519</v>
      </c>
      <c r="EH22" s="47">
        <f t="shared" si="549"/>
        <v>185.64006490804596</v>
      </c>
      <c r="EI22" s="47">
        <f t="shared" si="549"/>
        <v>107.96251279664477</v>
      </c>
      <c r="EJ22" s="47">
        <f t="shared" si="549"/>
        <v>72.313674317718238</v>
      </c>
      <c r="EK22" s="47">
        <f t="shared" si="549"/>
        <v>50.882546466535267</v>
      </c>
      <c r="EL22" s="47">
        <f t="shared" si="549"/>
        <v>53.282363975509242</v>
      </c>
      <c r="EM22" s="47">
        <f t="shared" si="549"/>
        <v>68.338329961252782</v>
      </c>
      <c r="EN22" s="47">
        <f t="shared" si="549"/>
        <v>68.781340713940949</v>
      </c>
      <c r="EO22" s="47">
        <f t="shared" si="549"/>
        <v>49.784887204542407</v>
      </c>
      <c r="EP22" s="47">
        <f t="shared" si="549"/>
        <v>49.655424838950999</v>
      </c>
      <c r="EQ22" s="47">
        <f t="shared" si="549"/>
        <v>75.656643349264002</v>
      </c>
      <c r="ER22" s="47">
        <f t="shared" si="549"/>
        <v>115.91160223888727</v>
      </c>
      <c r="ES22" s="47">
        <f t="shared" si="549"/>
        <v>211.95887765801714</v>
      </c>
      <c r="ET22" s="47">
        <f t="shared" si="549"/>
        <v>188.05758409047615</v>
      </c>
      <c r="EU22" s="47">
        <f t="shared" si="549"/>
        <v>110.18842075487569</v>
      </c>
      <c r="EV22" s="47">
        <f t="shared" si="549"/>
        <v>75.5058394213018</v>
      </c>
      <c r="EW22" s="47">
        <f t="shared" si="549"/>
        <v>53.748281552291182</v>
      </c>
      <c r="EX22" s="47">
        <f t="shared" si="549"/>
        <v>55.994171401753256</v>
      </c>
      <c r="EY22" s="47">
        <f t="shared" si="549"/>
        <v>71.406141322898364</v>
      </c>
      <c r="EZ22" s="47">
        <f t="shared" si="549"/>
        <v>72.735173580962879</v>
      </c>
      <c r="FA22" s="47">
        <f t="shared" si="549"/>
        <v>52.181931268811645</v>
      </c>
      <c r="FB22" s="47">
        <f t="shared" si="549"/>
        <v>52.052468903220252</v>
      </c>
      <c r="FC22" s="47">
        <f t="shared" si="549"/>
        <v>76.985339812131215</v>
      </c>
      <c r="FD22" s="47">
        <f t="shared" si="549"/>
        <v>117.36941588615501</v>
      </c>
      <c r="FE22" s="47">
        <f t="shared" si="549"/>
        <v>214.20765931266098</v>
      </c>
      <c r="FF22" s="47">
        <f t="shared" si="549"/>
        <v>189.40810774047617</v>
      </c>
      <c r="FG22" s="47">
        <f t="shared" si="549"/>
        <v>111.80529782367998</v>
      </c>
      <c r="FH22" s="47">
        <f t="shared" si="549"/>
        <v>77.74403295285029</v>
      </c>
      <c r="FI22" s="47">
        <f t="shared" si="549"/>
        <v>55.908475162896167</v>
      </c>
      <c r="FJ22" s="47">
        <f t="shared" si="549"/>
        <v>57.96400093863663</v>
      </c>
      <c r="FK22" s="47">
        <f t="shared" si="549"/>
        <v>73.956367062613452</v>
      </c>
      <c r="FL22" s="47">
        <f t="shared" si="549"/>
        <v>75.285399320677968</v>
      </c>
      <c r="FM22" s="47">
        <f t="shared" si="549"/>
        <v>53.732008766195676</v>
      </c>
      <c r="FN22" s="47">
        <f t="shared" si="549"/>
        <v>53.97860374827453</v>
      </c>
      <c r="FO22" s="47">
        <f t="shared" si="549"/>
        <v>77.950491508663532</v>
      </c>
      <c r="FP22" s="47">
        <f t="shared" si="549"/>
        <v>118.31508830638658</v>
      </c>
      <c r="FQ22" s="47">
        <f t="shared" si="549"/>
        <v>215.23960802302705</v>
      </c>
      <c r="FR22" s="47">
        <f t="shared" si="549"/>
        <v>189.67576179047614</v>
      </c>
      <c r="FS22" s="47">
        <f t="shared" si="549"/>
        <v>111.84579306442585</v>
      </c>
      <c r="FT22" s="47">
        <f t="shared" si="549"/>
        <v>78.540409230519799</v>
      </c>
      <c r="FU22" s="47">
        <f t="shared" si="549"/>
        <v>56.279695581218874</v>
      </c>
      <c r="FV22" s="47">
        <f t="shared" si="549"/>
        <v>57.996614586700588</v>
      </c>
      <c r="FW22" s="47">
        <f t="shared" si="549"/>
        <v>74.904795286257425</v>
      </c>
      <c r="FX22" s="47">
        <f t="shared" si="549"/>
        <v>75.790816791633773</v>
      </c>
      <c r="FY22" s="47">
        <f t="shared" si="549"/>
        <v>53.885975790426798</v>
      </c>
      <c r="FZ22" s="47">
        <f t="shared" si="549"/>
        <v>54.508628120175899</v>
      </c>
      <c r="GA22" s="47">
        <f t="shared" si="549"/>
        <v>78.141770469562317</v>
      </c>
      <c r="GB22" s="47">
        <f t="shared" si="549"/>
        <v>118.58455124688911</v>
      </c>
      <c r="GC22" s="47">
        <f t="shared" si="549"/>
        <v>216.17254353436397</v>
      </c>
      <c r="GD22" s="47">
        <f t="shared" si="549"/>
        <v>190.72930565344831</v>
      </c>
      <c r="GE22" s="47">
        <f t="shared" si="549"/>
        <v>112.5598131424012</v>
      </c>
      <c r="GF22" s="47">
        <f t="shared" si="549"/>
        <v>80.391778873766029</v>
      </c>
      <c r="GG22" s="47">
        <f t="shared" si="549"/>
        <v>57.144074735305828</v>
      </c>
      <c r="GH22" s="47">
        <f t="shared" si="549"/>
        <v>59.207556407990864</v>
      </c>
      <c r="GI22" s="47">
        <f t="shared" si="549"/>
        <v>76.91554321829463</v>
      </c>
      <c r="GJ22" s="47">
        <f t="shared" si="549"/>
        <v>76.472532465606449</v>
      </c>
      <c r="GK22" s="47">
        <f t="shared" si="549"/>
        <v>55.338584086825257</v>
      </c>
      <c r="GL22" s="47">
        <f t="shared" si="549"/>
        <v>55.579014194352133</v>
      </c>
      <c r="GM22" s="47">
        <f t="shared" ref="GM22:IX22" si="550">((GM19*GM26)+(GM20*GM27))/SUM(GM26:GM27)</f>
        <v>78.024967314344565</v>
      </c>
      <c r="GN22" s="47">
        <f t="shared" si="550"/>
        <v>120.24834612176322</v>
      </c>
      <c r="GO22" s="47">
        <f t="shared" si="550"/>
        <v>216.75388136307728</v>
      </c>
      <c r="GP22" s="47">
        <f t="shared" si="550"/>
        <v>191.67401159047617</v>
      </c>
      <c r="GQ22" s="47">
        <f t="shared" si="550"/>
        <v>114.23814234269486</v>
      </c>
      <c r="GR22" s="47">
        <f t="shared" si="550"/>
        <v>82.582172967743944</v>
      </c>
      <c r="GS22" s="47">
        <f t="shared" si="550"/>
        <v>58.476956926450114</v>
      </c>
      <c r="GT22" s="47">
        <f t="shared" si="550"/>
        <v>61.268974036640358</v>
      </c>
      <c r="GU22" s="47">
        <f t="shared" si="550"/>
        <v>79.121148382369626</v>
      </c>
      <c r="GV22" s="47">
        <f t="shared" si="550"/>
        <v>78.678137629681444</v>
      </c>
      <c r="GW22" s="47">
        <f t="shared" si="550"/>
        <v>56.844480026435072</v>
      </c>
      <c r="GX22" s="47">
        <f t="shared" si="550"/>
        <v>56.899963897402813</v>
      </c>
      <c r="GY22" s="47">
        <f t="shared" si="550"/>
        <v>79.214757231517638</v>
      </c>
      <c r="GZ22" s="47">
        <f t="shared" si="550"/>
        <v>121.42426283864141</v>
      </c>
      <c r="HA22" s="47">
        <f t="shared" si="550"/>
        <v>217.84339880663632</v>
      </c>
      <c r="HB22" s="47">
        <f t="shared" si="550"/>
        <v>193.29426764047616</v>
      </c>
      <c r="HC22" s="47">
        <f t="shared" si="550"/>
        <v>116.45789522766965</v>
      </c>
      <c r="HD22" s="47">
        <f t="shared" si="550"/>
        <v>85.620640308217645</v>
      </c>
      <c r="HE22" s="47">
        <f t="shared" si="550"/>
        <v>60.724156730342109</v>
      </c>
      <c r="HF22" s="47">
        <f t="shared" si="550"/>
        <v>63.632226412564343</v>
      </c>
      <c r="HG22" s="47">
        <f t="shared" si="550"/>
        <v>81.737705437797288</v>
      </c>
      <c r="HH22" s="47">
        <f t="shared" si="550"/>
        <v>82.180716190485469</v>
      </c>
      <c r="HI22" s="47">
        <f t="shared" si="550"/>
        <v>58.933426323010728</v>
      </c>
      <c r="HJ22" s="47">
        <f t="shared" si="550"/>
        <v>58.803963957419334</v>
      </c>
      <c r="HK22" s="47">
        <f t="shared" si="550"/>
        <v>80.727735595045019</v>
      </c>
      <c r="HL22" s="47">
        <f t="shared" si="550"/>
        <v>123.05546909014407</v>
      </c>
      <c r="HM22" s="47">
        <f t="shared" si="550"/>
        <v>219.56049734710186</v>
      </c>
      <c r="HN22" s="47">
        <f t="shared" si="550"/>
        <v>194.82232769047619</v>
      </c>
      <c r="HO22" s="47">
        <f t="shared" si="550"/>
        <v>118.28732283865659</v>
      </c>
      <c r="HP22" s="47">
        <f t="shared" si="550"/>
        <v>88.191767978876584</v>
      </c>
      <c r="HQ22" s="47">
        <f t="shared" si="550"/>
        <v>63.130582881330866</v>
      </c>
      <c r="HR22" s="47">
        <f t="shared" si="550"/>
        <v>65.861004724311414</v>
      </c>
      <c r="HS22" s="47">
        <f t="shared" si="550"/>
        <v>84.180166606567425</v>
      </c>
      <c r="HT22" s="47">
        <f t="shared" si="550"/>
        <v>85.509198864631941</v>
      </c>
      <c r="HU22" s="47">
        <f t="shared" si="550"/>
        <v>60.903507152144329</v>
      </c>
      <c r="HV22" s="47">
        <f t="shared" si="550"/>
        <v>60.774044786552913</v>
      </c>
      <c r="HW22" s="47">
        <f t="shared" si="550"/>
        <v>81.819763675901456</v>
      </c>
      <c r="HX22" s="47">
        <f t="shared" si="550"/>
        <v>124.17987775737149</v>
      </c>
      <c r="HY22" s="47">
        <f t="shared" si="550"/>
        <v>222.04420913602644</v>
      </c>
      <c r="HZ22" s="47">
        <f t="shared" si="550"/>
        <v>196.60523450344826</v>
      </c>
      <c r="IA22" s="47">
        <f t="shared" si="550"/>
        <v>119.8745525258753</v>
      </c>
      <c r="IB22" s="47">
        <f t="shared" si="550"/>
        <v>91.116468044451182</v>
      </c>
      <c r="IC22" s="47">
        <f t="shared" si="550"/>
        <v>65.58073907902228</v>
      </c>
      <c r="ID22" s="47">
        <f t="shared" si="550"/>
        <v>67.777993664202768</v>
      </c>
      <c r="IE22" s="47">
        <f t="shared" si="550"/>
        <v>87.568187841952209</v>
      </c>
      <c r="IF22" s="47">
        <f t="shared" si="550"/>
        <v>88.454209347328543</v>
      </c>
      <c r="IG22" s="47">
        <f t="shared" si="550"/>
        <v>62.532016225004618</v>
      </c>
      <c r="IH22" s="47">
        <f t="shared" si="550"/>
        <v>63.154668554753727</v>
      </c>
      <c r="II22" s="47">
        <f t="shared" si="550"/>
        <v>82.934324563361415</v>
      </c>
      <c r="IJ22" s="47">
        <f t="shared" si="550"/>
        <v>125.33602936327146</v>
      </c>
      <c r="IK22" s="47">
        <f t="shared" si="550"/>
        <v>223.57922378764405</v>
      </c>
      <c r="IL22" s="47">
        <f t="shared" si="550"/>
        <v>197.0972541404762</v>
      </c>
      <c r="IM22" s="47">
        <f t="shared" si="550"/>
        <v>120.45102325165249</v>
      </c>
      <c r="IN22" s="47">
        <f t="shared" si="550"/>
        <v>92.752383637620611</v>
      </c>
      <c r="IO22" s="47">
        <f t="shared" si="550"/>
        <v>66.572868782766818</v>
      </c>
      <c r="IP22" s="47">
        <f t="shared" si="550"/>
        <v>68.463582335433301</v>
      </c>
      <c r="IQ22" s="47">
        <f t="shared" si="550"/>
        <v>89.36198551523151</v>
      </c>
      <c r="IR22" s="47">
        <f t="shared" si="550"/>
        <v>89.36198551523151</v>
      </c>
      <c r="IS22" s="47">
        <f t="shared" si="550"/>
        <v>63.645388750864164</v>
      </c>
      <c r="IT22" s="47">
        <f t="shared" si="550"/>
        <v>64.07692996950216</v>
      </c>
      <c r="IU22" s="47">
        <f t="shared" si="550"/>
        <v>83.09047739964555</v>
      </c>
      <c r="IV22" s="47">
        <f t="shared" si="550"/>
        <v>126.47017887795602</v>
      </c>
      <c r="IW22" s="47">
        <f t="shared" si="550"/>
        <v>224.7060804274897</v>
      </c>
      <c r="IX22" s="47">
        <f t="shared" si="550"/>
        <v>198.10005309047617</v>
      </c>
      <c r="IY22" s="47">
        <f t="shared" ref="IY22:LJ22" si="551">((IY19*IY26)+(IY20*IY27))/SUM(IY26:IY27)</f>
        <v>121.65159654548263</v>
      </c>
      <c r="IZ22" s="47">
        <f t="shared" si="551"/>
        <v>94.632933232628304</v>
      </c>
      <c r="JA22" s="47">
        <f t="shared" si="551"/>
        <v>67.676595146547712</v>
      </c>
      <c r="JB22" s="47">
        <f t="shared" si="551"/>
        <v>70.284009798217085</v>
      </c>
      <c r="JC22" s="47">
        <f t="shared" si="551"/>
        <v>91.255594482426801</v>
      </c>
      <c r="JD22" s="47">
        <f t="shared" si="551"/>
        <v>90.81258372973862</v>
      </c>
      <c r="JE22" s="47">
        <f t="shared" si="551"/>
        <v>65.129377708543061</v>
      </c>
      <c r="JF22" s="47">
        <f t="shared" si="551"/>
        <v>65.369807816069951</v>
      </c>
      <c r="JG22" s="47">
        <f t="shared" si="551"/>
        <v>83.452065233716837</v>
      </c>
      <c r="JH22" s="47">
        <f t="shared" si="551"/>
        <v>127.89373355422104</v>
      </c>
      <c r="JI22" s="47">
        <f t="shared" si="551"/>
        <v>225.42830992542613</v>
      </c>
      <c r="JJ22" s="47">
        <f t="shared" si="551"/>
        <v>199.39345659047618</v>
      </c>
      <c r="JK22" s="47">
        <f t="shared" si="551"/>
        <v>123.48003425950486</v>
      </c>
      <c r="JL22" s="47">
        <f t="shared" si="551"/>
        <v>97.058453750082535</v>
      </c>
      <c r="JM22" s="47">
        <f t="shared" si="551"/>
        <v>69.183372921721357</v>
      </c>
      <c r="JN22" s="47">
        <f t="shared" si="551"/>
        <v>72.52830353401481</v>
      </c>
      <c r="JO22" s="47">
        <f t="shared" si="551"/>
        <v>93.697958892363332</v>
      </c>
      <c r="JP22" s="47">
        <f t="shared" si="551"/>
        <v>93.254948139675164</v>
      </c>
      <c r="JQ22" s="47">
        <f t="shared" si="551"/>
        <v>66.796923064292855</v>
      </c>
      <c r="JR22" s="47">
        <f t="shared" si="551"/>
        <v>66.852406935260603</v>
      </c>
      <c r="JS22" s="47">
        <f t="shared" si="551"/>
        <v>84.731458429632795</v>
      </c>
      <c r="JT22" s="47">
        <f t="shared" si="551"/>
        <v>129.19587828308377</v>
      </c>
      <c r="JU22" s="47">
        <f t="shared" si="551"/>
        <v>223.70996675488777</v>
      </c>
      <c r="JV22" s="47">
        <f t="shared" si="551"/>
        <v>198.73829140344824</v>
      </c>
      <c r="JW22" s="47">
        <f t="shared" si="551"/>
        <v>122.70824203848952</v>
      </c>
      <c r="JX22" s="47">
        <f t="shared" si="551"/>
        <v>95.116591189198559</v>
      </c>
      <c r="JY22" s="47">
        <f t="shared" si="551"/>
        <v>68.252066713964851</v>
      </c>
      <c r="JZ22" s="47">
        <f t="shared" si="551"/>
        <v>71.246978332339623</v>
      </c>
      <c r="KA22" s="47">
        <f t="shared" si="551"/>
        <v>91.153078866961096</v>
      </c>
      <c r="KB22" s="47">
        <f t="shared" si="551"/>
        <v>92.482111125025597</v>
      </c>
      <c r="KC22" s="47">
        <f t="shared" si="551"/>
        <v>65.664323109240669</v>
      </c>
      <c r="KD22" s="47">
        <f t="shared" si="551"/>
        <v>65.534860743649276</v>
      </c>
      <c r="KE22" s="47">
        <f t="shared" si="551"/>
        <v>84.458713629657979</v>
      </c>
      <c r="KF22" s="47">
        <f t="shared" si="551"/>
        <v>127.89748062930734</v>
      </c>
      <c r="KG22" s="47">
        <f t="shared" si="551"/>
        <v>226.09551150678357</v>
      </c>
      <c r="KH22" s="47">
        <f t="shared" si="551"/>
        <v>199.98720474047619</v>
      </c>
      <c r="KI22" s="47">
        <f t="shared" si="551"/>
        <v>124.47082896632674</v>
      </c>
      <c r="KJ22" s="47">
        <f t="shared" si="551"/>
        <v>97.583021195605525</v>
      </c>
      <c r="KK22" s="47">
        <f t="shared" si="551"/>
        <v>70.581060217433901</v>
      </c>
      <c r="KL22" s="47">
        <f t="shared" si="551"/>
        <v>73.394325127446265</v>
      </c>
      <c r="KM22" s="47">
        <f t="shared" si="551"/>
        <v>93.933126057054523</v>
      </c>
      <c r="KN22" s="47">
        <f t="shared" si="551"/>
        <v>95.262158315119024</v>
      </c>
      <c r="KO22" s="47">
        <f t="shared" si="551"/>
        <v>67.371313183089896</v>
      </c>
      <c r="KP22" s="47">
        <f t="shared" si="551"/>
        <v>67.617908165168757</v>
      </c>
      <c r="KQ22" s="47">
        <f t="shared" si="551"/>
        <v>85.510842945182148</v>
      </c>
      <c r="KR22" s="47">
        <f t="shared" si="551"/>
        <v>128.96568218113458</v>
      </c>
      <c r="KS22" s="47">
        <f t="shared" si="551"/>
        <v>228.41487735300845</v>
      </c>
      <c r="KT22" s="47">
        <f t="shared" si="551"/>
        <v>201.40054184047619</v>
      </c>
      <c r="KU22" s="47">
        <f t="shared" si="551"/>
        <v>125.88296153579526</v>
      </c>
      <c r="KV22" s="47">
        <f t="shared" si="551"/>
        <v>100.52789772418247</v>
      </c>
      <c r="KW22" s="47">
        <f t="shared" si="551"/>
        <v>72.541275612990219</v>
      </c>
      <c r="KX22" s="47">
        <f t="shared" si="551"/>
        <v>75.097994526215999</v>
      </c>
      <c r="KY22" s="47">
        <f t="shared" si="551"/>
        <v>97.044974672237203</v>
      </c>
      <c r="KZ22" s="47">
        <f t="shared" si="551"/>
        <v>97.930996177613565</v>
      </c>
      <c r="LA22" s="47">
        <f t="shared" si="551"/>
        <v>69.00237412981987</v>
      </c>
      <c r="LB22" s="47">
        <f t="shared" si="551"/>
        <v>69.625026459568986</v>
      </c>
      <c r="LC22" s="47">
        <f t="shared" si="551"/>
        <v>86.520884272364427</v>
      </c>
      <c r="LD22" s="47">
        <f t="shared" si="551"/>
        <v>130.38857105909972</v>
      </c>
      <c r="LE22" s="47">
        <f t="shared" si="551"/>
        <v>230.15268516467495</v>
      </c>
      <c r="LF22" s="47">
        <f t="shared" si="551"/>
        <v>202.94703124047615</v>
      </c>
      <c r="LG22" s="47">
        <f t="shared" si="551"/>
        <v>127.45450701190083</v>
      </c>
      <c r="LH22" s="47">
        <f t="shared" si="551"/>
        <v>103.72247485709224</v>
      </c>
      <c r="LI22" s="47">
        <f t="shared" si="551"/>
        <v>74.686165413834374</v>
      </c>
      <c r="LJ22" s="47">
        <f t="shared" si="551"/>
        <v>76.995875506133473</v>
      </c>
      <c r="LK22" s="47">
        <f t="shared" ref="LK22:MZ22" si="552">((LK19*LK26)+(LK20*LK27))/SUM(LK26:LK27)</f>
        <v>100.40825792372726</v>
      </c>
      <c r="LL22" s="47">
        <f t="shared" si="552"/>
        <v>100.40825792372726</v>
      </c>
      <c r="LM22" s="47">
        <f t="shared" si="552"/>
        <v>71.187326464250916</v>
      </c>
      <c r="LN22" s="47">
        <f t="shared" si="552"/>
        <v>71.618867682888904</v>
      </c>
      <c r="LO22" s="47">
        <f t="shared" si="552"/>
        <v>87.27102047447498</v>
      </c>
      <c r="LP22" s="47">
        <f t="shared" si="552"/>
        <v>132.35949061693535</v>
      </c>
      <c r="LQ22" s="47">
        <f t="shared" si="552"/>
        <v>231.9342691215042</v>
      </c>
      <c r="LR22" s="47">
        <f t="shared" si="552"/>
        <v>203.97418510804602</v>
      </c>
      <c r="LS22" s="47">
        <f t="shared" si="552"/>
        <v>129.63258470734644</v>
      </c>
      <c r="LT22" s="47">
        <f t="shared" si="552"/>
        <v>106.69566316696138</v>
      </c>
      <c r="LU22" s="47">
        <f t="shared" si="552"/>
        <v>76.310892386287989</v>
      </c>
      <c r="LV22" s="47">
        <f t="shared" si="552"/>
        <v>80.023910858253899</v>
      </c>
      <c r="LW22" s="47">
        <f t="shared" si="552"/>
        <v>103.40209337463716</v>
      </c>
      <c r="LX22" s="47">
        <f t="shared" si="552"/>
        <v>102.95908262194898</v>
      </c>
      <c r="LY22" s="47">
        <f t="shared" si="552"/>
        <v>73.422504538397035</v>
      </c>
      <c r="LZ22" s="47">
        <f t="shared" si="552"/>
        <v>73.477988409364784</v>
      </c>
      <c r="MA22" s="47">
        <f t="shared" si="552"/>
        <v>88.40405953042422</v>
      </c>
      <c r="MB22" s="47">
        <f t="shared" si="552"/>
        <v>134.36963020677658</v>
      </c>
      <c r="MC22" s="47">
        <f t="shared" si="552"/>
        <v>232.84061912288024</v>
      </c>
      <c r="MD22" s="47">
        <f t="shared" si="552"/>
        <v>206.64041679047617</v>
      </c>
      <c r="ME22" s="47">
        <f t="shared" si="552"/>
        <v>132.43620298812723</v>
      </c>
      <c r="MF22" s="47">
        <f t="shared" si="552"/>
        <v>110.64868344582264</v>
      </c>
      <c r="MG22" s="47">
        <f t="shared" si="552"/>
        <v>79.234480300862472</v>
      </c>
      <c r="MH22" s="47">
        <f t="shared" si="552"/>
        <v>83.098482186257129</v>
      </c>
      <c r="MI22" s="47">
        <f t="shared" si="552"/>
        <v>106.93955443052458</v>
      </c>
      <c r="MJ22" s="47">
        <f t="shared" si="552"/>
        <v>107.38256518321276</v>
      </c>
      <c r="MK22" s="47">
        <f t="shared" si="552"/>
        <v>76.140205980114175</v>
      </c>
      <c r="ML22" s="47">
        <f t="shared" si="552"/>
        <v>76.010743614522781</v>
      </c>
      <c r="MM22" s="47">
        <f t="shared" si="552"/>
        <v>90.26556078921746</v>
      </c>
      <c r="MN22" s="47">
        <f t="shared" si="552"/>
        <v>136.4918157262004</v>
      </c>
      <c r="MO22" s="47">
        <f t="shared" si="552"/>
        <v>234.48724415734034</v>
      </c>
      <c r="MP22" s="47">
        <f t="shared" si="552"/>
        <v>208.1057618904762</v>
      </c>
      <c r="MQ22" s="47">
        <f t="shared" si="552"/>
        <v>134.1905468606501</v>
      </c>
      <c r="MR22" s="47">
        <f t="shared" si="552"/>
        <v>113.10220172546316</v>
      </c>
      <c r="MS22" s="47">
        <f t="shared" si="552"/>
        <v>81.553924506410539</v>
      </c>
      <c r="MT22" s="47">
        <f t="shared" si="552"/>
        <v>85.235786527212085</v>
      </c>
      <c r="MU22" s="47">
        <f t="shared" si="552"/>
        <v>109.26358947639419</v>
      </c>
      <c r="MV22" s="47">
        <f t="shared" si="552"/>
        <v>110.59262173445869</v>
      </c>
      <c r="MW22" s="47">
        <f t="shared" si="552"/>
        <v>78.029430352922603</v>
      </c>
      <c r="MX22" s="47">
        <f t="shared" si="552"/>
        <v>77.899967987331195</v>
      </c>
      <c r="MY22" s="47">
        <f t="shared" si="552"/>
        <v>91.312769632446773</v>
      </c>
      <c r="MZ22" s="47">
        <f t="shared" si="552"/>
        <v>137.55308559601201</v>
      </c>
      <c r="NA22" s="48"/>
      <c r="NB22" s="1"/>
      <c r="NC22" s="4">
        <f>AVERAGEIF($E$2:$MZ$2,NC$2,$E22:$MZ22)</f>
        <v>52.251455951584035</v>
      </c>
      <c r="ND22" s="4">
        <f t="shared" si="530"/>
        <v>103.17164700031525</v>
      </c>
      <c r="NE22" s="4">
        <f t="shared" si="530"/>
        <v>120.23106914492597</v>
      </c>
      <c r="NF22" s="4">
        <f t="shared" si="530"/>
        <v>87.380895338112893</v>
      </c>
      <c r="NG22" s="4">
        <f t="shared" si="530"/>
        <v>82.617411891246306</v>
      </c>
      <c r="NH22" s="4">
        <f t="shared" si="530"/>
        <v>81.158521599590557</v>
      </c>
      <c r="NI22" s="4">
        <f t="shared" si="530"/>
        <v>80.541734855514775</v>
      </c>
      <c r="NJ22" s="4">
        <f t="shared" si="530"/>
        <v>82.713148784162001</v>
      </c>
      <c r="NK22" s="4">
        <f t="shared" si="530"/>
        <v>84.692117236250937</v>
      </c>
      <c r="NL22" s="4">
        <f t="shared" si="530"/>
        <v>87.546996162428457</v>
      </c>
      <c r="NM22" s="4">
        <f t="shared" si="530"/>
        <v>90.840809424241868</v>
      </c>
      <c r="NN22" s="4">
        <f t="shared" si="530"/>
        <v>92.400851392558934</v>
      </c>
      <c r="NO22" s="4">
        <f t="shared" si="530"/>
        <v>94.848637137741207</v>
      </c>
      <c r="NP22" s="4">
        <f t="shared" si="530"/>
        <v>96.687961053667664</v>
      </c>
      <c r="NQ22" s="4">
        <f t="shared" si="530"/>
        <v>97.116201665109472</v>
      </c>
      <c r="NR22" s="4">
        <f t="shared" si="530"/>
        <v>98.232004979038535</v>
      </c>
      <c r="NS22" s="4">
        <f t="shared" si="530"/>
        <v>99.764740769427576</v>
      </c>
      <c r="NT22" s="4">
        <f t="shared" si="530"/>
        <v>101.91763347665066</v>
      </c>
      <c r="NU22" s="4">
        <f t="shared" si="530"/>
        <v>103.93500519199358</v>
      </c>
      <c r="NV22" s="4">
        <f t="shared" si="530"/>
        <v>106.08155273739152</v>
      </c>
      <c r="NW22" s="4">
        <f t="shared" si="530"/>
        <v>107.07694016366868</v>
      </c>
      <c r="NX22" s="4">
        <f t="shared" si="530"/>
        <v>108.41370256379646</v>
      </c>
      <c r="NY22" s="4">
        <f t="shared" si="530"/>
        <v>110.13345872712789</v>
      </c>
      <c r="NZ22" s="4">
        <f t="shared" si="530"/>
        <v>108.91355871134755</v>
      </c>
      <c r="OA22" s="4">
        <f t="shared" si="530"/>
        <v>110.8977485500684</v>
      </c>
      <c r="OB22" s="4">
        <f t="shared" si="530"/>
        <v>112.86486461361437</v>
      </c>
      <c r="OC22" s="4">
        <f t="shared" si="530"/>
        <v>114.93433002334304</v>
      </c>
      <c r="OD22" s="4">
        <f t="shared" si="530"/>
        <v>117.05057200249574</v>
      </c>
      <c r="OE22" s="4">
        <f t="shared" si="530"/>
        <v>119.84411087985153</v>
      </c>
      <c r="OF22" s="4">
        <f t="shared" si="530"/>
        <v>121.77724420392649</v>
      </c>
    </row>
    <row r="23" spans="2:396" s="58" customFormat="1" x14ac:dyDescent="0.25">
      <c r="B23" s="1"/>
      <c r="C23" s="1" t="s">
        <v>7</v>
      </c>
      <c r="D23" s="40" t="s">
        <v>129</v>
      </c>
      <c r="E23" s="47">
        <f>((E19*E26)+(E20*E30))/E28</f>
        <v>50.951612903225808</v>
      </c>
      <c r="F23" s="47">
        <f t="shared" ref="F23:BQ23" si="553">((F19*F26)+(F20*F30))/F28</f>
        <v>49.50714285714286</v>
      </c>
      <c r="G23" s="47">
        <f t="shared" si="553"/>
        <v>38.201612903225808</v>
      </c>
      <c r="H23" s="47">
        <f t="shared" si="553"/>
        <v>40.866666666666667</v>
      </c>
      <c r="I23" s="47">
        <f t="shared" si="553"/>
        <v>24.048387096774192</v>
      </c>
      <c r="J23" s="47">
        <f t="shared" si="553"/>
        <v>27.959999999999997</v>
      </c>
      <c r="K23" s="47">
        <f t="shared" si="553"/>
        <v>38.930322580645161</v>
      </c>
      <c r="L23" s="47">
        <f t="shared" si="553"/>
        <v>48.347419354838706</v>
      </c>
      <c r="M23" s="47">
        <f t="shared" si="553"/>
        <v>42.166666666666664</v>
      </c>
      <c r="N23" s="47">
        <f t="shared" si="553"/>
        <v>55.435483870967744</v>
      </c>
      <c r="O23" s="47">
        <f t="shared" si="553"/>
        <v>85.066666666666663</v>
      </c>
      <c r="P23" s="47">
        <f t="shared" si="553"/>
        <v>146.29032258064515</v>
      </c>
      <c r="Q23" s="47">
        <f t="shared" si="553"/>
        <v>146.95161290322579</v>
      </c>
      <c r="R23" s="47">
        <f t="shared" si="553"/>
        <v>120.71428571428571</v>
      </c>
      <c r="S23" s="47">
        <f t="shared" si="553"/>
        <v>94.070967741935476</v>
      </c>
      <c r="T23" s="47">
        <f t="shared" si="553"/>
        <v>51.85</v>
      </c>
      <c r="U23" s="47">
        <f t="shared" si="553"/>
        <v>44.501612903225805</v>
      </c>
      <c r="V23" s="47">
        <f t="shared" si="553"/>
        <v>51.05</v>
      </c>
      <c r="W23" s="47">
        <f t="shared" si="553"/>
        <v>115.91935483870968</v>
      </c>
      <c r="X23" s="47">
        <f t="shared" si="553"/>
        <v>85.387096774193552</v>
      </c>
      <c r="Y23" s="47">
        <f t="shared" si="553"/>
        <v>90.210512820512818</v>
      </c>
      <c r="Z23" s="47">
        <f t="shared" si="553"/>
        <v>86.232009925558316</v>
      </c>
      <c r="AA23" s="47">
        <f t="shared" si="553"/>
        <v>141.24100378787881</v>
      </c>
      <c r="AB23" s="62">
        <f t="shared" si="553"/>
        <v>240.22708944281524</v>
      </c>
      <c r="AC23" s="111">
        <f t="shared" si="553"/>
        <v>295.33321114369494</v>
      </c>
      <c r="AD23" s="47">
        <f t="shared" si="553"/>
        <v>305.76244588744595</v>
      </c>
      <c r="AE23" s="47">
        <f t="shared" si="553"/>
        <v>156.40918255131965</v>
      </c>
      <c r="AF23" s="47">
        <f t="shared" si="553"/>
        <v>79.366540404040407</v>
      </c>
      <c r="AG23" s="47">
        <f t="shared" si="553"/>
        <v>57.122275171065489</v>
      </c>
      <c r="AH23" s="62">
        <f t="shared" si="553"/>
        <v>62.020037878787875</v>
      </c>
      <c r="AI23" s="47">
        <f t="shared" si="553"/>
        <v>69.78213587487781</v>
      </c>
      <c r="AJ23" s="47">
        <f t="shared" si="553"/>
        <v>73.927388807429125</v>
      </c>
      <c r="AK23" s="47">
        <f t="shared" si="553"/>
        <v>53.834469696969698</v>
      </c>
      <c r="AL23" s="47">
        <f t="shared" si="553"/>
        <v>55.050830889540563</v>
      </c>
      <c r="AM23" s="47">
        <f t="shared" si="553"/>
        <v>102.25833333333334</v>
      </c>
      <c r="AN23" s="62">
        <f t="shared" si="553"/>
        <v>165.63895781637714</v>
      </c>
      <c r="AO23" s="47">
        <f t="shared" si="553"/>
        <v>208.96774193548387</v>
      </c>
      <c r="AP23" s="47">
        <f t="shared" si="553"/>
        <v>190.8500318551724</v>
      </c>
      <c r="AQ23" s="47">
        <f t="shared" si="553"/>
        <v>105.80645161290323</v>
      </c>
      <c r="AR23" s="47">
        <f t="shared" si="553"/>
        <v>68.466666666666669</v>
      </c>
      <c r="AS23" s="47">
        <f t="shared" si="553"/>
        <v>48.087096774193547</v>
      </c>
      <c r="AT23" s="47">
        <f t="shared" si="553"/>
        <v>50.633333333333333</v>
      </c>
      <c r="AU23" s="47">
        <f t="shared" si="553"/>
        <v>64.845161290322579</v>
      </c>
      <c r="AV23" s="47">
        <f t="shared" si="553"/>
        <v>66.519354838709674</v>
      </c>
      <c r="AW23" s="47">
        <f t="shared" si="553"/>
        <v>45.269999999999996</v>
      </c>
      <c r="AX23" s="47">
        <f t="shared" si="553"/>
        <v>47.280645161290323</v>
      </c>
      <c r="AY23" s="47">
        <f t="shared" si="553"/>
        <v>73.983333333333334</v>
      </c>
      <c r="AZ23" s="62">
        <f t="shared" si="553"/>
        <v>112.71774193548387</v>
      </c>
      <c r="BA23" s="47">
        <f t="shared" si="553"/>
        <v>205.13450050318059</v>
      </c>
      <c r="BB23" s="47">
        <f t="shared" si="553"/>
        <v>186.99011578571429</v>
      </c>
      <c r="BC23" s="47">
        <f t="shared" si="553"/>
        <v>101.58631390059819</v>
      </c>
      <c r="BD23" s="47">
        <f t="shared" si="553"/>
        <v>61.856342826767154</v>
      </c>
      <c r="BE23" s="47">
        <f t="shared" si="553"/>
        <v>42.925272251684817</v>
      </c>
      <c r="BF23" s="47">
        <f t="shared" si="553"/>
        <v>46.02863701341149</v>
      </c>
      <c r="BG23" s="47">
        <f t="shared" si="553"/>
        <v>58.403649483968898</v>
      </c>
      <c r="BH23" s="47">
        <f t="shared" si="553"/>
        <v>59.198609843111946</v>
      </c>
      <c r="BI23" s="47">
        <f t="shared" si="553"/>
        <v>41.163555614733454</v>
      </c>
      <c r="BJ23" s="47">
        <f t="shared" si="553"/>
        <v>42.736047521359417</v>
      </c>
      <c r="BK23" s="47">
        <f t="shared" si="553"/>
        <v>71.014871166660839</v>
      </c>
      <c r="BL23" s="47">
        <f t="shared" si="553"/>
        <v>109.90442255366925</v>
      </c>
      <c r="BM23" s="47">
        <f t="shared" si="553"/>
        <v>202.87079327925184</v>
      </c>
      <c r="BN23" s="47">
        <f t="shared" si="553"/>
        <v>185.9170370857143</v>
      </c>
      <c r="BO23" s="47">
        <f t="shared" si="553"/>
        <v>100.72095495954377</v>
      </c>
      <c r="BP23" s="47">
        <f t="shared" si="553"/>
        <v>59.843997565838826</v>
      </c>
      <c r="BQ23" s="47">
        <f t="shared" si="553"/>
        <v>41.054339655657493</v>
      </c>
      <c r="BR23" s="47">
        <f t="shared" ref="BR23:EC23" si="554">((BR19*BR26)+(BR20*BR30))/BR28</f>
        <v>45.000146254911684</v>
      </c>
      <c r="BS23" s="47">
        <f t="shared" si="554"/>
        <v>56.442694760618032</v>
      </c>
      <c r="BT23" s="47">
        <f t="shared" si="554"/>
        <v>57.17228996231605</v>
      </c>
      <c r="BU23" s="47">
        <f t="shared" si="554"/>
        <v>39.826184493408157</v>
      </c>
      <c r="BV23" s="47">
        <f t="shared" si="554"/>
        <v>41.075140799632472</v>
      </c>
      <c r="BW23" s="47">
        <f t="shared" si="554"/>
        <v>70.806891353134148</v>
      </c>
      <c r="BX23" s="47">
        <f t="shared" si="554"/>
        <v>108.85894103331901</v>
      </c>
      <c r="BY23" s="47">
        <f t="shared" si="554"/>
        <v>201.29362940544695</v>
      </c>
      <c r="BZ23" s="47">
        <f t="shared" si="554"/>
        <v>185.47528428571425</v>
      </c>
      <c r="CA23" s="47">
        <f t="shared" si="554"/>
        <v>100.61143348246286</v>
      </c>
      <c r="CB23" s="47">
        <f t="shared" si="554"/>
        <v>59.015578221030452</v>
      </c>
      <c r="CC23" s="47">
        <f t="shared" si="554"/>
        <v>40.461418552014393</v>
      </c>
      <c r="CD23" s="47">
        <f t="shared" si="554"/>
        <v>44.355820097838496</v>
      </c>
      <c r="CE23" s="47">
        <f t="shared" si="554"/>
        <v>54.970915157142137</v>
      </c>
      <c r="CF23" s="47">
        <f t="shared" si="554"/>
        <v>57.002633834423222</v>
      </c>
      <c r="CG23" s="47">
        <f t="shared" si="554"/>
        <v>39.275630803837593</v>
      </c>
      <c r="CH23" s="47">
        <f t="shared" si="554"/>
        <v>40.228183145238006</v>
      </c>
      <c r="CI23" s="47">
        <f t="shared" si="554"/>
        <v>71.035049345365039</v>
      </c>
      <c r="CJ23" s="47">
        <f t="shared" si="554"/>
        <v>108.428549125472</v>
      </c>
      <c r="CK23" s="47">
        <f t="shared" si="554"/>
        <v>203.09382674854504</v>
      </c>
      <c r="CL23" s="47">
        <f t="shared" si="554"/>
        <v>187.46567035517245</v>
      </c>
      <c r="CM23" s="47">
        <f t="shared" si="554"/>
        <v>102.59332813516534</v>
      </c>
      <c r="CN23" s="47">
        <f t="shared" si="554"/>
        <v>61.236637768699275</v>
      </c>
      <c r="CO23" s="47">
        <f t="shared" si="554"/>
        <v>43.544602972892967</v>
      </c>
      <c r="CP23" s="47">
        <f t="shared" si="554"/>
        <v>46.770347894173511</v>
      </c>
      <c r="CQ23" s="47">
        <f t="shared" si="554"/>
        <v>57.331513058656334</v>
      </c>
      <c r="CR23" s="47">
        <f t="shared" si="554"/>
        <v>60.793101128353484</v>
      </c>
      <c r="CS23" s="47">
        <f t="shared" si="554"/>
        <v>41.052091906003618</v>
      </c>
      <c r="CT23" s="47">
        <f t="shared" si="554"/>
        <v>42.639872605765696</v>
      </c>
      <c r="CU23" s="47">
        <f t="shared" si="554"/>
        <v>72.178653924752183</v>
      </c>
      <c r="CV23" s="47">
        <f t="shared" si="554"/>
        <v>108.79945088777886</v>
      </c>
      <c r="CW23" s="47">
        <f t="shared" si="554"/>
        <v>206.79965787350406</v>
      </c>
      <c r="CX23" s="47">
        <f t="shared" si="554"/>
        <v>188.52134753571428</v>
      </c>
      <c r="CY23" s="47">
        <f t="shared" si="554"/>
        <v>103.83889358035378</v>
      </c>
      <c r="CZ23" s="47">
        <f t="shared" si="554"/>
        <v>64.286196166504027</v>
      </c>
      <c r="DA23" s="47">
        <f t="shared" si="554"/>
        <v>45.411138385300255</v>
      </c>
      <c r="DB23" s="47">
        <f t="shared" si="554"/>
        <v>48.262041462836457</v>
      </c>
      <c r="DC23" s="47">
        <f t="shared" si="554"/>
        <v>60.537321533219639</v>
      </c>
      <c r="DD23" s="47">
        <f t="shared" si="554"/>
        <v>63.419103218735565</v>
      </c>
      <c r="DE23" s="47">
        <f t="shared" si="554"/>
        <v>42.49858661898913</v>
      </c>
      <c r="DF23" s="47">
        <f t="shared" si="554"/>
        <v>44.710217525761834</v>
      </c>
      <c r="DG23" s="47">
        <f t="shared" si="554"/>
        <v>73.139356078312275</v>
      </c>
      <c r="DH23" s="47">
        <f t="shared" si="554"/>
        <v>110.1543389703146</v>
      </c>
      <c r="DI23" s="47">
        <f t="shared" si="554"/>
        <v>209.11728528916879</v>
      </c>
      <c r="DJ23" s="47">
        <f t="shared" si="554"/>
        <v>190.6525723357143</v>
      </c>
      <c r="DK23" s="47">
        <f t="shared" si="554"/>
        <v>105.97108865903131</v>
      </c>
      <c r="DL23" s="47">
        <f t="shared" si="554"/>
        <v>68.724550239465231</v>
      </c>
      <c r="DM23" s="47">
        <f t="shared" si="554"/>
        <v>48.271670702305421</v>
      </c>
      <c r="DN23" s="47">
        <f t="shared" si="554"/>
        <v>50.833909445509988</v>
      </c>
      <c r="DO23" s="47">
        <f t="shared" si="554"/>
        <v>65.096459126719026</v>
      </c>
      <c r="DP23" s="47">
        <f t="shared" si="554"/>
        <v>66.779029269652668</v>
      </c>
      <c r="DQ23" s="47">
        <f t="shared" si="554"/>
        <v>45.441385124422375</v>
      </c>
      <c r="DR23" s="47">
        <f t="shared" si="554"/>
        <v>47.457940117589324</v>
      </c>
      <c r="DS23" s="47">
        <f t="shared" si="554"/>
        <v>74.078333175848726</v>
      </c>
      <c r="DT23" s="47">
        <f t="shared" si="554"/>
        <v>112.85172118596219</v>
      </c>
      <c r="DU23" s="47">
        <f t="shared" si="554"/>
        <v>211.79223787749839</v>
      </c>
      <c r="DV23" s="47">
        <f t="shared" si="554"/>
        <v>193.11238328571429</v>
      </c>
      <c r="DW23" s="47">
        <f t="shared" si="554"/>
        <v>108.91602925199957</v>
      </c>
      <c r="DX23" s="47">
        <f t="shared" si="554"/>
        <v>73.337435490110963</v>
      </c>
      <c r="DY23" s="47">
        <f t="shared" si="554"/>
        <v>51.14258655710227</v>
      </c>
      <c r="DZ23" s="47">
        <f t="shared" si="554"/>
        <v>54.9583757515678</v>
      </c>
      <c r="EA23" s="47">
        <f t="shared" si="554"/>
        <v>69.591542200264954</v>
      </c>
      <c r="EB23" s="47">
        <f t="shared" si="554"/>
        <v>70.759432316617861</v>
      </c>
      <c r="EC23" s="47">
        <f t="shared" si="554"/>
        <v>48.793698447247358</v>
      </c>
      <c r="ED23" s="47">
        <f t="shared" ref="ED23:GO23" si="555">((ED19*ED26)+(ED20*ED30))/ED28</f>
        <v>50.629298727408276</v>
      </c>
      <c r="EE23" s="47">
        <f t="shared" si="555"/>
        <v>75.244306888704401</v>
      </c>
      <c r="EF23" s="47">
        <f t="shared" si="555"/>
        <v>115.86923905211522</v>
      </c>
      <c r="EG23" s="47">
        <f t="shared" si="555"/>
        <v>211.97998764168173</v>
      </c>
      <c r="EH23" s="47">
        <f t="shared" si="555"/>
        <v>193.45615686206895</v>
      </c>
      <c r="EI23" s="47">
        <f t="shared" si="555"/>
        <v>111.16891231038593</v>
      </c>
      <c r="EJ23" s="47">
        <f t="shared" si="555"/>
        <v>75.552563206607132</v>
      </c>
      <c r="EK23" s="47">
        <f t="shared" si="555"/>
        <v>52.297365467094487</v>
      </c>
      <c r="EL23" s="47">
        <f t="shared" si="555"/>
        <v>57.217919531064801</v>
      </c>
      <c r="EM23" s="47">
        <f t="shared" si="555"/>
        <v>71.085584665936622</v>
      </c>
      <c r="EN23" s="47">
        <f t="shared" si="555"/>
        <v>73.654458993510858</v>
      </c>
      <c r="EO23" s="47">
        <f t="shared" si="555"/>
        <v>50.265835408835436</v>
      </c>
      <c r="EP23" s="47">
        <f t="shared" si="555"/>
        <v>51.59736032282197</v>
      </c>
      <c r="EQ23" s="47">
        <f t="shared" si="555"/>
        <v>77.126988247330615</v>
      </c>
      <c r="ER23" s="47">
        <f t="shared" si="555"/>
        <v>117.02007292629048</v>
      </c>
      <c r="ES23" s="47">
        <f t="shared" si="555"/>
        <v>212.9050533006826</v>
      </c>
      <c r="ET23" s="47">
        <f t="shared" si="555"/>
        <v>196.15282218571426</v>
      </c>
      <c r="EU23" s="47">
        <f t="shared" si="555"/>
        <v>113.39482026861685</v>
      </c>
      <c r="EV23" s="47">
        <f t="shared" si="555"/>
        <v>78.597506087968469</v>
      </c>
      <c r="EW23" s="47">
        <f t="shared" si="555"/>
        <v>55.223467058929046</v>
      </c>
      <c r="EX23" s="47">
        <f t="shared" si="555"/>
        <v>59.929726957308809</v>
      </c>
      <c r="EY23" s="47">
        <f t="shared" si="555"/>
        <v>73.818638324969285</v>
      </c>
      <c r="EZ23" s="47">
        <f t="shared" si="555"/>
        <v>77.829797236876857</v>
      </c>
      <c r="FA23" s="47">
        <f t="shared" si="555"/>
        <v>52.582978004295704</v>
      </c>
      <c r="FB23" s="47">
        <f t="shared" si="555"/>
        <v>53.994404387091215</v>
      </c>
      <c r="FC23" s="47">
        <f t="shared" si="555"/>
        <v>78.411394828102246</v>
      </c>
      <c r="FD23" s="47">
        <f t="shared" si="555"/>
        <v>118.21051693457247</v>
      </c>
      <c r="FE23" s="47">
        <f t="shared" si="555"/>
        <v>215.47047155127439</v>
      </c>
      <c r="FF23" s="47">
        <f t="shared" si="555"/>
        <v>197.50334583571427</v>
      </c>
      <c r="FG23" s="47">
        <f t="shared" si="555"/>
        <v>115.01169733742111</v>
      </c>
      <c r="FH23" s="47">
        <f t="shared" si="555"/>
        <v>80.688477397294719</v>
      </c>
      <c r="FI23" s="47">
        <f t="shared" si="555"/>
        <v>57.466786578036874</v>
      </c>
      <c r="FJ23" s="47">
        <f t="shared" si="555"/>
        <v>61.899556494192183</v>
      </c>
      <c r="FK23" s="47">
        <f t="shared" si="555"/>
        <v>76.286598718241933</v>
      </c>
      <c r="FL23" s="47">
        <f t="shared" si="555"/>
        <v>80.380022976591945</v>
      </c>
      <c r="FM23" s="47">
        <f t="shared" si="555"/>
        <v>53.979460325841004</v>
      </c>
      <c r="FN23" s="47">
        <f t="shared" si="555"/>
        <v>56.013012350425065</v>
      </c>
      <c r="FO23" s="47">
        <f t="shared" si="555"/>
        <v>79.344374801416819</v>
      </c>
      <c r="FP23" s="47">
        <f t="shared" si="555"/>
        <v>118.90534040056143</v>
      </c>
      <c r="FQ23" s="47">
        <f t="shared" si="555"/>
        <v>216.85830953321039</v>
      </c>
      <c r="FR23" s="47">
        <f t="shared" si="555"/>
        <v>197.77099988571425</v>
      </c>
      <c r="FS23" s="47">
        <f t="shared" si="555"/>
        <v>114.91278390365652</v>
      </c>
      <c r="FT23" s="47">
        <f t="shared" si="555"/>
        <v>81.632075897186468</v>
      </c>
      <c r="FU23" s="47">
        <f t="shared" si="555"/>
        <v>57.826032144155626</v>
      </c>
      <c r="FV23" s="47">
        <f t="shared" si="555"/>
        <v>61.753281253367248</v>
      </c>
      <c r="FW23" s="47">
        <f t="shared" si="555"/>
        <v>77.44022852884433</v>
      </c>
      <c r="FX23" s="47">
        <f t="shared" si="555"/>
        <v>80.885440447547751</v>
      </c>
      <c r="FY23" s="47">
        <f t="shared" si="555"/>
        <v>54.02636919000517</v>
      </c>
      <c r="FZ23" s="47">
        <f t="shared" si="555"/>
        <v>56.635509840606012</v>
      </c>
      <c r="GA23" s="47">
        <f t="shared" si="555"/>
        <v>79.529277796952314</v>
      </c>
      <c r="GB23" s="47">
        <f t="shared" si="555"/>
        <v>119.1661109881445</v>
      </c>
      <c r="GC23" s="47">
        <f t="shared" si="555"/>
        <v>217.76115035063316</v>
      </c>
      <c r="GD23" s="47">
        <f t="shared" si="555"/>
        <v>198.93620220517244</v>
      </c>
      <c r="GE23" s="47">
        <f t="shared" si="555"/>
        <v>115.48739530712137</v>
      </c>
      <c r="GF23" s="47">
        <f t="shared" si="555"/>
        <v>83.630667762654923</v>
      </c>
      <c r="GG23" s="47">
        <f t="shared" si="555"/>
        <v>58.509718526362562</v>
      </c>
      <c r="GH23" s="47">
        <f t="shared" si="555"/>
        <v>62.964223074657532</v>
      </c>
      <c r="GI23" s="47">
        <f t="shared" si="555"/>
        <v>79.621909670149847</v>
      </c>
      <c r="GJ23" s="47">
        <f t="shared" si="555"/>
        <v>81.124145368832259</v>
      </c>
      <c r="GK23" s="47">
        <f t="shared" si="555"/>
        <v>55.634409061708865</v>
      </c>
      <c r="GL23" s="47">
        <f t="shared" si="555"/>
        <v>57.705895914782253</v>
      </c>
      <c r="GM23" s="47">
        <f t="shared" si="555"/>
        <v>79.036155412650515</v>
      </c>
      <c r="GN23" s="47">
        <f t="shared" si="555"/>
        <v>121.21692184520271</v>
      </c>
      <c r="GO23" s="47">
        <f t="shared" si="555"/>
        <v>217.93455740651603</v>
      </c>
      <c r="GP23" s="47">
        <f t="shared" ref="GP23:JA23" si="556">((GP19*GP26)+(GP20*GP30))/GP28</f>
        <v>199.76924968571424</v>
      </c>
      <c r="GQ23" s="47">
        <f t="shared" si="556"/>
        <v>117.30513318192554</v>
      </c>
      <c r="GR23" s="47">
        <f t="shared" si="556"/>
        <v>85.821061856632838</v>
      </c>
      <c r="GS23" s="47">
        <f t="shared" si="556"/>
        <v>59.646794944431434</v>
      </c>
      <c r="GT23" s="47">
        <f t="shared" si="556"/>
        <v>65.204529592195911</v>
      </c>
      <c r="GU23" s="47">
        <f t="shared" si="556"/>
        <v>81.756366280544995</v>
      </c>
      <c r="GV23" s="47">
        <f t="shared" si="556"/>
        <v>83.329750532907255</v>
      </c>
      <c r="GW23" s="47">
        <f t="shared" si="556"/>
        <v>57.090108469998349</v>
      </c>
      <c r="GX23" s="47">
        <f t="shared" si="556"/>
        <v>58.934372499553348</v>
      </c>
      <c r="GY23" s="47">
        <f t="shared" si="556"/>
        <v>80.376391999713462</v>
      </c>
      <c r="GZ23" s="47">
        <f t="shared" si="556"/>
        <v>122.35490576476224</v>
      </c>
      <c r="HA23" s="47">
        <f t="shared" si="556"/>
        <v>218.59975118644306</v>
      </c>
      <c r="HB23" s="47">
        <f t="shared" si="556"/>
        <v>201.38950573571427</v>
      </c>
      <c r="HC23" s="47">
        <f t="shared" si="556"/>
        <v>119.6642947414108</v>
      </c>
      <c r="HD23" s="47">
        <f t="shared" si="556"/>
        <v>88.859529197106525</v>
      </c>
      <c r="HE23" s="47">
        <f t="shared" si="556"/>
        <v>61.821504432068842</v>
      </c>
      <c r="HF23" s="47">
        <f t="shared" si="556"/>
        <v>67.567781968119888</v>
      </c>
      <c r="HG23" s="47">
        <f t="shared" si="556"/>
        <v>84.052722223882924</v>
      </c>
      <c r="HH23" s="47">
        <f t="shared" si="556"/>
        <v>87.053834470055364</v>
      </c>
      <c r="HI23" s="47">
        <f t="shared" si="556"/>
        <v>59.109423223354817</v>
      </c>
      <c r="HJ23" s="47">
        <f t="shared" si="556"/>
        <v>60.745899441290298</v>
      </c>
      <c r="HK23" s="47">
        <f t="shared" si="556"/>
        <v>82.029044084918922</v>
      </c>
      <c r="HL23" s="47">
        <f t="shared" si="556"/>
        <v>123.93349245976482</v>
      </c>
      <c r="HM23" s="47">
        <f t="shared" si="556"/>
        <v>220.26145945140971</v>
      </c>
      <c r="HN23" s="47">
        <f t="shared" si="556"/>
        <v>202.91756578571429</v>
      </c>
      <c r="HO23" s="47">
        <f t="shared" si="556"/>
        <v>121.49372235239777</v>
      </c>
      <c r="HP23" s="47">
        <f t="shared" si="556"/>
        <v>91.283434645543238</v>
      </c>
      <c r="HQ23" s="47">
        <f t="shared" si="556"/>
        <v>64.303113506386794</v>
      </c>
      <c r="HR23" s="47">
        <f t="shared" si="556"/>
        <v>69.796560279866966</v>
      </c>
      <c r="HS23" s="47">
        <f t="shared" si="556"/>
        <v>86.180598276907077</v>
      </c>
      <c r="HT23" s="47">
        <f t="shared" si="556"/>
        <v>90.603822520545933</v>
      </c>
      <c r="HU23" s="47">
        <f t="shared" si="556"/>
        <v>61.013834691517289</v>
      </c>
      <c r="HV23" s="47">
        <f t="shared" si="556"/>
        <v>62.715980270423891</v>
      </c>
      <c r="HW23" s="47">
        <f t="shared" si="556"/>
        <v>83.084671229746817</v>
      </c>
      <c r="HX23" s="47">
        <f t="shared" si="556"/>
        <v>124.80128648736263</v>
      </c>
      <c r="HY23" s="47">
        <f t="shared" si="556"/>
        <v>223.05422944485392</v>
      </c>
      <c r="HZ23" s="47">
        <f t="shared" si="556"/>
        <v>204.81213105517242</v>
      </c>
      <c r="IA23" s="47">
        <f t="shared" si="556"/>
        <v>122.94154336510597</v>
      </c>
      <c r="IB23" s="47">
        <f t="shared" si="556"/>
        <v>94.208134711117822</v>
      </c>
      <c r="IC23" s="47">
        <f t="shared" si="556"/>
        <v>66.827041980739565</v>
      </c>
      <c r="ID23" s="47">
        <f t="shared" si="556"/>
        <v>71.534660330869428</v>
      </c>
      <c r="IE23" s="47">
        <f t="shared" si="556"/>
        <v>89.695124550484451</v>
      </c>
      <c r="IF23" s="47">
        <f t="shared" si="556"/>
        <v>93.548833003242535</v>
      </c>
      <c r="IG23" s="47">
        <f t="shared" si="556"/>
        <v>62.384208276763722</v>
      </c>
      <c r="IH23" s="47">
        <f t="shared" si="556"/>
        <v>65.281550275183832</v>
      </c>
      <c r="II23" s="47">
        <f t="shared" si="556"/>
        <v>84.162080087624787</v>
      </c>
      <c r="IJ23" s="47">
        <f t="shared" si="556"/>
        <v>125.69979948786936</v>
      </c>
      <c r="IK23" s="47">
        <f t="shared" si="556"/>
        <v>224.92890543445262</v>
      </c>
      <c r="IL23" s="47">
        <f t="shared" si="556"/>
        <v>205.1924922357143</v>
      </c>
      <c r="IM23" s="47">
        <f t="shared" si="556"/>
        <v>123.37860541637268</v>
      </c>
      <c r="IN23" s="47">
        <f t="shared" si="556"/>
        <v>95.991272526509491</v>
      </c>
      <c r="IO23" s="47">
        <f t="shared" si="556"/>
        <v>67.78716750049233</v>
      </c>
      <c r="IP23" s="47">
        <f t="shared" si="556"/>
        <v>72.04136011321107</v>
      </c>
      <c r="IQ23" s="47">
        <f t="shared" si="556"/>
        <v>91.666853828475865</v>
      </c>
      <c r="IR23" s="47">
        <f t="shared" si="556"/>
        <v>94.235103794801404</v>
      </c>
      <c r="IS23" s="47">
        <f t="shared" si="556"/>
        <v>63.562394311020547</v>
      </c>
      <c r="IT23" s="47">
        <f t="shared" si="556"/>
        <v>66.203811689932266</v>
      </c>
      <c r="IU23" s="47">
        <f t="shared" si="556"/>
        <v>84.122921495570452</v>
      </c>
      <c r="IV23" s="47">
        <f t="shared" si="556"/>
        <v>127.01770692663797</v>
      </c>
      <c r="IW23" s="47">
        <f t="shared" si="556"/>
        <v>226.0194118601097</v>
      </c>
      <c r="IX23" s="47">
        <f t="shared" si="556"/>
        <v>206.19529118571427</v>
      </c>
      <c r="IY23" s="47">
        <f t="shared" si="556"/>
        <v>124.57917871020283</v>
      </c>
      <c r="IZ23" s="47">
        <f t="shared" si="556"/>
        <v>97.871822121517198</v>
      </c>
      <c r="JA23" s="47">
        <f t="shared" si="556"/>
        <v>68.702480214661165</v>
      </c>
      <c r="JB23" s="47">
        <f t="shared" ref="JB23:LM23" si="557">((JB19*JB26)+(JB20*JB30))/JB28</f>
        <v>74.040676464883745</v>
      </c>
      <c r="JC23" s="47">
        <f t="shared" si="557"/>
        <v>93.499378635439029</v>
      </c>
      <c r="JD23" s="47">
        <f t="shared" si="557"/>
        <v>95.46419663296443</v>
      </c>
      <c r="JE23" s="47">
        <f t="shared" si="557"/>
        <v>65.098842896036075</v>
      </c>
      <c r="JF23" s="47">
        <f t="shared" si="557"/>
        <v>67.496689536500057</v>
      </c>
      <c r="JG23" s="47">
        <f t="shared" si="557"/>
        <v>84.282350068043712</v>
      </c>
      <c r="JH23" s="47">
        <f t="shared" si="557"/>
        <v>128.6156838766135</v>
      </c>
      <c r="JI23" s="47">
        <f t="shared" si="557"/>
        <v>226.32916569266004</v>
      </c>
      <c r="JJ23" s="47">
        <f t="shared" si="557"/>
        <v>207.48869468571428</v>
      </c>
      <c r="JK23" s="47">
        <f t="shared" si="557"/>
        <v>126.54702509873553</v>
      </c>
      <c r="JL23" s="47">
        <f t="shared" si="557"/>
        <v>100.29734263897144</v>
      </c>
      <c r="JM23" s="47">
        <f t="shared" si="557"/>
        <v>70.007842681790706</v>
      </c>
      <c r="JN23" s="47">
        <f t="shared" si="557"/>
        <v>76.463859089570363</v>
      </c>
      <c r="JO23" s="47">
        <f t="shared" si="557"/>
        <v>95.862957096667941</v>
      </c>
      <c r="JP23" s="47">
        <f t="shared" si="557"/>
        <v>97.906561042900975</v>
      </c>
      <c r="JQ23" s="47">
        <f t="shared" si="557"/>
        <v>66.710803406594209</v>
      </c>
      <c r="JR23" s="47">
        <f t="shared" si="557"/>
        <v>68.886815537411138</v>
      </c>
      <c r="JS23" s="47">
        <f t="shared" si="557"/>
        <v>85.709203157891437</v>
      </c>
      <c r="JT23" s="47">
        <f t="shared" si="557"/>
        <v>129.87582393680324</v>
      </c>
      <c r="JU23" s="47">
        <f t="shared" si="557"/>
        <v>224.27707500733158</v>
      </c>
      <c r="JV23" s="47">
        <f t="shared" si="557"/>
        <v>206.9451879551724</v>
      </c>
      <c r="JW23" s="47">
        <f t="shared" si="557"/>
        <v>125.91464155223066</v>
      </c>
      <c r="JX23" s="47">
        <f t="shared" si="557"/>
        <v>98.208257855865227</v>
      </c>
      <c r="JY23" s="47">
        <f t="shared" si="557"/>
        <v>69.259388183129346</v>
      </c>
      <c r="JZ23" s="47">
        <f t="shared" si="557"/>
        <v>75.18253388789519</v>
      </c>
      <c r="KA23" s="47">
        <f t="shared" si="557"/>
        <v>92.928577883739663</v>
      </c>
      <c r="KB23" s="47">
        <f t="shared" si="557"/>
        <v>97.576734780939574</v>
      </c>
      <c r="KC23" s="47">
        <f t="shared" si="557"/>
        <v>65.615956783377086</v>
      </c>
      <c r="KD23" s="47">
        <f t="shared" si="557"/>
        <v>67.476796227520239</v>
      </c>
      <c r="KE23" s="47">
        <f t="shared" si="557"/>
        <v>85.63565618504478</v>
      </c>
      <c r="KF23" s="47">
        <f t="shared" si="557"/>
        <v>128.3989666860102</v>
      </c>
      <c r="KG23" s="47">
        <f t="shared" si="557"/>
        <v>226.97484464236078</v>
      </c>
      <c r="KH23" s="47">
        <f t="shared" si="557"/>
        <v>208.08244283571429</v>
      </c>
      <c r="KI23" s="47">
        <f t="shared" si="557"/>
        <v>127.67722848006788</v>
      </c>
      <c r="KJ23" s="47">
        <f t="shared" si="557"/>
        <v>100.52746564004995</v>
      </c>
      <c r="KK23" s="47">
        <f t="shared" si="557"/>
        <v>71.666062437266945</v>
      </c>
      <c r="KL23" s="47">
        <f t="shared" si="557"/>
        <v>77.329880683001832</v>
      </c>
      <c r="KM23" s="47">
        <f t="shared" si="557"/>
        <v>95.618946132217175</v>
      </c>
      <c r="KN23" s="47">
        <f t="shared" si="557"/>
        <v>100.35678197103299</v>
      </c>
      <c r="KO23" s="47">
        <f t="shared" si="557"/>
        <v>67.164121262172088</v>
      </c>
      <c r="KP23" s="47">
        <f t="shared" si="557"/>
        <v>69.652316767319306</v>
      </c>
      <c r="KQ23" s="47">
        <f t="shared" si="557"/>
        <v>86.65271452338483</v>
      </c>
      <c r="KR23" s="47">
        <f t="shared" si="557"/>
        <v>129.21236673096269</v>
      </c>
      <c r="KS23" s="47">
        <f t="shared" si="557"/>
        <v>229.60857017512785</v>
      </c>
      <c r="KT23" s="47">
        <f t="shared" si="557"/>
        <v>209.49577993571424</v>
      </c>
      <c r="KU23" s="47">
        <f t="shared" si="557"/>
        <v>128.94995237502593</v>
      </c>
      <c r="KV23" s="47">
        <f t="shared" si="557"/>
        <v>103.61956439084912</v>
      </c>
      <c r="KW23" s="47">
        <f t="shared" si="557"/>
        <v>73.563045078127885</v>
      </c>
      <c r="KX23" s="47">
        <f t="shared" si="557"/>
        <v>78.854661192882659</v>
      </c>
      <c r="KY23" s="47">
        <f t="shared" si="557"/>
        <v>98.866208579792499</v>
      </c>
      <c r="KZ23" s="47">
        <f t="shared" si="557"/>
        <v>103.02561983352751</v>
      </c>
      <c r="LA23" s="47">
        <f t="shared" si="557"/>
        <v>68.638887584751799</v>
      </c>
      <c r="LB23" s="47">
        <f t="shared" si="557"/>
        <v>71.751908179999091</v>
      </c>
      <c r="LC23" s="47">
        <f t="shared" si="557"/>
        <v>87.629087806327689</v>
      </c>
      <c r="LD23" s="47">
        <f t="shared" si="557"/>
        <v>130.58935596770317</v>
      </c>
      <c r="LE23" s="47">
        <f t="shared" si="557"/>
        <v>231.29031967028897</v>
      </c>
      <c r="LF23" s="47">
        <f t="shared" si="557"/>
        <v>211.04226933571428</v>
      </c>
      <c r="LG23" s="47">
        <f t="shared" si="557"/>
        <v>130.38208917662101</v>
      </c>
      <c r="LH23" s="47">
        <f t="shared" si="557"/>
        <v>106.96136374598112</v>
      </c>
      <c r="LI23" s="47">
        <f t="shared" si="557"/>
        <v>75.638744885396434</v>
      </c>
      <c r="LJ23" s="47">
        <f t="shared" si="557"/>
        <v>80.573653283911241</v>
      </c>
      <c r="LK23" s="47">
        <f t="shared" si="557"/>
        <v>102.35679486895563</v>
      </c>
      <c r="LL23" s="47">
        <f t="shared" si="557"/>
        <v>105.28137620329716</v>
      </c>
      <c r="LM23" s="47">
        <f t="shared" si="557"/>
        <v>70.852934100627721</v>
      </c>
      <c r="LN23" s="47">
        <f t="shared" ref="LN23:MZ23" si="558">((LN19*LN26)+(LN20*LN30))/LN28</f>
        <v>73.74574940331901</v>
      </c>
      <c r="LO23" s="47">
        <f t="shared" si="558"/>
        <v>88.164113134572233</v>
      </c>
      <c r="LP23" s="47">
        <f t="shared" si="558"/>
        <v>132.71704086758572</v>
      </c>
      <c r="LQ23" s="47">
        <f t="shared" si="558"/>
        <v>233.01443317689794</v>
      </c>
      <c r="LR23" s="47">
        <f t="shared" si="558"/>
        <v>211.79027706206895</v>
      </c>
      <c r="LS23" s="47">
        <f t="shared" si="558"/>
        <v>132.69957554657711</v>
      </c>
      <c r="LT23" s="47">
        <f t="shared" si="558"/>
        <v>109.93455205585026</v>
      </c>
      <c r="LU23" s="47">
        <f t="shared" si="558"/>
        <v>76.905442163629374</v>
      </c>
      <c r="LV23" s="47">
        <f t="shared" si="558"/>
        <v>83.959466413809452</v>
      </c>
      <c r="LW23" s="47">
        <f t="shared" si="558"/>
        <v>105.25405498273939</v>
      </c>
      <c r="LX23" s="47">
        <f t="shared" si="558"/>
        <v>107.61069552517479</v>
      </c>
      <c r="LY23" s="47">
        <f t="shared" si="558"/>
        <v>73.115532164894915</v>
      </c>
      <c r="LZ23" s="47">
        <f t="shared" si="558"/>
        <v>75.512397011515318</v>
      </c>
      <c r="MA23" s="47">
        <f t="shared" si="558"/>
        <v>89.259384221989819</v>
      </c>
      <c r="MB23" s="47">
        <f t="shared" si="558"/>
        <v>134.88268063715108</v>
      </c>
      <c r="MC23" s="47">
        <f t="shared" si="558"/>
        <v>233.113190202163</v>
      </c>
      <c r="MD23" s="47">
        <f t="shared" si="558"/>
        <v>214.73565488571427</v>
      </c>
      <c r="ME23" s="47">
        <f t="shared" si="558"/>
        <v>135.64260250186837</v>
      </c>
      <c r="MF23" s="47">
        <f t="shared" si="558"/>
        <v>113.88757233471155</v>
      </c>
      <c r="MG23" s="47">
        <f t="shared" si="558"/>
        <v>79.734720790636942</v>
      </c>
      <c r="MH23" s="47">
        <f t="shared" si="558"/>
        <v>87.034037741812668</v>
      </c>
      <c r="MI23" s="47">
        <f t="shared" si="558"/>
        <v>108.44160834587707</v>
      </c>
      <c r="MJ23" s="47">
        <f t="shared" si="558"/>
        <v>112.25568346278264</v>
      </c>
      <c r="MK23" s="47">
        <f t="shared" si="558"/>
        <v>75.742643558554818</v>
      </c>
      <c r="ML23" s="47">
        <f t="shared" si="558"/>
        <v>77.952679098393745</v>
      </c>
      <c r="MM23" s="47">
        <f t="shared" si="558"/>
        <v>91.248941772618949</v>
      </c>
      <c r="MN23" s="47">
        <f t="shared" si="558"/>
        <v>136.93640855917417</v>
      </c>
      <c r="MO23" s="47">
        <f t="shared" si="558"/>
        <v>234.70669830002765</v>
      </c>
      <c r="MP23" s="47">
        <f t="shared" si="558"/>
        <v>216.2009999857143</v>
      </c>
      <c r="MQ23" s="47">
        <f t="shared" si="558"/>
        <v>137.39694637439126</v>
      </c>
      <c r="MR23" s="47">
        <f t="shared" si="558"/>
        <v>116.19386839212984</v>
      </c>
      <c r="MS23" s="47">
        <f t="shared" si="558"/>
        <v>82.132153788721965</v>
      </c>
      <c r="MT23" s="47">
        <f t="shared" si="558"/>
        <v>89.171342082767652</v>
      </c>
      <c r="MU23" s="47">
        <f t="shared" si="558"/>
        <v>110.45487847351362</v>
      </c>
      <c r="MV23" s="47">
        <f t="shared" si="558"/>
        <v>115.68724539037267</v>
      </c>
      <c r="MW23" s="47">
        <f t="shared" si="558"/>
        <v>77.568893785602967</v>
      </c>
      <c r="MX23" s="47">
        <f t="shared" si="558"/>
        <v>79.841903471202173</v>
      </c>
      <c r="MY23" s="47">
        <f t="shared" si="558"/>
        <v>92.261243654407281</v>
      </c>
      <c r="MZ23" s="47">
        <f t="shared" si="558"/>
        <v>137.74310052475667</v>
      </c>
      <c r="NA23" s="48"/>
      <c r="NB23" s="1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</row>
    <row r="24" spans="2:396" s="58" customFormat="1" x14ac:dyDescent="0.25">
      <c r="B24" s="1"/>
      <c r="C24" s="1" t="s">
        <v>7</v>
      </c>
      <c r="D24" s="40" t="s">
        <v>130</v>
      </c>
      <c r="E24" s="47">
        <f>((E20*E27)-(E19*E30))/E29</f>
        <v>41.820967741935476</v>
      </c>
      <c r="F24" s="47">
        <f t="shared" ref="F24:BQ24" si="559">((F20*F27)-(F19*F30))/F29</f>
        <v>38.964285714285715</v>
      </c>
      <c r="G24" s="47">
        <f t="shared" si="559"/>
        <v>30.517137096774192</v>
      </c>
      <c r="H24" s="47">
        <f t="shared" si="559"/>
        <v>16.483333333333334</v>
      </c>
      <c r="I24" s="47">
        <f t="shared" si="559"/>
        <v>19.137096774193548</v>
      </c>
      <c r="J24" s="47">
        <f t="shared" si="559"/>
        <v>19.219999999999995</v>
      </c>
      <c r="K24" s="47">
        <f t="shared" si="559"/>
        <v>26.46290322580645</v>
      </c>
      <c r="L24" s="47">
        <f t="shared" si="559"/>
        <v>32.424838709677424</v>
      </c>
      <c r="M24" s="47">
        <f t="shared" si="559"/>
        <v>30.533333333333335</v>
      </c>
      <c r="N24" s="47">
        <f t="shared" si="559"/>
        <v>42.87096774193548</v>
      </c>
      <c r="O24" s="47">
        <f t="shared" si="559"/>
        <v>75.256249999999994</v>
      </c>
      <c r="P24" s="47">
        <f t="shared" si="559"/>
        <v>134.98387096774192</v>
      </c>
      <c r="Q24" s="47">
        <f t="shared" si="559"/>
        <v>128.92741935483872</v>
      </c>
      <c r="R24" s="47">
        <f t="shared" si="559"/>
        <v>101.42857142857143</v>
      </c>
      <c r="S24" s="47">
        <f t="shared" si="559"/>
        <v>79.446572580645181</v>
      </c>
      <c r="T24" s="47">
        <f t="shared" si="559"/>
        <v>41.45</v>
      </c>
      <c r="U24" s="47">
        <f t="shared" si="559"/>
        <v>37.616129032258058</v>
      </c>
      <c r="V24" s="47">
        <f t="shared" si="559"/>
        <v>35.85</v>
      </c>
      <c r="W24" s="47">
        <f t="shared" si="559"/>
        <v>64.646774193548367</v>
      </c>
      <c r="X24" s="47">
        <f t="shared" si="559"/>
        <v>48.274193548387096</v>
      </c>
      <c r="Y24" s="47">
        <f t="shared" si="559"/>
        <v>72.990769230769217</v>
      </c>
      <c r="Z24" s="47">
        <f t="shared" si="559"/>
        <v>69.521712158808924</v>
      </c>
      <c r="AA24" s="47">
        <f t="shared" si="559"/>
        <v>125.90451388888891</v>
      </c>
      <c r="AB24" s="62">
        <f t="shared" si="559"/>
        <v>236.83724340175948</v>
      </c>
      <c r="AC24" s="111">
        <f t="shared" si="559"/>
        <v>270.59384164222865</v>
      </c>
      <c r="AD24" s="47">
        <f t="shared" si="559"/>
        <v>253.13095238095244</v>
      </c>
      <c r="AE24" s="47">
        <f t="shared" si="559"/>
        <v>137.55498533724338</v>
      </c>
      <c r="AF24" s="47">
        <f t="shared" si="559"/>
        <v>59.624368686868699</v>
      </c>
      <c r="AG24" s="47">
        <f t="shared" si="559"/>
        <v>47.411485826001957</v>
      </c>
      <c r="AH24" s="62">
        <f t="shared" si="559"/>
        <v>42.373030303030284</v>
      </c>
      <c r="AI24" s="47">
        <f t="shared" si="559"/>
        <v>44.015078201368532</v>
      </c>
      <c r="AJ24" s="47">
        <f t="shared" si="559"/>
        <v>43.521065493646141</v>
      </c>
      <c r="AK24" s="47">
        <f t="shared" si="559"/>
        <v>41.934090909090919</v>
      </c>
      <c r="AL24" s="47">
        <f t="shared" si="559"/>
        <v>39.813782991202352</v>
      </c>
      <c r="AM24" s="47">
        <f t="shared" si="559"/>
        <v>97.748557692307685</v>
      </c>
      <c r="AN24" s="62">
        <f t="shared" si="559"/>
        <v>157.68548387096777</v>
      </c>
      <c r="AO24" s="47">
        <f t="shared" si="559"/>
        <v>185.7741935483871</v>
      </c>
      <c r="AP24" s="47">
        <f t="shared" si="559"/>
        <v>147.47072151034482</v>
      </c>
      <c r="AQ24" s="47">
        <f t="shared" si="559"/>
        <v>88.221774193548384</v>
      </c>
      <c r="AR24" s="47">
        <f t="shared" si="559"/>
        <v>51.68333333333333</v>
      </c>
      <c r="AS24" s="47">
        <f t="shared" si="559"/>
        <v>35.58387096774193</v>
      </c>
      <c r="AT24" s="47">
        <f t="shared" si="559"/>
        <v>29.166666666666668</v>
      </c>
      <c r="AU24" s="47">
        <f t="shared" si="559"/>
        <v>44.616129032258058</v>
      </c>
      <c r="AV24" s="47">
        <f t="shared" si="559"/>
        <v>39.938709677419354</v>
      </c>
      <c r="AW24" s="47">
        <f t="shared" si="559"/>
        <v>38.466666666666669</v>
      </c>
      <c r="AX24" s="47">
        <f t="shared" si="559"/>
        <v>36.461290322580645</v>
      </c>
      <c r="AY24" s="47">
        <f t="shared" si="559"/>
        <v>60.539583333333333</v>
      </c>
      <c r="AZ24" s="62">
        <f t="shared" si="559"/>
        <v>98.467741935483872</v>
      </c>
      <c r="BA24" s="47">
        <f t="shared" si="559"/>
        <v>181.55762797285348</v>
      </c>
      <c r="BB24" s="47">
        <f t="shared" si="559"/>
        <v>143.27583007142854</v>
      </c>
      <c r="BC24" s="47">
        <f t="shared" si="559"/>
        <v>84.018653165567144</v>
      </c>
      <c r="BD24" s="47">
        <f t="shared" si="559"/>
        <v>45.07300949343383</v>
      </c>
      <c r="BE24" s="47">
        <f t="shared" si="559"/>
        <v>29.518283347821043</v>
      </c>
      <c r="BF24" s="47">
        <f t="shared" si="559"/>
        <v>25.098637013411484</v>
      </c>
      <c r="BG24" s="47">
        <f t="shared" si="559"/>
        <v>37.530466045269016</v>
      </c>
      <c r="BH24" s="47">
        <f t="shared" si="559"/>
        <v>31.953448552789371</v>
      </c>
      <c r="BI24" s="47">
        <f t="shared" si="559"/>
        <v>34.192429184073688</v>
      </c>
      <c r="BJ24" s="47">
        <f t="shared" si="559"/>
        <v>31.916692682649732</v>
      </c>
      <c r="BK24" s="47">
        <f t="shared" si="559"/>
        <v>56.775381709045277</v>
      </c>
      <c r="BL24" s="47">
        <f t="shared" si="559"/>
        <v>95.93196158322975</v>
      </c>
      <c r="BM24" s="47">
        <f t="shared" si="559"/>
        <v>178.08045325233829</v>
      </c>
      <c r="BN24" s="47">
        <f t="shared" si="559"/>
        <v>142.20275137142855</v>
      </c>
      <c r="BO24" s="47">
        <f t="shared" si="559"/>
        <v>83.577829360721481</v>
      </c>
      <c r="BP24" s="47">
        <f t="shared" si="559"/>
        <v>43.060664232505481</v>
      </c>
      <c r="BQ24" s="47">
        <f t="shared" si="559"/>
        <v>27.07267684702969</v>
      </c>
      <c r="BR24" s="47">
        <f t="shared" ref="BR24:EC24" si="560">((BR20*BR27)-(BR19*BR30))/BR29</f>
        <v>24.606812921578342</v>
      </c>
      <c r="BS24" s="47">
        <f t="shared" si="560"/>
        <v>35.373415849583061</v>
      </c>
      <c r="BT24" s="47">
        <f t="shared" si="560"/>
        <v>29.927128671993476</v>
      </c>
      <c r="BU24" s="47">
        <f t="shared" si="560"/>
        <v>32.716709326059572</v>
      </c>
      <c r="BV24" s="47">
        <f t="shared" si="560"/>
        <v>29.978366606084077</v>
      </c>
      <c r="BW24" s="47">
        <f t="shared" si="560"/>
        <v>57.020852346647146</v>
      </c>
      <c r="BX24" s="47">
        <f t="shared" si="560"/>
        <v>94.781931910844477</v>
      </c>
      <c r="BY24" s="47">
        <f t="shared" si="560"/>
        <v>175.35847621695945</v>
      </c>
      <c r="BZ24" s="47">
        <f t="shared" si="560"/>
        <v>141.76099857142856</v>
      </c>
      <c r="CA24" s="47">
        <f t="shared" si="560"/>
        <v>83.889795288139723</v>
      </c>
      <c r="CB24" s="47">
        <f t="shared" si="560"/>
        <v>42.232244887697114</v>
      </c>
      <c r="CC24" s="47">
        <f t="shared" si="560"/>
        <v>26.420463633022287</v>
      </c>
      <c r="CD24" s="47">
        <f t="shared" si="560"/>
        <v>23.962486764505165</v>
      </c>
      <c r="CE24" s="47">
        <f t="shared" si="560"/>
        <v>33.15639376963054</v>
      </c>
      <c r="CF24" s="47">
        <f t="shared" si="560"/>
        <v>30.421988673132898</v>
      </c>
      <c r="CG24" s="47">
        <f t="shared" si="560"/>
        <v>32.109201806533441</v>
      </c>
      <c r="CH24" s="47">
        <f t="shared" si="560"/>
        <v>28.853989596850901</v>
      </c>
      <c r="CI24" s="47">
        <f t="shared" si="560"/>
        <v>57.749458398385698</v>
      </c>
      <c r="CJ24" s="47">
        <f t="shared" si="560"/>
        <v>94.308500812212756</v>
      </c>
      <c r="CK24" s="47">
        <f t="shared" si="560"/>
        <v>177.33869329436729</v>
      </c>
      <c r="CL24" s="47">
        <f t="shared" si="560"/>
        <v>144.08636001034483</v>
      </c>
      <c r="CM24" s="47">
        <f t="shared" si="560"/>
        <v>85.863698430145789</v>
      </c>
      <c r="CN24" s="47">
        <f t="shared" si="560"/>
        <v>43.569971102032596</v>
      </c>
      <c r="CO24" s="47">
        <f t="shared" si="560"/>
        <v>30.587127786311292</v>
      </c>
      <c r="CP24" s="47">
        <f t="shared" si="560"/>
        <v>26.37701456084018</v>
      </c>
      <c r="CQ24" s="47">
        <f t="shared" si="560"/>
        <v>35.154986945167124</v>
      </c>
      <c r="CR24" s="47">
        <f t="shared" si="560"/>
        <v>34.876972096095407</v>
      </c>
      <c r="CS24" s="47">
        <f t="shared" si="560"/>
        <v>33.81242325260169</v>
      </c>
      <c r="CT24" s="47">
        <f t="shared" si="560"/>
        <v>31.543098412217308</v>
      </c>
      <c r="CU24" s="47">
        <f t="shared" si="560"/>
        <v>59.016296229861979</v>
      </c>
      <c r="CV24" s="47">
        <f t="shared" si="560"/>
        <v>93.598750815266456</v>
      </c>
      <c r="CW24" s="47">
        <f t="shared" si="560"/>
        <v>183.38930108020929</v>
      </c>
      <c r="CX24" s="47">
        <f t="shared" si="560"/>
        <v>144.80706182142856</v>
      </c>
      <c r="CY24" s="47">
        <f t="shared" si="560"/>
        <v>86.683195648383077</v>
      </c>
      <c r="CZ24" s="47">
        <f t="shared" si="560"/>
        <v>47.061196166504018</v>
      </c>
      <c r="DA24" s="47">
        <f t="shared" si="560"/>
        <v>32.64031673995931</v>
      </c>
      <c r="DB24" s="47">
        <f t="shared" si="560"/>
        <v>27.332041462836454</v>
      </c>
      <c r="DC24" s="47">
        <f t="shared" si="560"/>
        <v>39.279440783315806</v>
      </c>
      <c r="DD24" s="47">
        <f t="shared" si="560"/>
        <v>37.502974186477502</v>
      </c>
      <c r="DE24" s="47">
        <f t="shared" si="560"/>
        <v>35.151543855436266</v>
      </c>
      <c r="DF24" s="47">
        <f t="shared" si="560"/>
        <v>33.890862687052149</v>
      </c>
      <c r="DG24" s="47">
        <f t="shared" si="560"/>
        <v>60.080522322383288</v>
      </c>
      <c r="DH24" s="47">
        <f t="shared" si="560"/>
        <v>95.089127706055734</v>
      </c>
      <c r="DI24" s="47">
        <f t="shared" si="560"/>
        <v>185.93869123744051</v>
      </c>
      <c r="DJ24" s="47">
        <f t="shared" si="560"/>
        <v>146.9382866214286</v>
      </c>
      <c r="DK24" s="47">
        <f t="shared" si="560"/>
        <v>88.385747380619534</v>
      </c>
      <c r="DL24" s="47">
        <f t="shared" si="560"/>
        <v>51.941216906131892</v>
      </c>
      <c r="DM24" s="47">
        <f t="shared" si="560"/>
        <v>35.786902288664997</v>
      </c>
      <c r="DN24" s="47">
        <f t="shared" si="560"/>
        <v>29.36724277884332</v>
      </c>
      <c r="DO24" s="47">
        <f t="shared" si="560"/>
        <v>44.892556652294154</v>
      </c>
      <c r="DP24" s="47">
        <f t="shared" si="560"/>
        <v>40.19838410836234</v>
      </c>
      <c r="DQ24" s="47">
        <f t="shared" si="560"/>
        <v>38.655781286718941</v>
      </c>
      <c r="DR24" s="47">
        <f t="shared" si="560"/>
        <v>36.638585278879653</v>
      </c>
      <c r="DS24" s="47">
        <f t="shared" si="560"/>
        <v>60.644820227843915</v>
      </c>
      <c r="DT24" s="47">
        <f t="shared" si="560"/>
        <v>98.615119111010031</v>
      </c>
      <c r="DU24" s="47">
        <f t="shared" si="560"/>
        <v>188.88113908460303</v>
      </c>
      <c r="DV24" s="47">
        <f t="shared" si="560"/>
        <v>149.39809757142862</v>
      </c>
      <c r="DW24" s="47">
        <f t="shared" si="560"/>
        <v>91.318813213132245</v>
      </c>
      <c r="DX24" s="47">
        <f t="shared" si="560"/>
        <v>56.554102156777645</v>
      </c>
      <c r="DY24" s="47">
        <f t="shared" si="560"/>
        <v>38.557329083780232</v>
      </c>
      <c r="DZ24" s="47">
        <f t="shared" si="560"/>
        <v>34.028375751567786</v>
      </c>
      <c r="EA24" s="47">
        <f t="shared" si="560"/>
        <v>49.837148033194666</v>
      </c>
      <c r="EB24" s="47">
        <f t="shared" si="560"/>
        <v>43.514271026295283</v>
      </c>
      <c r="EC24" s="47">
        <f t="shared" si="560"/>
        <v>42.611897137192493</v>
      </c>
      <c r="ED24" s="47">
        <f t="shared" ref="ED24:GO24" si="561">((ED20*ED27)-(ED19*ED30))/ED29</f>
        <v>39.809943888698598</v>
      </c>
      <c r="EE24" s="47">
        <f t="shared" si="561"/>
        <v>61.460575590791798</v>
      </c>
      <c r="EF24" s="47">
        <f t="shared" si="561"/>
        <v>102.49325973152028</v>
      </c>
      <c r="EG24" s="47">
        <f t="shared" si="561"/>
        <v>188.10056705101118</v>
      </c>
      <c r="EH24" s="47">
        <f t="shared" si="561"/>
        <v>148.90443272413791</v>
      </c>
      <c r="EI24" s="47">
        <f t="shared" si="561"/>
        <v>94.404703636917915</v>
      </c>
      <c r="EJ24" s="47">
        <f t="shared" si="561"/>
        <v>58.769229873273794</v>
      </c>
      <c r="EK24" s="47">
        <f t="shared" si="561"/>
        <v>39.440005239610379</v>
      </c>
      <c r="EL24" s="47">
        <f t="shared" si="561"/>
        <v>36.82458619773147</v>
      </c>
      <c r="EM24" s="47">
        <f t="shared" si="561"/>
        <v>50.882530229304471</v>
      </c>
      <c r="EN24" s="47">
        <f t="shared" si="561"/>
        <v>47.073813832220523</v>
      </c>
      <c r="EO24" s="47">
        <f t="shared" si="561"/>
        <v>44.23632412928967</v>
      </c>
      <c r="EP24" s="47">
        <f t="shared" si="561"/>
        <v>40.223166774434873</v>
      </c>
      <c r="EQ24" s="47">
        <f t="shared" si="561"/>
        <v>64.497856233752728</v>
      </c>
      <c r="ER24" s="47">
        <f t="shared" si="561"/>
        <v>103.7591769931131</v>
      </c>
      <c r="ES24" s="47">
        <f t="shared" si="561"/>
        <v>188.13104250171855</v>
      </c>
      <c r="ET24" s="47">
        <f t="shared" si="561"/>
        <v>152.43853647142856</v>
      </c>
      <c r="EU24" s="47">
        <f t="shared" si="561"/>
        <v>96.621636159833415</v>
      </c>
      <c r="EV24" s="47">
        <f t="shared" si="561"/>
        <v>61.372506087968461</v>
      </c>
      <c r="EW24" s="47">
        <f t="shared" si="561"/>
        <v>43.046297635789671</v>
      </c>
      <c r="EX24" s="47">
        <f t="shared" si="561"/>
        <v>39.536393623975464</v>
      </c>
      <c r="EY24" s="47">
        <f t="shared" si="561"/>
        <v>53.290824738111354</v>
      </c>
      <c r="EZ24" s="47">
        <f t="shared" si="561"/>
        <v>51.913668204618787</v>
      </c>
      <c r="FA24" s="47">
        <f t="shared" si="561"/>
        <v>46.793171131176877</v>
      </c>
      <c r="FB24" s="47">
        <f t="shared" si="561"/>
        <v>42.620210838704132</v>
      </c>
      <c r="FC24" s="47">
        <f t="shared" si="561"/>
        <v>65.920668696073037</v>
      </c>
      <c r="FD24" s="47">
        <f t="shared" si="561"/>
        <v>104.50979443448134</v>
      </c>
      <c r="FE24" s="47">
        <f t="shared" si="561"/>
        <v>191.94009935156311</v>
      </c>
      <c r="FF24" s="47">
        <f t="shared" si="561"/>
        <v>153.78906012142858</v>
      </c>
      <c r="FG24" s="47">
        <f t="shared" si="561"/>
        <v>98.231993563037662</v>
      </c>
      <c r="FH24" s="47">
        <f t="shared" si="561"/>
        <v>63.021810730628054</v>
      </c>
      <c r="FI24" s="47">
        <f t="shared" si="561"/>
        <v>45.901529751969591</v>
      </c>
      <c r="FJ24" s="47">
        <f t="shared" si="561"/>
        <v>41.506223160858852</v>
      </c>
      <c r="FK24" s="47">
        <f t="shared" si="561"/>
        <v>56.005581170711288</v>
      </c>
      <c r="FL24" s="47">
        <f t="shared" si="561"/>
        <v>54.463893944333869</v>
      </c>
      <c r="FM24" s="47">
        <f t="shared" si="561"/>
        <v>48.077105646905011</v>
      </c>
      <c r="FN24" s="47">
        <f t="shared" si="561"/>
        <v>44.916238156876673</v>
      </c>
      <c r="FO24" s="47">
        <f t="shared" si="561"/>
        <v>66.954185304443072</v>
      </c>
      <c r="FP24" s="47">
        <f t="shared" si="561"/>
        <v>104.71522927932726</v>
      </c>
      <c r="FQ24" s="47">
        <f t="shared" si="561"/>
        <v>194.45381790588627</v>
      </c>
      <c r="FR24" s="47">
        <f t="shared" si="561"/>
        <v>154.05671417142852</v>
      </c>
      <c r="FS24" s="47">
        <f t="shared" si="561"/>
        <v>97.712433188124095</v>
      </c>
      <c r="FT24" s="47">
        <f t="shared" si="561"/>
        <v>64.407075897186459</v>
      </c>
      <c r="FU24" s="47">
        <f t="shared" si="561"/>
        <v>46.296699874700224</v>
      </c>
      <c r="FV24" s="47">
        <f t="shared" si="561"/>
        <v>40.823281253367249</v>
      </c>
      <c r="FW24" s="47">
        <f t="shared" si="561"/>
        <v>57.872638478502971</v>
      </c>
      <c r="FX24" s="47">
        <f t="shared" si="561"/>
        <v>54.969311415289695</v>
      </c>
      <c r="FY24" s="47">
        <f t="shared" si="561"/>
        <v>47.871855657936734</v>
      </c>
      <c r="FZ24" s="47">
        <f t="shared" si="561"/>
        <v>45.816155001896334</v>
      </c>
      <c r="GA24" s="47">
        <f t="shared" si="561"/>
        <v>67.15901319173885</v>
      </c>
      <c r="GB24" s="47">
        <f t="shared" si="561"/>
        <v>105.00207692566862</v>
      </c>
      <c r="GC24" s="47">
        <f t="shared" si="561"/>
        <v>195.44694280505135</v>
      </c>
      <c r="GD24" s="47">
        <f t="shared" si="561"/>
        <v>155.55689186034485</v>
      </c>
      <c r="GE24" s="47">
        <f t="shared" si="561"/>
        <v>97.863681824483407</v>
      </c>
      <c r="GF24" s="47">
        <f t="shared" si="561"/>
        <v>66.847334429321592</v>
      </c>
      <c r="GG24" s="47">
        <f t="shared" si="561"/>
        <v>46.661174249966557</v>
      </c>
      <c r="GH24" s="47">
        <f t="shared" si="561"/>
        <v>42.034223074657532</v>
      </c>
      <c r="GI24" s="47">
        <f t="shared" si="561"/>
        <v>60.870552250068052</v>
      </c>
      <c r="GJ24" s="47">
        <f t="shared" si="561"/>
        <v>53.878984078509674</v>
      </c>
      <c r="GK24" s="47">
        <f t="shared" si="561"/>
        <v>50.160267470391396</v>
      </c>
      <c r="GL24" s="47">
        <f t="shared" si="561"/>
        <v>46.886541076072568</v>
      </c>
      <c r="GM24" s="47">
        <f t="shared" si="561"/>
        <v>65.661028481542459</v>
      </c>
      <c r="GN24" s="47">
        <f t="shared" si="561"/>
        <v>108.37571080391653</v>
      </c>
      <c r="GO24" s="47">
        <f t="shared" si="561"/>
        <v>194.65059379232892</v>
      </c>
      <c r="GP24" s="47">
        <f t="shared" ref="GP24:JA24" si="562">((GP20*GP27)-(GP19*GP30))/GP29</f>
        <v>156.05496397142858</v>
      </c>
      <c r="GQ24" s="47">
        <f t="shared" si="562"/>
        <v>100.09513589672267</v>
      </c>
      <c r="GR24" s="47">
        <f t="shared" si="562"/>
        <v>69.037728523299492</v>
      </c>
      <c r="GS24" s="47">
        <f t="shared" si="562"/>
        <v>47.524377664681026</v>
      </c>
      <c r="GT24" s="47">
        <f t="shared" si="562"/>
        <v>44.811196258862573</v>
      </c>
      <c r="GU24" s="47">
        <f t="shared" si="562"/>
        <v>63.218454521502736</v>
      </c>
      <c r="GV24" s="47">
        <f t="shared" si="562"/>
        <v>56.08458924258467</v>
      </c>
      <c r="GW24" s="47">
        <f t="shared" si="562"/>
        <v>51.766556472641845</v>
      </c>
      <c r="GX24" s="47">
        <f t="shared" si="562"/>
        <v>47.837598306004963</v>
      </c>
      <c r="GY24" s="47">
        <f t="shared" si="562"/>
        <v>67.621549183590645</v>
      </c>
      <c r="GZ24" s="47">
        <f t="shared" si="562"/>
        <v>109.627493115432</v>
      </c>
      <c r="HA24" s="47">
        <f t="shared" si="562"/>
        <v>194.39521017605512</v>
      </c>
      <c r="HB24" s="47">
        <f t="shared" si="562"/>
        <v>157.67522002142854</v>
      </c>
      <c r="HC24" s="47">
        <f t="shared" si="562"/>
        <v>102.86583049362414</v>
      </c>
      <c r="HD24" s="47">
        <f t="shared" si="562"/>
        <v>72.076195863773194</v>
      </c>
      <c r="HE24" s="47">
        <f t="shared" si="562"/>
        <v>49.916558101082181</v>
      </c>
      <c r="HF24" s="47">
        <f t="shared" si="562"/>
        <v>47.174448634786557</v>
      </c>
      <c r="HG24" s="47">
        <f t="shared" si="562"/>
        <v>65.146381543045393</v>
      </c>
      <c r="HH24" s="47">
        <f t="shared" si="562"/>
        <v>60.473189308765036</v>
      </c>
      <c r="HI24" s="47">
        <f t="shared" si="562"/>
        <v>53.994765855655892</v>
      </c>
      <c r="HJ24" s="47">
        <f t="shared" si="562"/>
        <v>49.371705892903208</v>
      </c>
      <c r="HK24" s="47">
        <f t="shared" si="562"/>
        <v>69.92815084694324</v>
      </c>
      <c r="HL24" s="47">
        <f t="shared" si="562"/>
        <v>111.36393847993486</v>
      </c>
      <c r="HM24" s="47">
        <f t="shared" si="562"/>
        <v>196.22308926751845</v>
      </c>
      <c r="HN24" s="47">
        <f t="shared" si="562"/>
        <v>159.20328007142854</v>
      </c>
      <c r="HO24" s="47">
        <f t="shared" si="562"/>
        <v>104.68788138037326</v>
      </c>
      <c r="HP24" s="47">
        <f t="shared" si="562"/>
        <v>74.058434645543244</v>
      </c>
      <c r="HQ24" s="47">
        <f t="shared" si="562"/>
        <v>53.033908727993214</v>
      </c>
      <c r="HR24" s="47">
        <f t="shared" si="562"/>
        <v>49.403226946533643</v>
      </c>
      <c r="HS24" s="47">
        <f t="shared" si="562"/>
        <v>66.888980685242956</v>
      </c>
      <c r="HT24" s="47">
        <f t="shared" si="562"/>
        <v>64.687693488287863</v>
      </c>
      <c r="HU24" s="47">
        <f t="shared" si="562"/>
        <v>56.09618540673172</v>
      </c>
      <c r="HV24" s="47">
        <f t="shared" si="562"/>
        <v>51.341786722036787</v>
      </c>
      <c r="HW24" s="47">
        <f t="shared" si="562"/>
        <v>71.097530916860336</v>
      </c>
      <c r="HX24" s="47">
        <f t="shared" si="562"/>
        <v>111.75964094255052</v>
      </c>
      <c r="HY24" s="47">
        <f t="shared" si="562"/>
        <v>200.28223303450056</v>
      </c>
      <c r="HZ24" s="47">
        <f t="shared" si="562"/>
        <v>161.43282071034483</v>
      </c>
      <c r="IA24" s="47">
        <f t="shared" si="562"/>
        <v>105.70881861948703</v>
      </c>
      <c r="IB24" s="47">
        <f t="shared" si="562"/>
        <v>76.983134711117842</v>
      </c>
      <c r="IC24" s="47">
        <f t="shared" si="562"/>
        <v>56.197810694942554</v>
      </c>
      <c r="ID24" s="47">
        <f t="shared" si="562"/>
        <v>50.604660330869429</v>
      </c>
      <c r="IE24" s="47">
        <f t="shared" si="562"/>
        <v>71.353024102307074</v>
      </c>
      <c r="IF24" s="47">
        <f t="shared" si="562"/>
        <v>67.632703970984451</v>
      </c>
      <c r="IG24" s="47">
        <f t="shared" si="562"/>
        <v>57.094298788153068</v>
      </c>
      <c r="IH24" s="47">
        <f t="shared" si="562"/>
        <v>54.462195436474154</v>
      </c>
      <c r="II24" s="47">
        <f t="shared" si="562"/>
        <v>72.291039867182036</v>
      </c>
      <c r="IJ24" s="47">
        <f t="shared" si="562"/>
        <v>112.18913427536597</v>
      </c>
      <c r="IK24" s="47">
        <f t="shared" si="562"/>
        <v>203.33147339725275</v>
      </c>
      <c r="IL24" s="47">
        <f t="shared" si="562"/>
        <v>161.47820652142855</v>
      </c>
      <c r="IM24" s="47">
        <f t="shared" si="562"/>
        <v>105.72307253813287</v>
      </c>
      <c r="IN24" s="47">
        <f t="shared" si="562"/>
        <v>79.207939193176145</v>
      </c>
      <c r="IO24" s="47">
        <f t="shared" si="562"/>
        <v>57.253948766670611</v>
      </c>
      <c r="IP24" s="47">
        <f t="shared" si="562"/>
        <v>50.574693446544416</v>
      </c>
      <c r="IQ24" s="47">
        <f t="shared" si="562"/>
        <v>74.119990824226662</v>
      </c>
      <c r="IR24" s="47">
        <f t="shared" si="562"/>
        <v>67.654458633511084</v>
      </c>
      <c r="IS24" s="47">
        <f t="shared" si="562"/>
        <v>58.651377630551409</v>
      </c>
      <c r="IT24" s="47">
        <f t="shared" si="562"/>
        <v>55.384456851222588</v>
      </c>
      <c r="IU24" s="47">
        <f t="shared" si="562"/>
        <v>71.771799530294274</v>
      </c>
      <c r="IV24" s="47">
        <f t="shared" si="562"/>
        <v>114.19770342575339</v>
      </c>
      <c r="IW24" s="47">
        <f t="shared" si="562"/>
        <v>204.53103046547557</v>
      </c>
      <c r="IX24" s="47">
        <f t="shared" si="562"/>
        <v>162.48100547142855</v>
      </c>
      <c r="IY24" s="47">
        <f t="shared" si="562"/>
        <v>106.91880481061693</v>
      </c>
      <c r="IZ24" s="47">
        <f t="shared" si="562"/>
        <v>81.088488788183867</v>
      </c>
      <c r="JA24" s="47">
        <f t="shared" si="562"/>
        <v>57.873212107095014</v>
      </c>
      <c r="JB24" s="47">
        <f t="shared" ref="JB24:LM24" si="563">((JB20*JB27)-(JB19*JB30))/JB29</f>
        <v>53.110676464883745</v>
      </c>
      <c r="JC24" s="47">
        <f t="shared" si="563"/>
        <v>76.135768111886179</v>
      </c>
      <c r="JD24" s="47">
        <f t="shared" si="563"/>
        <v>68.219035342641845</v>
      </c>
      <c r="JE24" s="47">
        <f t="shared" si="563"/>
        <v>60.603780666890387</v>
      </c>
      <c r="JF24" s="47">
        <f t="shared" si="563"/>
        <v>56.677334697790386</v>
      </c>
      <c r="JG24" s="47">
        <f t="shared" si="563"/>
        <v>71.472545836870268</v>
      </c>
      <c r="JH24" s="47">
        <f t="shared" si="563"/>
        <v>116.51434903846841</v>
      </c>
      <c r="JI24" s="47">
        <f t="shared" si="563"/>
        <v>203.88466290708735</v>
      </c>
      <c r="JJ24" s="47">
        <f t="shared" si="563"/>
        <v>163.77440897142858</v>
      </c>
      <c r="JK24" s="47">
        <f t="shared" si="563"/>
        <v>109.29976212031974</v>
      </c>
      <c r="JL24" s="47">
        <f t="shared" si="563"/>
        <v>83.514009305638098</v>
      </c>
      <c r="JM24" s="47">
        <f t="shared" si="563"/>
        <v>58.921530175776226</v>
      </c>
      <c r="JN24" s="47">
        <f t="shared" si="563"/>
        <v>56.070525756237039</v>
      </c>
      <c r="JO24" s="47">
        <f t="shared" si="563"/>
        <v>78.73570441923799</v>
      </c>
      <c r="JP24" s="47">
        <f t="shared" si="563"/>
        <v>70.661399752578404</v>
      </c>
      <c r="JQ24" s="47">
        <f t="shared" si="563"/>
        <v>62.382495713023488</v>
      </c>
      <c r="JR24" s="47">
        <f t="shared" si="563"/>
        <v>57.790041343862747</v>
      </c>
      <c r="JS24" s="47">
        <f t="shared" si="563"/>
        <v>73.529016716572286</v>
      </c>
      <c r="JT24" s="47">
        <f t="shared" si="563"/>
        <v>117.90050310467711</v>
      </c>
      <c r="JU24" s="47">
        <f t="shared" si="563"/>
        <v>200.64026637903243</v>
      </c>
      <c r="JV24" s="47">
        <f t="shared" si="563"/>
        <v>163.56587761034481</v>
      </c>
      <c r="JW24" s="47">
        <f t="shared" si="563"/>
        <v>109.09097429311007</v>
      </c>
      <c r="JX24" s="47">
        <f t="shared" si="563"/>
        <v>80.983257855865247</v>
      </c>
      <c r="JY24" s="47">
        <f t="shared" si="563"/>
        <v>58.485810872410013</v>
      </c>
      <c r="JZ24" s="47">
        <f t="shared" si="563"/>
        <v>54.789200554561837</v>
      </c>
      <c r="KA24" s="47">
        <f t="shared" si="563"/>
        <v>74.311758252758779</v>
      </c>
      <c r="KB24" s="47">
        <f t="shared" si="563"/>
        <v>71.660605748681519</v>
      </c>
      <c r="KC24" s="47">
        <f t="shared" si="563"/>
        <v>61.174389094301169</v>
      </c>
      <c r="KD24" s="47">
        <f t="shared" si="563"/>
        <v>56.102602679133142</v>
      </c>
      <c r="KE24" s="47">
        <f t="shared" si="563"/>
        <v>73.923406492341272</v>
      </c>
      <c r="KF24" s="47">
        <f t="shared" si="563"/>
        <v>115.71708916106284</v>
      </c>
      <c r="KG24" s="47">
        <f t="shared" si="563"/>
        <v>204.59490975175814</v>
      </c>
      <c r="KH24" s="47">
        <f t="shared" si="563"/>
        <v>164.36815712142854</v>
      </c>
      <c r="KI24" s="47">
        <f t="shared" si="563"/>
        <v>110.84645401559312</v>
      </c>
      <c r="KJ24" s="47">
        <f t="shared" si="563"/>
        <v>82.860798973383282</v>
      </c>
      <c r="KK24" s="47">
        <f t="shared" si="563"/>
        <v>61.520733197122674</v>
      </c>
      <c r="KL24" s="47">
        <f t="shared" si="563"/>
        <v>56.936547349668466</v>
      </c>
      <c r="KM24" s="47">
        <f t="shared" si="563"/>
        <v>77.271163326084036</v>
      </c>
      <c r="KN24" s="47">
        <f t="shared" si="563"/>
        <v>74.440652938774932</v>
      </c>
      <c r="KO24" s="47">
        <f t="shared" si="563"/>
        <v>62.625697024925529</v>
      </c>
      <c r="KP24" s="47">
        <f t="shared" si="563"/>
        <v>58.555542573770914</v>
      </c>
      <c r="KQ24" s="47">
        <f t="shared" si="563"/>
        <v>75.050061634381748</v>
      </c>
      <c r="KR24" s="47">
        <f t="shared" si="563"/>
        <v>116.05295824276865</v>
      </c>
      <c r="KS24" s="47">
        <f t="shared" si="563"/>
        <v>208.47910461199547</v>
      </c>
      <c r="KT24" s="47">
        <f t="shared" si="563"/>
        <v>165.78149422142857</v>
      </c>
      <c r="KU24" s="47">
        <f t="shared" si="563"/>
        <v>111.69300017372186</v>
      </c>
      <c r="KV24" s="47">
        <f t="shared" si="563"/>
        <v>86.394564390849126</v>
      </c>
      <c r="KW24" s="47">
        <f t="shared" si="563"/>
        <v>63.607414102069697</v>
      </c>
      <c r="KX24" s="47">
        <f t="shared" si="563"/>
        <v>57.924661192882667</v>
      </c>
      <c r="KY24" s="47">
        <f t="shared" si="563"/>
        <v>81.441216534545944</v>
      </c>
      <c r="KZ24" s="47">
        <f t="shared" si="563"/>
        <v>77.109490801269473</v>
      </c>
      <c r="LA24" s="47">
        <f t="shared" si="563"/>
        <v>63.99601388662267</v>
      </c>
      <c r="LB24" s="47">
        <f t="shared" si="563"/>
        <v>60.932553341289399</v>
      </c>
      <c r="LC24" s="47">
        <f t="shared" si="563"/>
        <v>76.131647555572755</v>
      </c>
      <c r="LD24" s="47">
        <f t="shared" si="563"/>
        <v>117.56764640318315</v>
      </c>
      <c r="LE24" s="47">
        <f t="shared" si="563"/>
        <v>210.32902905667271</v>
      </c>
      <c r="LF24" s="47">
        <f t="shared" si="563"/>
        <v>167.32798362142856</v>
      </c>
      <c r="LG24" s="47">
        <f t="shared" si="563"/>
        <v>112.69831644450923</v>
      </c>
      <c r="LH24" s="47">
        <f t="shared" si="563"/>
        <v>90.178030412647814</v>
      </c>
      <c r="LI24" s="47">
        <f t="shared" si="563"/>
        <v>65.890683890065119</v>
      </c>
      <c r="LJ24" s="47">
        <f t="shared" si="563"/>
        <v>59.106986617244566</v>
      </c>
      <c r="LK24" s="47">
        <f t="shared" si="563"/>
        <v>85.878925968754388</v>
      </c>
      <c r="LL24" s="47">
        <f t="shared" si="563"/>
        <v>78.700731042006822</v>
      </c>
      <c r="LM24" s="47">
        <f t="shared" si="563"/>
        <v>66.696111191497252</v>
      </c>
      <c r="LN24" s="47">
        <f t="shared" ref="LN24:MZ24" si="564">((LN20*LN27)-(LN19*LN30))/LN29</f>
        <v>62.926394564609318</v>
      </c>
      <c r="LO24" s="47">
        <f t="shared" si="564"/>
        <v>76.248464406257455</v>
      </c>
      <c r="LP24" s="47">
        <f t="shared" si="564"/>
        <v>120.4669707607959</v>
      </c>
      <c r="LQ24" s="47">
        <f t="shared" si="564"/>
        <v>212.22555391394252</v>
      </c>
      <c r="LR24" s="47">
        <f t="shared" si="564"/>
        <v>167.23855292413796</v>
      </c>
      <c r="LS24" s="47">
        <f t="shared" si="564"/>
        <v>115.42750389700066</v>
      </c>
      <c r="LT24" s="47">
        <f t="shared" si="564"/>
        <v>93.15121872251693</v>
      </c>
      <c r="LU24" s="47">
        <f t="shared" si="564"/>
        <v>66.508889605798771</v>
      </c>
      <c r="LV24" s="47">
        <f t="shared" si="564"/>
        <v>63.566133080476106</v>
      </c>
      <c r="LW24" s="47">
        <f t="shared" si="564"/>
        <v>89.06591209391658</v>
      </c>
      <c r="LX24" s="47">
        <f t="shared" si="564"/>
        <v>80.365534234852191</v>
      </c>
      <c r="LY24" s="47">
        <f t="shared" si="564"/>
        <v>69.449782618734602</v>
      </c>
      <c r="LZ24" s="47">
        <f t="shared" si="564"/>
        <v>64.41562281796692</v>
      </c>
      <c r="MA24" s="47">
        <f t="shared" si="564"/>
        <v>77.461760395336412</v>
      </c>
      <c r="MB24" s="47">
        <f t="shared" si="564"/>
        <v>123.40804547505974</v>
      </c>
      <c r="MC24" s="47">
        <f t="shared" si="564"/>
        <v>210.35999309334701</v>
      </c>
      <c r="MD24" s="47">
        <f t="shared" si="564"/>
        <v>171.02136917142857</v>
      </c>
      <c r="ME24" s="47">
        <f t="shared" si="564"/>
        <v>118.7797095937573</v>
      </c>
      <c r="MF24" s="47">
        <f t="shared" si="564"/>
        <v>97.10423900137819</v>
      </c>
      <c r="MG24" s="47">
        <f t="shared" si="564"/>
        <v>69.621096095507099</v>
      </c>
      <c r="MH24" s="47">
        <f t="shared" si="564"/>
        <v>66.640704408479351</v>
      </c>
      <c r="MI24" s="47">
        <f t="shared" si="564"/>
        <v>91.974156277238976</v>
      </c>
      <c r="MJ24" s="47">
        <f t="shared" si="564"/>
        <v>85.675038301492336</v>
      </c>
      <c r="MK24" s="47">
        <f t="shared" si="564"/>
        <v>72.348664156566215</v>
      </c>
      <c r="ML24" s="47">
        <f t="shared" si="564"/>
        <v>66.578485550006647</v>
      </c>
      <c r="MM24" s="47">
        <f t="shared" si="564"/>
        <v>80.141571992369563</v>
      </c>
      <c r="MN24" s="47">
        <f t="shared" si="564"/>
        <v>125.66714618928511</v>
      </c>
      <c r="MO24" s="47">
        <f t="shared" si="564"/>
        <v>212.11285200099809</v>
      </c>
      <c r="MP24" s="47">
        <f t="shared" si="564"/>
        <v>172.48671427142855</v>
      </c>
      <c r="MQ24" s="47">
        <f t="shared" si="564"/>
        <v>120.52697949905227</v>
      </c>
      <c r="MR24" s="47">
        <f t="shared" si="564"/>
        <v>98.968868392129835</v>
      </c>
      <c r="MS24" s="47">
        <f t="shared" si="564"/>
        <v>72.64585303856191</v>
      </c>
      <c r="MT24" s="47">
        <f t="shared" si="564"/>
        <v>68.778008749434292</v>
      </c>
      <c r="MU24" s="47">
        <f t="shared" si="564"/>
        <v>93.590688901510163</v>
      </c>
      <c r="MV24" s="47">
        <f t="shared" si="564"/>
        <v>89.771116358114625</v>
      </c>
      <c r="MW24" s="47">
        <f t="shared" si="564"/>
        <v>74.363836820895216</v>
      </c>
      <c r="MX24" s="47">
        <f t="shared" si="564"/>
        <v>68.467709922815089</v>
      </c>
      <c r="MY24" s="47">
        <f t="shared" si="564"/>
        <v>81.262958128660955</v>
      </c>
      <c r="MZ24" s="47">
        <f t="shared" si="564"/>
        <v>125.99563638368396</v>
      </c>
      <c r="NA24" s="48"/>
      <c r="NB24" s="1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</row>
    <row r="25" spans="2:396" customFormat="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5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5"/>
      <c r="AC25" s="48"/>
      <c r="AD25" s="1"/>
      <c r="AE25" s="1"/>
      <c r="AF25" s="1"/>
      <c r="AG25" s="1"/>
      <c r="AH25" s="5"/>
      <c r="AI25" s="1"/>
      <c r="AJ25" s="1"/>
      <c r="AK25" s="1"/>
      <c r="AL25" s="1"/>
      <c r="AM25" s="1"/>
      <c r="AN25" s="5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5"/>
      <c r="BA25" s="1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  <c r="EX25" s="48"/>
      <c r="EY25" s="48"/>
      <c r="EZ25" s="48"/>
      <c r="FA25" s="48"/>
      <c r="FB25" s="48"/>
      <c r="FC25" s="48"/>
      <c r="FD25" s="48"/>
      <c r="FE25" s="48"/>
      <c r="FF25" s="48"/>
      <c r="FG25" s="48"/>
      <c r="FH25" s="48"/>
      <c r="FI25" s="48"/>
      <c r="FJ25" s="48"/>
      <c r="FK25" s="48"/>
      <c r="FL25" s="48"/>
      <c r="FM25" s="48"/>
      <c r="FN25" s="48"/>
      <c r="FO25" s="48"/>
      <c r="FP25" s="48"/>
      <c r="FQ25" s="48"/>
      <c r="FR25" s="48"/>
      <c r="FS25" s="48"/>
      <c r="FT25" s="48"/>
      <c r="FU25" s="48"/>
      <c r="FV25" s="48"/>
      <c r="FW25" s="48"/>
      <c r="FX25" s="48"/>
      <c r="FY25" s="48"/>
      <c r="FZ25" s="48"/>
      <c r="GA25" s="48"/>
      <c r="GB25" s="48"/>
      <c r="GC25" s="48"/>
      <c r="GD25" s="48"/>
      <c r="GE25" s="48"/>
      <c r="GF25" s="48"/>
      <c r="GG25" s="48"/>
      <c r="GH25" s="48"/>
      <c r="GI25" s="48"/>
      <c r="GJ25" s="48"/>
      <c r="GK25" s="48"/>
      <c r="GL25" s="48"/>
      <c r="GM25" s="48"/>
      <c r="GN25" s="48"/>
      <c r="GO25" s="48"/>
      <c r="GP25" s="48"/>
      <c r="GQ25" s="48"/>
      <c r="GR25" s="48"/>
      <c r="GS25" s="48"/>
      <c r="GT25" s="48"/>
      <c r="GU25" s="48"/>
      <c r="GV25" s="48"/>
      <c r="GW25" s="48"/>
      <c r="GX25" s="48"/>
      <c r="GY25" s="48"/>
      <c r="GZ25" s="48"/>
      <c r="HA25" s="48"/>
      <c r="HB25" s="48"/>
      <c r="HC25" s="48"/>
      <c r="HD25" s="48"/>
      <c r="HE25" s="48"/>
      <c r="HF25" s="48"/>
      <c r="HG25" s="48"/>
      <c r="HH25" s="48"/>
      <c r="HI25" s="48"/>
      <c r="HJ25" s="48"/>
      <c r="HK25" s="48"/>
      <c r="HL25" s="48"/>
      <c r="HM25" s="48"/>
      <c r="HN25" s="48"/>
      <c r="HO25" s="48"/>
      <c r="HP25" s="48"/>
      <c r="HQ25" s="48"/>
      <c r="HR25" s="48"/>
      <c r="HS25" s="48"/>
      <c r="HT25" s="48"/>
      <c r="HU25" s="48"/>
      <c r="HV25" s="48"/>
      <c r="HW25" s="48"/>
      <c r="HX25" s="48"/>
      <c r="HY25" s="48"/>
      <c r="HZ25" s="48"/>
      <c r="IA25" s="48"/>
      <c r="IB25" s="48"/>
      <c r="IC25" s="48"/>
      <c r="ID25" s="48"/>
      <c r="IE25" s="48"/>
      <c r="IF25" s="48"/>
      <c r="IG25" s="48"/>
      <c r="IH25" s="48"/>
      <c r="II25" s="48"/>
      <c r="IJ25" s="48"/>
      <c r="IK25" s="48"/>
      <c r="IL25" s="48"/>
      <c r="IM25" s="48"/>
      <c r="IN25" s="48"/>
      <c r="IO25" s="48"/>
      <c r="IP25" s="48"/>
      <c r="IQ25" s="48"/>
      <c r="IR25" s="48"/>
      <c r="IS25" s="48"/>
      <c r="IT25" s="48"/>
      <c r="IU25" s="48"/>
      <c r="IV25" s="48"/>
      <c r="IW25" s="48"/>
      <c r="IX25" s="48"/>
      <c r="IY25" s="48"/>
      <c r="IZ25" s="48"/>
      <c r="JA25" s="48"/>
      <c r="JB25" s="48"/>
      <c r="JC25" s="48"/>
      <c r="JD25" s="48"/>
      <c r="JE25" s="48"/>
      <c r="JF25" s="48"/>
      <c r="JG25" s="48"/>
      <c r="JH25" s="48"/>
      <c r="JI25" s="48"/>
      <c r="JJ25" s="48"/>
      <c r="JK25" s="48"/>
      <c r="JL25" s="48"/>
      <c r="JM25" s="48"/>
      <c r="JN25" s="48"/>
      <c r="JO25" s="48"/>
      <c r="JP25" s="48"/>
      <c r="JQ25" s="48"/>
      <c r="JR25" s="48"/>
      <c r="JS25" s="48"/>
      <c r="JT25" s="48"/>
      <c r="JU25" s="48"/>
      <c r="JV25" s="48"/>
      <c r="JW25" s="48"/>
      <c r="JX25" s="48"/>
      <c r="JY25" s="48"/>
      <c r="JZ25" s="48"/>
      <c r="KA25" s="48"/>
      <c r="KB25" s="48"/>
      <c r="KC25" s="48"/>
      <c r="KD25" s="48"/>
      <c r="KE25" s="48"/>
      <c r="KF25" s="48"/>
      <c r="KG25" s="48"/>
      <c r="KH25" s="48"/>
      <c r="KI25" s="48"/>
      <c r="KJ25" s="48"/>
      <c r="KK25" s="48"/>
      <c r="KL25" s="48"/>
      <c r="KM25" s="48"/>
      <c r="KN25" s="48"/>
      <c r="KO25" s="48"/>
      <c r="KP25" s="48"/>
      <c r="KQ25" s="48"/>
      <c r="KR25" s="48"/>
      <c r="KS25" s="48"/>
      <c r="KT25" s="48"/>
      <c r="KU25" s="48"/>
      <c r="KV25" s="48"/>
      <c r="KW25" s="48"/>
      <c r="KX25" s="48"/>
      <c r="KY25" s="48"/>
      <c r="KZ25" s="48"/>
      <c r="LA25" s="48"/>
      <c r="LB25" s="48"/>
      <c r="LC25" s="48"/>
      <c r="LD25" s="48"/>
      <c r="LE25" s="48"/>
      <c r="LF25" s="48"/>
      <c r="LG25" s="48"/>
      <c r="LH25" s="48"/>
      <c r="LI25" s="48"/>
      <c r="LJ25" s="48"/>
      <c r="LK25" s="48"/>
      <c r="LL25" s="48"/>
      <c r="LM25" s="48"/>
      <c r="LN25" s="48"/>
      <c r="LO25" s="48"/>
      <c r="LP25" s="48"/>
      <c r="LQ25" s="48"/>
      <c r="LR25" s="48"/>
      <c r="LS25" s="48"/>
      <c r="LT25" s="48"/>
      <c r="LU25" s="48"/>
      <c r="LV25" s="48"/>
      <c r="LW25" s="48"/>
      <c r="LX25" s="48"/>
      <c r="LY25" s="48"/>
      <c r="LZ25" s="48"/>
      <c r="MA25" s="48"/>
      <c r="MB25" s="48"/>
      <c r="MC25" s="48"/>
      <c r="MD25" s="48"/>
      <c r="ME25" s="48"/>
      <c r="MF25" s="48"/>
      <c r="MG25" s="48"/>
      <c r="MH25" s="48"/>
      <c r="MI25" s="48"/>
      <c r="MJ25" s="48"/>
      <c r="MK25" s="48"/>
      <c r="ML25" s="48"/>
      <c r="MM25" s="48"/>
      <c r="MN25" s="48"/>
      <c r="MO25" s="48"/>
      <c r="MP25" s="48"/>
      <c r="MQ25" s="48"/>
      <c r="MR25" s="48"/>
      <c r="MS25" s="48"/>
      <c r="MT25" s="48"/>
      <c r="MU25" s="48"/>
      <c r="MV25" s="48"/>
      <c r="MW25" s="48"/>
      <c r="MX25" s="48"/>
      <c r="MY25" s="48"/>
      <c r="MZ25" s="48"/>
      <c r="NA25" s="48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</row>
    <row r="26" spans="2:396" s="42" customFormat="1" x14ac:dyDescent="0.25">
      <c r="B26" s="40"/>
      <c r="C26" s="40" t="s">
        <v>87</v>
      </c>
      <c r="D26" s="40" t="s">
        <v>75</v>
      </c>
      <c r="E26" s="40">
        <f>+INDEX(Hour_Distribution!$A$1:$U$385,MATCH(ENERGY_PRICING!E$4,Hour_Distribution!$B$1:$B$385,0),MATCH(ENERGY_PRICING!$D26,Hour_Distribution!$A$1:$U$1,0))</f>
        <v>320</v>
      </c>
      <c r="F26" s="40">
        <f>+INDEX(Hour_Distribution!$A$1:$U$385,MATCH(ENERGY_PRICING!F$4,Hour_Distribution!$B$1:$B$385,0),MATCH(ENERGY_PRICING!$D26,Hour_Distribution!$A$1:$U$1,0))</f>
        <v>320</v>
      </c>
      <c r="G26" s="40">
        <f>+INDEX(Hour_Distribution!$A$1:$U$385,MATCH(ENERGY_PRICING!G$4,Hour_Distribution!$B$1:$B$385,0),MATCH(ENERGY_PRICING!$D26,Hour_Distribution!$A$1:$U$1,0))</f>
        <v>368</v>
      </c>
      <c r="H26" s="40">
        <f>+INDEX(Hour_Distribution!$A$1:$U$385,MATCH(ENERGY_PRICING!H$4,Hour_Distribution!$B$1:$B$385,0),MATCH(ENERGY_PRICING!$D26,Hour_Distribution!$A$1:$U$1,0))</f>
        <v>352</v>
      </c>
      <c r="I26" s="40">
        <f>+INDEX(Hour_Distribution!$A$1:$U$385,MATCH(ENERGY_PRICING!I$4,Hour_Distribution!$B$1:$B$385,0),MATCH(ENERGY_PRICING!$D26,Hour_Distribution!$A$1:$U$1,0))</f>
        <v>320</v>
      </c>
      <c r="J26" s="40">
        <f>+INDEX(Hour_Distribution!$A$1:$U$385,MATCH(ENERGY_PRICING!J$4,Hour_Distribution!$B$1:$B$385,0),MATCH(ENERGY_PRICING!$D26,Hour_Distribution!$A$1:$U$1,0))</f>
        <v>352</v>
      </c>
      <c r="K26" s="40">
        <f>+INDEX(Hour_Distribution!$A$1:$U$385,MATCH(ENERGY_PRICING!K$4,Hour_Distribution!$B$1:$B$385,0),MATCH(ENERGY_PRICING!$D26,Hour_Distribution!$A$1:$U$1,0))</f>
        <v>336</v>
      </c>
      <c r="L26" s="40">
        <f>+INDEX(Hour_Distribution!$A$1:$U$385,MATCH(ENERGY_PRICING!L$4,Hour_Distribution!$B$1:$B$385,0),MATCH(ENERGY_PRICING!$D26,Hour_Distribution!$A$1:$U$1,0))</f>
        <v>352</v>
      </c>
      <c r="M26" s="40">
        <f>+INDEX(Hour_Distribution!$A$1:$U$385,MATCH(ENERGY_PRICING!M$4,Hour_Distribution!$B$1:$B$385,0),MATCH(ENERGY_PRICING!$D26,Hour_Distribution!$A$1:$U$1,0))</f>
        <v>336</v>
      </c>
      <c r="N26" s="40">
        <f>+INDEX(Hour_Distribution!$A$1:$U$385,MATCH(ENERGY_PRICING!N$4,Hour_Distribution!$B$1:$B$385,0),MATCH(ENERGY_PRICING!$D26,Hour_Distribution!$A$1:$U$1,0))</f>
        <v>336</v>
      </c>
      <c r="O26" s="40">
        <f>+INDEX(Hour_Distribution!$A$1:$U$385,MATCH(ENERGY_PRICING!O$4,Hour_Distribution!$B$1:$B$385,0),MATCH(ENERGY_PRICING!$D26,Hour_Distribution!$A$1:$U$1,0))</f>
        <v>336</v>
      </c>
      <c r="P26" s="41">
        <f>+INDEX(Hour_Distribution!$A$1:$U$385,MATCH(ENERGY_PRICING!P$4,Hour_Distribution!$B$1:$B$385,0),MATCH(ENERGY_PRICING!$D26,Hour_Distribution!$A$1:$U$1,0))</f>
        <v>352</v>
      </c>
      <c r="Q26" s="40">
        <f>+INDEX(Hour_Distribution!$A$1:$U$385,MATCH(ENERGY_PRICING!Q$4,Hour_Distribution!$B$1:$B$385,0),MATCH(ENERGY_PRICING!$D26,Hour_Distribution!$A$1:$U$1,0))</f>
        <v>320</v>
      </c>
      <c r="R26" s="40">
        <f>+INDEX(Hour_Distribution!$A$1:$U$385,MATCH(ENERGY_PRICING!R$4,Hour_Distribution!$B$1:$B$385,0),MATCH(ENERGY_PRICING!$D26,Hour_Distribution!$A$1:$U$1,0))</f>
        <v>320</v>
      </c>
      <c r="S26" s="40">
        <f>+INDEX(Hour_Distribution!$A$1:$U$385,MATCH(ENERGY_PRICING!S$4,Hour_Distribution!$B$1:$B$385,0),MATCH(ENERGY_PRICING!$D26,Hour_Distribution!$A$1:$U$1,0))</f>
        <v>368</v>
      </c>
      <c r="T26" s="40">
        <f>+INDEX(Hour_Distribution!$A$1:$U$385,MATCH(ENERGY_PRICING!T$4,Hour_Distribution!$B$1:$B$385,0),MATCH(ENERGY_PRICING!$D26,Hour_Distribution!$A$1:$U$1,0))</f>
        <v>336</v>
      </c>
      <c r="U26" s="40">
        <f>+INDEX(Hour_Distribution!$A$1:$U$385,MATCH(ENERGY_PRICING!U$4,Hour_Distribution!$B$1:$B$385,0),MATCH(ENERGY_PRICING!$D26,Hour_Distribution!$A$1:$U$1,0))</f>
        <v>336</v>
      </c>
      <c r="V26" s="40">
        <f>+INDEX(Hour_Distribution!$A$1:$U$385,MATCH(ENERGY_PRICING!V$4,Hour_Distribution!$B$1:$B$385,0),MATCH(ENERGY_PRICING!$D26,Hour_Distribution!$A$1:$U$1,0))</f>
        <v>352</v>
      </c>
      <c r="W26" s="40">
        <f>+INDEX(Hour_Distribution!$A$1:$U$385,MATCH(ENERGY_PRICING!W$4,Hour_Distribution!$B$1:$B$385,0),MATCH(ENERGY_PRICING!$D26,Hour_Distribution!$A$1:$U$1,0))</f>
        <v>320</v>
      </c>
      <c r="X26" s="40">
        <f>+INDEX(Hour_Distribution!$A$1:$U$385,MATCH(ENERGY_PRICING!X$4,Hour_Distribution!$B$1:$B$385,0),MATCH(ENERGY_PRICING!$D26,Hour_Distribution!$A$1:$U$1,0))</f>
        <v>368</v>
      </c>
      <c r="Y26" s="40">
        <f>+INDEX(Hour_Distribution!$A$1:$U$385,MATCH(ENERGY_PRICING!Y$4,Hour_Distribution!$B$1:$B$385,0),MATCH(ENERGY_PRICING!$D26,Hour_Distribution!$A$1:$U$1,0))</f>
        <v>336</v>
      </c>
      <c r="Z26" s="40">
        <f>+INDEX(Hour_Distribution!$A$1:$U$385,MATCH(ENERGY_PRICING!Z$4,Hour_Distribution!$B$1:$B$385,0),MATCH(ENERGY_PRICING!$D26,Hour_Distribution!$A$1:$U$1,0))</f>
        <v>336</v>
      </c>
      <c r="AA26" s="40">
        <f>+INDEX(Hour_Distribution!$A$1:$U$385,MATCH(ENERGY_PRICING!AA$4,Hour_Distribution!$B$1:$B$385,0),MATCH(ENERGY_PRICING!$D26,Hour_Distribution!$A$1:$U$1,0))</f>
        <v>336</v>
      </c>
      <c r="AB26" s="41">
        <f>+INDEX(Hour_Distribution!$A$1:$U$385,MATCH(ENERGY_PRICING!AB$4,Hour_Distribution!$B$1:$B$385,0),MATCH(ENERGY_PRICING!$D26,Hour_Distribution!$A$1:$U$1,0))</f>
        <v>336</v>
      </c>
      <c r="AC26" s="51">
        <f>+INDEX(Hour_Distribution!$A$1:$U$385,MATCH(ENERGY_PRICING!AC$4,Hour_Distribution!$B$1:$B$385,0),MATCH(ENERGY_PRICING!$D26,Hour_Distribution!$A$1:$U$1,0))</f>
        <v>336</v>
      </c>
      <c r="AD26" s="40">
        <f>+INDEX(Hour_Distribution!$A$1:$U$385,MATCH(ENERGY_PRICING!AD$4,Hour_Distribution!$B$1:$B$385,0),MATCH(ENERGY_PRICING!$D26,Hour_Distribution!$A$1:$U$1,0))</f>
        <v>320</v>
      </c>
      <c r="AE26" s="40">
        <f>+INDEX(Hour_Distribution!$A$1:$U$385,MATCH(ENERGY_PRICING!AE$4,Hour_Distribution!$B$1:$B$385,0),MATCH(ENERGY_PRICING!$D26,Hour_Distribution!$A$1:$U$1,0))</f>
        <v>368</v>
      </c>
      <c r="AF26" s="40">
        <f>+INDEX(Hour_Distribution!$A$1:$U$385,MATCH(ENERGY_PRICING!AF$4,Hour_Distribution!$B$1:$B$385,0),MATCH(ENERGY_PRICING!$D26,Hour_Distribution!$A$1:$U$1,0))</f>
        <v>320</v>
      </c>
      <c r="AG26" s="40">
        <f>+INDEX(Hour_Distribution!$A$1:$U$385,MATCH(ENERGY_PRICING!AG$4,Hour_Distribution!$B$1:$B$385,0),MATCH(ENERGY_PRICING!$D26,Hour_Distribution!$A$1:$U$1,0))</f>
        <v>352</v>
      </c>
      <c r="AH26" s="41">
        <f>+INDEX(Hour_Distribution!$A$1:$U$385,MATCH(ENERGY_PRICING!AH$4,Hour_Distribution!$B$1:$B$385,0),MATCH(ENERGY_PRICING!$D26,Hour_Distribution!$A$1:$U$1,0))</f>
        <v>352</v>
      </c>
      <c r="AI26" s="40">
        <f>+INDEX(Hour_Distribution!$A$1:$U$385,MATCH(ENERGY_PRICING!AI$4,Hour_Distribution!$B$1:$B$385,0),MATCH(ENERGY_PRICING!$D26,Hour_Distribution!$A$1:$U$1,0))</f>
        <v>320</v>
      </c>
      <c r="AJ26" s="40">
        <f>+INDEX(Hour_Distribution!$A$1:$U$385,MATCH(ENERGY_PRICING!AJ$4,Hour_Distribution!$B$1:$B$385,0),MATCH(ENERGY_PRICING!$D26,Hour_Distribution!$A$1:$U$1,0))</f>
        <v>368</v>
      </c>
      <c r="AK26" s="40">
        <f>+INDEX(Hour_Distribution!$A$1:$U$385,MATCH(ENERGY_PRICING!AK$4,Hour_Distribution!$B$1:$B$385,0),MATCH(ENERGY_PRICING!$D26,Hour_Distribution!$A$1:$U$1,0))</f>
        <v>320</v>
      </c>
      <c r="AL26" s="40">
        <f>+INDEX(Hour_Distribution!$A$1:$U$385,MATCH(ENERGY_PRICING!AL$4,Hour_Distribution!$B$1:$B$385,0),MATCH(ENERGY_PRICING!$D26,Hour_Distribution!$A$1:$U$1,0))</f>
        <v>352</v>
      </c>
      <c r="AM26" s="40">
        <f>+INDEX(Hour_Distribution!$A$1:$U$385,MATCH(ENERGY_PRICING!AM$4,Hour_Distribution!$B$1:$B$385,0),MATCH(ENERGY_PRICING!$D26,Hour_Distribution!$A$1:$U$1,0))</f>
        <v>336</v>
      </c>
      <c r="AN26" s="41">
        <f>+INDEX(Hour_Distribution!$A$1:$U$385,MATCH(ENERGY_PRICING!AN$4,Hour_Distribution!$B$1:$B$385,0),MATCH(ENERGY_PRICING!$D26,Hour_Distribution!$A$1:$U$1,0))</f>
        <v>320</v>
      </c>
      <c r="AO26" s="40">
        <f>+INDEX(Hour_Distribution!$A$1:$U$385,MATCH(ENERGY_PRICING!AO$4,Hour_Distribution!$B$1:$B$385,0),MATCH(ENERGY_PRICING!$D26,Hour_Distribution!$A$1:$U$1,0))</f>
        <v>352</v>
      </c>
      <c r="AP26" s="40">
        <f>+INDEX(Hour_Distribution!$A$1:$U$385,MATCH(ENERGY_PRICING!AP$4,Hour_Distribution!$B$1:$B$385,0),MATCH(ENERGY_PRICING!$D26,Hour_Distribution!$A$1:$U$1,0))</f>
        <v>336</v>
      </c>
      <c r="AQ26" s="40">
        <f>+INDEX(Hour_Distribution!$A$1:$U$385,MATCH(ENERGY_PRICING!AQ$4,Hour_Distribution!$B$1:$B$385,0),MATCH(ENERGY_PRICING!$D26,Hour_Distribution!$A$1:$U$1,0))</f>
        <v>336</v>
      </c>
      <c r="AR26" s="40">
        <f>+INDEX(Hour_Distribution!$A$1:$U$385,MATCH(ENERGY_PRICING!AR$4,Hour_Distribution!$B$1:$B$385,0),MATCH(ENERGY_PRICING!$D26,Hour_Distribution!$A$1:$U$1,0))</f>
        <v>352</v>
      </c>
      <c r="AS26" s="40">
        <f>+INDEX(Hour_Distribution!$A$1:$U$385,MATCH(ENERGY_PRICING!AS$4,Hour_Distribution!$B$1:$B$385,0),MATCH(ENERGY_PRICING!$D26,Hour_Distribution!$A$1:$U$1,0))</f>
        <v>352</v>
      </c>
      <c r="AT26" s="40">
        <f>+INDEX(Hour_Distribution!$A$1:$U$385,MATCH(ENERGY_PRICING!AT$4,Hour_Distribution!$B$1:$B$385,0),MATCH(ENERGY_PRICING!$D26,Hour_Distribution!$A$1:$U$1,0))</f>
        <v>320</v>
      </c>
      <c r="AU26" s="40">
        <f>+INDEX(Hour_Distribution!$A$1:$U$385,MATCH(ENERGY_PRICING!AU$4,Hour_Distribution!$B$1:$B$385,0),MATCH(ENERGY_PRICING!$D26,Hour_Distribution!$A$1:$U$1,0))</f>
        <v>352</v>
      </c>
      <c r="AV26" s="40">
        <f>+INDEX(Hour_Distribution!$A$1:$U$385,MATCH(ENERGY_PRICING!AV$4,Hour_Distribution!$B$1:$B$385,0),MATCH(ENERGY_PRICING!$D26,Hour_Distribution!$A$1:$U$1,0))</f>
        <v>352</v>
      </c>
      <c r="AW26" s="40">
        <f>+INDEX(Hour_Distribution!$A$1:$U$385,MATCH(ENERGY_PRICING!AW$4,Hour_Distribution!$B$1:$B$385,0),MATCH(ENERGY_PRICING!$D26,Hour_Distribution!$A$1:$U$1,0))</f>
        <v>320</v>
      </c>
      <c r="AX26" s="40">
        <f>+INDEX(Hour_Distribution!$A$1:$U$385,MATCH(ENERGY_PRICING!AX$4,Hour_Distribution!$B$1:$B$385,0),MATCH(ENERGY_PRICING!$D26,Hour_Distribution!$A$1:$U$1,0))</f>
        <v>368</v>
      </c>
      <c r="AY26" s="40">
        <f>+INDEX(Hour_Distribution!$A$1:$U$385,MATCH(ENERGY_PRICING!AY$4,Hour_Distribution!$B$1:$B$385,0),MATCH(ENERGY_PRICING!$D26,Hour_Distribution!$A$1:$U$1,0))</f>
        <v>320</v>
      </c>
      <c r="AZ26" s="41">
        <f>+INDEX(Hour_Distribution!$A$1:$U$385,MATCH(ENERGY_PRICING!AZ$4,Hour_Distribution!$B$1:$B$385,0),MATCH(ENERGY_PRICING!$D26,Hour_Distribution!$A$1:$U$1,0))</f>
        <v>336</v>
      </c>
      <c r="BA26" s="40">
        <f>+INDEX(Hour_Distribution!$A$1:$U$385,MATCH(ENERGY_PRICING!BA$4,Hour_Distribution!$B$1:$B$385,0),MATCH(ENERGY_PRICING!$D26,Hour_Distribution!$A$1:$U$1,0))</f>
        <v>352</v>
      </c>
      <c r="BB26" s="40">
        <f>+INDEX(Hour_Distribution!$A$1:$U$385,MATCH(ENERGY_PRICING!BB$4,Hour_Distribution!$B$1:$B$385,0),MATCH(ENERGY_PRICING!$D26,Hour_Distribution!$A$1:$U$1,0))</f>
        <v>320</v>
      </c>
      <c r="BC26" s="40">
        <f>+INDEX(Hour_Distribution!$A$1:$U$385,MATCH(ENERGY_PRICING!BC$4,Hour_Distribution!$B$1:$B$385,0),MATCH(ENERGY_PRICING!$D26,Hour_Distribution!$A$1:$U$1,0))</f>
        <v>336</v>
      </c>
      <c r="BD26" s="40">
        <f>+INDEX(Hour_Distribution!$A$1:$U$385,MATCH(ENERGY_PRICING!BD$4,Hour_Distribution!$B$1:$B$385,0),MATCH(ENERGY_PRICING!$D26,Hour_Distribution!$A$1:$U$1,0))</f>
        <v>352</v>
      </c>
      <c r="BE26" s="40">
        <f>+INDEX(Hour_Distribution!$A$1:$U$385,MATCH(ENERGY_PRICING!BE$4,Hour_Distribution!$B$1:$B$385,0),MATCH(ENERGY_PRICING!$D26,Hour_Distribution!$A$1:$U$1,0))</f>
        <v>336</v>
      </c>
      <c r="BF26" s="40">
        <f>+INDEX(Hour_Distribution!$A$1:$U$385,MATCH(ENERGY_PRICING!BF$4,Hour_Distribution!$B$1:$B$385,0),MATCH(ENERGY_PRICING!$D26,Hour_Distribution!$A$1:$U$1,0))</f>
        <v>336</v>
      </c>
      <c r="BG26" s="40">
        <f>+INDEX(Hour_Distribution!$A$1:$U$385,MATCH(ENERGY_PRICING!BG$4,Hour_Distribution!$B$1:$B$385,0),MATCH(ENERGY_PRICING!$D26,Hour_Distribution!$A$1:$U$1,0))</f>
        <v>352</v>
      </c>
      <c r="BH26" s="40">
        <f>+INDEX(Hour_Distribution!$A$1:$U$385,MATCH(ENERGY_PRICING!BH$4,Hour_Distribution!$B$1:$B$385,0),MATCH(ENERGY_PRICING!$D26,Hour_Distribution!$A$1:$U$1,0))</f>
        <v>336</v>
      </c>
      <c r="BI26" s="40">
        <f>+INDEX(Hour_Distribution!$A$1:$U$385,MATCH(ENERGY_PRICING!BI$4,Hour_Distribution!$B$1:$B$385,0),MATCH(ENERGY_PRICING!$D26,Hour_Distribution!$A$1:$U$1,0))</f>
        <v>336</v>
      </c>
      <c r="BJ26" s="40">
        <f>+INDEX(Hour_Distribution!$A$1:$U$385,MATCH(ENERGY_PRICING!BJ$4,Hour_Distribution!$B$1:$B$385,0),MATCH(ENERGY_PRICING!$D26,Hour_Distribution!$A$1:$U$1,0))</f>
        <v>368</v>
      </c>
      <c r="BK26" s="40">
        <f>+INDEX(Hour_Distribution!$A$1:$U$385,MATCH(ENERGY_PRICING!BK$4,Hour_Distribution!$B$1:$B$385,0),MATCH(ENERGY_PRICING!$D26,Hour_Distribution!$A$1:$U$1,0))</f>
        <v>304</v>
      </c>
      <c r="BL26" s="40">
        <f>+INDEX(Hour_Distribution!$A$1:$U$385,MATCH(ENERGY_PRICING!BL$4,Hour_Distribution!$B$1:$B$385,0),MATCH(ENERGY_PRICING!$D26,Hour_Distribution!$A$1:$U$1,0))</f>
        <v>352</v>
      </c>
      <c r="BM26" s="40">
        <f>+INDEX(Hour_Distribution!$A$1:$U$385,MATCH(ENERGY_PRICING!BM$4,Hour_Distribution!$B$1:$B$385,0),MATCH(ENERGY_PRICING!$D26,Hour_Distribution!$A$1:$U$1,0))</f>
        <v>336</v>
      </c>
      <c r="BN26" s="40">
        <f>+INDEX(Hour_Distribution!$A$1:$U$385,MATCH(ENERGY_PRICING!BN$4,Hour_Distribution!$B$1:$B$385,0),MATCH(ENERGY_PRICING!$D26,Hour_Distribution!$A$1:$U$1,0))</f>
        <v>320</v>
      </c>
      <c r="BO26" s="40">
        <f>+INDEX(Hour_Distribution!$A$1:$U$385,MATCH(ENERGY_PRICING!BO$4,Hour_Distribution!$B$1:$B$385,0),MATCH(ENERGY_PRICING!$D26,Hour_Distribution!$A$1:$U$1,0))</f>
        <v>352</v>
      </c>
      <c r="BP26" s="40">
        <f>+INDEX(Hour_Distribution!$A$1:$U$385,MATCH(ENERGY_PRICING!BP$4,Hour_Distribution!$B$1:$B$385,0),MATCH(ENERGY_PRICING!$D26,Hour_Distribution!$A$1:$U$1,0))</f>
        <v>352</v>
      </c>
      <c r="BQ26" s="40">
        <f>+INDEX(Hour_Distribution!$A$1:$U$385,MATCH(ENERGY_PRICING!BQ$4,Hour_Distribution!$B$1:$B$385,0),MATCH(ENERGY_PRICING!$D26,Hour_Distribution!$A$1:$U$1,0))</f>
        <v>320</v>
      </c>
      <c r="BR26" s="40">
        <f>+INDEX(Hour_Distribution!$A$1:$U$385,MATCH(ENERGY_PRICING!BR$4,Hour_Distribution!$B$1:$B$385,0),MATCH(ENERGY_PRICING!$D26,Hour_Distribution!$A$1:$U$1,0))</f>
        <v>352</v>
      </c>
      <c r="BS26" s="40">
        <f>+INDEX(Hour_Distribution!$A$1:$U$385,MATCH(ENERGY_PRICING!BS$4,Hour_Distribution!$B$1:$B$385,0),MATCH(ENERGY_PRICING!$D26,Hour_Distribution!$A$1:$U$1,0))</f>
        <v>352</v>
      </c>
      <c r="BT26" s="40">
        <f>+INDEX(Hour_Distribution!$A$1:$U$385,MATCH(ENERGY_PRICING!BT$4,Hour_Distribution!$B$1:$B$385,0),MATCH(ENERGY_PRICING!$D26,Hour_Distribution!$A$1:$U$1,0))</f>
        <v>336</v>
      </c>
      <c r="BU26" s="40">
        <f>+INDEX(Hour_Distribution!$A$1:$U$385,MATCH(ENERGY_PRICING!BU$4,Hour_Distribution!$B$1:$B$385,0),MATCH(ENERGY_PRICING!$D26,Hour_Distribution!$A$1:$U$1,0))</f>
        <v>336</v>
      </c>
      <c r="BV26" s="40">
        <f>+INDEX(Hour_Distribution!$A$1:$U$385,MATCH(ENERGY_PRICING!BV$4,Hour_Distribution!$B$1:$B$385,0),MATCH(ENERGY_PRICING!$D26,Hour_Distribution!$A$1:$U$1,0))</f>
        <v>352</v>
      </c>
      <c r="BW26" s="40">
        <f>+INDEX(Hour_Distribution!$A$1:$U$385,MATCH(ENERGY_PRICING!BW$4,Hour_Distribution!$B$1:$B$385,0),MATCH(ENERGY_PRICING!$D26,Hour_Distribution!$A$1:$U$1,0))</f>
        <v>320</v>
      </c>
      <c r="BX26" s="40">
        <f>+INDEX(Hour_Distribution!$A$1:$U$385,MATCH(ENERGY_PRICING!BX$4,Hour_Distribution!$B$1:$B$385,0),MATCH(ENERGY_PRICING!$D26,Hour_Distribution!$A$1:$U$1,0))</f>
        <v>352</v>
      </c>
      <c r="BY26" s="40">
        <f>+INDEX(Hour_Distribution!$A$1:$U$385,MATCH(ENERGY_PRICING!BY$4,Hour_Distribution!$B$1:$B$385,0),MATCH(ENERGY_PRICING!$D26,Hour_Distribution!$A$1:$U$1,0))</f>
        <v>320</v>
      </c>
      <c r="BZ26" s="40">
        <f>+INDEX(Hour_Distribution!$A$1:$U$385,MATCH(ENERGY_PRICING!BZ$4,Hour_Distribution!$B$1:$B$385,0),MATCH(ENERGY_PRICING!$D26,Hour_Distribution!$A$1:$U$1,0))</f>
        <v>320</v>
      </c>
      <c r="CA26" s="40">
        <f>+INDEX(Hour_Distribution!$A$1:$U$385,MATCH(ENERGY_PRICING!CA$4,Hour_Distribution!$B$1:$B$385,0),MATCH(ENERGY_PRICING!$D26,Hour_Distribution!$A$1:$U$1,0))</f>
        <v>368</v>
      </c>
      <c r="CB26" s="40">
        <f>+INDEX(Hour_Distribution!$A$1:$U$385,MATCH(ENERGY_PRICING!CB$4,Hour_Distribution!$B$1:$B$385,0),MATCH(ENERGY_PRICING!$D26,Hour_Distribution!$A$1:$U$1,0))</f>
        <v>352</v>
      </c>
      <c r="CC26" s="40">
        <f>+INDEX(Hour_Distribution!$A$1:$U$385,MATCH(ENERGY_PRICING!CC$4,Hour_Distribution!$B$1:$B$385,0),MATCH(ENERGY_PRICING!$D26,Hour_Distribution!$A$1:$U$1,0))</f>
        <v>320</v>
      </c>
      <c r="CD26" s="40">
        <f>+INDEX(Hour_Distribution!$A$1:$U$385,MATCH(ENERGY_PRICING!CD$4,Hour_Distribution!$B$1:$B$385,0),MATCH(ENERGY_PRICING!$D26,Hour_Distribution!$A$1:$U$1,0))</f>
        <v>352</v>
      </c>
      <c r="CE26" s="40">
        <f>+INDEX(Hour_Distribution!$A$1:$U$385,MATCH(ENERGY_PRICING!CE$4,Hour_Distribution!$B$1:$B$385,0),MATCH(ENERGY_PRICING!$D26,Hour_Distribution!$A$1:$U$1,0))</f>
        <v>336</v>
      </c>
      <c r="CF26" s="40">
        <f>+INDEX(Hour_Distribution!$A$1:$U$385,MATCH(ENERGY_PRICING!CF$4,Hour_Distribution!$B$1:$B$385,0),MATCH(ENERGY_PRICING!$D26,Hour_Distribution!$A$1:$U$1,0))</f>
        <v>352</v>
      </c>
      <c r="CG26" s="40">
        <f>+INDEX(Hour_Distribution!$A$1:$U$385,MATCH(ENERGY_PRICING!CG$4,Hour_Distribution!$B$1:$B$385,0),MATCH(ENERGY_PRICING!$D26,Hour_Distribution!$A$1:$U$1,0))</f>
        <v>336</v>
      </c>
      <c r="CH26" s="40">
        <f>+INDEX(Hour_Distribution!$A$1:$U$385,MATCH(ENERGY_PRICING!CH$4,Hour_Distribution!$B$1:$B$385,0),MATCH(ENERGY_PRICING!$D26,Hour_Distribution!$A$1:$U$1,0))</f>
        <v>336</v>
      </c>
      <c r="CI26" s="40">
        <f>+INDEX(Hour_Distribution!$A$1:$U$385,MATCH(ENERGY_PRICING!CI$4,Hour_Distribution!$B$1:$B$385,0),MATCH(ENERGY_PRICING!$D26,Hour_Distribution!$A$1:$U$1,0))</f>
        <v>336</v>
      </c>
      <c r="CJ26" s="40">
        <f>+INDEX(Hour_Distribution!$A$1:$U$385,MATCH(ENERGY_PRICING!CJ$4,Hour_Distribution!$B$1:$B$385,0),MATCH(ENERGY_PRICING!$D26,Hour_Distribution!$A$1:$U$1,0))</f>
        <v>352</v>
      </c>
      <c r="CK26" s="40">
        <f>+INDEX(Hour_Distribution!$A$1:$U$385,MATCH(ENERGY_PRICING!CK$4,Hour_Distribution!$B$1:$B$385,0),MATCH(ENERGY_PRICING!$D26,Hour_Distribution!$A$1:$U$1,0))</f>
        <v>320</v>
      </c>
      <c r="CL26" s="40">
        <f>+INDEX(Hour_Distribution!$A$1:$U$385,MATCH(ENERGY_PRICING!CL$4,Hour_Distribution!$B$1:$B$385,0),MATCH(ENERGY_PRICING!$D26,Hour_Distribution!$A$1:$U$1,0))</f>
        <v>336</v>
      </c>
      <c r="CM26" s="40">
        <f>+INDEX(Hour_Distribution!$A$1:$U$385,MATCH(ENERGY_PRICING!CM$4,Hour_Distribution!$B$1:$B$385,0),MATCH(ENERGY_PRICING!$D26,Hour_Distribution!$A$1:$U$1,0))</f>
        <v>368</v>
      </c>
      <c r="CN26" s="40">
        <f>+INDEX(Hour_Distribution!$A$1:$U$385,MATCH(ENERGY_PRICING!CN$4,Hour_Distribution!$B$1:$B$385,0),MATCH(ENERGY_PRICING!$D26,Hour_Distribution!$A$1:$U$1,0))</f>
        <v>320</v>
      </c>
      <c r="CO26" s="40">
        <f>+INDEX(Hour_Distribution!$A$1:$U$385,MATCH(ENERGY_PRICING!CO$4,Hour_Distribution!$B$1:$B$385,0),MATCH(ENERGY_PRICING!$D26,Hour_Distribution!$A$1:$U$1,0))</f>
        <v>352</v>
      </c>
      <c r="CP26" s="40">
        <f>+INDEX(Hour_Distribution!$A$1:$U$385,MATCH(ENERGY_PRICING!CP$4,Hour_Distribution!$B$1:$B$385,0),MATCH(ENERGY_PRICING!$D26,Hour_Distribution!$A$1:$U$1,0))</f>
        <v>352</v>
      </c>
      <c r="CQ26" s="40">
        <f>+INDEX(Hour_Distribution!$A$1:$U$385,MATCH(ENERGY_PRICING!CQ$4,Hour_Distribution!$B$1:$B$385,0),MATCH(ENERGY_PRICING!$D26,Hour_Distribution!$A$1:$U$1,0))</f>
        <v>320</v>
      </c>
      <c r="CR26" s="40">
        <f>+INDEX(Hour_Distribution!$A$1:$U$385,MATCH(ENERGY_PRICING!CR$4,Hour_Distribution!$B$1:$B$385,0),MATCH(ENERGY_PRICING!$D26,Hour_Distribution!$A$1:$U$1,0))</f>
        <v>368</v>
      </c>
      <c r="CS26" s="40">
        <f>+INDEX(Hour_Distribution!$A$1:$U$385,MATCH(ENERGY_PRICING!CS$4,Hour_Distribution!$B$1:$B$385,0),MATCH(ENERGY_PRICING!$D26,Hour_Distribution!$A$1:$U$1,0))</f>
        <v>320</v>
      </c>
      <c r="CT26" s="40">
        <f>+INDEX(Hour_Distribution!$A$1:$U$385,MATCH(ENERGY_PRICING!CT$4,Hour_Distribution!$B$1:$B$385,0),MATCH(ENERGY_PRICING!$D26,Hour_Distribution!$A$1:$U$1,0))</f>
        <v>352</v>
      </c>
      <c r="CU26" s="40">
        <f>+INDEX(Hour_Distribution!$A$1:$U$385,MATCH(ENERGY_PRICING!CU$4,Hour_Distribution!$B$1:$B$385,0),MATCH(ENERGY_PRICING!$D26,Hour_Distribution!$A$1:$U$1,0))</f>
        <v>336</v>
      </c>
      <c r="CV26" s="40">
        <f>+INDEX(Hour_Distribution!$A$1:$U$385,MATCH(ENERGY_PRICING!CV$4,Hour_Distribution!$B$1:$B$385,0),MATCH(ENERGY_PRICING!$D26,Hour_Distribution!$A$1:$U$1,0))</f>
        <v>320</v>
      </c>
      <c r="CW26" s="40">
        <f>+INDEX(Hour_Distribution!$A$1:$U$385,MATCH(ENERGY_PRICING!CW$4,Hour_Distribution!$B$1:$B$385,0),MATCH(ENERGY_PRICING!$D26,Hour_Distribution!$A$1:$U$1,0))</f>
        <v>352</v>
      </c>
      <c r="CX26" s="40">
        <f>+INDEX(Hour_Distribution!$A$1:$U$385,MATCH(ENERGY_PRICING!CX$4,Hour_Distribution!$B$1:$B$385,0),MATCH(ENERGY_PRICING!$D26,Hour_Distribution!$A$1:$U$1,0))</f>
        <v>320</v>
      </c>
      <c r="CY26" s="40">
        <f>+INDEX(Hour_Distribution!$A$1:$U$385,MATCH(ENERGY_PRICING!CY$4,Hour_Distribution!$B$1:$B$385,0),MATCH(ENERGY_PRICING!$D26,Hour_Distribution!$A$1:$U$1,0))</f>
        <v>352</v>
      </c>
      <c r="CZ26" s="40">
        <f>+INDEX(Hour_Distribution!$A$1:$U$385,MATCH(ENERGY_PRICING!CZ$4,Hour_Distribution!$B$1:$B$385,0),MATCH(ENERGY_PRICING!$D26,Hour_Distribution!$A$1:$U$1,0))</f>
        <v>336</v>
      </c>
      <c r="DA26" s="40">
        <f>+INDEX(Hour_Distribution!$A$1:$U$385,MATCH(ENERGY_PRICING!DA$4,Hour_Distribution!$B$1:$B$385,0),MATCH(ENERGY_PRICING!$D26,Hour_Distribution!$A$1:$U$1,0))</f>
        <v>352</v>
      </c>
      <c r="DB26" s="40">
        <f>+INDEX(Hour_Distribution!$A$1:$U$385,MATCH(ENERGY_PRICING!DB$4,Hour_Distribution!$B$1:$B$385,0),MATCH(ENERGY_PRICING!$D26,Hour_Distribution!$A$1:$U$1,0))</f>
        <v>336</v>
      </c>
      <c r="DC26" s="40">
        <f>+INDEX(Hour_Distribution!$A$1:$U$385,MATCH(ENERGY_PRICING!DC$4,Hour_Distribution!$B$1:$B$385,0),MATCH(ENERGY_PRICING!$D26,Hour_Distribution!$A$1:$U$1,0))</f>
        <v>336</v>
      </c>
      <c r="DD26" s="40">
        <f>+INDEX(Hour_Distribution!$A$1:$U$385,MATCH(ENERGY_PRICING!DD$4,Hour_Distribution!$B$1:$B$385,0),MATCH(ENERGY_PRICING!$D26,Hour_Distribution!$A$1:$U$1,0))</f>
        <v>368</v>
      </c>
      <c r="DE26" s="40">
        <f>+INDEX(Hour_Distribution!$A$1:$U$385,MATCH(ENERGY_PRICING!DE$4,Hour_Distribution!$B$1:$B$385,0),MATCH(ENERGY_PRICING!$D26,Hour_Distribution!$A$1:$U$1,0))</f>
        <v>304</v>
      </c>
      <c r="DF26" s="40">
        <f>+INDEX(Hour_Distribution!$A$1:$U$385,MATCH(ENERGY_PRICING!DF$4,Hour_Distribution!$B$1:$B$385,0),MATCH(ENERGY_PRICING!$D26,Hour_Distribution!$A$1:$U$1,0))</f>
        <v>368</v>
      </c>
      <c r="DG26" s="40">
        <f>+INDEX(Hour_Distribution!$A$1:$U$385,MATCH(ENERGY_PRICING!DG$4,Hour_Distribution!$B$1:$B$385,0),MATCH(ENERGY_PRICING!$D26,Hour_Distribution!$A$1:$U$1,0))</f>
        <v>336</v>
      </c>
      <c r="DH26" s="40">
        <f>+INDEX(Hour_Distribution!$A$1:$U$385,MATCH(ENERGY_PRICING!DH$4,Hour_Distribution!$B$1:$B$385,0),MATCH(ENERGY_PRICING!$D26,Hour_Distribution!$A$1:$U$1,0))</f>
        <v>320</v>
      </c>
      <c r="DI26" s="40">
        <f>+INDEX(Hour_Distribution!$A$1:$U$385,MATCH(ENERGY_PRICING!DI$4,Hour_Distribution!$B$1:$B$385,0),MATCH(ENERGY_PRICING!$D26,Hour_Distribution!$A$1:$U$1,0))</f>
        <v>352</v>
      </c>
      <c r="DJ26" s="40">
        <f>+INDEX(Hour_Distribution!$A$1:$U$385,MATCH(ENERGY_PRICING!DJ$4,Hour_Distribution!$B$1:$B$385,0),MATCH(ENERGY_PRICING!$D26,Hour_Distribution!$A$1:$U$1,0))</f>
        <v>320</v>
      </c>
      <c r="DK26" s="40">
        <f>+INDEX(Hour_Distribution!$A$1:$U$385,MATCH(ENERGY_PRICING!DK$4,Hour_Distribution!$B$1:$B$385,0),MATCH(ENERGY_PRICING!$D26,Hour_Distribution!$A$1:$U$1,0))</f>
        <v>336</v>
      </c>
      <c r="DL26" s="40">
        <f>+INDEX(Hour_Distribution!$A$1:$U$385,MATCH(ENERGY_PRICING!DL$4,Hour_Distribution!$B$1:$B$385,0),MATCH(ENERGY_PRICING!$D26,Hour_Distribution!$A$1:$U$1,0))</f>
        <v>352</v>
      </c>
      <c r="DM26" s="40">
        <f>+INDEX(Hour_Distribution!$A$1:$U$385,MATCH(ENERGY_PRICING!DM$4,Hour_Distribution!$B$1:$B$385,0),MATCH(ENERGY_PRICING!$D26,Hour_Distribution!$A$1:$U$1,0))</f>
        <v>352</v>
      </c>
      <c r="DN26" s="40">
        <f>+INDEX(Hour_Distribution!$A$1:$U$385,MATCH(ENERGY_PRICING!DN$4,Hour_Distribution!$B$1:$B$385,0),MATCH(ENERGY_PRICING!$D26,Hour_Distribution!$A$1:$U$1,0))</f>
        <v>320</v>
      </c>
      <c r="DO26" s="40">
        <f>+INDEX(Hour_Distribution!$A$1:$U$385,MATCH(ENERGY_PRICING!DO$4,Hour_Distribution!$B$1:$B$385,0),MATCH(ENERGY_PRICING!$D26,Hour_Distribution!$A$1:$U$1,0))</f>
        <v>352</v>
      </c>
      <c r="DP26" s="40">
        <f>+INDEX(Hour_Distribution!$A$1:$U$385,MATCH(ENERGY_PRICING!DP$4,Hour_Distribution!$B$1:$B$385,0),MATCH(ENERGY_PRICING!$D26,Hour_Distribution!$A$1:$U$1,0))</f>
        <v>352</v>
      </c>
      <c r="DQ26" s="40">
        <f>+INDEX(Hour_Distribution!$A$1:$U$385,MATCH(ENERGY_PRICING!DQ$4,Hour_Distribution!$B$1:$B$385,0),MATCH(ENERGY_PRICING!$D26,Hour_Distribution!$A$1:$U$1,0))</f>
        <v>320</v>
      </c>
      <c r="DR26" s="40">
        <f>+INDEX(Hour_Distribution!$A$1:$U$385,MATCH(ENERGY_PRICING!DR$4,Hour_Distribution!$B$1:$B$385,0),MATCH(ENERGY_PRICING!$D26,Hour_Distribution!$A$1:$U$1,0))</f>
        <v>368</v>
      </c>
      <c r="DS26" s="40">
        <f>+INDEX(Hour_Distribution!$A$1:$U$385,MATCH(ENERGY_PRICING!DS$4,Hour_Distribution!$B$1:$B$385,0),MATCH(ENERGY_PRICING!$D26,Hour_Distribution!$A$1:$U$1,0))</f>
        <v>320</v>
      </c>
      <c r="DT26" s="40">
        <f>+INDEX(Hour_Distribution!$A$1:$U$385,MATCH(ENERGY_PRICING!DT$4,Hour_Distribution!$B$1:$B$385,0),MATCH(ENERGY_PRICING!$D26,Hour_Distribution!$A$1:$U$1,0))</f>
        <v>336</v>
      </c>
      <c r="DU26" s="40">
        <f>+INDEX(Hour_Distribution!$A$1:$U$385,MATCH(ENERGY_PRICING!DU$4,Hour_Distribution!$B$1:$B$385,0),MATCH(ENERGY_PRICING!$D26,Hour_Distribution!$A$1:$U$1,0))</f>
        <v>352</v>
      </c>
      <c r="DV26" s="40">
        <f>+INDEX(Hour_Distribution!$A$1:$U$385,MATCH(ENERGY_PRICING!DV$4,Hour_Distribution!$B$1:$B$385,0),MATCH(ENERGY_PRICING!$D26,Hour_Distribution!$A$1:$U$1,0))</f>
        <v>320</v>
      </c>
      <c r="DW26" s="40">
        <f>+INDEX(Hour_Distribution!$A$1:$U$385,MATCH(ENERGY_PRICING!DW$4,Hour_Distribution!$B$1:$B$385,0),MATCH(ENERGY_PRICING!$D26,Hour_Distribution!$A$1:$U$1,0))</f>
        <v>336</v>
      </c>
      <c r="DX26" s="40">
        <f>+INDEX(Hour_Distribution!$A$1:$U$385,MATCH(ENERGY_PRICING!DX$4,Hour_Distribution!$B$1:$B$385,0),MATCH(ENERGY_PRICING!$D26,Hour_Distribution!$A$1:$U$1,0))</f>
        <v>352</v>
      </c>
      <c r="DY26" s="40">
        <f>+INDEX(Hour_Distribution!$A$1:$U$385,MATCH(ENERGY_PRICING!DY$4,Hour_Distribution!$B$1:$B$385,0),MATCH(ENERGY_PRICING!$D26,Hour_Distribution!$A$1:$U$1,0))</f>
        <v>336</v>
      </c>
      <c r="DZ26" s="40">
        <f>+INDEX(Hour_Distribution!$A$1:$U$385,MATCH(ENERGY_PRICING!DZ$4,Hour_Distribution!$B$1:$B$385,0),MATCH(ENERGY_PRICING!$D26,Hour_Distribution!$A$1:$U$1,0))</f>
        <v>336</v>
      </c>
      <c r="EA26" s="40">
        <f>+INDEX(Hour_Distribution!$A$1:$U$385,MATCH(ENERGY_PRICING!EA$4,Hour_Distribution!$B$1:$B$385,0),MATCH(ENERGY_PRICING!$D26,Hour_Distribution!$A$1:$U$1,0))</f>
        <v>352</v>
      </c>
      <c r="EB26" s="40">
        <f>+INDEX(Hour_Distribution!$A$1:$U$385,MATCH(ENERGY_PRICING!EB$4,Hour_Distribution!$B$1:$B$385,0),MATCH(ENERGY_PRICING!$D26,Hour_Distribution!$A$1:$U$1,0))</f>
        <v>336</v>
      </c>
      <c r="EC26" s="40">
        <f>+INDEX(Hour_Distribution!$A$1:$U$385,MATCH(ENERGY_PRICING!EC$4,Hour_Distribution!$B$1:$B$385,0),MATCH(ENERGY_PRICING!$D26,Hour_Distribution!$A$1:$U$1,0))</f>
        <v>336</v>
      </c>
      <c r="ED26" s="40">
        <f>+INDEX(Hour_Distribution!$A$1:$U$385,MATCH(ENERGY_PRICING!ED$4,Hour_Distribution!$B$1:$B$385,0),MATCH(ENERGY_PRICING!$D26,Hour_Distribution!$A$1:$U$1,0))</f>
        <v>368</v>
      </c>
      <c r="EE26" s="40">
        <f>+INDEX(Hour_Distribution!$A$1:$U$385,MATCH(ENERGY_PRICING!EE$4,Hour_Distribution!$B$1:$B$385,0),MATCH(ENERGY_PRICING!$D26,Hour_Distribution!$A$1:$U$1,0))</f>
        <v>304</v>
      </c>
      <c r="EF26" s="40">
        <f>+INDEX(Hour_Distribution!$A$1:$U$385,MATCH(ENERGY_PRICING!EF$4,Hour_Distribution!$B$1:$B$385,0),MATCH(ENERGY_PRICING!$D26,Hour_Distribution!$A$1:$U$1,0))</f>
        <v>352</v>
      </c>
      <c r="EG26" s="40">
        <f>+INDEX(Hour_Distribution!$A$1:$U$385,MATCH(ENERGY_PRICING!EG$4,Hour_Distribution!$B$1:$B$385,0),MATCH(ENERGY_PRICING!$D26,Hour_Distribution!$A$1:$U$1,0))</f>
        <v>336</v>
      </c>
      <c r="EH26" s="40">
        <f>+INDEX(Hour_Distribution!$A$1:$U$385,MATCH(ENERGY_PRICING!EH$4,Hour_Distribution!$B$1:$B$385,0),MATCH(ENERGY_PRICING!$D26,Hour_Distribution!$A$1:$U$1,0))</f>
        <v>320</v>
      </c>
      <c r="EI26" s="40">
        <f>+INDEX(Hour_Distribution!$A$1:$U$385,MATCH(ENERGY_PRICING!EI$4,Hour_Distribution!$B$1:$B$385,0),MATCH(ENERGY_PRICING!$D26,Hour_Distribution!$A$1:$U$1,0))</f>
        <v>368</v>
      </c>
      <c r="EJ26" s="40">
        <f>+INDEX(Hour_Distribution!$A$1:$U$385,MATCH(ENERGY_PRICING!EJ$4,Hour_Distribution!$B$1:$B$385,0),MATCH(ENERGY_PRICING!$D26,Hour_Distribution!$A$1:$U$1,0))</f>
        <v>352</v>
      </c>
      <c r="EK26" s="40">
        <f>+INDEX(Hour_Distribution!$A$1:$U$385,MATCH(ENERGY_PRICING!EK$4,Hour_Distribution!$B$1:$B$385,0),MATCH(ENERGY_PRICING!$D26,Hour_Distribution!$A$1:$U$1,0))</f>
        <v>320</v>
      </c>
      <c r="EL26" s="40">
        <f>+INDEX(Hour_Distribution!$A$1:$U$385,MATCH(ENERGY_PRICING!EL$4,Hour_Distribution!$B$1:$B$385,0),MATCH(ENERGY_PRICING!$D26,Hour_Distribution!$A$1:$U$1,0))</f>
        <v>352</v>
      </c>
      <c r="EM26" s="40">
        <f>+INDEX(Hour_Distribution!$A$1:$U$385,MATCH(ENERGY_PRICING!EM$4,Hour_Distribution!$B$1:$B$385,0),MATCH(ENERGY_PRICING!$D26,Hour_Distribution!$A$1:$U$1,0))</f>
        <v>336</v>
      </c>
      <c r="EN26" s="40">
        <f>+INDEX(Hour_Distribution!$A$1:$U$385,MATCH(ENERGY_PRICING!EN$4,Hour_Distribution!$B$1:$B$385,0),MATCH(ENERGY_PRICING!$D26,Hour_Distribution!$A$1:$U$1,0))</f>
        <v>352</v>
      </c>
      <c r="EO26" s="40">
        <f>+INDEX(Hour_Distribution!$A$1:$U$385,MATCH(ENERGY_PRICING!EO$4,Hour_Distribution!$B$1:$B$385,0),MATCH(ENERGY_PRICING!$D26,Hour_Distribution!$A$1:$U$1,0))</f>
        <v>336</v>
      </c>
      <c r="EP26" s="40">
        <f>+INDEX(Hour_Distribution!$A$1:$U$385,MATCH(ENERGY_PRICING!EP$4,Hour_Distribution!$B$1:$B$385,0),MATCH(ENERGY_PRICING!$D26,Hour_Distribution!$A$1:$U$1,0))</f>
        <v>336</v>
      </c>
      <c r="EQ26" s="40">
        <f>+INDEX(Hour_Distribution!$A$1:$U$385,MATCH(ENERGY_PRICING!EQ$4,Hour_Distribution!$B$1:$B$385,0),MATCH(ENERGY_PRICING!$D26,Hour_Distribution!$A$1:$U$1,0))</f>
        <v>336</v>
      </c>
      <c r="ER26" s="40">
        <f>+INDEX(Hour_Distribution!$A$1:$U$385,MATCH(ENERGY_PRICING!ER$4,Hour_Distribution!$B$1:$B$385,0),MATCH(ENERGY_PRICING!$D26,Hour_Distribution!$A$1:$U$1,0))</f>
        <v>352</v>
      </c>
      <c r="ES26" s="40">
        <f>+INDEX(Hour_Distribution!$A$1:$U$385,MATCH(ENERGY_PRICING!ES$4,Hour_Distribution!$B$1:$B$385,0),MATCH(ENERGY_PRICING!$D26,Hour_Distribution!$A$1:$U$1,0))</f>
        <v>320</v>
      </c>
      <c r="ET26" s="40">
        <f>+INDEX(Hour_Distribution!$A$1:$U$385,MATCH(ENERGY_PRICING!ET$4,Hour_Distribution!$B$1:$B$385,0),MATCH(ENERGY_PRICING!$D26,Hour_Distribution!$A$1:$U$1,0))</f>
        <v>320</v>
      </c>
      <c r="EU26" s="40">
        <f>+INDEX(Hour_Distribution!$A$1:$U$385,MATCH(ENERGY_PRICING!EU$4,Hour_Distribution!$B$1:$B$385,0),MATCH(ENERGY_PRICING!$D26,Hour_Distribution!$A$1:$U$1,0))</f>
        <v>368</v>
      </c>
      <c r="EV26" s="40">
        <f>+INDEX(Hour_Distribution!$A$1:$U$385,MATCH(ENERGY_PRICING!EV$4,Hour_Distribution!$B$1:$B$385,0),MATCH(ENERGY_PRICING!$D26,Hour_Distribution!$A$1:$U$1,0))</f>
        <v>336</v>
      </c>
      <c r="EW26" s="40">
        <f>+INDEX(Hour_Distribution!$A$1:$U$385,MATCH(ENERGY_PRICING!EW$4,Hour_Distribution!$B$1:$B$385,0),MATCH(ENERGY_PRICING!$D26,Hour_Distribution!$A$1:$U$1,0))</f>
        <v>336</v>
      </c>
      <c r="EX26" s="40">
        <f>+INDEX(Hour_Distribution!$A$1:$U$385,MATCH(ENERGY_PRICING!EX$4,Hour_Distribution!$B$1:$B$385,0),MATCH(ENERGY_PRICING!$D26,Hour_Distribution!$A$1:$U$1,0))</f>
        <v>352</v>
      </c>
      <c r="EY26" s="40">
        <f>+INDEX(Hour_Distribution!$A$1:$U$385,MATCH(ENERGY_PRICING!EY$4,Hour_Distribution!$B$1:$B$385,0),MATCH(ENERGY_PRICING!$D26,Hour_Distribution!$A$1:$U$1,0))</f>
        <v>320</v>
      </c>
      <c r="EZ26" s="40">
        <f>+INDEX(Hour_Distribution!$A$1:$U$385,MATCH(ENERGY_PRICING!EZ$4,Hour_Distribution!$B$1:$B$385,0),MATCH(ENERGY_PRICING!$D26,Hour_Distribution!$A$1:$U$1,0))</f>
        <v>368</v>
      </c>
      <c r="FA26" s="40">
        <f>+INDEX(Hour_Distribution!$A$1:$U$385,MATCH(ENERGY_PRICING!FA$4,Hour_Distribution!$B$1:$B$385,0),MATCH(ENERGY_PRICING!$D26,Hour_Distribution!$A$1:$U$1,0))</f>
        <v>336</v>
      </c>
      <c r="FB26" s="40">
        <f>+INDEX(Hour_Distribution!$A$1:$U$385,MATCH(ENERGY_PRICING!FB$4,Hour_Distribution!$B$1:$B$385,0),MATCH(ENERGY_PRICING!$D26,Hour_Distribution!$A$1:$U$1,0))</f>
        <v>336</v>
      </c>
      <c r="FC26" s="40">
        <f>+INDEX(Hour_Distribution!$A$1:$U$385,MATCH(ENERGY_PRICING!FC$4,Hour_Distribution!$B$1:$B$385,0),MATCH(ENERGY_PRICING!$D26,Hour_Distribution!$A$1:$U$1,0))</f>
        <v>336</v>
      </c>
      <c r="FD26" s="40">
        <f>+INDEX(Hour_Distribution!$A$1:$U$385,MATCH(ENERGY_PRICING!FD$4,Hour_Distribution!$B$1:$B$385,0),MATCH(ENERGY_PRICING!$D26,Hour_Distribution!$A$1:$U$1,0))</f>
        <v>336</v>
      </c>
      <c r="FE26" s="40">
        <f>+INDEX(Hour_Distribution!$A$1:$U$385,MATCH(ENERGY_PRICING!FE$4,Hour_Distribution!$B$1:$B$385,0),MATCH(ENERGY_PRICING!$D26,Hour_Distribution!$A$1:$U$1,0))</f>
        <v>336</v>
      </c>
      <c r="FF26" s="40">
        <f>+INDEX(Hour_Distribution!$A$1:$U$385,MATCH(ENERGY_PRICING!FF$4,Hour_Distribution!$B$1:$B$385,0),MATCH(ENERGY_PRICING!$D26,Hour_Distribution!$A$1:$U$1,0))</f>
        <v>320</v>
      </c>
      <c r="FG26" s="40">
        <f>+INDEX(Hour_Distribution!$A$1:$U$385,MATCH(ENERGY_PRICING!FG$4,Hour_Distribution!$B$1:$B$385,0),MATCH(ENERGY_PRICING!$D26,Hour_Distribution!$A$1:$U$1,0))</f>
        <v>368</v>
      </c>
      <c r="FH26" s="40">
        <f>+INDEX(Hour_Distribution!$A$1:$U$385,MATCH(ENERGY_PRICING!FH$4,Hour_Distribution!$B$1:$B$385,0),MATCH(ENERGY_PRICING!$D26,Hour_Distribution!$A$1:$U$1,0))</f>
        <v>320</v>
      </c>
      <c r="FI26" s="40">
        <f>+INDEX(Hour_Distribution!$A$1:$U$385,MATCH(ENERGY_PRICING!FI$4,Hour_Distribution!$B$1:$B$385,0),MATCH(ENERGY_PRICING!$D26,Hour_Distribution!$A$1:$U$1,0))</f>
        <v>352</v>
      </c>
      <c r="FJ26" s="40">
        <f>+INDEX(Hour_Distribution!$A$1:$U$385,MATCH(ENERGY_PRICING!FJ$4,Hour_Distribution!$B$1:$B$385,0),MATCH(ENERGY_PRICING!$D26,Hour_Distribution!$A$1:$U$1,0))</f>
        <v>352</v>
      </c>
      <c r="FK26" s="40">
        <f>+INDEX(Hour_Distribution!$A$1:$U$385,MATCH(ENERGY_PRICING!FK$4,Hour_Distribution!$B$1:$B$385,0),MATCH(ENERGY_PRICING!$D26,Hour_Distribution!$A$1:$U$1,0))</f>
        <v>320</v>
      </c>
      <c r="FL26" s="40">
        <f>+INDEX(Hour_Distribution!$A$1:$U$385,MATCH(ENERGY_PRICING!FL$4,Hour_Distribution!$B$1:$B$385,0),MATCH(ENERGY_PRICING!$D26,Hour_Distribution!$A$1:$U$1,0))</f>
        <v>368</v>
      </c>
      <c r="FM26" s="40">
        <f>+INDEX(Hour_Distribution!$A$1:$U$385,MATCH(ENERGY_PRICING!FM$4,Hour_Distribution!$B$1:$B$385,0),MATCH(ENERGY_PRICING!$D26,Hour_Distribution!$A$1:$U$1,0))</f>
        <v>320</v>
      </c>
      <c r="FN26" s="40">
        <f>+INDEX(Hour_Distribution!$A$1:$U$385,MATCH(ENERGY_PRICING!FN$4,Hour_Distribution!$B$1:$B$385,0),MATCH(ENERGY_PRICING!$D26,Hour_Distribution!$A$1:$U$1,0))</f>
        <v>352</v>
      </c>
      <c r="FO26" s="40">
        <f>+INDEX(Hour_Distribution!$A$1:$U$385,MATCH(ENERGY_PRICING!FO$4,Hour_Distribution!$B$1:$B$385,0),MATCH(ENERGY_PRICING!$D26,Hour_Distribution!$A$1:$U$1,0))</f>
        <v>336</v>
      </c>
      <c r="FP26" s="40">
        <f>+INDEX(Hour_Distribution!$A$1:$U$385,MATCH(ENERGY_PRICING!FP$4,Hour_Distribution!$B$1:$B$385,0),MATCH(ENERGY_PRICING!$D26,Hour_Distribution!$A$1:$U$1,0))</f>
        <v>320</v>
      </c>
      <c r="FQ26" s="40">
        <f>+INDEX(Hour_Distribution!$A$1:$U$385,MATCH(ENERGY_PRICING!FQ$4,Hour_Distribution!$B$1:$B$385,0),MATCH(ENERGY_PRICING!$D26,Hour_Distribution!$A$1:$U$1,0))</f>
        <v>352</v>
      </c>
      <c r="FR26" s="40">
        <f>+INDEX(Hour_Distribution!$A$1:$U$385,MATCH(ENERGY_PRICING!FR$4,Hour_Distribution!$B$1:$B$385,0),MATCH(ENERGY_PRICING!$D26,Hour_Distribution!$A$1:$U$1,0))</f>
        <v>320</v>
      </c>
      <c r="FS26" s="40">
        <f>+INDEX(Hour_Distribution!$A$1:$U$385,MATCH(ENERGY_PRICING!FS$4,Hour_Distribution!$B$1:$B$385,0),MATCH(ENERGY_PRICING!$D26,Hour_Distribution!$A$1:$U$1,0))</f>
        <v>352</v>
      </c>
      <c r="FT26" s="40">
        <f>+INDEX(Hour_Distribution!$A$1:$U$385,MATCH(ENERGY_PRICING!FT$4,Hour_Distribution!$B$1:$B$385,0),MATCH(ENERGY_PRICING!$D26,Hour_Distribution!$A$1:$U$1,0))</f>
        <v>336</v>
      </c>
      <c r="FU26" s="40">
        <f>+INDEX(Hour_Distribution!$A$1:$U$385,MATCH(ENERGY_PRICING!FU$4,Hour_Distribution!$B$1:$B$385,0),MATCH(ENERGY_PRICING!$D26,Hour_Distribution!$A$1:$U$1,0))</f>
        <v>352</v>
      </c>
      <c r="FV26" s="40">
        <f>+INDEX(Hour_Distribution!$A$1:$U$385,MATCH(ENERGY_PRICING!FV$4,Hour_Distribution!$B$1:$B$385,0),MATCH(ENERGY_PRICING!$D26,Hour_Distribution!$A$1:$U$1,0))</f>
        <v>336</v>
      </c>
      <c r="FW26" s="40">
        <f>+INDEX(Hour_Distribution!$A$1:$U$385,MATCH(ENERGY_PRICING!FW$4,Hour_Distribution!$B$1:$B$385,0),MATCH(ENERGY_PRICING!$D26,Hour_Distribution!$A$1:$U$1,0))</f>
        <v>336</v>
      </c>
      <c r="FX26" s="40">
        <f>+INDEX(Hour_Distribution!$A$1:$U$385,MATCH(ENERGY_PRICING!FX$4,Hour_Distribution!$B$1:$B$385,0),MATCH(ENERGY_PRICING!$D26,Hour_Distribution!$A$1:$U$1,0))</f>
        <v>368</v>
      </c>
      <c r="FY26" s="40">
        <f>+INDEX(Hour_Distribution!$A$1:$U$385,MATCH(ENERGY_PRICING!FY$4,Hour_Distribution!$B$1:$B$385,0),MATCH(ENERGY_PRICING!$D26,Hour_Distribution!$A$1:$U$1,0))</f>
        <v>304</v>
      </c>
      <c r="FZ26" s="40">
        <f>+INDEX(Hour_Distribution!$A$1:$U$385,MATCH(ENERGY_PRICING!FZ$4,Hour_Distribution!$B$1:$B$385,0),MATCH(ENERGY_PRICING!$D26,Hour_Distribution!$A$1:$U$1,0))</f>
        <v>368</v>
      </c>
      <c r="GA26" s="40">
        <f>+INDEX(Hour_Distribution!$A$1:$U$385,MATCH(ENERGY_PRICING!GA$4,Hour_Distribution!$B$1:$B$385,0),MATCH(ENERGY_PRICING!$D26,Hour_Distribution!$A$1:$U$1,0))</f>
        <v>336</v>
      </c>
      <c r="GB26" s="40">
        <f>+INDEX(Hour_Distribution!$A$1:$U$385,MATCH(ENERGY_PRICING!GB$4,Hour_Distribution!$B$1:$B$385,0),MATCH(ENERGY_PRICING!$D26,Hour_Distribution!$A$1:$U$1,0))</f>
        <v>320</v>
      </c>
      <c r="GC26" s="40">
        <f>+INDEX(Hour_Distribution!$A$1:$U$385,MATCH(ENERGY_PRICING!GC$4,Hour_Distribution!$B$1:$B$385,0),MATCH(ENERGY_PRICING!$D26,Hour_Distribution!$A$1:$U$1,0))</f>
        <v>352</v>
      </c>
      <c r="GD26" s="40">
        <f>+INDEX(Hour_Distribution!$A$1:$U$385,MATCH(ENERGY_PRICING!GD$4,Hour_Distribution!$B$1:$B$385,0),MATCH(ENERGY_PRICING!$D26,Hour_Distribution!$A$1:$U$1,0))</f>
        <v>336</v>
      </c>
      <c r="GE26" s="40">
        <f>+INDEX(Hour_Distribution!$A$1:$U$385,MATCH(ENERGY_PRICING!GE$4,Hour_Distribution!$B$1:$B$385,0),MATCH(ENERGY_PRICING!$D26,Hour_Distribution!$A$1:$U$1,0))</f>
        <v>336</v>
      </c>
      <c r="GF26" s="40">
        <f>+INDEX(Hour_Distribution!$A$1:$U$385,MATCH(ENERGY_PRICING!GF$4,Hour_Distribution!$B$1:$B$385,0),MATCH(ENERGY_PRICING!$D26,Hour_Distribution!$A$1:$U$1,0))</f>
        <v>352</v>
      </c>
      <c r="GG26" s="40">
        <f>+INDEX(Hour_Distribution!$A$1:$U$385,MATCH(ENERGY_PRICING!GG$4,Hour_Distribution!$B$1:$B$385,0),MATCH(ENERGY_PRICING!$D26,Hour_Distribution!$A$1:$U$1,0))</f>
        <v>336</v>
      </c>
      <c r="GH26" s="40">
        <f>+INDEX(Hour_Distribution!$A$1:$U$385,MATCH(ENERGY_PRICING!GH$4,Hour_Distribution!$B$1:$B$385,0),MATCH(ENERGY_PRICING!$D26,Hour_Distribution!$A$1:$U$1,0))</f>
        <v>336</v>
      </c>
      <c r="GI26" s="40">
        <f>+INDEX(Hour_Distribution!$A$1:$U$385,MATCH(ENERGY_PRICING!GI$4,Hour_Distribution!$B$1:$B$385,0),MATCH(ENERGY_PRICING!$D26,Hour_Distribution!$A$1:$U$1,0))</f>
        <v>352</v>
      </c>
      <c r="GJ26" s="40">
        <f>+INDEX(Hour_Distribution!$A$1:$U$385,MATCH(ENERGY_PRICING!GJ$4,Hour_Distribution!$B$1:$B$385,0),MATCH(ENERGY_PRICING!$D26,Hour_Distribution!$A$1:$U$1,0))</f>
        <v>336</v>
      </c>
      <c r="GK26" s="40">
        <f>+INDEX(Hour_Distribution!$A$1:$U$385,MATCH(ENERGY_PRICING!GK$4,Hour_Distribution!$B$1:$B$385,0),MATCH(ENERGY_PRICING!$D26,Hour_Distribution!$A$1:$U$1,0))</f>
        <v>336</v>
      </c>
      <c r="GL26" s="40">
        <f>+INDEX(Hour_Distribution!$A$1:$U$385,MATCH(ENERGY_PRICING!GL$4,Hour_Distribution!$B$1:$B$385,0),MATCH(ENERGY_PRICING!$D26,Hour_Distribution!$A$1:$U$1,0))</f>
        <v>368</v>
      </c>
      <c r="GM26" s="40">
        <f>+INDEX(Hour_Distribution!$A$1:$U$385,MATCH(ENERGY_PRICING!GM$4,Hour_Distribution!$B$1:$B$385,0),MATCH(ENERGY_PRICING!$D26,Hour_Distribution!$A$1:$U$1,0))</f>
        <v>304</v>
      </c>
      <c r="GN26" s="40">
        <f>+INDEX(Hour_Distribution!$A$1:$U$385,MATCH(ENERGY_PRICING!GN$4,Hour_Distribution!$B$1:$B$385,0),MATCH(ENERGY_PRICING!$D26,Hour_Distribution!$A$1:$U$1,0))</f>
        <v>352</v>
      </c>
      <c r="GO26" s="40">
        <f>+INDEX(Hour_Distribution!$A$1:$U$385,MATCH(ENERGY_PRICING!GO$4,Hour_Distribution!$B$1:$B$385,0),MATCH(ENERGY_PRICING!$D26,Hour_Distribution!$A$1:$U$1,0))</f>
        <v>336</v>
      </c>
      <c r="GP26" s="40">
        <f>+INDEX(Hour_Distribution!$A$1:$U$385,MATCH(ENERGY_PRICING!GP$4,Hour_Distribution!$B$1:$B$385,0),MATCH(ENERGY_PRICING!$D26,Hour_Distribution!$A$1:$U$1,0))</f>
        <v>320</v>
      </c>
      <c r="GQ26" s="40">
        <f>+INDEX(Hour_Distribution!$A$1:$U$385,MATCH(ENERGY_PRICING!GQ$4,Hour_Distribution!$B$1:$B$385,0),MATCH(ENERGY_PRICING!$D26,Hour_Distribution!$A$1:$U$1,0))</f>
        <v>352</v>
      </c>
      <c r="GR26" s="40">
        <f>+INDEX(Hour_Distribution!$A$1:$U$385,MATCH(ENERGY_PRICING!GR$4,Hour_Distribution!$B$1:$B$385,0),MATCH(ENERGY_PRICING!$D26,Hour_Distribution!$A$1:$U$1,0))</f>
        <v>352</v>
      </c>
      <c r="GS26" s="40">
        <f>+INDEX(Hour_Distribution!$A$1:$U$385,MATCH(ENERGY_PRICING!GS$4,Hour_Distribution!$B$1:$B$385,0),MATCH(ENERGY_PRICING!$D26,Hour_Distribution!$A$1:$U$1,0))</f>
        <v>320</v>
      </c>
      <c r="GT26" s="40">
        <f>+INDEX(Hour_Distribution!$A$1:$U$385,MATCH(ENERGY_PRICING!GT$4,Hour_Distribution!$B$1:$B$385,0),MATCH(ENERGY_PRICING!$D26,Hour_Distribution!$A$1:$U$1,0))</f>
        <v>352</v>
      </c>
      <c r="GU26" s="40">
        <f>+INDEX(Hour_Distribution!$A$1:$U$385,MATCH(ENERGY_PRICING!GU$4,Hour_Distribution!$B$1:$B$385,0),MATCH(ENERGY_PRICING!$D26,Hour_Distribution!$A$1:$U$1,0))</f>
        <v>352</v>
      </c>
      <c r="GV26" s="40">
        <f>+INDEX(Hour_Distribution!$A$1:$U$385,MATCH(ENERGY_PRICING!GV$4,Hour_Distribution!$B$1:$B$385,0),MATCH(ENERGY_PRICING!$D26,Hour_Distribution!$A$1:$U$1,0))</f>
        <v>336</v>
      </c>
      <c r="GW26" s="40">
        <f>+INDEX(Hour_Distribution!$A$1:$U$385,MATCH(ENERGY_PRICING!GW$4,Hour_Distribution!$B$1:$B$385,0),MATCH(ENERGY_PRICING!$D26,Hour_Distribution!$A$1:$U$1,0))</f>
        <v>336</v>
      </c>
      <c r="GX26" s="40">
        <f>+INDEX(Hour_Distribution!$A$1:$U$385,MATCH(ENERGY_PRICING!GX$4,Hour_Distribution!$B$1:$B$385,0),MATCH(ENERGY_PRICING!$D26,Hour_Distribution!$A$1:$U$1,0))</f>
        <v>352</v>
      </c>
      <c r="GY26" s="40">
        <f>+INDEX(Hour_Distribution!$A$1:$U$385,MATCH(ENERGY_PRICING!GY$4,Hour_Distribution!$B$1:$B$385,0),MATCH(ENERGY_PRICING!$D26,Hour_Distribution!$A$1:$U$1,0))</f>
        <v>320</v>
      </c>
      <c r="GZ26" s="40">
        <f>+INDEX(Hour_Distribution!$A$1:$U$385,MATCH(ENERGY_PRICING!GZ$4,Hour_Distribution!$B$1:$B$385,0),MATCH(ENERGY_PRICING!$D26,Hour_Distribution!$A$1:$U$1,0))</f>
        <v>352</v>
      </c>
      <c r="HA26" s="40">
        <f>+INDEX(Hour_Distribution!$A$1:$U$385,MATCH(ENERGY_PRICING!HA$4,Hour_Distribution!$B$1:$B$385,0),MATCH(ENERGY_PRICING!$D26,Hour_Distribution!$A$1:$U$1,0))</f>
        <v>320</v>
      </c>
      <c r="HB26" s="40">
        <f>+INDEX(Hour_Distribution!$A$1:$U$385,MATCH(ENERGY_PRICING!HB$4,Hour_Distribution!$B$1:$B$385,0),MATCH(ENERGY_PRICING!$D26,Hour_Distribution!$A$1:$U$1,0))</f>
        <v>320</v>
      </c>
      <c r="HC26" s="40">
        <f>+INDEX(Hour_Distribution!$A$1:$U$385,MATCH(ENERGY_PRICING!HC$4,Hour_Distribution!$B$1:$B$385,0),MATCH(ENERGY_PRICING!$D26,Hour_Distribution!$A$1:$U$1,0))</f>
        <v>368</v>
      </c>
      <c r="HD26" s="40">
        <f>+INDEX(Hour_Distribution!$A$1:$U$385,MATCH(ENERGY_PRICING!HD$4,Hour_Distribution!$B$1:$B$385,0),MATCH(ENERGY_PRICING!$D26,Hour_Distribution!$A$1:$U$1,0))</f>
        <v>352</v>
      </c>
      <c r="HE26" s="40">
        <f>+INDEX(Hour_Distribution!$A$1:$U$385,MATCH(ENERGY_PRICING!HE$4,Hour_Distribution!$B$1:$B$385,0),MATCH(ENERGY_PRICING!$D26,Hour_Distribution!$A$1:$U$1,0))</f>
        <v>320</v>
      </c>
      <c r="HF26" s="40">
        <f>+INDEX(Hour_Distribution!$A$1:$U$385,MATCH(ENERGY_PRICING!HF$4,Hour_Distribution!$B$1:$B$385,0),MATCH(ENERGY_PRICING!$D26,Hour_Distribution!$A$1:$U$1,0))</f>
        <v>352</v>
      </c>
      <c r="HG26" s="40">
        <f>+INDEX(Hour_Distribution!$A$1:$U$385,MATCH(ENERGY_PRICING!HG$4,Hour_Distribution!$B$1:$B$385,0),MATCH(ENERGY_PRICING!$D26,Hour_Distribution!$A$1:$U$1,0))</f>
        <v>336</v>
      </c>
      <c r="HH26" s="40">
        <f>+INDEX(Hour_Distribution!$A$1:$U$385,MATCH(ENERGY_PRICING!HH$4,Hour_Distribution!$B$1:$B$385,0),MATCH(ENERGY_PRICING!$D26,Hour_Distribution!$A$1:$U$1,0))</f>
        <v>352</v>
      </c>
      <c r="HI26" s="40">
        <f>+INDEX(Hour_Distribution!$A$1:$U$385,MATCH(ENERGY_PRICING!HI$4,Hour_Distribution!$B$1:$B$385,0),MATCH(ENERGY_PRICING!$D26,Hour_Distribution!$A$1:$U$1,0))</f>
        <v>336</v>
      </c>
      <c r="HJ26" s="40">
        <f>+INDEX(Hour_Distribution!$A$1:$U$385,MATCH(ENERGY_PRICING!HJ$4,Hour_Distribution!$B$1:$B$385,0),MATCH(ENERGY_PRICING!$D26,Hour_Distribution!$A$1:$U$1,0))</f>
        <v>336</v>
      </c>
      <c r="HK26" s="40">
        <f>+INDEX(Hour_Distribution!$A$1:$U$385,MATCH(ENERGY_PRICING!HK$4,Hour_Distribution!$B$1:$B$385,0),MATCH(ENERGY_PRICING!$D26,Hour_Distribution!$A$1:$U$1,0))</f>
        <v>336</v>
      </c>
      <c r="HL26" s="40">
        <f>+INDEX(Hour_Distribution!$A$1:$U$385,MATCH(ENERGY_PRICING!HL$4,Hour_Distribution!$B$1:$B$385,0),MATCH(ENERGY_PRICING!$D26,Hour_Distribution!$A$1:$U$1,0))</f>
        <v>352</v>
      </c>
      <c r="HM26" s="40">
        <f>+INDEX(Hour_Distribution!$A$1:$U$385,MATCH(ENERGY_PRICING!HM$4,Hour_Distribution!$B$1:$B$385,0),MATCH(ENERGY_PRICING!$D26,Hour_Distribution!$A$1:$U$1,0))</f>
        <v>320</v>
      </c>
      <c r="HN26" s="40">
        <f>+INDEX(Hour_Distribution!$A$1:$U$385,MATCH(ENERGY_PRICING!HN$4,Hour_Distribution!$B$1:$B$385,0),MATCH(ENERGY_PRICING!$D26,Hour_Distribution!$A$1:$U$1,0))</f>
        <v>320</v>
      </c>
      <c r="HO26" s="40">
        <f>+INDEX(Hour_Distribution!$A$1:$U$385,MATCH(ENERGY_PRICING!HO$4,Hour_Distribution!$B$1:$B$385,0),MATCH(ENERGY_PRICING!$D26,Hour_Distribution!$A$1:$U$1,0))</f>
        <v>368</v>
      </c>
      <c r="HP26" s="40">
        <f>+INDEX(Hour_Distribution!$A$1:$U$385,MATCH(ENERGY_PRICING!HP$4,Hour_Distribution!$B$1:$B$385,0),MATCH(ENERGY_PRICING!$D26,Hour_Distribution!$A$1:$U$1,0))</f>
        <v>336</v>
      </c>
      <c r="HQ26" s="40">
        <f>+INDEX(Hour_Distribution!$A$1:$U$385,MATCH(ENERGY_PRICING!HQ$4,Hour_Distribution!$B$1:$B$385,0),MATCH(ENERGY_PRICING!$D26,Hour_Distribution!$A$1:$U$1,0))</f>
        <v>336</v>
      </c>
      <c r="HR26" s="40">
        <f>+INDEX(Hour_Distribution!$A$1:$U$385,MATCH(ENERGY_PRICING!HR$4,Hour_Distribution!$B$1:$B$385,0),MATCH(ENERGY_PRICING!$D26,Hour_Distribution!$A$1:$U$1,0))</f>
        <v>352</v>
      </c>
      <c r="HS26" s="40">
        <f>+INDEX(Hour_Distribution!$A$1:$U$385,MATCH(ENERGY_PRICING!HS$4,Hour_Distribution!$B$1:$B$385,0),MATCH(ENERGY_PRICING!$D26,Hour_Distribution!$A$1:$U$1,0))</f>
        <v>320</v>
      </c>
      <c r="HT26" s="40">
        <f>+INDEX(Hour_Distribution!$A$1:$U$385,MATCH(ENERGY_PRICING!HT$4,Hour_Distribution!$B$1:$B$385,0),MATCH(ENERGY_PRICING!$D26,Hour_Distribution!$A$1:$U$1,0))</f>
        <v>368</v>
      </c>
      <c r="HU26" s="40">
        <f>+INDEX(Hour_Distribution!$A$1:$U$385,MATCH(ENERGY_PRICING!HU$4,Hour_Distribution!$B$1:$B$385,0),MATCH(ENERGY_PRICING!$D26,Hour_Distribution!$A$1:$U$1,0))</f>
        <v>336</v>
      </c>
      <c r="HV26" s="40">
        <f>+INDEX(Hour_Distribution!$A$1:$U$385,MATCH(ENERGY_PRICING!HV$4,Hour_Distribution!$B$1:$B$385,0),MATCH(ENERGY_PRICING!$D26,Hour_Distribution!$A$1:$U$1,0))</f>
        <v>336</v>
      </c>
      <c r="HW26" s="40">
        <f>+INDEX(Hour_Distribution!$A$1:$U$385,MATCH(ENERGY_PRICING!HW$4,Hour_Distribution!$B$1:$B$385,0),MATCH(ENERGY_PRICING!$D26,Hour_Distribution!$A$1:$U$1,0))</f>
        <v>336</v>
      </c>
      <c r="HX26" s="40">
        <f>+INDEX(Hour_Distribution!$A$1:$U$385,MATCH(ENERGY_PRICING!HX$4,Hour_Distribution!$B$1:$B$385,0),MATCH(ENERGY_PRICING!$D26,Hour_Distribution!$A$1:$U$1,0))</f>
        <v>336</v>
      </c>
      <c r="HY26" s="40">
        <f>+INDEX(Hour_Distribution!$A$1:$U$385,MATCH(ENERGY_PRICING!HY$4,Hour_Distribution!$B$1:$B$385,0),MATCH(ENERGY_PRICING!$D26,Hour_Distribution!$A$1:$U$1,0))</f>
        <v>336</v>
      </c>
      <c r="HZ26" s="40">
        <f>+INDEX(Hour_Distribution!$A$1:$U$385,MATCH(ENERGY_PRICING!HZ$4,Hour_Distribution!$B$1:$B$385,0),MATCH(ENERGY_PRICING!$D26,Hour_Distribution!$A$1:$U$1,0))</f>
        <v>336</v>
      </c>
      <c r="IA26" s="40">
        <f>+INDEX(Hour_Distribution!$A$1:$U$385,MATCH(ENERGY_PRICING!IA$4,Hour_Distribution!$B$1:$B$385,0),MATCH(ENERGY_PRICING!$D26,Hour_Distribution!$A$1:$U$1,0))</f>
        <v>352</v>
      </c>
      <c r="IB26" s="40">
        <f>+INDEX(Hour_Distribution!$A$1:$U$385,MATCH(ENERGY_PRICING!IB$4,Hour_Distribution!$B$1:$B$385,0),MATCH(ENERGY_PRICING!$D26,Hour_Distribution!$A$1:$U$1,0))</f>
        <v>336</v>
      </c>
      <c r="IC26" s="40">
        <f>+INDEX(Hour_Distribution!$A$1:$U$385,MATCH(ENERGY_PRICING!IC$4,Hour_Distribution!$B$1:$B$385,0),MATCH(ENERGY_PRICING!$D26,Hour_Distribution!$A$1:$U$1,0))</f>
        <v>352</v>
      </c>
      <c r="ID26" s="40">
        <f>+INDEX(Hour_Distribution!$A$1:$U$385,MATCH(ENERGY_PRICING!ID$4,Hour_Distribution!$B$1:$B$385,0),MATCH(ENERGY_PRICING!$D26,Hour_Distribution!$A$1:$U$1,0))</f>
        <v>336</v>
      </c>
      <c r="IE26" s="40">
        <f>+INDEX(Hour_Distribution!$A$1:$U$385,MATCH(ENERGY_PRICING!IE$4,Hour_Distribution!$B$1:$B$385,0),MATCH(ENERGY_PRICING!$D26,Hour_Distribution!$A$1:$U$1,0))</f>
        <v>336</v>
      </c>
      <c r="IF26" s="40">
        <f>+INDEX(Hour_Distribution!$A$1:$U$385,MATCH(ENERGY_PRICING!IF$4,Hour_Distribution!$B$1:$B$385,0),MATCH(ENERGY_PRICING!$D26,Hour_Distribution!$A$1:$U$1,0))</f>
        <v>368</v>
      </c>
      <c r="IG26" s="40">
        <f>+INDEX(Hour_Distribution!$A$1:$U$385,MATCH(ENERGY_PRICING!IG$4,Hour_Distribution!$B$1:$B$385,0),MATCH(ENERGY_PRICING!$D26,Hour_Distribution!$A$1:$U$1,0))</f>
        <v>304</v>
      </c>
      <c r="IH26" s="40">
        <f>+INDEX(Hour_Distribution!$A$1:$U$385,MATCH(ENERGY_PRICING!IH$4,Hour_Distribution!$B$1:$B$385,0),MATCH(ENERGY_PRICING!$D26,Hour_Distribution!$A$1:$U$1,0))</f>
        <v>368</v>
      </c>
      <c r="II26" s="40">
        <f>+INDEX(Hour_Distribution!$A$1:$U$385,MATCH(ENERGY_PRICING!II$4,Hour_Distribution!$B$1:$B$385,0),MATCH(ENERGY_PRICING!$D26,Hour_Distribution!$A$1:$U$1,0))</f>
        <v>336</v>
      </c>
      <c r="IJ26" s="40">
        <f>+INDEX(Hour_Distribution!$A$1:$U$385,MATCH(ENERGY_PRICING!IJ$4,Hour_Distribution!$B$1:$B$385,0),MATCH(ENERGY_PRICING!$D26,Hour_Distribution!$A$1:$U$1,0))</f>
        <v>320</v>
      </c>
      <c r="IK26" s="40">
        <f>+INDEX(Hour_Distribution!$A$1:$U$385,MATCH(ENERGY_PRICING!IK$4,Hour_Distribution!$B$1:$B$385,0),MATCH(ENERGY_PRICING!$D26,Hour_Distribution!$A$1:$U$1,0))</f>
        <v>352</v>
      </c>
      <c r="IL26" s="40">
        <f>+INDEX(Hour_Distribution!$A$1:$U$385,MATCH(ENERGY_PRICING!IL$4,Hour_Distribution!$B$1:$B$385,0),MATCH(ENERGY_PRICING!$D26,Hour_Distribution!$A$1:$U$1,0))</f>
        <v>320</v>
      </c>
      <c r="IM26" s="40">
        <f>+INDEX(Hour_Distribution!$A$1:$U$385,MATCH(ENERGY_PRICING!IM$4,Hour_Distribution!$B$1:$B$385,0),MATCH(ENERGY_PRICING!$D26,Hour_Distribution!$A$1:$U$1,0))</f>
        <v>336</v>
      </c>
      <c r="IN26" s="40">
        <f>+INDEX(Hour_Distribution!$A$1:$U$385,MATCH(ENERGY_PRICING!IN$4,Hour_Distribution!$B$1:$B$385,0),MATCH(ENERGY_PRICING!$D26,Hour_Distribution!$A$1:$U$1,0))</f>
        <v>352</v>
      </c>
      <c r="IO26" s="40">
        <f>+INDEX(Hour_Distribution!$A$1:$U$385,MATCH(ENERGY_PRICING!IO$4,Hour_Distribution!$B$1:$B$385,0),MATCH(ENERGY_PRICING!$D26,Hour_Distribution!$A$1:$U$1,0))</f>
        <v>352</v>
      </c>
      <c r="IP26" s="40">
        <f>+INDEX(Hour_Distribution!$A$1:$U$385,MATCH(ENERGY_PRICING!IP$4,Hour_Distribution!$B$1:$B$385,0),MATCH(ENERGY_PRICING!$D26,Hour_Distribution!$A$1:$U$1,0))</f>
        <v>320</v>
      </c>
      <c r="IQ26" s="40">
        <f>+INDEX(Hour_Distribution!$A$1:$U$385,MATCH(ENERGY_PRICING!IQ$4,Hour_Distribution!$B$1:$B$385,0),MATCH(ENERGY_PRICING!$D26,Hour_Distribution!$A$1:$U$1,0))</f>
        <v>352</v>
      </c>
      <c r="IR26" s="40">
        <f>+INDEX(Hour_Distribution!$A$1:$U$385,MATCH(ENERGY_PRICING!IR$4,Hour_Distribution!$B$1:$B$385,0),MATCH(ENERGY_PRICING!$D26,Hour_Distribution!$A$1:$U$1,0))</f>
        <v>352</v>
      </c>
      <c r="IS26" s="40">
        <f>+INDEX(Hour_Distribution!$A$1:$U$385,MATCH(ENERGY_PRICING!IS$4,Hour_Distribution!$B$1:$B$385,0),MATCH(ENERGY_PRICING!$D26,Hour_Distribution!$A$1:$U$1,0))</f>
        <v>320</v>
      </c>
      <c r="IT26" s="40">
        <f>+INDEX(Hour_Distribution!$A$1:$U$385,MATCH(ENERGY_PRICING!IT$4,Hour_Distribution!$B$1:$B$385,0),MATCH(ENERGY_PRICING!$D26,Hour_Distribution!$A$1:$U$1,0))</f>
        <v>368</v>
      </c>
      <c r="IU26" s="40">
        <f>+INDEX(Hour_Distribution!$A$1:$U$385,MATCH(ENERGY_PRICING!IU$4,Hour_Distribution!$B$1:$B$385,0),MATCH(ENERGY_PRICING!$D26,Hour_Distribution!$A$1:$U$1,0))</f>
        <v>320</v>
      </c>
      <c r="IV26" s="40">
        <f>+INDEX(Hour_Distribution!$A$1:$U$385,MATCH(ENERGY_PRICING!IV$4,Hour_Distribution!$B$1:$B$385,0),MATCH(ENERGY_PRICING!$D26,Hour_Distribution!$A$1:$U$1,0))</f>
        <v>336</v>
      </c>
      <c r="IW26" s="40">
        <f>+INDEX(Hour_Distribution!$A$1:$U$385,MATCH(ENERGY_PRICING!IW$4,Hour_Distribution!$B$1:$B$385,0),MATCH(ENERGY_PRICING!$D26,Hour_Distribution!$A$1:$U$1,0))</f>
        <v>352</v>
      </c>
      <c r="IX26" s="40">
        <f>+INDEX(Hour_Distribution!$A$1:$U$385,MATCH(ENERGY_PRICING!IX$4,Hour_Distribution!$B$1:$B$385,0),MATCH(ENERGY_PRICING!$D26,Hour_Distribution!$A$1:$U$1,0))</f>
        <v>320</v>
      </c>
      <c r="IY26" s="40">
        <f>+INDEX(Hour_Distribution!$A$1:$U$385,MATCH(ENERGY_PRICING!IY$4,Hour_Distribution!$B$1:$B$385,0),MATCH(ENERGY_PRICING!$D26,Hour_Distribution!$A$1:$U$1,0))</f>
        <v>336</v>
      </c>
      <c r="IZ26" s="40">
        <f>+INDEX(Hour_Distribution!$A$1:$U$385,MATCH(ENERGY_PRICING!IZ$4,Hour_Distribution!$B$1:$B$385,0),MATCH(ENERGY_PRICING!$D26,Hour_Distribution!$A$1:$U$1,0))</f>
        <v>352</v>
      </c>
      <c r="JA26" s="40">
        <f>+INDEX(Hour_Distribution!$A$1:$U$385,MATCH(ENERGY_PRICING!JA$4,Hour_Distribution!$B$1:$B$385,0),MATCH(ENERGY_PRICING!$D26,Hour_Distribution!$A$1:$U$1,0))</f>
        <v>336</v>
      </c>
      <c r="JB26" s="40">
        <f>+INDEX(Hour_Distribution!$A$1:$U$385,MATCH(ENERGY_PRICING!JB$4,Hour_Distribution!$B$1:$B$385,0),MATCH(ENERGY_PRICING!$D26,Hour_Distribution!$A$1:$U$1,0))</f>
        <v>336</v>
      </c>
      <c r="JC26" s="40">
        <f>+INDEX(Hour_Distribution!$A$1:$U$385,MATCH(ENERGY_PRICING!JC$4,Hour_Distribution!$B$1:$B$385,0),MATCH(ENERGY_PRICING!$D26,Hour_Distribution!$A$1:$U$1,0))</f>
        <v>352</v>
      </c>
      <c r="JD26" s="40">
        <f>+INDEX(Hour_Distribution!$A$1:$U$385,MATCH(ENERGY_PRICING!JD$4,Hour_Distribution!$B$1:$B$385,0),MATCH(ENERGY_PRICING!$D26,Hour_Distribution!$A$1:$U$1,0))</f>
        <v>336</v>
      </c>
      <c r="JE26" s="40">
        <f>+INDEX(Hour_Distribution!$A$1:$U$385,MATCH(ENERGY_PRICING!JE$4,Hour_Distribution!$B$1:$B$385,0),MATCH(ENERGY_PRICING!$D26,Hour_Distribution!$A$1:$U$1,0))</f>
        <v>336</v>
      </c>
      <c r="JF26" s="40">
        <f>+INDEX(Hour_Distribution!$A$1:$U$385,MATCH(ENERGY_PRICING!JF$4,Hour_Distribution!$B$1:$B$385,0),MATCH(ENERGY_PRICING!$D26,Hour_Distribution!$A$1:$U$1,0))</f>
        <v>368</v>
      </c>
      <c r="JG26" s="40">
        <f>+INDEX(Hour_Distribution!$A$1:$U$385,MATCH(ENERGY_PRICING!JG$4,Hour_Distribution!$B$1:$B$385,0),MATCH(ENERGY_PRICING!$D26,Hour_Distribution!$A$1:$U$1,0))</f>
        <v>304</v>
      </c>
      <c r="JH26" s="40">
        <f>+INDEX(Hour_Distribution!$A$1:$U$385,MATCH(ENERGY_PRICING!JH$4,Hour_Distribution!$B$1:$B$385,0),MATCH(ENERGY_PRICING!$D26,Hour_Distribution!$A$1:$U$1,0))</f>
        <v>352</v>
      </c>
      <c r="JI26" s="40">
        <f>+INDEX(Hour_Distribution!$A$1:$U$385,MATCH(ENERGY_PRICING!JI$4,Hour_Distribution!$B$1:$B$385,0),MATCH(ENERGY_PRICING!$D26,Hour_Distribution!$A$1:$U$1,0))</f>
        <v>336</v>
      </c>
      <c r="JJ26" s="40">
        <f>+INDEX(Hour_Distribution!$A$1:$U$385,MATCH(ENERGY_PRICING!JJ$4,Hour_Distribution!$B$1:$B$385,0),MATCH(ENERGY_PRICING!$D26,Hour_Distribution!$A$1:$U$1,0))</f>
        <v>320</v>
      </c>
      <c r="JK26" s="40">
        <f>+INDEX(Hour_Distribution!$A$1:$U$385,MATCH(ENERGY_PRICING!JK$4,Hour_Distribution!$B$1:$B$385,0),MATCH(ENERGY_PRICING!$D26,Hour_Distribution!$A$1:$U$1,0))</f>
        <v>352</v>
      </c>
      <c r="JL26" s="40">
        <f>+INDEX(Hour_Distribution!$A$1:$U$385,MATCH(ENERGY_PRICING!JL$4,Hour_Distribution!$B$1:$B$385,0),MATCH(ENERGY_PRICING!$D26,Hour_Distribution!$A$1:$U$1,0))</f>
        <v>352</v>
      </c>
      <c r="JM26" s="40">
        <f>+INDEX(Hour_Distribution!$A$1:$U$385,MATCH(ENERGY_PRICING!JM$4,Hour_Distribution!$B$1:$B$385,0),MATCH(ENERGY_PRICING!$D26,Hour_Distribution!$A$1:$U$1,0))</f>
        <v>320</v>
      </c>
      <c r="JN26" s="40">
        <f>+INDEX(Hour_Distribution!$A$1:$U$385,MATCH(ENERGY_PRICING!JN$4,Hour_Distribution!$B$1:$B$385,0),MATCH(ENERGY_PRICING!$D26,Hour_Distribution!$A$1:$U$1,0))</f>
        <v>352</v>
      </c>
      <c r="JO26" s="40">
        <f>+INDEX(Hour_Distribution!$A$1:$U$385,MATCH(ENERGY_PRICING!JO$4,Hour_Distribution!$B$1:$B$385,0),MATCH(ENERGY_PRICING!$D26,Hour_Distribution!$A$1:$U$1,0))</f>
        <v>352</v>
      </c>
      <c r="JP26" s="40">
        <f>+INDEX(Hour_Distribution!$A$1:$U$385,MATCH(ENERGY_PRICING!JP$4,Hour_Distribution!$B$1:$B$385,0),MATCH(ENERGY_PRICING!$D26,Hour_Distribution!$A$1:$U$1,0))</f>
        <v>336</v>
      </c>
      <c r="JQ26" s="40">
        <f>+INDEX(Hour_Distribution!$A$1:$U$385,MATCH(ENERGY_PRICING!JQ$4,Hour_Distribution!$B$1:$B$385,0),MATCH(ENERGY_PRICING!$D26,Hour_Distribution!$A$1:$U$1,0))</f>
        <v>336</v>
      </c>
      <c r="JR26" s="40">
        <f>+INDEX(Hour_Distribution!$A$1:$U$385,MATCH(ENERGY_PRICING!JR$4,Hour_Distribution!$B$1:$B$385,0),MATCH(ENERGY_PRICING!$D26,Hour_Distribution!$A$1:$U$1,0))</f>
        <v>352</v>
      </c>
      <c r="JS26" s="40">
        <f>+INDEX(Hour_Distribution!$A$1:$U$385,MATCH(ENERGY_PRICING!JS$4,Hour_Distribution!$B$1:$B$385,0),MATCH(ENERGY_PRICING!$D26,Hour_Distribution!$A$1:$U$1,0))</f>
        <v>320</v>
      </c>
      <c r="JT26" s="40">
        <f>+INDEX(Hour_Distribution!$A$1:$U$385,MATCH(ENERGY_PRICING!JT$4,Hour_Distribution!$B$1:$B$385,0),MATCH(ENERGY_PRICING!$D26,Hour_Distribution!$A$1:$U$1,0))</f>
        <v>352</v>
      </c>
      <c r="JU26" s="40">
        <f>+INDEX(Hour_Distribution!$A$1:$U$385,MATCH(ENERGY_PRICING!JU$4,Hour_Distribution!$B$1:$B$385,0),MATCH(ENERGY_PRICING!$D26,Hour_Distribution!$A$1:$U$1,0))</f>
        <v>320</v>
      </c>
      <c r="JV26" s="40">
        <f>+INDEX(Hour_Distribution!$A$1:$U$385,MATCH(ENERGY_PRICING!JV$4,Hour_Distribution!$B$1:$B$385,0),MATCH(ENERGY_PRICING!$D26,Hour_Distribution!$A$1:$U$1,0))</f>
        <v>336</v>
      </c>
      <c r="JW26" s="40">
        <f>+INDEX(Hour_Distribution!$A$1:$U$385,MATCH(ENERGY_PRICING!JW$4,Hour_Distribution!$B$1:$B$385,0),MATCH(ENERGY_PRICING!$D26,Hour_Distribution!$A$1:$U$1,0))</f>
        <v>368</v>
      </c>
      <c r="JX26" s="40">
        <f>+INDEX(Hour_Distribution!$A$1:$U$385,MATCH(ENERGY_PRICING!JX$4,Hour_Distribution!$B$1:$B$385,0),MATCH(ENERGY_PRICING!$D26,Hour_Distribution!$A$1:$U$1,0))</f>
        <v>336</v>
      </c>
      <c r="JY26" s="40">
        <f>+INDEX(Hour_Distribution!$A$1:$U$385,MATCH(ENERGY_PRICING!JY$4,Hour_Distribution!$B$1:$B$385,0),MATCH(ENERGY_PRICING!$D26,Hour_Distribution!$A$1:$U$1,0))</f>
        <v>336</v>
      </c>
      <c r="JZ26" s="40">
        <f>+INDEX(Hour_Distribution!$A$1:$U$385,MATCH(ENERGY_PRICING!JZ$4,Hour_Distribution!$B$1:$B$385,0),MATCH(ENERGY_PRICING!$D26,Hour_Distribution!$A$1:$U$1,0))</f>
        <v>352</v>
      </c>
      <c r="KA26" s="40">
        <f>+INDEX(Hour_Distribution!$A$1:$U$385,MATCH(ENERGY_PRICING!KA$4,Hour_Distribution!$B$1:$B$385,0),MATCH(ENERGY_PRICING!$D26,Hour_Distribution!$A$1:$U$1,0))</f>
        <v>320</v>
      </c>
      <c r="KB26" s="40">
        <f>+INDEX(Hour_Distribution!$A$1:$U$385,MATCH(ENERGY_PRICING!KB$4,Hour_Distribution!$B$1:$B$385,0),MATCH(ENERGY_PRICING!$D26,Hour_Distribution!$A$1:$U$1,0))</f>
        <v>368</v>
      </c>
      <c r="KC26" s="40">
        <f>+INDEX(Hour_Distribution!$A$1:$U$385,MATCH(ENERGY_PRICING!KC$4,Hour_Distribution!$B$1:$B$385,0),MATCH(ENERGY_PRICING!$D26,Hour_Distribution!$A$1:$U$1,0))</f>
        <v>336</v>
      </c>
      <c r="KD26" s="40">
        <f>+INDEX(Hour_Distribution!$A$1:$U$385,MATCH(ENERGY_PRICING!KD$4,Hour_Distribution!$B$1:$B$385,0),MATCH(ENERGY_PRICING!$D26,Hour_Distribution!$A$1:$U$1,0))</f>
        <v>336</v>
      </c>
      <c r="KE26" s="40">
        <f>+INDEX(Hour_Distribution!$A$1:$U$385,MATCH(ENERGY_PRICING!KE$4,Hour_Distribution!$B$1:$B$385,0),MATCH(ENERGY_PRICING!$D26,Hour_Distribution!$A$1:$U$1,0))</f>
        <v>336</v>
      </c>
      <c r="KF26" s="40">
        <f>+INDEX(Hour_Distribution!$A$1:$U$385,MATCH(ENERGY_PRICING!KF$4,Hour_Distribution!$B$1:$B$385,0),MATCH(ENERGY_PRICING!$D26,Hour_Distribution!$A$1:$U$1,0))</f>
        <v>336</v>
      </c>
      <c r="KG26" s="40">
        <f>+INDEX(Hour_Distribution!$A$1:$U$385,MATCH(ENERGY_PRICING!KG$4,Hour_Distribution!$B$1:$B$385,0),MATCH(ENERGY_PRICING!$D26,Hour_Distribution!$A$1:$U$1,0))</f>
        <v>336</v>
      </c>
      <c r="KH26" s="40">
        <f>+INDEX(Hour_Distribution!$A$1:$U$385,MATCH(ENERGY_PRICING!KH$4,Hour_Distribution!$B$1:$B$385,0),MATCH(ENERGY_PRICING!$D26,Hour_Distribution!$A$1:$U$1,0))</f>
        <v>320</v>
      </c>
      <c r="KI26" s="40">
        <f>+INDEX(Hour_Distribution!$A$1:$U$385,MATCH(ENERGY_PRICING!KI$4,Hour_Distribution!$B$1:$B$385,0),MATCH(ENERGY_PRICING!$D26,Hour_Distribution!$A$1:$U$1,0))</f>
        <v>368</v>
      </c>
      <c r="KJ26" s="40">
        <f>+INDEX(Hour_Distribution!$A$1:$U$385,MATCH(ENERGY_PRICING!KJ$4,Hour_Distribution!$B$1:$B$385,0),MATCH(ENERGY_PRICING!$D26,Hour_Distribution!$A$1:$U$1,0))</f>
        <v>320</v>
      </c>
      <c r="KK26" s="40">
        <f>+INDEX(Hour_Distribution!$A$1:$U$385,MATCH(ENERGY_PRICING!KK$4,Hour_Distribution!$B$1:$B$385,0),MATCH(ENERGY_PRICING!$D26,Hour_Distribution!$A$1:$U$1,0))</f>
        <v>352</v>
      </c>
      <c r="KL26" s="40">
        <f>+INDEX(Hour_Distribution!$A$1:$U$385,MATCH(ENERGY_PRICING!KL$4,Hour_Distribution!$B$1:$B$385,0),MATCH(ENERGY_PRICING!$D26,Hour_Distribution!$A$1:$U$1,0))</f>
        <v>352</v>
      </c>
      <c r="KM26" s="40">
        <f>+INDEX(Hour_Distribution!$A$1:$U$385,MATCH(ENERGY_PRICING!KM$4,Hour_Distribution!$B$1:$B$385,0),MATCH(ENERGY_PRICING!$D26,Hour_Distribution!$A$1:$U$1,0))</f>
        <v>320</v>
      </c>
      <c r="KN26" s="40">
        <f>+INDEX(Hour_Distribution!$A$1:$U$385,MATCH(ENERGY_PRICING!KN$4,Hour_Distribution!$B$1:$B$385,0),MATCH(ENERGY_PRICING!$D26,Hour_Distribution!$A$1:$U$1,0))</f>
        <v>368</v>
      </c>
      <c r="KO26" s="40">
        <f>+INDEX(Hour_Distribution!$A$1:$U$385,MATCH(ENERGY_PRICING!KO$4,Hour_Distribution!$B$1:$B$385,0),MATCH(ENERGY_PRICING!$D26,Hour_Distribution!$A$1:$U$1,0))</f>
        <v>320</v>
      </c>
      <c r="KP26" s="40">
        <f>+INDEX(Hour_Distribution!$A$1:$U$385,MATCH(ENERGY_PRICING!KP$4,Hour_Distribution!$B$1:$B$385,0),MATCH(ENERGY_PRICING!$D26,Hour_Distribution!$A$1:$U$1,0))</f>
        <v>352</v>
      </c>
      <c r="KQ26" s="40">
        <f>+INDEX(Hour_Distribution!$A$1:$U$385,MATCH(ENERGY_PRICING!KQ$4,Hour_Distribution!$B$1:$B$385,0),MATCH(ENERGY_PRICING!$D26,Hour_Distribution!$A$1:$U$1,0))</f>
        <v>336</v>
      </c>
      <c r="KR26" s="40">
        <f>+INDEX(Hour_Distribution!$A$1:$U$385,MATCH(ENERGY_PRICING!KR$4,Hour_Distribution!$B$1:$B$385,0),MATCH(ENERGY_PRICING!$D26,Hour_Distribution!$A$1:$U$1,0))</f>
        <v>320</v>
      </c>
      <c r="KS26" s="40">
        <f>+INDEX(Hour_Distribution!$A$1:$U$385,MATCH(ENERGY_PRICING!KS$4,Hour_Distribution!$B$1:$B$385,0),MATCH(ENERGY_PRICING!$D26,Hour_Distribution!$A$1:$U$1,0))</f>
        <v>352</v>
      </c>
      <c r="KT26" s="40">
        <f>+INDEX(Hour_Distribution!$A$1:$U$385,MATCH(ENERGY_PRICING!KT$4,Hour_Distribution!$B$1:$B$385,0),MATCH(ENERGY_PRICING!$D26,Hour_Distribution!$A$1:$U$1,0))</f>
        <v>320</v>
      </c>
      <c r="KU26" s="40">
        <f>+INDEX(Hour_Distribution!$A$1:$U$385,MATCH(ENERGY_PRICING!KU$4,Hour_Distribution!$B$1:$B$385,0),MATCH(ENERGY_PRICING!$D26,Hour_Distribution!$A$1:$U$1,0))</f>
        <v>352</v>
      </c>
      <c r="KV26" s="40">
        <f>+INDEX(Hour_Distribution!$A$1:$U$385,MATCH(ENERGY_PRICING!KV$4,Hour_Distribution!$B$1:$B$385,0),MATCH(ENERGY_PRICING!$D26,Hour_Distribution!$A$1:$U$1,0))</f>
        <v>336</v>
      </c>
      <c r="KW26" s="40">
        <f>+INDEX(Hour_Distribution!$A$1:$U$385,MATCH(ENERGY_PRICING!KW$4,Hour_Distribution!$B$1:$B$385,0),MATCH(ENERGY_PRICING!$D26,Hour_Distribution!$A$1:$U$1,0))</f>
        <v>352</v>
      </c>
      <c r="KX26" s="40">
        <f>+INDEX(Hour_Distribution!$A$1:$U$385,MATCH(ENERGY_PRICING!KX$4,Hour_Distribution!$B$1:$B$385,0),MATCH(ENERGY_PRICING!$D26,Hour_Distribution!$A$1:$U$1,0))</f>
        <v>336</v>
      </c>
      <c r="KY26" s="40">
        <f>+INDEX(Hour_Distribution!$A$1:$U$385,MATCH(ENERGY_PRICING!KY$4,Hour_Distribution!$B$1:$B$385,0),MATCH(ENERGY_PRICING!$D26,Hour_Distribution!$A$1:$U$1,0))</f>
        <v>336</v>
      </c>
      <c r="KZ26" s="40">
        <f>+INDEX(Hour_Distribution!$A$1:$U$385,MATCH(ENERGY_PRICING!KZ$4,Hour_Distribution!$B$1:$B$385,0),MATCH(ENERGY_PRICING!$D26,Hour_Distribution!$A$1:$U$1,0))</f>
        <v>368</v>
      </c>
      <c r="LA26" s="40">
        <f>+INDEX(Hour_Distribution!$A$1:$U$385,MATCH(ENERGY_PRICING!LA$4,Hour_Distribution!$B$1:$B$385,0),MATCH(ENERGY_PRICING!$D26,Hour_Distribution!$A$1:$U$1,0))</f>
        <v>304</v>
      </c>
      <c r="LB26" s="40">
        <f>+INDEX(Hour_Distribution!$A$1:$U$385,MATCH(ENERGY_PRICING!LB$4,Hour_Distribution!$B$1:$B$385,0),MATCH(ENERGY_PRICING!$D26,Hour_Distribution!$A$1:$U$1,0))</f>
        <v>368</v>
      </c>
      <c r="LC26" s="40">
        <f>+INDEX(Hour_Distribution!$A$1:$U$385,MATCH(ENERGY_PRICING!LC$4,Hour_Distribution!$B$1:$B$385,0),MATCH(ENERGY_PRICING!$D26,Hour_Distribution!$A$1:$U$1,0))</f>
        <v>336</v>
      </c>
      <c r="LD26" s="40">
        <f>+INDEX(Hour_Distribution!$A$1:$U$385,MATCH(ENERGY_PRICING!LD$4,Hour_Distribution!$B$1:$B$385,0),MATCH(ENERGY_PRICING!$D26,Hour_Distribution!$A$1:$U$1,0))</f>
        <v>320</v>
      </c>
      <c r="LE26" s="40">
        <f>+INDEX(Hour_Distribution!$A$1:$U$385,MATCH(ENERGY_PRICING!LE$4,Hour_Distribution!$B$1:$B$385,0),MATCH(ENERGY_PRICING!$D26,Hour_Distribution!$A$1:$U$1,0))</f>
        <v>352</v>
      </c>
      <c r="LF26" s="40">
        <f>+INDEX(Hour_Distribution!$A$1:$U$385,MATCH(ENERGY_PRICING!LF$4,Hour_Distribution!$B$1:$B$385,0),MATCH(ENERGY_PRICING!$D26,Hour_Distribution!$A$1:$U$1,0))</f>
        <v>320</v>
      </c>
      <c r="LG26" s="40">
        <f>+INDEX(Hour_Distribution!$A$1:$U$385,MATCH(ENERGY_PRICING!LG$4,Hour_Distribution!$B$1:$B$385,0),MATCH(ENERGY_PRICING!$D26,Hour_Distribution!$A$1:$U$1,0))</f>
        <v>336</v>
      </c>
      <c r="LH26" s="40">
        <f>+INDEX(Hour_Distribution!$A$1:$U$385,MATCH(ENERGY_PRICING!LH$4,Hour_Distribution!$B$1:$B$385,0),MATCH(ENERGY_PRICING!$D26,Hour_Distribution!$A$1:$U$1,0))</f>
        <v>352</v>
      </c>
      <c r="LI26" s="40">
        <f>+INDEX(Hour_Distribution!$A$1:$U$385,MATCH(ENERGY_PRICING!LI$4,Hour_Distribution!$B$1:$B$385,0),MATCH(ENERGY_PRICING!$D26,Hour_Distribution!$A$1:$U$1,0))</f>
        <v>352</v>
      </c>
      <c r="LJ26" s="40">
        <f>+INDEX(Hour_Distribution!$A$1:$U$385,MATCH(ENERGY_PRICING!LJ$4,Hour_Distribution!$B$1:$B$385,0),MATCH(ENERGY_PRICING!$D26,Hour_Distribution!$A$1:$U$1,0))</f>
        <v>320</v>
      </c>
      <c r="LK26" s="40">
        <f>+INDEX(Hour_Distribution!$A$1:$U$385,MATCH(ENERGY_PRICING!LK$4,Hour_Distribution!$B$1:$B$385,0),MATCH(ENERGY_PRICING!$D26,Hour_Distribution!$A$1:$U$1,0))</f>
        <v>352</v>
      </c>
      <c r="LL26" s="40">
        <f>+INDEX(Hour_Distribution!$A$1:$U$385,MATCH(ENERGY_PRICING!LL$4,Hour_Distribution!$B$1:$B$385,0),MATCH(ENERGY_PRICING!$D26,Hour_Distribution!$A$1:$U$1,0))</f>
        <v>352</v>
      </c>
      <c r="LM26" s="40">
        <f>+INDEX(Hour_Distribution!$A$1:$U$385,MATCH(ENERGY_PRICING!LM$4,Hour_Distribution!$B$1:$B$385,0),MATCH(ENERGY_PRICING!$D26,Hour_Distribution!$A$1:$U$1,0))</f>
        <v>320</v>
      </c>
      <c r="LN26" s="40">
        <f>+INDEX(Hour_Distribution!$A$1:$U$385,MATCH(ENERGY_PRICING!LN$4,Hour_Distribution!$B$1:$B$385,0),MATCH(ENERGY_PRICING!$D26,Hour_Distribution!$A$1:$U$1,0))</f>
        <v>368</v>
      </c>
      <c r="LO26" s="40">
        <f>+INDEX(Hour_Distribution!$A$1:$U$385,MATCH(ENERGY_PRICING!LO$4,Hour_Distribution!$B$1:$B$385,0),MATCH(ENERGY_PRICING!$D26,Hour_Distribution!$A$1:$U$1,0))</f>
        <v>320</v>
      </c>
      <c r="LP26" s="40">
        <f>+INDEX(Hour_Distribution!$A$1:$U$385,MATCH(ENERGY_PRICING!LP$4,Hour_Distribution!$B$1:$B$385,0),MATCH(ENERGY_PRICING!$D26,Hour_Distribution!$A$1:$U$1,0))</f>
        <v>336</v>
      </c>
      <c r="LQ26" s="40">
        <f>+INDEX(Hour_Distribution!$A$1:$U$385,MATCH(ENERGY_PRICING!LQ$4,Hour_Distribution!$B$1:$B$385,0),MATCH(ENERGY_PRICING!$D26,Hour_Distribution!$A$1:$U$1,0))</f>
        <v>352</v>
      </c>
      <c r="LR26" s="40">
        <f>+INDEX(Hour_Distribution!$A$1:$U$385,MATCH(ENERGY_PRICING!LR$4,Hour_Distribution!$B$1:$B$385,0),MATCH(ENERGY_PRICING!$D26,Hour_Distribution!$A$1:$U$1,0))</f>
        <v>320</v>
      </c>
      <c r="LS26" s="40">
        <f>+INDEX(Hour_Distribution!$A$1:$U$385,MATCH(ENERGY_PRICING!LS$4,Hour_Distribution!$B$1:$B$385,0),MATCH(ENERGY_PRICING!$D26,Hour_Distribution!$A$1:$U$1,0))</f>
        <v>352</v>
      </c>
      <c r="LT26" s="40">
        <f>+INDEX(Hour_Distribution!$A$1:$U$385,MATCH(ENERGY_PRICING!LT$4,Hour_Distribution!$B$1:$B$385,0),MATCH(ENERGY_PRICING!$D26,Hour_Distribution!$A$1:$U$1,0))</f>
        <v>352</v>
      </c>
      <c r="LU26" s="40">
        <f>+INDEX(Hour_Distribution!$A$1:$U$385,MATCH(ENERGY_PRICING!LU$4,Hour_Distribution!$B$1:$B$385,0),MATCH(ENERGY_PRICING!$D26,Hour_Distribution!$A$1:$U$1,0))</f>
        <v>320</v>
      </c>
      <c r="LV26" s="40">
        <f>+INDEX(Hour_Distribution!$A$1:$U$385,MATCH(ENERGY_PRICING!LV$4,Hour_Distribution!$B$1:$B$385,0),MATCH(ENERGY_PRICING!$D26,Hour_Distribution!$A$1:$U$1,0))</f>
        <v>352</v>
      </c>
      <c r="LW26" s="40">
        <f>+INDEX(Hour_Distribution!$A$1:$U$385,MATCH(ENERGY_PRICING!LW$4,Hour_Distribution!$B$1:$B$385,0),MATCH(ENERGY_PRICING!$D26,Hour_Distribution!$A$1:$U$1,0))</f>
        <v>352</v>
      </c>
      <c r="LX26" s="40">
        <f>+INDEX(Hour_Distribution!$A$1:$U$385,MATCH(ENERGY_PRICING!LX$4,Hour_Distribution!$B$1:$B$385,0),MATCH(ENERGY_PRICING!$D26,Hour_Distribution!$A$1:$U$1,0))</f>
        <v>336</v>
      </c>
      <c r="LY26" s="40">
        <f>+INDEX(Hour_Distribution!$A$1:$U$385,MATCH(ENERGY_PRICING!LY$4,Hour_Distribution!$B$1:$B$385,0),MATCH(ENERGY_PRICING!$D26,Hour_Distribution!$A$1:$U$1,0))</f>
        <v>336</v>
      </c>
      <c r="LZ26" s="40">
        <f>+INDEX(Hour_Distribution!$A$1:$U$385,MATCH(ENERGY_PRICING!LZ$4,Hour_Distribution!$B$1:$B$385,0),MATCH(ENERGY_PRICING!$D26,Hour_Distribution!$A$1:$U$1,0))</f>
        <v>352</v>
      </c>
      <c r="MA26" s="40">
        <f>+INDEX(Hour_Distribution!$A$1:$U$385,MATCH(ENERGY_PRICING!MA$4,Hour_Distribution!$B$1:$B$385,0),MATCH(ENERGY_PRICING!$D26,Hour_Distribution!$A$1:$U$1,0))</f>
        <v>320</v>
      </c>
      <c r="MB26" s="40">
        <f>+INDEX(Hour_Distribution!$A$1:$U$385,MATCH(ENERGY_PRICING!MB$4,Hour_Distribution!$B$1:$B$385,0),MATCH(ENERGY_PRICING!$D26,Hour_Distribution!$A$1:$U$1,0))</f>
        <v>352</v>
      </c>
      <c r="MC26" s="40">
        <f>+INDEX(Hour_Distribution!$A$1:$U$385,MATCH(ENERGY_PRICING!MC$4,Hour_Distribution!$B$1:$B$385,0),MATCH(ENERGY_PRICING!$D26,Hour_Distribution!$A$1:$U$1,0))</f>
        <v>320</v>
      </c>
      <c r="MD26" s="40">
        <f>+INDEX(Hour_Distribution!$A$1:$U$385,MATCH(ENERGY_PRICING!MD$4,Hour_Distribution!$B$1:$B$385,0),MATCH(ENERGY_PRICING!$D26,Hour_Distribution!$A$1:$U$1,0))</f>
        <v>320</v>
      </c>
      <c r="ME26" s="40">
        <f>+INDEX(Hour_Distribution!$A$1:$U$385,MATCH(ENERGY_PRICING!ME$4,Hour_Distribution!$B$1:$B$385,0),MATCH(ENERGY_PRICING!$D26,Hour_Distribution!$A$1:$U$1,0))</f>
        <v>368</v>
      </c>
      <c r="MF26" s="40">
        <f>+INDEX(Hour_Distribution!$A$1:$U$385,MATCH(ENERGY_PRICING!MF$4,Hour_Distribution!$B$1:$B$385,0),MATCH(ENERGY_PRICING!$D26,Hour_Distribution!$A$1:$U$1,0))</f>
        <v>352</v>
      </c>
      <c r="MG26" s="40">
        <f>+INDEX(Hour_Distribution!$A$1:$U$385,MATCH(ENERGY_PRICING!MG$4,Hour_Distribution!$B$1:$B$385,0),MATCH(ENERGY_PRICING!$D26,Hour_Distribution!$A$1:$U$1,0))</f>
        <v>320</v>
      </c>
      <c r="MH26" s="40">
        <f>+INDEX(Hour_Distribution!$A$1:$U$385,MATCH(ENERGY_PRICING!MH$4,Hour_Distribution!$B$1:$B$385,0),MATCH(ENERGY_PRICING!$D26,Hour_Distribution!$A$1:$U$1,0))</f>
        <v>352</v>
      </c>
      <c r="MI26" s="40">
        <f>+INDEX(Hour_Distribution!$A$1:$U$385,MATCH(ENERGY_PRICING!MI$4,Hour_Distribution!$B$1:$B$385,0),MATCH(ENERGY_PRICING!$D26,Hour_Distribution!$A$1:$U$1,0))</f>
        <v>336</v>
      </c>
      <c r="MJ26" s="40">
        <f>+INDEX(Hour_Distribution!$A$1:$U$385,MATCH(ENERGY_PRICING!MJ$4,Hour_Distribution!$B$1:$B$385,0),MATCH(ENERGY_PRICING!$D26,Hour_Distribution!$A$1:$U$1,0))</f>
        <v>352</v>
      </c>
      <c r="MK26" s="40">
        <f>+INDEX(Hour_Distribution!$A$1:$U$385,MATCH(ENERGY_PRICING!MK$4,Hour_Distribution!$B$1:$B$385,0),MATCH(ENERGY_PRICING!$D26,Hour_Distribution!$A$1:$U$1,0))</f>
        <v>336</v>
      </c>
      <c r="ML26" s="40">
        <f>+INDEX(Hour_Distribution!$A$1:$U$385,MATCH(ENERGY_PRICING!ML$4,Hour_Distribution!$B$1:$B$385,0),MATCH(ENERGY_PRICING!$D26,Hour_Distribution!$A$1:$U$1,0))</f>
        <v>336</v>
      </c>
      <c r="MM26" s="40">
        <f>+INDEX(Hour_Distribution!$A$1:$U$385,MATCH(ENERGY_PRICING!MM$4,Hour_Distribution!$B$1:$B$385,0),MATCH(ENERGY_PRICING!$D26,Hour_Distribution!$A$1:$U$1,0))</f>
        <v>336</v>
      </c>
      <c r="MN26" s="40">
        <f>+INDEX(Hour_Distribution!$A$1:$U$385,MATCH(ENERGY_PRICING!MN$4,Hour_Distribution!$B$1:$B$385,0),MATCH(ENERGY_PRICING!$D26,Hour_Distribution!$A$1:$U$1,0))</f>
        <v>352</v>
      </c>
      <c r="MO26" s="40">
        <f>+INDEX(Hour_Distribution!$A$1:$U$385,MATCH(ENERGY_PRICING!MO$4,Hour_Distribution!$B$1:$B$385,0),MATCH(ENERGY_PRICING!$D26,Hour_Distribution!$A$1:$U$1,0))</f>
        <v>320</v>
      </c>
      <c r="MP26" s="40">
        <f>+INDEX(Hour_Distribution!$A$1:$U$385,MATCH(ENERGY_PRICING!MP$4,Hour_Distribution!$B$1:$B$385,0),MATCH(ENERGY_PRICING!$D26,Hour_Distribution!$A$1:$U$1,0))</f>
        <v>320</v>
      </c>
      <c r="MQ26" s="40">
        <f>+INDEX(Hour_Distribution!$A$1:$U$385,MATCH(ENERGY_PRICING!MQ$4,Hour_Distribution!$B$1:$B$385,0),MATCH(ENERGY_PRICING!$D26,Hour_Distribution!$A$1:$U$1,0))</f>
        <v>368</v>
      </c>
      <c r="MR26" s="40">
        <f>+INDEX(Hour_Distribution!$A$1:$U$385,MATCH(ENERGY_PRICING!MR$4,Hour_Distribution!$B$1:$B$385,0),MATCH(ENERGY_PRICING!$D26,Hour_Distribution!$A$1:$U$1,0))</f>
        <v>336</v>
      </c>
      <c r="MS26" s="40">
        <f>+INDEX(Hour_Distribution!$A$1:$U$385,MATCH(ENERGY_PRICING!MS$4,Hour_Distribution!$B$1:$B$385,0),MATCH(ENERGY_PRICING!$D26,Hour_Distribution!$A$1:$U$1,0))</f>
        <v>336</v>
      </c>
      <c r="MT26" s="40">
        <f>+INDEX(Hour_Distribution!$A$1:$U$385,MATCH(ENERGY_PRICING!MT$4,Hour_Distribution!$B$1:$B$385,0),MATCH(ENERGY_PRICING!$D26,Hour_Distribution!$A$1:$U$1,0))</f>
        <v>352</v>
      </c>
      <c r="MU26" s="40">
        <f>+INDEX(Hour_Distribution!$A$1:$U$385,MATCH(ENERGY_PRICING!MU$4,Hour_Distribution!$B$1:$B$385,0),MATCH(ENERGY_PRICING!$D26,Hour_Distribution!$A$1:$U$1,0))</f>
        <v>320</v>
      </c>
      <c r="MV26" s="40">
        <f>+INDEX(Hour_Distribution!$A$1:$U$385,MATCH(ENERGY_PRICING!MV$4,Hour_Distribution!$B$1:$B$385,0),MATCH(ENERGY_PRICING!$D26,Hour_Distribution!$A$1:$U$1,0))</f>
        <v>368</v>
      </c>
      <c r="MW26" s="40">
        <f>+INDEX(Hour_Distribution!$A$1:$U$385,MATCH(ENERGY_PRICING!MW$4,Hour_Distribution!$B$1:$B$385,0),MATCH(ENERGY_PRICING!$D26,Hour_Distribution!$A$1:$U$1,0))</f>
        <v>336</v>
      </c>
      <c r="MX26" s="40">
        <f>+INDEX(Hour_Distribution!$A$1:$U$385,MATCH(ENERGY_PRICING!MX$4,Hour_Distribution!$B$1:$B$385,0),MATCH(ENERGY_PRICING!$D26,Hour_Distribution!$A$1:$U$1,0))</f>
        <v>336</v>
      </c>
      <c r="MY26" s="40">
        <f>+INDEX(Hour_Distribution!$A$1:$U$385,MATCH(ENERGY_PRICING!MY$4,Hour_Distribution!$B$1:$B$385,0),MATCH(ENERGY_PRICING!$D26,Hour_Distribution!$A$1:$U$1,0))</f>
        <v>336</v>
      </c>
      <c r="MZ26" s="40">
        <f>+INDEX(Hour_Distribution!$A$1:$U$385,MATCH(ENERGY_PRICING!MZ$4,Hour_Distribution!$B$1:$B$385,0),MATCH(ENERGY_PRICING!$D26,Hour_Distribution!$A$1:$U$1,0))</f>
        <v>336</v>
      </c>
      <c r="NA26" s="51"/>
      <c r="NB26" s="40" t="s">
        <v>66</v>
      </c>
      <c r="NC26" s="40">
        <v>4080</v>
      </c>
      <c r="ND26" s="40">
        <v>4080</v>
      </c>
      <c r="NE26" s="40">
        <v>4080</v>
      </c>
      <c r="NF26" s="40">
        <v>4080</v>
      </c>
      <c r="NG26" s="40">
        <v>4080</v>
      </c>
      <c r="NH26" s="40">
        <v>4080</v>
      </c>
      <c r="NI26" s="40">
        <v>4080</v>
      </c>
      <c r="NJ26" s="40">
        <v>4080</v>
      </c>
      <c r="NK26" s="40">
        <v>4080</v>
      </c>
      <c r="NL26" s="40">
        <v>4080</v>
      </c>
      <c r="NM26" s="40">
        <v>4080</v>
      </c>
      <c r="NN26" s="40">
        <v>4080</v>
      </c>
      <c r="NO26" s="40">
        <v>4080</v>
      </c>
      <c r="NP26" s="40">
        <v>4080</v>
      </c>
      <c r="NQ26" s="40">
        <v>4080</v>
      </c>
      <c r="NR26" s="40">
        <v>4080</v>
      </c>
      <c r="NS26" s="40">
        <v>4080</v>
      </c>
      <c r="NT26" s="40">
        <v>4080</v>
      </c>
      <c r="NU26" s="40">
        <v>4080</v>
      </c>
      <c r="NV26" s="40">
        <v>4080</v>
      </c>
      <c r="NW26" s="40">
        <v>4080</v>
      </c>
      <c r="NX26" s="40">
        <v>4080</v>
      </c>
      <c r="NY26" s="40">
        <v>4080</v>
      </c>
      <c r="NZ26" s="40">
        <v>4080</v>
      </c>
      <c r="OA26" s="40">
        <v>4080</v>
      </c>
      <c r="OB26" s="40">
        <v>4080</v>
      </c>
      <c r="OC26" s="40">
        <v>4080</v>
      </c>
      <c r="OD26" s="40">
        <v>4080</v>
      </c>
      <c r="OE26" s="40">
        <v>4080</v>
      </c>
      <c r="OF26" s="40">
        <v>4080</v>
      </c>
    </row>
    <row r="27" spans="2:396" s="42" customFormat="1" x14ac:dyDescent="0.25">
      <c r="B27" s="40"/>
      <c r="C27" s="40" t="s">
        <v>87</v>
      </c>
      <c r="D27" s="40" t="s">
        <v>76</v>
      </c>
      <c r="E27" s="40">
        <f>+INDEX(Hour_Distribution!$A$1:$U$385,MATCH(ENERGY_PRICING!E$4,Hour_Distribution!$B$1:$B$385,0),MATCH(ENERGY_PRICING!$D27,Hour_Distribution!$A$1:$U$1,0))</f>
        <v>424</v>
      </c>
      <c r="F27" s="40">
        <f>+INDEX(Hour_Distribution!$A$1:$U$385,MATCH(ENERGY_PRICING!F$4,Hour_Distribution!$B$1:$B$385,0),MATCH(ENERGY_PRICING!$D27,Hour_Distribution!$A$1:$U$1,0))</f>
        <v>352</v>
      </c>
      <c r="G27" s="40">
        <f>+INDEX(Hour_Distribution!$A$1:$U$385,MATCH(ENERGY_PRICING!G$4,Hour_Distribution!$B$1:$B$385,0),MATCH(ENERGY_PRICING!$D27,Hour_Distribution!$A$1:$U$1,0))</f>
        <v>375</v>
      </c>
      <c r="H27" s="40">
        <f>+INDEX(Hour_Distribution!$A$1:$U$385,MATCH(ENERGY_PRICING!H$4,Hour_Distribution!$B$1:$B$385,0),MATCH(ENERGY_PRICING!$D27,Hour_Distribution!$A$1:$U$1,0))</f>
        <v>368</v>
      </c>
      <c r="I27" s="40">
        <f>+INDEX(Hour_Distribution!$A$1:$U$385,MATCH(ENERGY_PRICING!I$4,Hour_Distribution!$B$1:$B$385,0),MATCH(ENERGY_PRICING!$D27,Hour_Distribution!$A$1:$U$1,0))</f>
        <v>424</v>
      </c>
      <c r="J27" s="40">
        <f>+INDEX(Hour_Distribution!$A$1:$U$385,MATCH(ENERGY_PRICING!J$4,Hour_Distribution!$B$1:$B$385,0),MATCH(ENERGY_PRICING!$D27,Hour_Distribution!$A$1:$U$1,0))</f>
        <v>368</v>
      </c>
      <c r="K27" s="40">
        <f>+INDEX(Hour_Distribution!$A$1:$U$385,MATCH(ENERGY_PRICING!K$4,Hour_Distribution!$B$1:$B$385,0),MATCH(ENERGY_PRICING!$D27,Hour_Distribution!$A$1:$U$1,0))</f>
        <v>408</v>
      </c>
      <c r="L27" s="40">
        <f>+INDEX(Hour_Distribution!$A$1:$U$385,MATCH(ENERGY_PRICING!L$4,Hour_Distribution!$B$1:$B$385,0),MATCH(ENERGY_PRICING!$D27,Hour_Distribution!$A$1:$U$1,0))</f>
        <v>392</v>
      </c>
      <c r="M27" s="40">
        <f>+INDEX(Hour_Distribution!$A$1:$U$385,MATCH(ENERGY_PRICING!M$4,Hour_Distribution!$B$1:$B$385,0),MATCH(ENERGY_PRICING!$D27,Hour_Distribution!$A$1:$U$1,0))</f>
        <v>384</v>
      </c>
      <c r="N27" s="40">
        <f>+INDEX(Hour_Distribution!$A$1:$U$385,MATCH(ENERGY_PRICING!N$4,Hour_Distribution!$B$1:$B$385,0),MATCH(ENERGY_PRICING!$D27,Hour_Distribution!$A$1:$U$1,0))</f>
        <v>408</v>
      </c>
      <c r="O27" s="40">
        <f>+INDEX(Hour_Distribution!$A$1:$U$385,MATCH(ENERGY_PRICING!O$4,Hour_Distribution!$B$1:$B$385,0),MATCH(ENERGY_PRICING!$D27,Hour_Distribution!$A$1:$U$1,0))</f>
        <v>385</v>
      </c>
      <c r="P27" s="41">
        <f>+INDEX(Hour_Distribution!$A$1:$U$385,MATCH(ENERGY_PRICING!P$4,Hour_Distribution!$B$1:$B$385,0),MATCH(ENERGY_PRICING!$D27,Hour_Distribution!$A$1:$U$1,0))</f>
        <v>392</v>
      </c>
      <c r="Q27" s="40">
        <f>+INDEX(Hour_Distribution!$A$1:$U$385,MATCH(ENERGY_PRICING!Q$4,Hour_Distribution!$B$1:$B$385,0),MATCH(ENERGY_PRICING!$D27,Hour_Distribution!$A$1:$U$1,0))</f>
        <v>424</v>
      </c>
      <c r="R27" s="40">
        <f>+INDEX(Hour_Distribution!$A$1:$U$385,MATCH(ENERGY_PRICING!R$4,Hour_Distribution!$B$1:$B$385,0),MATCH(ENERGY_PRICING!$D27,Hour_Distribution!$A$1:$U$1,0))</f>
        <v>352</v>
      </c>
      <c r="S27" s="40">
        <f>+INDEX(Hour_Distribution!$A$1:$U$385,MATCH(ENERGY_PRICING!S$4,Hour_Distribution!$B$1:$B$385,0),MATCH(ENERGY_PRICING!$D27,Hour_Distribution!$A$1:$U$1,0))</f>
        <v>375</v>
      </c>
      <c r="T27" s="40">
        <f>+INDEX(Hour_Distribution!$A$1:$U$385,MATCH(ENERGY_PRICING!T$4,Hour_Distribution!$B$1:$B$385,0),MATCH(ENERGY_PRICING!$D27,Hour_Distribution!$A$1:$U$1,0))</f>
        <v>384</v>
      </c>
      <c r="U27" s="40">
        <f>+INDEX(Hour_Distribution!$A$1:$U$385,MATCH(ENERGY_PRICING!U$4,Hour_Distribution!$B$1:$B$385,0),MATCH(ENERGY_PRICING!$D27,Hour_Distribution!$A$1:$U$1,0))</f>
        <v>408</v>
      </c>
      <c r="V27" s="40">
        <f>+INDEX(Hour_Distribution!$A$1:$U$385,MATCH(ENERGY_PRICING!V$4,Hour_Distribution!$B$1:$B$385,0),MATCH(ENERGY_PRICING!$D27,Hour_Distribution!$A$1:$U$1,0))</f>
        <v>368</v>
      </c>
      <c r="W27" s="40">
        <f>+INDEX(Hour_Distribution!$A$1:$U$385,MATCH(ENERGY_PRICING!W$4,Hour_Distribution!$B$1:$B$385,0),MATCH(ENERGY_PRICING!$D27,Hour_Distribution!$A$1:$U$1,0))</f>
        <v>424</v>
      </c>
      <c r="X27" s="40">
        <f>+INDEX(Hour_Distribution!$A$1:$U$385,MATCH(ENERGY_PRICING!X$4,Hour_Distribution!$B$1:$B$385,0),MATCH(ENERGY_PRICING!$D27,Hour_Distribution!$A$1:$U$1,0))</f>
        <v>376</v>
      </c>
      <c r="Y27" s="40">
        <f>+INDEX(Hour_Distribution!$A$1:$U$385,MATCH(ENERGY_PRICING!Y$4,Hour_Distribution!$B$1:$B$385,0),MATCH(ENERGY_PRICING!$D27,Hour_Distribution!$A$1:$U$1,0))</f>
        <v>384</v>
      </c>
      <c r="Z27" s="40">
        <f>+INDEX(Hour_Distribution!$A$1:$U$385,MATCH(ENERGY_PRICING!Z$4,Hour_Distribution!$B$1:$B$385,0),MATCH(ENERGY_PRICING!$D27,Hour_Distribution!$A$1:$U$1,0))</f>
        <v>408</v>
      </c>
      <c r="AA27" s="40">
        <f>+INDEX(Hour_Distribution!$A$1:$U$385,MATCH(ENERGY_PRICING!AA$4,Hour_Distribution!$B$1:$B$385,0),MATCH(ENERGY_PRICING!$D27,Hour_Distribution!$A$1:$U$1,0))</f>
        <v>385</v>
      </c>
      <c r="AB27" s="41">
        <f>+INDEX(Hour_Distribution!$A$1:$U$385,MATCH(ENERGY_PRICING!AB$4,Hour_Distribution!$B$1:$B$385,0),MATCH(ENERGY_PRICING!$D27,Hour_Distribution!$A$1:$U$1,0))</f>
        <v>408</v>
      </c>
      <c r="AC27" s="51">
        <f>+INDEX(Hour_Distribution!$A$1:$U$385,MATCH(ENERGY_PRICING!AC$4,Hour_Distribution!$B$1:$B$385,0),MATCH(ENERGY_PRICING!$D27,Hour_Distribution!$A$1:$U$1,0))</f>
        <v>408</v>
      </c>
      <c r="AD27" s="40">
        <f>+INDEX(Hour_Distribution!$A$1:$U$385,MATCH(ENERGY_PRICING!AD$4,Hour_Distribution!$B$1:$B$385,0),MATCH(ENERGY_PRICING!$D27,Hour_Distribution!$A$1:$U$1,0))</f>
        <v>352</v>
      </c>
      <c r="AE27" s="40">
        <f>+INDEX(Hour_Distribution!$A$1:$U$385,MATCH(ENERGY_PRICING!AE$4,Hour_Distribution!$B$1:$B$385,0),MATCH(ENERGY_PRICING!$D27,Hour_Distribution!$A$1:$U$1,0))</f>
        <v>375</v>
      </c>
      <c r="AF27" s="40">
        <f>+INDEX(Hour_Distribution!$A$1:$U$385,MATCH(ENERGY_PRICING!AF$4,Hour_Distribution!$B$1:$B$385,0),MATCH(ENERGY_PRICING!$D27,Hour_Distribution!$A$1:$U$1,0))</f>
        <v>400</v>
      </c>
      <c r="AG27" s="40">
        <f>+INDEX(Hour_Distribution!$A$1:$U$385,MATCH(ENERGY_PRICING!AG$4,Hour_Distribution!$B$1:$B$385,0),MATCH(ENERGY_PRICING!$D27,Hour_Distribution!$A$1:$U$1,0))</f>
        <v>392</v>
      </c>
      <c r="AH27" s="41">
        <f>+INDEX(Hour_Distribution!$A$1:$U$385,MATCH(ENERGY_PRICING!AH$4,Hour_Distribution!$B$1:$B$385,0),MATCH(ENERGY_PRICING!$D27,Hour_Distribution!$A$1:$U$1,0))</f>
        <v>368</v>
      </c>
      <c r="AI27" s="40">
        <f>+INDEX(Hour_Distribution!$A$1:$U$385,MATCH(ENERGY_PRICING!AI$4,Hour_Distribution!$B$1:$B$385,0),MATCH(ENERGY_PRICING!$D27,Hour_Distribution!$A$1:$U$1,0))</f>
        <v>424</v>
      </c>
      <c r="AJ27" s="40">
        <f>+INDEX(Hour_Distribution!$A$1:$U$385,MATCH(ENERGY_PRICING!AJ$4,Hour_Distribution!$B$1:$B$385,0),MATCH(ENERGY_PRICING!$D27,Hour_Distribution!$A$1:$U$1,0))</f>
        <v>376</v>
      </c>
      <c r="AK27" s="40">
        <f>+INDEX(Hour_Distribution!$A$1:$U$385,MATCH(ENERGY_PRICING!AK$4,Hour_Distribution!$B$1:$B$385,0),MATCH(ENERGY_PRICING!$D27,Hour_Distribution!$A$1:$U$1,0))</f>
        <v>400</v>
      </c>
      <c r="AL27" s="40">
        <f>+INDEX(Hour_Distribution!$A$1:$U$385,MATCH(ENERGY_PRICING!AL$4,Hour_Distribution!$B$1:$B$385,0),MATCH(ENERGY_PRICING!$D27,Hour_Distribution!$A$1:$U$1,0))</f>
        <v>392</v>
      </c>
      <c r="AM27" s="40">
        <f>+INDEX(Hour_Distribution!$A$1:$U$385,MATCH(ENERGY_PRICING!AM$4,Hour_Distribution!$B$1:$B$385,0),MATCH(ENERGY_PRICING!$D27,Hour_Distribution!$A$1:$U$1,0))</f>
        <v>385</v>
      </c>
      <c r="AN27" s="41">
        <f>+INDEX(Hour_Distribution!$A$1:$U$385,MATCH(ENERGY_PRICING!AN$4,Hour_Distribution!$B$1:$B$385,0),MATCH(ENERGY_PRICING!$D27,Hour_Distribution!$A$1:$U$1,0))</f>
        <v>424</v>
      </c>
      <c r="AO27" s="40">
        <f>+INDEX(Hour_Distribution!$A$1:$U$385,MATCH(ENERGY_PRICING!AO$4,Hour_Distribution!$B$1:$B$385,0),MATCH(ENERGY_PRICING!$D27,Hour_Distribution!$A$1:$U$1,0))</f>
        <v>392</v>
      </c>
      <c r="AP27" s="40">
        <f>+INDEX(Hour_Distribution!$A$1:$U$385,MATCH(ENERGY_PRICING!AP$4,Hour_Distribution!$B$1:$B$385,0),MATCH(ENERGY_PRICING!$D27,Hour_Distribution!$A$1:$U$1,0))</f>
        <v>360</v>
      </c>
      <c r="AQ27" s="40">
        <f>+INDEX(Hour_Distribution!$A$1:$U$385,MATCH(ENERGY_PRICING!AQ$4,Hour_Distribution!$B$1:$B$385,0),MATCH(ENERGY_PRICING!$D27,Hour_Distribution!$A$1:$U$1,0))</f>
        <v>407</v>
      </c>
      <c r="AR27" s="40">
        <f>+INDEX(Hour_Distribution!$A$1:$U$385,MATCH(ENERGY_PRICING!AR$4,Hour_Distribution!$B$1:$B$385,0),MATCH(ENERGY_PRICING!$D27,Hour_Distribution!$A$1:$U$1,0))</f>
        <v>368</v>
      </c>
      <c r="AS27" s="40">
        <f>+INDEX(Hour_Distribution!$A$1:$U$385,MATCH(ENERGY_PRICING!AS$4,Hour_Distribution!$B$1:$B$385,0),MATCH(ENERGY_PRICING!$D27,Hour_Distribution!$A$1:$U$1,0))</f>
        <v>392</v>
      </c>
      <c r="AT27" s="40">
        <f>+INDEX(Hour_Distribution!$A$1:$U$385,MATCH(ENERGY_PRICING!AT$4,Hour_Distribution!$B$1:$B$385,0),MATCH(ENERGY_PRICING!$D27,Hour_Distribution!$A$1:$U$1,0))</f>
        <v>400</v>
      </c>
      <c r="AU27" s="40">
        <f>+INDEX(Hour_Distribution!$A$1:$U$385,MATCH(ENERGY_PRICING!AU$4,Hour_Distribution!$B$1:$B$385,0),MATCH(ENERGY_PRICING!$D27,Hour_Distribution!$A$1:$U$1,0))</f>
        <v>392</v>
      </c>
      <c r="AV27" s="40">
        <f>+INDEX(Hour_Distribution!$A$1:$U$385,MATCH(ENERGY_PRICING!AV$4,Hour_Distribution!$B$1:$B$385,0),MATCH(ENERGY_PRICING!$D27,Hour_Distribution!$A$1:$U$1,0))</f>
        <v>392</v>
      </c>
      <c r="AW27" s="40">
        <f>+INDEX(Hour_Distribution!$A$1:$U$385,MATCH(ENERGY_PRICING!AW$4,Hour_Distribution!$B$1:$B$385,0),MATCH(ENERGY_PRICING!$D27,Hour_Distribution!$A$1:$U$1,0))</f>
        <v>400</v>
      </c>
      <c r="AX27" s="40">
        <f>+INDEX(Hour_Distribution!$A$1:$U$385,MATCH(ENERGY_PRICING!AX$4,Hour_Distribution!$B$1:$B$385,0),MATCH(ENERGY_PRICING!$D27,Hour_Distribution!$A$1:$U$1,0))</f>
        <v>376</v>
      </c>
      <c r="AY27" s="40">
        <f>+INDEX(Hour_Distribution!$A$1:$U$385,MATCH(ENERGY_PRICING!AY$4,Hour_Distribution!$B$1:$B$385,0),MATCH(ENERGY_PRICING!$D27,Hour_Distribution!$A$1:$U$1,0))</f>
        <v>401</v>
      </c>
      <c r="AZ27" s="41">
        <f>+INDEX(Hour_Distribution!$A$1:$U$385,MATCH(ENERGY_PRICING!AZ$4,Hour_Distribution!$B$1:$B$385,0),MATCH(ENERGY_PRICING!$D27,Hour_Distribution!$A$1:$U$1,0))</f>
        <v>408</v>
      </c>
      <c r="BA27" s="40">
        <f>+INDEX(Hour_Distribution!$A$1:$U$385,MATCH(ENERGY_PRICING!BA$4,Hour_Distribution!$B$1:$B$385,0),MATCH(ENERGY_PRICING!$D27,Hour_Distribution!$A$1:$U$1,0))</f>
        <v>392</v>
      </c>
      <c r="BB27" s="40">
        <f>+INDEX(Hour_Distribution!$A$1:$U$385,MATCH(ENERGY_PRICING!BB$4,Hour_Distribution!$B$1:$B$385,0),MATCH(ENERGY_PRICING!$D27,Hour_Distribution!$A$1:$U$1,0))</f>
        <v>352</v>
      </c>
      <c r="BC27" s="40">
        <f>+INDEX(Hour_Distribution!$A$1:$U$385,MATCH(ENERGY_PRICING!BC$4,Hour_Distribution!$B$1:$B$385,0),MATCH(ENERGY_PRICING!$D27,Hour_Distribution!$A$1:$U$1,0))</f>
        <v>407</v>
      </c>
      <c r="BD27" s="40">
        <f>+INDEX(Hour_Distribution!$A$1:$U$385,MATCH(ENERGY_PRICING!BD$4,Hour_Distribution!$B$1:$B$385,0),MATCH(ENERGY_PRICING!$D27,Hour_Distribution!$A$1:$U$1,0))</f>
        <v>368</v>
      </c>
      <c r="BE27" s="40">
        <f>+INDEX(Hour_Distribution!$A$1:$U$385,MATCH(ENERGY_PRICING!BE$4,Hour_Distribution!$B$1:$B$385,0),MATCH(ENERGY_PRICING!$D27,Hour_Distribution!$A$1:$U$1,0))</f>
        <v>408</v>
      </c>
      <c r="BF27" s="40">
        <f>+INDEX(Hour_Distribution!$A$1:$U$385,MATCH(ENERGY_PRICING!BF$4,Hour_Distribution!$B$1:$B$385,0),MATCH(ENERGY_PRICING!$D27,Hour_Distribution!$A$1:$U$1,0))</f>
        <v>384</v>
      </c>
      <c r="BG27" s="40">
        <f>+INDEX(Hour_Distribution!$A$1:$U$385,MATCH(ENERGY_PRICING!BG$4,Hour_Distribution!$B$1:$B$385,0),MATCH(ENERGY_PRICING!$D27,Hour_Distribution!$A$1:$U$1,0))</f>
        <v>392</v>
      </c>
      <c r="BH27" s="40">
        <f>+INDEX(Hour_Distribution!$A$1:$U$385,MATCH(ENERGY_PRICING!BH$4,Hour_Distribution!$B$1:$B$385,0),MATCH(ENERGY_PRICING!$D27,Hour_Distribution!$A$1:$U$1,0))</f>
        <v>408</v>
      </c>
      <c r="BI27" s="40">
        <f>+INDEX(Hour_Distribution!$A$1:$U$385,MATCH(ENERGY_PRICING!BI$4,Hour_Distribution!$B$1:$B$385,0),MATCH(ENERGY_PRICING!$D27,Hour_Distribution!$A$1:$U$1,0))</f>
        <v>384</v>
      </c>
      <c r="BJ27" s="40">
        <f>+INDEX(Hour_Distribution!$A$1:$U$385,MATCH(ENERGY_PRICING!BJ$4,Hour_Distribution!$B$1:$B$385,0),MATCH(ENERGY_PRICING!$D27,Hour_Distribution!$A$1:$U$1,0))</f>
        <v>376</v>
      </c>
      <c r="BK27" s="40">
        <f>+INDEX(Hour_Distribution!$A$1:$U$385,MATCH(ENERGY_PRICING!BK$4,Hour_Distribution!$B$1:$B$385,0),MATCH(ENERGY_PRICING!$D27,Hour_Distribution!$A$1:$U$1,0))</f>
        <v>417</v>
      </c>
      <c r="BL27" s="40">
        <f>+INDEX(Hour_Distribution!$A$1:$U$385,MATCH(ENERGY_PRICING!BL$4,Hour_Distribution!$B$1:$B$385,0),MATCH(ENERGY_PRICING!$D27,Hour_Distribution!$A$1:$U$1,0))</f>
        <v>392</v>
      </c>
      <c r="BM27" s="40">
        <f>+INDEX(Hour_Distribution!$A$1:$U$385,MATCH(ENERGY_PRICING!BM$4,Hour_Distribution!$B$1:$B$385,0),MATCH(ENERGY_PRICING!$D27,Hour_Distribution!$A$1:$U$1,0))</f>
        <v>408</v>
      </c>
      <c r="BN27" s="40">
        <f>+INDEX(Hour_Distribution!$A$1:$U$385,MATCH(ENERGY_PRICING!BN$4,Hour_Distribution!$B$1:$B$385,0),MATCH(ENERGY_PRICING!$D27,Hour_Distribution!$A$1:$U$1,0))</f>
        <v>352</v>
      </c>
      <c r="BO27" s="40">
        <f>+INDEX(Hour_Distribution!$A$1:$U$385,MATCH(ENERGY_PRICING!BO$4,Hour_Distribution!$B$1:$B$385,0),MATCH(ENERGY_PRICING!$D27,Hour_Distribution!$A$1:$U$1,0))</f>
        <v>391</v>
      </c>
      <c r="BP27" s="40">
        <f>+INDEX(Hour_Distribution!$A$1:$U$385,MATCH(ENERGY_PRICING!BP$4,Hour_Distribution!$B$1:$B$385,0),MATCH(ENERGY_PRICING!$D27,Hour_Distribution!$A$1:$U$1,0))</f>
        <v>368</v>
      </c>
      <c r="BQ27" s="40">
        <f>+INDEX(Hour_Distribution!$A$1:$U$385,MATCH(ENERGY_PRICING!BQ$4,Hour_Distribution!$B$1:$B$385,0),MATCH(ENERGY_PRICING!$D27,Hour_Distribution!$A$1:$U$1,0))</f>
        <v>424</v>
      </c>
      <c r="BR27" s="40">
        <f>+INDEX(Hour_Distribution!$A$1:$U$385,MATCH(ENERGY_PRICING!BR$4,Hour_Distribution!$B$1:$B$385,0),MATCH(ENERGY_PRICING!$D27,Hour_Distribution!$A$1:$U$1,0))</f>
        <v>368</v>
      </c>
      <c r="BS27" s="40">
        <f>+INDEX(Hour_Distribution!$A$1:$U$385,MATCH(ENERGY_PRICING!BS$4,Hour_Distribution!$B$1:$B$385,0),MATCH(ENERGY_PRICING!$D27,Hour_Distribution!$A$1:$U$1,0))</f>
        <v>392</v>
      </c>
      <c r="BT27" s="40">
        <f>+INDEX(Hour_Distribution!$A$1:$U$385,MATCH(ENERGY_PRICING!BT$4,Hour_Distribution!$B$1:$B$385,0),MATCH(ENERGY_PRICING!$D27,Hour_Distribution!$A$1:$U$1,0))</f>
        <v>408</v>
      </c>
      <c r="BU27" s="40">
        <f>+INDEX(Hour_Distribution!$A$1:$U$385,MATCH(ENERGY_PRICING!BU$4,Hour_Distribution!$B$1:$B$385,0),MATCH(ENERGY_PRICING!$D27,Hour_Distribution!$A$1:$U$1,0))</f>
        <v>384</v>
      </c>
      <c r="BV27" s="40">
        <f>+INDEX(Hour_Distribution!$A$1:$U$385,MATCH(ENERGY_PRICING!BV$4,Hour_Distribution!$B$1:$B$385,0),MATCH(ENERGY_PRICING!$D27,Hour_Distribution!$A$1:$U$1,0))</f>
        <v>392</v>
      </c>
      <c r="BW27" s="40">
        <f>+INDEX(Hour_Distribution!$A$1:$U$385,MATCH(ENERGY_PRICING!BW$4,Hour_Distribution!$B$1:$B$385,0),MATCH(ENERGY_PRICING!$D27,Hour_Distribution!$A$1:$U$1,0))</f>
        <v>401</v>
      </c>
      <c r="BX27" s="40">
        <f>+INDEX(Hour_Distribution!$A$1:$U$385,MATCH(ENERGY_PRICING!BX$4,Hour_Distribution!$B$1:$B$385,0),MATCH(ENERGY_PRICING!$D27,Hour_Distribution!$A$1:$U$1,0))</f>
        <v>392</v>
      </c>
      <c r="BY27" s="40">
        <f>+INDEX(Hour_Distribution!$A$1:$U$385,MATCH(ENERGY_PRICING!BY$4,Hour_Distribution!$B$1:$B$385,0),MATCH(ENERGY_PRICING!$D27,Hour_Distribution!$A$1:$U$1,0))</f>
        <v>424</v>
      </c>
      <c r="BZ27" s="40">
        <f>+INDEX(Hour_Distribution!$A$1:$U$385,MATCH(ENERGY_PRICING!BZ$4,Hour_Distribution!$B$1:$B$385,0),MATCH(ENERGY_PRICING!$D27,Hour_Distribution!$A$1:$U$1,0))</f>
        <v>352</v>
      </c>
      <c r="CA27" s="40">
        <f>+INDEX(Hour_Distribution!$A$1:$U$385,MATCH(ENERGY_PRICING!CA$4,Hour_Distribution!$B$1:$B$385,0),MATCH(ENERGY_PRICING!$D27,Hour_Distribution!$A$1:$U$1,0))</f>
        <v>375</v>
      </c>
      <c r="CB27" s="40">
        <f>+INDEX(Hour_Distribution!$A$1:$U$385,MATCH(ENERGY_PRICING!CB$4,Hour_Distribution!$B$1:$B$385,0),MATCH(ENERGY_PRICING!$D27,Hour_Distribution!$A$1:$U$1,0))</f>
        <v>368</v>
      </c>
      <c r="CC27" s="40">
        <f>+INDEX(Hour_Distribution!$A$1:$U$385,MATCH(ENERGY_PRICING!CC$4,Hour_Distribution!$B$1:$B$385,0),MATCH(ENERGY_PRICING!$D27,Hour_Distribution!$A$1:$U$1,0))</f>
        <v>424</v>
      </c>
      <c r="CD27" s="40">
        <f>+INDEX(Hour_Distribution!$A$1:$U$385,MATCH(ENERGY_PRICING!CD$4,Hour_Distribution!$B$1:$B$385,0),MATCH(ENERGY_PRICING!$D27,Hour_Distribution!$A$1:$U$1,0))</f>
        <v>368</v>
      </c>
      <c r="CE27" s="40">
        <f>+INDEX(Hour_Distribution!$A$1:$U$385,MATCH(ENERGY_PRICING!CE$4,Hour_Distribution!$B$1:$B$385,0),MATCH(ENERGY_PRICING!$D27,Hour_Distribution!$A$1:$U$1,0))</f>
        <v>408</v>
      </c>
      <c r="CF27" s="40">
        <f>+INDEX(Hour_Distribution!$A$1:$U$385,MATCH(ENERGY_PRICING!CF$4,Hour_Distribution!$B$1:$B$385,0),MATCH(ENERGY_PRICING!$D27,Hour_Distribution!$A$1:$U$1,0))</f>
        <v>392</v>
      </c>
      <c r="CG27" s="40">
        <f>+INDEX(Hour_Distribution!$A$1:$U$385,MATCH(ENERGY_PRICING!CG$4,Hour_Distribution!$B$1:$B$385,0),MATCH(ENERGY_PRICING!$D27,Hour_Distribution!$A$1:$U$1,0))</f>
        <v>384</v>
      </c>
      <c r="CH27" s="40">
        <f>+INDEX(Hour_Distribution!$A$1:$U$385,MATCH(ENERGY_PRICING!CH$4,Hour_Distribution!$B$1:$B$385,0),MATCH(ENERGY_PRICING!$D27,Hour_Distribution!$A$1:$U$1,0))</f>
        <v>408</v>
      </c>
      <c r="CI27" s="40">
        <f>+INDEX(Hour_Distribution!$A$1:$U$385,MATCH(ENERGY_PRICING!CI$4,Hour_Distribution!$B$1:$B$385,0),MATCH(ENERGY_PRICING!$D27,Hour_Distribution!$A$1:$U$1,0))</f>
        <v>385</v>
      </c>
      <c r="CJ27" s="40">
        <f>+INDEX(Hour_Distribution!$A$1:$U$385,MATCH(ENERGY_PRICING!CJ$4,Hour_Distribution!$B$1:$B$385,0),MATCH(ENERGY_PRICING!$D27,Hour_Distribution!$A$1:$U$1,0))</f>
        <v>392</v>
      </c>
      <c r="CK27" s="40">
        <f>+INDEX(Hour_Distribution!$A$1:$U$385,MATCH(ENERGY_PRICING!CK$4,Hour_Distribution!$B$1:$B$385,0),MATCH(ENERGY_PRICING!$D27,Hour_Distribution!$A$1:$U$1,0))</f>
        <v>424</v>
      </c>
      <c r="CL27" s="40">
        <f>+INDEX(Hour_Distribution!$A$1:$U$385,MATCH(ENERGY_PRICING!CL$4,Hour_Distribution!$B$1:$B$385,0),MATCH(ENERGY_PRICING!$D27,Hour_Distribution!$A$1:$U$1,0))</f>
        <v>360</v>
      </c>
      <c r="CM27" s="40">
        <f>+INDEX(Hour_Distribution!$A$1:$U$385,MATCH(ENERGY_PRICING!CM$4,Hour_Distribution!$B$1:$B$385,0),MATCH(ENERGY_PRICING!$D27,Hour_Distribution!$A$1:$U$1,0))</f>
        <v>375</v>
      </c>
      <c r="CN27" s="40">
        <f>+INDEX(Hour_Distribution!$A$1:$U$385,MATCH(ENERGY_PRICING!CN$4,Hour_Distribution!$B$1:$B$385,0),MATCH(ENERGY_PRICING!$D27,Hour_Distribution!$A$1:$U$1,0))</f>
        <v>400</v>
      </c>
      <c r="CO27" s="40">
        <f>+INDEX(Hour_Distribution!$A$1:$U$385,MATCH(ENERGY_PRICING!CO$4,Hour_Distribution!$B$1:$B$385,0),MATCH(ENERGY_PRICING!$D27,Hour_Distribution!$A$1:$U$1,0))</f>
        <v>392</v>
      </c>
      <c r="CP27" s="40">
        <f>+INDEX(Hour_Distribution!$A$1:$U$385,MATCH(ENERGY_PRICING!CP$4,Hour_Distribution!$B$1:$B$385,0),MATCH(ENERGY_PRICING!$D27,Hour_Distribution!$A$1:$U$1,0))</f>
        <v>368</v>
      </c>
      <c r="CQ27" s="40">
        <f>+INDEX(Hour_Distribution!$A$1:$U$385,MATCH(ENERGY_PRICING!CQ$4,Hour_Distribution!$B$1:$B$385,0),MATCH(ENERGY_PRICING!$D27,Hour_Distribution!$A$1:$U$1,0))</f>
        <v>424</v>
      </c>
      <c r="CR27" s="40">
        <f>+INDEX(Hour_Distribution!$A$1:$U$385,MATCH(ENERGY_PRICING!CR$4,Hour_Distribution!$B$1:$B$385,0),MATCH(ENERGY_PRICING!$D27,Hour_Distribution!$A$1:$U$1,0))</f>
        <v>376</v>
      </c>
      <c r="CS27" s="40">
        <f>+INDEX(Hour_Distribution!$A$1:$U$385,MATCH(ENERGY_PRICING!CS$4,Hour_Distribution!$B$1:$B$385,0),MATCH(ENERGY_PRICING!$D27,Hour_Distribution!$A$1:$U$1,0))</f>
        <v>400</v>
      </c>
      <c r="CT27" s="40">
        <f>+INDEX(Hour_Distribution!$A$1:$U$385,MATCH(ENERGY_PRICING!CT$4,Hour_Distribution!$B$1:$B$385,0),MATCH(ENERGY_PRICING!$D27,Hour_Distribution!$A$1:$U$1,0))</f>
        <v>392</v>
      </c>
      <c r="CU27" s="40">
        <f>+INDEX(Hour_Distribution!$A$1:$U$385,MATCH(ENERGY_PRICING!CU$4,Hour_Distribution!$B$1:$B$385,0),MATCH(ENERGY_PRICING!$D27,Hour_Distribution!$A$1:$U$1,0))</f>
        <v>385</v>
      </c>
      <c r="CV27" s="40">
        <f>+INDEX(Hour_Distribution!$A$1:$U$385,MATCH(ENERGY_PRICING!CV$4,Hour_Distribution!$B$1:$B$385,0),MATCH(ENERGY_PRICING!$D27,Hour_Distribution!$A$1:$U$1,0))</f>
        <v>424</v>
      </c>
      <c r="CW27" s="40">
        <f>+INDEX(Hour_Distribution!$A$1:$U$385,MATCH(ENERGY_PRICING!CW$4,Hour_Distribution!$B$1:$B$385,0),MATCH(ENERGY_PRICING!$D27,Hour_Distribution!$A$1:$U$1,0))</f>
        <v>392</v>
      </c>
      <c r="CX27" s="40">
        <f>+INDEX(Hour_Distribution!$A$1:$U$385,MATCH(ENERGY_PRICING!CX$4,Hour_Distribution!$B$1:$B$385,0),MATCH(ENERGY_PRICING!$D27,Hour_Distribution!$A$1:$U$1,0))</f>
        <v>352</v>
      </c>
      <c r="CY27" s="40">
        <f>+INDEX(Hour_Distribution!$A$1:$U$385,MATCH(ENERGY_PRICING!CY$4,Hour_Distribution!$B$1:$B$385,0),MATCH(ENERGY_PRICING!$D27,Hour_Distribution!$A$1:$U$1,0))</f>
        <v>391</v>
      </c>
      <c r="CZ27" s="40">
        <f>+INDEX(Hour_Distribution!$A$1:$U$385,MATCH(ENERGY_PRICING!CZ$4,Hour_Distribution!$B$1:$B$385,0),MATCH(ENERGY_PRICING!$D27,Hour_Distribution!$A$1:$U$1,0))</f>
        <v>384</v>
      </c>
      <c r="DA27" s="40">
        <f>+INDEX(Hour_Distribution!$A$1:$U$385,MATCH(ENERGY_PRICING!DA$4,Hour_Distribution!$B$1:$B$385,0),MATCH(ENERGY_PRICING!$D27,Hour_Distribution!$A$1:$U$1,0))</f>
        <v>392</v>
      </c>
      <c r="DB27" s="40">
        <f>+INDEX(Hour_Distribution!$A$1:$U$385,MATCH(ENERGY_PRICING!DB$4,Hour_Distribution!$B$1:$B$385,0),MATCH(ENERGY_PRICING!$D27,Hour_Distribution!$A$1:$U$1,0))</f>
        <v>384</v>
      </c>
      <c r="DC27" s="40">
        <f>+INDEX(Hour_Distribution!$A$1:$U$385,MATCH(ENERGY_PRICING!DC$4,Hour_Distribution!$B$1:$B$385,0),MATCH(ENERGY_PRICING!$D27,Hour_Distribution!$A$1:$U$1,0))</f>
        <v>408</v>
      </c>
      <c r="DD27" s="40">
        <f>+INDEX(Hour_Distribution!$A$1:$U$385,MATCH(ENERGY_PRICING!DD$4,Hour_Distribution!$B$1:$B$385,0),MATCH(ENERGY_PRICING!$D27,Hour_Distribution!$A$1:$U$1,0))</f>
        <v>376</v>
      </c>
      <c r="DE27" s="40">
        <f>+INDEX(Hour_Distribution!$A$1:$U$385,MATCH(ENERGY_PRICING!DE$4,Hour_Distribution!$B$1:$B$385,0),MATCH(ENERGY_PRICING!$D27,Hour_Distribution!$A$1:$U$1,0))</f>
        <v>416</v>
      </c>
      <c r="DF27" s="40">
        <f>+INDEX(Hour_Distribution!$A$1:$U$385,MATCH(ENERGY_PRICING!DF$4,Hour_Distribution!$B$1:$B$385,0),MATCH(ENERGY_PRICING!$D27,Hour_Distribution!$A$1:$U$1,0))</f>
        <v>376</v>
      </c>
      <c r="DG27" s="40">
        <f>+INDEX(Hour_Distribution!$A$1:$U$385,MATCH(ENERGY_PRICING!DG$4,Hour_Distribution!$B$1:$B$385,0),MATCH(ENERGY_PRICING!$D27,Hour_Distribution!$A$1:$U$1,0))</f>
        <v>385</v>
      </c>
      <c r="DH27" s="40">
        <f>+INDEX(Hour_Distribution!$A$1:$U$385,MATCH(ENERGY_PRICING!DH$4,Hour_Distribution!$B$1:$B$385,0),MATCH(ENERGY_PRICING!$D27,Hour_Distribution!$A$1:$U$1,0))</f>
        <v>424</v>
      </c>
      <c r="DI27" s="40">
        <f>+INDEX(Hour_Distribution!$A$1:$U$385,MATCH(ENERGY_PRICING!DI$4,Hour_Distribution!$B$1:$B$385,0),MATCH(ENERGY_PRICING!$D27,Hour_Distribution!$A$1:$U$1,0))</f>
        <v>392</v>
      </c>
      <c r="DJ27" s="40">
        <f>+INDEX(Hour_Distribution!$A$1:$U$385,MATCH(ENERGY_PRICING!DJ$4,Hour_Distribution!$B$1:$B$385,0),MATCH(ENERGY_PRICING!$D27,Hour_Distribution!$A$1:$U$1,0))</f>
        <v>352</v>
      </c>
      <c r="DK27" s="40">
        <f>+INDEX(Hour_Distribution!$A$1:$U$385,MATCH(ENERGY_PRICING!DK$4,Hour_Distribution!$B$1:$B$385,0),MATCH(ENERGY_PRICING!$D27,Hour_Distribution!$A$1:$U$1,0))</f>
        <v>407</v>
      </c>
      <c r="DL27" s="40">
        <f>+INDEX(Hour_Distribution!$A$1:$U$385,MATCH(ENERGY_PRICING!DL$4,Hour_Distribution!$B$1:$B$385,0),MATCH(ENERGY_PRICING!$D27,Hour_Distribution!$A$1:$U$1,0))</f>
        <v>368</v>
      </c>
      <c r="DM27" s="40">
        <f>+INDEX(Hour_Distribution!$A$1:$U$385,MATCH(ENERGY_PRICING!DM$4,Hour_Distribution!$B$1:$B$385,0),MATCH(ENERGY_PRICING!$D27,Hour_Distribution!$A$1:$U$1,0))</f>
        <v>392</v>
      </c>
      <c r="DN27" s="40">
        <f>+INDEX(Hour_Distribution!$A$1:$U$385,MATCH(ENERGY_PRICING!DN$4,Hour_Distribution!$B$1:$B$385,0),MATCH(ENERGY_PRICING!$D27,Hour_Distribution!$A$1:$U$1,0))</f>
        <v>400</v>
      </c>
      <c r="DO27" s="40">
        <f>+INDEX(Hour_Distribution!$A$1:$U$385,MATCH(ENERGY_PRICING!DO$4,Hour_Distribution!$B$1:$B$385,0),MATCH(ENERGY_PRICING!$D27,Hour_Distribution!$A$1:$U$1,0))</f>
        <v>392</v>
      </c>
      <c r="DP27" s="40">
        <f>+INDEX(Hour_Distribution!$A$1:$U$385,MATCH(ENERGY_PRICING!DP$4,Hour_Distribution!$B$1:$B$385,0),MATCH(ENERGY_PRICING!$D27,Hour_Distribution!$A$1:$U$1,0))</f>
        <v>392</v>
      </c>
      <c r="DQ27" s="40">
        <f>+INDEX(Hour_Distribution!$A$1:$U$385,MATCH(ENERGY_PRICING!DQ$4,Hour_Distribution!$B$1:$B$385,0),MATCH(ENERGY_PRICING!$D27,Hour_Distribution!$A$1:$U$1,0))</f>
        <v>400</v>
      </c>
      <c r="DR27" s="40">
        <f>+INDEX(Hour_Distribution!$A$1:$U$385,MATCH(ENERGY_PRICING!DR$4,Hour_Distribution!$B$1:$B$385,0),MATCH(ENERGY_PRICING!$D27,Hour_Distribution!$A$1:$U$1,0))</f>
        <v>376</v>
      </c>
      <c r="DS27" s="40">
        <f>+INDEX(Hour_Distribution!$A$1:$U$385,MATCH(ENERGY_PRICING!DS$4,Hour_Distribution!$B$1:$B$385,0),MATCH(ENERGY_PRICING!$D27,Hour_Distribution!$A$1:$U$1,0))</f>
        <v>401</v>
      </c>
      <c r="DT27" s="40">
        <f>+INDEX(Hour_Distribution!$A$1:$U$385,MATCH(ENERGY_PRICING!DT$4,Hour_Distribution!$B$1:$B$385,0),MATCH(ENERGY_PRICING!$D27,Hour_Distribution!$A$1:$U$1,0))</f>
        <v>408</v>
      </c>
      <c r="DU27" s="40">
        <f>+INDEX(Hour_Distribution!$A$1:$U$385,MATCH(ENERGY_PRICING!DU$4,Hour_Distribution!$B$1:$B$385,0),MATCH(ENERGY_PRICING!$D27,Hour_Distribution!$A$1:$U$1,0))</f>
        <v>392</v>
      </c>
      <c r="DV27" s="40">
        <f>+INDEX(Hour_Distribution!$A$1:$U$385,MATCH(ENERGY_PRICING!DV$4,Hour_Distribution!$B$1:$B$385,0),MATCH(ENERGY_PRICING!$D27,Hour_Distribution!$A$1:$U$1,0))</f>
        <v>352</v>
      </c>
      <c r="DW27" s="40">
        <f>+INDEX(Hour_Distribution!$A$1:$U$385,MATCH(ENERGY_PRICING!DW$4,Hour_Distribution!$B$1:$B$385,0),MATCH(ENERGY_PRICING!$D27,Hour_Distribution!$A$1:$U$1,0))</f>
        <v>407</v>
      </c>
      <c r="DX27" s="40">
        <f>+INDEX(Hour_Distribution!$A$1:$U$385,MATCH(ENERGY_PRICING!DX$4,Hour_Distribution!$B$1:$B$385,0),MATCH(ENERGY_PRICING!$D27,Hour_Distribution!$A$1:$U$1,0))</f>
        <v>368</v>
      </c>
      <c r="DY27" s="40">
        <f>+INDEX(Hour_Distribution!$A$1:$U$385,MATCH(ENERGY_PRICING!DY$4,Hour_Distribution!$B$1:$B$385,0),MATCH(ENERGY_PRICING!$D27,Hour_Distribution!$A$1:$U$1,0))</f>
        <v>408</v>
      </c>
      <c r="DZ27" s="40">
        <f>+INDEX(Hour_Distribution!$A$1:$U$385,MATCH(ENERGY_PRICING!DZ$4,Hour_Distribution!$B$1:$B$385,0),MATCH(ENERGY_PRICING!$D27,Hour_Distribution!$A$1:$U$1,0))</f>
        <v>384</v>
      </c>
      <c r="EA27" s="40">
        <f>+INDEX(Hour_Distribution!$A$1:$U$385,MATCH(ENERGY_PRICING!EA$4,Hour_Distribution!$B$1:$B$385,0),MATCH(ENERGY_PRICING!$D27,Hour_Distribution!$A$1:$U$1,0))</f>
        <v>392</v>
      </c>
      <c r="EB27" s="40">
        <f>+INDEX(Hour_Distribution!$A$1:$U$385,MATCH(ENERGY_PRICING!EB$4,Hour_Distribution!$B$1:$B$385,0),MATCH(ENERGY_PRICING!$D27,Hour_Distribution!$A$1:$U$1,0))</f>
        <v>408</v>
      </c>
      <c r="EC27" s="40">
        <f>+INDEX(Hour_Distribution!$A$1:$U$385,MATCH(ENERGY_PRICING!EC$4,Hour_Distribution!$B$1:$B$385,0),MATCH(ENERGY_PRICING!$D27,Hour_Distribution!$A$1:$U$1,0))</f>
        <v>384</v>
      </c>
      <c r="ED27" s="40">
        <f>+INDEX(Hour_Distribution!$A$1:$U$385,MATCH(ENERGY_PRICING!ED$4,Hour_Distribution!$B$1:$B$385,0),MATCH(ENERGY_PRICING!$D27,Hour_Distribution!$A$1:$U$1,0))</f>
        <v>376</v>
      </c>
      <c r="EE27" s="40">
        <f>+INDEX(Hour_Distribution!$A$1:$U$385,MATCH(ENERGY_PRICING!EE$4,Hour_Distribution!$B$1:$B$385,0),MATCH(ENERGY_PRICING!$D27,Hour_Distribution!$A$1:$U$1,0))</f>
        <v>417</v>
      </c>
      <c r="EF27" s="40">
        <f>+INDEX(Hour_Distribution!$A$1:$U$385,MATCH(ENERGY_PRICING!EF$4,Hour_Distribution!$B$1:$B$385,0),MATCH(ENERGY_PRICING!$D27,Hour_Distribution!$A$1:$U$1,0))</f>
        <v>392</v>
      </c>
      <c r="EG27" s="40">
        <f>+INDEX(Hour_Distribution!$A$1:$U$385,MATCH(ENERGY_PRICING!EG$4,Hour_Distribution!$B$1:$B$385,0),MATCH(ENERGY_PRICING!$D27,Hour_Distribution!$A$1:$U$1,0))</f>
        <v>408</v>
      </c>
      <c r="EH27" s="40">
        <f>+INDEX(Hour_Distribution!$A$1:$U$385,MATCH(ENERGY_PRICING!EH$4,Hour_Distribution!$B$1:$B$385,0),MATCH(ENERGY_PRICING!$D27,Hour_Distribution!$A$1:$U$1,0))</f>
        <v>376</v>
      </c>
      <c r="EI27" s="40">
        <f>+INDEX(Hour_Distribution!$A$1:$U$385,MATCH(ENERGY_PRICING!EI$4,Hour_Distribution!$B$1:$B$385,0),MATCH(ENERGY_PRICING!$D27,Hour_Distribution!$A$1:$U$1,0))</f>
        <v>375</v>
      </c>
      <c r="EJ27" s="40">
        <f>+INDEX(Hour_Distribution!$A$1:$U$385,MATCH(ENERGY_PRICING!EJ$4,Hour_Distribution!$B$1:$B$385,0),MATCH(ENERGY_PRICING!$D27,Hour_Distribution!$A$1:$U$1,0))</f>
        <v>368</v>
      </c>
      <c r="EK27" s="40">
        <f>+INDEX(Hour_Distribution!$A$1:$U$385,MATCH(ENERGY_PRICING!EK$4,Hour_Distribution!$B$1:$B$385,0),MATCH(ENERGY_PRICING!$D27,Hour_Distribution!$A$1:$U$1,0))</f>
        <v>424</v>
      </c>
      <c r="EL27" s="40">
        <f>+INDEX(Hour_Distribution!$A$1:$U$385,MATCH(ENERGY_PRICING!EL$4,Hour_Distribution!$B$1:$B$385,0),MATCH(ENERGY_PRICING!$D27,Hour_Distribution!$A$1:$U$1,0))</f>
        <v>368</v>
      </c>
      <c r="EM27" s="40">
        <f>+INDEX(Hour_Distribution!$A$1:$U$385,MATCH(ENERGY_PRICING!EM$4,Hour_Distribution!$B$1:$B$385,0),MATCH(ENERGY_PRICING!$D27,Hour_Distribution!$A$1:$U$1,0))</f>
        <v>408</v>
      </c>
      <c r="EN27" s="40">
        <f>+INDEX(Hour_Distribution!$A$1:$U$385,MATCH(ENERGY_PRICING!EN$4,Hour_Distribution!$B$1:$B$385,0),MATCH(ENERGY_PRICING!$D27,Hour_Distribution!$A$1:$U$1,0))</f>
        <v>392</v>
      </c>
      <c r="EO27" s="40">
        <f>+INDEX(Hour_Distribution!$A$1:$U$385,MATCH(ENERGY_PRICING!EO$4,Hour_Distribution!$B$1:$B$385,0),MATCH(ENERGY_PRICING!$D27,Hour_Distribution!$A$1:$U$1,0))</f>
        <v>384</v>
      </c>
      <c r="EP27" s="40">
        <f>+INDEX(Hour_Distribution!$A$1:$U$385,MATCH(ENERGY_PRICING!EP$4,Hour_Distribution!$B$1:$B$385,0),MATCH(ENERGY_PRICING!$D27,Hour_Distribution!$A$1:$U$1,0))</f>
        <v>408</v>
      </c>
      <c r="EQ27" s="40">
        <f>+INDEX(Hour_Distribution!$A$1:$U$385,MATCH(ENERGY_PRICING!EQ$4,Hour_Distribution!$B$1:$B$385,0),MATCH(ENERGY_PRICING!$D27,Hour_Distribution!$A$1:$U$1,0))</f>
        <v>385</v>
      </c>
      <c r="ER27" s="40">
        <f>+INDEX(Hour_Distribution!$A$1:$U$385,MATCH(ENERGY_PRICING!ER$4,Hour_Distribution!$B$1:$B$385,0),MATCH(ENERGY_PRICING!$D27,Hour_Distribution!$A$1:$U$1,0))</f>
        <v>392</v>
      </c>
      <c r="ES27" s="40">
        <f>+INDEX(Hour_Distribution!$A$1:$U$385,MATCH(ENERGY_PRICING!ES$4,Hour_Distribution!$B$1:$B$385,0),MATCH(ENERGY_PRICING!$D27,Hour_Distribution!$A$1:$U$1,0))</f>
        <v>424</v>
      </c>
      <c r="ET27" s="40">
        <f>+INDEX(Hour_Distribution!$A$1:$U$385,MATCH(ENERGY_PRICING!ET$4,Hour_Distribution!$B$1:$B$385,0),MATCH(ENERGY_PRICING!$D27,Hour_Distribution!$A$1:$U$1,0))</f>
        <v>352</v>
      </c>
      <c r="EU27" s="40">
        <f>+INDEX(Hour_Distribution!$A$1:$U$385,MATCH(ENERGY_PRICING!EU$4,Hour_Distribution!$B$1:$B$385,0),MATCH(ENERGY_PRICING!$D27,Hour_Distribution!$A$1:$U$1,0))</f>
        <v>375</v>
      </c>
      <c r="EV27" s="40">
        <f>+INDEX(Hour_Distribution!$A$1:$U$385,MATCH(ENERGY_PRICING!EV$4,Hour_Distribution!$B$1:$B$385,0),MATCH(ENERGY_PRICING!$D27,Hour_Distribution!$A$1:$U$1,0))</f>
        <v>384</v>
      </c>
      <c r="EW27" s="40">
        <f>+INDEX(Hour_Distribution!$A$1:$U$385,MATCH(ENERGY_PRICING!EW$4,Hour_Distribution!$B$1:$B$385,0),MATCH(ENERGY_PRICING!$D27,Hour_Distribution!$A$1:$U$1,0))</f>
        <v>408</v>
      </c>
      <c r="EX27" s="40">
        <f>+INDEX(Hour_Distribution!$A$1:$U$385,MATCH(ENERGY_PRICING!EX$4,Hour_Distribution!$B$1:$B$385,0),MATCH(ENERGY_PRICING!$D27,Hour_Distribution!$A$1:$U$1,0))</f>
        <v>368</v>
      </c>
      <c r="EY27" s="40">
        <f>+INDEX(Hour_Distribution!$A$1:$U$385,MATCH(ENERGY_PRICING!EY$4,Hour_Distribution!$B$1:$B$385,0),MATCH(ENERGY_PRICING!$D27,Hour_Distribution!$A$1:$U$1,0))</f>
        <v>424</v>
      </c>
      <c r="EZ27" s="40">
        <f>+INDEX(Hour_Distribution!$A$1:$U$385,MATCH(ENERGY_PRICING!EZ$4,Hour_Distribution!$B$1:$B$385,0),MATCH(ENERGY_PRICING!$D27,Hour_Distribution!$A$1:$U$1,0))</f>
        <v>376</v>
      </c>
      <c r="FA27" s="40">
        <f>+INDEX(Hour_Distribution!$A$1:$U$385,MATCH(ENERGY_PRICING!FA$4,Hour_Distribution!$B$1:$B$385,0),MATCH(ENERGY_PRICING!$D27,Hour_Distribution!$A$1:$U$1,0))</f>
        <v>384</v>
      </c>
      <c r="FB27" s="40">
        <f>+INDEX(Hour_Distribution!$A$1:$U$385,MATCH(ENERGY_PRICING!FB$4,Hour_Distribution!$B$1:$B$385,0),MATCH(ENERGY_PRICING!$D27,Hour_Distribution!$A$1:$U$1,0))</f>
        <v>408</v>
      </c>
      <c r="FC27" s="40">
        <f>+INDEX(Hour_Distribution!$A$1:$U$385,MATCH(ENERGY_PRICING!FC$4,Hour_Distribution!$B$1:$B$385,0),MATCH(ENERGY_PRICING!$D27,Hour_Distribution!$A$1:$U$1,0))</f>
        <v>385</v>
      </c>
      <c r="FD27" s="40">
        <f>+INDEX(Hour_Distribution!$A$1:$U$385,MATCH(ENERGY_PRICING!FD$4,Hour_Distribution!$B$1:$B$385,0),MATCH(ENERGY_PRICING!$D27,Hour_Distribution!$A$1:$U$1,0))</f>
        <v>408</v>
      </c>
      <c r="FE27" s="40">
        <f>+INDEX(Hour_Distribution!$A$1:$U$385,MATCH(ENERGY_PRICING!FE$4,Hour_Distribution!$B$1:$B$385,0),MATCH(ENERGY_PRICING!$D27,Hour_Distribution!$A$1:$U$1,0))</f>
        <v>408</v>
      </c>
      <c r="FF27" s="40">
        <f>+INDEX(Hour_Distribution!$A$1:$U$385,MATCH(ENERGY_PRICING!FF$4,Hour_Distribution!$B$1:$B$385,0),MATCH(ENERGY_PRICING!$D27,Hour_Distribution!$A$1:$U$1,0))</f>
        <v>352</v>
      </c>
      <c r="FG27" s="40">
        <f>+INDEX(Hour_Distribution!$A$1:$U$385,MATCH(ENERGY_PRICING!FG$4,Hour_Distribution!$B$1:$B$385,0),MATCH(ENERGY_PRICING!$D27,Hour_Distribution!$A$1:$U$1,0))</f>
        <v>375</v>
      </c>
      <c r="FH27" s="40">
        <f>+INDEX(Hour_Distribution!$A$1:$U$385,MATCH(ENERGY_PRICING!FH$4,Hour_Distribution!$B$1:$B$385,0),MATCH(ENERGY_PRICING!$D27,Hour_Distribution!$A$1:$U$1,0))</f>
        <v>400</v>
      </c>
      <c r="FI27" s="40">
        <f>+INDEX(Hour_Distribution!$A$1:$U$385,MATCH(ENERGY_PRICING!FI$4,Hour_Distribution!$B$1:$B$385,0),MATCH(ENERGY_PRICING!$D27,Hour_Distribution!$A$1:$U$1,0))</f>
        <v>392</v>
      </c>
      <c r="FJ27" s="40">
        <f>+INDEX(Hour_Distribution!$A$1:$U$385,MATCH(ENERGY_PRICING!FJ$4,Hour_Distribution!$B$1:$B$385,0),MATCH(ENERGY_PRICING!$D27,Hour_Distribution!$A$1:$U$1,0))</f>
        <v>368</v>
      </c>
      <c r="FK27" s="40">
        <f>+INDEX(Hour_Distribution!$A$1:$U$385,MATCH(ENERGY_PRICING!FK$4,Hour_Distribution!$B$1:$B$385,0),MATCH(ENERGY_PRICING!$D27,Hour_Distribution!$A$1:$U$1,0))</f>
        <v>424</v>
      </c>
      <c r="FL27" s="40">
        <f>+INDEX(Hour_Distribution!$A$1:$U$385,MATCH(ENERGY_PRICING!FL$4,Hour_Distribution!$B$1:$B$385,0),MATCH(ENERGY_PRICING!$D27,Hour_Distribution!$A$1:$U$1,0))</f>
        <v>376</v>
      </c>
      <c r="FM27" s="40">
        <f>+INDEX(Hour_Distribution!$A$1:$U$385,MATCH(ENERGY_PRICING!FM$4,Hour_Distribution!$B$1:$B$385,0),MATCH(ENERGY_PRICING!$D27,Hour_Distribution!$A$1:$U$1,0))</f>
        <v>400</v>
      </c>
      <c r="FN27" s="40">
        <f>+INDEX(Hour_Distribution!$A$1:$U$385,MATCH(ENERGY_PRICING!FN$4,Hour_Distribution!$B$1:$B$385,0),MATCH(ENERGY_PRICING!$D27,Hour_Distribution!$A$1:$U$1,0))</f>
        <v>392</v>
      </c>
      <c r="FO27" s="40">
        <f>+INDEX(Hour_Distribution!$A$1:$U$385,MATCH(ENERGY_PRICING!FO$4,Hour_Distribution!$B$1:$B$385,0),MATCH(ENERGY_PRICING!$D27,Hour_Distribution!$A$1:$U$1,0))</f>
        <v>385</v>
      </c>
      <c r="FP27" s="40">
        <f>+INDEX(Hour_Distribution!$A$1:$U$385,MATCH(ENERGY_PRICING!FP$4,Hour_Distribution!$B$1:$B$385,0),MATCH(ENERGY_PRICING!$D27,Hour_Distribution!$A$1:$U$1,0))</f>
        <v>424</v>
      </c>
      <c r="FQ27" s="40">
        <f>+INDEX(Hour_Distribution!$A$1:$U$385,MATCH(ENERGY_PRICING!FQ$4,Hour_Distribution!$B$1:$B$385,0),MATCH(ENERGY_PRICING!$D27,Hour_Distribution!$A$1:$U$1,0))</f>
        <v>392</v>
      </c>
      <c r="FR27" s="40">
        <f>+INDEX(Hour_Distribution!$A$1:$U$385,MATCH(ENERGY_PRICING!FR$4,Hour_Distribution!$B$1:$B$385,0),MATCH(ENERGY_PRICING!$D27,Hour_Distribution!$A$1:$U$1,0))</f>
        <v>352</v>
      </c>
      <c r="FS27" s="40">
        <f>+INDEX(Hour_Distribution!$A$1:$U$385,MATCH(ENERGY_PRICING!FS$4,Hour_Distribution!$B$1:$B$385,0),MATCH(ENERGY_PRICING!$D27,Hour_Distribution!$A$1:$U$1,0))</f>
        <v>391</v>
      </c>
      <c r="FT27" s="40">
        <f>+INDEX(Hour_Distribution!$A$1:$U$385,MATCH(ENERGY_PRICING!FT$4,Hour_Distribution!$B$1:$B$385,0),MATCH(ENERGY_PRICING!$D27,Hour_Distribution!$A$1:$U$1,0))</f>
        <v>384</v>
      </c>
      <c r="FU27" s="40">
        <f>+INDEX(Hour_Distribution!$A$1:$U$385,MATCH(ENERGY_PRICING!FU$4,Hour_Distribution!$B$1:$B$385,0),MATCH(ENERGY_PRICING!$D27,Hour_Distribution!$A$1:$U$1,0))</f>
        <v>392</v>
      </c>
      <c r="FV27" s="40">
        <f>+INDEX(Hour_Distribution!$A$1:$U$385,MATCH(ENERGY_PRICING!FV$4,Hour_Distribution!$B$1:$B$385,0),MATCH(ENERGY_PRICING!$D27,Hour_Distribution!$A$1:$U$1,0))</f>
        <v>384</v>
      </c>
      <c r="FW27" s="40">
        <f>+INDEX(Hour_Distribution!$A$1:$U$385,MATCH(ENERGY_PRICING!FW$4,Hour_Distribution!$B$1:$B$385,0),MATCH(ENERGY_PRICING!$D27,Hour_Distribution!$A$1:$U$1,0))</f>
        <v>408</v>
      </c>
      <c r="FX27" s="40">
        <f>+INDEX(Hour_Distribution!$A$1:$U$385,MATCH(ENERGY_PRICING!FX$4,Hour_Distribution!$B$1:$B$385,0),MATCH(ENERGY_PRICING!$D27,Hour_Distribution!$A$1:$U$1,0))</f>
        <v>376</v>
      </c>
      <c r="FY27" s="40">
        <f>+INDEX(Hour_Distribution!$A$1:$U$385,MATCH(ENERGY_PRICING!FY$4,Hour_Distribution!$B$1:$B$385,0),MATCH(ENERGY_PRICING!$D27,Hour_Distribution!$A$1:$U$1,0))</f>
        <v>416</v>
      </c>
      <c r="FZ27" s="40">
        <f>+INDEX(Hour_Distribution!$A$1:$U$385,MATCH(ENERGY_PRICING!FZ$4,Hour_Distribution!$B$1:$B$385,0),MATCH(ENERGY_PRICING!$D27,Hour_Distribution!$A$1:$U$1,0))</f>
        <v>376</v>
      </c>
      <c r="GA27" s="40">
        <f>+INDEX(Hour_Distribution!$A$1:$U$385,MATCH(ENERGY_PRICING!GA$4,Hour_Distribution!$B$1:$B$385,0),MATCH(ENERGY_PRICING!$D27,Hour_Distribution!$A$1:$U$1,0))</f>
        <v>385</v>
      </c>
      <c r="GB27" s="40">
        <f>+INDEX(Hour_Distribution!$A$1:$U$385,MATCH(ENERGY_PRICING!GB$4,Hour_Distribution!$B$1:$B$385,0),MATCH(ENERGY_PRICING!$D27,Hour_Distribution!$A$1:$U$1,0))</f>
        <v>424</v>
      </c>
      <c r="GC27" s="40">
        <f>+INDEX(Hour_Distribution!$A$1:$U$385,MATCH(ENERGY_PRICING!GC$4,Hour_Distribution!$B$1:$B$385,0),MATCH(ENERGY_PRICING!$D27,Hour_Distribution!$A$1:$U$1,0))</f>
        <v>392</v>
      </c>
      <c r="GD27" s="40">
        <f>+INDEX(Hour_Distribution!$A$1:$U$385,MATCH(ENERGY_PRICING!GD$4,Hour_Distribution!$B$1:$B$385,0),MATCH(ENERGY_PRICING!$D27,Hour_Distribution!$A$1:$U$1,0))</f>
        <v>360</v>
      </c>
      <c r="GE27" s="40">
        <f>+INDEX(Hour_Distribution!$A$1:$U$385,MATCH(ENERGY_PRICING!GE$4,Hour_Distribution!$B$1:$B$385,0),MATCH(ENERGY_PRICING!$D27,Hour_Distribution!$A$1:$U$1,0))</f>
        <v>407</v>
      </c>
      <c r="GF27" s="40">
        <f>+INDEX(Hour_Distribution!$A$1:$U$385,MATCH(ENERGY_PRICING!GF$4,Hour_Distribution!$B$1:$B$385,0),MATCH(ENERGY_PRICING!$D27,Hour_Distribution!$A$1:$U$1,0))</f>
        <v>368</v>
      </c>
      <c r="GG27" s="40">
        <f>+INDEX(Hour_Distribution!$A$1:$U$385,MATCH(ENERGY_PRICING!GG$4,Hour_Distribution!$B$1:$B$385,0),MATCH(ENERGY_PRICING!$D27,Hour_Distribution!$A$1:$U$1,0))</f>
        <v>408</v>
      </c>
      <c r="GH27" s="40">
        <f>+INDEX(Hour_Distribution!$A$1:$U$385,MATCH(ENERGY_PRICING!GH$4,Hour_Distribution!$B$1:$B$385,0),MATCH(ENERGY_PRICING!$D27,Hour_Distribution!$A$1:$U$1,0))</f>
        <v>384</v>
      </c>
      <c r="GI27" s="40">
        <f>+INDEX(Hour_Distribution!$A$1:$U$385,MATCH(ENERGY_PRICING!GI$4,Hour_Distribution!$B$1:$B$385,0),MATCH(ENERGY_PRICING!$D27,Hour_Distribution!$A$1:$U$1,0))</f>
        <v>392</v>
      </c>
      <c r="GJ27" s="40">
        <f>+INDEX(Hour_Distribution!$A$1:$U$385,MATCH(ENERGY_PRICING!GJ$4,Hour_Distribution!$B$1:$B$385,0),MATCH(ENERGY_PRICING!$D27,Hour_Distribution!$A$1:$U$1,0))</f>
        <v>408</v>
      </c>
      <c r="GK27" s="40">
        <f>+INDEX(Hour_Distribution!$A$1:$U$385,MATCH(ENERGY_PRICING!GK$4,Hour_Distribution!$B$1:$B$385,0),MATCH(ENERGY_PRICING!$D27,Hour_Distribution!$A$1:$U$1,0))</f>
        <v>384</v>
      </c>
      <c r="GL27" s="40">
        <f>+INDEX(Hour_Distribution!$A$1:$U$385,MATCH(ENERGY_PRICING!GL$4,Hour_Distribution!$B$1:$B$385,0),MATCH(ENERGY_PRICING!$D27,Hour_Distribution!$A$1:$U$1,0))</f>
        <v>376</v>
      </c>
      <c r="GM27" s="40">
        <f>+INDEX(Hour_Distribution!$A$1:$U$385,MATCH(ENERGY_PRICING!GM$4,Hour_Distribution!$B$1:$B$385,0),MATCH(ENERGY_PRICING!$D27,Hour_Distribution!$A$1:$U$1,0))</f>
        <v>417</v>
      </c>
      <c r="GN27" s="40">
        <f>+INDEX(Hour_Distribution!$A$1:$U$385,MATCH(ENERGY_PRICING!GN$4,Hour_Distribution!$B$1:$B$385,0),MATCH(ENERGY_PRICING!$D27,Hour_Distribution!$A$1:$U$1,0))</f>
        <v>392</v>
      </c>
      <c r="GO27" s="40">
        <f>+INDEX(Hour_Distribution!$A$1:$U$385,MATCH(ENERGY_PRICING!GO$4,Hour_Distribution!$B$1:$B$385,0),MATCH(ENERGY_PRICING!$D27,Hour_Distribution!$A$1:$U$1,0))</f>
        <v>408</v>
      </c>
      <c r="GP27" s="40">
        <f>+INDEX(Hour_Distribution!$A$1:$U$385,MATCH(ENERGY_PRICING!GP$4,Hour_Distribution!$B$1:$B$385,0),MATCH(ENERGY_PRICING!$D27,Hour_Distribution!$A$1:$U$1,0))</f>
        <v>352</v>
      </c>
      <c r="GQ27" s="40">
        <f>+INDEX(Hour_Distribution!$A$1:$U$385,MATCH(ENERGY_PRICING!GQ$4,Hour_Distribution!$B$1:$B$385,0),MATCH(ENERGY_PRICING!$D27,Hour_Distribution!$A$1:$U$1,0))</f>
        <v>391</v>
      </c>
      <c r="GR27" s="40">
        <f>+INDEX(Hour_Distribution!$A$1:$U$385,MATCH(ENERGY_PRICING!GR$4,Hour_Distribution!$B$1:$B$385,0),MATCH(ENERGY_PRICING!$D27,Hour_Distribution!$A$1:$U$1,0))</f>
        <v>368</v>
      </c>
      <c r="GS27" s="40">
        <f>+INDEX(Hour_Distribution!$A$1:$U$385,MATCH(ENERGY_PRICING!GS$4,Hour_Distribution!$B$1:$B$385,0),MATCH(ENERGY_PRICING!$D27,Hour_Distribution!$A$1:$U$1,0))</f>
        <v>424</v>
      </c>
      <c r="GT27" s="40">
        <f>+INDEX(Hour_Distribution!$A$1:$U$385,MATCH(ENERGY_PRICING!GT$4,Hour_Distribution!$B$1:$B$385,0),MATCH(ENERGY_PRICING!$D27,Hour_Distribution!$A$1:$U$1,0))</f>
        <v>368</v>
      </c>
      <c r="GU27" s="40">
        <f>+INDEX(Hour_Distribution!$A$1:$U$385,MATCH(ENERGY_PRICING!GU$4,Hour_Distribution!$B$1:$B$385,0),MATCH(ENERGY_PRICING!$D27,Hour_Distribution!$A$1:$U$1,0))</f>
        <v>392</v>
      </c>
      <c r="GV27" s="40">
        <f>+INDEX(Hour_Distribution!$A$1:$U$385,MATCH(ENERGY_PRICING!GV$4,Hour_Distribution!$B$1:$B$385,0),MATCH(ENERGY_PRICING!$D27,Hour_Distribution!$A$1:$U$1,0))</f>
        <v>408</v>
      </c>
      <c r="GW27" s="40">
        <f>+INDEX(Hour_Distribution!$A$1:$U$385,MATCH(ENERGY_PRICING!GW$4,Hour_Distribution!$B$1:$B$385,0),MATCH(ENERGY_PRICING!$D27,Hour_Distribution!$A$1:$U$1,0))</f>
        <v>384</v>
      </c>
      <c r="GX27" s="40">
        <f>+INDEX(Hour_Distribution!$A$1:$U$385,MATCH(ENERGY_PRICING!GX$4,Hour_Distribution!$B$1:$B$385,0),MATCH(ENERGY_PRICING!$D27,Hour_Distribution!$A$1:$U$1,0))</f>
        <v>392</v>
      </c>
      <c r="GY27" s="40">
        <f>+INDEX(Hour_Distribution!$A$1:$U$385,MATCH(ENERGY_PRICING!GY$4,Hour_Distribution!$B$1:$B$385,0),MATCH(ENERGY_PRICING!$D27,Hour_Distribution!$A$1:$U$1,0))</f>
        <v>401</v>
      </c>
      <c r="GZ27" s="40">
        <f>+INDEX(Hour_Distribution!$A$1:$U$385,MATCH(ENERGY_PRICING!GZ$4,Hour_Distribution!$B$1:$B$385,0),MATCH(ENERGY_PRICING!$D27,Hour_Distribution!$A$1:$U$1,0))</f>
        <v>392</v>
      </c>
      <c r="HA27" s="40">
        <f>+INDEX(Hour_Distribution!$A$1:$U$385,MATCH(ENERGY_PRICING!HA$4,Hour_Distribution!$B$1:$B$385,0),MATCH(ENERGY_PRICING!$D27,Hour_Distribution!$A$1:$U$1,0))</f>
        <v>424</v>
      </c>
      <c r="HB27" s="40">
        <f>+INDEX(Hour_Distribution!$A$1:$U$385,MATCH(ENERGY_PRICING!HB$4,Hour_Distribution!$B$1:$B$385,0),MATCH(ENERGY_PRICING!$D27,Hour_Distribution!$A$1:$U$1,0))</f>
        <v>352</v>
      </c>
      <c r="HC27" s="40">
        <f>+INDEX(Hour_Distribution!$A$1:$U$385,MATCH(ENERGY_PRICING!HC$4,Hour_Distribution!$B$1:$B$385,0),MATCH(ENERGY_PRICING!$D27,Hour_Distribution!$A$1:$U$1,0))</f>
        <v>375</v>
      </c>
      <c r="HD27" s="40">
        <f>+INDEX(Hour_Distribution!$A$1:$U$385,MATCH(ENERGY_PRICING!HD$4,Hour_Distribution!$B$1:$B$385,0),MATCH(ENERGY_PRICING!$D27,Hour_Distribution!$A$1:$U$1,0))</f>
        <v>368</v>
      </c>
      <c r="HE27" s="40">
        <f>+INDEX(Hour_Distribution!$A$1:$U$385,MATCH(ENERGY_PRICING!HE$4,Hour_Distribution!$B$1:$B$385,0),MATCH(ENERGY_PRICING!$D27,Hour_Distribution!$A$1:$U$1,0))</f>
        <v>424</v>
      </c>
      <c r="HF27" s="40">
        <f>+INDEX(Hour_Distribution!$A$1:$U$385,MATCH(ENERGY_PRICING!HF$4,Hour_Distribution!$B$1:$B$385,0),MATCH(ENERGY_PRICING!$D27,Hour_Distribution!$A$1:$U$1,0))</f>
        <v>368</v>
      </c>
      <c r="HG27" s="40">
        <f>+INDEX(Hour_Distribution!$A$1:$U$385,MATCH(ENERGY_PRICING!HG$4,Hour_Distribution!$B$1:$B$385,0),MATCH(ENERGY_PRICING!$D27,Hour_Distribution!$A$1:$U$1,0))</f>
        <v>408</v>
      </c>
      <c r="HH27" s="40">
        <f>+INDEX(Hour_Distribution!$A$1:$U$385,MATCH(ENERGY_PRICING!HH$4,Hour_Distribution!$B$1:$B$385,0),MATCH(ENERGY_PRICING!$D27,Hour_Distribution!$A$1:$U$1,0))</f>
        <v>392</v>
      </c>
      <c r="HI27" s="40">
        <f>+INDEX(Hour_Distribution!$A$1:$U$385,MATCH(ENERGY_PRICING!HI$4,Hour_Distribution!$B$1:$B$385,0),MATCH(ENERGY_PRICING!$D27,Hour_Distribution!$A$1:$U$1,0))</f>
        <v>384</v>
      </c>
      <c r="HJ27" s="40">
        <f>+INDEX(Hour_Distribution!$A$1:$U$385,MATCH(ENERGY_PRICING!HJ$4,Hour_Distribution!$B$1:$B$385,0),MATCH(ENERGY_PRICING!$D27,Hour_Distribution!$A$1:$U$1,0))</f>
        <v>408</v>
      </c>
      <c r="HK27" s="40">
        <f>+INDEX(Hour_Distribution!$A$1:$U$385,MATCH(ENERGY_PRICING!HK$4,Hour_Distribution!$B$1:$B$385,0),MATCH(ENERGY_PRICING!$D27,Hour_Distribution!$A$1:$U$1,0))</f>
        <v>385</v>
      </c>
      <c r="HL27" s="40">
        <f>+INDEX(Hour_Distribution!$A$1:$U$385,MATCH(ENERGY_PRICING!HL$4,Hour_Distribution!$B$1:$B$385,0),MATCH(ENERGY_PRICING!$D27,Hour_Distribution!$A$1:$U$1,0))</f>
        <v>392</v>
      </c>
      <c r="HM27" s="40">
        <f>+INDEX(Hour_Distribution!$A$1:$U$385,MATCH(ENERGY_PRICING!HM$4,Hour_Distribution!$B$1:$B$385,0),MATCH(ENERGY_PRICING!$D27,Hour_Distribution!$A$1:$U$1,0))</f>
        <v>424</v>
      </c>
      <c r="HN27" s="40">
        <f>+INDEX(Hour_Distribution!$A$1:$U$385,MATCH(ENERGY_PRICING!HN$4,Hour_Distribution!$B$1:$B$385,0),MATCH(ENERGY_PRICING!$D27,Hour_Distribution!$A$1:$U$1,0))</f>
        <v>352</v>
      </c>
      <c r="HO27" s="40">
        <f>+INDEX(Hour_Distribution!$A$1:$U$385,MATCH(ENERGY_PRICING!HO$4,Hour_Distribution!$B$1:$B$385,0),MATCH(ENERGY_PRICING!$D27,Hour_Distribution!$A$1:$U$1,0))</f>
        <v>375</v>
      </c>
      <c r="HP27" s="40">
        <f>+INDEX(Hour_Distribution!$A$1:$U$385,MATCH(ENERGY_PRICING!HP$4,Hour_Distribution!$B$1:$B$385,0),MATCH(ENERGY_PRICING!$D27,Hour_Distribution!$A$1:$U$1,0))</f>
        <v>384</v>
      </c>
      <c r="HQ27" s="40">
        <f>+INDEX(Hour_Distribution!$A$1:$U$385,MATCH(ENERGY_PRICING!HQ$4,Hour_Distribution!$B$1:$B$385,0),MATCH(ENERGY_PRICING!$D27,Hour_Distribution!$A$1:$U$1,0))</f>
        <v>408</v>
      </c>
      <c r="HR27" s="40">
        <f>+INDEX(Hour_Distribution!$A$1:$U$385,MATCH(ENERGY_PRICING!HR$4,Hour_Distribution!$B$1:$B$385,0),MATCH(ENERGY_PRICING!$D27,Hour_Distribution!$A$1:$U$1,0))</f>
        <v>368</v>
      </c>
      <c r="HS27" s="40">
        <f>+INDEX(Hour_Distribution!$A$1:$U$385,MATCH(ENERGY_PRICING!HS$4,Hour_Distribution!$B$1:$B$385,0),MATCH(ENERGY_PRICING!$D27,Hour_Distribution!$A$1:$U$1,0))</f>
        <v>424</v>
      </c>
      <c r="HT27" s="40">
        <f>+INDEX(Hour_Distribution!$A$1:$U$385,MATCH(ENERGY_PRICING!HT$4,Hour_Distribution!$B$1:$B$385,0),MATCH(ENERGY_PRICING!$D27,Hour_Distribution!$A$1:$U$1,0))</f>
        <v>376</v>
      </c>
      <c r="HU27" s="40">
        <f>+INDEX(Hour_Distribution!$A$1:$U$385,MATCH(ENERGY_PRICING!HU$4,Hour_Distribution!$B$1:$B$385,0),MATCH(ENERGY_PRICING!$D27,Hour_Distribution!$A$1:$U$1,0))</f>
        <v>384</v>
      </c>
      <c r="HV27" s="40">
        <f>+INDEX(Hour_Distribution!$A$1:$U$385,MATCH(ENERGY_PRICING!HV$4,Hour_Distribution!$B$1:$B$385,0),MATCH(ENERGY_PRICING!$D27,Hour_Distribution!$A$1:$U$1,0))</f>
        <v>408</v>
      </c>
      <c r="HW27" s="40">
        <f>+INDEX(Hour_Distribution!$A$1:$U$385,MATCH(ENERGY_PRICING!HW$4,Hour_Distribution!$B$1:$B$385,0),MATCH(ENERGY_PRICING!$D27,Hour_Distribution!$A$1:$U$1,0))</f>
        <v>385</v>
      </c>
      <c r="HX27" s="40">
        <f>+INDEX(Hour_Distribution!$A$1:$U$385,MATCH(ENERGY_PRICING!HX$4,Hour_Distribution!$B$1:$B$385,0),MATCH(ENERGY_PRICING!$D27,Hour_Distribution!$A$1:$U$1,0))</f>
        <v>408</v>
      </c>
      <c r="HY27" s="40">
        <f>+INDEX(Hour_Distribution!$A$1:$U$385,MATCH(ENERGY_PRICING!HY$4,Hour_Distribution!$B$1:$B$385,0),MATCH(ENERGY_PRICING!$D27,Hour_Distribution!$A$1:$U$1,0))</f>
        <v>408</v>
      </c>
      <c r="HZ27" s="40">
        <f>+INDEX(Hour_Distribution!$A$1:$U$385,MATCH(ENERGY_PRICING!HZ$4,Hour_Distribution!$B$1:$B$385,0),MATCH(ENERGY_PRICING!$D27,Hour_Distribution!$A$1:$U$1,0))</f>
        <v>360</v>
      </c>
      <c r="IA27" s="40">
        <f>+INDEX(Hour_Distribution!$A$1:$U$385,MATCH(ENERGY_PRICING!IA$4,Hour_Distribution!$B$1:$B$385,0),MATCH(ENERGY_PRICING!$D27,Hour_Distribution!$A$1:$U$1,0))</f>
        <v>391</v>
      </c>
      <c r="IB27" s="40">
        <f>+INDEX(Hour_Distribution!$A$1:$U$385,MATCH(ENERGY_PRICING!IB$4,Hour_Distribution!$B$1:$B$385,0),MATCH(ENERGY_PRICING!$D27,Hour_Distribution!$A$1:$U$1,0))</f>
        <v>384</v>
      </c>
      <c r="IC27" s="40">
        <f>+INDEX(Hour_Distribution!$A$1:$U$385,MATCH(ENERGY_PRICING!IC$4,Hour_Distribution!$B$1:$B$385,0),MATCH(ENERGY_PRICING!$D27,Hour_Distribution!$A$1:$U$1,0))</f>
        <v>392</v>
      </c>
      <c r="ID27" s="40">
        <f>+INDEX(Hour_Distribution!$A$1:$U$385,MATCH(ENERGY_PRICING!ID$4,Hour_Distribution!$B$1:$B$385,0),MATCH(ENERGY_PRICING!$D27,Hour_Distribution!$A$1:$U$1,0))</f>
        <v>384</v>
      </c>
      <c r="IE27" s="40">
        <f>+INDEX(Hour_Distribution!$A$1:$U$385,MATCH(ENERGY_PRICING!IE$4,Hour_Distribution!$B$1:$B$385,0),MATCH(ENERGY_PRICING!$D27,Hour_Distribution!$A$1:$U$1,0))</f>
        <v>408</v>
      </c>
      <c r="IF27" s="40">
        <f>+INDEX(Hour_Distribution!$A$1:$U$385,MATCH(ENERGY_PRICING!IF$4,Hour_Distribution!$B$1:$B$385,0),MATCH(ENERGY_PRICING!$D27,Hour_Distribution!$A$1:$U$1,0))</f>
        <v>376</v>
      </c>
      <c r="IG27" s="40">
        <f>+INDEX(Hour_Distribution!$A$1:$U$385,MATCH(ENERGY_PRICING!IG$4,Hour_Distribution!$B$1:$B$385,0),MATCH(ENERGY_PRICING!$D27,Hour_Distribution!$A$1:$U$1,0))</f>
        <v>416</v>
      </c>
      <c r="IH27" s="40">
        <f>+INDEX(Hour_Distribution!$A$1:$U$385,MATCH(ENERGY_PRICING!IH$4,Hour_Distribution!$B$1:$B$385,0),MATCH(ENERGY_PRICING!$D27,Hour_Distribution!$A$1:$U$1,0))</f>
        <v>376</v>
      </c>
      <c r="II27" s="40">
        <f>+INDEX(Hour_Distribution!$A$1:$U$385,MATCH(ENERGY_PRICING!II$4,Hour_Distribution!$B$1:$B$385,0),MATCH(ENERGY_PRICING!$D27,Hour_Distribution!$A$1:$U$1,0))</f>
        <v>385</v>
      </c>
      <c r="IJ27" s="40">
        <f>+INDEX(Hour_Distribution!$A$1:$U$385,MATCH(ENERGY_PRICING!IJ$4,Hour_Distribution!$B$1:$B$385,0),MATCH(ENERGY_PRICING!$D27,Hour_Distribution!$A$1:$U$1,0))</f>
        <v>424</v>
      </c>
      <c r="IK27" s="40">
        <f>+INDEX(Hour_Distribution!$A$1:$U$385,MATCH(ENERGY_PRICING!IK$4,Hour_Distribution!$B$1:$B$385,0),MATCH(ENERGY_PRICING!$D27,Hour_Distribution!$A$1:$U$1,0))</f>
        <v>392</v>
      </c>
      <c r="IL27" s="40">
        <f>+INDEX(Hour_Distribution!$A$1:$U$385,MATCH(ENERGY_PRICING!IL$4,Hour_Distribution!$B$1:$B$385,0),MATCH(ENERGY_PRICING!$D27,Hour_Distribution!$A$1:$U$1,0))</f>
        <v>352</v>
      </c>
      <c r="IM27" s="40">
        <f>+INDEX(Hour_Distribution!$A$1:$U$385,MATCH(ENERGY_PRICING!IM$4,Hour_Distribution!$B$1:$B$385,0),MATCH(ENERGY_PRICING!$D27,Hour_Distribution!$A$1:$U$1,0))</f>
        <v>407</v>
      </c>
      <c r="IN27" s="40">
        <f>+INDEX(Hour_Distribution!$A$1:$U$385,MATCH(ENERGY_PRICING!IN$4,Hour_Distribution!$B$1:$B$385,0),MATCH(ENERGY_PRICING!$D27,Hour_Distribution!$A$1:$U$1,0))</f>
        <v>368</v>
      </c>
      <c r="IO27" s="40">
        <f>+INDEX(Hour_Distribution!$A$1:$U$385,MATCH(ENERGY_PRICING!IO$4,Hour_Distribution!$B$1:$B$385,0),MATCH(ENERGY_PRICING!$D27,Hour_Distribution!$A$1:$U$1,0))</f>
        <v>392</v>
      </c>
      <c r="IP27" s="40">
        <f>+INDEX(Hour_Distribution!$A$1:$U$385,MATCH(ENERGY_PRICING!IP$4,Hour_Distribution!$B$1:$B$385,0),MATCH(ENERGY_PRICING!$D27,Hour_Distribution!$A$1:$U$1,0))</f>
        <v>400</v>
      </c>
      <c r="IQ27" s="40">
        <f>+INDEX(Hour_Distribution!$A$1:$U$385,MATCH(ENERGY_PRICING!IQ$4,Hour_Distribution!$B$1:$B$385,0),MATCH(ENERGY_PRICING!$D27,Hour_Distribution!$A$1:$U$1,0))</f>
        <v>392</v>
      </c>
      <c r="IR27" s="40">
        <f>+INDEX(Hour_Distribution!$A$1:$U$385,MATCH(ENERGY_PRICING!IR$4,Hour_Distribution!$B$1:$B$385,0),MATCH(ENERGY_PRICING!$D27,Hour_Distribution!$A$1:$U$1,0))</f>
        <v>392</v>
      </c>
      <c r="IS27" s="40">
        <f>+INDEX(Hour_Distribution!$A$1:$U$385,MATCH(ENERGY_PRICING!IS$4,Hour_Distribution!$B$1:$B$385,0),MATCH(ENERGY_PRICING!$D27,Hour_Distribution!$A$1:$U$1,0))</f>
        <v>400</v>
      </c>
      <c r="IT27" s="40">
        <f>+INDEX(Hour_Distribution!$A$1:$U$385,MATCH(ENERGY_PRICING!IT$4,Hour_Distribution!$B$1:$B$385,0),MATCH(ENERGY_PRICING!$D27,Hour_Distribution!$A$1:$U$1,0))</f>
        <v>376</v>
      </c>
      <c r="IU27" s="40">
        <f>+INDEX(Hour_Distribution!$A$1:$U$385,MATCH(ENERGY_PRICING!IU$4,Hour_Distribution!$B$1:$B$385,0),MATCH(ENERGY_PRICING!$D27,Hour_Distribution!$A$1:$U$1,0))</f>
        <v>401</v>
      </c>
      <c r="IV27" s="40">
        <f>+INDEX(Hour_Distribution!$A$1:$U$385,MATCH(ENERGY_PRICING!IV$4,Hour_Distribution!$B$1:$B$385,0),MATCH(ENERGY_PRICING!$D27,Hour_Distribution!$A$1:$U$1,0))</f>
        <v>408</v>
      </c>
      <c r="IW27" s="40">
        <f>+INDEX(Hour_Distribution!$A$1:$U$385,MATCH(ENERGY_PRICING!IW$4,Hour_Distribution!$B$1:$B$385,0),MATCH(ENERGY_PRICING!$D27,Hour_Distribution!$A$1:$U$1,0))</f>
        <v>392</v>
      </c>
      <c r="IX27" s="40">
        <f>+INDEX(Hour_Distribution!$A$1:$U$385,MATCH(ENERGY_PRICING!IX$4,Hour_Distribution!$B$1:$B$385,0),MATCH(ENERGY_PRICING!$D27,Hour_Distribution!$A$1:$U$1,0))</f>
        <v>352</v>
      </c>
      <c r="IY27" s="40">
        <f>+INDEX(Hour_Distribution!$A$1:$U$385,MATCH(ENERGY_PRICING!IY$4,Hour_Distribution!$B$1:$B$385,0),MATCH(ENERGY_PRICING!$D27,Hour_Distribution!$A$1:$U$1,0))</f>
        <v>407</v>
      </c>
      <c r="IZ27" s="40">
        <f>+INDEX(Hour_Distribution!$A$1:$U$385,MATCH(ENERGY_PRICING!IZ$4,Hour_Distribution!$B$1:$B$385,0),MATCH(ENERGY_PRICING!$D27,Hour_Distribution!$A$1:$U$1,0))</f>
        <v>368</v>
      </c>
      <c r="JA27" s="40">
        <f>+INDEX(Hour_Distribution!$A$1:$U$385,MATCH(ENERGY_PRICING!JA$4,Hour_Distribution!$B$1:$B$385,0),MATCH(ENERGY_PRICING!$D27,Hour_Distribution!$A$1:$U$1,0))</f>
        <v>408</v>
      </c>
      <c r="JB27" s="40">
        <f>+INDEX(Hour_Distribution!$A$1:$U$385,MATCH(ENERGY_PRICING!JB$4,Hour_Distribution!$B$1:$B$385,0),MATCH(ENERGY_PRICING!$D27,Hour_Distribution!$A$1:$U$1,0))</f>
        <v>384</v>
      </c>
      <c r="JC27" s="40">
        <f>+INDEX(Hour_Distribution!$A$1:$U$385,MATCH(ENERGY_PRICING!JC$4,Hour_Distribution!$B$1:$B$385,0),MATCH(ENERGY_PRICING!$D27,Hour_Distribution!$A$1:$U$1,0))</f>
        <v>392</v>
      </c>
      <c r="JD27" s="40">
        <f>+INDEX(Hour_Distribution!$A$1:$U$385,MATCH(ENERGY_PRICING!JD$4,Hour_Distribution!$B$1:$B$385,0),MATCH(ENERGY_PRICING!$D27,Hour_Distribution!$A$1:$U$1,0))</f>
        <v>408</v>
      </c>
      <c r="JE27" s="40">
        <f>+INDEX(Hour_Distribution!$A$1:$U$385,MATCH(ENERGY_PRICING!JE$4,Hour_Distribution!$B$1:$B$385,0),MATCH(ENERGY_PRICING!$D27,Hour_Distribution!$A$1:$U$1,0))</f>
        <v>384</v>
      </c>
      <c r="JF27" s="40">
        <f>+INDEX(Hour_Distribution!$A$1:$U$385,MATCH(ENERGY_PRICING!JF$4,Hour_Distribution!$B$1:$B$385,0),MATCH(ENERGY_PRICING!$D27,Hour_Distribution!$A$1:$U$1,0))</f>
        <v>376</v>
      </c>
      <c r="JG27" s="40">
        <f>+INDEX(Hour_Distribution!$A$1:$U$385,MATCH(ENERGY_PRICING!JG$4,Hour_Distribution!$B$1:$B$385,0),MATCH(ENERGY_PRICING!$D27,Hour_Distribution!$A$1:$U$1,0))</f>
        <v>417</v>
      </c>
      <c r="JH27" s="40">
        <f>+INDEX(Hour_Distribution!$A$1:$U$385,MATCH(ENERGY_PRICING!JH$4,Hour_Distribution!$B$1:$B$385,0),MATCH(ENERGY_PRICING!$D27,Hour_Distribution!$A$1:$U$1,0))</f>
        <v>392</v>
      </c>
      <c r="JI27" s="40">
        <f>+INDEX(Hour_Distribution!$A$1:$U$385,MATCH(ENERGY_PRICING!JI$4,Hour_Distribution!$B$1:$B$385,0),MATCH(ENERGY_PRICING!$D27,Hour_Distribution!$A$1:$U$1,0))</f>
        <v>408</v>
      </c>
      <c r="JJ27" s="40">
        <f>+INDEX(Hour_Distribution!$A$1:$U$385,MATCH(ENERGY_PRICING!JJ$4,Hour_Distribution!$B$1:$B$385,0),MATCH(ENERGY_PRICING!$D27,Hour_Distribution!$A$1:$U$1,0))</f>
        <v>352</v>
      </c>
      <c r="JK27" s="40">
        <f>+INDEX(Hour_Distribution!$A$1:$U$385,MATCH(ENERGY_PRICING!JK$4,Hour_Distribution!$B$1:$B$385,0),MATCH(ENERGY_PRICING!$D27,Hour_Distribution!$A$1:$U$1,0))</f>
        <v>391</v>
      </c>
      <c r="JL27" s="40">
        <f>+INDEX(Hour_Distribution!$A$1:$U$385,MATCH(ENERGY_PRICING!JL$4,Hour_Distribution!$B$1:$B$385,0),MATCH(ENERGY_PRICING!$D27,Hour_Distribution!$A$1:$U$1,0))</f>
        <v>368</v>
      </c>
      <c r="JM27" s="40">
        <f>+INDEX(Hour_Distribution!$A$1:$U$385,MATCH(ENERGY_PRICING!JM$4,Hour_Distribution!$B$1:$B$385,0),MATCH(ENERGY_PRICING!$D27,Hour_Distribution!$A$1:$U$1,0))</f>
        <v>424</v>
      </c>
      <c r="JN27" s="40">
        <f>+INDEX(Hour_Distribution!$A$1:$U$385,MATCH(ENERGY_PRICING!JN$4,Hour_Distribution!$B$1:$B$385,0),MATCH(ENERGY_PRICING!$D27,Hour_Distribution!$A$1:$U$1,0))</f>
        <v>368</v>
      </c>
      <c r="JO27" s="40">
        <f>+INDEX(Hour_Distribution!$A$1:$U$385,MATCH(ENERGY_PRICING!JO$4,Hour_Distribution!$B$1:$B$385,0),MATCH(ENERGY_PRICING!$D27,Hour_Distribution!$A$1:$U$1,0))</f>
        <v>392</v>
      </c>
      <c r="JP27" s="40">
        <f>+INDEX(Hour_Distribution!$A$1:$U$385,MATCH(ENERGY_PRICING!JP$4,Hour_Distribution!$B$1:$B$385,0),MATCH(ENERGY_PRICING!$D27,Hour_Distribution!$A$1:$U$1,0))</f>
        <v>408</v>
      </c>
      <c r="JQ27" s="40">
        <f>+INDEX(Hour_Distribution!$A$1:$U$385,MATCH(ENERGY_PRICING!JQ$4,Hour_Distribution!$B$1:$B$385,0),MATCH(ENERGY_PRICING!$D27,Hour_Distribution!$A$1:$U$1,0))</f>
        <v>384</v>
      </c>
      <c r="JR27" s="40">
        <f>+INDEX(Hour_Distribution!$A$1:$U$385,MATCH(ENERGY_PRICING!JR$4,Hour_Distribution!$B$1:$B$385,0),MATCH(ENERGY_PRICING!$D27,Hour_Distribution!$A$1:$U$1,0))</f>
        <v>392</v>
      </c>
      <c r="JS27" s="40">
        <f>+INDEX(Hour_Distribution!$A$1:$U$385,MATCH(ENERGY_PRICING!JS$4,Hour_Distribution!$B$1:$B$385,0),MATCH(ENERGY_PRICING!$D27,Hour_Distribution!$A$1:$U$1,0))</f>
        <v>401</v>
      </c>
      <c r="JT27" s="40">
        <f>+INDEX(Hour_Distribution!$A$1:$U$385,MATCH(ENERGY_PRICING!JT$4,Hour_Distribution!$B$1:$B$385,0),MATCH(ENERGY_PRICING!$D27,Hour_Distribution!$A$1:$U$1,0))</f>
        <v>392</v>
      </c>
      <c r="JU27" s="40">
        <f>+INDEX(Hour_Distribution!$A$1:$U$385,MATCH(ENERGY_PRICING!JU$4,Hour_Distribution!$B$1:$B$385,0),MATCH(ENERGY_PRICING!$D27,Hour_Distribution!$A$1:$U$1,0))</f>
        <v>424</v>
      </c>
      <c r="JV27" s="40">
        <f>+INDEX(Hour_Distribution!$A$1:$U$385,MATCH(ENERGY_PRICING!JV$4,Hour_Distribution!$B$1:$B$385,0),MATCH(ENERGY_PRICING!$D27,Hour_Distribution!$A$1:$U$1,0))</f>
        <v>360</v>
      </c>
      <c r="JW27" s="40">
        <f>+INDEX(Hour_Distribution!$A$1:$U$385,MATCH(ENERGY_PRICING!JW$4,Hour_Distribution!$B$1:$B$385,0),MATCH(ENERGY_PRICING!$D27,Hour_Distribution!$A$1:$U$1,0))</f>
        <v>375</v>
      </c>
      <c r="JX27" s="40">
        <f>+INDEX(Hour_Distribution!$A$1:$U$385,MATCH(ENERGY_PRICING!JX$4,Hour_Distribution!$B$1:$B$385,0),MATCH(ENERGY_PRICING!$D27,Hour_Distribution!$A$1:$U$1,0))</f>
        <v>384</v>
      </c>
      <c r="JY27" s="40">
        <f>+INDEX(Hour_Distribution!$A$1:$U$385,MATCH(ENERGY_PRICING!JY$4,Hour_Distribution!$B$1:$B$385,0),MATCH(ENERGY_PRICING!$D27,Hour_Distribution!$A$1:$U$1,0))</f>
        <v>408</v>
      </c>
      <c r="JZ27" s="40">
        <f>+INDEX(Hour_Distribution!$A$1:$U$385,MATCH(ENERGY_PRICING!JZ$4,Hour_Distribution!$B$1:$B$385,0),MATCH(ENERGY_PRICING!$D27,Hour_Distribution!$A$1:$U$1,0))</f>
        <v>368</v>
      </c>
      <c r="KA27" s="40">
        <f>+INDEX(Hour_Distribution!$A$1:$U$385,MATCH(ENERGY_PRICING!KA$4,Hour_Distribution!$B$1:$B$385,0),MATCH(ENERGY_PRICING!$D27,Hour_Distribution!$A$1:$U$1,0))</f>
        <v>424</v>
      </c>
      <c r="KB27" s="40">
        <f>+INDEX(Hour_Distribution!$A$1:$U$385,MATCH(ENERGY_PRICING!KB$4,Hour_Distribution!$B$1:$B$385,0),MATCH(ENERGY_PRICING!$D27,Hour_Distribution!$A$1:$U$1,0))</f>
        <v>376</v>
      </c>
      <c r="KC27" s="40">
        <f>+INDEX(Hour_Distribution!$A$1:$U$385,MATCH(ENERGY_PRICING!KC$4,Hour_Distribution!$B$1:$B$385,0),MATCH(ENERGY_PRICING!$D27,Hour_Distribution!$A$1:$U$1,0))</f>
        <v>384</v>
      </c>
      <c r="KD27" s="40">
        <f>+INDEX(Hour_Distribution!$A$1:$U$385,MATCH(ENERGY_PRICING!KD$4,Hour_Distribution!$B$1:$B$385,0),MATCH(ENERGY_PRICING!$D27,Hour_Distribution!$A$1:$U$1,0))</f>
        <v>408</v>
      </c>
      <c r="KE27" s="40">
        <f>+INDEX(Hour_Distribution!$A$1:$U$385,MATCH(ENERGY_PRICING!KE$4,Hour_Distribution!$B$1:$B$385,0),MATCH(ENERGY_PRICING!$D27,Hour_Distribution!$A$1:$U$1,0))</f>
        <v>385</v>
      </c>
      <c r="KF27" s="40">
        <f>+INDEX(Hour_Distribution!$A$1:$U$385,MATCH(ENERGY_PRICING!KF$4,Hour_Distribution!$B$1:$B$385,0),MATCH(ENERGY_PRICING!$D27,Hour_Distribution!$A$1:$U$1,0))</f>
        <v>408</v>
      </c>
      <c r="KG27" s="40">
        <f>+INDEX(Hour_Distribution!$A$1:$U$385,MATCH(ENERGY_PRICING!KG$4,Hour_Distribution!$B$1:$B$385,0),MATCH(ENERGY_PRICING!$D27,Hour_Distribution!$A$1:$U$1,0))</f>
        <v>408</v>
      </c>
      <c r="KH27" s="40">
        <f>+INDEX(Hour_Distribution!$A$1:$U$385,MATCH(ENERGY_PRICING!KH$4,Hour_Distribution!$B$1:$B$385,0),MATCH(ENERGY_PRICING!$D27,Hour_Distribution!$A$1:$U$1,0))</f>
        <v>352</v>
      </c>
      <c r="KI27" s="40">
        <f>+INDEX(Hour_Distribution!$A$1:$U$385,MATCH(ENERGY_PRICING!KI$4,Hour_Distribution!$B$1:$B$385,0),MATCH(ENERGY_PRICING!$D27,Hour_Distribution!$A$1:$U$1,0))</f>
        <v>375</v>
      </c>
      <c r="KJ27" s="40">
        <f>+INDEX(Hour_Distribution!$A$1:$U$385,MATCH(ENERGY_PRICING!KJ$4,Hour_Distribution!$B$1:$B$385,0),MATCH(ENERGY_PRICING!$D27,Hour_Distribution!$A$1:$U$1,0))</f>
        <v>400</v>
      </c>
      <c r="KK27" s="40">
        <f>+INDEX(Hour_Distribution!$A$1:$U$385,MATCH(ENERGY_PRICING!KK$4,Hour_Distribution!$B$1:$B$385,0),MATCH(ENERGY_PRICING!$D27,Hour_Distribution!$A$1:$U$1,0))</f>
        <v>392</v>
      </c>
      <c r="KL27" s="40">
        <f>+INDEX(Hour_Distribution!$A$1:$U$385,MATCH(ENERGY_PRICING!KL$4,Hour_Distribution!$B$1:$B$385,0),MATCH(ENERGY_PRICING!$D27,Hour_Distribution!$A$1:$U$1,0))</f>
        <v>368</v>
      </c>
      <c r="KM27" s="40">
        <f>+INDEX(Hour_Distribution!$A$1:$U$385,MATCH(ENERGY_PRICING!KM$4,Hour_Distribution!$B$1:$B$385,0),MATCH(ENERGY_PRICING!$D27,Hour_Distribution!$A$1:$U$1,0))</f>
        <v>424</v>
      </c>
      <c r="KN27" s="40">
        <f>+INDEX(Hour_Distribution!$A$1:$U$385,MATCH(ENERGY_PRICING!KN$4,Hour_Distribution!$B$1:$B$385,0),MATCH(ENERGY_PRICING!$D27,Hour_Distribution!$A$1:$U$1,0))</f>
        <v>376</v>
      </c>
      <c r="KO27" s="40">
        <f>+INDEX(Hour_Distribution!$A$1:$U$385,MATCH(ENERGY_PRICING!KO$4,Hour_Distribution!$B$1:$B$385,0),MATCH(ENERGY_PRICING!$D27,Hour_Distribution!$A$1:$U$1,0))</f>
        <v>400</v>
      </c>
      <c r="KP27" s="40">
        <f>+INDEX(Hour_Distribution!$A$1:$U$385,MATCH(ENERGY_PRICING!KP$4,Hour_Distribution!$B$1:$B$385,0),MATCH(ENERGY_PRICING!$D27,Hour_Distribution!$A$1:$U$1,0))</f>
        <v>392</v>
      </c>
      <c r="KQ27" s="40">
        <f>+INDEX(Hour_Distribution!$A$1:$U$385,MATCH(ENERGY_PRICING!KQ$4,Hour_Distribution!$B$1:$B$385,0),MATCH(ENERGY_PRICING!$D27,Hour_Distribution!$A$1:$U$1,0))</f>
        <v>385</v>
      </c>
      <c r="KR27" s="40">
        <f>+INDEX(Hour_Distribution!$A$1:$U$385,MATCH(ENERGY_PRICING!KR$4,Hour_Distribution!$B$1:$B$385,0),MATCH(ENERGY_PRICING!$D27,Hour_Distribution!$A$1:$U$1,0))</f>
        <v>424</v>
      </c>
      <c r="KS27" s="40">
        <f>+INDEX(Hour_Distribution!$A$1:$U$385,MATCH(ENERGY_PRICING!KS$4,Hour_Distribution!$B$1:$B$385,0),MATCH(ENERGY_PRICING!$D27,Hour_Distribution!$A$1:$U$1,0))</f>
        <v>392</v>
      </c>
      <c r="KT27" s="40">
        <f>+INDEX(Hour_Distribution!$A$1:$U$385,MATCH(ENERGY_PRICING!KT$4,Hour_Distribution!$B$1:$B$385,0),MATCH(ENERGY_PRICING!$D27,Hour_Distribution!$A$1:$U$1,0))</f>
        <v>352</v>
      </c>
      <c r="KU27" s="40">
        <f>+INDEX(Hour_Distribution!$A$1:$U$385,MATCH(ENERGY_PRICING!KU$4,Hour_Distribution!$B$1:$B$385,0),MATCH(ENERGY_PRICING!$D27,Hour_Distribution!$A$1:$U$1,0))</f>
        <v>391</v>
      </c>
      <c r="KV27" s="40">
        <f>+INDEX(Hour_Distribution!$A$1:$U$385,MATCH(ENERGY_PRICING!KV$4,Hour_Distribution!$B$1:$B$385,0),MATCH(ENERGY_PRICING!$D27,Hour_Distribution!$A$1:$U$1,0))</f>
        <v>384</v>
      </c>
      <c r="KW27" s="40">
        <f>+INDEX(Hour_Distribution!$A$1:$U$385,MATCH(ENERGY_PRICING!KW$4,Hour_Distribution!$B$1:$B$385,0),MATCH(ENERGY_PRICING!$D27,Hour_Distribution!$A$1:$U$1,0))</f>
        <v>392</v>
      </c>
      <c r="KX27" s="40">
        <f>+INDEX(Hour_Distribution!$A$1:$U$385,MATCH(ENERGY_PRICING!KX$4,Hour_Distribution!$B$1:$B$385,0),MATCH(ENERGY_PRICING!$D27,Hour_Distribution!$A$1:$U$1,0))</f>
        <v>384</v>
      </c>
      <c r="KY27" s="40">
        <f>+INDEX(Hour_Distribution!$A$1:$U$385,MATCH(ENERGY_PRICING!KY$4,Hour_Distribution!$B$1:$B$385,0),MATCH(ENERGY_PRICING!$D27,Hour_Distribution!$A$1:$U$1,0))</f>
        <v>408</v>
      </c>
      <c r="KZ27" s="40">
        <f>+INDEX(Hour_Distribution!$A$1:$U$385,MATCH(ENERGY_PRICING!KZ$4,Hour_Distribution!$B$1:$B$385,0),MATCH(ENERGY_PRICING!$D27,Hour_Distribution!$A$1:$U$1,0))</f>
        <v>376</v>
      </c>
      <c r="LA27" s="40">
        <f>+INDEX(Hour_Distribution!$A$1:$U$385,MATCH(ENERGY_PRICING!LA$4,Hour_Distribution!$B$1:$B$385,0),MATCH(ENERGY_PRICING!$D27,Hour_Distribution!$A$1:$U$1,0))</f>
        <v>416</v>
      </c>
      <c r="LB27" s="40">
        <f>+INDEX(Hour_Distribution!$A$1:$U$385,MATCH(ENERGY_PRICING!LB$4,Hour_Distribution!$B$1:$B$385,0),MATCH(ENERGY_PRICING!$D27,Hour_Distribution!$A$1:$U$1,0))</f>
        <v>376</v>
      </c>
      <c r="LC27" s="40">
        <f>+INDEX(Hour_Distribution!$A$1:$U$385,MATCH(ENERGY_PRICING!LC$4,Hour_Distribution!$B$1:$B$385,0),MATCH(ENERGY_PRICING!$D27,Hour_Distribution!$A$1:$U$1,0))</f>
        <v>385</v>
      </c>
      <c r="LD27" s="40">
        <f>+INDEX(Hour_Distribution!$A$1:$U$385,MATCH(ENERGY_PRICING!LD$4,Hour_Distribution!$B$1:$B$385,0),MATCH(ENERGY_PRICING!$D27,Hour_Distribution!$A$1:$U$1,0))</f>
        <v>424</v>
      </c>
      <c r="LE27" s="40">
        <f>+INDEX(Hour_Distribution!$A$1:$U$385,MATCH(ENERGY_PRICING!LE$4,Hour_Distribution!$B$1:$B$385,0),MATCH(ENERGY_PRICING!$D27,Hour_Distribution!$A$1:$U$1,0))</f>
        <v>392</v>
      </c>
      <c r="LF27" s="40">
        <f>+INDEX(Hour_Distribution!$A$1:$U$385,MATCH(ENERGY_PRICING!LF$4,Hour_Distribution!$B$1:$B$385,0),MATCH(ENERGY_PRICING!$D27,Hour_Distribution!$A$1:$U$1,0))</f>
        <v>352</v>
      </c>
      <c r="LG27" s="40">
        <f>+INDEX(Hour_Distribution!$A$1:$U$385,MATCH(ENERGY_PRICING!LG$4,Hour_Distribution!$B$1:$B$385,0),MATCH(ENERGY_PRICING!$D27,Hour_Distribution!$A$1:$U$1,0))</f>
        <v>407</v>
      </c>
      <c r="LH27" s="40">
        <f>+INDEX(Hour_Distribution!$A$1:$U$385,MATCH(ENERGY_PRICING!LH$4,Hour_Distribution!$B$1:$B$385,0),MATCH(ENERGY_PRICING!$D27,Hour_Distribution!$A$1:$U$1,0))</f>
        <v>368</v>
      </c>
      <c r="LI27" s="40">
        <f>+INDEX(Hour_Distribution!$A$1:$U$385,MATCH(ENERGY_PRICING!LI$4,Hour_Distribution!$B$1:$B$385,0),MATCH(ENERGY_PRICING!$D27,Hour_Distribution!$A$1:$U$1,0))</f>
        <v>392</v>
      </c>
      <c r="LJ27" s="40">
        <f>+INDEX(Hour_Distribution!$A$1:$U$385,MATCH(ENERGY_PRICING!LJ$4,Hour_Distribution!$B$1:$B$385,0),MATCH(ENERGY_PRICING!$D27,Hour_Distribution!$A$1:$U$1,0))</f>
        <v>400</v>
      </c>
      <c r="LK27" s="40">
        <f>+INDEX(Hour_Distribution!$A$1:$U$385,MATCH(ENERGY_PRICING!LK$4,Hour_Distribution!$B$1:$B$385,0),MATCH(ENERGY_PRICING!$D27,Hour_Distribution!$A$1:$U$1,0))</f>
        <v>392</v>
      </c>
      <c r="LL27" s="40">
        <f>+INDEX(Hour_Distribution!$A$1:$U$385,MATCH(ENERGY_PRICING!LL$4,Hour_Distribution!$B$1:$B$385,0),MATCH(ENERGY_PRICING!$D27,Hour_Distribution!$A$1:$U$1,0))</f>
        <v>392</v>
      </c>
      <c r="LM27" s="40">
        <f>+INDEX(Hour_Distribution!$A$1:$U$385,MATCH(ENERGY_PRICING!LM$4,Hour_Distribution!$B$1:$B$385,0),MATCH(ENERGY_PRICING!$D27,Hour_Distribution!$A$1:$U$1,0))</f>
        <v>400</v>
      </c>
      <c r="LN27" s="40">
        <f>+INDEX(Hour_Distribution!$A$1:$U$385,MATCH(ENERGY_PRICING!LN$4,Hour_Distribution!$B$1:$B$385,0),MATCH(ENERGY_PRICING!$D27,Hour_Distribution!$A$1:$U$1,0))</f>
        <v>376</v>
      </c>
      <c r="LO27" s="40">
        <f>+INDEX(Hour_Distribution!$A$1:$U$385,MATCH(ENERGY_PRICING!LO$4,Hour_Distribution!$B$1:$B$385,0),MATCH(ENERGY_PRICING!$D27,Hour_Distribution!$A$1:$U$1,0))</f>
        <v>401</v>
      </c>
      <c r="LP27" s="40">
        <f>+INDEX(Hour_Distribution!$A$1:$U$385,MATCH(ENERGY_PRICING!LP$4,Hour_Distribution!$B$1:$B$385,0),MATCH(ENERGY_PRICING!$D27,Hour_Distribution!$A$1:$U$1,0))</f>
        <v>408</v>
      </c>
      <c r="LQ27" s="40">
        <f>+INDEX(Hour_Distribution!$A$1:$U$385,MATCH(ENERGY_PRICING!LQ$4,Hour_Distribution!$B$1:$B$385,0),MATCH(ENERGY_PRICING!$D27,Hour_Distribution!$A$1:$U$1,0))</f>
        <v>392</v>
      </c>
      <c r="LR27" s="40">
        <f>+INDEX(Hour_Distribution!$A$1:$U$385,MATCH(ENERGY_PRICING!LR$4,Hour_Distribution!$B$1:$B$385,0),MATCH(ENERGY_PRICING!$D27,Hour_Distribution!$A$1:$U$1,0))</f>
        <v>376</v>
      </c>
      <c r="LS27" s="40">
        <f>+INDEX(Hour_Distribution!$A$1:$U$385,MATCH(ENERGY_PRICING!LS$4,Hour_Distribution!$B$1:$B$385,0),MATCH(ENERGY_PRICING!$D27,Hour_Distribution!$A$1:$U$1,0))</f>
        <v>391</v>
      </c>
      <c r="LT27" s="40">
        <f>+INDEX(Hour_Distribution!$A$1:$U$385,MATCH(ENERGY_PRICING!LT$4,Hour_Distribution!$B$1:$B$385,0),MATCH(ENERGY_PRICING!$D27,Hour_Distribution!$A$1:$U$1,0))</f>
        <v>368</v>
      </c>
      <c r="LU27" s="40">
        <f>+INDEX(Hour_Distribution!$A$1:$U$385,MATCH(ENERGY_PRICING!LU$4,Hour_Distribution!$B$1:$B$385,0),MATCH(ENERGY_PRICING!$D27,Hour_Distribution!$A$1:$U$1,0))</f>
        <v>424</v>
      </c>
      <c r="LV27" s="40">
        <f>+INDEX(Hour_Distribution!$A$1:$U$385,MATCH(ENERGY_PRICING!LV$4,Hour_Distribution!$B$1:$B$385,0),MATCH(ENERGY_PRICING!$D27,Hour_Distribution!$A$1:$U$1,0))</f>
        <v>368</v>
      </c>
      <c r="LW27" s="40">
        <f>+INDEX(Hour_Distribution!$A$1:$U$385,MATCH(ENERGY_PRICING!LW$4,Hour_Distribution!$B$1:$B$385,0),MATCH(ENERGY_PRICING!$D27,Hour_Distribution!$A$1:$U$1,0))</f>
        <v>392</v>
      </c>
      <c r="LX27" s="40">
        <f>+INDEX(Hour_Distribution!$A$1:$U$385,MATCH(ENERGY_PRICING!LX$4,Hour_Distribution!$B$1:$B$385,0),MATCH(ENERGY_PRICING!$D27,Hour_Distribution!$A$1:$U$1,0))</f>
        <v>408</v>
      </c>
      <c r="LY27" s="40">
        <f>+INDEX(Hour_Distribution!$A$1:$U$385,MATCH(ENERGY_PRICING!LY$4,Hour_Distribution!$B$1:$B$385,0),MATCH(ENERGY_PRICING!$D27,Hour_Distribution!$A$1:$U$1,0))</f>
        <v>384</v>
      </c>
      <c r="LZ27" s="40">
        <f>+INDEX(Hour_Distribution!$A$1:$U$385,MATCH(ENERGY_PRICING!LZ$4,Hour_Distribution!$B$1:$B$385,0),MATCH(ENERGY_PRICING!$D27,Hour_Distribution!$A$1:$U$1,0))</f>
        <v>392</v>
      </c>
      <c r="MA27" s="40">
        <f>+INDEX(Hour_Distribution!$A$1:$U$385,MATCH(ENERGY_PRICING!MA$4,Hour_Distribution!$B$1:$B$385,0),MATCH(ENERGY_PRICING!$D27,Hour_Distribution!$A$1:$U$1,0))</f>
        <v>401</v>
      </c>
      <c r="MB27" s="40">
        <f>+INDEX(Hour_Distribution!$A$1:$U$385,MATCH(ENERGY_PRICING!MB$4,Hour_Distribution!$B$1:$B$385,0),MATCH(ENERGY_PRICING!$D27,Hour_Distribution!$A$1:$U$1,0))</f>
        <v>392</v>
      </c>
      <c r="MC27" s="40">
        <f>+INDEX(Hour_Distribution!$A$1:$U$385,MATCH(ENERGY_PRICING!MC$4,Hour_Distribution!$B$1:$B$385,0),MATCH(ENERGY_PRICING!$D27,Hour_Distribution!$A$1:$U$1,0))</f>
        <v>424</v>
      </c>
      <c r="MD27" s="40">
        <f>+INDEX(Hour_Distribution!$A$1:$U$385,MATCH(ENERGY_PRICING!MD$4,Hour_Distribution!$B$1:$B$385,0),MATCH(ENERGY_PRICING!$D27,Hour_Distribution!$A$1:$U$1,0))</f>
        <v>352</v>
      </c>
      <c r="ME27" s="40">
        <f>+INDEX(Hour_Distribution!$A$1:$U$385,MATCH(ENERGY_PRICING!ME$4,Hour_Distribution!$B$1:$B$385,0),MATCH(ENERGY_PRICING!$D27,Hour_Distribution!$A$1:$U$1,0))</f>
        <v>375</v>
      </c>
      <c r="MF27" s="40">
        <f>+INDEX(Hour_Distribution!$A$1:$U$385,MATCH(ENERGY_PRICING!MF$4,Hour_Distribution!$B$1:$B$385,0),MATCH(ENERGY_PRICING!$D27,Hour_Distribution!$A$1:$U$1,0))</f>
        <v>368</v>
      </c>
      <c r="MG27" s="40">
        <f>+INDEX(Hour_Distribution!$A$1:$U$385,MATCH(ENERGY_PRICING!MG$4,Hour_Distribution!$B$1:$B$385,0),MATCH(ENERGY_PRICING!$D27,Hour_Distribution!$A$1:$U$1,0))</f>
        <v>424</v>
      </c>
      <c r="MH27" s="40">
        <f>+INDEX(Hour_Distribution!$A$1:$U$385,MATCH(ENERGY_PRICING!MH$4,Hour_Distribution!$B$1:$B$385,0),MATCH(ENERGY_PRICING!$D27,Hour_Distribution!$A$1:$U$1,0))</f>
        <v>368</v>
      </c>
      <c r="MI27" s="40">
        <f>+INDEX(Hour_Distribution!$A$1:$U$385,MATCH(ENERGY_PRICING!MI$4,Hour_Distribution!$B$1:$B$385,0),MATCH(ENERGY_PRICING!$D27,Hour_Distribution!$A$1:$U$1,0))</f>
        <v>408</v>
      </c>
      <c r="MJ27" s="40">
        <f>+INDEX(Hour_Distribution!$A$1:$U$385,MATCH(ENERGY_PRICING!MJ$4,Hour_Distribution!$B$1:$B$385,0),MATCH(ENERGY_PRICING!$D27,Hour_Distribution!$A$1:$U$1,0))</f>
        <v>392</v>
      </c>
      <c r="MK27" s="40">
        <f>+INDEX(Hour_Distribution!$A$1:$U$385,MATCH(ENERGY_PRICING!MK$4,Hour_Distribution!$B$1:$B$385,0),MATCH(ENERGY_PRICING!$D27,Hour_Distribution!$A$1:$U$1,0))</f>
        <v>384</v>
      </c>
      <c r="ML27" s="40">
        <f>+INDEX(Hour_Distribution!$A$1:$U$385,MATCH(ENERGY_PRICING!ML$4,Hour_Distribution!$B$1:$B$385,0),MATCH(ENERGY_PRICING!$D27,Hour_Distribution!$A$1:$U$1,0))</f>
        <v>408</v>
      </c>
      <c r="MM27" s="40">
        <f>+INDEX(Hour_Distribution!$A$1:$U$385,MATCH(ENERGY_PRICING!MM$4,Hour_Distribution!$B$1:$B$385,0),MATCH(ENERGY_PRICING!$D27,Hour_Distribution!$A$1:$U$1,0))</f>
        <v>385</v>
      </c>
      <c r="MN27" s="40">
        <f>+INDEX(Hour_Distribution!$A$1:$U$385,MATCH(ENERGY_PRICING!MN$4,Hour_Distribution!$B$1:$B$385,0),MATCH(ENERGY_PRICING!$D27,Hour_Distribution!$A$1:$U$1,0))</f>
        <v>392</v>
      </c>
      <c r="MO27" s="40">
        <f>+INDEX(Hour_Distribution!$A$1:$U$385,MATCH(ENERGY_PRICING!MO$4,Hour_Distribution!$B$1:$B$385,0),MATCH(ENERGY_PRICING!$D27,Hour_Distribution!$A$1:$U$1,0))</f>
        <v>424</v>
      </c>
      <c r="MP27" s="40">
        <f>+INDEX(Hour_Distribution!$A$1:$U$385,MATCH(ENERGY_PRICING!MP$4,Hour_Distribution!$B$1:$B$385,0),MATCH(ENERGY_PRICING!$D27,Hour_Distribution!$A$1:$U$1,0))</f>
        <v>352</v>
      </c>
      <c r="MQ27" s="40">
        <f>+INDEX(Hour_Distribution!$A$1:$U$385,MATCH(ENERGY_PRICING!MQ$4,Hour_Distribution!$B$1:$B$385,0),MATCH(ENERGY_PRICING!$D27,Hour_Distribution!$A$1:$U$1,0))</f>
        <v>375</v>
      </c>
      <c r="MR27" s="40">
        <f>+INDEX(Hour_Distribution!$A$1:$U$385,MATCH(ENERGY_PRICING!MR$4,Hour_Distribution!$B$1:$B$385,0),MATCH(ENERGY_PRICING!$D27,Hour_Distribution!$A$1:$U$1,0))</f>
        <v>384</v>
      </c>
      <c r="MS27" s="40">
        <f>+INDEX(Hour_Distribution!$A$1:$U$385,MATCH(ENERGY_PRICING!MS$4,Hour_Distribution!$B$1:$B$385,0),MATCH(ENERGY_PRICING!$D27,Hour_Distribution!$A$1:$U$1,0))</f>
        <v>408</v>
      </c>
      <c r="MT27" s="40">
        <f>+INDEX(Hour_Distribution!$A$1:$U$385,MATCH(ENERGY_PRICING!MT$4,Hour_Distribution!$B$1:$B$385,0),MATCH(ENERGY_PRICING!$D27,Hour_Distribution!$A$1:$U$1,0))</f>
        <v>368</v>
      </c>
      <c r="MU27" s="40">
        <f>+INDEX(Hour_Distribution!$A$1:$U$385,MATCH(ENERGY_PRICING!MU$4,Hour_Distribution!$B$1:$B$385,0),MATCH(ENERGY_PRICING!$D27,Hour_Distribution!$A$1:$U$1,0))</f>
        <v>424</v>
      </c>
      <c r="MV27" s="40">
        <f>+INDEX(Hour_Distribution!$A$1:$U$385,MATCH(ENERGY_PRICING!MV$4,Hour_Distribution!$B$1:$B$385,0),MATCH(ENERGY_PRICING!$D27,Hour_Distribution!$A$1:$U$1,0))</f>
        <v>376</v>
      </c>
      <c r="MW27" s="40">
        <f>+INDEX(Hour_Distribution!$A$1:$U$385,MATCH(ENERGY_PRICING!MW$4,Hour_Distribution!$B$1:$B$385,0),MATCH(ENERGY_PRICING!$D27,Hour_Distribution!$A$1:$U$1,0))</f>
        <v>384</v>
      </c>
      <c r="MX27" s="40">
        <f>+INDEX(Hour_Distribution!$A$1:$U$385,MATCH(ENERGY_PRICING!MX$4,Hour_Distribution!$B$1:$B$385,0),MATCH(ENERGY_PRICING!$D27,Hour_Distribution!$A$1:$U$1,0))</f>
        <v>408</v>
      </c>
      <c r="MY27" s="40">
        <f>+INDEX(Hour_Distribution!$A$1:$U$385,MATCH(ENERGY_PRICING!MY$4,Hour_Distribution!$B$1:$B$385,0),MATCH(ENERGY_PRICING!$D27,Hour_Distribution!$A$1:$U$1,0))</f>
        <v>385</v>
      </c>
      <c r="MZ27" s="40">
        <f>+INDEX(Hour_Distribution!$A$1:$U$385,MATCH(ENERGY_PRICING!MZ$4,Hour_Distribution!$B$1:$B$385,0),MATCH(ENERGY_PRICING!$D27,Hour_Distribution!$A$1:$U$1,0))</f>
        <v>408</v>
      </c>
      <c r="NA27" s="51"/>
      <c r="NB27" s="40" t="s">
        <v>67</v>
      </c>
      <c r="NC27" s="40">
        <v>4680</v>
      </c>
      <c r="ND27" s="40">
        <v>4680</v>
      </c>
      <c r="NE27" s="40">
        <v>4680</v>
      </c>
      <c r="NF27" s="40">
        <v>4680</v>
      </c>
      <c r="NG27" s="40">
        <v>4680</v>
      </c>
      <c r="NH27" s="40">
        <v>4680</v>
      </c>
      <c r="NI27" s="40">
        <v>4680</v>
      </c>
      <c r="NJ27" s="40">
        <v>4680</v>
      </c>
      <c r="NK27" s="40">
        <v>4680</v>
      </c>
      <c r="NL27" s="40">
        <v>4680</v>
      </c>
      <c r="NM27" s="40">
        <v>4680</v>
      </c>
      <c r="NN27" s="40">
        <v>4680</v>
      </c>
      <c r="NO27" s="40">
        <v>4680</v>
      </c>
      <c r="NP27" s="40">
        <v>4680</v>
      </c>
      <c r="NQ27" s="40">
        <v>4680</v>
      </c>
      <c r="NR27" s="40">
        <v>4680</v>
      </c>
      <c r="NS27" s="40">
        <v>4680</v>
      </c>
      <c r="NT27" s="40">
        <v>4680</v>
      </c>
      <c r="NU27" s="40">
        <v>4680</v>
      </c>
      <c r="NV27" s="40">
        <v>4680</v>
      </c>
      <c r="NW27" s="40">
        <v>4680</v>
      </c>
      <c r="NX27" s="40">
        <v>4680</v>
      </c>
      <c r="NY27" s="40">
        <v>4680</v>
      </c>
      <c r="NZ27" s="40">
        <v>4680</v>
      </c>
      <c r="OA27" s="40">
        <v>4680</v>
      </c>
      <c r="OB27" s="40">
        <v>4680</v>
      </c>
      <c r="OC27" s="40">
        <v>4680</v>
      </c>
      <c r="OD27" s="40">
        <v>4680</v>
      </c>
      <c r="OE27" s="40">
        <v>4680</v>
      </c>
      <c r="OF27" s="40">
        <v>4680</v>
      </c>
    </row>
    <row r="28" spans="2:396" x14ac:dyDescent="0.25">
      <c r="C28" s="40" t="s">
        <v>87</v>
      </c>
      <c r="D28" s="40" t="s">
        <v>129</v>
      </c>
      <c r="E28" s="40">
        <f>+INDEX(Hour_Distribution!$A$1:$U$385,MATCH(ENERGY_PRICING!E$4,Hour_Distribution!$B$1:$B$385,0),MATCH(ENERGY_PRICING!$D28,Hour_Distribution!$A$1:$U$1,0))</f>
        <v>496</v>
      </c>
      <c r="F28" s="46">
        <f>+INDEX(Hour_Distribution!$A$1:$U$385,MATCH(ENERGY_PRICING!F$4,Hour_Distribution!$B$1:$B$385,0),MATCH(ENERGY_PRICING!$D28,Hour_Distribution!$A$1:$U$1,0))</f>
        <v>448</v>
      </c>
      <c r="G28" s="46">
        <f>+INDEX(Hour_Distribution!$A$1:$U$385,MATCH(ENERGY_PRICING!G$4,Hour_Distribution!$B$1:$B$385,0),MATCH(ENERGY_PRICING!$D28,Hour_Distribution!$A$1:$U$1,0))</f>
        <v>496</v>
      </c>
      <c r="H28" s="46">
        <f>+INDEX(Hour_Distribution!$A$1:$U$385,MATCH(ENERGY_PRICING!H$4,Hour_Distribution!$B$1:$B$385,0),MATCH(ENERGY_PRICING!$D28,Hour_Distribution!$A$1:$U$1,0))</f>
        <v>480</v>
      </c>
      <c r="I28" s="46">
        <f>+INDEX(Hour_Distribution!$A$1:$U$385,MATCH(ENERGY_PRICING!I$4,Hour_Distribution!$B$1:$B$385,0),MATCH(ENERGY_PRICING!$D28,Hour_Distribution!$A$1:$U$1,0))</f>
        <v>496</v>
      </c>
      <c r="J28" s="46">
        <f>+INDEX(Hour_Distribution!$A$1:$U$385,MATCH(ENERGY_PRICING!J$4,Hour_Distribution!$B$1:$B$385,0),MATCH(ENERGY_PRICING!$D28,Hour_Distribution!$A$1:$U$1,0))</f>
        <v>480</v>
      </c>
      <c r="K28" s="46">
        <f>+INDEX(Hour_Distribution!$A$1:$U$385,MATCH(ENERGY_PRICING!K$4,Hour_Distribution!$B$1:$B$385,0),MATCH(ENERGY_PRICING!$D28,Hour_Distribution!$A$1:$U$1,0))</f>
        <v>496</v>
      </c>
      <c r="L28" s="46">
        <f>+INDEX(Hour_Distribution!$A$1:$U$385,MATCH(ENERGY_PRICING!L$4,Hour_Distribution!$B$1:$B$385,0),MATCH(ENERGY_PRICING!$D28,Hour_Distribution!$A$1:$U$1,0))</f>
        <v>496</v>
      </c>
      <c r="M28" s="46">
        <f>+INDEX(Hour_Distribution!$A$1:$U$385,MATCH(ENERGY_PRICING!M$4,Hour_Distribution!$B$1:$B$385,0),MATCH(ENERGY_PRICING!$D28,Hour_Distribution!$A$1:$U$1,0))</f>
        <v>480</v>
      </c>
      <c r="N28" s="46">
        <f>+INDEX(Hour_Distribution!$A$1:$U$385,MATCH(ENERGY_PRICING!N$4,Hour_Distribution!$B$1:$B$385,0),MATCH(ENERGY_PRICING!$D28,Hour_Distribution!$A$1:$U$1,0))</f>
        <v>496</v>
      </c>
      <c r="O28" s="46">
        <f>+INDEX(Hour_Distribution!$A$1:$U$385,MATCH(ENERGY_PRICING!O$4,Hour_Distribution!$B$1:$B$385,0),MATCH(ENERGY_PRICING!$D28,Hour_Distribution!$A$1:$U$1,0))</f>
        <v>480</v>
      </c>
      <c r="P28" s="52">
        <f>+INDEX(Hour_Distribution!$A$1:$U$385,MATCH(ENERGY_PRICING!P$4,Hour_Distribution!$B$1:$B$385,0),MATCH(ENERGY_PRICING!$D28,Hour_Distribution!$A$1:$U$1,0))</f>
        <v>496</v>
      </c>
      <c r="Q28" s="46">
        <f>+INDEX(Hour_Distribution!$A$1:$U$385,MATCH(ENERGY_PRICING!Q$4,Hour_Distribution!$B$1:$B$385,0),MATCH(ENERGY_PRICING!$D28,Hour_Distribution!$A$1:$U$1,0))</f>
        <v>496</v>
      </c>
      <c r="R28" s="46">
        <f>+INDEX(Hour_Distribution!$A$1:$U$385,MATCH(ENERGY_PRICING!R$4,Hour_Distribution!$B$1:$B$385,0),MATCH(ENERGY_PRICING!$D28,Hour_Distribution!$A$1:$U$1,0))</f>
        <v>448</v>
      </c>
      <c r="S28" s="46">
        <f>+INDEX(Hour_Distribution!$A$1:$U$385,MATCH(ENERGY_PRICING!S$4,Hour_Distribution!$B$1:$B$385,0),MATCH(ENERGY_PRICING!$D28,Hour_Distribution!$A$1:$U$1,0))</f>
        <v>496</v>
      </c>
      <c r="T28" s="46">
        <f>+INDEX(Hour_Distribution!$A$1:$U$385,MATCH(ENERGY_PRICING!T$4,Hour_Distribution!$B$1:$B$385,0),MATCH(ENERGY_PRICING!$D28,Hour_Distribution!$A$1:$U$1,0))</f>
        <v>480</v>
      </c>
      <c r="U28" s="46">
        <f>+INDEX(Hour_Distribution!$A$1:$U$385,MATCH(ENERGY_PRICING!U$4,Hour_Distribution!$B$1:$B$385,0),MATCH(ENERGY_PRICING!$D28,Hour_Distribution!$A$1:$U$1,0))</f>
        <v>496</v>
      </c>
      <c r="V28" s="46">
        <f>+INDEX(Hour_Distribution!$A$1:$U$385,MATCH(ENERGY_PRICING!V$4,Hour_Distribution!$B$1:$B$385,0),MATCH(ENERGY_PRICING!$D28,Hour_Distribution!$A$1:$U$1,0))</f>
        <v>480</v>
      </c>
      <c r="W28" s="46">
        <f>+INDEX(Hour_Distribution!$A$1:$U$385,MATCH(ENERGY_PRICING!W$4,Hour_Distribution!$B$1:$B$385,0),MATCH(ENERGY_PRICING!$D28,Hour_Distribution!$A$1:$U$1,0))</f>
        <v>496</v>
      </c>
      <c r="X28" s="46">
        <f>+INDEX(Hour_Distribution!$A$1:$U$385,MATCH(ENERGY_PRICING!X$4,Hour_Distribution!$B$1:$B$385,0),MATCH(ENERGY_PRICING!$D28,Hour_Distribution!$A$1:$U$1,0))</f>
        <v>496</v>
      </c>
      <c r="Y28" s="46">
        <f>+INDEX(Hour_Distribution!$A$1:$U$385,MATCH(ENERGY_PRICING!Y$4,Hour_Distribution!$B$1:$B$385,0),MATCH(ENERGY_PRICING!$D28,Hour_Distribution!$A$1:$U$1,0))</f>
        <v>480</v>
      </c>
      <c r="Z28" s="46">
        <f>+INDEX(Hour_Distribution!$A$1:$U$385,MATCH(ENERGY_PRICING!Z$4,Hour_Distribution!$B$1:$B$385,0),MATCH(ENERGY_PRICING!$D28,Hour_Distribution!$A$1:$U$1,0))</f>
        <v>496</v>
      </c>
      <c r="AA28" s="46">
        <f>+INDEX(Hour_Distribution!$A$1:$U$385,MATCH(ENERGY_PRICING!AA$4,Hour_Distribution!$B$1:$B$385,0),MATCH(ENERGY_PRICING!$D28,Hour_Distribution!$A$1:$U$1,0))</f>
        <v>480</v>
      </c>
      <c r="AB28" s="52">
        <f>+INDEX(Hour_Distribution!$A$1:$U$385,MATCH(ENERGY_PRICING!AB$4,Hour_Distribution!$B$1:$B$385,0),MATCH(ENERGY_PRICING!$D28,Hour_Distribution!$A$1:$U$1,0))</f>
        <v>496</v>
      </c>
      <c r="AC28" s="54">
        <f>+INDEX(Hour_Distribution!$A$1:$U$385,MATCH(ENERGY_PRICING!AC$4,Hour_Distribution!$B$1:$B$385,0),MATCH(ENERGY_PRICING!$D28,Hour_Distribution!$A$1:$U$1,0))</f>
        <v>496</v>
      </c>
      <c r="AD28" s="46">
        <f>+INDEX(Hour_Distribution!$A$1:$U$385,MATCH(ENERGY_PRICING!AD$4,Hour_Distribution!$B$1:$B$385,0),MATCH(ENERGY_PRICING!$D28,Hour_Distribution!$A$1:$U$1,0))</f>
        <v>448</v>
      </c>
      <c r="AE28" s="46">
        <f>+INDEX(Hour_Distribution!$A$1:$U$385,MATCH(ENERGY_PRICING!AE$4,Hour_Distribution!$B$1:$B$385,0),MATCH(ENERGY_PRICING!$D28,Hour_Distribution!$A$1:$U$1,0))</f>
        <v>496</v>
      </c>
      <c r="AF28" s="46">
        <f>+INDEX(Hour_Distribution!$A$1:$U$385,MATCH(ENERGY_PRICING!AF$4,Hour_Distribution!$B$1:$B$385,0),MATCH(ENERGY_PRICING!$D28,Hour_Distribution!$A$1:$U$1,0))</f>
        <v>480</v>
      </c>
      <c r="AG28" s="46">
        <f>+INDEX(Hour_Distribution!$A$1:$U$385,MATCH(ENERGY_PRICING!AG$4,Hour_Distribution!$B$1:$B$385,0),MATCH(ENERGY_PRICING!$D28,Hour_Distribution!$A$1:$U$1,0))</f>
        <v>496</v>
      </c>
      <c r="AH28" s="52">
        <f>+INDEX(Hour_Distribution!$A$1:$U$385,MATCH(ENERGY_PRICING!AH$4,Hour_Distribution!$B$1:$B$385,0),MATCH(ENERGY_PRICING!$D28,Hour_Distribution!$A$1:$U$1,0))</f>
        <v>480</v>
      </c>
      <c r="AI28" s="46">
        <f>+INDEX(Hour_Distribution!$A$1:$U$385,MATCH(ENERGY_PRICING!AI$4,Hour_Distribution!$B$1:$B$385,0),MATCH(ENERGY_PRICING!$D28,Hour_Distribution!$A$1:$U$1,0))</f>
        <v>496</v>
      </c>
      <c r="AJ28" s="46">
        <f>+INDEX(Hour_Distribution!$A$1:$U$385,MATCH(ENERGY_PRICING!AJ$4,Hour_Distribution!$B$1:$B$385,0),MATCH(ENERGY_PRICING!$D28,Hour_Distribution!$A$1:$U$1,0))</f>
        <v>496</v>
      </c>
      <c r="AK28" s="46">
        <f>+INDEX(Hour_Distribution!$A$1:$U$385,MATCH(ENERGY_PRICING!AK$4,Hour_Distribution!$B$1:$B$385,0),MATCH(ENERGY_PRICING!$D28,Hour_Distribution!$A$1:$U$1,0))</f>
        <v>480</v>
      </c>
      <c r="AL28" s="46">
        <f>+INDEX(Hour_Distribution!$A$1:$U$385,MATCH(ENERGY_PRICING!AL$4,Hour_Distribution!$B$1:$B$385,0),MATCH(ENERGY_PRICING!$D28,Hour_Distribution!$A$1:$U$1,0))</f>
        <v>496</v>
      </c>
      <c r="AM28" s="46">
        <f>+INDEX(Hour_Distribution!$A$1:$U$385,MATCH(ENERGY_PRICING!AM$4,Hour_Distribution!$B$1:$B$385,0),MATCH(ENERGY_PRICING!$D28,Hour_Distribution!$A$1:$U$1,0))</f>
        <v>480</v>
      </c>
      <c r="AN28" s="52">
        <f>+INDEX(Hour_Distribution!$A$1:$U$385,MATCH(ENERGY_PRICING!AN$4,Hour_Distribution!$B$1:$B$385,0),MATCH(ENERGY_PRICING!$D28,Hour_Distribution!$A$1:$U$1,0))</f>
        <v>496</v>
      </c>
      <c r="AO28" s="46">
        <f>+INDEX(Hour_Distribution!$A$1:$U$385,MATCH(ENERGY_PRICING!AO$4,Hour_Distribution!$B$1:$B$385,0),MATCH(ENERGY_PRICING!$D28,Hour_Distribution!$A$1:$U$1,0))</f>
        <v>496</v>
      </c>
      <c r="AP28" s="46">
        <f>+INDEX(Hour_Distribution!$A$1:$U$385,MATCH(ENERGY_PRICING!AP$4,Hour_Distribution!$B$1:$B$385,0),MATCH(ENERGY_PRICING!$D28,Hour_Distribution!$A$1:$U$1,0))</f>
        <v>464</v>
      </c>
      <c r="AQ28" s="46">
        <f>+INDEX(Hour_Distribution!$A$1:$U$385,MATCH(ENERGY_PRICING!AQ$4,Hour_Distribution!$B$1:$B$385,0),MATCH(ENERGY_PRICING!$D28,Hour_Distribution!$A$1:$U$1,0))</f>
        <v>496</v>
      </c>
      <c r="AR28" s="46">
        <f>+INDEX(Hour_Distribution!$A$1:$U$385,MATCH(ENERGY_PRICING!AR$4,Hour_Distribution!$B$1:$B$385,0),MATCH(ENERGY_PRICING!$D28,Hour_Distribution!$A$1:$U$1,0))</f>
        <v>480</v>
      </c>
      <c r="AS28" s="46">
        <f>+INDEX(Hour_Distribution!$A$1:$U$385,MATCH(ENERGY_PRICING!AS$4,Hour_Distribution!$B$1:$B$385,0),MATCH(ENERGY_PRICING!$D28,Hour_Distribution!$A$1:$U$1,0))</f>
        <v>496</v>
      </c>
      <c r="AT28" s="46">
        <f>+INDEX(Hour_Distribution!$A$1:$U$385,MATCH(ENERGY_PRICING!AT$4,Hour_Distribution!$B$1:$B$385,0),MATCH(ENERGY_PRICING!$D28,Hour_Distribution!$A$1:$U$1,0))</f>
        <v>480</v>
      </c>
      <c r="AU28" s="46">
        <f>+INDEX(Hour_Distribution!$A$1:$U$385,MATCH(ENERGY_PRICING!AU$4,Hour_Distribution!$B$1:$B$385,0),MATCH(ENERGY_PRICING!$D28,Hour_Distribution!$A$1:$U$1,0))</f>
        <v>496</v>
      </c>
      <c r="AV28" s="46">
        <f>+INDEX(Hour_Distribution!$A$1:$U$385,MATCH(ENERGY_PRICING!AV$4,Hour_Distribution!$B$1:$B$385,0),MATCH(ENERGY_PRICING!$D28,Hour_Distribution!$A$1:$U$1,0))</f>
        <v>496</v>
      </c>
      <c r="AW28" s="46">
        <f>+INDEX(Hour_Distribution!$A$1:$U$385,MATCH(ENERGY_PRICING!AW$4,Hour_Distribution!$B$1:$B$385,0),MATCH(ENERGY_PRICING!$D28,Hour_Distribution!$A$1:$U$1,0))</f>
        <v>480</v>
      </c>
      <c r="AX28" s="46">
        <f>+INDEX(Hour_Distribution!$A$1:$U$385,MATCH(ENERGY_PRICING!AX$4,Hour_Distribution!$B$1:$B$385,0),MATCH(ENERGY_PRICING!$D28,Hour_Distribution!$A$1:$U$1,0))</f>
        <v>496</v>
      </c>
      <c r="AY28" s="46">
        <f>+INDEX(Hour_Distribution!$A$1:$U$385,MATCH(ENERGY_PRICING!AY$4,Hour_Distribution!$B$1:$B$385,0),MATCH(ENERGY_PRICING!$D28,Hour_Distribution!$A$1:$U$1,0))</f>
        <v>480</v>
      </c>
      <c r="AZ28" s="52">
        <f>+INDEX(Hour_Distribution!$A$1:$U$385,MATCH(ENERGY_PRICING!AZ$4,Hour_Distribution!$B$1:$B$385,0),MATCH(ENERGY_PRICING!$D28,Hour_Distribution!$A$1:$U$1,0))</f>
        <v>496</v>
      </c>
      <c r="BA28" s="46">
        <f>+INDEX(Hour_Distribution!$A$1:$U$385,MATCH(ENERGY_PRICING!BA$4,Hour_Distribution!$B$1:$B$385,0),MATCH(ENERGY_PRICING!$D28,Hour_Distribution!$A$1:$U$1,0))</f>
        <v>496</v>
      </c>
      <c r="BB28" s="54">
        <f>+INDEX(Hour_Distribution!$A$1:$U$385,MATCH(ENERGY_PRICING!BB$4,Hour_Distribution!$B$1:$B$385,0),MATCH(ENERGY_PRICING!$D28,Hour_Distribution!$A$1:$U$1,0))</f>
        <v>448</v>
      </c>
      <c r="BC28" s="54">
        <f>+INDEX(Hour_Distribution!$A$1:$U$385,MATCH(ENERGY_PRICING!BC$4,Hour_Distribution!$B$1:$B$385,0),MATCH(ENERGY_PRICING!$D28,Hour_Distribution!$A$1:$U$1,0))</f>
        <v>496</v>
      </c>
      <c r="BD28" s="54">
        <f>+INDEX(Hour_Distribution!$A$1:$U$385,MATCH(ENERGY_PRICING!BD$4,Hour_Distribution!$B$1:$B$385,0),MATCH(ENERGY_PRICING!$D28,Hour_Distribution!$A$1:$U$1,0))</f>
        <v>480</v>
      </c>
      <c r="BE28" s="54">
        <f>+INDEX(Hour_Distribution!$A$1:$U$385,MATCH(ENERGY_PRICING!BE$4,Hour_Distribution!$B$1:$B$385,0),MATCH(ENERGY_PRICING!$D28,Hour_Distribution!$A$1:$U$1,0))</f>
        <v>496</v>
      </c>
      <c r="BF28" s="54">
        <f>+INDEX(Hour_Distribution!$A$1:$U$385,MATCH(ENERGY_PRICING!BF$4,Hour_Distribution!$B$1:$B$385,0),MATCH(ENERGY_PRICING!$D28,Hour_Distribution!$A$1:$U$1,0))</f>
        <v>480</v>
      </c>
      <c r="BG28" s="54">
        <f>+INDEX(Hour_Distribution!$A$1:$U$385,MATCH(ENERGY_PRICING!BG$4,Hour_Distribution!$B$1:$B$385,0),MATCH(ENERGY_PRICING!$D28,Hour_Distribution!$A$1:$U$1,0))</f>
        <v>496</v>
      </c>
      <c r="BH28" s="54">
        <f>+INDEX(Hour_Distribution!$A$1:$U$385,MATCH(ENERGY_PRICING!BH$4,Hour_Distribution!$B$1:$B$385,0),MATCH(ENERGY_PRICING!$D28,Hour_Distribution!$A$1:$U$1,0))</f>
        <v>496</v>
      </c>
      <c r="BI28" s="54">
        <f>+INDEX(Hour_Distribution!$A$1:$U$385,MATCH(ENERGY_PRICING!BI$4,Hour_Distribution!$B$1:$B$385,0),MATCH(ENERGY_PRICING!$D28,Hour_Distribution!$A$1:$U$1,0))</f>
        <v>480</v>
      </c>
      <c r="BJ28" s="54">
        <f>+INDEX(Hour_Distribution!$A$1:$U$385,MATCH(ENERGY_PRICING!BJ$4,Hour_Distribution!$B$1:$B$385,0),MATCH(ENERGY_PRICING!$D28,Hour_Distribution!$A$1:$U$1,0))</f>
        <v>496</v>
      </c>
      <c r="BK28" s="54">
        <f>+INDEX(Hour_Distribution!$A$1:$U$385,MATCH(ENERGY_PRICING!BK$4,Hour_Distribution!$B$1:$B$385,0),MATCH(ENERGY_PRICING!$D28,Hour_Distribution!$A$1:$U$1,0))</f>
        <v>480</v>
      </c>
      <c r="BL28" s="54">
        <f>+INDEX(Hour_Distribution!$A$1:$U$385,MATCH(ENERGY_PRICING!BL$4,Hour_Distribution!$B$1:$B$385,0),MATCH(ENERGY_PRICING!$D28,Hour_Distribution!$A$1:$U$1,0))</f>
        <v>496</v>
      </c>
      <c r="BM28" s="54">
        <f>+INDEX(Hour_Distribution!$A$1:$U$385,MATCH(ENERGY_PRICING!BM$4,Hour_Distribution!$B$1:$B$385,0),MATCH(ENERGY_PRICING!$D28,Hour_Distribution!$A$1:$U$1,0))</f>
        <v>496</v>
      </c>
      <c r="BN28" s="54">
        <f>+INDEX(Hour_Distribution!$A$1:$U$385,MATCH(ENERGY_PRICING!BN$4,Hour_Distribution!$B$1:$B$385,0),MATCH(ENERGY_PRICING!$D28,Hour_Distribution!$A$1:$U$1,0))</f>
        <v>448</v>
      </c>
      <c r="BO28" s="54">
        <f>+INDEX(Hour_Distribution!$A$1:$U$385,MATCH(ENERGY_PRICING!BO$4,Hour_Distribution!$B$1:$B$385,0),MATCH(ENERGY_PRICING!$D28,Hour_Distribution!$A$1:$U$1,0))</f>
        <v>496</v>
      </c>
      <c r="BP28" s="54">
        <f>+INDEX(Hour_Distribution!$A$1:$U$385,MATCH(ENERGY_PRICING!BP$4,Hour_Distribution!$B$1:$B$385,0),MATCH(ENERGY_PRICING!$D28,Hour_Distribution!$A$1:$U$1,0))</f>
        <v>480</v>
      </c>
      <c r="BQ28" s="54">
        <f>+INDEX(Hour_Distribution!$A$1:$U$385,MATCH(ENERGY_PRICING!BQ$4,Hour_Distribution!$B$1:$B$385,0),MATCH(ENERGY_PRICING!$D28,Hour_Distribution!$A$1:$U$1,0))</f>
        <v>496</v>
      </c>
      <c r="BR28" s="54">
        <f>+INDEX(Hour_Distribution!$A$1:$U$385,MATCH(ENERGY_PRICING!BR$4,Hour_Distribution!$B$1:$B$385,0),MATCH(ENERGY_PRICING!$D28,Hour_Distribution!$A$1:$U$1,0))</f>
        <v>480</v>
      </c>
      <c r="BS28" s="54">
        <f>+INDEX(Hour_Distribution!$A$1:$U$385,MATCH(ENERGY_PRICING!BS$4,Hour_Distribution!$B$1:$B$385,0),MATCH(ENERGY_PRICING!$D28,Hour_Distribution!$A$1:$U$1,0))</f>
        <v>496</v>
      </c>
      <c r="BT28" s="54">
        <f>+INDEX(Hour_Distribution!$A$1:$U$385,MATCH(ENERGY_PRICING!BT$4,Hour_Distribution!$B$1:$B$385,0),MATCH(ENERGY_PRICING!$D28,Hour_Distribution!$A$1:$U$1,0))</f>
        <v>496</v>
      </c>
      <c r="BU28" s="54">
        <f>+INDEX(Hour_Distribution!$A$1:$U$385,MATCH(ENERGY_PRICING!BU$4,Hour_Distribution!$B$1:$B$385,0),MATCH(ENERGY_PRICING!$D28,Hour_Distribution!$A$1:$U$1,0))</f>
        <v>480</v>
      </c>
      <c r="BV28" s="54">
        <f>+INDEX(Hour_Distribution!$A$1:$U$385,MATCH(ENERGY_PRICING!BV$4,Hour_Distribution!$B$1:$B$385,0),MATCH(ENERGY_PRICING!$D28,Hour_Distribution!$A$1:$U$1,0))</f>
        <v>496</v>
      </c>
      <c r="BW28" s="54">
        <f>+INDEX(Hour_Distribution!$A$1:$U$385,MATCH(ENERGY_PRICING!BW$4,Hour_Distribution!$B$1:$B$385,0),MATCH(ENERGY_PRICING!$D28,Hour_Distribution!$A$1:$U$1,0))</f>
        <v>480</v>
      </c>
      <c r="BX28" s="54">
        <f>+INDEX(Hour_Distribution!$A$1:$U$385,MATCH(ENERGY_PRICING!BX$4,Hour_Distribution!$B$1:$B$385,0),MATCH(ENERGY_PRICING!$D28,Hour_Distribution!$A$1:$U$1,0))</f>
        <v>496</v>
      </c>
      <c r="BY28" s="54">
        <f>+INDEX(Hour_Distribution!$A$1:$U$385,MATCH(ENERGY_PRICING!BY$4,Hour_Distribution!$B$1:$B$385,0),MATCH(ENERGY_PRICING!$D28,Hour_Distribution!$A$1:$U$1,0))</f>
        <v>496</v>
      </c>
      <c r="BZ28" s="54">
        <f>+INDEX(Hour_Distribution!$A$1:$U$385,MATCH(ENERGY_PRICING!BZ$4,Hour_Distribution!$B$1:$B$385,0),MATCH(ENERGY_PRICING!$D28,Hour_Distribution!$A$1:$U$1,0))</f>
        <v>448</v>
      </c>
      <c r="CA28" s="54">
        <f>+INDEX(Hour_Distribution!$A$1:$U$385,MATCH(ENERGY_PRICING!CA$4,Hour_Distribution!$B$1:$B$385,0),MATCH(ENERGY_PRICING!$D28,Hour_Distribution!$A$1:$U$1,0))</f>
        <v>496</v>
      </c>
      <c r="CB28" s="54">
        <f>+INDEX(Hour_Distribution!$A$1:$U$385,MATCH(ENERGY_PRICING!CB$4,Hour_Distribution!$B$1:$B$385,0),MATCH(ENERGY_PRICING!$D28,Hour_Distribution!$A$1:$U$1,0))</f>
        <v>480</v>
      </c>
      <c r="CC28" s="54">
        <f>+INDEX(Hour_Distribution!$A$1:$U$385,MATCH(ENERGY_PRICING!CC$4,Hour_Distribution!$B$1:$B$385,0),MATCH(ENERGY_PRICING!$D28,Hour_Distribution!$A$1:$U$1,0))</f>
        <v>496</v>
      </c>
      <c r="CD28" s="54">
        <f>+INDEX(Hour_Distribution!$A$1:$U$385,MATCH(ENERGY_PRICING!CD$4,Hour_Distribution!$B$1:$B$385,0),MATCH(ENERGY_PRICING!$D28,Hour_Distribution!$A$1:$U$1,0))</f>
        <v>480</v>
      </c>
      <c r="CE28" s="54">
        <f>+INDEX(Hour_Distribution!$A$1:$U$385,MATCH(ENERGY_PRICING!CE$4,Hour_Distribution!$B$1:$B$385,0),MATCH(ENERGY_PRICING!$D28,Hour_Distribution!$A$1:$U$1,0))</f>
        <v>496</v>
      </c>
      <c r="CF28" s="54">
        <f>+INDEX(Hour_Distribution!$A$1:$U$385,MATCH(ENERGY_PRICING!CF$4,Hour_Distribution!$B$1:$B$385,0),MATCH(ENERGY_PRICING!$D28,Hour_Distribution!$A$1:$U$1,0))</f>
        <v>496</v>
      </c>
      <c r="CG28" s="54">
        <f>+INDEX(Hour_Distribution!$A$1:$U$385,MATCH(ENERGY_PRICING!CG$4,Hour_Distribution!$B$1:$B$385,0),MATCH(ENERGY_PRICING!$D28,Hour_Distribution!$A$1:$U$1,0))</f>
        <v>480</v>
      </c>
      <c r="CH28" s="54">
        <f>+INDEX(Hour_Distribution!$A$1:$U$385,MATCH(ENERGY_PRICING!CH$4,Hour_Distribution!$B$1:$B$385,0),MATCH(ENERGY_PRICING!$D28,Hour_Distribution!$A$1:$U$1,0))</f>
        <v>496</v>
      </c>
      <c r="CI28" s="54">
        <f>+INDEX(Hour_Distribution!$A$1:$U$385,MATCH(ENERGY_PRICING!CI$4,Hour_Distribution!$B$1:$B$385,0),MATCH(ENERGY_PRICING!$D28,Hour_Distribution!$A$1:$U$1,0))</f>
        <v>480</v>
      </c>
      <c r="CJ28" s="54">
        <f>+INDEX(Hour_Distribution!$A$1:$U$385,MATCH(ENERGY_PRICING!CJ$4,Hour_Distribution!$B$1:$B$385,0),MATCH(ENERGY_PRICING!$D28,Hour_Distribution!$A$1:$U$1,0))</f>
        <v>496</v>
      </c>
      <c r="CK28" s="54">
        <f>+INDEX(Hour_Distribution!$A$1:$U$385,MATCH(ENERGY_PRICING!CK$4,Hour_Distribution!$B$1:$B$385,0),MATCH(ENERGY_PRICING!$D28,Hour_Distribution!$A$1:$U$1,0))</f>
        <v>496</v>
      </c>
      <c r="CL28" s="54">
        <f>+INDEX(Hour_Distribution!$A$1:$U$385,MATCH(ENERGY_PRICING!CL$4,Hour_Distribution!$B$1:$B$385,0),MATCH(ENERGY_PRICING!$D28,Hour_Distribution!$A$1:$U$1,0))</f>
        <v>464</v>
      </c>
      <c r="CM28" s="54">
        <f>+INDEX(Hour_Distribution!$A$1:$U$385,MATCH(ENERGY_PRICING!CM$4,Hour_Distribution!$B$1:$B$385,0),MATCH(ENERGY_PRICING!$D28,Hour_Distribution!$A$1:$U$1,0))</f>
        <v>496</v>
      </c>
      <c r="CN28" s="54">
        <f>+INDEX(Hour_Distribution!$A$1:$U$385,MATCH(ENERGY_PRICING!CN$4,Hour_Distribution!$B$1:$B$385,0),MATCH(ENERGY_PRICING!$D28,Hour_Distribution!$A$1:$U$1,0))</f>
        <v>480</v>
      </c>
      <c r="CO28" s="54">
        <f>+INDEX(Hour_Distribution!$A$1:$U$385,MATCH(ENERGY_PRICING!CO$4,Hour_Distribution!$B$1:$B$385,0),MATCH(ENERGY_PRICING!$D28,Hour_Distribution!$A$1:$U$1,0))</f>
        <v>496</v>
      </c>
      <c r="CP28" s="54">
        <f>+INDEX(Hour_Distribution!$A$1:$U$385,MATCH(ENERGY_PRICING!CP$4,Hour_Distribution!$B$1:$B$385,0),MATCH(ENERGY_PRICING!$D28,Hour_Distribution!$A$1:$U$1,0))</f>
        <v>480</v>
      </c>
      <c r="CQ28" s="54">
        <f>+INDEX(Hour_Distribution!$A$1:$U$385,MATCH(ENERGY_PRICING!CQ$4,Hour_Distribution!$B$1:$B$385,0),MATCH(ENERGY_PRICING!$D28,Hour_Distribution!$A$1:$U$1,0))</f>
        <v>496</v>
      </c>
      <c r="CR28" s="54">
        <f>+INDEX(Hour_Distribution!$A$1:$U$385,MATCH(ENERGY_PRICING!CR$4,Hour_Distribution!$B$1:$B$385,0),MATCH(ENERGY_PRICING!$D28,Hour_Distribution!$A$1:$U$1,0))</f>
        <v>496</v>
      </c>
      <c r="CS28" s="54">
        <f>+INDEX(Hour_Distribution!$A$1:$U$385,MATCH(ENERGY_PRICING!CS$4,Hour_Distribution!$B$1:$B$385,0),MATCH(ENERGY_PRICING!$D28,Hour_Distribution!$A$1:$U$1,0))</f>
        <v>480</v>
      </c>
      <c r="CT28" s="54">
        <f>+INDEX(Hour_Distribution!$A$1:$U$385,MATCH(ENERGY_PRICING!CT$4,Hour_Distribution!$B$1:$B$385,0),MATCH(ENERGY_PRICING!$D28,Hour_Distribution!$A$1:$U$1,0))</f>
        <v>496</v>
      </c>
      <c r="CU28" s="54">
        <f>+INDEX(Hour_Distribution!$A$1:$U$385,MATCH(ENERGY_PRICING!CU$4,Hour_Distribution!$B$1:$B$385,0),MATCH(ENERGY_PRICING!$D28,Hour_Distribution!$A$1:$U$1,0))</f>
        <v>480</v>
      </c>
      <c r="CV28" s="54">
        <f>+INDEX(Hour_Distribution!$A$1:$U$385,MATCH(ENERGY_PRICING!CV$4,Hour_Distribution!$B$1:$B$385,0),MATCH(ENERGY_PRICING!$D28,Hour_Distribution!$A$1:$U$1,0))</f>
        <v>496</v>
      </c>
      <c r="CW28" s="54">
        <f>+INDEX(Hour_Distribution!$A$1:$U$385,MATCH(ENERGY_PRICING!CW$4,Hour_Distribution!$B$1:$B$385,0),MATCH(ENERGY_PRICING!$D28,Hour_Distribution!$A$1:$U$1,0))</f>
        <v>496</v>
      </c>
      <c r="CX28" s="54">
        <f>+INDEX(Hour_Distribution!$A$1:$U$385,MATCH(ENERGY_PRICING!CX$4,Hour_Distribution!$B$1:$B$385,0),MATCH(ENERGY_PRICING!$D28,Hour_Distribution!$A$1:$U$1,0))</f>
        <v>448</v>
      </c>
      <c r="CY28" s="54">
        <f>+INDEX(Hour_Distribution!$A$1:$U$385,MATCH(ENERGY_PRICING!CY$4,Hour_Distribution!$B$1:$B$385,0),MATCH(ENERGY_PRICING!$D28,Hour_Distribution!$A$1:$U$1,0))</f>
        <v>496</v>
      </c>
      <c r="CZ28" s="54">
        <f>+INDEX(Hour_Distribution!$A$1:$U$385,MATCH(ENERGY_PRICING!CZ$4,Hour_Distribution!$B$1:$B$385,0),MATCH(ENERGY_PRICING!$D28,Hour_Distribution!$A$1:$U$1,0))</f>
        <v>480</v>
      </c>
      <c r="DA28" s="54">
        <f>+INDEX(Hour_Distribution!$A$1:$U$385,MATCH(ENERGY_PRICING!DA$4,Hour_Distribution!$B$1:$B$385,0),MATCH(ENERGY_PRICING!$D28,Hour_Distribution!$A$1:$U$1,0))</f>
        <v>496</v>
      </c>
      <c r="DB28" s="54">
        <f>+INDEX(Hour_Distribution!$A$1:$U$385,MATCH(ENERGY_PRICING!DB$4,Hour_Distribution!$B$1:$B$385,0),MATCH(ENERGY_PRICING!$D28,Hour_Distribution!$A$1:$U$1,0))</f>
        <v>480</v>
      </c>
      <c r="DC28" s="54">
        <f>+INDEX(Hour_Distribution!$A$1:$U$385,MATCH(ENERGY_PRICING!DC$4,Hour_Distribution!$B$1:$B$385,0),MATCH(ENERGY_PRICING!$D28,Hour_Distribution!$A$1:$U$1,0))</f>
        <v>496</v>
      </c>
      <c r="DD28" s="54">
        <f>+INDEX(Hour_Distribution!$A$1:$U$385,MATCH(ENERGY_PRICING!DD$4,Hour_Distribution!$B$1:$B$385,0),MATCH(ENERGY_PRICING!$D28,Hour_Distribution!$A$1:$U$1,0))</f>
        <v>496</v>
      </c>
      <c r="DE28" s="54">
        <f>+INDEX(Hour_Distribution!$A$1:$U$385,MATCH(ENERGY_PRICING!DE$4,Hour_Distribution!$B$1:$B$385,0),MATCH(ENERGY_PRICING!$D28,Hour_Distribution!$A$1:$U$1,0))</f>
        <v>480</v>
      </c>
      <c r="DF28" s="54">
        <f>+INDEX(Hour_Distribution!$A$1:$U$385,MATCH(ENERGY_PRICING!DF$4,Hour_Distribution!$B$1:$B$385,0),MATCH(ENERGY_PRICING!$D28,Hour_Distribution!$A$1:$U$1,0))</f>
        <v>496</v>
      </c>
      <c r="DG28" s="54">
        <f>+INDEX(Hour_Distribution!$A$1:$U$385,MATCH(ENERGY_PRICING!DG$4,Hour_Distribution!$B$1:$B$385,0),MATCH(ENERGY_PRICING!$D28,Hour_Distribution!$A$1:$U$1,0))</f>
        <v>480</v>
      </c>
      <c r="DH28" s="54">
        <f>+INDEX(Hour_Distribution!$A$1:$U$385,MATCH(ENERGY_PRICING!DH$4,Hour_Distribution!$B$1:$B$385,0),MATCH(ENERGY_PRICING!$D28,Hour_Distribution!$A$1:$U$1,0))</f>
        <v>496</v>
      </c>
      <c r="DI28" s="54">
        <f>+INDEX(Hour_Distribution!$A$1:$U$385,MATCH(ENERGY_PRICING!DI$4,Hour_Distribution!$B$1:$B$385,0),MATCH(ENERGY_PRICING!$D28,Hour_Distribution!$A$1:$U$1,0))</f>
        <v>496</v>
      </c>
      <c r="DJ28" s="54">
        <f>+INDEX(Hour_Distribution!$A$1:$U$385,MATCH(ENERGY_PRICING!DJ$4,Hour_Distribution!$B$1:$B$385,0),MATCH(ENERGY_PRICING!$D28,Hour_Distribution!$A$1:$U$1,0))</f>
        <v>448</v>
      </c>
      <c r="DK28" s="54">
        <f>+INDEX(Hour_Distribution!$A$1:$U$385,MATCH(ENERGY_PRICING!DK$4,Hour_Distribution!$B$1:$B$385,0),MATCH(ENERGY_PRICING!$D28,Hour_Distribution!$A$1:$U$1,0))</f>
        <v>496</v>
      </c>
      <c r="DL28" s="54">
        <f>+INDEX(Hour_Distribution!$A$1:$U$385,MATCH(ENERGY_PRICING!DL$4,Hour_Distribution!$B$1:$B$385,0),MATCH(ENERGY_PRICING!$D28,Hour_Distribution!$A$1:$U$1,0))</f>
        <v>480</v>
      </c>
      <c r="DM28" s="54">
        <f>+INDEX(Hour_Distribution!$A$1:$U$385,MATCH(ENERGY_PRICING!DM$4,Hour_Distribution!$B$1:$B$385,0),MATCH(ENERGY_PRICING!$D28,Hour_Distribution!$A$1:$U$1,0))</f>
        <v>496</v>
      </c>
      <c r="DN28" s="54">
        <f>+INDEX(Hour_Distribution!$A$1:$U$385,MATCH(ENERGY_PRICING!DN$4,Hour_Distribution!$B$1:$B$385,0),MATCH(ENERGY_PRICING!$D28,Hour_Distribution!$A$1:$U$1,0))</f>
        <v>480</v>
      </c>
      <c r="DO28" s="54">
        <f>+INDEX(Hour_Distribution!$A$1:$U$385,MATCH(ENERGY_PRICING!DO$4,Hour_Distribution!$B$1:$B$385,0),MATCH(ENERGY_PRICING!$D28,Hour_Distribution!$A$1:$U$1,0))</f>
        <v>496</v>
      </c>
      <c r="DP28" s="54">
        <f>+INDEX(Hour_Distribution!$A$1:$U$385,MATCH(ENERGY_PRICING!DP$4,Hour_Distribution!$B$1:$B$385,0),MATCH(ENERGY_PRICING!$D28,Hour_Distribution!$A$1:$U$1,0))</f>
        <v>496</v>
      </c>
      <c r="DQ28" s="54">
        <f>+INDEX(Hour_Distribution!$A$1:$U$385,MATCH(ENERGY_PRICING!DQ$4,Hour_Distribution!$B$1:$B$385,0),MATCH(ENERGY_PRICING!$D28,Hour_Distribution!$A$1:$U$1,0))</f>
        <v>480</v>
      </c>
      <c r="DR28" s="54">
        <f>+INDEX(Hour_Distribution!$A$1:$U$385,MATCH(ENERGY_PRICING!DR$4,Hour_Distribution!$B$1:$B$385,0),MATCH(ENERGY_PRICING!$D28,Hour_Distribution!$A$1:$U$1,0))</f>
        <v>496</v>
      </c>
      <c r="DS28" s="54">
        <f>+INDEX(Hour_Distribution!$A$1:$U$385,MATCH(ENERGY_PRICING!DS$4,Hour_Distribution!$B$1:$B$385,0),MATCH(ENERGY_PRICING!$D28,Hour_Distribution!$A$1:$U$1,0))</f>
        <v>480</v>
      </c>
      <c r="DT28" s="54">
        <f>+INDEX(Hour_Distribution!$A$1:$U$385,MATCH(ENERGY_PRICING!DT$4,Hour_Distribution!$B$1:$B$385,0),MATCH(ENERGY_PRICING!$D28,Hour_Distribution!$A$1:$U$1,0))</f>
        <v>496</v>
      </c>
      <c r="DU28" s="54">
        <f>+INDEX(Hour_Distribution!$A$1:$U$385,MATCH(ENERGY_PRICING!DU$4,Hour_Distribution!$B$1:$B$385,0),MATCH(ENERGY_PRICING!$D28,Hour_Distribution!$A$1:$U$1,0))</f>
        <v>496</v>
      </c>
      <c r="DV28" s="54">
        <f>+INDEX(Hour_Distribution!$A$1:$U$385,MATCH(ENERGY_PRICING!DV$4,Hour_Distribution!$B$1:$B$385,0),MATCH(ENERGY_PRICING!$D28,Hour_Distribution!$A$1:$U$1,0))</f>
        <v>448</v>
      </c>
      <c r="DW28" s="54">
        <f>+INDEX(Hour_Distribution!$A$1:$U$385,MATCH(ENERGY_PRICING!DW$4,Hour_Distribution!$B$1:$B$385,0),MATCH(ENERGY_PRICING!$D28,Hour_Distribution!$A$1:$U$1,0))</f>
        <v>496</v>
      </c>
      <c r="DX28" s="54">
        <f>+INDEX(Hour_Distribution!$A$1:$U$385,MATCH(ENERGY_PRICING!DX$4,Hour_Distribution!$B$1:$B$385,0),MATCH(ENERGY_PRICING!$D28,Hour_Distribution!$A$1:$U$1,0))</f>
        <v>480</v>
      </c>
      <c r="DY28" s="54">
        <f>+INDEX(Hour_Distribution!$A$1:$U$385,MATCH(ENERGY_PRICING!DY$4,Hour_Distribution!$B$1:$B$385,0),MATCH(ENERGY_PRICING!$D28,Hour_Distribution!$A$1:$U$1,0))</f>
        <v>496</v>
      </c>
      <c r="DZ28" s="54">
        <f>+INDEX(Hour_Distribution!$A$1:$U$385,MATCH(ENERGY_PRICING!DZ$4,Hour_Distribution!$B$1:$B$385,0),MATCH(ENERGY_PRICING!$D28,Hour_Distribution!$A$1:$U$1,0))</f>
        <v>480</v>
      </c>
      <c r="EA28" s="54">
        <f>+INDEX(Hour_Distribution!$A$1:$U$385,MATCH(ENERGY_PRICING!EA$4,Hour_Distribution!$B$1:$B$385,0),MATCH(ENERGY_PRICING!$D28,Hour_Distribution!$A$1:$U$1,0))</f>
        <v>496</v>
      </c>
      <c r="EB28" s="54">
        <f>+INDEX(Hour_Distribution!$A$1:$U$385,MATCH(ENERGY_PRICING!EB$4,Hour_Distribution!$B$1:$B$385,0),MATCH(ENERGY_PRICING!$D28,Hour_Distribution!$A$1:$U$1,0))</f>
        <v>496</v>
      </c>
      <c r="EC28" s="54">
        <f>+INDEX(Hour_Distribution!$A$1:$U$385,MATCH(ENERGY_PRICING!EC$4,Hour_Distribution!$B$1:$B$385,0),MATCH(ENERGY_PRICING!$D28,Hour_Distribution!$A$1:$U$1,0))</f>
        <v>480</v>
      </c>
      <c r="ED28" s="54">
        <f>+INDEX(Hour_Distribution!$A$1:$U$385,MATCH(ENERGY_PRICING!ED$4,Hour_Distribution!$B$1:$B$385,0),MATCH(ENERGY_PRICING!$D28,Hour_Distribution!$A$1:$U$1,0))</f>
        <v>496</v>
      </c>
      <c r="EE28" s="54">
        <f>+INDEX(Hour_Distribution!$A$1:$U$385,MATCH(ENERGY_PRICING!EE$4,Hour_Distribution!$B$1:$B$385,0),MATCH(ENERGY_PRICING!$D28,Hour_Distribution!$A$1:$U$1,0))</f>
        <v>480</v>
      </c>
      <c r="EF28" s="54">
        <f>+INDEX(Hour_Distribution!$A$1:$U$385,MATCH(ENERGY_PRICING!EF$4,Hour_Distribution!$B$1:$B$385,0),MATCH(ENERGY_PRICING!$D28,Hour_Distribution!$A$1:$U$1,0))</f>
        <v>496</v>
      </c>
      <c r="EG28" s="54">
        <f>+INDEX(Hour_Distribution!$A$1:$U$385,MATCH(ENERGY_PRICING!EG$4,Hour_Distribution!$B$1:$B$385,0),MATCH(ENERGY_PRICING!$D28,Hour_Distribution!$A$1:$U$1,0))</f>
        <v>496</v>
      </c>
      <c r="EH28" s="54">
        <f>+INDEX(Hour_Distribution!$A$1:$U$385,MATCH(ENERGY_PRICING!EH$4,Hour_Distribution!$B$1:$B$385,0),MATCH(ENERGY_PRICING!$D28,Hour_Distribution!$A$1:$U$1,0))</f>
        <v>464</v>
      </c>
      <c r="EI28" s="54">
        <f>+INDEX(Hour_Distribution!$A$1:$U$385,MATCH(ENERGY_PRICING!EI$4,Hour_Distribution!$B$1:$B$385,0),MATCH(ENERGY_PRICING!$D28,Hour_Distribution!$A$1:$U$1,0))</f>
        <v>496</v>
      </c>
      <c r="EJ28" s="54">
        <f>+INDEX(Hour_Distribution!$A$1:$U$385,MATCH(ENERGY_PRICING!EJ$4,Hour_Distribution!$B$1:$B$385,0),MATCH(ENERGY_PRICING!$D28,Hour_Distribution!$A$1:$U$1,0))</f>
        <v>480</v>
      </c>
      <c r="EK28" s="54">
        <f>+INDEX(Hour_Distribution!$A$1:$U$385,MATCH(ENERGY_PRICING!EK$4,Hour_Distribution!$B$1:$B$385,0),MATCH(ENERGY_PRICING!$D28,Hour_Distribution!$A$1:$U$1,0))</f>
        <v>496</v>
      </c>
      <c r="EL28" s="54">
        <f>+INDEX(Hour_Distribution!$A$1:$U$385,MATCH(ENERGY_PRICING!EL$4,Hour_Distribution!$B$1:$B$385,0),MATCH(ENERGY_PRICING!$D28,Hour_Distribution!$A$1:$U$1,0))</f>
        <v>480</v>
      </c>
      <c r="EM28" s="54">
        <f>+INDEX(Hour_Distribution!$A$1:$U$385,MATCH(ENERGY_PRICING!EM$4,Hour_Distribution!$B$1:$B$385,0),MATCH(ENERGY_PRICING!$D28,Hour_Distribution!$A$1:$U$1,0))</f>
        <v>496</v>
      </c>
      <c r="EN28" s="54">
        <f>+INDEX(Hour_Distribution!$A$1:$U$385,MATCH(ENERGY_PRICING!EN$4,Hour_Distribution!$B$1:$B$385,0),MATCH(ENERGY_PRICING!$D28,Hour_Distribution!$A$1:$U$1,0))</f>
        <v>496</v>
      </c>
      <c r="EO28" s="54">
        <f>+INDEX(Hour_Distribution!$A$1:$U$385,MATCH(ENERGY_PRICING!EO$4,Hour_Distribution!$B$1:$B$385,0),MATCH(ENERGY_PRICING!$D28,Hour_Distribution!$A$1:$U$1,0))</f>
        <v>480</v>
      </c>
      <c r="EP28" s="54">
        <f>+INDEX(Hour_Distribution!$A$1:$U$385,MATCH(ENERGY_PRICING!EP$4,Hour_Distribution!$B$1:$B$385,0),MATCH(ENERGY_PRICING!$D28,Hour_Distribution!$A$1:$U$1,0))</f>
        <v>496</v>
      </c>
      <c r="EQ28" s="54">
        <f>+INDEX(Hour_Distribution!$A$1:$U$385,MATCH(ENERGY_PRICING!EQ$4,Hour_Distribution!$B$1:$B$385,0),MATCH(ENERGY_PRICING!$D28,Hour_Distribution!$A$1:$U$1,0))</f>
        <v>480</v>
      </c>
      <c r="ER28" s="54">
        <f>+INDEX(Hour_Distribution!$A$1:$U$385,MATCH(ENERGY_PRICING!ER$4,Hour_Distribution!$B$1:$B$385,0),MATCH(ENERGY_PRICING!$D28,Hour_Distribution!$A$1:$U$1,0))</f>
        <v>496</v>
      </c>
      <c r="ES28" s="54">
        <f>+INDEX(Hour_Distribution!$A$1:$U$385,MATCH(ENERGY_PRICING!ES$4,Hour_Distribution!$B$1:$B$385,0),MATCH(ENERGY_PRICING!$D28,Hour_Distribution!$A$1:$U$1,0))</f>
        <v>496</v>
      </c>
      <c r="ET28" s="54">
        <f>+INDEX(Hour_Distribution!$A$1:$U$385,MATCH(ENERGY_PRICING!ET$4,Hour_Distribution!$B$1:$B$385,0),MATCH(ENERGY_PRICING!$D28,Hour_Distribution!$A$1:$U$1,0))</f>
        <v>448</v>
      </c>
      <c r="EU28" s="54">
        <f>+INDEX(Hour_Distribution!$A$1:$U$385,MATCH(ENERGY_PRICING!EU$4,Hour_Distribution!$B$1:$B$385,0),MATCH(ENERGY_PRICING!$D28,Hour_Distribution!$A$1:$U$1,0))</f>
        <v>496</v>
      </c>
      <c r="EV28" s="54">
        <f>+INDEX(Hour_Distribution!$A$1:$U$385,MATCH(ENERGY_PRICING!EV$4,Hour_Distribution!$B$1:$B$385,0),MATCH(ENERGY_PRICING!$D28,Hour_Distribution!$A$1:$U$1,0))</f>
        <v>480</v>
      </c>
      <c r="EW28" s="54">
        <f>+INDEX(Hour_Distribution!$A$1:$U$385,MATCH(ENERGY_PRICING!EW$4,Hour_Distribution!$B$1:$B$385,0),MATCH(ENERGY_PRICING!$D28,Hour_Distribution!$A$1:$U$1,0))</f>
        <v>496</v>
      </c>
      <c r="EX28" s="54">
        <f>+INDEX(Hour_Distribution!$A$1:$U$385,MATCH(ENERGY_PRICING!EX$4,Hour_Distribution!$B$1:$B$385,0),MATCH(ENERGY_PRICING!$D28,Hour_Distribution!$A$1:$U$1,0))</f>
        <v>480</v>
      </c>
      <c r="EY28" s="54">
        <f>+INDEX(Hour_Distribution!$A$1:$U$385,MATCH(ENERGY_PRICING!EY$4,Hour_Distribution!$B$1:$B$385,0),MATCH(ENERGY_PRICING!$D28,Hour_Distribution!$A$1:$U$1,0))</f>
        <v>496</v>
      </c>
      <c r="EZ28" s="54">
        <f>+INDEX(Hour_Distribution!$A$1:$U$385,MATCH(ENERGY_PRICING!EZ$4,Hour_Distribution!$B$1:$B$385,0),MATCH(ENERGY_PRICING!$D28,Hour_Distribution!$A$1:$U$1,0))</f>
        <v>496</v>
      </c>
      <c r="FA28" s="54">
        <f>+INDEX(Hour_Distribution!$A$1:$U$385,MATCH(ENERGY_PRICING!FA$4,Hour_Distribution!$B$1:$B$385,0),MATCH(ENERGY_PRICING!$D28,Hour_Distribution!$A$1:$U$1,0))</f>
        <v>480</v>
      </c>
      <c r="FB28" s="54">
        <f>+INDEX(Hour_Distribution!$A$1:$U$385,MATCH(ENERGY_PRICING!FB$4,Hour_Distribution!$B$1:$B$385,0),MATCH(ENERGY_PRICING!$D28,Hour_Distribution!$A$1:$U$1,0))</f>
        <v>496</v>
      </c>
      <c r="FC28" s="54">
        <f>+INDEX(Hour_Distribution!$A$1:$U$385,MATCH(ENERGY_PRICING!FC$4,Hour_Distribution!$B$1:$B$385,0),MATCH(ENERGY_PRICING!$D28,Hour_Distribution!$A$1:$U$1,0))</f>
        <v>480</v>
      </c>
      <c r="FD28" s="54">
        <f>+INDEX(Hour_Distribution!$A$1:$U$385,MATCH(ENERGY_PRICING!FD$4,Hour_Distribution!$B$1:$B$385,0),MATCH(ENERGY_PRICING!$D28,Hour_Distribution!$A$1:$U$1,0))</f>
        <v>496</v>
      </c>
      <c r="FE28" s="54">
        <f>+INDEX(Hour_Distribution!$A$1:$U$385,MATCH(ENERGY_PRICING!FE$4,Hour_Distribution!$B$1:$B$385,0),MATCH(ENERGY_PRICING!$D28,Hour_Distribution!$A$1:$U$1,0))</f>
        <v>496</v>
      </c>
      <c r="FF28" s="54">
        <f>+INDEX(Hour_Distribution!$A$1:$U$385,MATCH(ENERGY_PRICING!FF$4,Hour_Distribution!$B$1:$B$385,0),MATCH(ENERGY_PRICING!$D28,Hour_Distribution!$A$1:$U$1,0))</f>
        <v>448</v>
      </c>
      <c r="FG28" s="54">
        <f>+INDEX(Hour_Distribution!$A$1:$U$385,MATCH(ENERGY_PRICING!FG$4,Hour_Distribution!$B$1:$B$385,0),MATCH(ENERGY_PRICING!$D28,Hour_Distribution!$A$1:$U$1,0))</f>
        <v>496</v>
      </c>
      <c r="FH28" s="54">
        <f>+INDEX(Hour_Distribution!$A$1:$U$385,MATCH(ENERGY_PRICING!FH$4,Hour_Distribution!$B$1:$B$385,0),MATCH(ENERGY_PRICING!$D28,Hour_Distribution!$A$1:$U$1,0))</f>
        <v>480</v>
      </c>
      <c r="FI28" s="54">
        <f>+INDEX(Hour_Distribution!$A$1:$U$385,MATCH(ENERGY_PRICING!FI$4,Hour_Distribution!$B$1:$B$385,0),MATCH(ENERGY_PRICING!$D28,Hour_Distribution!$A$1:$U$1,0))</f>
        <v>496</v>
      </c>
      <c r="FJ28" s="54">
        <f>+INDEX(Hour_Distribution!$A$1:$U$385,MATCH(ENERGY_PRICING!FJ$4,Hour_Distribution!$B$1:$B$385,0),MATCH(ENERGY_PRICING!$D28,Hour_Distribution!$A$1:$U$1,0))</f>
        <v>480</v>
      </c>
      <c r="FK28" s="54">
        <f>+INDEX(Hour_Distribution!$A$1:$U$385,MATCH(ENERGY_PRICING!FK$4,Hour_Distribution!$B$1:$B$385,0),MATCH(ENERGY_PRICING!$D28,Hour_Distribution!$A$1:$U$1,0))</f>
        <v>496</v>
      </c>
      <c r="FL28" s="54">
        <f>+INDEX(Hour_Distribution!$A$1:$U$385,MATCH(ENERGY_PRICING!FL$4,Hour_Distribution!$B$1:$B$385,0),MATCH(ENERGY_PRICING!$D28,Hour_Distribution!$A$1:$U$1,0))</f>
        <v>496</v>
      </c>
      <c r="FM28" s="54">
        <f>+INDEX(Hour_Distribution!$A$1:$U$385,MATCH(ENERGY_PRICING!FM$4,Hour_Distribution!$B$1:$B$385,0),MATCH(ENERGY_PRICING!$D28,Hour_Distribution!$A$1:$U$1,0))</f>
        <v>480</v>
      </c>
      <c r="FN28" s="54">
        <f>+INDEX(Hour_Distribution!$A$1:$U$385,MATCH(ENERGY_PRICING!FN$4,Hour_Distribution!$B$1:$B$385,0),MATCH(ENERGY_PRICING!$D28,Hour_Distribution!$A$1:$U$1,0))</f>
        <v>496</v>
      </c>
      <c r="FO28" s="54">
        <f>+INDEX(Hour_Distribution!$A$1:$U$385,MATCH(ENERGY_PRICING!FO$4,Hour_Distribution!$B$1:$B$385,0),MATCH(ENERGY_PRICING!$D28,Hour_Distribution!$A$1:$U$1,0))</f>
        <v>480</v>
      </c>
      <c r="FP28" s="54">
        <f>+INDEX(Hour_Distribution!$A$1:$U$385,MATCH(ENERGY_PRICING!FP$4,Hour_Distribution!$B$1:$B$385,0),MATCH(ENERGY_PRICING!$D28,Hour_Distribution!$A$1:$U$1,0))</f>
        <v>496</v>
      </c>
      <c r="FQ28" s="54">
        <f>+INDEX(Hour_Distribution!$A$1:$U$385,MATCH(ENERGY_PRICING!FQ$4,Hour_Distribution!$B$1:$B$385,0),MATCH(ENERGY_PRICING!$D28,Hour_Distribution!$A$1:$U$1,0))</f>
        <v>496</v>
      </c>
      <c r="FR28" s="54">
        <f>+INDEX(Hour_Distribution!$A$1:$U$385,MATCH(ENERGY_PRICING!FR$4,Hour_Distribution!$B$1:$B$385,0),MATCH(ENERGY_PRICING!$D28,Hour_Distribution!$A$1:$U$1,0))</f>
        <v>448</v>
      </c>
      <c r="FS28" s="54">
        <f>+INDEX(Hour_Distribution!$A$1:$U$385,MATCH(ENERGY_PRICING!FS$4,Hour_Distribution!$B$1:$B$385,0),MATCH(ENERGY_PRICING!$D28,Hour_Distribution!$A$1:$U$1,0))</f>
        <v>496</v>
      </c>
      <c r="FT28" s="54">
        <f>+INDEX(Hour_Distribution!$A$1:$U$385,MATCH(ENERGY_PRICING!FT$4,Hour_Distribution!$B$1:$B$385,0),MATCH(ENERGY_PRICING!$D28,Hour_Distribution!$A$1:$U$1,0))</f>
        <v>480</v>
      </c>
      <c r="FU28" s="54">
        <f>+INDEX(Hour_Distribution!$A$1:$U$385,MATCH(ENERGY_PRICING!FU$4,Hour_Distribution!$B$1:$B$385,0),MATCH(ENERGY_PRICING!$D28,Hour_Distribution!$A$1:$U$1,0))</f>
        <v>496</v>
      </c>
      <c r="FV28" s="54">
        <f>+INDEX(Hour_Distribution!$A$1:$U$385,MATCH(ENERGY_PRICING!FV$4,Hour_Distribution!$B$1:$B$385,0),MATCH(ENERGY_PRICING!$D28,Hour_Distribution!$A$1:$U$1,0))</f>
        <v>480</v>
      </c>
      <c r="FW28" s="54">
        <f>+INDEX(Hour_Distribution!$A$1:$U$385,MATCH(ENERGY_PRICING!FW$4,Hour_Distribution!$B$1:$B$385,0),MATCH(ENERGY_PRICING!$D28,Hour_Distribution!$A$1:$U$1,0))</f>
        <v>496</v>
      </c>
      <c r="FX28" s="54">
        <f>+INDEX(Hour_Distribution!$A$1:$U$385,MATCH(ENERGY_PRICING!FX$4,Hour_Distribution!$B$1:$B$385,0),MATCH(ENERGY_PRICING!$D28,Hour_Distribution!$A$1:$U$1,0))</f>
        <v>496</v>
      </c>
      <c r="FY28" s="54">
        <f>+INDEX(Hour_Distribution!$A$1:$U$385,MATCH(ENERGY_PRICING!FY$4,Hour_Distribution!$B$1:$B$385,0),MATCH(ENERGY_PRICING!$D28,Hour_Distribution!$A$1:$U$1,0))</f>
        <v>480</v>
      </c>
      <c r="FZ28" s="54">
        <f>+INDEX(Hour_Distribution!$A$1:$U$385,MATCH(ENERGY_PRICING!FZ$4,Hour_Distribution!$B$1:$B$385,0),MATCH(ENERGY_PRICING!$D28,Hour_Distribution!$A$1:$U$1,0))</f>
        <v>496</v>
      </c>
      <c r="GA28" s="54">
        <f>+INDEX(Hour_Distribution!$A$1:$U$385,MATCH(ENERGY_PRICING!GA$4,Hour_Distribution!$B$1:$B$385,0),MATCH(ENERGY_PRICING!$D28,Hour_Distribution!$A$1:$U$1,0))</f>
        <v>480</v>
      </c>
      <c r="GB28" s="54">
        <f>+INDEX(Hour_Distribution!$A$1:$U$385,MATCH(ENERGY_PRICING!GB$4,Hour_Distribution!$B$1:$B$385,0),MATCH(ENERGY_PRICING!$D28,Hour_Distribution!$A$1:$U$1,0))</f>
        <v>496</v>
      </c>
      <c r="GC28" s="54">
        <f>+INDEX(Hour_Distribution!$A$1:$U$385,MATCH(ENERGY_PRICING!GC$4,Hour_Distribution!$B$1:$B$385,0),MATCH(ENERGY_PRICING!$D28,Hour_Distribution!$A$1:$U$1,0))</f>
        <v>496</v>
      </c>
      <c r="GD28" s="54">
        <f>+INDEX(Hour_Distribution!$A$1:$U$385,MATCH(ENERGY_PRICING!GD$4,Hour_Distribution!$B$1:$B$385,0),MATCH(ENERGY_PRICING!$D28,Hour_Distribution!$A$1:$U$1,0))</f>
        <v>464</v>
      </c>
      <c r="GE28" s="54">
        <f>+INDEX(Hour_Distribution!$A$1:$U$385,MATCH(ENERGY_PRICING!GE$4,Hour_Distribution!$B$1:$B$385,0),MATCH(ENERGY_PRICING!$D28,Hour_Distribution!$A$1:$U$1,0))</f>
        <v>496</v>
      </c>
      <c r="GF28" s="54">
        <f>+INDEX(Hour_Distribution!$A$1:$U$385,MATCH(ENERGY_PRICING!GF$4,Hour_Distribution!$B$1:$B$385,0),MATCH(ENERGY_PRICING!$D28,Hour_Distribution!$A$1:$U$1,0))</f>
        <v>480</v>
      </c>
      <c r="GG28" s="54">
        <f>+INDEX(Hour_Distribution!$A$1:$U$385,MATCH(ENERGY_PRICING!GG$4,Hour_Distribution!$B$1:$B$385,0),MATCH(ENERGY_PRICING!$D28,Hour_Distribution!$A$1:$U$1,0))</f>
        <v>496</v>
      </c>
      <c r="GH28" s="54">
        <f>+INDEX(Hour_Distribution!$A$1:$U$385,MATCH(ENERGY_PRICING!GH$4,Hour_Distribution!$B$1:$B$385,0),MATCH(ENERGY_PRICING!$D28,Hour_Distribution!$A$1:$U$1,0))</f>
        <v>480</v>
      </c>
      <c r="GI28" s="54">
        <f>+INDEX(Hour_Distribution!$A$1:$U$385,MATCH(ENERGY_PRICING!GI$4,Hour_Distribution!$B$1:$B$385,0),MATCH(ENERGY_PRICING!$D28,Hour_Distribution!$A$1:$U$1,0))</f>
        <v>496</v>
      </c>
      <c r="GJ28" s="54">
        <f>+INDEX(Hour_Distribution!$A$1:$U$385,MATCH(ENERGY_PRICING!GJ$4,Hour_Distribution!$B$1:$B$385,0),MATCH(ENERGY_PRICING!$D28,Hour_Distribution!$A$1:$U$1,0))</f>
        <v>496</v>
      </c>
      <c r="GK28" s="54">
        <f>+INDEX(Hour_Distribution!$A$1:$U$385,MATCH(ENERGY_PRICING!GK$4,Hour_Distribution!$B$1:$B$385,0),MATCH(ENERGY_PRICING!$D28,Hour_Distribution!$A$1:$U$1,0))</f>
        <v>480</v>
      </c>
      <c r="GL28" s="54">
        <f>+INDEX(Hour_Distribution!$A$1:$U$385,MATCH(ENERGY_PRICING!GL$4,Hour_Distribution!$B$1:$B$385,0),MATCH(ENERGY_PRICING!$D28,Hour_Distribution!$A$1:$U$1,0))</f>
        <v>496</v>
      </c>
      <c r="GM28" s="54">
        <f>+INDEX(Hour_Distribution!$A$1:$U$385,MATCH(ENERGY_PRICING!GM$4,Hour_Distribution!$B$1:$B$385,0),MATCH(ENERGY_PRICING!$D28,Hour_Distribution!$A$1:$U$1,0))</f>
        <v>480</v>
      </c>
      <c r="GN28" s="54">
        <f>+INDEX(Hour_Distribution!$A$1:$U$385,MATCH(ENERGY_PRICING!GN$4,Hour_Distribution!$B$1:$B$385,0),MATCH(ENERGY_PRICING!$D28,Hour_Distribution!$A$1:$U$1,0))</f>
        <v>496</v>
      </c>
      <c r="GO28" s="54">
        <f>+INDEX(Hour_Distribution!$A$1:$U$385,MATCH(ENERGY_PRICING!GO$4,Hour_Distribution!$B$1:$B$385,0),MATCH(ENERGY_PRICING!$D28,Hour_Distribution!$A$1:$U$1,0))</f>
        <v>496</v>
      </c>
      <c r="GP28" s="54">
        <f>+INDEX(Hour_Distribution!$A$1:$U$385,MATCH(ENERGY_PRICING!GP$4,Hour_Distribution!$B$1:$B$385,0),MATCH(ENERGY_PRICING!$D28,Hour_Distribution!$A$1:$U$1,0))</f>
        <v>448</v>
      </c>
      <c r="GQ28" s="54">
        <f>+INDEX(Hour_Distribution!$A$1:$U$385,MATCH(ENERGY_PRICING!GQ$4,Hour_Distribution!$B$1:$B$385,0),MATCH(ENERGY_PRICING!$D28,Hour_Distribution!$A$1:$U$1,0))</f>
        <v>496</v>
      </c>
      <c r="GR28" s="54">
        <f>+INDEX(Hour_Distribution!$A$1:$U$385,MATCH(ENERGY_PRICING!GR$4,Hour_Distribution!$B$1:$B$385,0),MATCH(ENERGY_PRICING!$D28,Hour_Distribution!$A$1:$U$1,0))</f>
        <v>480</v>
      </c>
      <c r="GS28" s="54">
        <f>+INDEX(Hour_Distribution!$A$1:$U$385,MATCH(ENERGY_PRICING!GS$4,Hour_Distribution!$B$1:$B$385,0),MATCH(ENERGY_PRICING!$D28,Hour_Distribution!$A$1:$U$1,0))</f>
        <v>496</v>
      </c>
      <c r="GT28" s="54">
        <f>+INDEX(Hour_Distribution!$A$1:$U$385,MATCH(ENERGY_PRICING!GT$4,Hour_Distribution!$B$1:$B$385,0),MATCH(ENERGY_PRICING!$D28,Hour_Distribution!$A$1:$U$1,0))</f>
        <v>480</v>
      </c>
      <c r="GU28" s="54">
        <f>+INDEX(Hour_Distribution!$A$1:$U$385,MATCH(ENERGY_PRICING!GU$4,Hour_Distribution!$B$1:$B$385,0),MATCH(ENERGY_PRICING!$D28,Hour_Distribution!$A$1:$U$1,0))</f>
        <v>496</v>
      </c>
      <c r="GV28" s="54">
        <f>+INDEX(Hour_Distribution!$A$1:$U$385,MATCH(ENERGY_PRICING!GV$4,Hour_Distribution!$B$1:$B$385,0),MATCH(ENERGY_PRICING!$D28,Hour_Distribution!$A$1:$U$1,0))</f>
        <v>496</v>
      </c>
      <c r="GW28" s="54">
        <f>+INDEX(Hour_Distribution!$A$1:$U$385,MATCH(ENERGY_PRICING!GW$4,Hour_Distribution!$B$1:$B$385,0),MATCH(ENERGY_PRICING!$D28,Hour_Distribution!$A$1:$U$1,0))</f>
        <v>480</v>
      </c>
      <c r="GX28" s="54">
        <f>+INDEX(Hour_Distribution!$A$1:$U$385,MATCH(ENERGY_PRICING!GX$4,Hour_Distribution!$B$1:$B$385,0),MATCH(ENERGY_PRICING!$D28,Hour_Distribution!$A$1:$U$1,0))</f>
        <v>496</v>
      </c>
      <c r="GY28" s="54">
        <f>+INDEX(Hour_Distribution!$A$1:$U$385,MATCH(ENERGY_PRICING!GY$4,Hour_Distribution!$B$1:$B$385,0),MATCH(ENERGY_PRICING!$D28,Hour_Distribution!$A$1:$U$1,0))</f>
        <v>480</v>
      </c>
      <c r="GZ28" s="54">
        <f>+INDEX(Hour_Distribution!$A$1:$U$385,MATCH(ENERGY_PRICING!GZ$4,Hour_Distribution!$B$1:$B$385,0),MATCH(ENERGY_PRICING!$D28,Hour_Distribution!$A$1:$U$1,0))</f>
        <v>496</v>
      </c>
      <c r="HA28" s="54">
        <f>+INDEX(Hour_Distribution!$A$1:$U$385,MATCH(ENERGY_PRICING!HA$4,Hour_Distribution!$B$1:$B$385,0),MATCH(ENERGY_PRICING!$D28,Hour_Distribution!$A$1:$U$1,0))</f>
        <v>496</v>
      </c>
      <c r="HB28" s="54">
        <f>+INDEX(Hour_Distribution!$A$1:$U$385,MATCH(ENERGY_PRICING!HB$4,Hour_Distribution!$B$1:$B$385,0),MATCH(ENERGY_PRICING!$D28,Hour_Distribution!$A$1:$U$1,0))</f>
        <v>448</v>
      </c>
      <c r="HC28" s="54">
        <f>+INDEX(Hour_Distribution!$A$1:$U$385,MATCH(ENERGY_PRICING!HC$4,Hour_Distribution!$B$1:$B$385,0),MATCH(ENERGY_PRICING!$D28,Hour_Distribution!$A$1:$U$1,0))</f>
        <v>496</v>
      </c>
      <c r="HD28" s="54">
        <f>+INDEX(Hour_Distribution!$A$1:$U$385,MATCH(ENERGY_PRICING!HD$4,Hour_Distribution!$B$1:$B$385,0),MATCH(ENERGY_PRICING!$D28,Hour_Distribution!$A$1:$U$1,0))</f>
        <v>480</v>
      </c>
      <c r="HE28" s="54">
        <f>+INDEX(Hour_Distribution!$A$1:$U$385,MATCH(ENERGY_PRICING!HE$4,Hour_Distribution!$B$1:$B$385,0),MATCH(ENERGY_PRICING!$D28,Hour_Distribution!$A$1:$U$1,0))</f>
        <v>496</v>
      </c>
      <c r="HF28" s="54">
        <f>+INDEX(Hour_Distribution!$A$1:$U$385,MATCH(ENERGY_PRICING!HF$4,Hour_Distribution!$B$1:$B$385,0),MATCH(ENERGY_PRICING!$D28,Hour_Distribution!$A$1:$U$1,0))</f>
        <v>480</v>
      </c>
      <c r="HG28" s="54">
        <f>+INDEX(Hour_Distribution!$A$1:$U$385,MATCH(ENERGY_PRICING!HG$4,Hour_Distribution!$B$1:$B$385,0),MATCH(ENERGY_PRICING!$D28,Hour_Distribution!$A$1:$U$1,0))</f>
        <v>496</v>
      </c>
      <c r="HH28" s="54">
        <f>+INDEX(Hour_Distribution!$A$1:$U$385,MATCH(ENERGY_PRICING!HH$4,Hour_Distribution!$B$1:$B$385,0),MATCH(ENERGY_PRICING!$D28,Hour_Distribution!$A$1:$U$1,0))</f>
        <v>496</v>
      </c>
      <c r="HI28" s="54">
        <f>+INDEX(Hour_Distribution!$A$1:$U$385,MATCH(ENERGY_PRICING!HI$4,Hour_Distribution!$B$1:$B$385,0),MATCH(ENERGY_PRICING!$D28,Hour_Distribution!$A$1:$U$1,0))</f>
        <v>480</v>
      </c>
      <c r="HJ28" s="54">
        <f>+INDEX(Hour_Distribution!$A$1:$U$385,MATCH(ENERGY_PRICING!HJ$4,Hour_Distribution!$B$1:$B$385,0),MATCH(ENERGY_PRICING!$D28,Hour_Distribution!$A$1:$U$1,0))</f>
        <v>496</v>
      </c>
      <c r="HK28" s="54">
        <f>+INDEX(Hour_Distribution!$A$1:$U$385,MATCH(ENERGY_PRICING!HK$4,Hour_Distribution!$B$1:$B$385,0),MATCH(ENERGY_PRICING!$D28,Hour_Distribution!$A$1:$U$1,0))</f>
        <v>480</v>
      </c>
      <c r="HL28" s="54">
        <f>+INDEX(Hour_Distribution!$A$1:$U$385,MATCH(ENERGY_PRICING!HL$4,Hour_Distribution!$B$1:$B$385,0),MATCH(ENERGY_PRICING!$D28,Hour_Distribution!$A$1:$U$1,0))</f>
        <v>496</v>
      </c>
      <c r="HM28" s="54">
        <f>+INDEX(Hour_Distribution!$A$1:$U$385,MATCH(ENERGY_PRICING!HM$4,Hour_Distribution!$B$1:$B$385,0),MATCH(ENERGY_PRICING!$D28,Hour_Distribution!$A$1:$U$1,0))</f>
        <v>496</v>
      </c>
      <c r="HN28" s="54">
        <f>+INDEX(Hour_Distribution!$A$1:$U$385,MATCH(ENERGY_PRICING!HN$4,Hour_Distribution!$B$1:$B$385,0),MATCH(ENERGY_PRICING!$D28,Hour_Distribution!$A$1:$U$1,0))</f>
        <v>448</v>
      </c>
      <c r="HO28" s="54">
        <f>+INDEX(Hour_Distribution!$A$1:$U$385,MATCH(ENERGY_PRICING!HO$4,Hour_Distribution!$B$1:$B$385,0),MATCH(ENERGY_PRICING!$D28,Hour_Distribution!$A$1:$U$1,0))</f>
        <v>496</v>
      </c>
      <c r="HP28" s="54">
        <f>+INDEX(Hour_Distribution!$A$1:$U$385,MATCH(ENERGY_PRICING!HP$4,Hour_Distribution!$B$1:$B$385,0),MATCH(ENERGY_PRICING!$D28,Hour_Distribution!$A$1:$U$1,0))</f>
        <v>480</v>
      </c>
      <c r="HQ28" s="54">
        <f>+INDEX(Hour_Distribution!$A$1:$U$385,MATCH(ENERGY_PRICING!HQ$4,Hour_Distribution!$B$1:$B$385,0),MATCH(ENERGY_PRICING!$D28,Hour_Distribution!$A$1:$U$1,0))</f>
        <v>496</v>
      </c>
      <c r="HR28" s="54">
        <f>+INDEX(Hour_Distribution!$A$1:$U$385,MATCH(ENERGY_PRICING!HR$4,Hour_Distribution!$B$1:$B$385,0),MATCH(ENERGY_PRICING!$D28,Hour_Distribution!$A$1:$U$1,0))</f>
        <v>480</v>
      </c>
      <c r="HS28" s="54">
        <f>+INDEX(Hour_Distribution!$A$1:$U$385,MATCH(ENERGY_PRICING!HS$4,Hour_Distribution!$B$1:$B$385,0),MATCH(ENERGY_PRICING!$D28,Hour_Distribution!$A$1:$U$1,0))</f>
        <v>496</v>
      </c>
      <c r="HT28" s="54">
        <f>+INDEX(Hour_Distribution!$A$1:$U$385,MATCH(ENERGY_PRICING!HT$4,Hour_Distribution!$B$1:$B$385,0),MATCH(ENERGY_PRICING!$D28,Hour_Distribution!$A$1:$U$1,0))</f>
        <v>496</v>
      </c>
      <c r="HU28" s="54">
        <f>+INDEX(Hour_Distribution!$A$1:$U$385,MATCH(ENERGY_PRICING!HU$4,Hour_Distribution!$B$1:$B$385,0),MATCH(ENERGY_PRICING!$D28,Hour_Distribution!$A$1:$U$1,0))</f>
        <v>480</v>
      </c>
      <c r="HV28" s="54">
        <f>+INDEX(Hour_Distribution!$A$1:$U$385,MATCH(ENERGY_PRICING!HV$4,Hour_Distribution!$B$1:$B$385,0),MATCH(ENERGY_PRICING!$D28,Hour_Distribution!$A$1:$U$1,0))</f>
        <v>496</v>
      </c>
      <c r="HW28" s="54">
        <f>+INDEX(Hour_Distribution!$A$1:$U$385,MATCH(ENERGY_PRICING!HW$4,Hour_Distribution!$B$1:$B$385,0),MATCH(ENERGY_PRICING!$D28,Hour_Distribution!$A$1:$U$1,0))</f>
        <v>480</v>
      </c>
      <c r="HX28" s="54">
        <f>+INDEX(Hour_Distribution!$A$1:$U$385,MATCH(ENERGY_PRICING!HX$4,Hour_Distribution!$B$1:$B$385,0),MATCH(ENERGY_PRICING!$D28,Hour_Distribution!$A$1:$U$1,0))</f>
        <v>496</v>
      </c>
      <c r="HY28" s="54">
        <f>+INDEX(Hour_Distribution!$A$1:$U$385,MATCH(ENERGY_PRICING!HY$4,Hour_Distribution!$B$1:$B$385,0),MATCH(ENERGY_PRICING!$D28,Hour_Distribution!$A$1:$U$1,0))</f>
        <v>496</v>
      </c>
      <c r="HZ28" s="54">
        <f>+INDEX(Hour_Distribution!$A$1:$U$385,MATCH(ENERGY_PRICING!HZ$4,Hour_Distribution!$B$1:$B$385,0),MATCH(ENERGY_PRICING!$D28,Hour_Distribution!$A$1:$U$1,0))</f>
        <v>464</v>
      </c>
      <c r="IA28" s="54">
        <f>+INDEX(Hour_Distribution!$A$1:$U$385,MATCH(ENERGY_PRICING!IA$4,Hour_Distribution!$B$1:$B$385,0),MATCH(ENERGY_PRICING!$D28,Hour_Distribution!$A$1:$U$1,0))</f>
        <v>496</v>
      </c>
      <c r="IB28" s="54">
        <f>+INDEX(Hour_Distribution!$A$1:$U$385,MATCH(ENERGY_PRICING!IB$4,Hour_Distribution!$B$1:$B$385,0),MATCH(ENERGY_PRICING!$D28,Hour_Distribution!$A$1:$U$1,0))</f>
        <v>480</v>
      </c>
      <c r="IC28" s="54">
        <f>+INDEX(Hour_Distribution!$A$1:$U$385,MATCH(ENERGY_PRICING!IC$4,Hour_Distribution!$B$1:$B$385,0),MATCH(ENERGY_PRICING!$D28,Hour_Distribution!$A$1:$U$1,0))</f>
        <v>496</v>
      </c>
      <c r="ID28" s="54">
        <f>+INDEX(Hour_Distribution!$A$1:$U$385,MATCH(ENERGY_PRICING!ID$4,Hour_Distribution!$B$1:$B$385,0),MATCH(ENERGY_PRICING!$D28,Hour_Distribution!$A$1:$U$1,0))</f>
        <v>480</v>
      </c>
      <c r="IE28" s="54">
        <f>+INDEX(Hour_Distribution!$A$1:$U$385,MATCH(ENERGY_PRICING!IE$4,Hour_Distribution!$B$1:$B$385,0),MATCH(ENERGY_PRICING!$D28,Hour_Distribution!$A$1:$U$1,0))</f>
        <v>496</v>
      </c>
      <c r="IF28" s="54">
        <f>+INDEX(Hour_Distribution!$A$1:$U$385,MATCH(ENERGY_PRICING!IF$4,Hour_Distribution!$B$1:$B$385,0),MATCH(ENERGY_PRICING!$D28,Hour_Distribution!$A$1:$U$1,0))</f>
        <v>496</v>
      </c>
      <c r="IG28" s="54">
        <f>+INDEX(Hour_Distribution!$A$1:$U$385,MATCH(ENERGY_PRICING!IG$4,Hour_Distribution!$B$1:$B$385,0),MATCH(ENERGY_PRICING!$D28,Hour_Distribution!$A$1:$U$1,0))</f>
        <v>480</v>
      </c>
      <c r="IH28" s="54">
        <f>+INDEX(Hour_Distribution!$A$1:$U$385,MATCH(ENERGY_PRICING!IH$4,Hour_Distribution!$B$1:$B$385,0),MATCH(ENERGY_PRICING!$D28,Hour_Distribution!$A$1:$U$1,0))</f>
        <v>496</v>
      </c>
      <c r="II28" s="54">
        <f>+INDEX(Hour_Distribution!$A$1:$U$385,MATCH(ENERGY_PRICING!II$4,Hour_Distribution!$B$1:$B$385,0),MATCH(ENERGY_PRICING!$D28,Hour_Distribution!$A$1:$U$1,0))</f>
        <v>480</v>
      </c>
      <c r="IJ28" s="54">
        <f>+INDEX(Hour_Distribution!$A$1:$U$385,MATCH(ENERGY_PRICING!IJ$4,Hour_Distribution!$B$1:$B$385,0),MATCH(ENERGY_PRICING!$D28,Hour_Distribution!$A$1:$U$1,0))</f>
        <v>496</v>
      </c>
      <c r="IK28" s="54">
        <f>+INDEX(Hour_Distribution!$A$1:$U$385,MATCH(ENERGY_PRICING!IK$4,Hour_Distribution!$B$1:$B$385,0),MATCH(ENERGY_PRICING!$D28,Hour_Distribution!$A$1:$U$1,0))</f>
        <v>496</v>
      </c>
      <c r="IL28" s="54">
        <f>+INDEX(Hour_Distribution!$A$1:$U$385,MATCH(ENERGY_PRICING!IL$4,Hour_Distribution!$B$1:$B$385,0),MATCH(ENERGY_PRICING!$D28,Hour_Distribution!$A$1:$U$1,0))</f>
        <v>448</v>
      </c>
      <c r="IM28" s="54">
        <f>+INDEX(Hour_Distribution!$A$1:$U$385,MATCH(ENERGY_PRICING!IM$4,Hour_Distribution!$B$1:$B$385,0),MATCH(ENERGY_PRICING!$D28,Hour_Distribution!$A$1:$U$1,0))</f>
        <v>496</v>
      </c>
      <c r="IN28" s="54">
        <f>+INDEX(Hour_Distribution!$A$1:$U$385,MATCH(ENERGY_PRICING!IN$4,Hour_Distribution!$B$1:$B$385,0),MATCH(ENERGY_PRICING!$D28,Hour_Distribution!$A$1:$U$1,0))</f>
        <v>480</v>
      </c>
      <c r="IO28" s="54">
        <f>+INDEX(Hour_Distribution!$A$1:$U$385,MATCH(ENERGY_PRICING!IO$4,Hour_Distribution!$B$1:$B$385,0),MATCH(ENERGY_PRICING!$D28,Hour_Distribution!$A$1:$U$1,0))</f>
        <v>496</v>
      </c>
      <c r="IP28" s="54">
        <f>+INDEX(Hour_Distribution!$A$1:$U$385,MATCH(ENERGY_PRICING!IP$4,Hour_Distribution!$B$1:$B$385,0),MATCH(ENERGY_PRICING!$D28,Hour_Distribution!$A$1:$U$1,0))</f>
        <v>480</v>
      </c>
      <c r="IQ28" s="54">
        <f>+INDEX(Hour_Distribution!$A$1:$U$385,MATCH(ENERGY_PRICING!IQ$4,Hour_Distribution!$B$1:$B$385,0),MATCH(ENERGY_PRICING!$D28,Hour_Distribution!$A$1:$U$1,0))</f>
        <v>496</v>
      </c>
      <c r="IR28" s="54">
        <f>+INDEX(Hour_Distribution!$A$1:$U$385,MATCH(ENERGY_PRICING!IR$4,Hour_Distribution!$B$1:$B$385,0),MATCH(ENERGY_PRICING!$D28,Hour_Distribution!$A$1:$U$1,0))</f>
        <v>496</v>
      </c>
      <c r="IS28" s="54">
        <f>+INDEX(Hour_Distribution!$A$1:$U$385,MATCH(ENERGY_PRICING!IS$4,Hour_Distribution!$B$1:$B$385,0),MATCH(ENERGY_PRICING!$D28,Hour_Distribution!$A$1:$U$1,0))</f>
        <v>480</v>
      </c>
      <c r="IT28" s="54">
        <f>+INDEX(Hour_Distribution!$A$1:$U$385,MATCH(ENERGY_PRICING!IT$4,Hour_Distribution!$B$1:$B$385,0),MATCH(ENERGY_PRICING!$D28,Hour_Distribution!$A$1:$U$1,0))</f>
        <v>496</v>
      </c>
      <c r="IU28" s="54">
        <f>+INDEX(Hour_Distribution!$A$1:$U$385,MATCH(ENERGY_PRICING!IU$4,Hour_Distribution!$B$1:$B$385,0),MATCH(ENERGY_PRICING!$D28,Hour_Distribution!$A$1:$U$1,0))</f>
        <v>480</v>
      </c>
      <c r="IV28" s="54">
        <f>+INDEX(Hour_Distribution!$A$1:$U$385,MATCH(ENERGY_PRICING!IV$4,Hour_Distribution!$B$1:$B$385,0),MATCH(ENERGY_PRICING!$D28,Hour_Distribution!$A$1:$U$1,0))</f>
        <v>496</v>
      </c>
      <c r="IW28" s="54">
        <f>+INDEX(Hour_Distribution!$A$1:$U$385,MATCH(ENERGY_PRICING!IW$4,Hour_Distribution!$B$1:$B$385,0),MATCH(ENERGY_PRICING!$D28,Hour_Distribution!$A$1:$U$1,0))</f>
        <v>496</v>
      </c>
      <c r="IX28" s="54">
        <f>+INDEX(Hour_Distribution!$A$1:$U$385,MATCH(ENERGY_PRICING!IX$4,Hour_Distribution!$B$1:$B$385,0),MATCH(ENERGY_PRICING!$D28,Hour_Distribution!$A$1:$U$1,0))</f>
        <v>448</v>
      </c>
      <c r="IY28" s="54">
        <f>+INDEX(Hour_Distribution!$A$1:$U$385,MATCH(ENERGY_PRICING!IY$4,Hour_Distribution!$B$1:$B$385,0),MATCH(ENERGY_PRICING!$D28,Hour_Distribution!$A$1:$U$1,0))</f>
        <v>496</v>
      </c>
      <c r="IZ28" s="54">
        <f>+INDEX(Hour_Distribution!$A$1:$U$385,MATCH(ENERGY_PRICING!IZ$4,Hour_Distribution!$B$1:$B$385,0),MATCH(ENERGY_PRICING!$D28,Hour_Distribution!$A$1:$U$1,0))</f>
        <v>480</v>
      </c>
      <c r="JA28" s="54">
        <f>+INDEX(Hour_Distribution!$A$1:$U$385,MATCH(ENERGY_PRICING!JA$4,Hour_Distribution!$B$1:$B$385,0),MATCH(ENERGY_PRICING!$D28,Hour_Distribution!$A$1:$U$1,0))</f>
        <v>496</v>
      </c>
      <c r="JB28" s="54">
        <f>+INDEX(Hour_Distribution!$A$1:$U$385,MATCH(ENERGY_PRICING!JB$4,Hour_Distribution!$B$1:$B$385,0),MATCH(ENERGY_PRICING!$D28,Hour_Distribution!$A$1:$U$1,0))</f>
        <v>480</v>
      </c>
      <c r="JC28" s="54">
        <f>+INDEX(Hour_Distribution!$A$1:$U$385,MATCH(ENERGY_PRICING!JC$4,Hour_Distribution!$B$1:$B$385,0),MATCH(ENERGY_PRICING!$D28,Hour_Distribution!$A$1:$U$1,0))</f>
        <v>496</v>
      </c>
      <c r="JD28" s="54">
        <f>+INDEX(Hour_Distribution!$A$1:$U$385,MATCH(ENERGY_PRICING!JD$4,Hour_Distribution!$B$1:$B$385,0),MATCH(ENERGY_PRICING!$D28,Hour_Distribution!$A$1:$U$1,0))</f>
        <v>496</v>
      </c>
      <c r="JE28" s="54">
        <f>+INDEX(Hour_Distribution!$A$1:$U$385,MATCH(ENERGY_PRICING!JE$4,Hour_Distribution!$B$1:$B$385,0),MATCH(ENERGY_PRICING!$D28,Hour_Distribution!$A$1:$U$1,0))</f>
        <v>480</v>
      </c>
      <c r="JF28" s="54">
        <f>+INDEX(Hour_Distribution!$A$1:$U$385,MATCH(ENERGY_PRICING!JF$4,Hour_Distribution!$B$1:$B$385,0),MATCH(ENERGY_PRICING!$D28,Hour_Distribution!$A$1:$U$1,0))</f>
        <v>496</v>
      </c>
      <c r="JG28" s="54">
        <f>+INDEX(Hour_Distribution!$A$1:$U$385,MATCH(ENERGY_PRICING!JG$4,Hour_Distribution!$B$1:$B$385,0),MATCH(ENERGY_PRICING!$D28,Hour_Distribution!$A$1:$U$1,0))</f>
        <v>480</v>
      </c>
      <c r="JH28" s="54">
        <f>+INDEX(Hour_Distribution!$A$1:$U$385,MATCH(ENERGY_PRICING!JH$4,Hour_Distribution!$B$1:$B$385,0),MATCH(ENERGY_PRICING!$D28,Hour_Distribution!$A$1:$U$1,0))</f>
        <v>496</v>
      </c>
      <c r="JI28" s="54">
        <f>+INDEX(Hour_Distribution!$A$1:$U$385,MATCH(ENERGY_PRICING!JI$4,Hour_Distribution!$B$1:$B$385,0),MATCH(ENERGY_PRICING!$D28,Hour_Distribution!$A$1:$U$1,0))</f>
        <v>496</v>
      </c>
      <c r="JJ28" s="54">
        <f>+INDEX(Hour_Distribution!$A$1:$U$385,MATCH(ENERGY_PRICING!JJ$4,Hour_Distribution!$B$1:$B$385,0),MATCH(ENERGY_PRICING!$D28,Hour_Distribution!$A$1:$U$1,0))</f>
        <v>448</v>
      </c>
      <c r="JK28" s="54">
        <f>+INDEX(Hour_Distribution!$A$1:$U$385,MATCH(ENERGY_PRICING!JK$4,Hour_Distribution!$B$1:$B$385,0),MATCH(ENERGY_PRICING!$D28,Hour_Distribution!$A$1:$U$1,0))</f>
        <v>496</v>
      </c>
      <c r="JL28" s="54">
        <f>+INDEX(Hour_Distribution!$A$1:$U$385,MATCH(ENERGY_PRICING!JL$4,Hour_Distribution!$B$1:$B$385,0),MATCH(ENERGY_PRICING!$D28,Hour_Distribution!$A$1:$U$1,0))</f>
        <v>480</v>
      </c>
      <c r="JM28" s="54">
        <f>+INDEX(Hour_Distribution!$A$1:$U$385,MATCH(ENERGY_PRICING!JM$4,Hour_Distribution!$B$1:$B$385,0),MATCH(ENERGY_PRICING!$D28,Hour_Distribution!$A$1:$U$1,0))</f>
        <v>496</v>
      </c>
      <c r="JN28" s="54">
        <f>+INDEX(Hour_Distribution!$A$1:$U$385,MATCH(ENERGY_PRICING!JN$4,Hour_Distribution!$B$1:$B$385,0),MATCH(ENERGY_PRICING!$D28,Hour_Distribution!$A$1:$U$1,0))</f>
        <v>480</v>
      </c>
      <c r="JO28" s="54">
        <f>+INDEX(Hour_Distribution!$A$1:$U$385,MATCH(ENERGY_PRICING!JO$4,Hour_Distribution!$B$1:$B$385,0),MATCH(ENERGY_PRICING!$D28,Hour_Distribution!$A$1:$U$1,0))</f>
        <v>496</v>
      </c>
      <c r="JP28" s="54">
        <f>+INDEX(Hour_Distribution!$A$1:$U$385,MATCH(ENERGY_PRICING!JP$4,Hour_Distribution!$B$1:$B$385,0),MATCH(ENERGY_PRICING!$D28,Hour_Distribution!$A$1:$U$1,0))</f>
        <v>496</v>
      </c>
      <c r="JQ28" s="54">
        <f>+INDEX(Hour_Distribution!$A$1:$U$385,MATCH(ENERGY_PRICING!JQ$4,Hour_Distribution!$B$1:$B$385,0),MATCH(ENERGY_PRICING!$D28,Hour_Distribution!$A$1:$U$1,0))</f>
        <v>480</v>
      </c>
      <c r="JR28" s="54">
        <f>+INDEX(Hour_Distribution!$A$1:$U$385,MATCH(ENERGY_PRICING!JR$4,Hour_Distribution!$B$1:$B$385,0),MATCH(ENERGY_PRICING!$D28,Hour_Distribution!$A$1:$U$1,0))</f>
        <v>496</v>
      </c>
      <c r="JS28" s="54">
        <f>+INDEX(Hour_Distribution!$A$1:$U$385,MATCH(ENERGY_PRICING!JS$4,Hour_Distribution!$B$1:$B$385,0),MATCH(ENERGY_PRICING!$D28,Hour_Distribution!$A$1:$U$1,0))</f>
        <v>480</v>
      </c>
      <c r="JT28" s="54">
        <f>+INDEX(Hour_Distribution!$A$1:$U$385,MATCH(ENERGY_PRICING!JT$4,Hour_Distribution!$B$1:$B$385,0),MATCH(ENERGY_PRICING!$D28,Hour_Distribution!$A$1:$U$1,0))</f>
        <v>496</v>
      </c>
      <c r="JU28" s="54">
        <f>+INDEX(Hour_Distribution!$A$1:$U$385,MATCH(ENERGY_PRICING!JU$4,Hour_Distribution!$B$1:$B$385,0),MATCH(ENERGY_PRICING!$D28,Hour_Distribution!$A$1:$U$1,0))</f>
        <v>496</v>
      </c>
      <c r="JV28" s="54">
        <f>+INDEX(Hour_Distribution!$A$1:$U$385,MATCH(ENERGY_PRICING!JV$4,Hour_Distribution!$B$1:$B$385,0),MATCH(ENERGY_PRICING!$D28,Hour_Distribution!$A$1:$U$1,0))</f>
        <v>464</v>
      </c>
      <c r="JW28" s="54">
        <f>+INDEX(Hour_Distribution!$A$1:$U$385,MATCH(ENERGY_PRICING!JW$4,Hour_Distribution!$B$1:$B$385,0),MATCH(ENERGY_PRICING!$D28,Hour_Distribution!$A$1:$U$1,0))</f>
        <v>496</v>
      </c>
      <c r="JX28" s="54">
        <f>+INDEX(Hour_Distribution!$A$1:$U$385,MATCH(ENERGY_PRICING!JX$4,Hour_Distribution!$B$1:$B$385,0),MATCH(ENERGY_PRICING!$D28,Hour_Distribution!$A$1:$U$1,0))</f>
        <v>480</v>
      </c>
      <c r="JY28" s="54">
        <f>+INDEX(Hour_Distribution!$A$1:$U$385,MATCH(ENERGY_PRICING!JY$4,Hour_Distribution!$B$1:$B$385,0),MATCH(ENERGY_PRICING!$D28,Hour_Distribution!$A$1:$U$1,0))</f>
        <v>496</v>
      </c>
      <c r="JZ28" s="54">
        <f>+INDEX(Hour_Distribution!$A$1:$U$385,MATCH(ENERGY_PRICING!JZ$4,Hour_Distribution!$B$1:$B$385,0),MATCH(ENERGY_PRICING!$D28,Hour_Distribution!$A$1:$U$1,0))</f>
        <v>480</v>
      </c>
      <c r="KA28" s="54">
        <f>+INDEX(Hour_Distribution!$A$1:$U$385,MATCH(ENERGY_PRICING!KA$4,Hour_Distribution!$B$1:$B$385,0),MATCH(ENERGY_PRICING!$D28,Hour_Distribution!$A$1:$U$1,0))</f>
        <v>496</v>
      </c>
      <c r="KB28" s="54">
        <f>+INDEX(Hour_Distribution!$A$1:$U$385,MATCH(ENERGY_PRICING!KB$4,Hour_Distribution!$B$1:$B$385,0),MATCH(ENERGY_PRICING!$D28,Hour_Distribution!$A$1:$U$1,0))</f>
        <v>496</v>
      </c>
      <c r="KC28" s="54">
        <f>+INDEX(Hour_Distribution!$A$1:$U$385,MATCH(ENERGY_PRICING!KC$4,Hour_Distribution!$B$1:$B$385,0),MATCH(ENERGY_PRICING!$D28,Hour_Distribution!$A$1:$U$1,0))</f>
        <v>480</v>
      </c>
      <c r="KD28" s="54">
        <f>+INDEX(Hour_Distribution!$A$1:$U$385,MATCH(ENERGY_PRICING!KD$4,Hour_Distribution!$B$1:$B$385,0),MATCH(ENERGY_PRICING!$D28,Hour_Distribution!$A$1:$U$1,0))</f>
        <v>496</v>
      </c>
      <c r="KE28" s="54">
        <f>+INDEX(Hour_Distribution!$A$1:$U$385,MATCH(ENERGY_PRICING!KE$4,Hour_Distribution!$B$1:$B$385,0),MATCH(ENERGY_PRICING!$D28,Hour_Distribution!$A$1:$U$1,0))</f>
        <v>480</v>
      </c>
      <c r="KF28" s="54">
        <f>+INDEX(Hour_Distribution!$A$1:$U$385,MATCH(ENERGY_PRICING!KF$4,Hour_Distribution!$B$1:$B$385,0),MATCH(ENERGY_PRICING!$D28,Hour_Distribution!$A$1:$U$1,0))</f>
        <v>496</v>
      </c>
      <c r="KG28" s="54">
        <f>+INDEX(Hour_Distribution!$A$1:$U$385,MATCH(ENERGY_PRICING!KG$4,Hour_Distribution!$B$1:$B$385,0),MATCH(ENERGY_PRICING!$D28,Hour_Distribution!$A$1:$U$1,0))</f>
        <v>496</v>
      </c>
      <c r="KH28" s="54">
        <f>+INDEX(Hour_Distribution!$A$1:$U$385,MATCH(ENERGY_PRICING!KH$4,Hour_Distribution!$B$1:$B$385,0),MATCH(ENERGY_PRICING!$D28,Hour_Distribution!$A$1:$U$1,0))</f>
        <v>448</v>
      </c>
      <c r="KI28" s="54">
        <f>+INDEX(Hour_Distribution!$A$1:$U$385,MATCH(ENERGY_PRICING!KI$4,Hour_Distribution!$B$1:$B$385,0),MATCH(ENERGY_PRICING!$D28,Hour_Distribution!$A$1:$U$1,0))</f>
        <v>496</v>
      </c>
      <c r="KJ28" s="54">
        <f>+INDEX(Hour_Distribution!$A$1:$U$385,MATCH(ENERGY_PRICING!KJ$4,Hour_Distribution!$B$1:$B$385,0),MATCH(ENERGY_PRICING!$D28,Hour_Distribution!$A$1:$U$1,0))</f>
        <v>480</v>
      </c>
      <c r="KK28" s="54">
        <f>+INDEX(Hour_Distribution!$A$1:$U$385,MATCH(ENERGY_PRICING!KK$4,Hour_Distribution!$B$1:$B$385,0),MATCH(ENERGY_PRICING!$D28,Hour_Distribution!$A$1:$U$1,0))</f>
        <v>496</v>
      </c>
      <c r="KL28" s="54">
        <f>+INDEX(Hour_Distribution!$A$1:$U$385,MATCH(ENERGY_PRICING!KL$4,Hour_Distribution!$B$1:$B$385,0),MATCH(ENERGY_PRICING!$D28,Hour_Distribution!$A$1:$U$1,0))</f>
        <v>480</v>
      </c>
      <c r="KM28" s="54">
        <f>+INDEX(Hour_Distribution!$A$1:$U$385,MATCH(ENERGY_PRICING!KM$4,Hour_Distribution!$B$1:$B$385,0),MATCH(ENERGY_PRICING!$D28,Hour_Distribution!$A$1:$U$1,0))</f>
        <v>496</v>
      </c>
      <c r="KN28" s="54">
        <f>+INDEX(Hour_Distribution!$A$1:$U$385,MATCH(ENERGY_PRICING!KN$4,Hour_Distribution!$B$1:$B$385,0),MATCH(ENERGY_PRICING!$D28,Hour_Distribution!$A$1:$U$1,0))</f>
        <v>496</v>
      </c>
      <c r="KO28" s="54">
        <f>+INDEX(Hour_Distribution!$A$1:$U$385,MATCH(ENERGY_PRICING!KO$4,Hour_Distribution!$B$1:$B$385,0),MATCH(ENERGY_PRICING!$D28,Hour_Distribution!$A$1:$U$1,0))</f>
        <v>480</v>
      </c>
      <c r="KP28" s="54">
        <f>+INDEX(Hour_Distribution!$A$1:$U$385,MATCH(ENERGY_PRICING!KP$4,Hour_Distribution!$B$1:$B$385,0),MATCH(ENERGY_PRICING!$D28,Hour_Distribution!$A$1:$U$1,0))</f>
        <v>496</v>
      </c>
      <c r="KQ28" s="54">
        <f>+INDEX(Hour_Distribution!$A$1:$U$385,MATCH(ENERGY_PRICING!KQ$4,Hour_Distribution!$B$1:$B$385,0),MATCH(ENERGY_PRICING!$D28,Hour_Distribution!$A$1:$U$1,0))</f>
        <v>480</v>
      </c>
      <c r="KR28" s="54">
        <f>+INDEX(Hour_Distribution!$A$1:$U$385,MATCH(ENERGY_PRICING!KR$4,Hour_Distribution!$B$1:$B$385,0),MATCH(ENERGY_PRICING!$D28,Hour_Distribution!$A$1:$U$1,0))</f>
        <v>496</v>
      </c>
      <c r="KS28" s="54">
        <f>+INDEX(Hour_Distribution!$A$1:$U$385,MATCH(ENERGY_PRICING!KS$4,Hour_Distribution!$B$1:$B$385,0),MATCH(ENERGY_PRICING!$D28,Hour_Distribution!$A$1:$U$1,0))</f>
        <v>496</v>
      </c>
      <c r="KT28" s="54">
        <f>+INDEX(Hour_Distribution!$A$1:$U$385,MATCH(ENERGY_PRICING!KT$4,Hour_Distribution!$B$1:$B$385,0),MATCH(ENERGY_PRICING!$D28,Hour_Distribution!$A$1:$U$1,0))</f>
        <v>448</v>
      </c>
      <c r="KU28" s="54">
        <f>+INDEX(Hour_Distribution!$A$1:$U$385,MATCH(ENERGY_PRICING!KU$4,Hour_Distribution!$B$1:$B$385,0),MATCH(ENERGY_PRICING!$D28,Hour_Distribution!$A$1:$U$1,0))</f>
        <v>496</v>
      </c>
      <c r="KV28" s="54">
        <f>+INDEX(Hour_Distribution!$A$1:$U$385,MATCH(ENERGY_PRICING!KV$4,Hour_Distribution!$B$1:$B$385,0),MATCH(ENERGY_PRICING!$D28,Hour_Distribution!$A$1:$U$1,0))</f>
        <v>480</v>
      </c>
      <c r="KW28" s="54">
        <f>+INDEX(Hour_Distribution!$A$1:$U$385,MATCH(ENERGY_PRICING!KW$4,Hour_Distribution!$B$1:$B$385,0),MATCH(ENERGY_PRICING!$D28,Hour_Distribution!$A$1:$U$1,0))</f>
        <v>496</v>
      </c>
      <c r="KX28" s="54">
        <f>+INDEX(Hour_Distribution!$A$1:$U$385,MATCH(ENERGY_PRICING!KX$4,Hour_Distribution!$B$1:$B$385,0),MATCH(ENERGY_PRICING!$D28,Hour_Distribution!$A$1:$U$1,0))</f>
        <v>480</v>
      </c>
      <c r="KY28" s="54">
        <f>+INDEX(Hour_Distribution!$A$1:$U$385,MATCH(ENERGY_PRICING!KY$4,Hour_Distribution!$B$1:$B$385,0),MATCH(ENERGY_PRICING!$D28,Hour_Distribution!$A$1:$U$1,0))</f>
        <v>496</v>
      </c>
      <c r="KZ28" s="54">
        <f>+INDEX(Hour_Distribution!$A$1:$U$385,MATCH(ENERGY_PRICING!KZ$4,Hour_Distribution!$B$1:$B$385,0),MATCH(ENERGY_PRICING!$D28,Hour_Distribution!$A$1:$U$1,0))</f>
        <v>496</v>
      </c>
      <c r="LA28" s="54">
        <f>+INDEX(Hour_Distribution!$A$1:$U$385,MATCH(ENERGY_PRICING!LA$4,Hour_Distribution!$B$1:$B$385,0),MATCH(ENERGY_PRICING!$D28,Hour_Distribution!$A$1:$U$1,0))</f>
        <v>480</v>
      </c>
      <c r="LB28" s="54">
        <f>+INDEX(Hour_Distribution!$A$1:$U$385,MATCH(ENERGY_PRICING!LB$4,Hour_Distribution!$B$1:$B$385,0),MATCH(ENERGY_PRICING!$D28,Hour_Distribution!$A$1:$U$1,0))</f>
        <v>496</v>
      </c>
      <c r="LC28" s="54">
        <f>+INDEX(Hour_Distribution!$A$1:$U$385,MATCH(ENERGY_PRICING!LC$4,Hour_Distribution!$B$1:$B$385,0),MATCH(ENERGY_PRICING!$D28,Hour_Distribution!$A$1:$U$1,0))</f>
        <v>480</v>
      </c>
      <c r="LD28" s="54">
        <f>+INDEX(Hour_Distribution!$A$1:$U$385,MATCH(ENERGY_PRICING!LD$4,Hour_Distribution!$B$1:$B$385,0),MATCH(ENERGY_PRICING!$D28,Hour_Distribution!$A$1:$U$1,0))</f>
        <v>496</v>
      </c>
      <c r="LE28" s="54">
        <f>+INDEX(Hour_Distribution!$A$1:$U$385,MATCH(ENERGY_PRICING!LE$4,Hour_Distribution!$B$1:$B$385,0),MATCH(ENERGY_PRICING!$D28,Hour_Distribution!$A$1:$U$1,0))</f>
        <v>496</v>
      </c>
      <c r="LF28" s="54">
        <f>+INDEX(Hour_Distribution!$A$1:$U$385,MATCH(ENERGY_PRICING!LF$4,Hour_Distribution!$B$1:$B$385,0),MATCH(ENERGY_PRICING!$D28,Hour_Distribution!$A$1:$U$1,0))</f>
        <v>448</v>
      </c>
      <c r="LG28" s="54">
        <f>+INDEX(Hour_Distribution!$A$1:$U$385,MATCH(ENERGY_PRICING!LG$4,Hour_Distribution!$B$1:$B$385,0),MATCH(ENERGY_PRICING!$D28,Hour_Distribution!$A$1:$U$1,0))</f>
        <v>496</v>
      </c>
      <c r="LH28" s="54">
        <f>+INDEX(Hour_Distribution!$A$1:$U$385,MATCH(ENERGY_PRICING!LH$4,Hour_Distribution!$B$1:$B$385,0),MATCH(ENERGY_PRICING!$D28,Hour_Distribution!$A$1:$U$1,0))</f>
        <v>480</v>
      </c>
      <c r="LI28" s="54">
        <f>+INDEX(Hour_Distribution!$A$1:$U$385,MATCH(ENERGY_PRICING!LI$4,Hour_Distribution!$B$1:$B$385,0),MATCH(ENERGY_PRICING!$D28,Hour_Distribution!$A$1:$U$1,0))</f>
        <v>496</v>
      </c>
      <c r="LJ28" s="54">
        <f>+INDEX(Hour_Distribution!$A$1:$U$385,MATCH(ENERGY_PRICING!LJ$4,Hour_Distribution!$B$1:$B$385,0),MATCH(ENERGY_PRICING!$D28,Hour_Distribution!$A$1:$U$1,0))</f>
        <v>480</v>
      </c>
      <c r="LK28" s="54">
        <f>+INDEX(Hour_Distribution!$A$1:$U$385,MATCH(ENERGY_PRICING!LK$4,Hour_Distribution!$B$1:$B$385,0),MATCH(ENERGY_PRICING!$D28,Hour_Distribution!$A$1:$U$1,0))</f>
        <v>496</v>
      </c>
      <c r="LL28" s="54">
        <f>+INDEX(Hour_Distribution!$A$1:$U$385,MATCH(ENERGY_PRICING!LL$4,Hour_Distribution!$B$1:$B$385,0),MATCH(ENERGY_PRICING!$D28,Hour_Distribution!$A$1:$U$1,0))</f>
        <v>496</v>
      </c>
      <c r="LM28" s="54">
        <f>+INDEX(Hour_Distribution!$A$1:$U$385,MATCH(ENERGY_PRICING!LM$4,Hour_Distribution!$B$1:$B$385,0),MATCH(ENERGY_PRICING!$D28,Hour_Distribution!$A$1:$U$1,0))</f>
        <v>480</v>
      </c>
      <c r="LN28" s="54">
        <f>+INDEX(Hour_Distribution!$A$1:$U$385,MATCH(ENERGY_PRICING!LN$4,Hour_Distribution!$B$1:$B$385,0),MATCH(ENERGY_PRICING!$D28,Hour_Distribution!$A$1:$U$1,0))</f>
        <v>496</v>
      </c>
      <c r="LO28" s="54">
        <f>+INDEX(Hour_Distribution!$A$1:$U$385,MATCH(ENERGY_PRICING!LO$4,Hour_Distribution!$B$1:$B$385,0),MATCH(ENERGY_PRICING!$D28,Hour_Distribution!$A$1:$U$1,0))</f>
        <v>480</v>
      </c>
      <c r="LP28" s="54">
        <f>+INDEX(Hour_Distribution!$A$1:$U$385,MATCH(ENERGY_PRICING!LP$4,Hour_Distribution!$B$1:$B$385,0),MATCH(ENERGY_PRICING!$D28,Hour_Distribution!$A$1:$U$1,0))</f>
        <v>496</v>
      </c>
      <c r="LQ28" s="54">
        <f>+INDEX(Hour_Distribution!$A$1:$U$385,MATCH(ENERGY_PRICING!LQ$4,Hour_Distribution!$B$1:$B$385,0),MATCH(ENERGY_PRICING!$D28,Hour_Distribution!$A$1:$U$1,0))</f>
        <v>496</v>
      </c>
      <c r="LR28" s="54">
        <f>+INDEX(Hour_Distribution!$A$1:$U$385,MATCH(ENERGY_PRICING!LR$4,Hour_Distribution!$B$1:$B$385,0),MATCH(ENERGY_PRICING!$D28,Hour_Distribution!$A$1:$U$1,0))</f>
        <v>464</v>
      </c>
      <c r="LS28" s="54">
        <f>+INDEX(Hour_Distribution!$A$1:$U$385,MATCH(ENERGY_PRICING!LS$4,Hour_Distribution!$B$1:$B$385,0),MATCH(ENERGY_PRICING!$D28,Hour_Distribution!$A$1:$U$1,0))</f>
        <v>496</v>
      </c>
      <c r="LT28" s="54">
        <f>+INDEX(Hour_Distribution!$A$1:$U$385,MATCH(ENERGY_PRICING!LT$4,Hour_Distribution!$B$1:$B$385,0),MATCH(ENERGY_PRICING!$D28,Hour_Distribution!$A$1:$U$1,0))</f>
        <v>480</v>
      </c>
      <c r="LU28" s="54">
        <f>+INDEX(Hour_Distribution!$A$1:$U$385,MATCH(ENERGY_PRICING!LU$4,Hour_Distribution!$B$1:$B$385,0),MATCH(ENERGY_PRICING!$D28,Hour_Distribution!$A$1:$U$1,0))</f>
        <v>496</v>
      </c>
      <c r="LV28" s="54">
        <f>+INDEX(Hour_Distribution!$A$1:$U$385,MATCH(ENERGY_PRICING!LV$4,Hour_Distribution!$B$1:$B$385,0),MATCH(ENERGY_PRICING!$D28,Hour_Distribution!$A$1:$U$1,0))</f>
        <v>480</v>
      </c>
      <c r="LW28" s="54">
        <f>+INDEX(Hour_Distribution!$A$1:$U$385,MATCH(ENERGY_PRICING!LW$4,Hour_Distribution!$B$1:$B$385,0),MATCH(ENERGY_PRICING!$D28,Hour_Distribution!$A$1:$U$1,0))</f>
        <v>496</v>
      </c>
      <c r="LX28" s="54">
        <f>+INDEX(Hour_Distribution!$A$1:$U$385,MATCH(ENERGY_PRICING!LX$4,Hour_Distribution!$B$1:$B$385,0),MATCH(ENERGY_PRICING!$D28,Hour_Distribution!$A$1:$U$1,0))</f>
        <v>496</v>
      </c>
      <c r="LY28" s="54">
        <f>+INDEX(Hour_Distribution!$A$1:$U$385,MATCH(ENERGY_PRICING!LY$4,Hour_Distribution!$B$1:$B$385,0),MATCH(ENERGY_PRICING!$D28,Hour_Distribution!$A$1:$U$1,0))</f>
        <v>480</v>
      </c>
      <c r="LZ28" s="54">
        <f>+INDEX(Hour_Distribution!$A$1:$U$385,MATCH(ENERGY_PRICING!LZ$4,Hour_Distribution!$B$1:$B$385,0),MATCH(ENERGY_PRICING!$D28,Hour_Distribution!$A$1:$U$1,0))</f>
        <v>496</v>
      </c>
      <c r="MA28" s="54">
        <f>+INDEX(Hour_Distribution!$A$1:$U$385,MATCH(ENERGY_PRICING!MA$4,Hour_Distribution!$B$1:$B$385,0),MATCH(ENERGY_PRICING!$D28,Hour_Distribution!$A$1:$U$1,0))</f>
        <v>480</v>
      </c>
      <c r="MB28" s="54">
        <f>+INDEX(Hour_Distribution!$A$1:$U$385,MATCH(ENERGY_PRICING!MB$4,Hour_Distribution!$B$1:$B$385,0),MATCH(ENERGY_PRICING!$D28,Hour_Distribution!$A$1:$U$1,0))</f>
        <v>496</v>
      </c>
      <c r="MC28" s="54">
        <f>+INDEX(Hour_Distribution!$A$1:$U$385,MATCH(ENERGY_PRICING!MC$4,Hour_Distribution!$B$1:$B$385,0),MATCH(ENERGY_PRICING!$D28,Hour_Distribution!$A$1:$U$1,0))</f>
        <v>496</v>
      </c>
      <c r="MD28" s="54">
        <f>+INDEX(Hour_Distribution!$A$1:$U$385,MATCH(ENERGY_PRICING!MD$4,Hour_Distribution!$B$1:$B$385,0),MATCH(ENERGY_PRICING!$D28,Hour_Distribution!$A$1:$U$1,0))</f>
        <v>448</v>
      </c>
      <c r="ME28" s="54">
        <f>+INDEX(Hour_Distribution!$A$1:$U$385,MATCH(ENERGY_PRICING!ME$4,Hour_Distribution!$B$1:$B$385,0),MATCH(ENERGY_PRICING!$D28,Hour_Distribution!$A$1:$U$1,0))</f>
        <v>496</v>
      </c>
      <c r="MF28" s="54">
        <f>+INDEX(Hour_Distribution!$A$1:$U$385,MATCH(ENERGY_PRICING!MF$4,Hour_Distribution!$B$1:$B$385,0),MATCH(ENERGY_PRICING!$D28,Hour_Distribution!$A$1:$U$1,0))</f>
        <v>480</v>
      </c>
      <c r="MG28" s="54">
        <f>+INDEX(Hour_Distribution!$A$1:$U$385,MATCH(ENERGY_PRICING!MG$4,Hour_Distribution!$B$1:$B$385,0),MATCH(ENERGY_PRICING!$D28,Hour_Distribution!$A$1:$U$1,0))</f>
        <v>496</v>
      </c>
      <c r="MH28" s="54">
        <f>+INDEX(Hour_Distribution!$A$1:$U$385,MATCH(ENERGY_PRICING!MH$4,Hour_Distribution!$B$1:$B$385,0),MATCH(ENERGY_PRICING!$D28,Hour_Distribution!$A$1:$U$1,0))</f>
        <v>480</v>
      </c>
      <c r="MI28" s="54">
        <f>+INDEX(Hour_Distribution!$A$1:$U$385,MATCH(ENERGY_PRICING!MI$4,Hour_Distribution!$B$1:$B$385,0),MATCH(ENERGY_PRICING!$D28,Hour_Distribution!$A$1:$U$1,0))</f>
        <v>496</v>
      </c>
      <c r="MJ28" s="54">
        <f>+INDEX(Hour_Distribution!$A$1:$U$385,MATCH(ENERGY_PRICING!MJ$4,Hour_Distribution!$B$1:$B$385,0),MATCH(ENERGY_PRICING!$D28,Hour_Distribution!$A$1:$U$1,0))</f>
        <v>496</v>
      </c>
      <c r="MK28" s="54">
        <f>+INDEX(Hour_Distribution!$A$1:$U$385,MATCH(ENERGY_PRICING!MK$4,Hour_Distribution!$B$1:$B$385,0),MATCH(ENERGY_PRICING!$D28,Hour_Distribution!$A$1:$U$1,0))</f>
        <v>480</v>
      </c>
      <c r="ML28" s="54">
        <f>+INDEX(Hour_Distribution!$A$1:$U$385,MATCH(ENERGY_PRICING!ML$4,Hour_Distribution!$B$1:$B$385,0),MATCH(ENERGY_PRICING!$D28,Hour_Distribution!$A$1:$U$1,0))</f>
        <v>496</v>
      </c>
      <c r="MM28" s="54">
        <f>+INDEX(Hour_Distribution!$A$1:$U$385,MATCH(ENERGY_PRICING!MM$4,Hour_Distribution!$B$1:$B$385,0),MATCH(ENERGY_PRICING!$D28,Hour_Distribution!$A$1:$U$1,0))</f>
        <v>480</v>
      </c>
      <c r="MN28" s="54">
        <f>+INDEX(Hour_Distribution!$A$1:$U$385,MATCH(ENERGY_PRICING!MN$4,Hour_Distribution!$B$1:$B$385,0),MATCH(ENERGY_PRICING!$D28,Hour_Distribution!$A$1:$U$1,0))</f>
        <v>496</v>
      </c>
      <c r="MO28" s="54">
        <f>+INDEX(Hour_Distribution!$A$1:$U$385,MATCH(ENERGY_PRICING!MO$4,Hour_Distribution!$B$1:$B$385,0),MATCH(ENERGY_PRICING!$D28,Hour_Distribution!$A$1:$U$1,0))</f>
        <v>496</v>
      </c>
      <c r="MP28" s="54">
        <f>+INDEX(Hour_Distribution!$A$1:$U$385,MATCH(ENERGY_PRICING!MP$4,Hour_Distribution!$B$1:$B$385,0),MATCH(ENERGY_PRICING!$D28,Hour_Distribution!$A$1:$U$1,0))</f>
        <v>448</v>
      </c>
      <c r="MQ28" s="54">
        <f>+INDEX(Hour_Distribution!$A$1:$U$385,MATCH(ENERGY_PRICING!MQ$4,Hour_Distribution!$B$1:$B$385,0),MATCH(ENERGY_PRICING!$D28,Hour_Distribution!$A$1:$U$1,0))</f>
        <v>496</v>
      </c>
      <c r="MR28" s="54">
        <f>+INDEX(Hour_Distribution!$A$1:$U$385,MATCH(ENERGY_PRICING!MR$4,Hour_Distribution!$B$1:$B$385,0),MATCH(ENERGY_PRICING!$D28,Hour_Distribution!$A$1:$U$1,0))</f>
        <v>480</v>
      </c>
      <c r="MS28" s="54">
        <f>+INDEX(Hour_Distribution!$A$1:$U$385,MATCH(ENERGY_PRICING!MS$4,Hour_Distribution!$B$1:$B$385,0),MATCH(ENERGY_PRICING!$D28,Hour_Distribution!$A$1:$U$1,0))</f>
        <v>496</v>
      </c>
      <c r="MT28" s="54">
        <f>+INDEX(Hour_Distribution!$A$1:$U$385,MATCH(ENERGY_PRICING!MT$4,Hour_Distribution!$B$1:$B$385,0),MATCH(ENERGY_PRICING!$D28,Hour_Distribution!$A$1:$U$1,0))</f>
        <v>480</v>
      </c>
      <c r="MU28" s="54">
        <f>+INDEX(Hour_Distribution!$A$1:$U$385,MATCH(ENERGY_PRICING!MU$4,Hour_Distribution!$B$1:$B$385,0),MATCH(ENERGY_PRICING!$D28,Hour_Distribution!$A$1:$U$1,0))</f>
        <v>496</v>
      </c>
      <c r="MV28" s="54">
        <f>+INDEX(Hour_Distribution!$A$1:$U$385,MATCH(ENERGY_PRICING!MV$4,Hour_Distribution!$B$1:$B$385,0),MATCH(ENERGY_PRICING!$D28,Hour_Distribution!$A$1:$U$1,0))</f>
        <v>496</v>
      </c>
      <c r="MW28" s="54">
        <f>+INDEX(Hour_Distribution!$A$1:$U$385,MATCH(ENERGY_PRICING!MW$4,Hour_Distribution!$B$1:$B$385,0),MATCH(ENERGY_PRICING!$D28,Hour_Distribution!$A$1:$U$1,0))</f>
        <v>480</v>
      </c>
      <c r="MX28" s="54">
        <f>+INDEX(Hour_Distribution!$A$1:$U$385,MATCH(ENERGY_PRICING!MX$4,Hour_Distribution!$B$1:$B$385,0),MATCH(ENERGY_PRICING!$D28,Hour_Distribution!$A$1:$U$1,0))</f>
        <v>496</v>
      </c>
      <c r="MY28" s="54">
        <f>+INDEX(Hour_Distribution!$A$1:$U$385,MATCH(ENERGY_PRICING!MY$4,Hour_Distribution!$B$1:$B$385,0),MATCH(ENERGY_PRICING!$D28,Hour_Distribution!$A$1:$U$1,0))</f>
        <v>480</v>
      </c>
      <c r="MZ28" s="54">
        <f>+INDEX(Hour_Distribution!$A$1:$U$385,MATCH(ENERGY_PRICING!MZ$4,Hour_Distribution!$B$1:$B$385,0),MATCH(ENERGY_PRICING!$D28,Hour_Distribution!$A$1:$U$1,0))</f>
        <v>496</v>
      </c>
    </row>
    <row r="29" spans="2:396" x14ac:dyDescent="0.25">
      <c r="C29" s="40" t="s">
        <v>87</v>
      </c>
      <c r="D29" s="40" t="s">
        <v>130</v>
      </c>
      <c r="E29" s="40">
        <f>+INDEX(Hour_Distribution!$A$1:$U$385,MATCH(ENERGY_PRICING!E$4,Hour_Distribution!$B$1:$B$385,0),MATCH(ENERGY_PRICING!$D29,Hour_Distribution!$A$1:$U$1,0))</f>
        <v>248</v>
      </c>
      <c r="F29" s="46">
        <f>+INDEX(Hour_Distribution!$A$1:$U$385,MATCH(ENERGY_PRICING!F$4,Hour_Distribution!$B$1:$B$385,0),MATCH(ENERGY_PRICING!$D29,Hour_Distribution!$A$1:$U$1,0))</f>
        <v>224</v>
      </c>
      <c r="G29" s="46">
        <f>+INDEX(Hour_Distribution!$A$1:$U$385,MATCH(ENERGY_PRICING!G$4,Hour_Distribution!$B$1:$B$385,0),MATCH(ENERGY_PRICING!$D29,Hour_Distribution!$A$1:$U$1,0))</f>
        <v>248</v>
      </c>
      <c r="H29" s="46">
        <f>+INDEX(Hour_Distribution!$A$1:$U$385,MATCH(ENERGY_PRICING!H$4,Hour_Distribution!$B$1:$B$385,0),MATCH(ENERGY_PRICING!$D29,Hour_Distribution!$A$1:$U$1,0))</f>
        <v>240</v>
      </c>
      <c r="I29" s="46">
        <f>+INDEX(Hour_Distribution!$A$1:$U$385,MATCH(ENERGY_PRICING!I$4,Hour_Distribution!$B$1:$B$385,0),MATCH(ENERGY_PRICING!$D29,Hour_Distribution!$A$1:$U$1,0))</f>
        <v>248</v>
      </c>
      <c r="J29" s="46">
        <f>+INDEX(Hour_Distribution!$A$1:$U$385,MATCH(ENERGY_PRICING!J$4,Hour_Distribution!$B$1:$B$385,0),MATCH(ENERGY_PRICING!$D29,Hour_Distribution!$A$1:$U$1,0))</f>
        <v>240</v>
      </c>
      <c r="K29" s="46">
        <f>+INDEX(Hour_Distribution!$A$1:$U$385,MATCH(ENERGY_PRICING!K$4,Hour_Distribution!$B$1:$B$385,0),MATCH(ENERGY_PRICING!$D29,Hour_Distribution!$A$1:$U$1,0))</f>
        <v>248</v>
      </c>
      <c r="L29" s="46">
        <f>+INDEX(Hour_Distribution!$A$1:$U$385,MATCH(ENERGY_PRICING!L$4,Hour_Distribution!$B$1:$B$385,0),MATCH(ENERGY_PRICING!$D29,Hour_Distribution!$A$1:$U$1,0))</f>
        <v>248</v>
      </c>
      <c r="M29" s="46">
        <f>+INDEX(Hour_Distribution!$A$1:$U$385,MATCH(ENERGY_PRICING!M$4,Hour_Distribution!$B$1:$B$385,0),MATCH(ENERGY_PRICING!$D29,Hour_Distribution!$A$1:$U$1,0))</f>
        <v>240</v>
      </c>
      <c r="N29" s="46">
        <f>+INDEX(Hour_Distribution!$A$1:$U$385,MATCH(ENERGY_PRICING!N$4,Hour_Distribution!$B$1:$B$385,0),MATCH(ENERGY_PRICING!$D29,Hour_Distribution!$A$1:$U$1,0))</f>
        <v>248</v>
      </c>
      <c r="O29" s="46">
        <f>+INDEX(Hour_Distribution!$A$1:$U$385,MATCH(ENERGY_PRICING!O$4,Hour_Distribution!$B$1:$B$385,0),MATCH(ENERGY_PRICING!$D29,Hour_Distribution!$A$1:$U$1,0))</f>
        <v>240</v>
      </c>
      <c r="P29" s="52">
        <f>+INDEX(Hour_Distribution!$A$1:$U$385,MATCH(ENERGY_PRICING!P$4,Hour_Distribution!$B$1:$B$385,0),MATCH(ENERGY_PRICING!$D29,Hour_Distribution!$A$1:$U$1,0))</f>
        <v>248</v>
      </c>
      <c r="Q29" s="46">
        <f>+INDEX(Hour_Distribution!$A$1:$U$385,MATCH(ENERGY_PRICING!Q$4,Hour_Distribution!$B$1:$B$385,0),MATCH(ENERGY_PRICING!$D29,Hour_Distribution!$A$1:$U$1,0))</f>
        <v>248</v>
      </c>
      <c r="R29" s="46">
        <f>+INDEX(Hour_Distribution!$A$1:$U$385,MATCH(ENERGY_PRICING!R$4,Hour_Distribution!$B$1:$B$385,0),MATCH(ENERGY_PRICING!$D29,Hour_Distribution!$A$1:$U$1,0))</f>
        <v>224</v>
      </c>
      <c r="S29" s="46">
        <f>+INDEX(Hour_Distribution!$A$1:$U$385,MATCH(ENERGY_PRICING!S$4,Hour_Distribution!$B$1:$B$385,0),MATCH(ENERGY_PRICING!$D29,Hour_Distribution!$A$1:$U$1,0))</f>
        <v>248</v>
      </c>
      <c r="T29" s="46">
        <f>+INDEX(Hour_Distribution!$A$1:$U$385,MATCH(ENERGY_PRICING!T$4,Hour_Distribution!$B$1:$B$385,0),MATCH(ENERGY_PRICING!$D29,Hour_Distribution!$A$1:$U$1,0))</f>
        <v>240</v>
      </c>
      <c r="U29" s="46">
        <f>+INDEX(Hour_Distribution!$A$1:$U$385,MATCH(ENERGY_PRICING!U$4,Hour_Distribution!$B$1:$B$385,0),MATCH(ENERGY_PRICING!$D29,Hour_Distribution!$A$1:$U$1,0))</f>
        <v>248</v>
      </c>
      <c r="V29" s="46">
        <f>+INDEX(Hour_Distribution!$A$1:$U$385,MATCH(ENERGY_PRICING!V$4,Hour_Distribution!$B$1:$B$385,0),MATCH(ENERGY_PRICING!$D29,Hour_Distribution!$A$1:$U$1,0))</f>
        <v>240</v>
      </c>
      <c r="W29" s="46">
        <f>+INDEX(Hour_Distribution!$A$1:$U$385,MATCH(ENERGY_PRICING!W$4,Hour_Distribution!$B$1:$B$385,0),MATCH(ENERGY_PRICING!$D29,Hour_Distribution!$A$1:$U$1,0))</f>
        <v>248</v>
      </c>
      <c r="X29" s="46">
        <f>+INDEX(Hour_Distribution!$A$1:$U$385,MATCH(ENERGY_PRICING!X$4,Hour_Distribution!$B$1:$B$385,0),MATCH(ENERGY_PRICING!$D29,Hour_Distribution!$A$1:$U$1,0))</f>
        <v>248</v>
      </c>
      <c r="Y29" s="46">
        <f>+INDEX(Hour_Distribution!$A$1:$U$385,MATCH(ENERGY_PRICING!Y$4,Hour_Distribution!$B$1:$B$385,0),MATCH(ENERGY_PRICING!$D29,Hour_Distribution!$A$1:$U$1,0))</f>
        <v>240</v>
      </c>
      <c r="Z29" s="46">
        <f>+INDEX(Hour_Distribution!$A$1:$U$385,MATCH(ENERGY_PRICING!Z$4,Hour_Distribution!$B$1:$B$385,0),MATCH(ENERGY_PRICING!$D29,Hour_Distribution!$A$1:$U$1,0))</f>
        <v>248</v>
      </c>
      <c r="AA29" s="46">
        <f>+INDEX(Hour_Distribution!$A$1:$U$385,MATCH(ENERGY_PRICING!AA$4,Hour_Distribution!$B$1:$B$385,0),MATCH(ENERGY_PRICING!$D29,Hour_Distribution!$A$1:$U$1,0))</f>
        <v>240</v>
      </c>
      <c r="AB29" s="52">
        <f>+INDEX(Hour_Distribution!$A$1:$U$385,MATCH(ENERGY_PRICING!AB$4,Hour_Distribution!$B$1:$B$385,0),MATCH(ENERGY_PRICING!$D29,Hour_Distribution!$A$1:$U$1,0))</f>
        <v>248</v>
      </c>
      <c r="AC29" s="54">
        <f>+INDEX(Hour_Distribution!$A$1:$U$385,MATCH(ENERGY_PRICING!AC$4,Hour_Distribution!$B$1:$B$385,0),MATCH(ENERGY_PRICING!$D29,Hour_Distribution!$A$1:$U$1,0))</f>
        <v>248</v>
      </c>
      <c r="AD29" s="46">
        <f>+INDEX(Hour_Distribution!$A$1:$U$385,MATCH(ENERGY_PRICING!AD$4,Hour_Distribution!$B$1:$B$385,0),MATCH(ENERGY_PRICING!$D29,Hour_Distribution!$A$1:$U$1,0))</f>
        <v>224</v>
      </c>
      <c r="AE29" s="46">
        <f>+INDEX(Hour_Distribution!$A$1:$U$385,MATCH(ENERGY_PRICING!AE$4,Hour_Distribution!$B$1:$B$385,0),MATCH(ENERGY_PRICING!$D29,Hour_Distribution!$A$1:$U$1,0))</f>
        <v>248</v>
      </c>
      <c r="AF29" s="46">
        <f>+INDEX(Hour_Distribution!$A$1:$U$385,MATCH(ENERGY_PRICING!AF$4,Hour_Distribution!$B$1:$B$385,0),MATCH(ENERGY_PRICING!$D29,Hour_Distribution!$A$1:$U$1,0))</f>
        <v>240</v>
      </c>
      <c r="AG29" s="46">
        <f>+INDEX(Hour_Distribution!$A$1:$U$385,MATCH(ENERGY_PRICING!AG$4,Hour_Distribution!$B$1:$B$385,0),MATCH(ENERGY_PRICING!$D29,Hour_Distribution!$A$1:$U$1,0))</f>
        <v>248</v>
      </c>
      <c r="AH29" s="52">
        <f>+INDEX(Hour_Distribution!$A$1:$U$385,MATCH(ENERGY_PRICING!AH$4,Hour_Distribution!$B$1:$B$385,0),MATCH(ENERGY_PRICING!$D29,Hour_Distribution!$A$1:$U$1,0))</f>
        <v>240</v>
      </c>
      <c r="AI29" s="46">
        <f>+INDEX(Hour_Distribution!$A$1:$U$385,MATCH(ENERGY_PRICING!AI$4,Hour_Distribution!$B$1:$B$385,0),MATCH(ENERGY_PRICING!$D29,Hour_Distribution!$A$1:$U$1,0))</f>
        <v>248</v>
      </c>
      <c r="AJ29" s="46">
        <f>+INDEX(Hour_Distribution!$A$1:$U$385,MATCH(ENERGY_PRICING!AJ$4,Hour_Distribution!$B$1:$B$385,0),MATCH(ENERGY_PRICING!$D29,Hour_Distribution!$A$1:$U$1,0))</f>
        <v>248</v>
      </c>
      <c r="AK29" s="46">
        <f>+INDEX(Hour_Distribution!$A$1:$U$385,MATCH(ENERGY_PRICING!AK$4,Hour_Distribution!$B$1:$B$385,0),MATCH(ENERGY_PRICING!$D29,Hour_Distribution!$A$1:$U$1,0))</f>
        <v>240</v>
      </c>
      <c r="AL29" s="46">
        <f>+INDEX(Hour_Distribution!$A$1:$U$385,MATCH(ENERGY_PRICING!AL$4,Hour_Distribution!$B$1:$B$385,0),MATCH(ENERGY_PRICING!$D29,Hour_Distribution!$A$1:$U$1,0))</f>
        <v>248</v>
      </c>
      <c r="AM29" s="46">
        <f>+INDEX(Hour_Distribution!$A$1:$U$385,MATCH(ENERGY_PRICING!AM$4,Hour_Distribution!$B$1:$B$385,0),MATCH(ENERGY_PRICING!$D29,Hour_Distribution!$A$1:$U$1,0))</f>
        <v>240</v>
      </c>
      <c r="AN29" s="52">
        <f>+INDEX(Hour_Distribution!$A$1:$U$385,MATCH(ENERGY_PRICING!AN$4,Hour_Distribution!$B$1:$B$385,0),MATCH(ENERGY_PRICING!$D29,Hour_Distribution!$A$1:$U$1,0))</f>
        <v>248</v>
      </c>
      <c r="AO29" s="46">
        <f>+INDEX(Hour_Distribution!$A$1:$U$385,MATCH(ENERGY_PRICING!AO$4,Hour_Distribution!$B$1:$B$385,0),MATCH(ENERGY_PRICING!$D29,Hour_Distribution!$A$1:$U$1,0))</f>
        <v>248</v>
      </c>
      <c r="AP29" s="46">
        <f>+INDEX(Hour_Distribution!$A$1:$U$385,MATCH(ENERGY_PRICING!AP$4,Hour_Distribution!$B$1:$B$385,0),MATCH(ENERGY_PRICING!$D29,Hour_Distribution!$A$1:$U$1,0))</f>
        <v>232</v>
      </c>
      <c r="AQ29" s="46">
        <f>+INDEX(Hour_Distribution!$A$1:$U$385,MATCH(ENERGY_PRICING!AQ$4,Hour_Distribution!$B$1:$B$385,0),MATCH(ENERGY_PRICING!$D29,Hour_Distribution!$A$1:$U$1,0))</f>
        <v>248</v>
      </c>
      <c r="AR29" s="46">
        <f>+INDEX(Hour_Distribution!$A$1:$U$385,MATCH(ENERGY_PRICING!AR$4,Hour_Distribution!$B$1:$B$385,0),MATCH(ENERGY_PRICING!$D29,Hour_Distribution!$A$1:$U$1,0))</f>
        <v>240</v>
      </c>
      <c r="AS29" s="46">
        <f>+INDEX(Hour_Distribution!$A$1:$U$385,MATCH(ENERGY_PRICING!AS$4,Hour_Distribution!$B$1:$B$385,0),MATCH(ENERGY_PRICING!$D29,Hour_Distribution!$A$1:$U$1,0))</f>
        <v>248</v>
      </c>
      <c r="AT29" s="46">
        <f>+INDEX(Hour_Distribution!$A$1:$U$385,MATCH(ENERGY_PRICING!AT$4,Hour_Distribution!$B$1:$B$385,0),MATCH(ENERGY_PRICING!$D29,Hour_Distribution!$A$1:$U$1,0))</f>
        <v>240</v>
      </c>
      <c r="AU29" s="46">
        <f>+INDEX(Hour_Distribution!$A$1:$U$385,MATCH(ENERGY_PRICING!AU$4,Hour_Distribution!$B$1:$B$385,0),MATCH(ENERGY_PRICING!$D29,Hour_Distribution!$A$1:$U$1,0))</f>
        <v>248</v>
      </c>
      <c r="AV29" s="46">
        <f>+INDEX(Hour_Distribution!$A$1:$U$385,MATCH(ENERGY_PRICING!AV$4,Hour_Distribution!$B$1:$B$385,0),MATCH(ENERGY_PRICING!$D29,Hour_Distribution!$A$1:$U$1,0))</f>
        <v>248</v>
      </c>
      <c r="AW29" s="46">
        <f>+INDEX(Hour_Distribution!$A$1:$U$385,MATCH(ENERGY_PRICING!AW$4,Hour_Distribution!$B$1:$B$385,0),MATCH(ENERGY_PRICING!$D29,Hour_Distribution!$A$1:$U$1,0))</f>
        <v>240</v>
      </c>
      <c r="AX29" s="46">
        <f>+INDEX(Hour_Distribution!$A$1:$U$385,MATCH(ENERGY_PRICING!AX$4,Hour_Distribution!$B$1:$B$385,0),MATCH(ENERGY_PRICING!$D29,Hour_Distribution!$A$1:$U$1,0))</f>
        <v>248</v>
      </c>
      <c r="AY29" s="46">
        <f>+INDEX(Hour_Distribution!$A$1:$U$385,MATCH(ENERGY_PRICING!AY$4,Hour_Distribution!$B$1:$B$385,0),MATCH(ENERGY_PRICING!$D29,Hour_Distribution!$A$1:$U$1,0))</f>
        <v>240</v>
      </c>
      <c r="AZ29" s="52">
        <f>+INDEX(Hour_Distribution!$A$1:$U$385,MATCH(ENERGY_PRICING!AZ$4,Hour_Distribution!$B$1:$B$385,0),MATCH(ENERGY_PRICING!$D29,Hour_Distribution!$A$1:$U$1,0))</f>
        <v>248</v>
      </c>
      <c r="BA29" s="46">
        <f>+INDEX(Hour_Distribution!$A$1:$U$385,MATCH(ENERGY_PRICING!BA$4,Hour_Distribution!$B$1:$B$385,0),MATCH(ENERGY_PRICING!$D29,Hour_Distribution!$A$1:$U$1,0))</f>
        <v>248</v>
      </c>
      <c r="BB29" s="54">
        <f>+INDEX(Hour_Distribution!$A$1:$U$385,MATCH(ENERGY_PRICING!BB$4,Hour_Distribution!$B$1:$B$385,0),MATCH(ENERGY_PRICING!$D29,Hour_Distribution!$A$1:$U$1,0))</f>
        <v>224</v>
      </c>
      <c r="BC29" s="54">
        <f>+INDEX(Hour_Distribution!$A$1:$U$385,MATCH(ENERGY_PRICING!BC$4,Hour_Distribution!$B$1:$B$385,0),MATCH(ENERGY_PRICING!$D29,Hour_Distribution!$A$1:$U$1,0))</f>
        <v>248</v>
      </c>
      <c r="BD29" s="54">
        <f>+INDEX(Hour_Distribution!$A$1:$U$385,MATCH(ENERGY_PRICING!BD$4,Hour_Distribution!$B$1:$B$385,0),MATCH(ENERGY_PRICING!$D29,Hour_Distribution!$A$1:$U$1,0))</f>
        <v>240</v>
      </c>
      <c r="BE29" s="54">
        <f>+INDEX(Hour_Distribution!$A$1:$U$385,MATCH(ENERGY_PRICING!BE$4,Hour_Distribution!$B$1:$B$385,0),MATCH(ENERGY_PRICING!$D29,Hour_Distribution!$A$1:$U$1,0))</f>
        <v>248</v>
      </c>
      <c r="BF29" s="54">
        <f>+INDEX(Hour_Distribution!$A$1:$U$385,MATCH(ENERGY_PRICING!BF$4,Hour_Distribution!$B$1:$B$385,0),MATCH(ENERGY_PRICING!$D29,Hour_Distribution!$A$1:$U$1,0))</f>
        <v>240</v>
      </c>
      <c r="BG29" s="54">
        <f>+INDEX(Hour_Distribution!$A$1:$U$385,MATCH(ENERGY_PRICING!BG$4,Hour_Distribution!$B$1:$B$385,0),MATCH(ENERGY_PRICING!$D29,Hour_Distribution!$A$1:$U$1,0))</f>
        <v>248</v>
      </c>
      <c r="BH29" s="54">
        <f>+INDEX(Hour_Distribution!$A$1:$U$385,MATCH(ENERGY_PRICING!BH$4,Hour_Distribution!$B$1:$B$385,0),MATCH(ENERGY_PRICING!$D29,Hour_Distribution!$A$1:$U$1,0))</f>
        <v>248</v>
      </c>
      <c r="BI29" s="54">
        <f>+INDEX(Hour_Distribution!$A$1:$U$385,MATCH(ENERGY_PRICING!BI$4,Hour_Distribution!$B$1:$B$385,0),MATCH(ENERGY_PRICING!$D29,Hour_Distribution!$A$1:$U$1,0))</f>
        <v>240</v>
      </c>
      <c r="BJ29" s="54">
        <f>+INDEX(Hour_Distribution!$A$1:$U$385,MATCH(ENERGY_PRICING!BJ$4,Hour_Distribution!$B$1:$B$385,0),MATCH(ENERGY_PRICING!$D29,Hour_Distribution!$A$1:$U$1,0))</f>
        <v>248</v>
      </c>
      <c r="BK29" s="54">
        <f>+INDEX(Hour_Distribution!$A$1:$U$385,MATCH(ENERGY_PRICING!BK$4,Hour_Distribution!$B$1:$B$385,0),MATCH(ENERGY_PRICING!$D29,Hour_Distribution!$A$1:$U$1,0))</f>
        <v>240</v>
      </c>
      <c r="BL29" s="54">
        <f>+INDEX(Hour_Distribution!$A$1:$U$385,MATCH(ENERGY_PRICING!BL$4,Hour_Distribution!$B$1:$B$385,0),MATCH(ENERGY_PRICING!$D29,Hour_Distribution!$A$1:$U$1,0))</f>
        <v>248</v>
      </c>
      <c r="BM29" s="54">
        <f>+INDEX(Hour_Distribution!$A$1:$U$385,MATCH(ENERGY_PRICING!BM$4,Hour_Distribution!$B$1:$B$385,0),MATCH(ENERGY_PRICING!$D29,Hour_Distribution!$A$1:$U$1,0))</f>
        <v>248</v>
      </c>
      <c r="BN29" s="54">
        <f>+INDEX(Hour_Distribution!$A$1:$U$385,MATCH(ENERGY_PRICING!BN$4,Hour_Distribution!$B$1:$B$385,0),MATCH(ENERGY_PRICING!$D29,Hour_Distribution!$A$1:$U$1,0))</f>
        <v>224</v>
      </c>
      <c r="BO29" s="54">
        <f>+INDEX(Hour_Distribution!$A$1:$U$385,MATCH(ENERGY_PRICING!BO$4,Hour_Distribution!$B$1:$B$385,0),MATCH(ENERGY_PRICING!$D29,Hour_Distribution!$A$1:$U$1,0))</f>
        <v>248</v>
      </c>
      <c r="BP29" s="54">
        <f>+INDEX(Hour_Distribution!$A$1:$U$385,MATCH(ENERGY_PRICING!BP$4,Hour_Distribution!$B$1:$B$385,0),MATCH(ENERGY_PRICING!$D29,Hour_Distribution!$A$1:$U$1,0))</f>
        <v>240</v>
      </c>
      <c r="BQ29" s="54">
        <f>+INDEX(Hour_Distribution!$A$1:$U$385,MATCH(ENERGY_PRICING!BQ$4,Hour_Distribution!$B$1:$B$385,0),MATCH(ENERGY_PRICING!$D29,Hour_Distribution!$A$1:$U$1,0))</f>
        <v>248</v>
      </c>
      <c r="BR29" s="54">
        <f>+INDEX(Hour_Distribution!$A$1:$U$385,MATCH(ENERGY_PRICING!BR$4,Hour_Distribution!$B$1:$B$385,0),MATCH(ENERGY_PRICING!$D29,Hour_Distribution!$A$1:$U$1,0))</f>
        <v>240</v>
      </c>
      <c r="BS29" s="54">
        <f>+INDEX(Hour_Distribution!$A$1:$U$385,MATCH(ENERGY_PRICING!BS$4,Hour_Distribution!$B$1:$B$385,0),MATCH(ENERGY_PRICING!$D29,Hour_Distribution!$A$1:$U$1,0))</f>
        <v>248</v>
      </c>
      <c r="BT29" s="54">
        <f>+INDEX(Hour_Distribution!$A$1:$U$385,MATCH(ENERGY_PRICING!BT$4,Hour_Distribution!$B$1:$B$385,0),MATCH(ENERGY_PRICING!$D29,Hour_Distribution!$A$1:$U$1,0))</f>
        <v>248</v>
      </c>
      <c r="BU29" s="54">
        <f>+INDEX(Hour_Distribution!$A$1:$U$385,MATCH(ENERGY_PRICING!BU$4,Hour_Distribution!$B$1:$B$385,0),MATCH(ENERGY_PRICING!$D29,Hour_Distribution!$A$1:$U$1,0))</f>
        <v>240</v>
      </c>
      <c r="BV29" s="54">
        <f>+INDEX(Hour_Distribution!$A$1:$U$385,MATCH(ENERGY_PRICING!BV$4,Hour_Distribution!$B$1:$B$385,0),MATCH(ENERGY_PRICING!$D29,Hour_Distribution!$A$1:$U$1,0))</f>
        <v>248</v>
      </c>
      <c r="BW29" s="54">
        <f>+INDEX(Hour_Distribution!$A$1:$U$385,MATCH(ENERGY_PRICING!BW$4,Hour_Distribution!$B$1:$B$385,0),MATCH(ENERGY_PRICING!$D29,Hour_Distribution!$A$1:$U$1,0))</f>
        <v>240</v>
      </c>
      <c r="BX29" s="54">
        <f>+INDEX(Hour_Distribution!$A$1:$U$385,MATCH(ENERGY_PRICING!BX$4,Hour_Distribution!$B$1:$B$385,0),MATCH(ENERGY_PRICING!$D29,Hour_Distribution!$A$1:$U$1,0))</f>
        <v>248</v>
      </c>
      <c r="BY29" s="54">
        <f>+INDEX(Hour_Distribution!$A$1:$U$385,MATCH(ENERGY_PRICING!BY$4,Hour_Distribution!$B$1:$B$385,0),MATCH(ENERGY_PRICING!$D29,Hour_Distribution!$A$1:$U$1,0))</f>
        <v>248</v>
      </c>
      <c r="BZ29" s="54">
        <f>+INDEX(Hour_Distribution!$A$1:$U$385,MATCH(ENERGY_PRICING!BZ$4,Hour_Distribution!$B$1:$B$385,0),MATCH(ENERGY_PRICING!$D29,Hour_Distribution!$A$1:$U$1,0))</f>
        <v>224</v>
      </c>
      <c r="CA29" s="54">
        <f>+INDEX(Hour_Distribution!$A$1:$U$385,MATCH(ENERGY_PRICING!CA$4,Hour_Distribution!$B$1:$B$385,0),MATCH(ENERGY_PRICING!$D29,Hour_Distribution!$A$1:$U$1,0))</f>
        <v>248</v>
      </c>
      <c r="CB29" s="54">
        <f>+INDEX(Hour_Distribution!$A$1:$U$385,MATCH(ENERGY_PRICING!CB$4,Hour_Distribution!$B$1:$B$385,0),MATCH(ENERGY_PRICING!$D29,Hour_Distribution!$A$1:$U$1,0))</f>
        <v>240</v>
      </c>
      <c r="CC29" s="54">
        <f>+INDEX(Hour_Distribution!$A$1:$U$385,MATCH(ENERGY_PRICING!CC$4,Hour_Distribution!$B$1:$B$385,0),MATCH(ENERGY_PRICING!$D29,Hour_Distribution!$A$1:$U$1,0))</f>
        <v>248</v>
      </c>
      <c r="CD29" s="54">
        <f>+INDEX(Hour_Distribution!$A$1:$U$385,MATCH(ENERGY_PRICING!CD$4,Hour_Distribution!$B$1:$B$385,0),MATCH(ENERGY_PRICING!$D29,Hour_Distribution!$A$1:$U$1,0))</f>
        <v>240</v>
      </c>
      <c r="CE29" s="54">
        <f>+INDEX(Hour_Distribution!$A$1:$U$385,MATCH(ENERGY_PRICING!CE$4,Hour_Distribution!$B$1:$B$385,0),MATCH(ENERGY_PRICING!$D29,Hour_Distribution!$A$1:$U$1,0))</f>
        <v>248</v>
      </c>
      <c r="CF29" s="54">
        <f>+INDEX(Hour_Distribution!$A$1:$U$385,MATCH(ENERGY_PRICING!CF$4,Hour_Distribution!$B$1:$B$385,0),MATCH(ENERGY_PRICING!$D29,Hour_Distribution!$A$1:$U$1,0))</f>
        <v>248</v>
      </c>
      <c r="CG29" s="54">
        <f>+INDEX(Hour_Distribution!$A$1:$U$385,MATCH(ENERGY_PRICING!CG$4,Hour_Distribution!$B$1:$B$385,0),MATCH(ENERGY_PRICING!$D29,Hour_Distribution!$A$1:$U$1,0))</f>
        <v>240</v>
      </c>
      <c r="CH29" s="54">
        <f>+INDEX(Hour_Distribution!$A$1:$U$385,MATCH(ENERGY_PRICING!CH$4,Hour_Distribution!$B$1:$B$385,0),MATCH(ENERGY_PRICING!$D29,Hour_Distribution!$A$1:$U$1,0))</f>
        <v>248</v>
      </c>
      <c r="CI29" s="54">
        <f>+INDEX(Hour_Distribution!$A$1:$U$385,MATCH(ENERGY_PRICING!CI$4,Hour_Distribution!$B$1:$B$385,0),MATCH(ENERGY_PRICING!$D29,Hour_Distribution!$A$1:$U$1,0))</f>
        <v>240</v>
      </c>
      <c r="CJ29" s="54">
        <f>+INDEX(Hour_Distribution!$A$1:$U$385,MATCH(ENERGY_PRICING!CJ$4,Hour_Distribution!$B$1:$B$385,0),MATCH(ENERGY_PRICING!$D29,Hour_Distribution!$A$1:$U$1,0))</f>
        <v>248</v>
      </c>
      <c r="CK29" s="54">
        <f>+INDEX(Hour_Distribution!$A$1:$U$385,MATCH(ENERGY_PRICING!CK$4,Hour_Distribution!$B$1:$B$385,0),MATCH(ENERGY_PRICING!$D29,Hour_Distribution!$A$1:$U$1,0))</f>
        <v>248</v>
      </c>
      <c r="CL29" s="54">
        <f>+INDEX(Hour_Distribution!$A$1:$U$385,MATCH(ENERGY_PRICING!CL$4,Hour_Distribution!$B$1:$B$385,0),MATCH(ENERGY_PRICING!$D29,Hour_Distribution!$A$1:$U$1,0))</f>
        <v>232</v>
      </c>
      <c r="CM29" s="54">
        <f>+INDEX(Hour_Distribution!$A$1:$U$385,MATCH(ENERGY_PRICING!CM$4,Hour_Distribution!$B$1:$B$385,0),MATCH(ENERGY_PRICING!$D29,Hour_Distribution!$A$1:$U$1,0))</f>
        <v>248</v>
      </c>
      <c r="CN29" s="54">
        <f>+INDEX(Hour_Distribution!$A$1:$U$385,MATCH(ENERGY_PRICING!CN$4,Hour_Distribution!$B$1:$B$385,0),MATCH(ENERGY_PRICING!$D29,Hour_Distribution!$A$1:$U$1,0))</f>
        <v>240</v>
      </c>
      <c r="CO29" s="54">
        <f>+INDEX(Hour_Distribution!$A$1:$U$385,MATCH(ENERGY_PRICING!CO$4,Hour_Distribution!$B$1:$B$385,0),MATCH(ENERGY_PRICING!$D29,Hour_Distribution!$A$1:$U$1,0))</f>
        <v>248</v>
      </c>
      <c r="CP29" s="54">
        <f>+INDEX(Hour_Distribution!$A$1:$U$385,MATCH(ENERGY_PRICING!CP$4,Hour_Distribution!$B$1:$B$385,0),MATCH(ENERGY_PRICING!$D29,Hour_Distribution!$A$1:$U$1,0))</f>
        <v>240</v>
      </c>
      <c r="CQ29" s="54">
        <f>+INDEX(Hour_Distribution!$A$1:$U$385,MATCH(ENERGY_PRICING!CQ$4,Hour_Distribution!$B$1:$B$385,0),MATCH(ENERGY_PRICING!$D29,Hour_Distribution!$A$1:$U$1,0))</f>
        <v>248</v>
      </c>
      <c r="CR29" s="54">
        <f>+INDEX(Hour_Distribution!$A$1:$U$385,MATCH(ENERGY_PRICING!CR$4,Hour_Distribution!$B$1:$B$385,0),MATCH(ENERGY_PRICING!$D29,Hour_Distribution!$A$1:$U$1,0))</f>
        <v>248</v>
      </c>
      <c r="CS29" s="54">
        <f>+INDEX(Hour_Distribution!$A$1:$U$385,MATCH(ENERGY_PRICING!CS$4,Hour_Distribution!$B$1:$B$385,0),MATCH(ENERGY_PRICING!$D29,Hour_Distribution!$A$1:$U$1,0))</f>
        <v>240</v>
      </c>
      <c r="CT29" s="54">
        <f>+INDEX(Hour_Distribution!$A$1:$U$385,MATCH(ENERGY_PRICING!CT$4,Hour_Distribution!$B$1:$B$385,0),MATCH(ENERGY_PRICING!$D29,Hour_Distribution!$A$1:$U$1,0))</f>
        <v>248</v>
      </c>
      <c r="CU29" s="54">
        <f>+INDEX(Hour_Distribution!$A$1:$U$385,MATCH(ENERGY_PRICING!CU$4,Hour_Distribution!$B$1:$B$385,0),MATCH(ENERGY_PRICING!$D29,Hour_Distribution!$A$1:$U$1,0))</f>
        <v>240</v>
      </c>
      <c r="CV29" s="54">
        <f>+INDEX(Hour_Distribution!$A$1:$U$385,MATCH(ENERGY_PRICING!CV$4,Hour_Distribution!$B$1:$B$385,0),MATCH(ENERGY_PRICING!$D29,Hour_Distribution!$A$1:$U$1,0))</f>
        <v>248</v>
      </c>
      <c r="CW29" s="54">
        <f>+INDEX(Hour_Distribution!$A$1:$U$385,MATCH(ENERGY_PRICING!CW$4,Hour_Distribution!$B$1:$B$385,0),MATCH(ENERGY_PRICING!$D29,Hour_Distribution!$A$1:$U$1,0))</f>
        <v>248</v>
      </c>
      <c r="CX29" s="54">
        <f>+INDEX(Hour_Distribution!$A$1:$U$385,MATCH(ENERGY_PRICING!CX$4,Hour_Distribution!$B$1:$B$385,0),MATCH(ENERGY_PRICING!$D29,Hour_Distribution!$A$1:$U$1,0))</f>
        <v>224</v>
      </c>
      <c r="CY29" s="54">
        <f>+INDEX(Hour_Distribution!$A$1:$U$385,MATCH(ENERGY_PRICING!CY$4,Hour_Distribution!$B$1:$B$385,0),MATCH(ENERGY_PRICING!$D29,Hour_Distribution!$A$1:$U$1,0))</f>
        <v>248</v>
      </c>
      <c r="CZ29" s="54">
        <f>+INDEX(Hour_Distribution!$A$1:$U$385,MATCH(ENERGY_PRICING!CZ$4,Hour_Distribution!$B$1:$B$385,0),MATCH(ENERGY_PRICING!$D29,Hour_Distribution!$A$1:$U$1,0))</f>
        <v>240</v>
      </c>
      <c r="DA29" s="54">
        <f>+INDEX(Hour_Distribution!$A$1:$U$385,MATCH(ENERGY_PRICING!DA$4,Hour_Distribution!$B$1:$B$385,0),MATCH(ENERGY_PRICING!$D29,Hour_Distribution!$A$1:$U$1,0))</f>
        <v>248</v>
      </c>
      <c r="DB29" s="54">
        <f>+INDEX(Hour_Distribution!$A$1:$U$385,MATCH(ENERGY_PRICING!DB$4,Hour_Distribution!$B$1:$B$385,0),MATCH(ENERGY_PRICING!$D29,Hour_Distribution!$A$1:$U$1,0))</f>
        <v>240</v>
      </c>
      <c r="DC29" s="54">
        <f>+INDEX(Hour_Distribution!$A$1:$U$385,MATCH(ENERGY_PRICING!DC$4,Hour_Distribution!$B$1:$B$385,0),MATCH(ENERGY_PRICING!$D29,Hour_Distribution!$A$1:$U$1,0))</f>
        <v>248</v>
      </c>
      <c r="DD29" s="54">
        <f>+INDEX(Hour_Distribution!$A$1:$U$385,MATCH(ENERGY_PRICING!DD$4,Hour_Distribution!$B$1:$B$385,0),MATCH(ENERGY_PRICING!$D29,Hour_Distribution!$A$1:$U$1,0))</f>
        <v>248</v>
      </c>
      <c r="DE29" s="54">
        <f>+INDEX(Hour_Distribution!$A$1:$U$385,MATCH(ENERGY_PRICING!DE$4,Hour_Distribution!$B$1:$B$385,0),MATCH(ENERGY_PRICING!$D29,Hour_Distribution!$A$1:$U$1,0))</f>
        <v>240</v>
      </c>
      <c r="DF29" s="54">
        <f>+INDEX(Hour_Distribution!$A$1:$U$385,MATCH(ENERGY_PRICING!DF$4,Hour_Distribution!$B$1:$B$385,0),MATCH(ENERGY_PRICING!$D29,Hour_Distribution!$A$1:$U$1,0))</f>
        <v>248</v>
      </c>
      <c r="DG29" s="54">
        <f>+INDEX(Hour_Distribution!$A$1:$U$385,MATCH(ENERGY_PRICING!DG$4,Hour_Distribution!$B$1:$B$385,0),MATCH(ENERGY_PRICING!$D29,Hour_Distribution!$A$1:$U$1,0))</f>
        <v>240</v>
      </c>
      <c r="DH29" s="54">
        <f>+INDEX(Hour_Distribution!$A$1:$U$385,MATCH(ENERGY_PRICING!DH$4,Hour_Distribution!$B$1:$B$385,0),MATCH(ENERGY_PRICING!$D29,Hour_Distribution!$A$1:$U$1,0))</f>
        <v>248</v>
      </c>
      <c r="DI29" s="54">
        <f>+INDEX(Hour_Distribution!$A$1:$U$385,MATCH(ENERGY_PRICING!DI$4,Hour_Distribution!$B$1:$B$385,0),MATCH(ENERGY_PRICING!$D29,Hour_Distribution!$A$1:$U$1,0))</f>
        <v>248</v>
      </c>
      <c r="DJ29" s="54">
        <f>+INDEX(Hour_Distribution!$A$1:$U$385,MATCH(ENERGY_PRICING!DJ$4,Hour_Distribution!$B$1:$B$385,0),MATCH(ENERGY_PRICING!$D29,Hour_Distribution!$A$1:$U$1,0))</f>
        <v>224</v>
      </c>
      <c r="DK29" s="54">
        <f>+INDEX(Hour_Distribution!$A$1:$U$385,MATCH(ENERGY_PRICING!DK$4,Hour_Distribution!$B$1:$B$385,0),MATCH(ENERGY_PRICING!$D29,Hour_Distribution!$A$1:$U$1,0))</f>
        <v>248</v>
      </c>
      <c r="DL29" s="54">
        <f>+INDEX(Hour_Distribution!$A$1:$U$385,MATCH(ENERGY_PRICING!DL$4,Hour_Distribution!$B$1:$B$385,0),MATCH(ENERGY_PRICING!$D29,Hour_Distribution!$A$1:$U$1,0))</f>
        <v>240</v>
      </c>
      <c r="DM29" s="54">
        <f>+INDEX(Hour_Distribution!$A$1:$U$385,MATCH(ENERGY_PRICING!DM$4,Hour_Distribution!$B$1:$B$385,0),MATCH(ENERGY_PRICING!$D29,Hour_Distribution!$A$1:$U$1,0))</f>
        <v>248</v>
      </c>
      <c r="DN29" s="54">
        <f>+INDEX(Hour_Distribution!$A$1:$U$385,MATCH(ENERGY_PRICING!DN$4,Hour_Distribution!$B$1:$B$385,0),MATCH(ENERGY_PRICING!$D29,Hour_Distribution!$A$1:$U$1,0))</f>
        <v>240</v>
      </c>
      <c r="DO29" s="54">
        <f>+INDEX(Hour_Distribution!$A$1:$U$385,MATCH(ENERGY_PRICING!DO$4,Hour_Distribution!$B$1:$B$385,0),MATCH(ENERGY_PRICING!$D29,Hour_Distribution!$A$1:$U$1,0))</f>
        <v>248</v>
      </c>
      <c r="DP29" s="54">
        <f>+INDEX(Hour_Distribution!$A$1:$U$385,MATCH(ENERGY_PRICING!DP$4,Hour_Distribution!$B$1:$B$385,0),MATCH(ENERGY_PRICING!$D29,Hour_Distribution!$A$1:$U$1,0))</f>
        <v>248</v>
      </c>
      <c r="DQ29" s="54">
        <f>+INDEX(Hour_Distribution!$A$1:$U$385,MATCH(ENERGY_PRICING!DQ$4,Hour_Distribution!$B$1:$B$385,0),MATCH(ENERGY_PRICING!$D29,Hour_Distribution!$A$1:$U$1,0))</f>
        <v>240</v>
      </c>
      <c r="DR29" s="54">
        <f>+INDEX(Hour_Distribution!$A$1:$U$385,MATCH(ENERGY_PRICING!DR$4,Hour_Distribution!$B$1:$B$385,0),MATCH(ENERGY_PRICING!$D29,Hour_Distribution!$A$1:$U$1,0))</f>
        <v>248</v>
      </c>
      <c r="DS29" s="54">
        <f>+INDEX(Hour_Distribution!$A$1:$U$385,MATCH(ENERGY_PRICING!DS$4,Hour_Distribution!$B$1:$B$385,0),MATCH(ENERGY_PRICING!$D29,Hour_Distribution!$A$1:$U$1,0))</f>
        <v>240</v>
      </c>
      <c r="DT29" s="54">
        <f>+INDEX(Hour_Distribution!$A$1:$U$385,MATCH(ENERGY_PRICING!DT$4,Hour_Distribution!$B$1:$B$385,0),MATCH(ENERGY_PRICING!$D29,Hour_Distribution!$A$1:$U$1,0))</f>
        <v>248</v>
      </c>
      <c r="DU29" s="54">
        <f>+INDEX(Hour_Distribution!$A$1:$U$385,MATCH(ENERGY_PRICING!DU$4,Hour_Distribution!$B$1:$B$385,0),MATCH(ENERGY_PRICING!$D29,Hour_Distribution!$A$1:$U$1,0))</f>
        <v>248</v>
      </c>
      <c r="DV29" s="54">
        <f>+INDEX(Hour_Distribution!$A$1:$U$385,MATCH(ENERGY_PRICING!DV$4,Hour_Distribution!$B$1:$B$385,0),MATCH(ENERGY_PRICING!$D29,Hour_Distribution!$A$1:$U$1,0))</f>
        <v>224</v>
      </c>
      <c r="DW29" s="54">
        <f>+INDEX(Hour_Distribution!$A$1:$U$385,MATCH(ENERGY_PRICING!DW$4,Hour_Distribution!$B$1:$B$385,0),MATCH(ENERGY_PRICING!$D29,Hour_Distribution!$A$1:$U$1,0))</f>
        <v>248</v>
      </c>
      <c r="DX29" s="54">
        <f>+INDEX(Hour_Distribution!$A$1:$U$385,MATCH(ENERGY_PRICING!DX$4,Hour_Distribution!$B$1:$B$385,0),MATCH(ENERGY_PRICING!$D29,Hour_Distribution!$A$1:$U$1,0))</f>
        <v>240</v>
      </c>
      <c r="DY29" s="54">
        <f>+INDEX(Hour_Distribution!$A$1:$U$385,MATCH(ENERGY_PRICING!DY$4,Hour_Distribution!$B$1:$B$385,0),MATCH(ENERGY_PRICING!$D29,Hour_Distribution!$A$1:$U$1,0))</f>
        <v>248</v>
      </c>
      <c r="DZ29" s="54">
        <f>+INDEX(Hour_Distribution!$A$1:$U$385,MATCH(ENERGY_PRICING!DZ$4,Hour_Distribution!$B$1:$B$385,0),MATCH(ENERGY_PRICING!$D29,Hour_Distribution!$A$1:$U$1,0))</f>
        <v>240</v>
      </c>
      <c r="EA29" s="54">
        <f>+INDEX(Hour_Distribution!$A$1:$U$385,MATCH(ENERGY_PRICING!EA$4,Hour_Distribution!$B$1:$B$385,0),MATCH(ENERGY_PRICING!$D29,Hour_Distribution!$A$1:$U$1,0))</f>
        <v>248</v>
      </c>
      <c r="EB29" s="54">
        <f>+INDEX(Hour_Distribution!$A$1:$U$385,MATCH(ENERGY_PRICING!EB$4,Hour_Distribution!$B$1:$B$385,0),MATCH(ENERGY_PRICING!$D29,Hour_Distribution!$A$1:$U$1,0))</f>
        <v>248</v>
      </c>
      <c r="EC29" s="54">
        <f>+INDEX(Hour_Distribution!$A$1:$U$385,MATCH(ENERGY_PRICING!EC$4,Hour_Distribution!$B$1:$B$385,0),MATCH(ENERGY_PRICING!$D29,Hour_Distribution!$A$1:$U$1,0))</f>
        <v>240</v>
      </c>
      <c r="ED29" s="54">
        <f>+INDEX(Hour_Distribution!$A$1:$U$385,MATCH(ENERGY_PRICING!ED$4,Hour_Distribution!$B$1:$B$385,0),MATCH(ENERGY_PRICING!$D29,Hour_Distribution!$A$1:$U$1,0))</f>
        <v>248</v>
      </c>
      <c r="EE29" s="54">
        <f>+INDEX(Hour_Distribution!$A$1:$U$385,MATCH(ENERGY_PRICING!EE$4,Hour_Distribution!$B$1:$B$385,0),MATCH(ENERGY_PRICING!$D29,Hour_Distribution!$A$1:$U$1,0))</f>
        <v>240</v>
      </c>
      <c r="EF29" s="54">
        <f>+INDEX(Hour_Distribution!$A$1:$U$385,MATCH(ENERGY_PRICING!EF$4,Hour_Distribution!$B$1:$B$385,0),MATCH(ENERGY_PRICING!$D29,Hour_Distribution!$A$1:$U$1,0))</f>
        <v>248</v>
      </c>
      <c r="EG29" s="54">
        <f>+INDEX(Hour_Distribution!$A$1:$U$385,MATCH(ENERGY_PRICING!EG$4,Hour_Distribution!$B$1:$B$385,0),MATCH(ENERGY_PRICING!$D29,Hour_Distribution!$A$1:$U$1,0))</f>
        <v>248</v>
      </c>
      <c r="EH29" s="54">
        <f>+INDEX(Hour_Distribution!$A$1:$U$385,MATCH(ENERGY_PRICING!EH$4,Hour_Distribution!$B$1:$B$385,0),MATCH(ENERGY_PRICING!$D29,Hour_Distribution!$A$1:$U$1,0))</f>
        <v>232</v>
      </c>
      <c r="EI29" s="54">
        <f>+INDEX(Hour_Distribution!$A$1:$U$385,MATCH(ENERGY_PRICING!EI$4,Hour_Distribution!$B$1:$B$385,0),MATCH(ENERGY_PRICING!$D29,Hour_Distribution!$A$1:$U$1,0))</f>
        <v>248</v>
      </c>
      <c r="EJ29" s="54">
        <f>+INDEX(Hour_Distribution!$A$1:$U$385,MATCH(ENERGY_PRICING!EJ$4,Hour_Distribution!$B$1:$B$385,0),MATCH(ENERGY_PRICING!$D29,Hour_Distribution!$A$1:$U$1,0))</f>
        <v>240</v>
      </c>
      <c r="EK29" s="54">
        <f>+INDEX(Hour_Distribution!$A$1:$U$385,MATCH(ENERGY_PRICING!EK$4,Hour_Distribution!$B$1:$B$385,0),MATCH(ENERGY_PRICING!$D29,Hour_Distribution!$A$1:$U$1,0))</f>
        <v>248</v>
      </c>
      <c r="EL29" s="54">
        <f>+INDEX(Hour_Distribution!$A$1:$U$385,MATCH(ENERGY_PRICING!EL$4,Hour_Distribution!$B$1:$B$385,0),MATCH(ENERGY_PRICING!$D29,Hour_Distribution!$A$1:$U$1,0))</f>
        <v>240</v>
      </c>
      <c r="EM29" s="54">
        <f>+INDEX(Hour_Distribution!$A$1:$U$385,MATCH(ENERGY_PRICING!EM$4,Hour_Distribution!$B$1:$B$385,0),MATCH(ENERGY_PRICING!$D29,Hour_Distribution!$A$1:$U$1,0))</f>
        <v>248</v>
      </c>
      <c r="EN29" s="54">
        <f>+INDEX(Hour_Distribution!$A$1:$U$385,MATCH(ENERGY_PRICING!EN$4,Hour_Distribution!$B$1:$B$385,0),MATCH(ENERGY_PRICING!$D29,Hour_Distribution!$A$1:$U$1,0))</f>
        <v>248</v>
      </c>
      <c r="EO29" s="54">
        <f>+INDEX(Hour_Distribution!$A$1:$U$385,MATCH(ENERGY_PRICING!EO$4,Hour_Distribution!$B$1:$B$385,0),MATCH(ENERGY_PRICING!$D29,Hour_Distribution!$A$1:$U$1,0))</f>
        <v>240</v>
      </c>
      <c r="EP29" s="54">
        <f>+INDEX(Hour_Distribution!$A$1:$U$385,MATCH(ENERGY_PRICING!EP$4,Hour_Distribution!$B$1:$B$385,0),MATCH(ENERGY_PRICING!$D29,Hour_Distribution!$A$1:$U$1,0))</f>
        <v>248</v>
      </c>
      <c r="EQ29" s="54">
        <f>+INDEX(Hour_Distribution!$A$1:$U$385,MATCH(ENERGY_PRICING!EQ$4,Hour_Distribution!$B$1:$B$385,0),MATCH(ENERGY_PRICING!$D29,Hour_Distribution!$A$1:$U$1,0))</f>
        <v>240</v>
      </c>
      <c r="ER29" s="54">
        <f>+INDEX(Hour_Distribution!$A$1:$U$385,MATCH(ENERGY_PRICING!ER$4,Hour_Distribution!$B$1:$B$385,0),MATCH(ENERGY_PRICING!$D29,Hour_Distribution!$A$1:$U$1,0))</f>
        <v>248</v>
      </c>
      <c r="ES29" s="54">
        <f>+INDEX(Hour_Distribution!$A$1:$U$385,MATCH(ENERGY_PRICING!ES$4,Hour_Distribution!$B$1:$B$385,0),MATCH(ENERGY_PRICING!$D29,Hour_Distribution!$A$1:$U$1,0))</f>
        <v>248</v>
      </c>
      <c r="ET29" s="54">
        <f>+INDEX(Hour_Distribution!$A$1:$U$385,MATCH(ENERGY_PRICING!ET$4,Hour_Distribution!$B$1:$B$385,0),MATCH(ENERGY_PRICING!$D29,Hour_Distribution!$A$1:$U$1,0))</f>
        <v>224</v>
      </c>
      <c r="EU29" s="54">
        <f>+INDEX(Hour_Distribution!$A$1:$U$385,MATCH(ENERGY_PRICING!EU$4,Hour_Distribution!$B$1:$B$385,0),MATCH(ENERGY_PRICING!$D29,Hour_Distribution!$A$1:$U$1,0))</f>
        <v>248</v>
      </c>
      <c r="EV29" s="54">
        <f>+INDEX(Hour_Distribution!$A$1:$U$385,MATCH(ENERGY_PRICING!EV$4,Hour_Distribution!$B$1:$B$385,0),MATCH(ENERGY_PRICING!$D29,Hour_Distribution!$A$1:$U$1,0))</f>
        <v>240</v>
      </c>
      <c r="EW29" s="54">
        <f>+INDEX(Hour_Distribution!$A$1:$U$385,MATCH(ENERGY_PRICING!EW$4,Hour_Distribution!$B$1:$B$385,0),MATCH(ENERGY_PRICING!$D29,Hour_Distribution!$A$1:$U$1,0))</f>
        <v>248</v>
      </c>
      <c r="EX29" s="54">
        <f>+INDEX(Hour_Distribution!$A$1:$U$385,MATCH(ENERGY_PRICING!EX$4,Hour_Distribution!$B$1:$B$385,0),MATCH(ENERGY_PRICING!$D29,Hour_Distribution!$A$1:$U$1,0))</f>
        <v>240</v>
      </c>
      <c r="EY29" s="54">
        <f>+INDEX(Hour_Distribution!$A$1:$U$385,MATCH(ENERGY_PRICING!EY$4,Hour_Distribution!$B$1:$B$385,0),MATCH(ENERGY_PRICING!$D29,Hour_Distribution!$A$1:$U$1,0))</f>
        <v>248</v>
      </c>
      <c r="EZ29" s="54">
        <f>+INDEX(Hour_Distribution!$A$1:$U$385,MATCH(ENERGY_PRICING!EZ$4,Hour_Distribution!$B$1:$B$385,0),MATCH(ENERGY_PRICING!$D29,Hour_Distribution!$A$1:$U$1,0))</f>
        <v>248</v>
      </c>
      <c r="FA29" s="54">
        <f>+INDEX(Hour_Distribution!$A$1:$U$385,MATCH(ENERGY_PRICING!FA$4,Hour_Distribution!$B$1:$B$385,0),MATCH(ENERGY_PRICING!$D29,Hour_Distribution!$A$1:$U$1,0))</f>
        <v>240</v>
      </c>
      <c r="FB29" s="54">
        <f>+INDEX(Hour_Distribution!$A$1:$U$385,MATCH(ENERGY_PRICING!FB$4,Hour_Distribution!$B$1:$B$385,0),MATCH(ENERGY_PRICING!$D29,Hour_Distribution!$A$1:$U$1,0))</f>
        <v>248</v>
      </c>
      <c r="FC29" s="54">
        <f>+INDEX(Hour_Distribution!$A$1:$U$385,MATCH(ENERGY_PRICING!FC$4,Hour_Distribution!$B$1:$B$385,0),MATCH(ENERGY_PRICING!$D29,Hour_Distribution!$A$1:$U$1,0))</f>
        <v>240</v>
      </c>
      <c r="FD29" s="54">
        <f>+INDEX(Hour_Distribution!$A$1:$U$385,MATCH(ENERGY_PRICING!FD$4,Hour_Distribution!$B$1:$B$385,0),MATCH(ENERGY_PRICING!$D29,Hour_Distribution!$A$1:$U$1,0))</f>
        <v>248</v>
      </c>
      <c r="FE29" s="54">
        <f>+INDEX(Hour_Distribution!$A$1:$U$385,MATCH(ENERGY_PRICING!FE$4,Hour_Distribution!$B$1:$B$385,0),MATCH(ENERGY_PRICING!$D29,Hour_Distribution!$A$1:$U$1,0))</f>
        <v>248</v>
      </c>
      <c r="FF29" s="54">
        <f>+INDEX(Hour_Distribution!$A$1:$U$385,MATCH(ENERGY_PRICING!FF$4,Hour_Distribution!$B$1:$B$385,0),MATCH(ENERGY_PRICING!$D29,Hour_Distribution!$A$1:$U$1,0))</f>
        <v>224</v>
      </c>
      <c r="FG29" s="54">
        <f>+INDEX(Hour_Distribution!$A$1:$U$385,MATCH(ENERGY_PRICING!FG$4,Hour_Distribution!$B$1:$B$385,0),MATCH(ENERGY_PRICING!$D29,Hour_Distribution!$A$1:$U$1,0))</f>
        <v>248</v>
      </c>
      <c r="FH29" s="54">
        <f>+INDEX(Hour_Distribution!$A$1:$U$385,MATCH(ENERGY_PRICING!FH$4,Hour_Distribution!$B$1:$B$385,0),MATCH(ENERGY_PRICING!$D29,Hour_Distribution!$A$1:$U$1,0))</f>
        <v>240</v>
      </c>
      <c r="FI29" s="54">
        <f>+INDEX(Hour_Distribution!$A$1:$U$385,MATCH(ENERGY_PRICING!FI$4,Hour_Distribution!$B$1:$B$385,0),MATCH(ENERGY_PRICING!$D29,Hour_Distribution!$A$1:$U$1,0))</f>
        <v>248</v>
      </c>
      <c r="FJ29" s="54">
        <f>+INDEX(Hour_Distribution!$A$1:$U$385,MATCH(ENERGY_PRICING!FJ$4,Hour_Distribution!$B$1:$B$385,0),MATCH(ENERGY_PRICING!$D29,Hour_Distribution!$A$1:$U$1,0))</f>
        <v>240</v>
      </c>
      <c r="FK29" s="54">
        <f>+INDEX(Hour_Distribution!$A$1:$U$385,MATCH(ENERGY_PRICING!FK$4,Hour_Distribution!$B$1:$B$385,0),MATCH(ENERGY_PRICING!$D29,Hour_Distribution!$A$1:$U$1,0))</f>
        <v>248</v>
      </c>
      <c r="FL29" s="54">
        <f>+INDEX(Hour_Distribution!$A$1:$U$385,MATCH(ENERGY_PRICING!FL$4,Hour_Distribution!$B$1:$B$385,0),MATCH(ENERGY_PRICING!$D29,Hour_Distribution!$A$1:$U$1,0))</f>
        <v>248</v>
      </c>
      <c r="FM29" s="54">
        <f>+INDEX(Hour_Distribution!$A$1:$U$385,MATCH(ENERGY_PRICING!FM$4,Hour_Distribution!$B$1:$B$385,0),MATCH(ENERGY_PRICING!$D29,Hour_Distribution!$A$1:$U$1,0))</f>
        <v>240</v>
      </c>
      <c r="FN29" s="54">
        <f>+INDEX(Hour_Distribution!$A$1:$U$385,MATCH(ENERGY_PRICING!FN$4,Hour_Distribution!$B$1:$B$385,0),MATCH(ENERGY_PRICING!$D29,Hour_Distribution!$A$1:$U$1,0))</f>
        <v>248</v>
      </c>
      <c r="FO29" s="54">
        <f>+INDEX(Hour_Distribution!$A$1:$U$385,MATCH(ENERGY_PRICING!FO$4,Hour_Distribution!$B$1:$B$385,0),MATCH(ENERGY_PRICING!$D29,Hour_Distribution!$A$1:$U$1,0))</f>
        <v>240</v>
      </c>
      <c r="FP29" s="54">
        <f>+INDEX(Hour_Distribution!$A$1:$U$385,MATCH(ENERGY_PRICING!FP$4,Hour_Distribution!$B$1:$B$385,0),MATCH(ENERGY_PRICING!$D29,Hour_Distribution!$A$1:$U$1,0))</f>
        <v>248</v>
      </c>
      <c r="FQ29" s="54">
        <f>+INDEX(Hour_Distribution!$A$1:$U$385,MATCH(ENERGY_PRICING!FQ$4,Hour_Distribution!$B$1:$B$385,0),MATCH(ENERGY_PRICING!$D29,Hour_Distribution!$A$1:$U$1,0))</f>
        <v>248</v>
      </c>
      <c r="FR29" s="54">
        <f>+INDEX(Hour_Distribution!$A$1:$U$385,MATCH(ENERGY_PRICING!FR$4,Hour_Distribution!$B$1:$B$385,0),MATCH(ENERGY_PRICING!$D29,Hour_Distribution!$A$1:$U$1,0))</f>
        <v>224</v>
      </c>
      <c r="FS29" s="54">
        <f>+INDEX(Hour_Distribution!$A$1:$U$385,MATCH(ENERGY_PRICING!FS$4,Hour_Distribution!$B$1:$B$385,0),MATCH(ENERGY_PRICING!$D29,Hour_Distribution!$A$1:$U$1,0))</f>
        <v>248</v>
      </c>
      <c r="FT29" s="54">
        <f>+INDEX(Hour_Distribution!$A$1:$U$385,MATCH(ENERGY_PRICING!FT$4,Hour_Distribution!$B$1:$B$385,0),MATCH(ENERGY_PRICING!$D29,Hour_Distribution!$A$1:$U$1,0))</f>
        <v>240</v>
      </c>
      <c r="FU29" s="54">
        <f>+INDEX(Hour_Distribution!$A$1:$U$385,MATCH(ENERGY_PRICING!FU$4,Hour_Distribution!$B$1:$B$385,0),MATCH(ENERGY_PRICING!$D29,Hour_Distribution!$A$1:$U$1,0))</f>
        <v>248</v>
      </c>
      <c r="FV29" s="54">
        <f>+INDEX(Hour_Distribution!$A$1:$U$385,MATCH(ENERGY_PRICING!FV$4,Hour_Distribution!$B$1:$B$385,0),MATCH(ENERGY_PRICING!$D29,Hour_Distribution!$A$1:$U$1,0))</f>
        <v>240</v>
      </c>
      <c r="FW29" s="54">
        <f>+INDEX(Hour_Distribution!$A$1:$U$385,MATCH(ENERGY_PRICING!FW$4,Hour_Distribution!$B$1:$B$385,0),MATCH(ENERGY_PRICING!$D29,Hour_Distribution!$A$1:$U$1,0))</f>
        <v>248</v>
      </c>
      <c r="FX29" s="54">
        <f>+INDEX(Hour_Distribution!$A$1:$U$385,MATCH(ENERGY_PRICING!FX$4,Hour_Distribution!$B$1:$B$385,0),MATCH(ENERGY_PRICING!$D29,Hour_Distribution!$A$1:$U$1,0))</f>
        <v>248</v>
      </c>
      <c r="FY29" s="54">
        <f>+INDEX(Hour_Distribution!$A$1:$U$385,MATCH(ENERGY_PRICING!FY$4,Hour_Distribution!$B$1:$B$385,0),MATCH(ENERGY_PRICING!$D29,Hour_Distribution!$A$1:$U$1,0))</f>
        <v>240</v>
      </c>
      <c r="FZ29" s="54">
        <f>+INDEX(Hour_Distribution!$A$1:$U$385,MATCH(ENERGY_PRICING!FZ$4,Hour_Distribution!$B$1:$B$385,0),MATCH(ENERGY_PRICING!$D29,Hour_Distribution!$A$1:$U$1,0))</f>
        <v>248</v>
      </c>
      <c r="GA29" s="54">
        <f>+INDEX(Hour_Distribution!$A$1:$U$385,MATCH(ENERGY_PRICING!GA$4,Hour_Distribution!$B$1:$B$385,0),MATCH(ENERGY_PRICING!$D29,Hour_Distribution!$A$1:$U$1,0))</f>
        <v>240</v>
      </c>
      <c r="GB29" s="54">
        <f>+INDEX(Hour_Distribution!$A$1:$U$385,MATCH(ENERGY_PRICING!GB$4,Hour_Distribution!$B$1:$B$385,0),MATCH(ENERGY_PRICING!$D29,Hour_Distribution!$A$1:$U$1,0))</f>
        <v>248</v>
      </c>
      <c r="GC29" s="54">
        <f>+INDEX(Hour_Distribution!$A$1:$U$385,MATCH(ENERGY_PRICING!GC$4,Hour_Distribution!$B$1:$B$385,0),MATCH(ENERGY_PRICING!$D29,Hour_Distribution!$A$1:$U$1,0))</f>
        <v>248</v>
      </c>
      <c r="GD29" s="54">
        <f>+INDEX(Hour_Distribution!$A$1:$U$385,MATCH(ENERGY_PRICING!GD$4,Hour_Distribution!$B$1:$B$385,0),MATCH(ENERGY_PRICING!$D29,Hour_Distribution!$A$1:$U$1,0))</f>
        <v>232</v>
      </c>
      <c r="GE29" s="54">
        <f>+INDEX(Hour_Distribution!$A$1:$U$385,MATCH(ENERGY_PRICING!GE$4,Hour_Distribution!$B$1:$B$385,0),MATCH(ENERGY_PRICING!$D29,Hour_Distribution!$A$1:$U$1,0))</f>
        <v>248</v>
      </c>
      <c r="GF29" s="54">
        <f>+INDEX(Hour_Distribution!$A$1:$U$385,MATCH(ENERGY_PRICING!GF$4,Hour_Distribution!$B$1:$B$385,0),MATCH(ENERGY_PRICING!$D29,Hour_Distribution!$A$1:$U$1,0))</f>
        <v>240</v>
      </c>
      <c r="GG29" s="54">
        <f>+INDEX(Hour_Distribution!$A$1:$U$385,MATCH(ENERGY_PRICING!GG$4,Hour_Distribution!$B$1:$B$385,0),MATCH(ENERGY_PRICING!$D29,Hour_Distribution!$A$1:$U$1,0))</f>
        <v>248</v>
      </c>
      <c r="GH29" s="54">
        <f>+INDEX(Hour_Distribution!$A$1:$U$385,MATCH(ENERGY_PRICING!GH$4,Hour_Distribution!$B$1:$B$385,0),MATCH(ENERGY_PRICING!$D29,Hour_Distribution!$A$1:$U$1,0))</f>
        <v>240</v>
      </c>
      <c r="GI29" s="54">
        <f>+INDEX(Hour_Distribution!$A$1:$U$385,MATCH(ENERGY_PRICING!GI$4,Hour_Distribution!$B$1:$B$385,0),MATCH(ENERGY_PRICING!$D29,Hour_Distribution!$A$1:$U$1,0))</f>
        <v>248</v>
      </c>
      <c r="GJ29" s="54">
        <f>+INDEX(Hour_Distribution!$A$1:$U$385,MATCH(ENERGY_PRICING!GJ$4,Hour_Distribution!$B$1:$B$385,0),MATCH(ENERGY_PRICING!$D29,Hour_Distribution!$A$1:$U$1,0))</f>
        <v>248</v>
      </c>
      <c r="GK29" s="54">
        <f>+INDEX(Hour_Distribution!$A$1:$U$385,MATCH(ENERGY_PRICING!GK$4,Hour_Distribution!$B$1:$B$385,0),MATCH(ENERGY_PRICING!$D29,Hour_Distribution!$A$1:$U$1,0))</f>
        <v>240</v>
      </c>
      <c r="GL29" s="54">
        <f>+INDEX(Hour_Distribution!$A$1:$U$385,MATCH(ENERGY_PRICING!GL$4,Hour_Distribution!$B$1:$B$385,0),MATCH(ENERGY_PRICING!$D29,Hour_Distribution!$A$1:$U$1,0))</f>
        <v>248</v>
      </c>
      <c r="GM29" s="54">
        <f>+INDEX(Hour_Distribution!$A$1:$U$385,MATCH(ENERGY_PRICING!GM$4,Hour_Distribution!$B$1:$B$385,0),MATCH(ENERGY_PRICING!$D29,Hour_Distribution!$A$1:$U$1,0))</f>
        <v>240</v>
      </c>
      <c r="GN29" s="54">
        <f>+INDEX(Hour_Distribution!$A$1:$U$385,MATCH(ENERGY_PRICING!GN$4,Hour_Distribution!$B$1:$B$385,0),MATCH(ENERGY_PRICING!$D29,Hour_Distribution!$A$1:$U$1,0))</f>
        <v>248</v>
      </c>
      <c r="GO29" s="54">
        <f>+INDEX(Hour_Distribution!$A$1:$U$385,MATCH(ENERGY_PRICING!GO$4,Hour_Distribution!$B$1:$B$385,0),MATCH(ENERGY_PRICING!$D29,Hour_Distribution!$A$1:$U$1,0))</f>
        <v>248</v>
      </c>
      <c r="GP29" s="54">
        <f>+INDEX(Hour_Distribution!$A$1:$U$385,MATCH(ENERGY_PRICING!GP$4,Hour_Distribution!$B$1:$B$385,0),MATCH(ENERGY_PRICING!$D29,Hour_Distribution!$A$1:$U$1,0))</f>
        <v>224</v>
      </c>
      <c r="GQ29" s="54">
        <f>+INDEX(Hour_Distribution!$A$1:$U$385,MATCH(ENERGY_PRICING!GQ$4,Hour_Distribution!$B$1:$B$385,0),MATCH(ENERGY_PRICING!$D29,Hour_Distribution!$A$1:$U$1,0))</f>
        <v>248</v>
      </c>
      <c r="GR29" s="54">
        <f>+INDEX(Hour_Distribution!$A$1:$U$385,MATCH(ENERGY_PRICING!GR$4,Hour_Distribution!$B$1:$B$385,0),MATCH(ENERGY_PRICING!$D29,Hour_Distribution!$A$1:$U$1,0))</f>
        <v>240</v>
      </c>
      <c r="GS29" s="54">
        <f>+INDEX(Hour_Distribution!$A$1:$U$385,MATCH(ENERGY_PRICING!GS$4,Hour_Distribution!$B$1:$B$385,0),MATCH(ENERGY_PRICING!$D29,Hour_Distribution!$A$1:$U$1,0))</f>
        <v>248</v>
      </c>
      <c r="GT29" s="54">
        <f>+INDEX(Hour_Distribution!$A$1:$U$385,MATCH(ENERGY_PRICING!GT$4,Hour_Distribution!$B$1:$B$385,0),MATCH(ENERGY_PRICING!$D29,Hour_Distribution!$A$1:$U$1,0))</f>
        <v>240</v>
      </c>
      <c r="GU29" s="54">
        <f>+INDEX(Hour_Distribution!$A$1:$U$385,MATCH(ENERGY_PRICING!GU$4,Hour_Distribution!$B$1:$B$385,0),MATCH(ENERGY_PRICING!$D29,Hour_Distribution!$A$1:$U$1,0))</f>
        <v>248</v>
      </c>
      <c r="GV29" s="54">
        <f>+INDEX(Hour_Distribution!$A$1:$U$385,MATCH(ENERGY_PRICING!GV$4,Hour_Distribution!$B$1:$B$385,0),MATCH(ENERGY_PRICING!$D29,Hour_Distribution!$A$1:$U$1,0))</f>
        <v>248</v>
      </c>
      <c r="GW29" s="54">
        <f>+INDEX(Hour_Distribution!$A$1:$U$385,MATCH(ENERGY_PRICING!GW$4,Hour_Distribution!$B$1:$B$385,0),MATCH(ENERGY_PRICING!$D29,Hour_Distribution!$A$1:$U$1,0))</f>
        <v>240</v>
      </c>
      <c r="GX29" s="54">
        <f>+INDEX(Hour_Distribution!$A$1:$U$385,MATCH(ENERGY_PRICING!GX$4,Hour_Distribution!$B$1:$B$385,0),MATCH(ENERGY_PRICING!$D29,Hour_Distribution!$A$1:$U$1,0))</f>
        <v>248</v>
      </c>
      <c r="GY29" s="54">
        <f>+INDEX(Hour_Distribution!$A$1:$U$385,MATCH(ENERGY_PRICING!GY$4,Hour_Distribution!$B$1:$B$385,0),MATCH(ENERGY_PRICING!$D29,Hour_Distribution!$A$1:$U$1,0))</f>
        <v>240</v>
      </c>
      <c r="GZ29" s="54">
        <f>+INDEX(Hour_Distribution!$A$1:$U$385,MATCH(ENERGY_PRICING!GZ$4,Hour_Distribution!$B$1:$B$385,0),MATCH(ENERGY_PRICING!$D29,Hour_Distribution!$A$1:$U$1,0))</f>
        <v>248</v>
      </c>
      <c r="HA29" s="54">
        <f>+INDEX(Hour_Distribution!$A$1:$U$385,MATCH(ENERGY_PRICING!HA$4,Hour_Distribution!$B$1:$B$385,0),MATCH(ENERGY_PRICING!$D29,Hour_Distribution!$A$1:$U$1,0))</f>
        <v>248</v>
      </c>
      <c r="HB29" s="54">
        <f>+INDEX(Hour_Distribution!$A$1:$U$385,MATCH(ENERGY_PRICING!HB$4,Hour_Distribution!$B$1:$B$385,0),MATCH(ENERGY_PRICING!$D29,Hour_Distribution!$A$1:$U$1,0))</f>
        <v>224</v>
      </c>
      <c r="HC29" s="54">
        <f>+INDEX(Hour_Distribution!$A$1:$U$385,MATCH(ENERGY_PRICING!HC$4,Hour_Distribution!$B$1:$B$385,0),MATCH(ENERGY_PRICING!$D29,Hour_Distribution!$A$1:$U$1,0))</f>
        <v>248</v>
      </c>
      <c r="HD29" s="54">
        <f>+INDEX(Hour_Distribution!$A$1:$U$385,MATCH(ENERGY_PRICING!HD$4,Hour_Distribution!$B$1:$B$385,0),MATCH(ENERGY_PRICING!$D29,Hour_Distribution!$A$1:$U$1,0))</f>
        <v>240</v>
      </c>
      <c r="HE29" s="54">
        <f>+INDEX(Hour_Distribution!$A$1:$U$385,MATCH(ENERGY_PRICING!HE$4,Hour_Distribution!$B$1:$B$385,0),MATCH(ENERGY_PRICING!$D29,Hour_Distribution!$A$1:$U$1,0))</f>
        <v>248</v>
      </c>
      <c r="HF29" s="54">
        <f>+INDEX(Hour_Distribution!$A$1:$U$385,MATCH(ENERGY_PRICING!HF$4,Hour_Distribution!$B$1:$B$385,0),MATCH(ENERGY_PRICING!$D29,Hour_Distribution!$A$1:$U$1,0))</f>
        <v>240</v>
      </c>
      <c r="HG29" s="54">
        <f>+INDEX(Hour_Distribution!$A$1:$U$385,MATCH(ENERGY_PRICING!HG$4,Hour_Distribution!$B$1:$B$385,0),MATCH(ENERGY_PRICING!$D29,Hour_Distribution!$A$1:$U$1,0))</f>
        <v>248</v>
      </c>
      <c r="HH29" s="54">
        <f>+INDEX(Hour_Distribution!$A$1:$U$385,MATCH(ENERGY_PRICING!HH$4,Hour_Distribution!$B$1:$B$385,0),MATCH(ENERGY_PRICING!$D29,Hour_Distribution!$A$1:$U$1,0))</f>
        <v>248</v>
      </c>
      <c r="HI29" s="54">
        <f>+INDEX(Hour_Distribution!$A$1:$U$385,MATCH(ENERGY_PRICING!HI$4,Hour_Distribution!$B$1:$B$385,0),MATCH(ENERGY_PRICING!$D29,Hour_Distribution!$A$1:$U$1,0))</f>
        <v>240</v>
      </c>
      <c r="HJ29" s="54">
        <f>+INDEX(Hour_Distribution!$A$1:$U$385,MATCH(ENERGY_PRICING!HJ$4,Hour_Distribution!$B$1:$B$385,0),MATCH(ENERGY_PRICING!$D29,Hour_Distribution!$A$1:$U$1,0))</f>
        <v>248</v>
      </c>
      <c r="HK29" s="54">
        <f>+INDEX(Hour_Distribution!$A$1:$U$385,MATCH(ENERGY_PRICING!HK$4,Hour_Distribution!$B$1:$B$385,0),MATCH(ENERGY_PRICING!$D29,Hour_Distribution!$A$1:$U$1,0))</f>
        <v>240</v>
      </c>
      <c r="HL29" s="54">
        <f>+INDEX(Hour_Distribution!$A$1:$U$385,MATCH(ENERGY_PRICING!HL$4,Hour_Distribution!$B$1:$B$385,0),MATCH(ENERGY_PRICING!$D29,Hour_Distribution!$A$1:$U$1,0))</f>
        <v>248</v>
      </c>
      <c r="HM29" s="54">
        <f>+INDEX(Hour_Distribution!$A$1:$U$385,MATCH(ENERGY_PRICING!HM$4,Hour_Distribution!$B$1:$B$385,0),MATCH(ENERGY_PRICING!$D29,Hour_Distribution!$A$1:$U$1,0))</f>
        <v>248</v>
      </c>
      <c r="HN29" s="54">
        <f>+INDEX(Hour_Distribution!$A$1:$U$385,MATCH(ENERGY_PRICING!HN$4,Hour_Distribution!$B$1:$B$385,0),MATCH(ENERGY_PRICING!$D29,Hour_Distribution!$A$1:$U$1,0))</f>
        <v>224</v>
      </c>
      <c r="HO29" s="54">
        <f>+INDEX(Hour_Distribution!$A$1:$U$385,MATCH(ENERGY_PRICING!HO$4,Hour_Distribution!$B$1:$B$385,0),MATCH(ENERGY_PRICING!$D29,Hour_Distribution!$A$1:$U$1,0))</f>
        <v>248</v>
      </c>
      <c r="HP29" s="54">
        <f>+INDEX(Hour_Distribution!$A$1:$U$385,MATCH(ENERGY_PRICING!HP$4,Hour_Distribution!$B$1:$B$385,0),MATCH(ENERGY_PRICING!$D29,Hour_Distribution!$A$1:$U$1,0))</f>
        <v>240</v>
      </c>
      <c r="HQ29" s="54">
        <f>+INDEX(Hour_Distribution!$A$1:$U$385,MATCH(ENERGY_PRICING!HQ$4,Hour_Distribution!$B$1:$B$385,0),MATCH(ENERGY_PRICING!$D29,Hour_Distribution!$A$1:$U$1,0))</f>
        <v>248</v>
      </c>
      <c r="HR29" s="54">
        <f>+INDEX(Hour_Distribution!$A$1:$U$385,MATCH(ENERGY_PRICING!HR$4,Hour_Distribution!$B$1:$B$385,0),MATCH(ENERGY_PRICING!$D29,Hour_Distribution!$A$1:$U$1,0))</f>
        <v>240</v>
      </c>
      <c r="HS29" s="54">
        <f>+INDEX(Hour_Distribution!$A$1:$U$385,MATCH(ENERGY_PRICING!HS$4,Hour_Distribution!$B$1:$B$385,0),MATCH(ENERGY_PRICING!$D29,Hour_Distribution!$A$1:$U$1,0))</f>
        <v>248</v>
      </c>
      <c r="HT29" s="54">
        <f>+INDEX(Hour_Distribution!$A$1:$U$385,MATCH(ENERGY_PRICING!HT$4,Hour_Distribution!$B$1:$B$385,0),MATCH(ENERGY_PRICING!$D29,Hour_Distribution!$A$1:$U$1,0))</f>
        <v>248</v>
      </c>
      <c r="HU29" s="54">
        <f>+INDEX(Hour_Distribution!$A$1:$U$385,MATCH(ENERGY_PRICING!HU$4,Hour_Distribution!$B$1:$B$385,0),MATCH(ENERGY_PRICING!$D29,Hour_Distribution!$A$1:$U$1,0))</f>
        <v>240</v>
      </c>
      <c r="HV29" s="54">
        <f>+INDEX(Hour_Distribution!$A$1:$U$385,MATCH(ENERGY_PRICING!HV$4,Hour_Distribution!$B$1:$B$385,0),MATCH(ENERGY_PRICING!$D29,Hour_Distribution!$A$1:$U$1,0))</f>
        <v>248</v>
      </c>
      <c r="HW29" s="54">
        <f>+INDEX(Hour_Distribution!$A$1:$U$385,MATCH(ENERGY_PRICING!HW$4,Hour_Distribution!$B$1:$B$385,0),MATCH(ENERGY_PRICING!$D29,Hour_Distribution!$A$1:$U$1,0))</f>
        <v>240</v>
      </c>
      <c r="HX29" s="54">
        <f>+INDEX(Hour_Distribution!$A$1:$U$385,MATCH(ENERGY_PRICING!HX$4,Hour_Distribution!$B$1:$B$385,0),MATCH(ENERGY_PRICING!$D29,Hour_Distribution!$A$1:$U$1,0))</f>
        <v>248</v>
      </c>
      <c r="HY29" s="54">
        <f>+INDEX(Hour_Distribution!$A$1:$U$385,MATCH(ENERGY_PRICING!HY$4,Hour_Distribution!$B$1:$B$385,0),MATCH(ENERGY_PRICING!$D29,Hour_Distribution!$A$1:$U$1,0))</f>
        <v>248</v>
      </c>
      <c r="HZ29" s="54">
        <f>+INDEX(Hour_Distribution!$A$1:$U$385,MATCH(ENERGY_PRICING!HZ$4,Hour_Distribution!$B$1:$B$385,0),MATCH(ENERGY_PRICING!$D29,Hour_Distribution!$A$1:$U$1,0))</f>
        <v>232</v>
      </c>
      <c r="IA29" s="54">
        <f>+INDEX(Hour_Distribution!$A$1:$U$385,MATCH(ENERGY_PRICING!IA$4,Hour_Distribution!$B$1:$B$385,0),MATCH(ENERGY_PRICING!$D29,Hour_Distribution!$A$1:$U$1,0))</f>
        <v>248</v>
      </c>
      <c r="IB29" s="54">
        <f>+INDEX(Hour_Distribution!$A$1:$U$385,MATCH(ENERGY_PRICING!IB$4,Hour_Distribution!$B$1:$B$385,0),MATCH(ENERGY_PRICING!$D29,Hour_Distribution!$A$1:$U$1,0))</f>
        <v>240</v>
      </c>
      <c r="IC29" s="54">
        <f>+INDEX(Hour_Distribution!$A$1:$U$385,MATCH(ENERGY_PRICING!IC$4,Hour_Distribution!$B$1:$B$385,0),MATCH(ENERGY_PRICING!$D29,Hour_Distribution!$A$1:$U$1,0))</f>
        <v>248</v>
      </c>
      <c r="ID29" s="54">
        <f>+INDEX(Hour_Distribution!$A$1:$U$385,MATCH(ENERGY_PRICING!ID$4,Hour_Distribution!$B$1:$B$385,0),MATCH(ENERGY_PRICING!$D29,Hour_Distribution!$A$1:$U$1,0))</f>
        <v>240</v>
      </c>
      <c r="IE29" s="54">
        <f>+INDEX(Hour_Distribution!$A$1:$U$385,MATCH(ENERGY_PRICING!IE$4,Hour_Distribution!$B$1:$B$385,0),MATCH(ENERGY_PRICING!$D29,Hour_Distribution!$A$1:$U$1,0))</f>
        <v>248</v>
      </c>
      <c r="IF29" s="54">
        <f>+INDEX(Hour_Distribution!$A$1:$U$385,MATCH(ENERGY_PRICING!IF$4,Hour_Distribution!$B$1:$B$385,0),MATCH(ENERGY_PRICING!$D29,Hour_Distribution!$A$1:$U$1,0))</f>
        <v>248</v>
      </c>
      <c r="IG29" s="54">
        <f>+INDEX(Hour_Distribution!$A$1:$U$385,MATCH(ENERGY_PRICING!IG$4,Hour_Distribution!$B$1:$B$385,0),MATCH(ENERGY_PRICING!$D29,Hour_Distribution!$A$1:$U$1,0))</f>
        <v>240</v>
      </c>
      <c r="IH29" s="54">
        <f>+INDEX(Hour_Distribution!$A$1:$U$385,MATCH(ENERGY_PRICING!IH$4,Hour_Distribution!$B$1:$B$385,0),MATCH(ENERGY_PRICING!$D29,Hour_Distribution!$A$1:$U$1,0))</f>
        <v>248</v>
      </c>
      <c r="II29" s="54">
        <f>+INDEX(Hour_Distribution!$A$1:$U$385,MATCH(ENERGY_PRICING!II$4,Hour_Distribution!$B$1:$B$385,0),MATCH(ENERGY_PRICING!$D29,Hour_Distribution!$A$1:$U$1,0))</f>
        <v>240</v>
      </c>
      <c r="IJ29" s="54">
        <f>+INDEX(Hour_Distribution!$A$1:$U$385,MATCH(ENERGY_PRICING!IJ$4,Hour_Distribution!$B$1:$B$385,0),MATCH(ENERGY_PRICING!$D29,Hour_Distribution!$A$1:$U$1,0))</f>
        <v>248</v>
      </c>
      <c r="IK29" s="54">
        <f>+INDEX(Hour_Distribution!$A$1:$U$385,MATCH(ENERGY_PRICING!IK$4,Hour_Distribution!$B$1:$B$385,0),MATCH(ENERGY_PRICING!$D29,Hour_Distribution!$A$1:$U$1,0))</f>
        <v>248</v>
      </c>
      <c r="IL29" s="54">
        <f>+INDEX(Hour_Distribution!$A$1:$U$385,MATCH(ENERGY_PRICING!IL$4,Hour_Distribution!$B$1:$B$385,0),MATCH(ENERGY_PRICING!$D29,Hour_Distribution!$A$1:$U$1,0))</f>
        <v>224</v>
      </c>
      <c r="IM29" s="54">
        <f>+INDEX(Hour_Distribution!$A$1:$U$385,MATCH(ENERGY_PRICING!IM$4,Hour_Distribution!$B$1:$B$385,0),MATCH(ENERGY_PRICING!$D29,Hour_Distribution!$A$1:$U$1,0))</f>
        <v>248</v>
      </c>
      <c r="IN29" s="54">
        <f>+INDEX(Hour_Distribution!$A$1:$U$385,MATCH(ENERGY_PRICING!IN$4,Hour_Distribution!$B$1:$B$385,0),MATCH(ENERGY_PRICING!$D29,Hour_Distribution!$A$1:$U$1,0))</f>
        <v>240</v>
      </c>
      <c r="IO29" s="54">
        <f>+INDEX(Hour_Distribution!$A$1:$U$385,MATCH(ENERGY_PRICING!IO$4,Hour_Distribution!$B$1:$B$385,0),MATCH(ENERGY_PRICING!$D29,Hour_Distribution!$A$1:$U$1,0))</f>
        <v>248</v>
      </c>
      <c r="IP29" s="54">
        <f>+INDEX(Hour_Distribution!$A$1:$U$385,MATCH(ENERGY_PRICING!IP$4,Hour_Distribution!$B$1:$B$385,0),MATCH(ENERGY_PRICING!$D29,Hour_Distribution!$A$1:$U$1,0))</f>
        <v>240</v>
      </c>
      <c r="IQ29" s="54">
        <f>+INDEX(Hour_Distribution!$A$1:$U$385,MATCH(ENERGY_PRICING!IQ$4,Hour_Distribution!$B$1:$B$385,0),MATCH(ENERGY_PRICING!$D29,Hour_Distribution!$A$1:$U$1,0))</f>
        <v>248</v>
      </c>
      <c r="IR29" s="54">
        <f>+INDEX(Hour_Distribution!$A$1:$U$385,MATCH(ENERGY_PRICING!IR$4,Hour_Distribution!$B$1:$B$385,0),MATCH(ENERGY_PRICING!$D29,Hour_Distribution!$A$1:$U$1,0))</f>
        <v>248</v>
      </c>
      <c r="IS29" s="54">
        <f>+INDEX(Hour_Distribution!$A$1:$U$385,MATCH(ENERGY_PRICING!IS$4,Hour_Distribution!$B$1:$B$385,0),MATCH(ENERGY_PRICING!$D29,Hour_Distribution!$A$1:$U$1,0))</f>
        <v>240</v>
      </c>
      <c r="IT29" s="54">
        <f>+INDEX(Hour_Distribution!$A$1:$U$385,MATCH(ENERGY_PRICING!IT$4,Hour_Distribution!$B$1:$B$385,0),MATCH(ENERGY_PRICING!$D29,Hour_Distribution!$A$1:$U$1,0))</f>
        <v>248</v>
      </c>
      <c r="IU29" s="54">
        <f>+INDEX(Hour_Distribution!$A$1:$U$385,MATCH(ENERGY_PRICING!IU$4,Hour_Distribution!$B$1:$B$385,0),MATCH(ENERGY_PRICING!$D29,Hour_Distribution!$A$1:$U$1,0))</f>
        <v>240</v>
      </c>
      <c r="IV29" s="54">
        <f>+INDEX(Hour_Distribution!$A$1:$U$385,MATCH(ENERGY_PRICING!IV$4,Hour_Distribution!$B$1:$B$385,0),MATCH(ENERGY_PRICING!$D29,Hour_Distribution!$A$1:$U$1,0))</f>
        <v>248</v>
      </c>
      <c r="IW29" s="54">
        <f>+INDEX(Hour_Distribution!$A$1:$U$385,MATCH(ENERGY_PRICING!IW$4,Hour_Distribution!$B$1:$B$385,0),MATCH(ENERGY_PRICING!$D29,Hour_Distribution!$A$1:$U$1,0))</f>
        <v>248</v>
      </c>
      <c r="IX29" s="54">
        <f>+INDEX(Hour_Distribution!$A$1:$U$385,MATCH(ENERGY_PRICING!IX$4,Hour_Distribution!$B$1:$B$385,0),MATCH(ENERGY_PRICING!$D29,Hour_Distribution!$A$1:$U$1,0))</f>
        <v>224</v>
      </c>
      <c r="IY29" s="54">
        <f>+INDEX(Hour_Distribution!$A$1:$U$385,MATCH(ENERGY_PRICING!IY$4,Hour_Distribution!$B$1:$B$385,0),MATCH(ENERGY_PRICING!$D29,Hour_Distribution!$A$1:$U$1,0))</f>
        <v>248</v>
      </c>
      <c r="IZ29" s="54">
        <f>+INDEX(Hour_Distribution!$A$1:$U$385,MATCH(ENERGY_PRICING!IZ$4,Hour_Distribution!$B$1:$B$385,0),MATCH(ENERGY_PRICING!$D29,Hour_Distribution!$A$1:$U$1,0))</f>
        <v>240</v>
      </c>
      <c r="JA29" s="54">
        <f>+INDEX(Hour_Distribution!$A$1:$U$385,MATCH(ENERGY_PRICING!JA$4,Hour_Distribution!$B$1:$B$385,0),MATCH(ENERGY_PRICING!$D29,Hour_Distribution!$A$1:$U$1,0))</f>
        <v>248</v>
      </c>
      <c r="JB29" s="54">
        <f>+INDEX(Hour_Distribution!$A$1:$U$385,MATCH(ENERGY_PRICING!JB$4,Hour_Distribution!$B$1:$B$385,0),MATCH(ENERGY_PRICING!$D29,Hour_Distribution!$A$1:$U$1,0))</f>
        <v>240</v>
      </c>
      <c r="JC29" s="54">
        <f>+INDEX(Hour_Distribution!$A$1:$U$385,MATCH(ENERGY_PRICING!JC$4,Hour_Distribution!$B$1:$B$385,0),MATCH(ENERGY_PRICING!$D29,Hour_Distribution!$A$1:$U$1,0))</f>
        <v>248</v>
      </c>
      <c r="JD29" s="54">
        <f>+INDEX(Hour_Distribution!$A$1:$U$385,MATCH(ENERGY_PRICING!JD$4,Hour_Distribution!$B$1:$B$385,0),MATCH(ENERGY_PRICING!$D29,Hour_Distribution!$A$1:$U$1,0))</f>
        <v>248</v>
      </c>
      <c r="JE29" s="54">
        <f>+INDEX(Hour_Distribution!$A$1:$U$385,MATCH(ENERGY_PRICING!JE$4,Hour_Distribution!$B$1:$B$385,0),MATCH(ENERGY_PRICING!$D29,Hour_Distribution!$A$1:$U$1,0))</f>
        <v>240</v>
      </c>
      <c r="JF29" s="54">
        <f>+INDEX(Hour_Distribution!$A$1:$U$385,MATCH(ENERGY_PRICING!JF$4,Hour_Distribution!$B$1:$B$385,0),MATCH(ENERGY_PRICING!$D29,Hour_Distribution!$A$1:$U$1,0))</f>
        <v>248</v>
      </c>
      <c r="JG29" s="54">
        <f>+INDEX(Hour_Distribution!$A$1:$U$385,MATCH(ENERGY_PRICING!JG$4,Hour_Distribution!$B$1:$B$385,0),MATCH(ENERGY_PRICING!$D29,Hour_Distribution!$A$1:$U$1,0))</f>
        <v>240</v>
      </c>
      <c r="JH29" s="54">
        <f>+INDEX(Hour_Distribution!$A$1:$U$385,MATCH(ENERGY_PRICING!JH$4,Hour_Distribution!$B$1:$B$385,0),MATCH(ENERGY_PRICING!$D29,Hour_Distribution!$A$1:$U$1,0))</f>
        <v>248</v>
      </c>
      <c r="JI29" s="54">
        <f>+INDEX(Hour_Distribution!$A$1:$U$385,MATCH(ENERGY_PRICING!JI$4,Hour_Distribution!$B$1:$B$385,0),MATCH(ENERGY_PRICING!$D29,Hour_Distribution!$A$1:$U$1,0))</f>
        <v>248</v>
      </c>
      <c r="JJ29" s="54">
        <f>+INDEX(Hour_Distribution!$A$1:$U$385,MATCH(ENERGY_PRICING!JJ$4,Hour_Distribution!$B$1:$B$385,0),MATCH(ENERGY_PRICING!$D29,Hour_Distribution!$A$1:$U$1,0))</f>
        <v>224</v>
      </c>
      <c r="JK29" s="54">
        <f>+INDEX(Hour_Distribution!$A$1:$U$385,MATCH(ENERGY_PRICING!JK$4,Hour_Distribution!$B$1:$B$385,0),MATCH(ENERGY_PRICING!$D29,Hour_Distribution!$A$1:$U$1,0))</f>
        <v>248</v>
      </c>
      <c r="JL29" s="54">
        <f>+INDEX(Hour_Distribution!$A$1:$U$385,MATCH(ENERGY_PRICING!JL$4,Hour_Distribution!$B$1:$B$385,0),MATCH(ENERGY_PRICING!$D29,Hour_Distribution!$A$1:$U$1,0))</f>
        <v>240</v>
      </c>
      <c r="JM29" s="54">
        <f>+INDEX(Hour_Distribution!$A$1:$U$385,MATCH(ENERGY_PRICING!JM$4,Hour_Distribution!$B$1:$B$385,0),MATCH(ENERGY_PRICING!$D29,Hour_Distribution!$A$1:$U$1,0))</f>
        <v>248</v>
      </c>
      <c r="JN29" s="54">
        <f>+INDEX(Hour_Distribution!$A$1:$U$385,MATCH(ENERGY_PRICING!JN$4,Hour_Distribution!$B$1:$B$385,0),MATCH(ENERGY_PRICING!$D29,Hour_Distribution!$A$1:$U$1,0))</f>
        <v>240</v>
      </c>
      <c r="JO29" s="54">
        <f>+INDEX(Hour_Distribution!$A$1:$U$385,MATCH(ENERGY_PRICING!JO$4,Hour_Distribution!$B$1:$B$385,0),MATCH(ENERGY_PRICING!$D29,Hour_Distribution!$A$1:$U$1,0))</f>
        <v>248</v>
      </c>
      <c r="JP29" s="54">
        <f>+INDEX(Hour_Distribution!$A$1:$U$385,MATCH(ENERGY_PRICING!JP$4,Hour_Distribution!$B$1:$B$385,0),MATCH(ENERGY_PRICING!$D29,Hour_Distribution!$A$1:$U$1,0))</f>
        <v>248</v>
      </c>
      <c r="JQ29" s="54">
        <f>+INDEX(Hour_Distribution!$A$1:$U$385,MATCH(ENERGY_PRICING!JQ$4,Hour_Distribution!$B$1:$B$385,0),MATCH(ENERGY_PRICING!$D29,Hour_Distribution!$A$1:$U$1,0))</f>
        <v>240</v>
      </c>
      <c r="JR29" s="54">
        <f>+INDEX(Hour_Distribution!$A$1:$U$385,MATCH(ENERGY_PRICING!JR$4,Hour_Distribution!$B$1:$B$385,0),MATCH(ENERGY_PRICING!$D29,Hour_Distribution!$A$1:$U$1,0))</f>
        <v>248</v>
      </c>
      <c r="JS29" s="54">
        <f>+INDEX(Hour_Distribution!$A$1:$U$385,MATCH(ENERGY_PRICING!JS$4,Hour_Distribution!$B$1:$B$385,0),MATCH(ENERGY_PRICING!$D29,Hour_Distribution!$A$1:$U$1,0))</f>
        <v>240</v>
      </c>
      <c r="JT29" s="54">
        <f>+INDEX(Hour_Distribution!$A$1:$U$385,MATCH(ENERGY_PRICING!JT$4,Hour_Distribution!$B$1:$B$385,0),MATCH(ENERGY_PRICING!$D29,Hour_Distribution!$A$1:$U$1,0))</f>
        <v>248</v>
      </c>
      <c r="JU29" s="54">
        <f>+INDEX(Hour_Distribution!$A$1:$U$385,MATCH(ENERGY_PRICING!JU$4,Hour_Distribution!$B$1:$B$385,0),MATCH(ENERGY_PRICING!$D29,Hour_Distribution!$A$1:$U$1,0))</f>
        <v>248</v>
      </c>
      <c r="JV29" s="54">
        <f>+INDEX(Hour_Distribution!$A$1:$U$385,MATCH(ENERGY_PRICING!JV$4,Hour_Distribution!$B$1:$B$385,0),MATCH(ENERGY_PRICING!$D29,Hour_Distribution!$A$1:$U$1,0))</f>
        <v>232</v>
      </c>
      <c r="JW29" s="54">
        <f>+INDEX(Hour_Distribution!$A$1:$U$385,MATCH(ENERGY_PRICING!JW$4,Hour_Distribution!$B$1:$B$385,0),MATCH(ENERGY_PRICING!$D29,Hour_Distribution!$A$1:$U$1,0))</f>
        <v>248</v>
      </c>
      <c r="JX29" s="54">
        <f>+INDEX(Hour_Distribution!$A$1:$U$385,MATCH(ENERGY_PRICING!JX$4,Hour_Distribution!$B$1:$B$385,0),MATCH(ENERGY_PRICING!$D29,Hour_Distribution!$A$1:$U$1,0))</f>
        <v>240</v>
      </c>
      <c r="JY29" s="54">
        <f>+INDEX(Hour_Distribution!$A$1:$U$385,MATCH(ENERGY_PRICING!JY$4,Hour_Distribution!$B$1:$B$385,0),MATCH(ENERGY_PRICING!$D29,Hour_Distribution!$A$1:$U$1,0))</f>
        <v>248</v>
      </c>
      <c r="JZ29" s="54">
        <f>+INDEX(Hour_Distribution!$A$1:$U$385,MATCH(ENERGY_PRICING!JZ$4,Hour_Distribution!$B$1:$B$385,0),MATCH(ENERGY_PRICING!$D29,Hour_Distribution!$A$1:$U$1,0))</f>
        <v>240</v>
      </c>
      <c r="KA29" s="54">
        <f>+INDEX(Hour_Distribution!$A$1:$U$385,MATCH(ENERGY_PRICING!KA$4,Hour_Distribution!$B$1:$B$385,0),MATCH(ENERGY_PRICING!$D29,Hour_Distribution!$A$1:$U$1,0))</f>
        <v>248</v>
      </c>
      <c r="KB29" s="54">
        <f>+INDEX(Hour_Distribution!$A$1:$U$385,MATCH(ENERGY_PRICING!KB$4,Hour_Distribution!$B$1:$B$385,0),MATCH(ENERGY_PRICING!$D29,Hour_Distribution!$A$1:$U$1,0))</f>
        <v>248</v>
      </c>
      <c r="KC29" s="54">
        <f>+INDEX(Hour_Distribution!$A$1:$U$385,MATCH(ENERGY_PRICING!KC$4,Hour_Distribution!$B$1:$B$385,0),MATCH(ENERGY_PRICING!$D29,Hour_Distribution!$A$1:$U$1,0))</f>
        <v>240</v>
      </c>
      <c r="KD29" s="54">
        <f>+INDEX(Hour_Distribution!$A$1:$U$385,MATCH(ENERGY_PRICING!KD$4,Hour_Distribution!$B$1:$B$385,0),MATCH(ENERGY_PRICING!$D29,Hour_Distribution!$A$1:$U$1,0))</f>
        <v>248</v>
      </c>
      <c r="KE29" s="54">
        <f>+INDEX(Hour_Distribution!$A$1:$U$385,MATCH(ENERGY_PRICING!KE$4,Hour_Distribution!$B$1:$B$385,0),MATCH(ENERGY_PRICING!$D29,Hour_Distribution!$A$1:$U$1,0))</f>
        <v>240</v>
      </c>
      <c r="KF29" s="54">
        <f>+INDEX(Hour_Distribution!$A$1:$U$385,MATCH(ENERGY_PRICING!KF$4,Hour_Distribution!$B$1:$B$385,0),MATCH(ENERGY_PRICING!$D29,Hour_Distribution!$A$1:$U$1,0))</f>
        <v>248</v>
      </c>
      <c r="KG29" s="54">
        <f>+INDEX(Hour_Distribution!$A$1:$U$385,MATCH(ENERGY_PRICING!KG$4,Hour_Distribution!$B$1:$B$385,0),MATCH(ENERGY_PRICING!$D29,Hour_Distribution!$A$1:$U$1,0))</f>
        <v>248</v>
      </c>
      <c r="KH29" s="54">
        <f>+INDEX(Hour_Distribution!$A$1:$U$385,MATCH(ENERGY_PRICING!KH$4,Hour_Distribution!$B$1:$B$385,0),MATCH(ENERGY_PRICING!$D29,Hour_Distribution!$A$1:$U$1,0))</f>
        <v>224</v>
      </c>
      <c r="KI29" s="54">
        <f>+INDEX(Hour_Distribution!$A$1:$U$385,MATCH(ENERGY_PRICING!KI$4,Hour_Distribution!$B$1:$B$385,0),MATCH(ENERGY_PRICING!$D29,Hour_Distribution!$A$1:$U$1,0))</f>
        <v>248</v>
      </c>
      <c r="KJ29" s="54">
        <f>+INDEX(Hour_Distribution!$A$1:$U$385,MATCH(ENERGY_PRICING!KJ$4,Hour_Distribution!$B$1:$B$385,0),MATCH(ENERGY_PRICING!$D29,Hour_Distribution!$A$1:$U$1,0))</f>
        <v>240</v>
      </c>
      <c r="KK29" s="54">
        <f>+INDEX(Hour_Distribution!$A$1:$U$385,MATCH(ENERGY_PRICING!KK$4,Hour_Distribution!$B$1:$B$385,0),MATCH(ENERGY_PRICING!$D29,Hour_Distribution!$A$1:$U$1,0))</f>
        <v>248</v>
      </c>
      <c r="KL29" s="54">
        <f>+INDEX(Hour_Distribution!$A$1:$U$385,MATCH(ENERGY_PRICING!KL$4,Hour_Distribution!$B$1:$B$385,0),MATCH(ENERGY_PRICING!$D29,Hour_Distribution!$A$1:$U$1,0))</f>
        <v>240</v>
      </c>
      <c r="KM29" s="54">
        <f>+INDEX(Hour_Distribution!$A$1:$U$385,MATCH(ENERGY_PRICING!KM$4,Hour_Distribution!$B$1:$B$385,0),MATCH(ENERGY_PRICING!$D29,Hour_Distribution!$A$1:$U$1,0))</f>
        <v>248</v>
      </c>
      <c r="KN29" s="54">
        <f>+INDEX(Hour_Distribution!$A$1:$U$385,MATCH(ENERGY_PRICING!KN$4,Hour_Distribution!$B$1:$B$385,0),MATCH(ENERGY_PRICING!$D29,Hour_Distribution!$A$1:$U$1,0))</f>
        <v>248</v>
      </c>
      <c r="KO29" s="54">
        <f>+INDEX(Hour_Distribution!$A$1:$U$385,MATCH(ENERGY_PRICING!KO$4,Hour_Distribution!$B$1:$B$385,0),MATCH(ENERGY_PRICING!$D29,Hour_Distribution!$A$1:$U$1,0))</f>
        <v>240</v>
      </c>
      <c r="KP29" s="54">
        <f>+INDEX(Hour_Distribution!$A$1:$U$385,MATCH(ENERGY_PRICING!KP$4,Hour_Distribution!$B$1:$B$385,0),MATCH(ENERGY_PRICING!$D29,Hour_Distribution!$A$1:$U$1,0))</f>
        <v>248</v>
      </c>
      <c r="KQ29" s="54">
        <f>+INDEX(Hour_Distribution!$A$1:$U$385,MATCH(ENERGY_PRICING!KQ$4,Hour_Distribution!$B$1:$B$385,0),MATCH(ENERGY_PRICING!$D29,Hour_Distribution!$A$1:$U$1,0))</f>
        <v>240</v>
      </c>
      <c r="KR29" s="54">
        <f>+INDEX(Hour_Distribution!$A$1:$U$385,MATCH(ENERGY_PRICING!KR$4,Hour_Distribution!$B$1:$B$385,0),MATCH(ENERGY_PRICING!$D29,Hour_Distribution!$A$1:$U$1,0))</f>
        <v>248</v>
      </c>
      <c r="KS29" s="54">
        <f>+INDEX(Hour_Distribution!$A$1:$U$385,MATCH(ENERGY_PRICING!KS$4,Hour_Distribution!$B$1:$B$385,0),MATCH(ENERGY_PRICING!$D29,Hour_Distribution!$A$1:$U$1,0))</f>
        <v>248</v>
      </c>
      <c r="KT29" s="54">
        <f>+INDEX(Hour_Distribution!$A$1:$U$385,MATCH(ENERGY_PRICING!KT$4,Hour_Distribution!$B$1:$B$385,0),MATCH(ENERGY_PRICING!$D29,Hour_Distribution!$A$1:$U$1,0))</f>
        <v>224</v>
      </c>
      <c r="KU29" s="54">
        <f>+INDEX(Hour_Distribution!$A$1:$U$385,MATCH(ENERGY_PRICING!KU$4,Hour_Distribution!$B$1:$B$385,0),MATCH(ENERGY_PRICING!$D29,Hour_Distribution!$A$1:$U$1,0))</f>
        <v>248</v>
      </c>
      <c r="KV29" s="54">
        <f>+INDEX(Hour_Distribution!$A$1:$U$385,MATCH(ENERGY_PRICING!KV$4,Hour_Distribution!$B$1:$B$385,0),MATCH(ENERGY_PRICING!$D29,Hour_Distribution!$A$1:$U$1,0))</f>
        <v>240</v>
      </c>
      <c r="KW29" s="54">
        <f>+INDEX(Hour_Distribution!$A$1:$U$385,MATCH(ENERGY_PRICING!KW$4,Hour_Distribution!$B$1:$B$385,0),MATCH(ENERGY_PRICING!$D29,Hour_Distribution!$A$1:$U$1,0))</f>
        <v>248</v>
      </c>
      <c r="KX29" s="54">
        <f>+INDEX(Hour_Distribution!$A$1:$U$385,MATCH(ENERGY_PRICING!KX$4,Hour_Distribution!$B$1:$B$385,0),MATCH(ENERGY_PRICING!$D29,Hour_Distribution!$A$1:$U$1,0))</f>
        <v>240</v>
      </c>
      <c r="KY29" s="54">
        <f>+INDEX(Hour_Distribution!$A$1:$U$385,MATCH(ENERGY_PRICING!KY$4,Hour_Distribution!$B$1:$B$385,0),MATCH(ENERGY_PRICING!$D29,Hour_Distribution!$A$1:$U$1,0))</f>
        <v>248</v>
      </c>
      <c r="KZ29" s="54">
        <f>+INDEX(Hour_Distribution!$A$1:$U$385,MATCH(ENERGY_PRICING!KZ$4,Hour_Distribution!$B$1:$B$385,0),MATCH(ENERGY_PRICING!$D29,Hour_Distribution!$A$1:$U$1,0))</f>
        <v>248</v>
      </c>
      <c r="LA29" s="54">
        <f>+INDEX(Hour_Distribution!$A$1:$U$385,MATCH(ENERGY_PRICING!LA$4,Hour_Distribution!$B$1:$B$385,0),MATCH(ENERGY_PRICING!$D29,Hour_Distribution!$A$1:$U$1,0))</f>
        <v>240</v>
      </c>
      <c r="LB29" s="54">
        <f>+INDEX(Hour_Distribution!$A$1:$U$385,MATCH(ENERGY_PRICING!LB$4,Hour_Distribution!$B$1:$B$385,0),MATCH(ENERGY_PRICING!$D29,Hour_Distribution!$A$1:$U$1,0))</f>
        <v>248</v>
      </c>
      <c r="LC29" s="54">
        <f>+INDEX(Hour_Distribution!$A$1:$U$385,MATCH(ENERGY_PRICING!LC$4,Hour_Distribution!$B$1:$B$385,0),MATCH(ENERGY_PRICING!$D29,Hour_Distribution!$A$1:$U$1,0))</f>
        <v>240</v>
      </c>
      <c r="LD29" s="54">
        <f>+INDEX(Hour_Distribution!$A$1:$U$385,MATCH(ENERGY_PRICING!LD$4,Hour_Distribution!$B$1:$B$385,0),MATCH(ENERGY_PRICING!$D29,Hour_Distribution!$A$1:$U$1,0))</f>
        <v>248</v>
      </c>
      <c r="LE29" s="54">
        <f>+INDEX(Hour_Distribution!$A$1:$U$385,MATCH(ENERGY_PRICING!LE$4,Hour_Distribution!$B$1:$B$385,0),MATCH(ENERGY_PRICING!$D29,Hour_Distribution!$A$1:$U$1,0))</f>
        <v>248</v>
      </c>
      <c r="LF29" s="54">
        <f>+INDEX(Hour_Distribution!$A$1:$U$385,MATCH(ENERGY_PRICING!LF$4,Hour_Distribution!$B$1:$B$385,0),MATCH(ENERGY_PRICING!$D29,Hour_Distribution!$A$1:$U$1,0))</f>
        <v>224</v>
      </c>
      <c r="LG29" s="54">
        <f>+INDEX(Hour_Distribution!$A$1:$U$385,MATCH(ENERGY_PRICING!LG$4,Hour_Distribution!$B$1:$B$385,0),MATCH(ENERGY_PRICING!$D29,Hour_Distribution!$A$1:$U$1,0))</f>
        <v>248</v>
      </c>
      <c r="LH29" s="54">
        <f>+INDEX(Hour_Distribution!$A$1:$U$385,MATCH(ENERGY_PRICING!LH$4,Hour_Distribution!$B$1:$B$385,0),MATCH(ENERGY_PRICING!$D29,Hour_Distribution!$A$1:$U$1,0))</f>
        <v>240</v>
      </c>
      <c r="LI29" s="54">
        <f>+INDEX(Hour_Distribution!$A$1:$U$385,MATCH(ENERGY_PRICING!LI$4,Hour_Distribution!$B$1:$B$385,0),MATCH(ENERGY_PRICING!$D29,Hour_Distribution!$A$1:$U$1,0))</f>
        <v>248</v>
      </c>
      <c r="LJ29" s="54">
        <f>+INDEX(Hour_Distribution!$A$1:$U$385,MATCH(ENERGY_PRICING!LJ$4,Hour_Distribution!$B$1:$B$385,0),MATCH(ENERGY_PRICING!$D29,Hour_Distribution!$A$1:$U$1,0))</f>
        <v>240</v>
      </c>
      <c r="LK29" s="54">
        <f>+INDEX(Hour_Distribution!$A$1:$U$385,MATCH(ENERGY_PRICING!LK$4,Hour_Distribution!$B$1:$B$385,0),MATCH(ENERGY_PRICING!$D29,Hour_Distribution!$A$1:$U$1,0))</f>
        <v>248</v>
      </c>
      <c r="LL29" s="54">
        <f>+INDEX(Hour_Distribution!$A$1:$U$385,MATCH(ENERGY_PRICING!LL$4,Hour_Distribution!$B$1:$B$385,0),MATCH(ENERGY_PRICING!$D29,Hour_Distribution!$A$1:$U$1,0))</f>
        <v>248</v>
      </c>
      <c r="LM29" s="54">
        <f>+INDEX(Hour_Distribution!$A$1:$U$385,MATCH(ENERGY_PRICING!LM$4,Hour_Distribution!$B$1:$B$385,0),MATCH(ENERGY_PRICING!$D29,Hour_Distribution!$A$1:$U$1,0))</f>
        <v>240</v>
      </c>
      <c r="LN29" s="54">
        <f>+INDEX(Hour_Distribution!$A$1:$U$385,MATCH(ENERGY_PRICING!LN$4,Hour_Distribution!$B$1:$B$385,0),MATCH(ENERGY_PRICING!$D29,Hour_Distribution!$A$1:$U$1,0))</f>
        <v>248</v>
      </c>
      <c r="LO29" s="54">
        <f>+INDEX(Hour_Distribution!$A$1:$U$385,MATCH(ENERGY_PRICING!LO$4,Hour_Distribution!$B$1:$B$385,0),MATCH(ENERGY_PRICING!$D29,Hour_Distribution!$A$1:$U$1,0))</f>
        <v>240</v>
      </c>
      <c r="LP29" s="54">
        <f>+INDEX(Hour_Distribution!$A$1:$U$385,MATCH(ENERGY_PRICING!LP$4,Hour_Distribution!$B$1:$B$385,0),MATCH(ENERGY_PRICING!$D29,Hour_Distribution!$A$1:$U$1,0))</f>
        <v>248</v>
      </c>
      <c r="LQ29" s="54">
        <f>+INDEX(Hour_Distribution!$A$1:$U$385,MATCH(ENERGY_PRICING!LQ$4,Hour_Distribution!$B$1:$B$385,0),MATCH(ENERGY_PRICING!$D29,Hour_Distribution!$A$1:$U$1,0))</f>
        <v>248</v>
      </c>
      <c r="LR29" s="54">
        <f>+INDEX(Hour_Distribution!$A$1:$U$385,MATCH(ENERGY_PRICING!LR$4,Hour_Distribution!$B$1:$B$385,0),MATCH(ENERGY_PRICING!$D29,Hour_Distribution!$A$1:$U$1,0))</f>
        <v>232</v>
      </c>
      <c r="LS29" s="54">
        <f>+INDEX(Hour_Distribution!$A$1:$U$385,MATCH(ENERGY_PRICING!LS$4,Hour_Distribution!$B$1:$B$385,0),MATCH(ENERGY_PRICING!$D29,Hour_Distribution!$A$1:$U$1,0))</f>
        <v>248</v>
      </c>
      <c r="LT29" s="54">
        <f>+INDEX(Hour_Distribution!$A$1:$U$385,MATCH(ENERGY_PRICING!LT$4,Hour_Distribution!$B$1:$B$385,0),MATCH(ENERGY_PRICING!$D29,Hour_Distribution!$A$1:$U$1,0))</f>
        <v>240</v>
      </c>
      <c r="LU29" s="54">
        <f>+INDEX(Hour_Distribution!$A$1:$U$385,MATCH(ENERGY_PRICING!LU$4,Hour_Distribution!$B$1:$B$385,0),MATCH(ENERGY_PRICING!$D29,Hour_Distribution!$A$1:$U$1,0))</f>
        <v>248</v>
      </c>
      <c r="LV29" s="54">
        <f>+INDEX(Hour_Distribution!$A$1:$U$385,MATCH(ENERGY_PRICING!LV$4,Hour_Distribution!$B$1:$B$385,0),MATCH(ENERGY_PRICING!$D29,Hour_Distribution!$A$1:$U$1,0))</f>
        <v>240</v>
      </c>
      <c r="LW29" s="54">
        <f>+INDEX(Hour_Distribution!$A$1:$U$385,MATCH(ENERGY_PRICING!LW$4,Hour_Distribution!$B$1:$B$385,0),MATCH(ENERGY_PRICING!$D29,Hour_Distribution!$A$1:$U$1,0))</f>
        <v>248</v>
      </c>
      <c r="LX29" s="54">
        <f>+INDEX(Hour_Distribution!$A$1:$U$385,MATCH(ENERGY_PRICING!LX$4,Hour_Distribution!$B$1:$B$385,0),MATCH(ENERGY_PRICING!$D29,Hour_Distribution!$A$1:$U$1,0))</f>
        <v>248</v>
      </c>
      <c r="LY29" s="54">
        <f>+INDEX(Hour_Distribution!$A$1:$U$385,MATCH(ENERGY_PRICING!LY$4,Hour_Distribution!$B$1:$B$385,0),MATCH(ENERGY_PRICING!$D29,Hour_Distribution!$A$1:$U$1,0))</f>
        <v>240</v>
      </c>
      <c r="LZ29" s="54">
        <f>+INDEX(Hour_Distribution!$A$1:$U$385,MATCH(ENERGY_PRICING!LZ$4,Hour_Distribution!$B$1:$B$385,0),MATCH(ENERGY_PRICING!$D29,Hour_Distribution!$A$1:$U$1,0))</f>
        <v>248</v>
      </c>
      <c r="MA29" s="54">
        <f>+INDEX(Hour_Distribution!$A$1:$U$385,MATCH(ENERGY_PRICING!MA$4,Hour_Distribution!$B$1:$B$385,0),MATCH(ENERGY_PRICING!$D29,Hour_Distribution!$A$1:$U$1,0))</f>
        <v>240</v>
      </c>
      <c r="MB29" s="54">
        <f>+INDEX(Hour_Distribution!$A$1:$U$385,MATCH(ENERGY_PRICING!MB$4,Hour_Distribution!$B$1:$B$385,0),MATCH(ENERGY_PRICING!$D29,Hour_Distribution!$A$1:$U$1,0))</f>
        <v>248</v>
      </c>
      <c r="MC29" s="54">
        <f>+INDEX(Hour_Distribution!$A$1:$U$385,MATCH(ENERGY_PRICING!MC$4,Hour_Distribution!$B$1:$B$385,0),MATCH(ENERGY_PRICING!$D29,Hour_Distribution!$A$1:$U$1,0))</f>
        <v>248</v>
      </c>
      <c r="MD29" s="54">
        <f>+INDEX(Hour_Distribution!$A$1:$U$385,MATCH(ENERGY_PRICING!MD$4,Hour_Distribution!$B$1:$B$385,0),MATCH(ENERGY_PRICING!$D29,Hour_Distribution!$A$1:$U$1,0))</f>
        <v>224</v>
      </c>
      <c r="ME29" s="54">
        <f>+INDEX(Hour_Distribution!$A$1:$U$385,MATCH(ENERGY_PRICING!ME$4,Hour_Distribution!$B$1:$B$385,0),MATCH(ENERGY_PRICING!$D29,Hour_Distribution!$A$1:$U$1,0))</f>
        <v>248</v>
      </c>
      <c r="MF29" s="54">
        <f>+INDEX(Hour_Distribution!$A$1:$U$385,MATCH(ENERGY_PRICING!MF$4,Hour_Distribution!$B$1:$B$385,0),MATCH(ENERGY_PRICING!$D29,Hour_Distribution!$A$1:$U$1,0))</f>
        <v>240</v>
      </c>
      <c r="MG29" s="54">
        <f>+INDEX(Hour_Distribution!$A$1:$U$385,MATCH(ENERGY_PRICING!MG$4,Hour_Distribution!$B$1:$B$385,0),MATCH(ENERGY_PRICING!$D29,Hour_Distribution!$A$1:$U$1,0))</f>
        <v>248</v>
      </c>
      <c r="MH29" s="54">
        <f>+INDEX(Hour_Distribution!$A$1:$U$385,MATCH(ENERGY_PRICING!MH$4,Hour_Distribution!$B$1:$B$385,0),MATCH(ENERGY_PRICING!$D29,Hour_Distribution!$A$1:$U$1,0))</f>
        <v>240</v>
      </c>
      <c r="MI29" s="54">
        <f>+INDEX(Hour_Distribution!$A$1:$U$385,MATCH(ENERGY_PRICING!MI$4,Hour_Distribution!$B$1:$B$385,0),MATCH(ENERGY_PRICING!$D29,Hour_Distribution!$A$1:$U$1,0))</f>
        <v>248</v>
      </c>
      <c r="MJ29" s="54">
        <f>+INDEX(Hour_Distribution!$A$1:$U$385,MATCH(ENERGY_PRICING!MJ$4,Hour_Distribution!$B$1:$B$385,0),MATCH(ENERGY_PRICING!$D29,Hour_Distribution!$A$1:$U$1,0))</f>
        <v>248</v>
      </c>
      <c r="MK29" s="54">
        <f>+INDEX(Hour_Distribution!$A$1:$U$385,MATCH(ENERGY_PRICING!MK$4,Hour_Distribution!$B$1:$B$385,0),MATCH(ENERGY_PRICING!$D29,Hour_Distribution!$A$1:$U$1,0))</f>
        <v>240</v>
      </c>
      <c r="ML29" s="54">
        <f>+INDEX(Hour_Distribution!$A$1:$U$385,MATCH(ENERGY_PRICING!ML$4,Hour_Distribution!$B$1:$B$385,0),MATCH(ENERGY_PRICING!$D29,Hour_Distribution!$A$1:$U$1,0))</f>
        <v>248</v>
      </c>
      <c r="MM29" s="54">
        <f>+INDEX(Hour_Distribution!$A$1:$U$385,MATCH(ENERGY_PRICING!MM$4,Hour_Distribution!$B$1:$B$385,0),MATCH(ENERGY_PRICING!$D29,Hour_Distribution!$A$1:$U$1,0))</f>
        <v>240</v>
      </c>
      <c r="MN29" s="54">
        <f>+INDEX(Hour_Distribution!$A$1:$U$385,MATCH(ENERGY_PRICING!MN$4,Hour_Distribution!$B$1:$B$385,0),MATCH(ENERGY_PRICING!$D29,Hour_Distribution!$A$1:$U$1,0))</f>
        <v>248</v>
      </c>
      <c r="MO29" s="54">
        <f>+INDEX(Hour_Distribution!$A$1:$U$385,MATCH(ENERGY_PRICING!MO$4,Hour_Distribution!$B$1:$B$385,0),MATCH(ENERGY_PRICING!$D29,Hour_Distribution!$A$1:$U$1,0))</f>
        <v>248</v>
      </c>
      <c r="MP29" s="54">
        <f>+INDEX(Hour_Distribution!$A$1:$U$385,MATCH(ENERGY_PRICING!MP$4,Hour_Distribution!$B$1:$B$385,0),MATCH(ENERGY_PRICING!$D29,Hour_Distribution!$A$1:$U$1,0))</f>
        <v>224</v>
      </c>
      <c r="MQ29" s="54">
        <f>+INDEX(Hour_Distribution!$A$1:$U$385,MATCH(ENERGY_PRICING!MQ$4,Hour_Distribution!$B$1:$B$385,0),MATCH(ENERGY_PRICING!$D29,Hour_Distribution!$A$1:$U$1,0))</f>
        <v>248</v>
      </c>
      <c r="MR29" s="54">
        <f>+INDEX(Hour_Distribution!$A$1:$U$385,MATCH(ENERGY_PRICING!MR$4,Hour_Distribution!$B$1:$B$385,0),MATCH(ENERGY_PRICING!$D29,Hour_Distribution!$A$1:$U$1,0))</f>
        <v>240</v>
      </c>
      <c r="MS29" s="54">
        <f>+INDEX(Hour_Distribution!$A$1:$U$385,MATCH(ENERGY_PRICING!MS$4,Hour_Distribution!$B$1:$B$385,0),MATCH(ENERGY_PRICING!$D29,Hour_Distribution!$A$1:$U$1,0))</f>
        <v>248</v>
      </c>
      <c r="MT29" s="54">
        <f>+INDEX(Hour_Distribution!$A$1:$U$385,MATCH(ENERGY_PRICING!MT$4,Hour_Distribution!$B$1:$B$385,0),MATCH(ENERGY_PRICING!$D29,Hour_Distribution!$A$1:$U$1,0))</f>
        <v>240</v>
      </c>
      <c r="MU29" s="54">
        <f>+INDEX(Hour_Distribution!$A$1:$U$385,MATCH(ENERGY_PRICING!MU$4,Hour_Distribution!$B$1:$B$385,0),MATCH(ENERGY_PRICING!$D29,Hour_Distribution!$A$1:$U$1,0))</f>
        <v>248</v>
      </c>
      <c r="MV29" s="54">
        <f>+INDEX(Hour_Distribution!$A$1:$U$385,MATCH(ENERGY_PRICING!MV$4,Hour_Distribution!$B$1:$B$385,0),MATCH(ENERGY_PRICING!$D29,Hour_Distribution!$A$1:$U$1,0))</f>
        <v>248</v>
      </c>
      <c r="MW29" s="54">
        <f>+INDEX(Hour_Distribution!$A$1:$U$385,MATCH(ENERGY_PRICING!MW$4,Hour_Distribution!$B$1:$B$385,0),MATCH(ENERGY_PRICING!$D29,Hour_Distribution!$A$1:$U$1,0))</f>
        <v>240</v>
      </c>
      <c r="MX29" s="54">
        <f>+INDEX(Hour_Distribution!$A$1:$U$385,MATCH(ENERGY_PRICING!MX$4,Hour_Distribution!$B$1:$B$385,0),MATCH(ENERGY_PRICING!$D29,Hour_Distribution!$A$1:$U$1,0))</f>
        <v>248</v>
      </c>
      <c r="MY29" s="54">
        <f>+INDEX(Hour_Distribution!$A$1:$U$385,MATCH(ENERGY_PRICING!MY$4,Hour_Distribution!$B$1:$B$385,0),MATCH(ENERGY_PRICING!$D29,Hour_Distribution!$A$1:$U$1,0))</f>
        <v>240</v>
      </c>
      <c r="MZ29" s="54">
        <f>+INDEX(Hour_Distribution!$A$1:$U$385,MATCH(ENERGY_PRICING!MZ$4,Hour_Distribution!$B$1:$B$385,0),MATCH(ENERGY_PRICING!$D29,Hour_Distribution!$A$1:$U$1,0))</f>
        <v>248</v>
      </c>
    </row>
    <row r="30" spans="2:396" x14ac:dyDescent="0.25">
      <c r="C30" s="40" t="s">
        <v>87</v>
      </c>
      <c r="D30" s="40" t="s">
        <v>131</v>
      </c>
      <c r="E30" s="40">
        <f>+INDEX(Hour_Distribution!$A$1:$U$385,MATCH(ENERGY_PRICING!E$4,Hour_Distribution!$B$1:$B$385,0),MATCH(ENERGY_PRICING!$D30,Hour_Distribution!$A$1:$U$1,0))</f>
        <v>160</v>
      </c>
      <c r="F30" s="40">
        <f>+INDEX(Hour_Distribution!$A$1:$U$385,MATCH(ENERGY_PRICING!F$4,Hour_Distribution!$B$1:$B$385,0),MATCH(ENERGY_PRICING!$D30,Hour_Distribution!$A$1:$U$1,0))</f>
        <v>128</v>
      </c>
      <c r="G30" s="40">
        <f>+INDEX(Hour_Distribution!$A$1:$U$385,MATCH(ENERGY_PRICING!G$4,Hour_Distribution!$B$1:$B$385,0),MATCH(ENERGY_PRICING!$D30,Hour_Distribution!$A$1:$U$1,0))</f>
        <v>128</v>
      </c>
      <c r="H30" s="40">
        <f>+INDEX(Hour_Distribution!$A$1:$U$385,MATCH(ENERGY_PRICING!H$4,Hour_Distribution!$B$1:$B$385,0),MATCH(ENERGY_PRICING!$D30,Hour_Distribution!$A$1:$U$1,0))</f>
        <v>128</v>
      </c>
      <c r="I30" s="40">
        <f>+INDEX(Hour_Distribution!$A$1:$U$385,MATCH(ENERGY_PRICING!I$4,Hour_Distribution!$B$1:$B$385,0),MATCH(ENERGY_PRICING!$D30,Hour_Distribution!$A$1:$U$1,0))</f>
        <v>160</v>
      </c>
      <c r="J30" s="40">
        <f>+INDEX(Hour_Distribution!$A$1:$U$385,MATCH(ENERGY_PRICING!J$4,Hour_Distribution!$B$1:$B$385,0),MATCH(ENERGY_PRICING!$D30,Hour_Distribution!$A$1:$U$1,0))</f>
        <v>128</v>
      </c>
      <c r="K30" s="40">
        <f>+INDEX(Hour_Distribution!$A$1:$U$385,MATCH(ENERGY_PRICING!K$4,Hour_Distribution!$B$1:$B$385,0),MATCH(ENERGY_PRICING!$D30,Hour_Distribution!$A$1:$U$1,0))</f>
        <v>144</v>
      </c>
      <c r="L30" s="40">
        <f>+INDEX(Hour_Distribution!$A$1:$U$385,MATCH(ENERGY_PRICING!L$4,Hour_Distribution!$B$1:$B$385,0),MATCH(ENERGY_PRICING!$D30,Hour_Distribution!$A$1:$U$1,0))</f>
        <v>144</v>
      </c>
      <c r="M30" s="40">
        <f>+INDEX(Hour_Distribution!$A$1:$U$385,MATCH(ENERGY_PRICING!M$4,Hour_Distribution!$B$1:$B$385,0),MATCH(ENERGY_PRICING!$D30,Hour_Distribution!$A$1:$U$1,0))</f>
        <v>128</v>
      </c>
      <c r="N30" s="40">
        <f>+INDEX(Hour_Distribution!$A$1:$U$385,MATCH(ENERGY_PRICING!N$4,Hour_Distribution!$B$1:$B$385,0),MATCH(ENERGY_PRICING!$D30,Hour_Distribution!$A$1:$U$1,0))</f>
        <v>160</v>
      </c>
      <c r="O30" s="40">
        <f>+INDEX(Hour_Distribution!$A$1:$U$385,MATCH(ENERGY_PRICING!O$4,Hour_Distribution!$B$1:$B$385,0),MATCH(ENERGY_PRICING!$D30,Hour_Distribution!$A$1:$U$1,0))</f>
        <v>128</v>
      </c>
      <c r="P30" s="40">
        <f>+INDEX(Hour_Distribution!$A$1:$U$385,MATCH(ENERGY_PRICING!P$4,Hour_Distribution!$B$1:$B$385,0),MATCH(ENERGY_PRICING!$D30,Hour_Distribution!$A$1:$U$1,0))</f>
        <v>128</v>
      </c>
      <c r="Q30" s="40">
        <f>+INDEX(Hour_Distribution!$A$1:$U$385,MATCH(ENERGY_PRICING!Q$4,Hour_Distribution!$B$1:$B$385,0),MATCH(ENERGY_PRICING!$D30,Hour_Distribution!$A$1:$U$1,0))</f>
        <v>160</v>
      </c>
      <c r="R30" s="40">
        <f>+INDEX(Hour_Distribution!$A$1:$U$385,MATCH(ENERGY_PRICING!R$4,Hour_Distribution!$B$1:$B$385,0),MATCH(ENERGY_PRICING!$D30,Hour_Distribution!$A$1:$U$1,0))</f>
        <v>128</v>
      </c>
      <c r="S30" s="40">
        <f>+INDEX(Hour_Distribution!$A$1:$U$385,MATCH(ENERGY_PRICING!S$4,Hour_Distribution!$B$1:$B$385,0),MATCH(ENERGY_PRICING!$D30,Hour_Distribution!$A$1:$U$1,0))</f>
        <v>128</v>
      </c>
      <c r="T30" s="40">
        <f>+INDEX(Hour_Distribution!$A$1:$U$385,MATCH(ENERGY_PRICING!T$4,Hour_Distribution!$B$1:$B$385,0),MATCH(ENERGY_PRICING!$D30,Hour_Distribution!$A$1:$U$1,0))</f>
        <v>144</v>
      </c>
      <c r="U30" s="40">
        <f>+INDEX(Hour_Distribution!$A$1:$U$385,MATCH(ENERGY_PRICING!U$4,Hour_Distribution!$B$1:$B$385,0),MATCH(ENERGY_PRICING!$D30,Hour_Distribution!$A$1:$U$1,0))</f>
        <v>144</v>
      </c>
      <c r="V30" s="40">
        <f>+INDEX(Hour_Distribution!$A$1:$U$385,MATCH(ENERGY_PRICING!V$4,Hour_Distribution!$B$1:$B$385,0),MATCH(ENERGY_PRICING!$D30,Hour_Distribution!$A$1:$U$1,0))</f>
        <v>128</v>
      </c>
      <c r="W30" s="40">
        <f>+INDEX(Hour_Distribution!$A$1:$U$385,MATCH(ENERGY_PRICING!W$4,Hour_Distribution!$B$1:$B$385,0),MATCH(ENERGY_PRICING!$D30,Hour_Distribution!$A$1:$U$1,0))</f>
        <v>160</v>
      </c>
      <c r="X30" s="40">
        <f>+INDEX(Hour_Distribution!$A$1:$U$385,MATCH(ENERGY_PRICING!X$4,Hour_Distribution!$B$1:$B$385,0),MATCH(ENERGY_PRICING!$D30,Hour_Distribution!$A$1:$U$1,0))</f>
        <v>128</v>
      </c>
      <c r="Y30" s="40">
        <f>+INDEX(Hour_Distribution!$A$1:$U$385,MATCH(ENERGY_PRICING!Y$4,Hour_Distribution!$B$1:$B$385,0),MATCH(ENERGY_PRICING!$D30,Hour_Distribution!$A$1:$U$1,0))</f>
        <v>128</v>
      </c>
      <c r="Z30" s="40">
        <f>+INDEX(Hour_Distribution!$A$1:$U$385,MATCH(ENERGY_PRICING!Z$4,Hour_Distribution!$B$1:$B$385,0),MATCH(ENERGY_PRICING!$D30,Hour_Distribution!$A$1:$U$1,0))</f>
        <v>160</v>
      </c>
      <c r="AA30" s="40">
        <f>+INDEX(Hour_Distribution!$A$1:$U$385,MATCH(ENERGY_PRICING!AA$4,Hour_Distribution!$B$1:$B$385,0),MATCH(ENERGY_PRICING!$D30,Hour_Distribution!$A$1:$U$1,0))</f>
        <v>128</v>
      </c>
      <c r="AB30" s="41">
        <f>+INDEX(Hour_Distribution!$A$1:$U$385,MATCH(ENERGY_PRICING!AB$4,Hour_Distribution!$B$1:$B$385,0),MATCH(ENERGY_PRICING!$D30,Hour_Distribution!$A$1:$U$1,0))</f>
        <v>144</v>
      </c>
      <c r="AC30" s="51">
        <f>+INDEX(Hour_Distribution!$A$1:$U$385,MATCH(ENERGY_PRICING!AC$4,Hour_Distribution!$B$1:$B$385,0),MATCH(ENERGY_PRICING!$D30,Hour_Distribution!$A$1:$U$1,0))</f>
        <v>144</v>
      </c>
      <c r="AD30" s="40">
        <f>+INDEX(Hour_Distribution!$A$1:$U$385,MATCH(ENERGY_PRICING!AD$4,Hour_Distribution!$B$1:$B$385,0),MATCH(ENERGY_PRICING!$D30,Hour_Distribution!$A$1:$U$1,0))</f>
        <v>128</v>
      </c>
      <c r="AE30" s="40">
        <f>+INDEX(Hour_Distribution!$A$1:$U$385,MATCH(ENERGY_PRICING!AE$4,Hour_Distribution!$B$1:$B$385,0),MATCH(ENERGY_PRICING!$D30,Hour_Distribution!$A$1:$U$1,0))</f>
        <v>128</v>
      </c>
      <c r="AF30" s="40">
        <f>+INDEX(Hour_Distribution!$A$1:$U$385,MATCH(ENERGY_PRICING!AF$4,Hour_Distribution!$B$1:$B$385,0),MATCH(ENERGY_PRICING!$D30,Hour_Distribution!$A$1:$U$1,0))</f>
        <v>160</v>
      </c>
      <c r="AG30" s="40">
        <f>+INDEX(Hour_Distribution!$A$1:$U$385,MATCH(ENERGY_PRICING!AG$4,Hour_Distribution!$B$1:$B$385,0),MATCH(ENERGY_PRICING!$D30,Hour_Distribution!$A$1:$U$1,0))</f>
        <v>128</v>
      </c>
      <c r="AH30" s="41">
        <f>+INDEX(Hour_Distribution!$A$1:$U$385,MATCH(ENERGY_PRICING!AH$4,Hour_Distribution!$B$1:$B$385,0),MATCH(ENERGY_PRICING!$D30,Hour_Distribution!$A$1:$U$1,0))</f>
        <v>128</v>
      </c>
      <c r="AI30" s="40">
        <f>+INDEX(Hour_Distribution!$A$1:$U$385,MATCH(ENERGY_PRICING!AI$4,Hour_Distribution!$B$1:$B$385,0),MATCH(ENERGY_PRICING!$D30,Hour_Distribution!$A$1:$U$1,0))</f>
        <v>160</v>
      </c>
      <c r="AJ30" s="40">
        <f>+INDEX(Hour_Distribution!$A$1:$U$385,MATCH(ENERGY_PRICING!AJ$4,Hour_Distribution!$B$1:$B$385,0),MATCH(ENERGY_PRICING!$D30,Hour_Distribution!$A$1:$U$1,0))</f>
        <v>128</v>
      </c>
      <c r="AK30" s="40">
        <f>+INDEX(Hour_Distribution!$A$1:$U$385,MATCH(ENERGY_PRICING!AK$4,Hour_Distribution!$B$1:$B$385,0),MATCH(ENERGY_PRICING!$D30,Hour_Distribution!$A$1:$U$1,0))</f>
        <v>144</v>
      </c>
      <c r="AL30" s="40">
        <f>+INDEX(Hour_Distribution!$A$1:$U$385,MATCH(ENERGY_PRICING!AL$4,Hour_Distribution!$B$1:$B$385,0),MATCH(ENERGY_PRICING!$D30,Hour_Distribution!$A$1:$U$1,0))</f>
        <v>144</v>
      </c>
      <c r="AM30" s="40">
        <f>+INDEX(Hour_Distribution!$A$1:$U$385,MATCH(ENERGY_PRICING!AM$4,Hour_Distribution!$B$1:$B$385,0),MATCH(ENERGY_PRICING!$D30,Hour_Distribution!$A$1:$U$1,0))</f>
        <v>128</v>
      </c>
      <c r="AN30" s="41">
        <f>+INDEX(Hour_Distribution!$A$1:$U$385,MATCH(ENERGY_PRICING!AN$4,Hour_Distribution!$B$1:$B$385,0),MATCH(ENERGY_PRICING!$D30,Hour_Distribution!$A$1:$U$1,0))</f>
        <v>160</v>
      </c>
      <c r="AO30" s="40">
        <f>+INDEX(Hour_Distribution!$A$1:$U$385,MATCH(ENERGY_PRICING!AO$4,Hour_Distribution!$B$1:$B$385,0),MATCH(ENERGY_PRICING!$D30,Hour_Distribution!$A$1:$U$1,0))</f>
        <v>128</v>
      </c>
      <c r="AP30" s="40">
        <f>+INDEX(Hour_Distribution!$A$1:$U$385,MATCH(ENERGY_PRICING!AP$4,Hour_Distribution!$B$1:$B$385,0),MATCH(ENERGY_PRICING!$D30,Hour_Distribution!$A$1:$U$1,0))</f>
        <v>128</v>
      </c>
      <c r="AQ30" s="40">
        <f>+INDEX(Hour_Distribution!$A$1:$U$385,MATCH(ENERGY_PRICING!AQ$4,Hour_Distribution!$B$1:$B$385,0),MATCH(ENERGY_PRICING!$D30,Hour_Distribution!$A$1:$U$1,0))</f>
        <v>160</v>
      </c>
      <c r="AR30" s="40">
        <f>+INDEX(Hour_Distribution!$A$1:$U$385,MATCH(ENERGY_PRICING!AR$4,Hour_Distribution!$B$1:$B$385,0),MATCH(ENERGY_PRICING!$D30,Hour_Distribution!$A$1:$U$1,0))</f>
        <v>128</v>
      </c>
      <c r="AS30" s="40">
        <f>+INDEX(Hour_Distribution!$A$1:$U$385,MATCH(ENERGY_PRICING!AS$4,Hour_Distribution!$B$1:$B$385,0),MATCH(ENERGY_PRICING!$D30,Hour_Distribution!$A$1:$U$1,0))</f>
        <v>128</v>
      </c>
      <c r="AT30" s="40">
        <f>+INDEX(Hour_Distribution!$A$1:$U$385,MATCH(ENERGY_PRICING!AT$4,Hour_Distribution!$B$1:$B$385,0),MATCH(ENERGY_PRICING!$D30,Hour_Distribution!$A$1:$U$1,0))</f>
        <v>160</v>
      </c>
      <c r="AU30" s="40">
        <f>+INDEX(Hour_Distribution!$A$1:$U$385,MATCH(ENERGY_PRICING!AU$4,Hour_Distribution!$B$1:$B$385,0),MATCH(ENERGY_PRICING!$D30,Hour_Distribution!$A$1:$U$1,0))</f>
        <v>128</v>
      </c>
      <c r="AV30" s="40">
        <f>+INDEX(Hour_Distribution!$A$1:$U$385,MATCH(ENERGY_PRICING!AV$4,Hour_Distribution!$B$1:$B$385,0),MATCH(ENERGY_PRICING!$D30,Hour_Distribution!$A$1:$U$1,0))</f>
        <v>144</v>
      </c>
      <c r="AW30" s="40">
        <f>+INDEX(Hour_Distribution!$A$1:$U$385,MATCH(ENERGY_PRICING!AW$4,Hour_Distribution!$B$1:$B$385,0),MATCH(ENERGY_PRICING!$D30,Hour_Distribution!$A$1:$U$1,0))</f>
        <v>144</v>
      </c>
      <c r="AX30" s="40">
        <f>+INDEX(Hour_Distribution!$A$1:$U$385,MATCH(ENERGY_PRICING!AX$4,Hour_Distribution!$B$1:$B$385,0),MATCH(ENERGY_PRICING!$D30,Hour_Distribution!$A$1:$U$1,0))</f>
        <v>128</v>
      </c>
      <c r="AY30" s="40">
        <f>+INDEX(Hour_Distribution!$A$1:$U$385,MATCH(ENERGY_PRICING!AY$4,Hour_Distribution!$B$1:$B$385,0),MATCH(ENERGY_PRICING!$D30,Hour_Distribution!$A$1:$U$1,0))</f>
        <v>144</v>
      </c>
      <c r="AZ30" s="41">
        <f>+INDEX(Hour_Distribution!$A$1:$U$385,MATCH(ENERGY_PRICING!AZ$4,Hour_Distribution!$B$1:$B$385,0),MATCH(ENERGY_PRICING!$D30,Hour_Distribution!$A$1:$U$1,0))</f>
        <v>144</v>
      </c>
      <c r="BA30" s="40">
        <f>+INDEX(Hour_Distribution!$A$1:$U$385,MATCH(ENERGY_PRICING!BA$4,Hour_Distribution!$B$1:$B$385,0),MATCH(ENERGY_PRICING!$D30,Hour_Distribution!$A$1:$U$1,0))</f>
        <v>128</v>
      </c>
      <c r="BB30" s="40">
        <f>+INDEX(Hour_Distribution!$A$1:$U$385,MATCH(ENERGY_PRICING!BB$4,Hour_Distribution!$B$1:$B$385,0),MATCH(ENERGY_PRICING!$D30,Hour_Distribution!$A$1:$U$1,0))</f>
        <v>128</v>
      </c>
      <c r="BC30" s="40">
        <f>+INDEX(Hour_Distribution!$A$1:$U$385,MATCH(ENERGY_PRICING!BC$4,Hour_Distribution!$B$1:$B$385,0),MATCH(ENERGY_PRICING!$D30,Hour_Distribution!$A$1:$U$1,0))</f>
        <v>160</v>
      </c>
      <c r="BD30" s="40">
        <f>+INDEX(Hour_Distribution!$A$1:$U$385,MATCH(ENERGY_PRICING!BD$4,Hour_Distribution!$B$1:$B$385,0),MATCH(ENERGY_PRICING!$D30,Hour_Distribution!$A$1:$U$1,0))</f>
        <v>128</v>
      </c>
      <c r="BE30" s="40">
        <f>+INDEX(Hour_Distribution!$A$1:$U$385,MATCH(ENERGY_PRICING!BE$4,Hour_Distribution!$B$1:$B$385,0),MATCH(ENERGY_PRICING!$D30,Hour_Distribution!$A$1:$U$1,0))</f>
        <v>144</v>
      </c>
      <c r="BF30" s="40">
        <f>+INDEX(Hour_Distribution!$A$1:$U$385,MATCH(ENERGY_PRICING!BF$4,Hour_Distribution!$B$1:$B$385,0),MATCH(ENERGY_PRICING!$D30,Hour_Distribution!$A$1:$U$1,0))</f>
        <v>144</v>
      </c>
      <c r="BG30" s="40">
        <f>+INDEX(Hour_Distribution!$A$1:$U$385,MATCH(ENERGY_PRICING!BG$4,Hour_Distribution!$B$1:$B$385,0),MATCH(ENERGY_PRICING!$D30,Hour_Distribution!$A$1:$U$1,0))</f>
        <v>128</v>
      </c>
      <c r="BH30" s="40">
        <f>+INDEX(Hour_Distribution!$A$1:$U$385,MATCH(ENERGY_PRICING!BH$4,Hour_Distribution!$B$1:$B$385,0),MATCH(ENERGY_PRICING!$D30,Hour_Distribution!$A$1:$U$1,0))</f>
        <v>160</v>
      </c>
      <c r="BI30" s="40">
        <f>+INDEX(Hour_Distribution!$A$1:$U$385,MATCH(ENERGY_PRICING!BI$4,Hour_Distribution!$B$1:$B$385,0),MATCH(ENERGY_PRICING!$D30,Hour_Distribution!$A$1:$U$1,0))</f>
        <v>128</v>
      </c>
      <c r="BJ30" s="40">
        <f>+INDEX(Hour_Distribution!$A$1:$U$385,MATCH(ENERGY_PRICING!BJ$4,Hour_Distribution!$B$1:$B$385,0),MATCH(ENERGY_PRICING!$D30,Hour_Distribution!$A$1:$U$1,0))</f>
        <v>128</v>
      </c>
      <c r="BK30" s="40">
        <f>+INDEX(Hour_Distribution!$A$1:$U$385,MATCH(ENERGY_PRICING!BK$4,Hour_Distribution!$B$1:$B$385,0),MATCH(ENERGY_PRICING!$D30,Hour_Distribution!$A$1:$U$1,0))</f>
        <v>160</v>
      </c>
      <c r="BL30" s="40">
        <f>+INDEX(Hour_Distribution!$A$1:$U$385,MATCH(ENERGY_PRICING!BL$4,Hour_Distribution!$B$1:$B$385,0),MATCH(ENERGY_PRICING!$D30,Hour_Distribution!$A$1:$U$1,0))</f>
        <v>128</v>
      </c>
      <c r="BM30" s="40">
        <f>+INDEX(Hour_Distribution!$A$1:$U$385,MATCH(ENERGY_PRICING!BM$4,Hour_Distribution!$B$1:$B$385,0),MATCH(ENERGY_PRICING!$D30,Hour_Distribution!$A$1:$U$1,0))</f>
        <v>144</v>
      </c>
      <c r="BN30" s="40">
        <f>+INDEX(Hour_Distribution!$A$1:$U$385,MATCH(ENERGY_PRICING!BN$4,Hour_Distribution!$B$1:$B$385,0),MATCH(ENERGY_PRICING!$D30,Hour_Distribution!$A$1:$U$1,0))</f>
        <v>128</v>
      </c>
      <c r="BO30" s="40">
        <f>+INDEX(Hour_Distribution!$A$1:$U$385,MATCH(ENERGY_PRICING!BO$4,Hour_Distribution!$B$1:$B$385,0),MATCH(ENERGY_PRICING!$D30,Hour_Distribution!$A$1:$U$1,0))</f>
        <v>144</v>
      </c>
      <c r="BP30" s="40">
        <f>+INDEX(Hour_Distribution!$A$1:$U$385,MATCH(ENERGY_PRICING!BP$4,Hour_Distribution!$B$1:$B$385,0),MATCH(ENERGY_PRICING!$D30,Hour_Distribution!$A$1:$U$1,0))</f>
        <v>128</v>
      </c>
      <c r="BQ30" s="40">
        <f>+INDEX(Hour_Distribution!$A$1:$U$385,MATCH(ENERGY_PRICING!BQ$4,Hour_Distribution!$B$1:$B$385,0),MATCH(ENERGY_PRICING!$D30,Hour_Distribution!$A$1:$U$1,0))</f>
        <v>160</v>
      </c>
      <c r="BR30" s="40">
        <f>+INDEX(Hour_Distribution!$A$1:$U$385,MATCH(ENERGY_PRICING!BR$4,Hour_Distribution!$B$1:$B$385,0),MATCH(ENERGY_PRICING!$D30,Hour_Distribution!$A$1:$U$1,0))</f>
        <v>128</v>
      </c>
      <c r="BS30" s="40">
        <f>+INDEX(Hour_Distribution!$A$1:$U$385,MATCH(ENERGY_PRICING!BS$4,Hour_Distribution!$B$1:$B$385,0),MATCH(ENERGY_PRICING!$D30,Hour_Distribution!$A$1:$U$1,0))</f>
        <v>128</v>
      </c>
      <c r="BT30" s="40">
        <f>+INDEX(Hour_Distribution!$A$1:$U$385,MATCH(ENERGY_PRICING!BT$4,Hour_Distribution!$B$1:$B$385,0),MATCH(ENERGY_PRICING!$D30,Hour_Distribution!$A$1:$U$1,0))</f>
        <v>160</v>
      </c>
      <c r="BU30" s="40">
        <f>+INDEX(Hour_Distribution!$A$1:$U$385,MATCH(ENERGY_PRICING!BU$4,Hour_Distribution!$B$1:$B$385,0),MATCH(ENERGY_PRICING!$D30,Hour_Distribution!$A$1:$U$1,0))</f>
        <v>128</v>
      </c>
      <c r="BV30" s="40">
        <f>+INDEX(Hour_Distribution!$A$1:$U$385,MATCH(ENERGY_PRICING!BV$4,Hour_Distribution!$B$1:$B$385,0),MATCH(ENERGY_PRICING!$D30,Hour_Distribution!$A$1:$U$1,0))</f>
        <v>144</v>
      </c>
      <c r="BW30" s="40">
        <f>+INDEX(Hour_Distribution!$A$1:$U$385,MATCH(ENERGY_PRICING!BW$4,Hour_Distribution!$B$1:$B$385,0),MATCH(ENERGY_PRICING!$D30,Hour_Distribution!$A$1:$U$1,0))</f>
        <v>144</v>
      </c>
      <c r="BX30" s="40">
        <f>+INDEX(Hour_Distribution!$A$1:$U$385,MATCH(ENERGY_PRICING!BX$4,Hour_Distribution!$B$1:$B$385,0),MATCH(ENERGY_PRICING!$D30,Hour_Distribution!$A$1:$U$1,0))</f>
        <v>128</v>
      </c>
      <c r="BY30" s="40">
        <f>+INDEX(Hour_Distribution!$A$1:$U$385,MATCH(ENERGY_PRICING!BY$4,Hour_Distribution!$B$1:$B$385,0),MATCH(ENERGY_PRICING!$D30,Hour_Distribution!$A$1:$U$1,0))</f>
        <v>160</v>
      </c>
      <c r="BZ30" s="40">
        <f>+INDEX(Hour_Distribution!$A$1:$U$385,MATCH(ENERGY_PRICING!BZ$4,Hour_Distribution!$B$1:$B$385,0),MATCH(ENERGY_PRICING!$D30,Hour_Distribution!$A$1:$U$1,0))</f>
        <v>128</v>
      </c>
      <c r="CA30" s="40">
        <f>+INDEX(Hour_Distribution!$A$1:$U$385,MATCH(ENERGY_PRICING!CA$4,Hour_Distribution!$B$1:$B$385,0),MATCH(ENERGY_PRICING!$D30,Hour_Distribution!$A$1:$U$1,0))</f>
        <v>128</v>
      </c>
      <c r="CB30" s="40">
        <f>+INDEX(Hour_Distribution!$A$1:$U$385,MATCH(ENERGY_PRICING!CB$4,Hour_Distribution!$B$1:$B$385,0),MATCH(ENERGY_PRICING!$D30,Hour_Distribution!$A$1:$U$1,0))</f>
        <v>128</v>
      </c>
      <c r="CC30" s="40">
        <f>+INDEX(Hour_Distribution!$A$1:$U$385,MATCH(ENERGY_PRICING!CC$4,Hour_Distribution!$B$1:$B$385,0),MATCH(ENERGY_PRICING!$D30,Hour_Distribution!$A$1:$U$1,0))</f>
        <v>160</v>
      </c>
      <c r="CD30" s="40">
        <f>+INDEX(Hour_Distribution!$A$1:$U$385,MATCH(ENERGY_PRICING!CD$4,Hour_Distribution!$B$1:$B$385,0),MATCH(ENERGY_PRICING!$D30,Hour_Distribution!$A$1:$U$1,0))</f>
        <v>128</v>
      </c>
      <c r="CE30" s="40">
        <f>+INDEX(Hour_Distribution!$A$1:$U$385,MATCH(ENERGY_PRICING!CE$4,Hour_Distribution!$B$1:$B$385,0),MATCH(ENERGY_PRICING!$D30,Hour_Distribution!$A$1:$U$1,0))</f>
        <v>144</v>
      </c>
      <c r="CF30" s="40">
        <f>+INDEX(Hour_Distribution!$A$1:$U$385,MATCH(ENERGY_PRICING!CF$4,Hour_Distribution!$B$1:$B$385,0),MATCH(ENERGY_PRICING!$D30,Hour_Distribution!$A$1:$U$1,0))</f>
        <v>144</v>
      </c>
      <c r="CG30" s="40">
        <f>+INDEX(Hour_Distribution!$A$1:$U$385,MATCH(ENERGY_PRICING!CG$4,Hour_Distribution!$B$1:$B$385,0),MATCH(ENERGY_PRICING!$D30,Hour_Distribution!$A$1:$U$1,0))</f>
        <v>128</v>
      </c>
      <c r="CH30" s="40">
        <f>+INDEX(Hour_Distribution!$A$1:$U$385,MATCH(ENERGY_PRICING!CH$4,Hour_Distribution!$B$1:$B$385,0),MATCH(ENERGY_PRICING!$D30,Hour_Distribution!$A$1:$U$1,0))</f>
        <v>160</v>
      </c>
      <c r="CI30" s="40">
        <f>+INDEX(Hour_Distribution!$A$1:$U$385,MATCH(ENERGY_PRICING!CI$4,Hour_Distribution!$B$1:$B$385,0),MATCH(ENERGY_PRICING!$D30,Hour_Distribution!$A$1:$U$1,0))</f>
        <v>128</v>
      </c>
      <c r="CJ30" s="40">
        <f>+INDEX(Hour_Distribution!$A$1:$U$385,MATCH(ENERGY_PRICING!CJ$4,Hour_Distribution!$B$1:$B$385,0),MATCH(ENERGY_PRICING!$D30,Hour_Distribution!$A$1:$U$1,0))</f>
        <v>128</v>
      </c>
      <c r="CK30" s="40">
        <f>+INDEX(Hour_Distribution!$A$1:$U$385,MATCH(ENERGY_PRICING!CK$4,Hour_Distribution!$B$1:$B$385,0),MATCH(ENERGY_PRICING!$D30,Hour_Distribution!$A$1:$U$1,0))</f>
        <v>160</v>
      </c>
      <c r="CL30" s="40">
        <f>+INDEX(Hour_Distribution!$A$1:$U$385,MATCH(ENERGY_PRICING!CL$4,Hour_Distribution!$B$1:$B$385,0),MATCH(ENERGY_PRICING!$D30,Hour_Distribution!$A$1:$U$1,0))</f>
        <v>128</v>
      </c>
      <c r="CM30" s="40">
        <f>+INDEX(Hour_Distribution!$A$1:$U$385,MATCH(ENERGY_PRICING!CM$4,Hour_Distribution!$B$1:$B$385,0),MATCH(ENERGY_PRICING!$D30,Hour_Distribution!$A$1:$U$1,0))</f>
        <v>128</v>
      </c>
      <c r="CN30" s="40">
        <f>+INDEX(Hour_Distribution!$A$1:$U$385,MATCH(ENERGY_PRICING!CN$4,Hour_Distribution!$B$1:$B$385,0),MATCH(ENERGY_PRICING!$D30,Hour_Distribution!$A$1:$U$1,0))</f>
        <v>160</v>
      </c>
      <c r="CO30" s="40">
        <f>+INDEX(Hour_Distribution!$A$1:$U$385,MATCH(ENERGY_PRICING!CO$4,Hour_Distribution!$B$1:$B$385,0),MATCH(ENERGY_PRICING!$D30,Hour_Distribution!$A$1:$U$1,0))</f>
        <v>128</v>
      </c>
      <c r="CP30" s="40">
        <f>+INDEX(Hour_Distribution!$A$1:$U$385,MATCH(ENERGY_PRICING!CP$4,Hour_Distribution!$B$1:$B$385,0),MATCH(ENERGY_PRICING!$D30,Hour_Distribution!$A$1:$U$1,0))</f>
        <v>128</v>
      </c>
      <c r="CQ30" s="40">
        <f>+INDEX(Hour_Distribution!$A$1:$U$385,MATCH(ENERGY_PRICING!CQ$4,Hour_Distribution!$B$1:$B$385,0),MATCH(ENERGY_PRICING!$D30,Hour_Distribution!$A$1:$U$1,0))</f>
        <v>160</v>
      </c>
      <c r="CR30" s="40">
        <f>+INDEX(Hour_Distribution!$A$1:$U$385,MATCH(ENERGY_PRICING!CR$4,Hour_Distribution!$B$1:$B$385,0),MATCH(ENERGY_PRICING!$D30,Hour_Distribution!$A$1:$U$1,0))</f>
        <v>128</v>
      </c>
      <c r="CS30" s="40">
        <f>+INDEX(Hour_Distribution!$A$1:$U$385,MATCH(ENERGY_PRICING!CS$4,Hour_Distribution!$B$1:$B$385,0),MATCH(ENERGY_PRICING!$D30,Hour_Distribution!$A$1:$U$1,0))</f>
        <v>144</v>
      </c>
      <c r="CT30" s="40">
        <f>+INDEX(Hour_Distribution!$A$1:$U$385,MATCH(ENERGY_PRICING!CT$4,Hour_Distribution!$B$1:$B$385,0),MATCH(ENERGY_PRICING!$D30,Hour_Distribution!$A$1:$U$1,0))</f>
        <v>144</v>
      </c>
      <c r="CU30" s="40">
        <f>+INDEX(Hour_Distribution!$A$1:$U$385,MATCH(ENERGY_PRICING!CU$4,Hour_Distribution!$B$1:$B$385,0),MATCH(ENERGY_PRICING!$D30,Hour_Distribution!$A$1:$U$1,0))</f>
        <v>128</v>
      </c>
      <c r="CV30" s="40">
        <f>+INDEX(Hour_Distribution!$A$1:$U$385,MATCH(ENERGY_PRICING!CV$4,Hour_Distribution!$B$1:$B$385,0),MATCH(ENERGY_PRICING!$D30,Hour_Distribution!$A$1:$U$1,0))</f>
        <v>160</v>
      </c>
      <c r="CW30" s="40">
        <f>+INDEX(Hour_Distribution!$A$1:$U$385,MATCH(ENERGY_PRICING!CW$4,Hour_Distribution!$B$1:$B$385,0),MATCH(ENERGY_PRICING!$D30,Hour_Distribution!$A$1:$U$1,0))</f>
        <v>128</v>
      </c>
      <c r="CX30" s="40">
        <f>+INDEX(Hour_Distribution!$A$1:$U$385,MATCH(ENERGY_PRICING!CX$4,Hour_Distribution!$B$1:$B$385,0),MATCH(ENERGY_PRICING!$D30,Hour_Distribution!$A$1:$U$1,0))</f>
        <v>128</v>
      </c>
      <c r="CY30" s="40">
        <f>+INDEX(Hour_Distribution!$A$1:$U$385,MATCH(ENERGY_PRICING!CY$4,Hour_Distribution!$B$1:$B$385,0),MATCH(ENERGY_PRICING!$D30,Hour_Distribution!$A$1:$U$1,0))</f>
        <v>144</v>
      </c>
      <c r="CZ30" s="40">
        <f>+INDEX(Hour_Distribution!$A$1:$U$385,MATCH(ENERGY_PRICING!CZ$4,Hour_Distribution!$B$1:$B$385,0),MATCH(ENERGY_PRICING!$D30,Hour_Distribution!$A$1:$U$1,0))</f>
        <v>144</v>
      </c>
      <c r="DA30" s="40">
        <f>+INDEX(Hour_Distribution!$A$1:$U$385,MATCH(ENERGY_PRICING!DA$4,Hour_Distribution!$B$1:$B$385,0),MATCH(ENERGY_PRICING!$D30,Hour_Distribution!$A$1:$U$1,0))</f>
        <v>128</v>
      </c>
      <c r="DB30" s="40">
        <f>+INDEX(Hour_Distribution!$A$1:$U$385,MATCH(ENERGY_PRICING!DB$4,Hour_Distribution!$B$1:$B$385,0),MATCH(ENERGY_PRICING!$D30,Hour_Distribution!$A$1:$U$1,0))</f>
        <v>144</v>
      </c>
      <c r="DC30" s="40">
        <f>+INDEX(Hour_Distribution!$A$1:$U$385,MATCH(ENERGY_PRICING!DC$4,Hour_Distribution!$B$1:$B$385,0),MATCH(ENERGY_PRICING!$D30,Hour_Distribution!$A$1:$U$1,0))</f>
        <v>144</v>
      </c>
      <c r="DD30" s="40">
        <f>+INDEX(Hour_Distribution!$A$1:$U$385,MATCH(ENERGY_PRICING!DD$4,Hour_Distribution!$B$1:$B$385,0),MATCH(ENERGY_PRICING!$D30,Hour_Distribution!$A$1:$U$1,0))</f>
        <v>128</v>
      </c>
      <c r="DE30" s="40">
        <f>+INDEX(Hour_Distribution!$A$1:$U$385,MATCH(ENERGY_PRICING!DE$4,Hour_Distribution!$B$1:$B$385,0),MATCH(ENERGY_PRICING!$D30,Hour_Distribution!$A$1:$U$1,0))</f>
        <v>160</v>
      </c>
      <c r="DF30" s="40">
        <f>+INDEX(Hour_Distribution!$A$1:$U$385,MATCH(ENERGY_PRICING!DF$4,Hour_Distribution!$B$1:$B$385,0),MATCH(ENERGY_PRICING!$D30,Hour_Distribution!$A$1:$U$1,0))</f>
        <v>128</v>
      </c>
      <c r="DG30" s="40">
        <f>+INDEX(Hour_Distribution!$A$1:$U$385,MATCH(ENERGY_PRICING!DG$4,Hour_Distribution!$B$1:$B$385,0),MATCH(ENERGY_PRICING!$D30,Hour_Distribution!$A$1:$U$1,0))</f>
        <v>128</v>
      </c>
      <c r="DH30" s="40">
        <f>+INDEX(Hour_Distribution!$A$1:$U$385,MATCH(ENERGY_PRICING!DH$4,Hour_Distribution!$B$1:$B$385,0),MATCH(ENERGY_PRICING!$D30,Hour_Distribution!$A$1:$U$1,0))</f>
        <v>160</v>
      </c>
      <c r="DI30" s="40">
        <f>+INDEX(Hour_Distribution!$A$1:$U$385,MATCH(ENERGY_PRICING!DI$4,Hour_Distribution!$B$1:$B$385,0),MATCH(ENERGY_PRICING!$D30,Hour_Distribution!$A$1:$U$1,0))</f>
        <v>128</v>
      </c>
      <c r="DJ30" s="40">
        <f>+INDEX(Hour_Distribution!$A$1:$U$385,MATCH(ENERGY_PRICING!DJ$4,Hour_Distribution!$B$1:$B$385,0),MATCH(ENERGY_PRICING!$D30,Hour_Distribution!$A$1:$U$1,0))</f>
        <v>128</v>
      </c>
      <c r="DK30" s="40">
        <f>+INDEX(Hour_Distribution!$A$1:$U$385,MATCH(ENERGY_PRICING!DK$4,Hour_Distribution!$B$1:$B$385,0),MATCH(ENERGY_PRICING!$D30,Hour_Distribution!$A$1:$U$1,0))</f>
        <v>160</v>
      </c>
      <c r="DL30" s="40">
        <f>+INDEX(Hour_Distribution!$A$1:$U$385,MATCH(ENERGY_PRICING!DL$4,Hour_Distribution!$B$1:$B$385,0),MATCH(ENERGY_PRICING!$D30,Hour_Distribution!$A$1:$U$1,0))</f>
        <v>128</v>
      </c>
      <c r="DM30" s="40">
        <f>+INDEX(Hour_Distribution!$A$1:$U$385,MATCH(ENERGY_PRICING!DM$4,Hour_Distribution!$B$1:$B$385,0),MATCH(ENERGY_PRICING!$D30,Hour_Distribution!$A$1:$U$1,0))</f>
        <v>128</v>
      </c>
      <c r="DN30" s="40">
        <f>+INDEX(Hour_Distribution!$A$1:$U$385,MATCH(ENERGY_PRICING!DN$4,Hour_Distribution!$B$1:$B$385,0),MATCH(ENERGY_PRICING!$D30,Hour_Distribution!$A$1:$U$1,0))</f>
        <v>160</v>
      </c>
      <c r="DO30" s="40">
        <f>+INDEX(Hour_Distribution!$A$1:$U$385,MATCH(ENERGY_PRICING!DO$4,Hour_Distribution!$B$1:$B$385,0),MATCH(ENERGY_PRICING!$D30,Hour_Distribution!$A$1:$U$1,0))</f>
        <v>128</v>
      </c>
      <c r="DP30" s="40">
        <f>+INDEX(Hour_Distribution!$A$1:$U$385,MATCH(ENERGY_PRICING!DP$4,Hour_Distribution!$B$1:$B$385,0),MATCH(ENERGY_PRICING!$D30,Hour_Distribution!$A$1:$U$1,0))</f>
        <v>144</v>
      </c>
      <c r="DQ30" s="40">
        <f>+INDEX(Hour_Distribution!$A$1:$U$385,MATCH(ENERGY_PRICING!DQ$4,Hour_Distribution!$B$1:$B$385,0),MATCH(ENERGY_PRICING!$D30,Hour_Distribution!$A$1:$U$1,0))</f>
        <v>144</v>
      </c>
      <c r="DR30" s="40">
        <f>+INDEX(Hour_Distribution!$A$1:$U$385,MATCH(ENERGY_PRICING!DR$4,Hour_Distribution!$B$1:$B$385,0),MATCH(ENERGY_PRICING!$D30,Hour_Distribution!$A$1:$U$1,0))</f>
        <v>128</v>
      </c>
      <c r="DS30" s="40">
        <f>+INDEX(Hour_Distribution!$A$1:$U$385,MATCH(ENERGY_PRICING!DS$4,Hour_Distribution!$B$1:$B$385,0),MATCH(ENERGY_PRICING!$D30,Hour_Distribution!$A$1:$U$1,0))</f>
        <v>144</v>
      </c>
      <c r="DT30" s="40">
        <f>+INDEX(Hour_Distribution!$A$1:$U$385,MATCH(ENERGY_PRICING!DT$4,Hour_Distribution!$B$1:$B$385,0),MATCH(ENERGY_PRICING!$D30,Hour_Distribution!$A$1:$U$1,0))</f>
        <v>144</v>
      </c>
      <c r="DU30" s="40">
        <f>+INDEX(Hour_Distribution!$A$1:$U$385,MATCH(ENERGY_PRICING!DU$4,Hour_Distribution!$B$1:$B$385,0),MATCH(ENERGY_PRICING!$D30,Hour_Distribution!$A$1:$U$1,0))</f>
        <v>128</v>
      </c>
      <c r="DV30" s="40">
        <f>+INDEX(Hour_Distribution!$A$1:$U$385,MATCH(ENERGY_PRICING!DV$4,Hour_Distribution!$B$1:$B$385,0),MATCH(ENERGY_PRICING!$D30,Hour_Distribution!$A$1:$U$1,0))</f>
        <v>128</v>
      </c>
      <c r="DW30" s="40">
        <f>+INDEX(Hour_Distribution!$A$1:$U$385,MATCH(ENERGY_PRICING!DW$4,Hour_Distribution!$B$1:$B$385,0),MATCH(ENERGY_PRICING!$D30,Hour_Distribution!$A$1:$U$1,0))</f>
        <v>160</v>
      </c>
      <c r="DX30" s="40">
        <f>+INDEX(Hour_Distribution!$A$1:$U$385,MATCH(ENERGY_PRICING!DX$4,Hour_Distribution!$B$1:$B$385,0),MATCH(ENERGY_PRICING!$D30,Hour_Distribution!$A$1:$U$1,0))</f>
        <v>128</v>
      </c>
      <c r="DY30" s="40">
        <f>+INDEX(Hour_Distribution!$A$1:$U$385,MATCH(ENERGY_PRICING!DY$4,Hour_Distribution!$B$1:$B$385,0),MATCH(ENERGY_PRICING!$D30,Hour_Distribution!$A$1:$U$1,0))</f>
        <v>144</v>
      </c>
      <c r="DZ30" s="40">
        <f>+INDEX(Hour_Distribution!$A$1:$U$385,MATCH(ENERGY_PRICING!DZ$4,Hour_Distribution!$B$1:$B$385,0),MATCH(ENERGY_PRICING!$D30,Hour_Distribution!$A$1:$U$1,0))</f>
        <v>144</v>
      </c>
      <c r="EA30" s="40">
        <f>+INDEX(Hour_Distribution!$A$1:$U$385,MATCH(ENERGY_PRICING!EA$4,Hour_Distribution!$B$1:$B$385,0),MATCH(ENERGY_PRICING!$D30,Hour_Distribution!$A$1:$U$1,0))</f>
        <v>128</v>
      </c>
      <c r="EB30" s="40">
        <f>+INDEX(Hour_Distribution!$A$1:$U$385,MATCH(ENERGY_PRICING!EB$4,Hour_Distribution!$B$1:$B$385,0),MATCH(ENERGY_PRICING!$D30,Hour_Distribution!$A$1:$U$1,0))</f>
        <v>160</v>
      </c>
      <c r="EC30" s="40">
        <f>+INDEX(Hour_Distribution!$A$1:$U$385,MATCH(ENERGY_PRICING!EC$4,Hour_Distribution!$B$1:$B$385,0),MATCH(ENERGY_PRICING!$D30,Hour_Distribution!$A$1:$U$1,0))</f>
        <v>128</v>
      </c>
      <c r="ED30" s="40">
        <f>+INDEX(Hour_Distribution!$A$1:$U$385,MATCH(ENERGY_PRICING!ED$4,Hour_Distribution!$B$1:$B$385,0),MATCH(ENERGY_PRICING!$D30,Hour_Distribution!$A$1:$U$1,0))</f>
        <v>128</v>
      </c>
      <c r="EE30" s="40">
        <f>+INDEX(Hour_Distribution!$A$1:$U$385,MATCH(ENERGY_PRICING!EE$4,Hour_Distribution!$B$1:$B$385,0),MATCH(ENERGY_PRICING!$D30,Hour_Distribution!$A$1:$U$1,0))</f>
        <v>160</v>
      </c>
      <c r="EF30" s="40">
        <f>+INDEX(Hour_Distribution!$A$1:$U$385,MATCH(ENERGY_PRICING!EF$4,Hour_Distribution!$B$1:$B$385,0),MATCH(ENERGY_PRICING!$D30,Hour_Distribution!$A$1:$U$1,0))</f>
        <v>128</v>
      </c>
      <c r="EG30" s="40">
        <f>+INDEX(Hour_Distribution!$A$1:$U$385,MATCH(ENERGY_PRICING!EG$4,Hour_Distribution!$B$1:$B$385,0),MATCH(ENERGY_PRICING!$D30,Hour_Distribution!$A$1:$U$1,0))</f>
        <v>144</v>
      </c>
      <c r="EH30" s="40">
        <f>+INDEX(Hour_Distribution!$A$1:$U$385,MATCH(ENERGY_PRICING!EH$4,Hour_Distribution!$B$1:$B$385,0),MATCH(ENERGY_PRICING!$D30,Hour_Distribution!$A$1:$U$1,0))</f>
        <v>144</v>
      </c>
      <c r="EI30" s="40">
        <f>+INDEX(Hour_Distribution!$A$1:$U$385,MATCH(ENERGY_PRICING!EI$4,Hour_Distribution!$B$1:$B$385,0),MATCH(ENERGY_PRICING!$D30,Hour_Distribution!$A$1:$U$1,0))</f>
        <v>128</v>
      </c>
      <c r="EJ30" s="40">
        <f>+INDEX(Hour_Distribution!$A$1:$U$385,MATCH(ENERGY_PRICING!EJ$4,Hour_Distribution!$B$1:$B$385,0),MATCH(ENERGY_PRICING!$D30,Hour_Distribution!$A$1:$U$1,0))</f>
        <v>128</v>
      </c>
      <c r="EK30" s="40">
        <f>+INDEX(Hour_Distribution!$A$1:$U$385,MATCH(ENERGY_PRICING!EK$4,Hour_Distribution!$B$1:$B$385,0),MATCH(ENERGY_PRICING!$D30,Hour_Distribution!$A$1:$U$1,0))</f>
        <v>160</v>
      </c>
      <c r="EL30" s="40">
        <f>+INDEX(Hour_Distribution!$A$1:$U$385,MATCH(ENERGY_PRICING!EL$4,Hour_Distribution!$B$1:$B$385,0),MATCH(ENERGY_PRICING!$D30,Hour_Distribution!$A$1:$U$1,0))</f>
        <v>128</v>
      </c>
      <c r="EM30" s="40">
        <f>+INDEX(Hour_Distribution!$A$1:$U$385,MATCH(ENERGY_PRICING!EM$4,Hour_Distribution!$B$1:$B$385,0),MATCH(ENERGY_PRICING!$D30,Hour_Distribution!$A$1:$U$1,0))</f>
        <v>144</v>
      </c>
      <c r="EN30" s="40">
        <f>+INDEX(Hour_Distribution!$A$1:$U$385,MATCH(ENERGY_PRICING!EN$4,Hour_Distribution!$B$1:$B$385,0),MATCH(ENERGY_PRICING!$D30,Hour_Distribution!$A$1:$U$1,0))</f>
        <v>144</v>
      </c>
      <c r="EO30" s="40">
        <f>+INDEX(Hour_Distribution!$A$1:$U$385,MATCH(ENERGY_PRICING!EO$4,Hour_Distribution!$B$1:$B$385,0),MATCH(ENERGY_PRICING!$D30,Hour_Distribution!$A$1:$U$1,0))</f>
        <v>128</v>
      </c>
      <c r="EP30" s="40">
        <f>+INDEX(Hour_Distribution!$A$1:$U$385,MATCH(ENERGY_PRICING!EP$4,Hour_Distribution!$B$1:$B$385,0),MATCH(ENERGY_PRICING!$D30,Hour_Distribution!$A$1:$U$1,0))</f>
        <v>160</v>
      </c>
      <c r="EQ30" s="40">
        <f>+INDEX(Hour_Distribution!$A$1:$U$385,MATCH(ENERGY_PRICING!EQ$4,Hour_Distribution!$B$1:$B$385,0),MATCH(ENERGY_PRICING!$D30,Hour_Distribution!$A$1:$U$1,0))</f>
        <v>128</v>
      </c>
      <c r="ER30" s="40">
        <f>+INDEX(Hour_Distribution!$A$1:$U$385,MATCH(ENERGY_PRICING!ER$4,Hour_Distribution!$B$1:$B$385,0),MATCH(ENERGY_PRICING!$D30,Hour_Distribution!$A$1:$U$1,0))</f>
        <v>128</v>
      </c>
      <c r="ES30" s="40">
        <f>+INDEX(Hour_Distribution!$A$1:$U$385,MATCH(ENERGY_PRICING!ES$4,Hour_Distribution!$B$1:$B$385,0),MATCH(ENERGY_PRICING!$D30,Hour_Distribution!$A$1:$U$1,0))</f>
        <v>160</v>
      </c>
      <c r="ET30" s="40">
        <f>+INDEX(Hour_Distribution!$A$1:$U$385,MATCH(ENERGY_PRICING!ET$4,Hour_Distribution!$B$1:$B$385,0),MATCH(ENERGY_PRICING!$D30,Hour_Distribution!$A$1:$U$1,0))</f>
        <v>128</v>
      </c>
      <c r="EU30" s="40">
        <f>+INDEX(Hour_Distribution!$A$1:$U$385,MATCH(ENERGY_PRICING!EU$4,Hour_Distribution!$B$1:$B$385,0),MATCH(ENERGY_PRICING!$D30,Hour_Distribution!$A$1:$U$1,0))</f>
        <v>128</v>
      </c>
      <c r="EV30" s="40">
        <f>+INDEX(Hour_Distribution!$A$1:$U$385,MATCH(ENERGY_PRICING!EV$4,Hour_Distribution!$B$1:$B$385,0),MATCH(ENERGY_PRICING!$D30,Hour_Distribution!$A$1:$U$1,0))</f>
        <v>144</v>
      </c>
      <c r="EW30" s="40">
        <f>+INDEX(Hour_Distribution!$A$1:$U$385,MATCH(ENERGY_PRICING!EW$4,Hour_Distribution!$B$1:$B$385,0),MATCH(ENERGY_PRICING!$D30,Hour_Distribution!$A$1:$U$1,0))</f>
        <v>144</v>
      </c>
      <c r="EX30" s="40">
        <f>+INDEX(Hour_Distribution!$A$1:$U$385,MATCH(ENERGY_PRICING!EX$4,Hour_Distribution!$B$1:$B$385,0),MATCH(ENERGY_PRICING!$D30,Hour_Distribution!$A$1:$U$1,0))</f>
        <v>128</v>
      </c>
      <c r="EY30" s="40">
        <f>+INDEX(Hour_Distribution!$A$1:$U$385,MATCH(ENERGY_PRICING!EY$4,Hour_Distribution!$B$1:$B$385,0),MATCH(ENERGY_PRICING!$D30,Hour_Distribution!$A$1:$U$1,0))</f>
        <v>160</v>
      </c>
      <c r="EZ30" s="40">
        <f>+INDEX(Hour_Distribution!$A$1:$U$385,MATCH(ENERGY_PRICING!EZ$4,Hour_Distribution!$B$1:$B$385,0),MATCH(ENERGY_PRICING!$D30,Hour_Distribution!$A$1:$U$1,0))</f>
        <v>128</v>
      </c>
      <c r="FA30" s="40">
        <f>+INDEX(Hour_Distribution!$A$1:$U$385,MATCH(ENERGY_PRICING!FA$4,Hour_Distribution!$B$1:$B$385,0),MATCH(ENERGY_PRICING!$D30,Hour_Distribution!$A$1:$U$1,0))</f>
        <v>128</v>
      </c>
      <c r="FB30" s="40">
        <f>+INDEX(Hour_Distribution!$A$1:$U$385,MATCH(ENERGY_PRICING!FB$4,Hour_Distribution!$B$1:$B$385,0),MATCH(ENERGY_PRICING!$D30,Hour_Distribution!$A$1:$U$1,0))</f>
        <v>160</v>
      </c>
      <c r="FC30" s="40">
        <f>+INDEX(Hour_Distribution!$A$1:$U$385,MATCH(ENERGY_PRICING!FC$4,Hour_Distribution!$B$1:$B$385,0),MATCH(ENERGY_PRICING!$D30,Hour_Distribution!$A$1:$U$1,0))</f>
        <v>128</v>
      </c>
      <c r="FD30" s="40">
        <f>+INDEX(Hour_Distribution!$A$1:$U$385,MATCH(ENERGY_PRICING!FD$4,Hour_Distribution!$B$1:$B$385,0),MATCH(ENERGY_PRICING!$D30,Hour_Distribution!$A$1:$U$1,0))</f>
        <v>144</v>
      </c>
      <c r="FE30" s="40">
        <f>+INDEX(Hour_Distribution!$A$1:$U$385,MATCH(ENERGY_PRICING!FE$4,Hour_Distribution!$B$1:$B$385,0),MATCH(ENERGY_PRICING!$D30,Hour_Distribution!$A$1:$U$1,0))</f>
        <v>144</v>
      </c>
      <c r="FF30" s="40">
        <f>+INDEX(Hour_Distribution!$A$1:$U$385,MATCH(ENERGY_PRICING!FF$4,Hour_Distribution!$B$1:$B$385,0),MATCH(ENERGY_PRICING!$D30,Hour_Distribution!$A$1:$U$1,0))</f>
        <v>128</v>
      </c>
      <c r="FG30" s="40">
        <f>+INDEX(Hour_Distribution!$A$1:$U$385,MATCH(ENERGY_PRICING!FG$4,Hour_Distribution!$B$1:$B$385,0),MATCH(ENERGY_PRICING!$D30,Hour_Distribution!$A$1:$U$1,0))</f>
        <v>128</v>
      </c>
      <c r="FH30" s="40">
        <f>+INDEX(Hour_Distribution!$A$1:$U$385,MATCH(ENERGY_PRICING!FH$4,Hour_Distribution!$B$1:$B$385,0),MATCH(ENERGY_PRICING!$D30,Hour_Distribution!$A$1:$U$1,0))</f>
        <v>160</v>
      </c>
      <c r="FI30" s="40">
        <f>+INDEX(Hour_Distribution!$A$1:$U$385,MATCH(ENERGY_PRICING!FI$4,Hour_Distribution!$B$1:$B$385,0),MATCH(ENERGY_PRICING!$D30,Hour_Distribution!$A$1:$U$1,0))</f>
        <v>128</v>
      </c>
      <c r="FJ30" s="40">
        <f>+INDEX(Hour_Distribution!$A$1:$U$385,MATCH(ENERGY_PRICING!FJ$4,Hour_Distribution!$B$1:$B$385,0),MATCH(ENERGY_PRICING!$D30,Hour_Distribution!$A$1:$U$1,0))</f>
        <v>128</v>
      </c>
      <c r="FK30" s="40">
        <f>+INDEX(Hour_Distribution!$A$1:$U$385,MATCH(ENERGY_PRICING!FK$4,Hour_Distribution!$B$1:$B$385,0),MATCH(ENERGY_PRICING!$D30,Hour_Distribution!$A$1:$U$1,0))</f>
        <v>160</v>
      </c>
      <c r="FL30" s="40">
        <f>+INDEX(Hour_Distribution!$A$1:$U$385,MATCH(ENERGY_PRICING!FL$4,Hour_Distribution!$B$1:$B$385,0),MATCH(ENERGY_PRICING!$D30,Hour_Distribution!$A$1:$U$1,0))</f>
        <v>128</v>
      </c>
      <c r="FM30" s="40">
        <f>+INDEX(Hour_Distribution!$A$1:$U$385,MATCH(ENERGY_PRICING!FM$4,Hour_Distribution!$B$1:$B$385,0),MATCH(ENERGY_PRICING!$D30,Hour_Distribution!$A$1:$U$1,0))</f>
        <v>144</v>
      </c>
      <c r="FN30" s="40">
        <f>+INDEX(Hour_Distribution!$A$1:$U$385,MATCH(ENERGY_PRICING!FN$4,Hour_Distribution!$B$1:$B$385,0),MATCH(ENERGY_PRICING!$D30,Hour_Distribution!$A$1:$U$1,0))</f>
        <v>144</v>
      </c>
      <c r="FO30" s="40">
        <f>+INDEX(Hour_Distribution!$A$1:$U$385,MATCH(ENERGY_PRICING!FO$4,Hour_Distribution!$B$1:$B$385,0),MATCH(ENERGY_PRICING!$D30,Hour_Distribution!$A$1:$U$1,0))</f>
        <v>128</v>
      </c>
      <c r="FP30" s="40">
        <f>+INDEX(Hour_Distribution!$A$1:$U$385,MATCH(ENERGY_PRICING!FP$4,Hour_Distribution!$B$1:$B$385,0),MATCH(ENERGY_PRICING!$D30,Hour_Distribution!$A$1:$U$1,0))</f>
        <v>160</v>
      </c>
      <c r="FQ30" s="40">
        <f>+INDEX(Hour_Distribution!$A$1:$U$385,MATCH(ENERGY_PRICING!FQ$4,Hour_Distribution!$B$1:$B$385,0),MATCH(ENERGY_PRICING!$D30,Hour_Distribution!$A$1:$U$1,0))</f>
        <v>128</v>
      </c>
      <c r="FR30" s="40">
        <f>+INDEX(Hour_Distribution!$A$1:$U$385,MATCH(ENERGY_PRICING!FR$4,Hour_Distribution!$B$1:$B$385,0),MATCH(ENERGY_PRICING!$D30,Hour_Distribution!$A$1:$U$1,0))</f>
        <v>128</v>
      </c>
      <c r="FS30" s="40">
        <f>+INDEX(Hour_Distribution!$A$1:$U$385,MATCH(ENERGY_PRICING!FS$4,Hour_Distribution!$B$1:$B$385,0),MATCH(ENERGY_PRICING!$D30,Hour_Distribution!$A$1:$U$1,0))</f>
        <v>144</v>
      </c>
      <c r="FT30" s="40">
        <f>+INDEX(Hour_Distribution!$A$1:$U$385,MATCH(ENERGY_PRICING!FT$4,Hour_Distribution!$B$1:$B$385,0),MATCH(ENERGY_PRICING!$D30,Hour_Distribution!$A$1:$U$1,0))</f>
        <v>144</v>
      </c>
      <c r="FU30" s="40">
        <f>+INDEX(Hour_Distribution!$A$1:$U$385,MATCH(ENERGY_PRICING!FU$4,Hour_Distribution!$B$1:$B$385,0),MATCH(ENERGY_PRICING!$D30,Hour_Distribution!$A$1:$U$1,0))</f>
        <v>128</v>
      </c>
      <c r="FV30" s="40">
        <f>+INDEX(Hour_Distribution!$A$1:$U$385,MATCH(ENERGY_PRICING!FV$4,Hour_Distribution!$B$1:$B$385,0),MATCH(ENERGY_PRICING!$D30,Hour_Distribution!$A$1:$U$1,0))</f>
        <v>144</v>
      </c>
      <c r="FW30" s="40">
        <f>+INDEX(Hour_Distribution!$A$1:$U$385,MATCH(ENERGY_PRICING!FW$4,Hour_Distribution!$B$1:$B$385,0),MATCH(ENERGY_PRICING!$D30,Hour_Distribution!$A$1:$U$1,0))</f>
        <v>144</v>
      </c>
      <c r="FX30" s="40">
        <f>+INDEX(Hour_Distribution!$A$1:$U$385,MATCH(ENERGY_PRICING!FX$4,Hour_Distribution!$B$1:$B$385,0),MATCH(ENERGY_PRICING!$D30,Hour_Distribution!$A$1:$U$1,0))</f>
        <v>128</v>
      </c>
      <c r="FY30" s="40">
        <f>+INDEX(Hour_Distribution!$A$1:$U$385,MATCH(ENERGY_PRICING!FY$4,Hour_Distribution!$B$1:$B$385,0),MATCH(ENERGY_PRICING!$D30,Hour_Distribution!$A$1:$U$1,0))</f>
        <v>160</v>
      </c>
      <c r="FZ30" s="40">
        <f>+INDEX(Hour_Distribution!$A$1:$U$385,MATCH(ENERGY_PRICING!FZ$4,Hour_Distribution!$B$1:$B$385,0),MATCH(ENERGY_PRICING!$D30,Hour_Distribution!$A$1:$U$1,0))</f>
        <v>128</v>
      </c>
      <c r="GA30" s="40">
        <f>+INDEX(Hour_Distribution!$A$1:$U$385,MATCH(ENERGY_PRICING!GA$4,Hour_Distribution!$B$1:$B$385,0),MATCH(ENERGY_PRICING!$D30,Hour_Distribution!$A$1:$U$1,0))</f>
        <v>128</v>
      </c>
      <c r="GB30" s="40">
        <f>+INDEX(Hour_Distribution!$A$1:$U$385,MATCH(ENERGY_PRICING!GB$4,Hour_Distribution!$B$1:$B$385,0),MATCH(ENERGY_PRICING!$D30,Hour_Distribution!$A$1:$U$1,0))</f>
        <v>160</v>
      </c>
      <c r="GC30" s="40">
        <f>+INDEX(Hour_Distribution!$A$1:$U$385,MATCH(ENERGY_PRICING!GC$4,Hour_Distribution!$B$1:$B$385,0),MATCH(ENERGY_PRICING!$D30,Hour_Distribution!$A$1:$U$1,0))</f>
        <v>128</v>
      </c>
      <c r="GD30" s="40">
        <f>+INDEX(Hour_Distribution!$A$1:$U$385,MATCH(ENERGY_PRICING!GD$4,Hour_Distribution!$B$1:$B$385,0),MATCH(ENERGY_PRICING!$D30,Hour_Distribution!$A$1:$U$1,0))</f>
        <v>128</v>
      </c>
      <c r="GE30" s="40">
        <f>+INDEX(Hour_Distribution!$A$1:$U$385,MATCH(ENERGY_PRICING!GE$4,Hour_Distribution!$B$1:$B$385,0),MATCH(ENERGY_PRICING!$D30,Hour_Distribution!$A$1:$U$1,0))</f>
        <v>160</v>
      </c>
      <c r="GF30" s="40">
        <f>+INDEX(Hour_Distribution!$A$1:$U$385,MATCH(ENERGY_PRICING!GF$4,Hour_Distribution!$B$1:$B$385,0),MATCH(ENERGY_PRICING!$D30,Hour_Distribution!$A$1:$U$1,0))</f>
        <v>128</v>
      </c>
      <c r="GG30" s="40">
        <f>+INDEX(Hour_Distribution!$A$1:$U$385,MATCH(ENERGY_PRICING!GG$4,Hour_Distribution!$B$1:$B$385,0),MATCH(ENERGY_PRICING!$D30,Hour_Distribution!$A$1:$U$1,0))</f>
        <v>144</v>
      </c>
      <c r="GH30" s="40">
        <f>+INDEX(Hour_Distribution!$A$1:$U$385,MATCH(ENERGY_PRICING!GH$4,Hour_Distribution!$B$1:$B$385,0),MATCH(ENERGY_PRICING!$D30,Hour_Distribution!$A$1:$U$1,0))</f>
        <v>144</v>
      </c>
      <c r="GI30" s="40">
        <f>+INDEX(Hour_Distribution!$A$1:$U$385,MATCH(ENERGY_PRICING!GI$4,Hour_Distribution!$B$1:$B$385,0),MATCH(ENERGY_PRICING!$D30,Hour_Distribution!$A$1:$U$1,0))</f>
        <v>128</v>
      </c>
      <c r="GJ30" s="40">
        <f>+INDEX(Hour_Distribution!$A$1:$U$385,MATCH(ENERGY_PRICING!GJ$4,Hour_Distribution!$B$1:$B$385,0),MATCH(ENERGY_PRICING!$D30,Hour_Distribution!$A$1:$U$1,0))</f>
        <v>160</v>
      </c>
      <c r="GK30" s="40">
        <f>+INDEX(Hour_Distribution!$A$1:$U$385,MATCH(ENERGY_PRICING!GK$4,Hour_Distribution!$B$1:$B$385,0),MATCH(ENERGY_PRICING!$D30,Hour_Distribution!$A$1:$U$1,0))</f>
        <v>128</v>
      </c>
      <c r="GL30" s="40">
        <f>+INDEX(Hour_Distribution!$A$1:$U$385,MATCH(ENERGY_PRICING!GL$4,Hour_Distribution!$B$1:$B$385,0),MATCH(ENERGY_PRICING!$D30,Hour_Distribution!$A$1:$U$1,0))</f>
        <v>128</v>
      </c>
      <c r="GM30" s="40">
        <f>+INDEX(Hour_Distribution!$A$1:$U$385,MATCH(ENERGY_PRICING!GM$4,Hour_Distribution!$B$1:$B$385,0),MATCH(ENERGY_PRICING!$D30,Hour_Distribution!$A$1:$U$1,0))</f>
        <v>160</v>
      </c>
      <c r="GN30" s="40">
        <f>+INDEX(Hour_Distribution!$A$1:$U$385,MATCH(ENERGY_PRICING!GN$4,Hour_Distribution!$B$1:$B$385,0),MATCH(ENERGY_PRICING!$D30,Hour_Distribution!$A$1:$U$1,0))</f>
        <v>128</v>
      </c>
      <c r="GO30" s="40">
        <f>+INDEX(Hour_Distribution!$A$1:$U$385,MATCH(ENERGY_PRICING!GO$4,Hour_Distribution!$B$1:$B$385,0),MATCH(ENERGY_PRICING!$D30,Hour_Distribution!$A$1:$U$1,0))</f>
        <v>144</v>
      </c>
      <c r="GP30" s="40">
        <f>+INDEX(Hour_Distribution!$A$1:$U$385,MATCH(ENERGY_PRICING!GP$4,Hour_Distribution!$B$1:$B$385,0),MATCH(ENERGY_PRICING!$D30,Hour_Distribution!$A$1:$U$1,0))</f>
        <v>128</v>
      </c>
      <c r="GQ30" s="40">
        <f>+INDEX(Hour_Distribution!$A$1:$U$385,MATCH(ENERGY_PRICING!GQ$4,Hour_Distribution!$B$1:$B$385,0),MATCH(ENERGY_PRICING!$D30,Hour_Distribution!$A$1:$U$1,0))</f>
        <v>144</v>
      </c>
      <c r="GR30" s="40">
        <f>+INDEX(Hour_Distribution!$A$1:$U$385,MATCH(ENERGY_PRICING!GR$4,Hour_Distribution!$B$1:$B$385,0),MATCH(ENERGY_PRICING!$D30,Hour_Distribution!$A$1:$U$1,0))</f>
        <v>128</v>
      </c>
      <c r="GS30" s="40">
        <f>+INDEX(Hour_Distribution!$A$1:$U$385,MATCH(ENERGY_PRICING!GS$4,Hour_Distribution!$B$1:$B$385,0),MATCH(ENERGY_PRICING!$D30,Hour_Distribution!$A$1:$U$1,0))</f>
        <v>160</v>
      </c>
      <c r="GT30" s="40">
        <f>+INDEX(Hour_Distribution!$A$1:$U$385,MATCH(ENERGY_PRICING!GT$4,Hour_Distribution!$B$1:$B$385,0),MATCH(ENERGY_PRICING!$D30,Hour_Distribution!$A$1:$U$1,0))</f>
        <v>128</v>
      </c>
      <c r="GU30" s="40">
        <f>+INDEX(Hour_Distribution!$A$1:$U$385,MATCH(ENERGY_PRICING!GU$4,Hour_Distribution!$B$1:$B$385,0),MATCH(ENERGY_PRICING!$D30,Hour_Distribution!$A$1:$U$1,0))</f>
        <v>128</v>
      </c>
      <c r="GV30" s="40">
        <f>+INDEX(Hour_Distribution!$A$1:$U$385,MATCH(ENERGY_PRICING!GV$4,Hour_Distribution!$B$1:$B$385,0),MATCH(ENERGY_PRICING!$D30,Hour_Distribution!$A$1:$U$1,0))</f>
        <v>160</v>
      </c>
      <c r="GW30" s="40">
        <f>+INDEX(Hour_Distribution!$A$1:$U$385,MATCH(ENERGY_PRICING!GW$4,Hour_Distribution!$B$1:$B$385,0),MATCH(ENERGY_PRICING!$D30,Hour_Distribution!$A$1:$U$1,0))</f>
        <v>128</v>
      </c>
      <c r="GX30" s="40">
        <f>+INDEX(Hour_Distribution!$A$1:$U$385,MATCH(ENERGY_PRICING!GX$4,Hour_Distribution!$B$1:$B$385,0),MATCH(ENERGY_PRICING!$D30,Hour_Distribution!$A$1:$U$1,0))</f>
        <v>144</v>
      </c>
      <c r="GY30" s="40">
        <f>+INDEX(Hour_Distribution!$A$1:$U$385,MATCH(ENERGY_PRICING!GY$4,Hour_Distribution!$B$1:$B$385,0),MATCH(ENERGY_PRICING!$D30,Hour_Distribution!$A$1:$U$1,0))</f>
        <v>144</v>
      </c>
      <c r="GZ30" s="40">
        <f>+INDEX(Hour_Distribution!$A$1:$U$385,MATCH(ENERGY_PRICING!GZ$4,Hour_Distribution!$B$1:$B$385,0),MATCH(ENERGY_PRICING!$D30,Hour_Distribution!$A$1:$U$1,0))</f>
        <v>128</v>
      </c>
      <c r="HA30" s="40">
        <f>+INDEX(Hour_Distribution!$A$1:$U$385,MATCH(ENERGY_PRICING!HA$4,Hour_Distribution!$B$1:$B$385,0),MATCH(ENERGY_PRICING!$D30,Hour_Distribution!$A$1:$U$1,0))</f>
        <v>160</v>
      </c>
      <c r="HB30" s="40">
        <f>+INDEX(Hour_Distribution!$A$1:$U$385,MATCH(ENERGY_PRICING!HB$4,Hour_Distribution!$B$1:$B$385,0),MATCH(ENERGY_PRICING!$D30,Hour_Distribution!$A$1:$U$1,0))</f>
        <v>128</v>
      </c>
      <c r="HC30" s="40">
        <f>+INDEX(Hour_Distribution!$A$1:$U$385,MATCH(ENERGY_PRICING!HC$4,Hour_Distribution!$B$1:$B$385,0),MATCH(ENERGY_PRICING!$D30,Hour_Distribution!$A$1:$U$1,0))</f>
        <v>128</v>
      </c>
      <c r="HD30" s="40">
        <f>+INDEX(Hour_Distribution!$A$1:$U$385,MATCH(ENERGY_PRICING!HD$4,Hour_Distribution!$B$1:$B$385,0),MATCH(ENERGY_PRICING!$D30,Hour_Distribution!$A$1:$U$1,0))</f>
        <v>128</v>
      </c>
      <c r="HE30" s="40">
        <f>+INDEX(Hour_Distribution!$A$1:$U$385,MATCH(ENERGY_PRICING!HE$4,Hour_Distribution!$B$1:$B$385,0),MATCH(ENERGY_PRICING!$D30,Hour_Distribution!$A$1:$U$1,0))</f>
        <v>160</v>
      </c>
      <c r="HF30" s="40">
        <f>+INDEX(Hour_Distribution!$A$1:$U$385,MATCH(ENERGY_PRICING!HF$4,Hour_Distribution!$B$1:$B$385,0),MATCH(ENERGY_PRICING!$D30,Hour_Distribution!$A$1:$U$1,0))</f>
        <v>128</v>
      </c>
      <c r="HG30" s="40">
        <f>+INDEX(Hour_Distribution!$A$1:$U$385,MATCH(ENERGY_PRICING!HG$4,Hour_Distribution!$B$1:$B$385,0),MATCH(ENERGY_PRICING!$D30,Hour_Distribution!$A$1:$U$1,0))</f>
        <v>144</v>
      </c>
      <c r="HH30" s="40">
        <f>+INDEX(Hour_Distribution!$A$1:$U$385,MATCH(ENERGY_PRICING!HH$4,Hour_Distribution!$B$1:$B$385,0),MATCH(ENERGY_PRICING!$D30,Hour_Distribution!$A$1:$U$1,0))</f>
        <v>144</v>
      </c>
      <c r="HI30" s="40">
        <f>+INDEX(Hour_Distribution!$A$1:$U$385,MATCH(ENERGY_PRICING!HI$4,Hour_Distribution!$B$1:$B$385,0),MATCH(ENERGY_PRICING!$D30,Hour_Distribution!$A$1:$U$1,0))</f>
        <v>128</v>
      </c>
      <c r="HJ30" s="40">
        <f>+INDEX(Hour_Distribution!$A$1:$U$385,MATCH(ENERGY_PRICING!HJ$4,Hour_Distribution!$B$1:$B$385,0),MATCH(ENERGY_PRICING!$D30,Hour_Distribution!$A$1:$U$1,0))</f>
        <v>160</v>
      </c>
      <c r="HK30" s="40">
        <f>+INDEX(Hour_Distribution!$A$1:$U$385,MATCH(ENERGY_PRICING!HK$4,Hour_Distribution!$B$1:$B$385,0),MATCH(ENERGY_PRICING!$D30,Hour_Distribution!$A$1:$U$1,0))</f>
        <v>128</v>
      </c>
      <c r="HL30" s="40">
        <f>+INDEX(Hour_Distribution!$A$1:$U$385,MATCH(ENERGY_PRICING!HL$4,Hour_Distribution!$B$1:$B$385,0),MATCH(ENERGY_PRICING!$D30,Hour_Distribution!$A$1:$U$1,0))</f>
        <v>128</v>
      </c>
      <c r="HM30" s="40">
        <f>+INDEX(Hour_Distribution!$A$1:$U$385,MATCH(ENERGY_PRICING!HM$4,Hour_Distribution!$B$1:$B$385,0),MATCH(ENERGY_PRICING!$D30,Hour_Distribution!$A$1:$U$1,0))</f>
        <v>160</v>
      </c>
      <c r="HN30" s="40">
        <f>+INDEX(Hour_Distribution!$A$1:$U$385,MATCH(ENERGY_PRICING!HN$4,Hour_Distribution!$B$1:$B$385,0),MATCH(ENERGY_PRICING!$D30,Hour_Distribution!$A$1:$U$1,0))</f>
        <v>128</v>
      </c>
      <c r="HO30" s="40">
        <f>+INDEX(Hour_Distribution!$A$1:$U$385,MATCH(ENERGY_PRICING!HO$4,Hour_Distribution!$B$1:$B$385,0),MATCH(ENERGY_PRICING!$D30,Hour_Distribution!$A$1:$U$1,0))</f>
        <v>128</v>
      </c>
      <c r="HP30" s="40">
        <f>+INDEX(Hour_Distribution!$A$1:$U$385,MATCH(ENERGY_PRICING!HP$4,Hour_Distribution!$B$1:$B$385,0),MATCH(ENERGY_PRICING!$D30,Hour_Distribution!$A$1:$U$1,0))</f>
        <v>144</v>
      </c>
      <c r="HQ30" s="40">
        <f>+INDEX(Hour_Distribution!$A$1:$U$385,MATCH(ENERGY_PRICING!HQ$4,Hour_Distribution!$B$1:$B$385,0),MATCH(ENERGY_PRICING!$D30,Hour_Distribution!$A$1:$U$1,0))</f>
        <v>144</v>
      </c>
      <c r="HR30" s="40">
        <f>+INDEX(Hour_Distribution!$A$1:$U$385,MATCH(ENERGY_PRICING!HR$4,Hour_Distribution!$B$1:$B$385,0),MATCH(ENERGY_PRICING!$D30,Hour_Distribution!$A$1:$U$1,0))</f>
        <v>128</v>
      </c>
      <c r="HS30" s="40">
        <f>+INDEX(Hour_Distribution!$A$1:$U$385,MATCH(ENERGY_PRICING!HS$4,Hour_Distribution!$B$1:$B$385,0),MATCH(ENERGY_PRICING!$D30,Hour_Distribution!$A$1:$U$1,0))</f>
        <v>160</v>
      </c>
      <c r="HT30" s="40">
        <f>+INDEX(Hour_Distribution!$A$1:$U$385,MATCH(ENERGY_PRICING!HT$4,Hour_Distribution!$B$1:$B$385,0),MATCH(ENERGY_PRICING!$D30,Hour_Distribution!$A$1:$U$1,0))</f>
        <v>128</v>
      </c>
      <c r="HU30" s="40">
        <f>+INDEX(Hour_Distribution!$A$1:$U$385,MATCH(ENERGY_PRICING!HU$4,Hour_Distribution!$B$1:$B$385,0),MATCH(ENERGY_PRICING!$D30,Hour_Distribution!$A$1:$U$1,0))</f>
        <v>128</v>
      </c>
      <c r="HV30" s="40">
        <f>+INDEX(Hour_Distribution!$A$1:$U$385,MATCH(ENERGY_PRICING!HV$4,Hour_Distribution!$B$1:$B$385,0),MATCH(ENERGY_PRICING!$D30,Hour_Distribution!$A$1:$U$1,0))</f>
        <v>160</v>
      </c>
      <c r="HW30" s="40">
        <f>+INDEX(Hour_Distribution!$A$1:$U$385,MATCH(ENERGY_PRICING!HW$4,Hour_Distribution!$B$1:$B$385,0),MATCH(ENERGY_PRICING!$D30,Hour_Distribution!$A$1:$U$1,0))</f>
        <v>128</v>
      </c>
      <c r="HX30" s="40">
        <f>+INDEX(Hour_Distribution!$A$1:$U$385,MATCH(ENERGY_PRICING!HX$4,Hour_Distribution!$B$1:$B$385,0),MATCH(ENERGY_PRICING!$D30,Hour_Distribution!$A$1:$U$1,0))</f>
        <v>144</v>
      </c>
      <c r="HY30" s="40">
        <f>+INDEX(Hour_Distribution!$A$1:$U$385,MATCH(ENERGY_PRICING!HY$4,Hour_Distribution!$B$1:$B$385,0),MATCH(ENERGY_PRICING!$D30,Hour_Distribution!$A$1:$U$1,0))</f>
        <v>144</v>
      </c>
      <c r="HZ30" s="40">
        <f>+INDEX(Hour_Distribution!$A$1:$U$385,MATCH(ENERGY_PRICING!HZ$4,Hour_Distribution!$B$1:$B$385,0),MATCH(ENERGY_PRICING!$D30,Hour_Distribution!$A$1:$U$1,0))</f>
        <v>128</v>
      </c>
      <c r="IA30" s="40">
        <f>+INDEX(Hour_Distribution!$A$1:$U$385,MATCH(ENERGY_PRICING!IA$4,Hour_Distribution!$B$1:$B$385,0),MATCH(ENERGY_PRICING!$D30,Hour_Distribution!$A$1:$U$1,0))</f>
        <v>144</v>
      </c>
      <c r="IB30" s="40">
        <f>+INDEX(Hour_Distribution!$A$1:$U$385,MATCH(ENERGY_PRICING!IB$4,Hour_Distribution!$B$1:$B$385,0),MATCH(ENERGY_PRICING!$D30,Hour_Distribution!$A$1:$U$1,0))</f>
        <v>144</v>
      </c>
      <c r="IC30" s="40">
        <f>+INDEX(Hour_Distribution!$A$1:$U$385,MATCH(ENERGY_PRICING!IC$4,Hour_Distribution!$B$1:$B$385,0),MATCH(ENERGY_PRICING!$D30,Hour_Distribution!$A$1:$U$1,0))</f>
        <v>128</v>
      </c>
      <c r="ID30" s="40">
        <f>+INDEX(Hour_Distribution!$A$1:$U$385,MATCH(ENERGY_PRICING!ID$4,Hour_Distribution!$B$1:$B$385,0),MATCH(ENERGY_PRICING!$D30,Hour_Distribution!$A$1:$U$1,0))</f>
        <v>144</v>
      </c>
      <c r="IE30" s="40">
        <f>+INDEX(Hour_Distribution!$A$1:$U$385,MATCH(ENERGY_PRICING!IE$4,Hour_Distribution!$B$1:$B$385,0),MATCH(ENERGY_PRICING!$D30,Hour_Distribution!$A$1:$U$1,0))</f>
        <v>144</v>
      </c>
      <c r="IF30" s="40">
        <f>+INDEX(Hour_Distribution!$A$1:$U$385,MATCH(ENERGY_PRICING!IF$4,Hour_Distribution!$B$1:$B$385,0),MATCH(ENERGY_PRICING!$D30,Hour_Distribution!$A$1:$U$1,0))</f>
        <v>128</v>
      </c>
      <c r="IG30" s="40">
        <f>+INDEX(Hour_Distribution!$A$1:$U$385,MATCH(ENERGY_PRICING!IG$4,Hour_Distribution!$B$1:$B$385,0),MATCH(ENERGY_PRICING!$D30,Hour_Distribution!$A$1:$U$1,0))</f>
        <v>160</v>
      </c>
      <c r="IH30" s="40">
        <f>+INDEX(Hour_Distribution!$A$1:$U$385,MATCH(ENERGY_PRICING!IH$4,Hour_Distribution!$B$1:$B$385,0),MATCH(ENERGY_PRICING!$D30,Hour_Distribution!$A$1:$U$1,0))</f>
        <v>128</v>
      </c>
      <c r="II30" s="40">
        <f>+INDEX(Hour_Distribution!$A$1:$U$385,MATCH(ENERGY_PRICING!II$4,Hour_Distribution!$B$1:$B$385,0),MATCH(ENERGY_PRICING!$D30,Hour_Distribution!$A$1:$U$1,0))</f>
        <v>128</v>
      </c>
      <c r="IJ30" s="40">
        <f>+INDEX(Hour_Distribution!$A$1:$U$385,MATCH(ENERGY_PRICING!IJ$4,Hour_Distribution!$B$1:$B$385,0),MATCH(ENERGY_PRICING!$D30,Hour_Distribution!$A$1:$U$1,0))</f>
        <v>160</v>
      </c>
      <c r="IK30" s="40">
        <f>+INDEX(Hour_Distribution!$A$1:$U$385,MATCH(ENERGY_PRICING!IK$4,Hour_Distribution!$B$1:$B$385,0),MATCH(ENERGY_PRICING!$D30,Hour_Distribution!$A$1:$U$1,0))</f>
        <v>128</v>
      </c>
      <c r="IL30" s="40">
        <f>+INDEX(Hour_Distribution!$A$1:$U$385,MATCH(ENERGY_PRICING!IL$4,Hour_Distribution!$B$1:$B$385,0),MATCH(ENERGY_PRICING!$D30,Hour_Distribution!$A$1:$U$1,0))</f>
        <v>128</v>
      </c>
      <c r="IM30" s="40">
        <f>+INDEX(Hour_Distribution!$A$1:$U$385,MATCH(ENERGY_PRICING!IM$4,Hour_Distribution!$B$1:$B$385,0),MATCH(ENERGY_PRICING!$D30,Hour_Distribution!$A$1:$U$1,0))</f>
        <v>160</v>
      </c>
      <c r="IN30" s="40">
        <f>+INDEX(Hour_Distribution!$A$1:$U$385,MATCH(ENERGY_PRICING!IN$4,Hour_Distribution!$B$1:$B$385,0),MATCH(ENERGY_PRICING!$D30,Hour_Distribution!$A$1:$U$1,0))</f>
        <v>128</v>
      </c>
      <c r="IO30" s="40">
        <f>+INDEX(Hour_Distribution!$A$1:$U$385,MATCH(ENERGY_PRICING!IO$4,Hour_Distribution!$B$1:$B$385,0),MATCH(ENERGY_PRICING!$D30,Hour_Distribution!$A$1:$U$1,0))</f>
        <v>128</v>
      </c>
      <c r="IP30" s="40">
        <f>+INDEX(Hour_Distribution!$A$1:$U$385,MATCH(ENERGY_PRICING!IP$4,Hour_Distribution!$B$1:$B$385,0),MATCH(ENERGY_PRICING!$D30,Hour_Distribution!$A$1:$U$1,0))</f>
        <v>160</v>
      </c>
      <c r="IQ30" s="40">
        <f>+INDEX(Hour_Distribution!$A$1:$U$385,MATCH(ENERGY_PRICING!IQ$4,Hour_Distribution!$B$1:$B$385,0),MATCH(ENERGY_PRICING!$D30,Hour_Distribution!$A$1:$U$1,0))</f>
        <v>128</v>
      </c>
      <c r="IR30" s="40">
        <f>+INDEX(Hour_Distribution!$A$1:$U$385,MATCH(ENERGY_PRICING!IR$4,Hour_Distribution!$B$1:$B$385,0),MATCH(ENERGY_PRICING!$D30,Hour_Distribution!$A$1:$U$1,0))</f>
        <v>144</v>
      </c>
      <c r="IS30" s="40">
        <f>+INDEX(Hour_Distribution!$A$1:$U$385,MATCH(ENERGY_PRICING!IS$4,Hour_Distribution!$B$1:$B$385,0),MATCH(ENERGY_PRICING!$D30,Hour_Distribution!$A$1:$U$1,0))</f>
        <v>144</v>
      </c>
      <c r="IT30" s="40">
        <f>+INDEX(Hour_Distribution!$A$1:$U$385,MATCH(ENERGY_PRICING!IT$4,Hour_Distribution!$B$1:$B$385,0),MATCH(ENERGY_PRICING!$D30,Hour_Distribution!$A$1:$U$1,0))</f>
        <v>128</v>
      </c>
      <c r="IU30" s="40">
        <f>+INDEX(Hour_Distribution!$A$1:$U$385,MATCH(ENERGY_PRICING!IU$4,Hour_Distribution!$B$1:$B$385,0),MATCH(ENERGY_PRICING!$D30,Hour_Distribution!$A$1:$U$1,0))</f>
        <v>144</v>
      </c>
      <c r="IV30" s="40">
        <f>+INDEX(Hour_Distribution!$A$1:$U$385,MATCH(ENERGY_PRICING!IV$4,Hour_Distribution!$B$1:$B$385,0),MATCH(ENERGY_PRICING!$D30,Hour_Distribution!$A$1:$U$1,0))</f>
        <v>144</v>
      </c>
      <c r="IW30" s="40">
        <f>+INDEX(Hour_Distribution!$A$1:$U$385,MATCH(ENERGY_PRICING!IW$4,Hour_Distribution!$B$1:$B$385,0),MATCH(ENERGY_PRICING!$D30,Hour_Distribution!$A$1:$U$1,0))</f>
        <v>128</v>
      </c>
      <c r="IX30" s="40">
        <f>+INDEX(Hour_Distribution!$A$1:$U$385,MATCH(ENERGY_PRICING!IX$4,Hour_Distribution!$B$1:$B$385,0),MATCH(ENERGY_PRICING!$D30,Hour_Distribution!$A$1:$U$1,0))</f>
        <v>128</v>
      </c>
      <c r="IY30" s="40">
        <f>+INDEX(Hour_Distribution!$A$1:$U$385,MATCH(ENERGY_PRICING!IY$4,Hour_Distribution!$B$1:$B$385,0),MATCH(ENERGY_PRICING!$D30,Hour_Distribution!$A$1:$U$1,0))</f>
        <v>160</v>
      </c>
      <c r="IZ30" s="40">
        <f>+INDEX(Hour_Distribution!$A$1:$U$385,MATCH(ENERGY_PRICING!IZ$4,Hour_Distribution!$B$1:$B$385,0),MATCH(ENERGY_PRICING!$D30,Hour_Distribution!$A$1:$U$1,0))</f>
        <v>128</v>
      </c>
      <c r="JA30" s="40">
        <f>+INDEX(Hour_Distribution!$A$1:$U$385,MATCH(ENERGY_PRICING!JA$4,Hour_Distribution!$B$1:$B$385,0),MATCH(ENERGY_PRICING!$D30,Hour_Distribution!$A$1:$U$1,0))</f>
        <v>144</v>
      </c>
      <c r="JB30" s="40">
        <f>+INDEX(Hour_Distribution!$A$1:$U$385,MATCH(ENERGY_PRICING!JB$4,Hour_Distribution!$B$1:$B$385,0),MATCH(ENERGY_PRICING!$D30,Hour_Distribution!$A$1:$U$1,0))</f>
        <v>144</v>
      </c>
      <c r="JC30" s="40">
        <f>+INDEX(Hour_Distribution!$A$1:$U$385,MATCH(ENERGY_PRICING!JC$4,Hour_Distribution!$B$1:$B$385,0),MATCH(ENERGY_PRICING!$D30,Hour_Distribution!$A$1:$U$1,0))</f>
        <v>128</v>
      </c>
      <c r="JD30" s="40">
        <f>+INDEX(Hour_Distribution!$A$1:$U$385,MATCH(ENERGY_PRICING!JD$4,Hour_Distribution!$B$1:$B$385,0),MATCH(ENERGY_PRICING!$D30,Hour_Distribution!$A$1:$U$1,0))</f>
        <v>160</v>
      </c>
      <c r="JE30" s="40">
        <f>+INDEX(Hour_Distribution!$A$1:$U$385,MATCH(ENERGY_PRICING!JE$4,Hour_Distribution!$B$1:$B$385,0),MATCH(ENERGY_PRICING!$D30,Hour_Distribution!$A$1:$U$1,0))</f>
        <v>128</v>
      </c>
      <c r="JF30" s="40">
        <f>+INDEX(Hour_Distribution!$A$1:$U$385,MATCH(ENERGY_PRICING!JF$4,Hour_Distribution!$B$1:$B$385,0),MATCH(ENERGY_PRICING!$D30,Hour_Distribution!$A$1:$U$1,0))</f>
        <v>128</v>
      </c>
      <c r="JG30" s="40">
        <f>+INDEX(Hour_Distribution!$A$1:$U$385,MATCH(ENERGY_PRICING!JG$4,Hour_Distribution!$B$1:$B$385,0),MATCH(ENERGY_PRICING!$D30,Hour_Distribution!$A$1:$U$1,0))</f>
        <v>160</v>
      </c>
      <c r="JH30" s="40">
        <f>+INDEX(Hour_Distribution!$A$1:$U$385,MATCH(ENERGY_PRICING!JH$4,Hour_Distribution!$B$1:$B$385,0),MATCH(ENERGY_PRICING!$D30,Hour_Distribution!$A$1:$U$1,0))</f>
        <v>128</v>
      </c>
      <c r="JI30" s="40">
        <f>+INDEX(Hour_Distribution!$A$1:$U$385,MATCH(ENERGY_PRICING!JI$4,Hour_Distribution!$B$1:$B$385,0),MATCH(ENERGY_PRICING!$D30,Hour_Distribution!$A$1:$U$1,0))</f>
        <v>144</v>
      </c>
      <c r="JJ30" s="40">
        <f>+INDEX(Hour_Distribution!$A$1:$U$385,MATCH(ENERGY_PRICING!JJ$4,Hour_Distribution!$B$1:$B$385,0),MATCH(ENERGY_PRICING!$D30,Hour_Distribution!$A$1:$U$1,0))</f>
        <v>128</v>
      </c>
      <c r="JK30" s="40">
        <f>+INDEX(Hour_Distribution!$A$1:$U$385,MATCH(ENERGY_PRICING!JK$4,Hour_Distribution!$B$1:$B$385,0),MATCH(ENERGY_PRICING!$D30,Hour_Distribution!$A$1:$U$1,0))</f>
        <v>144</v>
      </c>
      <c r="JL30" s="40">
        <f>+INDEX(Hour_Distribution!$A$1:$U$385,MATCH(ENERGY_PRICING!JL$4,Hour_Distribution!$B$1:$B$385,0),MATCH(ENERGY_PRICING!$D30,Hour_Distribution!$A$1:$U$1,0))</f>
        <v>128</v>
      </c>
      <c r="JM30" s="40">
        <f>+INDEX(Hour_Distribution!$A$1:$U$385,MATCH(ENERGY_PRICING!JM$4,Hour_Distribution!$B$1:$B$385,0),MATCH(ENERGY_PRICING!$D30,Hour_Distribution!$A$1:$U$1,0))</f>
        <v>160</v>
      </c>
      <c r="JN30" s="40">
        <f>+INDEX(Hour_Distribution!$A$1:$U$385,MATCH(ENERGY_PRICING!JN$4,Hour_Distribution!$B$1:$B$385,0),MATCH(ENERGY_PRICING!$D30,Hour_Distribution!$A$1:$U$1,0))</f>
        <v>128</v>
      </c>
      <c r="JO30" s="40">
        <f>+INDEX(Hour_Distribution!$A$1:$U$385,MATCH(ENERGY_PRICING!JO$4,Hour_Distribution!$B$1:$B$385,0),MATCH(ENERGY_PRICING!$D30,Hour_Distribution!$A$1:$U$1,0))</f>
        <v>128</v>
      </c>
      <c r="JP30" s="40">
        <f>+INDEX(Hour_Distribution!$A$1:$U$385,MATCH(ENERGY_PRICING!JP$4,Hour_Distribution!$B$1:$B$385,0),MATCH(ENERGY_PRICING!$D30,Hour_Distribution!$A$1:$U$1,0))</f>
        <v>160</v>
      </c>
      <c r="JQ30" s="40">
        <f>+INDEX(Hour_Distribution!$A$1:$U$385,MATCH(ENERGY_PRICING!JQ$4,Hour_Distribution!$B$1:$B$385,0),MATCH(ENERGY_PRICING!$D30,Hour_Distribution!$A$1:$U$1,0))</f>
        <v>128</v>
      </c>
      <c r="JR30" s="40">
        <f>+INDEX(Hour_Distribution!$A$1:$U$385,MATCH(ENERGY_PRICING!JR$4,Hour_Distribution!$B$1:$B$385,0),MATCH(ENERGY_PRICING!$D30,Hour_Distribution!$A$1:$U$1,0))</f>
        <v>144</v>
      </c>
      <c r="JS30" s="40">
        <f>+INDEX(Hour_Distribution!$A$1:$U$385,MATCH(ENERGY_PRICING!JS$4,Hour_Distribution!$B$1:$B$385,0),MATCH(ENERGY_PRICING!$D30,Hour_Distribution!$A$1:$U$1,0))</f>
        <v>144</v>
      </c>
      <c r="JT30" s="40">
        <f>+INDEX(Hour_Distribution!$A$1:$U$385,MATCH(ENERGY_PRICING!JT$4,Hour_Distribution!$B$1:$B$385,0),MATCH(ENERGY_PRICING!$D30,Hour_Distribution!$A$1:$U$1,0))</f>
        <v>128</v>
      </c>
      <c r="JU30" s="40">
        <f>+INDEX(Hour_Distribution!$A$1:$U$385,MATCH(ENERGY_PRICING!JU$4,Hour_Distribution!$B$1:$B$385,0),MATCH(ENERGY_PRICING!$D30,Hour_Distribution!$A$1:$U$1,0))</f>
        <v>160</v>
      </c>
      <c r="JV30" s="40">
        <f>+INDEX(Hour_Distribution!$A$1:$U$385,MATCH(ENERGY_PRICING!JV$4,Hour_Distribution!$B$1:$B$385,0),MATCH(ENERGY_PRICING!$D30,Hour_Distribution!$A$1:$U$1,0))</f>
        <v>128</v>
      </c>
      <c r="JW30" s="40">
        <f>+INDEX(Hour_Distribution!$A$1:$U$385,MATCH(ENERGY_PRICING!JW$4,Hour_Distribution!$B$1:$B$385,0),MATCH(ENERGY_PRICING!$D30,Hour_Distribution!$A$1:$U$1,0))</f>
        <v>128</v>
      </c>
      <c r="JX30" s="40">
        <f>+INDEX(Hour_Distribution!$A$1:$U$385,MATCH(ENERGY_PRICING!JX$4,Hour_Distribution!$B$1:$B$385,0),MATCH(ENERGY_PRICING!$D30,Hour_Distribution!$A$1:$U$1,0))</f>
        <v>144</v>
      </c>
      <c r="JY30" s="40">
        <f>+INDEX(Hour_Distribution!$A$1:$U$385,MATCH(ENERGY_PRICING!JY$4,Hour_Distribution!$B$1:$B$385,0),MATCH(ENERGY_PRICING!$D30,Hour_Distribution!$A$1:$U$1,0))</f>
        <v>144</v>
      </c>
      <c r="JZ30" s="40">
        <f>+INDEX(Hour_Distribution!$A$1:$U$385,MATCH(ENERGY_PRICING!JZ$4,Hour_Distribution!$B$1:$B$385,0),MATCH(ENERGY_PRICING!$D30,Hour_Distribution!$A$1:$U$1,0))</f>
        <v>128</v>
      </c>
      <c r="KA30" s="40">
        <f>+INDEX(Hour_Distribution!$A$1:$U$385,MATCH(ENERGY_PRICING!KA$4,Hour_Distribution!$B$1:$B$385,0),MATCH(ENERGY_PRICING!$D30,Hour_Distribution!$A$1:$U$1,0))</f>
        <v>160</v>
      </c>
      <c r="KB30" s="40">
        <f>+INDEX(Hour_Distribution!$A$1:$U$385,MATCH(ENERGY_PRICING!KB$4,Hour_Distribution!$B$1:$B$385,0),MATCH(ENERGY_PRICING!$D30,Hour_Distribution!$A$1:$U$1,0))</f>
        <v>128</v>
      </c>
      <c r="KC30" s="40">
        <f>+INDEX(Hour_Distribution!$A$1:$U$385,MATCH(ENERGY_PRICING!KC$4,Hour_Distribution!$B$1:$B$385,0),MATCH(ENERGY_PRICING!$D30,Hour_Distribution!$A$1:$U$1,0))</f>
        <v>128</v>
      </c>
      <c r="KD30" s="40">
        <f>+INDEX(Hour_Distribution!$A$1:$U$385,MATCH(ENERGY_PRICING!KD$4,Hour_Distribution!$B$1:$B$385,0),MATCH(ENERGY_PRICING!$D30,Hour_Distribution!$A$1:$U$1,0))</f>
        <v>160</v>
      </c>
      <c r="KE30" s="40">
        <f>+INDEX(Hour_Distribution!$A$1:$U$385,MATCH(ENERGY_PRICING!KE$4,Hour_Distribution!$B$1:$B$385,0),MATCH(ENERGY_PRICING!$D30,Hour_Distribution!$A$1:$U$1,0))</f>
        <v>128</v>
      </c>
      <c r="KF30" s="40">
        <f>+INDEX(Hour_Distribution!$A$1:$U$385,MATCH(ENERGY_PRICING!KF$4,Hour_Distribution!$B$1:$B$385,0),MATCH(ENERGY_PRICING!$D30,Hour_Distribution!$A$1:$U$1,0))</f>
        <v>144</v>
      </c>
      <c r="KG30" s="40">
        <f>+INDEX(Hour_Distribution!$A$1:$U$385,MATCH(ENERGY_PRICING!KG$4,Hour_Distribution!$B$1:$B$385,0),MATCH(ENERGY_PRICING!$D30,Hour_Distribution!$A$1:$U$1,0))</f>
        <v>144</v>
      </c>
      <c r="KH30" s="40">
        <f>+INDEX(Hour_Distribution!$A$1:$U$385,MATCH(ENERGY_PRICING!KH$4,Hour_Distribution!$B$1:$B$385,0),MATCH(ENERGY_PRICING!$D30,Hour_Distribution!$A$1:$U$1,0))</f>
        <v>128</v>
      </c>
      <c r="KI30" s="40">
        <f>+INDEX(Hour_Distribution!$A$1:$U$385,MATCH(ENERGY_PRICING!KI$4,Hour_Distribution!$B$1:$B$385,0),MATCH(ENERGY_PRICING!$D30,Hour_Distribution!$A$1:$U$1,0))</f>
        <v>128</v>
      </c>
      <c r="KJ30" s="40">
        <f>+INDEX(Hour_Distribution!$A$1:$U$385,MATCH(ENERGY_PRICING!KJ$4,Hour_Distribution!$B$1:$B$385,0),MATCH(ENERGY_PRICING!$D30,Hour_Distribution!$A$1:$U$1,0))</f>
        <v>160</v>
      </c>
      <c r="KK30" s="40">
        <f>+INDEX(Hour_Distribution!$A$1:$U$385,MATCH(ENERGY_PRICING!KK$4,Hour_Distribution!$B$1:$B$385,0),MATCH(ENERGY_PRICING!$D30,Hour_Distribution!$A$1:$U$1,0))</f>
        <v>128</v>
      </c>
      <c r="KL30" s="40">
        <f>+INDEX(Hour_Distribution!$A$1:$U$385,MATCH(ENERGY_PRICING!KL$4,Hour_Distribution!$B$1:$B$385,0),MATCH(ENERGY_PRICING!$D30,Hour_Distribution!$A$1:$U$1,0))</f>
        <v>128</v>
      </c>
      <c r="KM30" s="40">
        <f>+INDEX(Hour_Distribution!$A$1:$U$385,MATCH(ENERGY_PRICING!KM$4,Hour_Distribution!$B$1:$B$385,0),MATCH(ENERGY_PRICING!$D30,Hour_Distribution!$A$1:$U$1,0))</f>
        <v>160</v>
      </c>
      <c r="KN30" s="40">
        <f>+INDEX(Hour_Distribution!$A$1:$U$385,MATCH(ENERGY_PRICING!KN$4,Hour_Distribution!$B$1:$B$385,0),MATCH(ENERGY_PRICING!$D30,Hour_Distribution!$A$1:$U$1,0))</f>
        <v>128</v>
      </c>
      <c r="KO30" s="40">
        <f>+INDEX(Hour_Distribution!$A$1:$U$385,MATCH(ENERGY_PRICING!KO$4,Hour_Distribution!$B$1:$B$385,0),MATCH(ENERGY_PRICING!$D30,Hour_Distribution!$A$1:$U$1,0))</f>
        <v>144</v>
      </c>
      <c r="KP30" s="40">
        <f>+INDEX(Hour_Distribution!$A$1:$U$385,MATCH(ENERGY_PRICING!KP$4,Hour_Distribution!$B$1:$B$385,0),MATCH(ENERGY_PRICING!$D30,Hour_Distribution!$A$1:$U$1,0))</f>
        <v>144</v>
      </c>
      <c r="KQ30" s="40">
        <f>+INDEX(Hour_Distribution!$A$1:$U$385,MATCH(ENERGY_PRICING!KQ$4,Hour_Distribution!$B$1:$B$385,0),MATCH(ENERGY_PRICING!$D30,Hour_Distribution!$A$1:$U$1,0))</f>
        <v>128</v>
      </c>
      <c r="KR30" s="40">
        <f>+INDEX(Hour_Distribution!$A$1:$U$385,MATCH(ENERGY_PRICING!KR$4,Hour_Distribution!$B$1:$B$385,0),MATCH(ENERGY_PRICING!$D30,Hour_Distribution!$A$1:$U$1,0))</f>
        <v>160</v>
      </c>
      <c r="KS30" s="40">
        <f>+INDEX(Hour_Distribution!$A$1:$U$385,MATCH(ENERGY_PRICING!KS$4,Hour_Distribution!$B$1:$B$385,0),MATCH(ENERGY_PRICING!$D30,Hour_Distribution!$A$1:$U$1,0))</f>
        <v>128</v>
      </c>
      <c r="KT30" s="40">
        <f>+INDEX(Hour_Distribution!$A$1:$U$385,MATCH(ENERGY_PRICING!KT$4,Hour_Distribution!$B$1:$B$385,0),MATCH(ENERGY_PRICING!$D30,Hour_Distribution!$A$1:$U$1,0))</f>
        <v>128</v>
      </c>
      <c r="KU30" s="40">
        <f>+INDEX(Hour_Distribution!$A$1:$U$385,MATCH(ENERGY_PRICING!KU$4,Hour_Distribution!$B$1:$B$385,0),MATCH(ENERGY_PRICING!$D30,Hour_Distribution!$A$1:$U$1,0))</f>
        <v>144</v>
      </c>
      <c r="KV30" s="40">
        <f>+INDEX(Hour_Distribution!$A$1:$U$385,MATCH(ENERGY_PRICING!KV$4,Hour_Distribution!$B$1:$B$385,0),MATCH(ENERGY_PRICING!$D30,Hour_Distribution!$A$1:$U$1,0))</f>
        <v>144</v>
      </c>
      <c r="KW30" s="40">
        <f>+INDEX(Hour_Distribution!$A$1:$U$385,MATCH(ENERGY_PRICING!KW$4,Hour_Distribution!$B$1:$B$385,0),MATCH(ENERGY_PRICING!$D30,Hour_Distribution!$A$1:$U$1,0))</f>
        <v>128</v>
      </c>
      <c r="KX30" s="40">
        <f>+INDEX(Hour_Distribution!$A$1:$U$385,MATCH(ENERGY_PRICING!KX$4,Hour_Distribution!$B$1:$B$385,0),MATCH(ENERGY_PRICING!$D30,Hour_Distribution!$A$1:$U$1,0))</f>
        <v>144</v>
      </c>
      <c r="KY30" s="40">
        <f>+INDEX(Hour_Distribution!$A$1:$U$385,MATCH(ENERGY_PRICING!KY$4,Hour_Distribution!$B$1:$B$385,0),MATCH(ENERGY_PRICING!$D30,Hour_Distribution!$A$1:$U$1,0))</f>
        <v>144</v>
      </c>
      <c r="KZ30" s="40">
        <f>+INDEX(Hour_Distribution!$A$1:$U$385,MATCH(ENERGY_PRICING!KZ$4,Hour_Distribution!$B$1:$B$385,0),MATCH(ENERGY_PRICING!$D30,Hour_Distribution!$A$1:$U$1,0))</f>
        <v>128</v>
      </c>
      <c r="LA30" s="40">
        <f>+INDEX(Hour_Distribution!$A$1:$U$385,MATCH(ENERGY_PRICING!LA$4,Hour_Distribution!$B$1:$B$385,0),MATCH(ENERGY_PRICING!$D30,Hour_Distribution!$A$1:$U$1,0))</f>
        <v>160</v>
      </c>
      <c r="LB30" s="40">
        <f>+INDEX(Hour_Distribution!$A$1:$U$385,MATCH(ENERGY_PRICING!LB$4,Hour_Distribution!$B$1:$B$385,0),MATCH(ENERGY_PRICING!$D30,Hour_Distribution!$A$1:$U$1,0))</f>
        <v>128</v>
      </c>
      <c r="LC30" s="40">
        <f>+INDEX(Hour_Distribution!$A$1:$U$385,MATCH(ENERGY_PRICING!LC$4,Hour_Distribution!$B$1:$B$385,0),MATCH(ENERGY_PRICING!$D30,Hour_Distribution!$A$1:$U$1,0))</f>
        <v>128</v>
      </c>
      <c r="LD30" s="40">
        <f>+INDEX(Hour_Distribution!$A$1:$U$385,MATCH(ENERGY_PRICING!LD$4,Hour_Distribution!$B$1:$B$385,0),MATCH(ENERGY_PRICING!$D30,Hour_Distribution!$A$1:$U$1,0))</f>
        <v>160</v>
      </c>
      <c r="LE30" s="40">
        <f>+INDEX(Hour_Distribution!$A$1:$U$385,MATCH(ENERGY_PRICING!LE$4,Hour_Distribution!$B$1:$B$385,0),MATCH(ENERGY_PRICING!$D30,Hour_Distribution!$A$1:$U$1,0))</f>
        <v>128</v>
      </c>
      <c r="LF30" s="40">
        <f>+INDEX(Hour_Distribution!$A$1:$U$385,MATCH(ENERGY_PRICING!LF$4,Hour_Distribution!$B$1:$B$385,0),MATCH(ENERGY_PRICING!$D30,Hour_Distribution!$A$1:$U$1,0))</f>
        <v>128</v>
      </c>
      <c r="LG30" s="40">
        <f>+INDEX(Hour_Distribution!$A$1:$U$385,MATCH(ENERGY_PRICING!LG$4,Hour_Distribution!$B$1:$B$385,0),MATCH(ENERGY_PRICING!$D30,Hour_Distribution!$A$1:$U$1,0))</f>
        <v>160</v>
      </c>
      <c r="LH30" s="40">
        <f>+INDEX(Hour_Distribution!$A$1:$U$385,MATCH(ENERGY_PRICING!LH$4,Hour_Distribution!$B$1:$B$385,0),MATCH(ENERGY_PRICING!$D30,Hour_Distribution!$A$1:$U$1,0))</f>
        <v>128</v>
      </c>
      <c r="LI30" s="40">
        <f>+INDEX(Hour_Distribution!$A$1:$U$385,MATCH(ENERGY_PRICING!LI$4,Hour_Distribution!$B$1:$B$385,0),MATCH(ENERGY_PRICING!$D30,Hour_Distribution!$A$1:$U$1,0))</f>
        <v>128</v>
      </c>
      <c r="LJ30" s="40">
        <f>+INDEX(Hour_Distribution!$A$1:$U$385,MATCH(ENERGY_PRICING!LJ$4,Hour_Distribution!$B$1:$B$385,0),MATCH(ENERGY_PRICING!$D30,Hour_Distribution!$A$1:$U$1,0))</f>
        <v>160</v>
      </c>
      <c r="LK30" s="40">
        <f>+INDEX(Hour_Distribution!$A$1:$U$385,MATCH(ENERGY_PRICING!LK$4,Hour_Distribution!$B$1:$B$385,0),MATCH(ENERGY_PRICING!$D30,Hour_Distribution!$A$1:$U$1,0))</f>
        <v>128</v>
      </c>
      <c r="LL30" s="40">
        <f>+INDEX(Hour_Distribution!$A$1:$U$385,MATCH(ENERGY_PRICING!LL$4,Hour_Distribution!$B$1:$B$385,0),MATCH(ENERGY_PRICING!$D30,Hour_Distribution!$A$1:$U$1,0))</f>
        <v>144</v>
      </c>
      <c r="LM30" s="40">
        <f>+INDEX(Hour_Distribution!$A$1:$U$385,MATCH(ENERGY_PRICING!LM$4,Hour_Distribution!$B$1:$B$385,0),MATCH(ENERGY_PRICING!$D30,Hour_Distribution!$A$1:$U$1,0))</f>
        <v>144</v>
      </c>
      <c r="LN30" s="40">
        <f>+INDEX(Hour_Distribution!$A$1:$U$385,MATCH(ENERGY_PRICING!LN$4,Hour_Distribution!$B$1:$B$385,0),MATCH(ENERGY_PRICING!$D30,Hour_Distribution!$A$1:$U$1,0))</f>
        <v>128</v>
      </c>
      <c r="LO30" s="40">
        <f>+INDEX(Hour_Distribution!$A$1:$U$385,MATCH(ENERGY_PRICING!LO$4,Hour_Distribution!$B$1:$B$385,0),MATCH(ENERGY_PRICING!$D30,Hour_Distribution!$A$1:$U$1,0))</f>
        <v>144</v>
      </c>
      <c r="LP30" s="40">
        <f>+INDEX(Hour_Distribution!$A$1:$U$385,MATCH(ENERGY_PRICING!LP$4,Hour_Distribution!$B$1:$B$385,0),MATCH(ENERGY_PRICING!$D30,Hour_Distribution!$A$1:$U$1,0))</f>
        <v>144</v>
      </c>
      <c r="LQ30" s="40">
        <f>+INDEX(Hour_Distribution!$A$1:$U$385,MATCH(ENERGY_PRICING!LQ$4,Hour_Distribution!$B$1:$B$385,0),MATCH(ENERGY_PRICING!$D30,Hour_Distribution!$A$1:$U$1,0))</f>
        <v>128</v>
      </c>
      <c r="LR30" s="40">
        <f>+INDEX(Hour_Distribution!$A$1:$U$385,MATCH(ENERGY_PRICING!LR$4,Hour_Distribution!$B$1:$B$385,0),MATCH(ENERGY_PRICING!$D30,Hour_Distribution!$A$1:$U$1,0))</f>
        <v>144</v>
      </c>
      <c r="LS30" s="40">
        <f>+INDEX(Hour_Distribution!$A$1:$U$385,MATCH(ENERGY_PRICING!LS$4,Hour_Distribution!$B$1:$B$385,0),MATCH(ENERGY_PRICING!$D30,Hour_Distribution!$A$1:$U$1,0))</f>
        <v>144</v>
      </c>
      <c r="LT30" s="40">
        <f>+INDEX(Hour_Distribution!$A$1:$U$385,MATCH(ENERGY_PRICING!LT$4,Hour_Distribution!$B$1:$B$385,0),MATCH(ENERGY_PRICING!$D30,Hour_Distribution!$A$1:$U$1,0))</f>
        <v>128</v>
      </c>
      <c r="LU30" s="40">
        <f>+INDEX(Hour_Distribution!$A$1:$U$385,MATCH(ENERGY_PRICING!LU$4,Hour_Distribution!$B$1:$B$385,0),MATCH(ENERGY_PRICING!$D30,Hour_Distribution!$A$1:$U$1,0))</f>
        <v>160</v>
      </c>
      <c r="LV30" s="40">
        <f>+INDEX(Hour_Distribution!$A$1:$U$385,MATCH(ENERGY_PRICING!LV$4,Hour_Distribution!$B$1:$B$385,0),MATCH(ENERGY_PRICING!$D30,Hour_Distribution!$A$1:$U$1,0))</f>
        <v>128</v>
      </c>
      <c r="LW30" s="40">
        <f>+INDEX(Hour_Distribution!$A$1:$U$385,MATCH(ENERGY_PRICING!LW$4,Hour_Distribution!$B$1:$B$385,0),MATCH(ENERGY_PRICING!$D30,Hour_Distribution!$A$1:$U$1,0))</f>
        <v>128</v>
      </c>
      <c r="LX30" s="40">
        <f>+INDEX(Hour_Distribution!$A$1:$U$385,MATCH(ENERGY_PRICING!LX$4,Hour_Distribution!$B$1:$B$385,0),MATCH(ENERGY_PRICING!$D30,Hour_Distribution!$A$1:$U$1,0))</f>
        <v>160</v>
      </c>
      <c r="LY30" s="40">
        <f>+INDEX(Hour_Distribution!$A$1:$U$385,MATCH(ENERGY_PRICING!LY$4,Hour_Distribution!$B$1:$B$385,0),MATCH(ENERGY_PRICING!$D30,Hour_Distribution!$A$1:$U$1,0))</f>
        <v>128</v>
      </c>
      <c r="LZ30" s="40">
        <f>+INDEX(Hour_Distribution!$A$1:$U$385,MATCH(ENERGY_PRICING!LZ$4,Hour_Distribution!$B$1:$B$385,0),MATCH(ENERGY_PRICING!$D30,Hour_Distribution!$A$1:$U$1,0))</f>
        <v>144</v>
      </c>
      <c r="MA30" s="40">
        <f>+INDEX(Hour_Distribution!$A$1:$U$385,MATCH(ENERGY_PRICING!MA$4,Hour_Distribution!$B$1:$B$385,0),MATCH(ENERGY_PRICING!$D30,Hour_Distribution!$A$1:$U$1,0))</f>
        <v>144</v>
      </c>
      <c r="MB30" s="40">
        <f>+INDEX(Hour_Distribution!$A$1:$U$385,MATCH(ENERGY_PRICING!MB$4,Hour_Distribution!$B$1:$B$385,0),MATCH(ENERGY_PRICING!$D30,Hour_Distribution!$A$1:$U$1,0))</f>
        <v>128</v>
      </c>
      <c r="MC30" s="40">
        <f>+INDEX(Hour_Distribution!$A$1:$U$385,MATCH(ENERGY_PRICING!MC$4,Hour_Distribution!$B$1:$B$385,0),MATCH(ENERGY_PRICING!$D30,Hour_Distribution!$A$1:$U$1,0))</f>
        <v>160</v>
      </c>
      <c r="MD30" s="40">
        <f>+INDEX(Hour_Distribution!$A$1:$U$385,MATCH(ENERGY_PRICING!MD$4,Hour_Distribution!$B$1:$B$385,0),MATCH(ENERGY_PRICING!$D30,Hour_Distribution!$A$1:$U$1,0))</f>
        <v>128</v>
      </c>
      <c r="ME30" s="40">
        <f>+INDEX(Hour_Distribution!$A$1:$U$385,MATCH(ENERGY_PRICING!ME$4,Hour_Distribution!$B$1:$B$385,0),MATCH(ENERGY_PRICING!$D30,Hour_Distribution!$A$1:$U$1,0))</f>
        <v>128</v>
      </c>
      <c r="MF30" s="40">
        <f>+INDEX(Hour_Distribution!$A$1:$U$385,MATCH(ENERGY_PRICING!MF$4,Hour_Distribution!$B$1:$B$385,0),MATCH(ENERGY_PRICING!$D30,Hour_Distribution!$A$1:$U$1,0))</f>
        <v>128</v>
      </c>
      <c r="MG30" s="40">
        <f>+INDEX(Hour_Distribution!$A$1:$U$385,MATCH(ENERGY_PRICING!MG$4,Hour_Distribution!$B$1:$B$385,0),MATCH(ENERGY_PRICING!$D30,Hour_Distribution!$A$1:$U$1,0))</f>
        <v>160</v>
      </c>
      <c r="MH30" s="40">
        <f>+INDEX(Hour_Distribution!$A$1:$U$385,MATCH(ENERGY_PRICING!MH$4,Hour_Distribution!$B$1:$B$385,0),MATCH(ENERGY_PRICING!$D30,Hour_Distribution!$A$1:$U$1,0))</f>
        <v>128</v>
      </c>
      <c r="MI30" s="40">
        <f>+INDEX(Hour_Distribution!$A$1:$U$385,MATCH(ENERGY_PRICING!MI$4,Hour_Distribution!$B$1:$B$385,0),MATCH(ENERGY_PRICING!$D30,Hour_Distribution!$A$1:$U$1,0))</f>
        <v>144</v>
      </c>
      <c r="MJ30" s="40">
        <f>+INDEX(Hour_Distribution!$A$1:$U$385,MATCH(ENERGY_PRICING!MJ$4,Hour_Distribution!$B$1:$B$385,0),MATCH(ENERGY_PRICING!$D30,Hour_Distribution!$A$1:$U$1,0))</f>
        <v>144</v>
      </c>
      <c r="MK30" s="40">
        <f>+INDEX(Hour_Distribution!$A$1:$U$385,MATCH(ENERGY_PRICING!MK$4,Hour_Distribution!$B$1:$B$385,0),MATCH(ENERGY_PRICING!$D30,Hour_Distribution!$A$1:$U$1,0))</f>
        <v>128</v>
      </c>
      <c r="ML30" s="40">
        <f>+INDEX(Hour_Distribution!$A$1:$U$385,MATCH(ENERGY_PRICING!ML$4,Hour_Distribution!$B$1:$B$385,0),MATCH(ENERGY_PRICING!$D30,Hour_Distribution!$A$1:$U$1,0))</f>
        <v>160</v>
      </c>
      <c r="MM30" s="40">
        <f>+INDEX(Hour_Distribution!$A$1:$U$385,MATCH(ENERGY_PRICING!MM$4,Hour_Distribution!$B$1:$B$385,0),MATCH(ENERGY_PRICING!$D30,Hour_Distribution!$A$1:$U$1,0))</f>
        <v>128</v>
      </c>
      <c r="MN30" s="40">
        <f>+INDEX(Hour_Distribution!$A$1:$U$385,MATCH(ENERGY_PRICING!MN$4,Hour_Distribution!$B$1:$B$385,0),MATCH(ENERGY_PRICING!$D30,Hour_Distribution!$A$1:$U$1,0))</f>
        <v>128</v>
      </c>
      <c r="MO30" s="40">
        <f>+INDEX(Hour_Distribution!$A$1:$U$385,MATCH(ENERGY_PRICING!MO$4,Hour_Distribution!$B$1:$B$385,0),MATCH(ENERGY_PRICING!$D30,Hour_Distribution!$A$1:$U$1,0))</f>
        <v>160</v>
      </c>
      <c r="MP30" s="40">
        <f>+INDEX(Hour_Distribution!$A$1:$U$385,MATCH(ENERGY_PRICING!MP$4,Hour_Distribution!$B$1:$B$385,0),MATCH(ENERGY_PRICING!$D30,Hour_Distribution!$A$1:$U$1,0))</f>
        <v>128</v>
      </c>
      <c r="MQ30" s="40">
        <f>+INDEX(Hour_Distribution!$A$1:$U$385,MATCH(ENERGY_PRICING!MQ$4,Hour_Distribution!$B$1:$B$385,0),MATCH(ENERGY_PRICING!$D30,Hour_Distribution!$A$1:$U$1,0))</f>
        <v>128</v>
      </c>
      <c r="MR30" s="40">
        <f>+INDEX(Hour_Distribution!$A$1:$U$385,MATCH(ENERGY_PRICING!MR$4,Hour_Distribution!$B$1:$B$385,0),MATCH(ENERGY_PRICING!$D30,Hour_Distribution!$A$1:$U$1,0))</f>
        <v>144</v>
      </c>
      <c r="MS30" s="40">
        <f>+INDEX(Hour_Distribution!$A$1:$U$385,MATCH(ENERGY_PRICING!MS$4,Hour_Distribution!$B$1:$B$385,0),MATCH(ENERGY_PRICING!$D30,Hour_Distribution!$A$1:$U$1,0))</f>
        <v>144</v>
      </c>
      <c r="MT30" s="40">
        <f>+INDEX(Hour_Distribution!$A$1:$U$385,MATCH(ENERGY_PRICING!MT$4,Hour_Distribution!$B$1:$B$385,0),MATCH(ENERGY_PRICING!$D30,Hour_Distribution!$A$1:$U$1,0))</f>
        <v>128</v>
      </c>
      <c r="MU30" s="40">
        <f>+INDEX(Hour_Distribution!$A$1:$U$385,MATCH(ENERGY_PRICING!MU$4,Hour_Distribution!$B$1:$B$385,0),MATCH(ENERGY_PRICING!$D30,Hour_Distribution!$A$1:$U$1,0))</f>
        <v>160</v>
      </c>
      <c r="MV30" s="40">
        <f>+INDEX(Hour_Distribution!$A$1:$U$385,MATCH(ENERGY_PRICING!MV$4,Hour_Distribution!$B$1:$B$385,0),MATCH(ENERGY_PRICING!$D30,Hour_Distribution!$A$1:$U$1,0))</f>
        <v>128</v>
      </c>
      <c r="MW30" s="40">
        <f>+INDEX(Hour_Distribution!$A$1:$U$385,MATCH(ENERGY_PRICING!MW$4,Hour_Distribution!$B$1:$B$385,0),MATCH(ENERGY_PRICING!$D30,Hour_Distribution!$A$1:$U$1,0))</f>
        <v>128</v>
      </c>
      <c r="MX30" s="40">
        <f>+INDEX(Hour_Distribution!$A$1:$U$385,MATCH(ENERGY_PRICING!MX$4,Hour_Distribution!$B$1:$B$385,0),MATCH(ENERGY_PRICING!$D30,Hour_Distribution!$A$1:$U$1,0))</f>
        <v>160</v>
      </c>
      <c r="MY30" s="40">
        <f>+INDEX(Hour_Distribution!$A$1:$U$385,MATCH(ENERGY_PRICING!MY$4,Hour_Distribution!$B$1:$B$385,0),MATCH(ENERGY_PRICING!$D30,Hour_Distribution!$A$1:$U$1,0))</f>
        <v>128</v>
      </c>
      <c r="MZ30" s="40">
        <f>+INDEX(Hour_Distribution!$A$1:$U$385,MATCH(ENERGY_PRICING!MZ$4,Hour_Distribution!$B$1:$B$385,0),MATCH(ENERGY_PRICING!$D30,Hour_Distribution!$A$1:$U$1,0))</f>
        <v>144</v>
      </c>
    </row>
    <row r="31" spans="2:396" x14ac:dyDescent="0.25">
      <c r="AC31" s="54"/>
      <c r="NB31" s="46" t="s">
        <v>117</v>
      </c>
      <c r="NC31" s="70">
        <f>NPV(0.022,NC19:NV19)</f>
        <v>1620.3675442817901</v>
      </c>
    </row>
    <row r="32" spans="2:396" x14ac:dyDescent="0.25">
      <c r="NB32" s="46" t="s">
        <v>118</v>
      </c>
      <c r="NC32" s="70">
        <f>-PMT(0.05,20,NC31)</f>
        <v>130.02248395299793</v>
      </c>
    </row>
    <row r="33" spans="26:40" x14ac:dyDescent="0.25">
      <c r="Z33" s="114" t="s">
        <v>412</v>
      </c>
      <c r="AA33" s="46">
        <v>139</v>
      </c>
      <c r="AB33" s="52">
        <v>229</v>
      </c>
      <c r="AC33" s="46">
        <v>272</v>
      </c>
      <c r="AD33" s="46">
        <v>272</v>
      </c>
      <c r="AE33" s="46">
        <v>141.5</v>
      </c>
      <c r="AF33" s="46">
        <v>80</v>
      </c>
      <c r="AG33" s="46">
        <v>58</v>
      </c>
      <c r="AH33" s="52">
        <v>62.25</v>
      </c>
      <c r="AI33" s="46">
        <v>77</v>
      </c>
      <c r="AJ33" s="46">
        <v>77</v>
      </c>
      <c r="AK33" s="46">
        <v>56.5</v>
      </c>
      <c r="AL33" s="46">
        <v>54.75</v>
      </c>
      <c r="AM33" s="46">
        <v>105.5</v>
      </c>
      <c r="AN33" s="52">
        <v>170</v>
      </c>
    </row>
    <row r="34" spans="26:40" x14ac:dyDescent="0.25">
      <c r="AA34" s="46">
        <v>118</v>
      </c>
      <c r="AB34" s="52">
        <v>214</v>
      </c>
      <c r="AC34" s="46">
        <v>239</v>
      </c>
      <c r="AD34" s="46">
        <v>239</v>
      </c>
      <c r="AE34" s="46">
        <v>127.5</v>
      </c>
      <c r="AF34" s="46">
        <v>65</v>
      </c>
      <c r="AG34" s="46">
        <v>47.15</v>
      </c>
      <c r="AH34" s="52">
        <v>47.15</v>
      </c>
      <c r="AI34" s="46">
        <v>52.25</v>
      </c>
      <c r="AJ34" s="46">
        <v>52.25</v>
      </c>
      <c r="AK34" s="46">
        <v>44</v>
      </c>
      <c r="AL34" s="46">
        <v>44</v>
      </c>
      <c r="AM34" s="46">
        <v>93.5</v>
      </c>
      <c r="AN34" s="52">
        <v>152</v>
      </c>
    </row>
  </sheetData>
  <pageMargins left="0.25" right="0.25" top="0.75" bottom="0.75" header="0.3" footer="0.3"/>
  <pageSetup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96D48-0A96-4D20-918E-385D531D09C5}">
  <sheetPr codeName="Sheet7">
    <tabColor rgb="FF00B050"/>
  </sheetPr>
  <dimension ref="B2:AN9"/>
  <sheetViews>
    <sheetView zoomScaleNormal="100" workbookViewId="0">
      <selection activeCell="E9" sqref="E9"/>
    </sheetView>
  </sheetViews>
  <sheetFormatPr defaultRowHeight="15" x14ac:dyDescent="0.25"/>
  <cols>
    <col min="1" max="1" width="4.7109375" customWidth="1"/>
    <col min="2" max="2" width="15.140625" bestFit="1" customWidth="1"/>
    <col min="3" max="17" width="6.7109375" customWidth="1"/>
    <col min="18" max="40" width="7.28515625" customWidth="1"/>
  </cols>
  <sheetData>
    <row r="2" spans="2:40" x14ac:dyDescent="0.25">
      <c r="B2" s="14" t="s">
        <v>0</v>
      </c>
      <c r="C2" s="16">
        <v>1</v>
      </c>
      <c r="D2" s="16">
        <v>2</v>
      </c>
      <c r="E2" s="16">
        <v>3</v>
      </c>
      <c r="F2" s="16">
        <v>4</v>
      </c>
      <c r="G2" s="16">
        <v>5</v>
      </c>
      <c r="H2" s="16">
        <v>6</v>
      </c>
      <c r="I2" s="16">
        <v>7</v>
      </c>
      <c r="J2" s="16">
        <v>8</v>
      </c>
      <c r="K2" s="16">
        <v>9</v>
      </c>
      <c r="L2" s="16">
        <v>10</v>
      </c>
      <c r="M2" s="16">
        <v>11</v>
      </c>
      <c r="N2" s="16">
        <v>12</v>
      </c>
      <c r="R2" s="29" t="s">
        <v>100</v>
      </c>
      <c r="S2" s="29">
        <v>2021</v>
      </c>
      <c r="T2" s="29">
        <f t="shared" ref="T2:AL2" si="0">1+S2</f>
        <v>2022</v>
      </c>
      <c r="U2" s="29">
        <f t="shared" si="0"/>
        <v>2023</v>
      </c>
      <c r="V2" s="29">
        <f t="shared" si="0"/>
        <v>2024</v>
      </c>
      <c r="W2" s="29">
        <f t="shared" si="0"/>
        <v>2025</v>
      </c>
      <c r="X2" s="29">
        <f t="shared" si="0"/>
        <v>2026</v>
      </c>
      <c r="Y2" s="29">
        <f t="shared" si="0"/>
        <v>2027</v>
      </c>
      <c r="Z2" s="29">
        <f t="shared" si="0"/>
        <v>2028</v>
      </c>
      <c r="AA2" s="29">
        <f t="shared" si="0"/>
        <v>2029</v>
      </c>
      <c r="AB2" s="29">
        <f t="shared" si="0"/>
        <v>2030</v>
      </c>
      <c r="AC2" s="29">
        <f t="shared" si="0"/>
        <v>2031</v>
      </c>
      <c r="AD2" s="29">
        <f t="shared" si="0"/>
        <v>2032</v>
      </c>
      <c r="AE2" s="29">
        <f t="shared" si="0"/>
        <v>2033</v>
      </c>
      <c r="AF2" s="29">
        <f t="shared" si="0"/>
        <v>2034</v>
      </c>
      <c r="AG2" s="29">
        <f t="shared" si="0"/>
        <v>2035</v>
      </c>
      <c r="AH2" s="29">
        <f t="shared" si="0"/>
        <v>2036</v>
      </c>
      <c r="AI2" s="29">
        <f t="shared" si="0"/>
        <v>2037</v>
      </c>
      <c r="AJ2" s="29">
        <f t="shared" si="0"/>
        <v>2038</v>
      </c>
      <c r="AK2" s="29">
        <f t="shared" si="0"/>
        <v>2039</v>
      </c>
      <c r="AL2" s="29">
        <f t="shared" si="0"/>
        <v>2040</v>
      </c>
      <c r="AM2" s="29">
        <f t="shared" ref="AM2" si="1">1+AL2</f>
        <v>2041</v>
      </c>
      <c r="AN2" s="29">
        <f t="shared" ref="AN2" si="2">1+AM2</f>
        <v>2042</v>
      </c>
    </row>
    <row r="3" spans="2:40" x14ac:dyDescent="0.25">
      <c r="B3" s="15" t="s">
        <v>5</v>
      </c>
      <c r="C3" s="105">
        <f>+[5]SenSit_Dashboard!$F$6</f>
        <v>1</v>
      </c>
      <c r="D3" s="106">
        <f>+C3</f>
        <v>1</v>
      </c>
      <c r="E3" s="106">
        <f t="shared" ref="E3:N3" si="3">+D3</f>
        <v>1</v>
      </c>
      <c r="F3" s="106">
        <f t="shared" si="3"/>
        <v>1</v>
      </c>
      <c r="G3" s="106">
        <f t="shared" si="3"/>
        <v>1</v>
      </c>
      <c r="H3" s="106">
        <f t="shared" si="3"/>
        <v>1</v>
      </c>
      <c r="I3" s="106">
        <f t="shared" si="3"/>
        <v>1</v>
      </c>
      <c r="J3" s="106">
        <f t="shared" si="3"/>
        <v>1</v>
      </c>
      <c r="K3" s="106">
        <f t="shared" si="3"/>
        <v>1</v>
      </c>
      <c r="L3" s="106">
        <f t="shared" si="3"/>
        <v>1</v>
      </c>
      <c r="M3" s="106">
        <f t="shared" si="3"/>
        <v>1</v>
      </c>
      <c r="N3" s="106">
        <f t="shared" si="3"/>
        <v>1</v>
      </c>
      <c r="R3" s="29" t="s">
        <v>7</v>
      </c>
      <c r="S3" s="53">
        <f>+ENERGY_PRICING!NC22</f>
        <v>52.251455951584035</v>
      </c>
      <c r="T3" s="53">
        <f>+ENERGY_PRICING!ND22</f>
        <v>103.17164700031525</v>
      </c>
      <c r="U3" s="53">
        <f>+ENERGY_PRICING!NE22</f>
        <v>120.23106914492597</v>
      </c>
      <c r="V3" s="53">
        <f>+ENERGY_PRICING!NF22</f>
        <v>87.380895338112893</v>
      </c>
      <c r="W3" s="53">
        <f>+ENERGY_PRICING!NG22</f>
        <v>82.617411891246306</v>
      </c>
      <c r="X3" s="53">
        <f>+ENERGY_PRICING!NH22</f>
        <v>81.158521599590557</v>
      </c>
      <c r="Y3" s="53">
        <f>+ENERGY_PRICING!NI22</f>
        <v>80.541734855514775</v>
      </c>
      <c r="Z3" s="53">
        <f>+ENERGY_PRICING!NJ22</f>
        <v>82.713148784162001</v>
      </c>
      <c r="AA3" s="53">
        <f>+ENERGY_PRICING!NK22</f>
        <v>84.692117236250937</v>
      </c>
      <c r="AB3" s="53">
        <f>+ENERGY_PRICING!NL22</f>
        <v>87.546996162428457</v>
      </c>
      <c r="AC3" s="53">
        <f>+ENERGY_PRICING!NM22</f>
        <v>90.840809424241868</v>
      </c>
      <c r="AD3" s="53">
        <f>+ENERGY_PRICING!NN22</f>
        <v>92.400851392558934</v>
      </c>
      <c r="AE3" s="53">
        <f>+ENERGY_PRICING!NO22</f>
        <v>94.848637137741207</v>
      </c>
      <c r="AF3" s="53">
        <f>+ENERGY_PRICING!NP22</f>
        <v>96.687961053667664</v>
      </c>
      <c r="AG3" s="53">
        <f>+ENERGY_PRICING!NQ22</f>
        <v>97.116201665109472</v>
      </c>
      <c r="AH3" s="53">
        <f>+ENERGY_PRICING!NR22</f>
        <v>98.232004979038535</v>
      </c>
      <c r="AI3" s="53">
        <f>+ENERGY_PRICING!NS22</f>
        <v>99.764740769427576</v>
      </c>
      <c r="AJ3" s="53">
        <f>+ENERGY_PRICING!NT22</f>
        <v>101.91763347665066</v>
      </c>
      <c r="AK3" s="53">
        <f>+ENERGY_PRICING!NU22</f>
        <v>103.93500519199358</v>
      </c>
      <c r="AL3" s="53">
        <f>+ENERGY_PRICING!NV22</f>
        <v>106.08155273739152</v>
      </c>
      <c r="AM3" s="53">
        <f>+ENERGY_PRICING!NW22</f>
        <v>107.07694016366868</v>
      </c>
      <c r="AN3" s="53">
        <f>+ENERGY_PRICING!NX22</f>
        <v>108.41370256379646</v>
      </c>
    </row>
    <row r="4" spans="2:40" x14ac:dyDescent="0.25">
      <c r="B4" s="14" t="s">
        <v>11</v>
      </c>
      <c r="C4" s="105">
        <f>+[5]SenSit_Dashboard!$F$7</f>
        <v>1</v>
      </c>
      <c r="D4" s="106">
        <f>+C4</f>
        <v>1</v>
      </c>
      <c r="E4" s="106">
        <f>+D4</f>
        <v>1</v>
      </c>
      <c r="F4" s="106">
        <v>1</v>
      </c>
      <c r="G4" s="106">
        <f t="shared" ref="E4:N5" si="4">+F4</f>
        <v>1</v>
      </c>
      <c r="H4" s="106">
        <f t="shared" si="4"/>
        <v>1</v>
      </c>
      <c r="I4" s="106">
        <f t="shared" si="4"/>
        <v>1</v>
      </c>
      <c r="J4" s="106">
        <f t="shared" si="4"/>
        <v>1</v>
      </c>
      <c r="K4" s="106">
        <f t="shared" si="4"/>
        <v>1</v>
      </c>
      <c r="L4" s="106">
        <f t="shared" si="4"/>
        <v>1</v>
      </c>
      <c r="M4" s="106">
        <f t="shared" si="4"/>
        <v>1</v>
      </c>
      <c r="N4" s="106">
        <f>+D4</f>
        <v>1</v>
      </c>
      <c r="R4" s="67" t="s">
        <v>115</v>
      </c>
      <c r="S4" s="68" t="s">
        <v>116</v>
      </c>
      <c r="Z4" s="76"/>
      <c r="AA4" s="8"/>
      <c r="AB4" s="8"/>
      <c r="AC4" s="8"/>
      <c r="AD4" s="8"/>
      <c r="AE4" s="8"/>
      <c r="AF4" s="8"/>
      <c r="AG4" s="8"/>
    </row>
    <row r="5" spans="2:40" x14ac:dyDescent="0.25">
      <c r="B5" s="14" t="s">
        <v>101</v>
      </c>
      <c r="C5" s="56">
        <v>1</v>
      </c>
      <c r="D5" s="9">
        <f>+C5</f>
        <v>1</v>
      </c>
      <c r="E5" s="9">
        <f t="shared" si="4"/>
        <v>1</v>
      </c>
      <c r="F5" s="9">
        <f t="shared" si="4"/>
        <v>1</v>
      </c>
      <c r="G5" s="9">
        <f t="shared" si="4"/>
        <v>1</v>
      </c>
      <c r="H5" s="9">
        <f t="shared" si="4"/>
        <v>1</v>
      </c>
      <c r="I5" s="9">
        <f t="shared" si="4"/>
        <v>1</v>
      </c>
      <c r="J5" s="9">
        <f t="shared" si="4"/>
        <v>1</v>
      </c>
      <c r="K5" s="9">
        <f t="shared" si="4"/>
        <v>1</v>
      </c>
      <c r="L5" s="9">
        <f t="shared" si="4"/>
        <v>1</v>
      </c>
      <c r="M5" s="9">
        <f t="shared" si="4"/>
        <v>1</v>
      </c>
      <c r="N5" s="9">
        <f t="shared" si="4"/>
        <v>1</v>
      </c>
    </row>
    <row r="6" spans="2:40" x14ac:dyDescent="0.25">
      <c r="B6" s="12"/>
    </row>
    <row r="7" spans="2:40" x14ac:dyDescent="0.25">
      <c r="B7" s="14" t="s">
        <v>1</v>
      </c>
      <c r="C7" s="14">
        <v>2020</v>
      </c>
      <c r="D7" s="14">
        <v>2021</v>
      </c>
      <c r="E7" s="14">
        <v>2022</v>
      </c>
      <c r="F7" s="14">
        <v>2023</v>
      </c>
      <c r="G7" s="14">
        <v>2024</v>
      </c>
      <c r="H7" s="14">
        <v>2025</v>
      </c>
      <c r="I7" s="14">
        <v>2026</v>
      </c>
      <c r="J7" s="14">
        <v>2027</v>
      </c>
      <c r="K7" s="14">
        <v>2028</v>
      </c>
      <c r="L7" s="14">
        <v>2029</v>
      </c>
      <c r="M7" s="14">
        <v>2030</v>
      </c>
      <c r="N7" s="14">
        <f>1+M7</f>
        <v>2031</v>
      </c>
      <c r="O7" s="14">
        <f t="shared" ref="O7:W7" si="5">1+N7</f>
        <v>2032</v>
      </c>
      <c r="P7" s="14">
        <f t="shared" si="5"/>
        <v>2033</v>
      </c>
      <c r="Q7" s="14">
        <f t="shared" si="5"/>
        <v>2034</v>
      </c>
      <c r="R7" s="14">
        <f t="shared" si="5"/>
        <v>2035</v>
      </c>
      <c r="S7" s="14">
        <f t="shared" si="5"/>
        <v>2036</v>
      </c>
      <c r="T7" s="14">
        <f t="shared" si="5"/>
        <v>2037</v>
      </c>
      <c r="U7" s="14">
        <f t="shared" si="5"/>
        <v>2038</v>
      </c>
      <c r="V7" s="14">
        <f t="shared" si="5"/>
        <v>2039</v>
      </c>
      <c r="W7" s="14">
        <f t="shared" si="5"/>
        <v>2040</v>
      </c>
      <c r="X7" s="14">
        <f t="shared" ref="X7" si="6">1+W7</f>
        <v>2041</v>
      </c>
      <c r="Y7" s="14">
        <f t="shared" ref="Y7" si="7">1+X7</f>
        <v>2042</v>
      </c>
      <c r="Z7" s="14">
        <f t="shared" ref="Z7" si="8">1+Y7</f>
        <v>2043</v>
      </c>
      <c r="AA7" s="14">
        <f t="shared" ref="AA7" si="9">1+Z7</f>
        <v>2044</v>
      </c>
      <c r="AB7" s="14">
        <f t="shared" ref="AB7" si="10">1+AA7</f>
        <v>2045</v>
      </c>
      <c r="AC7" s="14">
        <f t="shared" ref="AC7" si="11">1+AB7</f>
        <v>2046</v>
      </c>
      <c r="AD7" s="14">
        <f t="shared" ref="AD7" si="12">1+AC7</f>
        <v>2047</v>
      </c>
      <c r="AE7" s="14">
        <f t="shared" ref="AE7" si="13">1+AD7</f>
        <v>2048</v>
      </c>
      <c r="AF7" s="14">
        <f t="shared" ref="AF7:AG7" si="14">1+AE7</f>
        <v>2049</v>
      </c>
      <c r="AG7" s="14">
        <f t="shared" si="14"/>
        <v>2050</v>
      </c>
    </row>
    <row r="8" spans="2:40" x14ac:dyDescent="0.25">
      <c r="B8" s="14" t="s">
        <v>14</v>
      </c>
      <c r="C8" s="9">
        <v>1</v>
      </c>
      <c r="D8" s="9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</row>
    <row r="9" spans="2:40" x14ac:dyDescent="0.25">
      <c r="B9" s="14" t="s">
        <v>17</v>
      </c>
      <c r="C9" s="9">
        <v>1</v>
      </c>
      <c r="D9" s="9">
        <f>+C9</f>
        <v>1</v>
      </c>
      <c r="E9" s="9">
        <v>1</v>
      </c>
      <c r="F9" s="9">
        <f>+E9</f>
        <v>1</v>
      </c>
      <c r="G9" s="9">
        <v>1</v>
      </c>
      <c r="H9" s="9">
        <v>1</v>
      </c>
      <c r="I9" s="9">
        <v>1</v>
      </c>
      <c r="J9" s="9">
        <f t="shared" ref="J9:W9" si="15">+I9</f>
        <v>1</v>
      </c>
      <c r="K9" s="9">
        <f t="shared" si="15"/>
        <v>1</v>
      </c>
      <c r="L9" s="9">
        <f t="shared" si="15"/>
        <v>1</v>
      </c>
      <c r="M9" s="9">
        <f t="shared" si="15"/>
        <v>1</v>
      </c>
      <c r="N9" s="9">
        <f t="shared" si="15"/>
        <v>1</v>
      </c>
      <c r="O9" s="9">
        <f t="shared" si="15"/>
        <v>1</v>
      </c>
      <c r="P9" s="9">
        <f t="shared" si="15"/>
        <v>1</v>
      </c>
      <c r="Q9" s="9">
        <f t="shared" ref="Q9" si="16">+P9</f>
        <v>1</v>
      </c>
      <c r="R9" s="9">
        <f t="shared" ref="R9" si="17">+Q9</f>
        <v>1</v>
      </c>
      <c r="S9" s="9">
        <f t="shared" ref="S9" si="18">+R9</f>
        <v>1</v>
      </c>
      <c r="T9" s="9">
        <f t="shared" ref="T9" si="19">+S9</f>
        <v>1</v>
      </c>
      <c r="U9" s="9">
        <f t="shared" ref="U9" si="20">+T9</f>
        <v>1</v>
      </c>
      <c r="V9" s="9">
        <f t="shared" ref="V9" si="21">+U9</f>
        <v>1</v>
      </c>
      <c r="W9" s="9">
        <f t="shared" si="15"/>
        <v>1</v>
      </c>
      <c r="X9" s="9">
        <f t="shared" ref="X9" si="22">+W9</f>
        <v>1</v>
      </c>
      <c r="Y9" s="9">
        <f t="shared" ref="Y9" si="23">+X9</f>
        <v>1</v>
      </c>
      <c r="Z9" s="9">
        <f t="shared" ref="Z9" si="24">+Y9</f>
        <v>1</v>
      </c>
      <c r="AA9" s="9">
        <f t="shared" ref="AA9" si="25">+Z9</f>
        <v>1</v>
      </c>
      <c r="AB9" s="9">
        <f t="shared" ref="AB9" si="26">+AA9</f>
        <v>1</v>
      </c>
      <c r="AC9" s="9">
        <f t="shared" ref="AC9" si="27">+AB9</f>
        <v>1</v>
      </c>
      <c r="AD9" s="9">
        <f t="shared" ref="AD9" si="28">+AC9</f>
        <v>1</v>
      </c>
      <c r="AE9" s="9">
        <f t="shared" ref="AE9" si="29">+AD9</f>
        <v>1</v>
      </c>
      <c r="AF9" s="9">
        <f t="shared" ref="AF9:AG9" si="30">+AE9</f>
        <v>1</v>
      </c>
      <c r="AG9" s="9">
        <f t="shared" si="30"/>
        <v>1</v>
      </c>
    </row>
  </sheetData>
  <conditionalFormatting sqref="C3:N5 C8:AG9">
    <cfRule type="cellIs" dxfId="0" priority="1" operator="greaterThan">
      <formula>1</formula>
    </cfRule>
  </conditionalFormatting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19D01-363E-40CE-AD43-748429C56158}">
  <sheetPr>
    <tabColor rgb="FF00B050"/>
  </sheetPr>
  <dimension ref="B2:J409"/>
  <sheetViews>
    <sheetView workbookViewId="0">
      <pane xSplit="4" ySplit="5" topLeftCell="E21" activePane="bottomRight" state="frozen"/>
      <selection pane="topRight" activeCell="E1" sqref="E1"/>
      <selection pane="bottomLeft" activeCell="A6" sqref="A6"/>
      <selection pane="bottomRight" activeCell="L36" sqref="L36:N38"/>
    </sheetView>
  </sheetViews>
  <sheetFormatPr defaultRowHeight="15" x14ac:dyDescent="0.25"/>
  <cols>
    <col min="1" max="1" width="4.85546875" customWidth="1"/>
    <col min="2" max="2" width="10.7109375" bestFit="1" customWidth="1"/>
    <col min="3" max="3" width="10.7109375" style="58" customWidth="1"/>
    <col min="4" max="4" width="9.7109375" bestFit="1" customWidth="1"/>
    <col min="5" max="9" width="21.85546875" customWidth="1"/>
  </cols>
  <sheetData>
    <row r="2" spans="2:9" x14ac:dyDescent="0.25">
      <c r="B2" s="12" t="s">
        <v>132</v>
      </c>
      <c r="C2" s="12"/>
    </row>
    <row r="3" spans="2:9" x14ac:dyDescent="0.25">
      <c r="B3" t="s">
        <v>133</v>
      </c>
    </row>
    <row r="5" spans="2:9" x14ac:dyDescent="0.25">
      <c r="B5" s="10" t="s">
        <v>69</v>
      </c>
      <c r="C5" s="10" t="s">
        <v>137</v>
      </c>
      <c r="D5" s="10" t="s">
        <v>1</v>
      </c>
      <c r="E5" s="10" t="s">
        <v>8</v>
      </c>
      <c r="F5" s="10" t="s">
        <v>9</v>
      </c>
      <c r="G5" s="10" t="s">
        <v>88</v>
      </c>
      <c r="H5" s="10" t="s">
        <v>129</v>
      </c>
      <c r="I5" s="10" t="s">
        <v>130</v>
      </c>
    </row>
    <row r="6" spans="2:9" x14ac:dyDescent="0.25">
      <c r="B6" s="91">
        <v>44743</v>
      </c>
      <c r="C6" s="91" t="s">
        <v>139</v>
      </c>
      <c r="D6" s="14">
        <f t="shared" ref="D6:D65" si="0">YEAR(B6)</f>
        <v>2022</v>
      </c>
      <c r="E6" s="11">
        <f>INDEX(ENERGY_PRICING!$D$4:$MZ$24,MATCH(Summary!E$5,ENERGY_PRICING!$D$4:$D$24,0),MATCH(Summary!$B6,ENERGY_PRICING!$D$4:$MZ$4,0))</f>
        <v>135.25</v>
      </c>
      <c r="F6" s="11">
        <f>INDEX(ENERGY_PRICING!$D$4:$MZ$24,MATCH(Summary!F$5,ENERGY_PRICING!$D$4:$D$24,0),MATCH(Summary!$B6,ENERGY_PRICING!$D$4:$MZ$4,0))</f>
        <v>88.85</v>
      </c>
      <c r="G6" s="11">
        <f>INDEX(ENERGY_PRICING!$D$4:$MZ$24,MATCH(Summary!G$5,ENERGY_PRICING!$D$4:$D$24,0),MATCH(Summary!$B6,ENERGY_PRICING!$D$4:$MZ$4,0))</f>
        <v>108.80698924731182</v>
      </c>
      <c r="H6" s="11">
        <f>INDEX(ENERGY_PRICING!$D$4:$MZ$24,MATCH(Summary!H$5,ENERGY_PRICING!$D$4:$D$24,0),MATCH(Summary!$B6,ENERGY_PRICING!$D$4:$MZ$4,0))</f>
        <v>115.91935483870968</v>
      </c>
      <c r="I6" s="11">
        <f>INDEX(ENERGY_PRICING!$D$4:$MZ$24,MATCH(Summary!I$5,ENERGY_PRICING!$D$4:$D$24,0),MATCH(Summary!$B6,ENERGY_PRICING!$D$4:$MZ$4,0))</f>
        <v>64.646774193548367</v>
      </c>
    </row>
    <row r="7" spans="2:9" x14ac:dyDescent="0.25">
      <c r="B7" s="91">
        <v>44774</v>
      </c>
      <c r="C7" s="91" t="s">
        <v>139</v>
      </c>
      <c r="D7" s="14">
        <f t="shared" si="0"/>
        <v>2022</v>
      </c>
      <c r="E7" s="11">
        <f>INDEX(ENERGY_PRICING!$D$4:$MZ$24,MATCH(Summary!E$5,ENERGY_PRICING!$D$4:$D$24,0),MATCH(Summary!$B7,ENERGY_PRICING!$D$4:$MZ$4,0))</f>
        <v>93</v>
      </c>
      <c r="F7" s="11">
        <f>INDEX(ENERGY_PRICING!$D$4:$MZ$24,MATCH(Summary!F$5,ENERGY_PRICING!$D$4:$D$24,0),MATCH(Summary!$B7,ENERGY_PRICING!$D$4:$MZ$4,0))</f>
        <v>63.5</v>
      </c>
      <c r="G7" s="11">
        <f>INDEX(ENERGY_PRICING!$D$4:$MZ$24,MATCH(Summary!G$5,ENERGY_PRICING!$D$4:$D$24,0),MATCH(Summary!$B7,ENERGY_PRICING!$D$4:$MZ$4,0))</f>
        <v>78.091397849462368</v>
      </c>
      <c r="H7" s="11">
        <f>INDEX(ENERGY_PRICING!$D$4:$MZ$24,MATCH(Summary!H$5,ENERGY_PRICING!$D$4:$D$24,0),MATCH(Summary!$B7,ENERGY_PRICING!$D$4:$MZ$4,0))</f>
        <v>85.387096774193552</v>
      </c>
      <c r="I7" s="11">
        <f>INDEX(ENERGY_PRICING!$D$4:$MZ$24,MATCH(Summary!I$5,ENERGY_PRICING!$D$4:$D$24,0),MATCH(Summary!$B7,ENERGY_PRICING!$D$4:$MZ$4,0))</f>
        <v>48.274193548387096</v>
      </c>
    </row>
    <row r="8" spans="2:9" x14ac:dyDescent="0.25">
      <c r="B8" s="91">
        <v>44805</v>
      </c>
      <c r="C8" s="91" t="s">
        <v>139</v>
      </c>
      <c r="D8" s="14">
        <f t="shared" si="0"/>
        <v>2022</v>
      </c>
      <c r="E8" s="11">
        <f>INDEX(ENERGY_PRICING!$D$4:$MZ$24,MATCH(Summary!E$5,ENERGY_PRICING!$D$4:$D$24,0),MATCH(Summary!$B8,ENERGY_PRICING!$D$4:$MZ$4,0))</f>
        <v>98.930769230769229</v>
      </c>
      <c r="F8" s="11">
        <f>INDEX(ENERGY_PRICING!$D$4:$MZ$24,MATCH(Summary!F$5,ENERGY_PRICING!$D$4:$D$24,0),MATCH(Summary!$B8,ENERGY_PRICING!$D$4:$MZ$4,0))</f>
        <v>78.59615384615384</v>
      </c>
      <c r="G8" s="11">
        <f>INDEX(ENERGY_PRICING!$D$4:$MZ$24,MATCH(Summary!G$5,ENERGY_PRICING!$D$4:$D$24,0),MATCH(Summary!$B8,ENERGY_PRICING!$D$4:$MZ$4,0))</f>
        <v>88.08564102564101</v>
      </c>
      <c r="H8" s="11">
        <f>INDEX(ENERGY_PRICING!$D$4:$MZ$24,MATCH(Summary!H$5,ENERGY_PRICING!$D$4:$D$24,0),MATCH(Summary!$B8,ENERGY_PRICING!$D$4:$MZ$4,0))</f>
        <v>90.210512820512818</v>
      </c>
      <c r="I8" s="11">
        <f>INDEX(ENERGY_PRICING!$D$4:$MZ$24,MATCH(Summary!I$5,ENERGY_PRICING!$D$4:$D$24,0),MATCH(Summary!$B8,ENERGY_PRICING!$D$4:$MZ$4,0))</f>
        <v>72.990769230769217</v>
      </c>
    </row>
    <row r="9" spans="2:9" x14ac:dyDescent="0.25">
      <c r="B9" s="91">
        <v>44835</v>
      </c>
      <c r="C9" s="91" t="s">
        <v>138</v>
      </c>
      <c r="D9" s="14">
        <f t="shared" si="0"/>
        <v>2022</v>
      </c>
      <c r="E9" s="11">
        <f>INDEX(ENERGY_PRICING!$D$4:$MZ$24,MATCH(Summary!E$5,ENERGY_PRICING!$D$4:$D$24,0),MATCH(Summary!$B9,ENERGY_PRICING!$D$4:$MZ$4,0))</f>
        <v>90.307692307692307</v>
      </c>
      <c r="F9" s="11">
        <f>INDEX(ENERGY_PRICING!$D$4:$MZ$24,MATCH(Summary!F$5,ENERGY_PRICING!$D$4:$D$24,0),MATCH(Summary!$B9,ENERGY_PRICING!$D$4:$MZ$4,0))</f>
        <v>77.67307692307692</v>
      </c>
      <c r="G9" s="11">
        <f>INDEX(ENERGY_PRICING!$D$4:$MZ$24,MATCH(Summary!G$5,ENERGY_PRICING!$D$4:$D$24,0),MATCH(Summary!$B9,ENERGY_PRICING!$D$4:$MZ$4,0))</f>
        <v>83.379032258064512</v>
      </c>
      <c r="H9" s="11">
        <f>INDEX(ENERGY_PRICING!$D$4:$MZ$24,MATCH(Summary!H$5,ENERGY_PRICING!$D$4:$D$24,0),MATCH(Summary!$B9,ENERGY_PRICING!$D$4:$MZ$4,0))</f>
        <v>86.232009925558316</v>
      </c>
      <c r="I9" s="11">
        <f>INDEX(ENERGY_PRICING!$D$4:$MZ$24,MATCH(Summary!I$5,ENERGY_PRICING!$D$4:$D$24,0),MATCH(Summary!$B9,ENERGY_PRICING!$D$4:$MZ$4,0))</f>
        <v>69.521712158808924</v>
      </c>
    </row>
    <row r="10" spans="2:9" x14ac:dyDescent="0.25">
      <c r="B10" s="91">
        <v>44866</v>
      </c>
      <c r="C10" s="91" t="s">
        <v>138</v>
      </c>
      <c r="D10" s="14">
        <f t="shared" si="0"/>
        <v>2022</v>
      </c>
      <c r="E10" s="11">
        <f>INDEX(ENERGY_PRICING!$D$4:$MZ$24,MATCH(Summary!E$5,ENERGY_PRICING!$D$4:$D$24,0),MATCH(Summary!$B10,ENERGY_PRICING!$D$4:$MZ$4,0))</f>
        <v>152.55208333333334</v>
      </c>
      <c r="F10" s="11">
        <f>INDEX(ENERGY_PRICING!$D$4:$MZ$24,MATCH(Summary!F$5,ENERGY_PRICING!$D$4:$D$24,0),MATCH(Summary!$B10,ENERGY_PRICING!$D$4:$MZ$4,0))</f>
        <v>129.20454545454547</v>
      </c>
      <c r="G10" s="11">
        <f>INDEX(ENERGY_PRICING!$D$4:$MZ$24,MATCH(Summary!G$5,ENERGY_PRICING!$D$4:$D$24,0),MATCH(Summary!$B10,ENERGY_PRICING!$D$4:$MZ$4,0))</f>
        <v>140.08495145631068</v>
      </c>
      <c r="H10" s="11">
        <f>INDEX(ENERGY_PRICING!$D$4:$MZ$24,MATCH(Summary!H$5,ENERGY_PRICING!$D$4:$D$24,0),MATCH(Summary!$B10,ENERGY_PRICING!$D$4:$MZ$4,0))</f>
        <v>141.24100378787881</v>
      </c>
      <c r="I10" s="11">
        <f>INDEX(ENERGY_PRICING!$D$4:$MZ$24,MATCH(Summary!I$5,ENERGY_PRICING!$D$4:$D$24,0),MATCH(Summary!$B10,ENERGY_PRICING!$D$4:$MZ$4,0))</f>
        <v>125.90451388888891</v>
      </c>
    </row>
    <row r="11" spans="2:9" x14ac:dyDescent="0.25">
      <c r="B11" s="91">
        <v>44896</v>
      </c>
      <c r="C11" s="91" t="s">
        <v>138</v>
      </c>
      <c r="D11" s="14">
        <f t="shared" si="0"/>
        <v>2022</v>
      </c>
      <c r="E11" s="11">
        <f>INDEX(ENERGY_PRICING!$D$4:$MZ$24,MATCH(Summary!E$5,ENERGY_PRICING!$D$4:$D$24,0),MATCH(Summary!$B11,ENERGY_PRICING!$D$4:$MZ$4,0))</f>
        <v>254.4375</v>
      </c>
      <c r="F11" s="11">
        <f>INDEX(ENERGY_PRICING!$D$4:$MZ$24,MATCH(Summary!F$5,ENERGY_PRICING!$D$4:$D$24,0),MATCH(Summary!$B11,ENERGY_PRICING!$D$4:$MZ$4,0))</f>
        <v>233.76136363636363</v>
      </c>
      <c r="G11" s="11">
        <f>INDEX(ENERGY_PRICING!$D$4:$MZ$24,MATCH(Summary!G$5,ENERGY_PRICING!$D$4:$D$24,0),MATCH(Summary!$B11,ENERGY_PRICING!$D$4:$MZ$4,0))</f>
        <v>243.09897360703812</v>
      </c>
      <c r="H11" s="11">
        <f>INDEX(ENERGY_PRICING!$D$4:$MZ$24,MATCH(Summary!H$5,ENERGY_PRICING!$D$4:$D$24,0),MATCH(Summary!$B11,ENERGY_PRICING!$D$4:$MZ$4,0))</f>
        <v>240.22708944281524</v>
      </c>
      <c r="I11" s="11">
        <f>INDEX(ENERGY_PRICING!$D$4:$MZ$24,MATCH(Summary!I$5,ENERGY_PRICING!$D$4:$D$24,0),MATCH(Summary!$B11,ENERGY_PRICING!$D$4:$MZ$4,0))</f>
        <v>236.83724340175948</v>
      </c>
    </row>
    <row r="12" spans="2:9" x14ac:dyDescent="0.25">
      <c r="B12" s="91">
        <v>44927</v>
      </c>
      <c r="C12" s="91" t="s">
        <v>138</v>
      </c>
      <c r="D12" s="14">
        <f t="shared" si="0"/>
        <v>2023</v>
      </c>
      <c r="E12" s="11">
        <f>INDEX(ENERGY_PRICING!$D$4:$MZ$24,MATCH(Summary!E$5,ENERGY_PRICING!$D$4:$D$24,0),MATCH(Summary!$B12,ENERGY_PRICING!$D$4:$MZ$4,0))</f>
        <v>317.45833333333331</v>
      </c>
      <c r="F12" s="11">
        <f>INDEX(ENERGY_PRICING!$D$4:$MZ$24,MATCH(Summary!F$5,ENERGY_PRICING!$D$4:$D$24,0),MATCH(Summary!$B12,ENERGY_PRICING!$D$4:$MZ$4,0))</f>
        <v>276.52272727272725</v>
      </c>
      <c r="G12" s="11">
        <f>INDEX(ENERGY_PRICING!$D$4:$MZ$24,MATCH(Summary!G$5,ENERGY_PRICING!$D$4:$D$24,0),MATCH(Summary!$B12,ENERGY_PRICING!$D$4:$MZ$4,0))</f>
        <v>295.00977517106537</v>
      </c>
      <c r="H12" s="11">
        <f>INDEX(ENERGY_PRICING!$D$4:$MZ$24,MATCH(Summary!H$5,ENERGY_PRICING!$D$4:$D$24,0),MATCH(Summary!$B12,ENERGY_PRICING!$D$4:$MZ$4,0))</f>
        <v>295.33321114369494</v>
      </c>
      <c r="I12" s="11">
        <f>INDEX(ENERGY_PRICING!$D$4:$MZ$24,MATCH(Summary!I$5,ENERGY_PRICING!$D$4:$D$24,0),MATCH(Summary!$B12,ENERGY_PRICING!$D$4:$MZ$4,0))</f>
        <v>270.59384164222865</v>
      </c>
    </row>
    <row r="13" spans="2:9" x14ac:dyDescent="0.25">
      <c r="B13" s="91">
        <v>44958</v>
      </c>
      <c r="C13" s="91" t="s">
        <v>138</v>
      </c>
      <c r="D13" s="14">
        <f t="shared" si="0"/>
        <v>2023</v>
      </c>
      <c r="E13" s="11">
        <f>INDEX(ENERGY_PRICING!$D$4:$MZ$24,MATCH(Summary!E$5,ENERGY_PRICING!$D$4:$D$24,0),MATCH(Summary!$B13,ENERGY_PRICING!$D$4:$MZ$4,0))</f>
        <v>317.45833333333331</v>
      </c>
      <c r="F13" s="11">
        <f>INDEX(ENERGY_PRICING!$D$4:$MZ$24,MATCH(Summary!F$5,ENERGY_PRICING!$D$4:$D$24,0),MATCH(Summary!$B13,ENERGY_PRICING!$D$4:$MZ$4,0))</f>
        <v>276.52272727272725</v>
      </c>
      <c r="G13" s="11">
        <f>INDEX(ENERGY_PRICING!$D$4:$MZ$24,MATCH(Summary!G$5,ENERGY_PRICING!$D$4:$D$24,0),MATCH(Summary!$B13,ENERGY_PRICING!$D$4:$MZ$4,0))</f>
        <v>296.01587301587307</v>
      </c>
      <c r="H13" s="11">
        <f>INDEX(ENERGY_PRICING!$D$4:$MZ$24,MATCH(Summary!H$5,ENERGY_PRICING!$D$4:$D$24,0),MATCH(Summary!$B13,ENERGY_PRICING!$D$4:$MZ$4,0))</f>
        <v>305.76244588744595</v>
      </c>
      <c r="I13" s="11">
        <f>INDEX(ENERGY_PRICING!$D$4:$MZ$24,MATCH(Summary!I$5,ENERGY_PRICING!$D$4:$D$24,0),MATCH(Summary!$B13,ENERGY_PRICING!$D$4:$MZ$4,0))</f>
        <v>253.13095238095244</v>
      </c>
    </row>
    <row r="14" spans="2:9" x14ac:dyDescent="0.25">
      <c r="B14" s="91">
        <v>44986</v>
      </c>
      <c r="C14" s="91" t="s">
        <v>138</v>
      </c>
      <c r="D14" s="14">
        <f t="shared" si="0"/>
        <v>2023</v>
      </c>
      <c r="E14" s="11">
        <f>INDEX(ENERGY_PRICING!$D$4:$MZ$24,MATCH(Summary!E$5,ENERGY_PRICING!$D$4:$D$24,0),MATCH(Summary!$B14,ENERGY_PRICING!$D$4:$MZ$4,0))</f>
        <v>160.15625</v>
      </c>
      <c r="F14" s="11">
        <f>INDEX(ENERGY_PRICING!$D$4:$MZ$24,MATCH(Summary!F$5,ENERGY_PRICING!$D$4:$D$24,0),MATCH(Summary!$B14,ENERGY_PRICING!$D$4:$MZ$4,0))</f>
        <v>145.63636363636363</v>
      </c>
      <c r="G14" s="11">
        <f>INDEX(ENERGY_PRICING!$D$4:$MZ$24,MATCH(Summary!G$5,ENERGY_PRICING!$D$4:$D$24,0),MATCH(Summary!$B14,ENERGY_PRICING!$D$4:$MZ$4,0))</f>
        <v>152.82790896855499</v>
      </c>
      <c r="H14" s="11">
        <f>INDEX(ENERGY_PRICING!$D$4:$MZ$24,MATCH(Summary!H$5,ENERGY_PRICING!$D$4:$D$24,0),MATCH(Summary!$B14,ENERGY_PRICING!$D$4:$MZ$4,0))</f>
        <v>156.40918255131965</v>
      </c>
      <c r="I14" s="11">
        <f>INDEX(ENERGY_PRICING!$D$4:$MZ$24,MATCH(Summary!I$5,ENERGY_PRICING!$D$4:$D$24,0),MATCH(Summary!$B14,ENERGY_PRICING!$D$4:$MZ$4,0))</f>
        <v>137.55498533724338</v>
      </c>
    </row>
    <row r="15" spans="2:9" x14ac:dyDescent="0.25">
      <c r="B15" s="91">
        <v>45017</v>
      </c>
      <c r="C15" s="91" t="s">
        <v>138</v>
      </c>
      <c r="D15" s="14">
        <f t="shared" si="0"/>
        <v>2023</v>
      </c>
      <c r="E15" s="11">
        <f>INDEX(ENERGY_PRICING!$D$4:$MZ$24,MATCH(Summary!E$5,ENERGY_PRICING!$D$4:$D$24,0),MATCH(Summary!$B15,ENERGY_PRICING!$D$4:$MZ$4,0))</f>
        <v>84.302083333333329</v>
      </c>
      <c r="F15" s="11">
        <f>INDEX(ENERGY_PRICING!$D$4:$MZ$24,MATCH(Summary!F$5,ENERGY_PRICING!$D$4:$D$24,0),MATCH(Summary!$B15,ENERGY_PRICING!$D$4:$MZ$4,0))</f>
        <v>69.49545454545455</v>
      </c>
      <c r="G15" s="11">
        <f>INDEX(ENERGY_PRICING!$D$4:$MZ$24,MATCH(Summary!G$5,ENERGY_PRICING!$D$4:$D$24,0),MATCH(Summary!$B15,ENERGY_PRICING!$D$4:$MZ$4,0))</f>
        <v>76.07617845117845</v>
      </c>
      <c r="H15" s="11">
        <f>INDEX(ENERGY_PRICING!$D$4:$MZ$24,MATCH(Summary!H$5,ENERGY_PRICING!$D$4:$D$24,0),MATCH(Summary!$B15,ENERGY_PRICING!$D$4:$MZ$4,0))</f>
        <v>79.366540404040407</v>
      </c>
      <c r="I15" s="11">
        <f>INDEX(ENERGY_PRICING!$D$4:$MZ$24,MATCH(Summary!I$5,ENERGY_PRICING!$D$4:$D$24,0),MATCH(Summary!$B15,ENERGY_PRICING!$D$4:$MZ$4,0))</f>
        <v>59.624368686868699</v>
      </c>
    </row>
    <row r="16" spans="2:9" x14ac:dyDescent="0.25">
      <c r="B16" s="91">
        <v>45047</v>
      </c>
      <c r="C16" s="91" t="s">
        <v>138</v>
      </c>
      <c r="D16" s="14">
        <f t="shared" si="0"/>
        <v>2023</v>
      </c>
      <c r="E16" s="11">
        <f>INDEX(ENERGY_PRICING!$D$4:$MZ$24,MATCH(Summary!E$5,ENERGY_PRICING!$D$4:$D$24,0),MATCH(Summary!$B16,ENERGY_PRICING!$D$4:$MZ$4,0))</f>
        <v>62.197916666666664</v>
      </c>
      <c r="F16" s="11">
        <f>INDEX(ENERGY_PRICING!$D$4:$MZ$24,MATCH(Summary!F$5,ENERGY_PRICING!$D$4:$D$24,0),MATCH(Summary!$B16,ENERGY_PRICING!$D$4:$MZ$4,0))</f>
        <v>50.304545454545448</v>
      </c>
      <c r="G16" s="11">
        <f>INDEX(ENERGY_PRICING!$D$4:$MZ$24,MATCH(Summary!G$5,ENERGY_PRICING!$D$4:$D$24,0),MATCH(Summary!$B16,ENERGY_PRICING!$D$4:$MZ$4,0))</f>
        <v>55.931516780710318</v>
      </c>
      <c r="H16" s="11">
        <f>INDEX(ENERGY_PRICING!$D$4:$MZ$24,MATCH(Summary!H$5,ENERGY_PRICING!$D$4:$D$24,0),MATCH(Summary!$B16,ENERGY_PRICING!$D$4:$MZ$4,0))</f>
        <v>57.122275171065489</v>
      </c>
      <c r="I16" s="11">
        <f>INDEX(ENERGY_PRICING!$D$4:$MZ$24,MATCH(Summary!I$5,ENERGY_PRICING!$D$4:$D$24,0),MATCH(Summary!$B16,ENERGY_PRICING!$D$4:$MZ$4,0))</f>
        <v>47.411485826001957</v>
      </c>
    </row>
    <row r="17" spans="2:9" x14ac:dyDescent="0.25">
      <c r="B17" s="91">
        <v>45078</v>
      </c>
      <c r="C17" s="91" t="s">
        <v>139</v>
      </c>
      <c r="D17" s="14">
        <f t="shared" si="0"/>
        <v>2023</v>
      </c>
      <c r="E17" s="11">
        <f>INDEX(ENERGY_PRICING!$D$4:$MZ$24,MATCH(Summary!E$5,ENERGY_PRICING!$D$4:$D$24,0),MATCH(Summary!$B17,ENERGY_PRICING!$D$4:$MZ$4,0))</f>
        <v>66.15625</v>
      </c>
      <c r="F17" s="11">
        <f>INDEX(ENERGY_PRICING!$D$4:$MZ$24,MATCH(Summary!F$5,ENERGY_PRICING!$D$4:$D$24,0),MATCH(Summary!$B17,ENERGY_PRICING!$D$4:$MZ$4,0))</f>
        <v>50.645454545454534</v>
      </c>
      <c r="G17" s="11">
        <f>INDEX(ENERGY_PRICING!$D$4:$MZ$24,MATCH(Summary!G$5,ENERGY_PRICING!$D$4:$D$24,0),MATCH(Summary!$B17,ENERGY_PRICING!$D$4:$MZ$4,0))</f>
        <v>58.228510101010095</v>
      </c>
      <c r="H17" s="11">
        <f>INDEX(ENERGY_PRICING!$D$4:$MZ$24,MATCH(Summary!H$5,ENERGY_PRICING!$D$4:$D$24,0),MATCH(Summary!$B17,ENERGY_PRICING!$D$4:$MZ$4,0))</f>
        <v>62.020037878787875</v>
      </c>
      <c r="I17" s="11">
        <f>INDEX(ENERGY_PRICING!$D$4:$MZ$24,MATCH(Summary!I$5,ENERGY_PRICING!$D$4:$D$24,0),MATCH(Summary!$B17,ENERGY_PRICING!$D$4:$MZ$4,0))</f>
        <v>42.373030303030284</v>
      </c>
    </row>
    <row r="18" spans="2:9" x14ac:dyDescent="0.25">
      <c r="B18" s="91">
        <v>45108</v>
      </c>
      <c r="C18" s="91" t="s">
        <v>139</v>
      </c>
      <c r="D18" s="14">
        <f t="shared" si="0"/>
        <v>2023</v>
      </c>
      <c r="E18" s="11">
        <f>INDEX(ENERGY_PRICING!$D$4:$MZ$24,MATCH(Summary!E$5,ENERGY_PRICING!$D$4:$D$24,0),MATCH(Summary!$B18,ENERGY_PRICING!$D$4:$MZ$4,0))</f>
        <v>80.164583333333326</v>
      </c>
      <c r="F18" s="11">
        <f>INDEX(ENERGY_PRICING!$D$4:$MZ$24,MATCH(Summary!F$5,ENERGY_PRICING!$D$4:$D$24,0),MATCH(Summary!$B18,ENERGY_PRICING!$D$4:$MZ$4,0))</f>
        <v>55.995454545454542</v>
      </c>
      <c r="G18" s="11">
        <f>INDEX(ENERGY_PRICING!$D$4:$MZ$24,MATCH(Summary!G$5,ENERGY_PRICING!$D$4:$D$24,0),MATCH(Summary!$B18,ENERGY_PRICING!$D$4:$MZ$4,0))</f>
        <v>66.390778755294889</v>
      </c>
      <c r="H18" s="11">
        <f>INDEX(ENERGY_PRICING!$D$4:$MZ$24,MATCH(Summary!H$5,ENERGY_PRICING!$D$4:$D$24,0),MATCH(Summary!$B18,ENERGY_PRICING!$D$4:$MZ$4,0))</f>
        <v>69.78213587487781</v>
      </c>
      <c r="I18" s="11">
        <f>INDEX(ENERGY_PRICING!$D$4:$MZ$24,MATCH(Summary!I$5,ENERGY_PRICING!$D$4:$D$24,0),MATCH(Summary!$B18,ENERGY_PRICING!$D$4:$MZ$4,0))</f>
        <v>44.015078201368532</v>
      </c>
    </row>
    <row r="19" spans="2:9" x14ac:dyDescent="0.25">
      <c r="B19" s="91">
        <v>45139</v>
      </c>
      <c r="C19" s="91" t="s">
        <v>139</v>
      </c>
      <c r="D19" s="14">
        <f t="shared" si="0"/>
        <v>2023</v>
      </c>
      <c r="E19" s="11">
        <f>INDEX(ENERGY_PRICING!$D$4:$MZ$24,MATCH(Summary!E$5,ENERGY_PRICING!$D$4:$D$24,0),MATCH(Summary!$B19,ENERGY_PRICING!$D$4:$MZ$4,0))</f>
        <v>80.164583333333326</v>
      </c>
      <c r="F19" s="11">
        <f>INDEX(ENERGY_PRICING!$D$4:$MZ$24,MATCH(Summary!F$5,ENERGY_PRICING!$D$4:$D$24,0),MATCH(Summary!$B19,ENERGY_PRICING!$D$4:$MZ$4,0))</f>
        <v>55.995454545454542</v>
      </c>
      <c r="G19" s="11">
        <f>INDEX(ENERGY_PRICING!$D$4:$MZ$24,MATCH(Summary!G$5,ENERGY_PRICING!$D$4:$D$24,0),MATCH(Summary!$B19,ENERGY_PRICING!$D$4:$MZ$4,0))</f>
        <v>67.950077386770928</v>
      </c>
      <c r="H19" s="11">
        <f>INDEX(ENERGY_PRICING!$D$4:$MZ$24,MATCH(Summary!H$5,ENERGY_PRICING!$D$4:$D$24,0),MATCH(Summary!$B19,ENERGY_PRICING!$D$4:$MZ$4,0))</f>
        <v>73.927388807429125</v>
      </c>
      <c r="I19" s="11">
        <f>INDEX(ENERGY_PRICING!$D$4:$MZ$24,MATCH(Summary!I$5,ENERGY_PRICING!$D$4:$D$24,0),MATCH(Summary!$B19,ENERGY_PRICING!$D$4:$MZ$4,0))</f>
        <v>43.521065493646141</v>
      </c>
    </row>
    <row r="20" spans="2:9" x14ac:dyDescent="0.25">
      <c r="B20" s="91">
        <v>45170</v>
      </c>
      <c r="C20" s="91" t="s">
        <v>139</v>
      </c>
      <c r="D20" s="14">
        <f t="shared" si="0"/>
        <v>2023</v>
      </c>
      <c r="E20" s="11">
        <f>INDEX(ENERGY_PRICING!$D$4:$MZ$24,MATCH(Summary!E$5,ENERGY_PRICING!$D$4:$D$24,0),MATCH(Summary!$B20,ENERGY_PRICING!$D$4:$MZ$4,0))</f>
        <v>59.75</v>
      </c>
      <c r="F20" s="11">
        <f>INDEX(ENERGY_PRICING!$D$4:$MZ$24,MATCH(Summary!F$5,ENERGY_PRICING!$D$4:$D$24,0),MATCH(Summary!$B20,ENERGY_PRICING!$D$4:$MZ$4,0))</f>
        <v>46.670454545454547</v>
      </c>
      <c r="G20" s="11">
        <f>INDEX(ENERGY_PRICING!$D$4:$MZ$24,MATCH(Summary!G$5,ENERGY_PRICING!$D$4:$D$24,0),MATCH(Summary!$B20,ENERGY_PRICING!$D$4:$MZ$4,0))</f>
        <v>52.483585858585869</v>
      </c>
      <c r="H20" s="11">
        <f>INDEX(ENERGY_PRICING!$D$4:$MZ$24,MATCH(Summary!H$5,ENERGY_PRICING!$D$4:$D$24,0),MATCH(Summary!$B20,ENERGY_PRICING!$D$4:$MZ$4,0))</f>
        <v>53.834469696969698</v>
      </c>
      <c r="I20" s="11">
        <f>INDEX(ENERGY_PRICING!$D$4:$MZ$24,MATCH(Summary!I$5,ENERGY_PRICING!$D$4:$D$24,0),MATCH(Summary!$B20,ENERGY_PRICING!$D$4:$MZ$4,0))</f>
        <v>41.934090909090919</v>
      </c>
    </row>
    <row r="21" spans="2:9" x14ac:dyDescent="0.25">
      <c r="B21" s="91">
        <v>45200</v>
      </c>
      <c r="C21" s="91" t="s">
        <v>138</v>
      </c>
      <c r="D21" s="14">
        <f t="shared" si="0"/>
        <v>2023</v>
      </c>
      <c r="E21" s="11">
        <f>INDEX(ENERGY_PRICING!$D$4:$MZ$24,MATCH(Summary!E$5,ENERGY_PRICING!$D$4:$D$24,0),MATCH(Summary!$B21,ENERGY_PRICING!$D$4:$MZ$4,0))</f>
        <v>58.479166666666664</v>
      </c>
      <c r="F21" s="11">
        <f>INDEX(ENERGY_PRICING!$D$4:$MZ$24,MATCH(Summary!F$5,ENERGY_PRICING!$D$4:$D$24,0),MATCH(Summary!$B21,ENERGY_PRICING!$D$4:$MZ$4,0))</f>
        <v>46.670454545454547</v>
      </c>
      <c r="G21" s="11">
        <f>INDEX(ENERGY_PRICING!$D$4:$MZ$24,MATCH(Summary!G$5,ENERGY_PRICING!$D$4:$D$24,0),MATCH(Summary!$B21,ENERGY_PRICING!$D$4:$MZ$4,0))</f>
        <v>52.257372108178558</v>
      </c>
      <c r="H21" s="11">
        <f>INDEX(ENERGY_PRICING!$D$4:$MZ$24,MATCH(Summary!H$5,ENERGY_PRICING!$D$4:$D$24,0),MATCH(Summary!$B21,ENERGY_PRICING!$D$4:$MZ$4,0))</f>
        <v>55.050830889540563</v>
      </c>
      <c r="I21" s="11">
        <f>INDEX(ENERGY_PRICING!$D$4:$MZ$24,MATCH(Summary!I$5,ENERGY_PRICING!$D$4:$D$24,0),MATCH(Summary!$B21,ENERGY_PRICING!$D$4:$MZ$4,0))</f>
        <v>39.813782991202352</v>
      </c>
    </row>
    <row r="22" spans="2:9" x14ac:dyDescent="0.25">
      <c r="B22" s="91">
        <v>45231</v>
      </c>
      <c r="C22" s="91" t="s">
        <v>138</v>
      </c>
      <c r="D22" s="14">
        <f t="shared" si="0"/>
        <v>2023</v>
      </c>
      <c r="E22" s="11">
        <f>INDEX(ENERGY_PRICING!$D$4:$MZ$24,MATCH(Summary!E$5,ENERGY_PRICING!$D$4:$D$24,0),MATCH(Summary!$B22,ENERGY_PRICING!$D$4:$MZ$4,0))</f>
        <v>109.05769230769231</v>
      </c>
      <c r="F22" s="11">
        <f>INDEX(ENERGY_PRICING!$D$4:$MZ$24,MATCH(Summary!F$5,ENERGY_PRICING!$D$4:$D$24,0),MATCH(Summary!$B22,ENERGY_PRICING!$D$4:$MZ$4,0))</f>
        <v>97.192307692307693</v>
      </c>
      <c r="G22" s="11">
        <f>INDEX(ENERGY_PRICING!$D$4:$MZ$24,MATCH(Summary!G$5,ENERGY_PRICING!$D$4:$D$24,0),MATCH(Summary!$B22,ENERGY_PRICING!$D$4:$MZ$4,0))</f>
        <v>102.7218073188947</v>
      </c>
      <c r="H22" s="11">
        <f>INDEX(ENERGY_PRICING!$D$4:$MZ$24,MATCH(Summary!H$5,ENERGY_PRICING!$D$4:$D$24,0),MATCH(Summary!$B22,ENERGY_PRICING!$D$4:$MZ$4,0))</f>
        <v>102.25833333333334</v>
      </c>
      <c r="I22" s="11">
        <f>INDEX(ENERGY_PRICING!$D$4:$MZ$24,MATCH(Summary!I$5,ENERGY_PRICING!$D$4:$D$24,0),MATCH(Summary!$B22,ENERGY_PRICING!$D$4:$MZ$4,0))</f>
        <v>97.748557692307685</v>
      </c>
    </row>
    <row r="23" spans="2:9" x14ac:dyDescent="0.25">
      <c r="B23" s="91">
        <v>45261</v>
      </c>
      <c r="C23" s="91" t="s">
        <v>138</v>
      </c>
      <c r="D23" s="14">
        <f t="shared" si="0"/>
        <v>2023</v>
      </c>
      <c r="E23" s="11">
        <f>INDEX(ENERGY_PRICING!$D$4:$MZ$24,MATCH(Summary!E$5,ENERGY_PRICING!$D$4:$D$24,0),MATCH(Summary!$B23,ENERGY_PRICING!$D$4:$MZ$4,0))</f>
        <v>177.19230769230768</v>
      </c>
      <c r="F23" s="11">
        <f>INDEX(ENERGY_PRICING!$D$4:$MZ$24,MATCH(Summary!F$5,ENERGY_PRICING!$D$4:$D$24,0),MATCH(Summary!$B23,ENERGY_PRICING!$D$4:$MZ$4,0))</f>
        <v>159.09615384615384</v>
      </c>
      <c r="G23" s="11">
        <f>INDEX(ENERGY_PRICING!$D$4:$MZ$24,MATCH(Summary!G$5,ENERGY_PRICING!$D$4:$D$24,0),MATCH(Summary!$B23,ENERGY_PRICING!$D$4:$MZ$4,0))</f>
        <v>166.8794458229942</v>
      </c>
      <c r="H23" s="11">
        <f>INDEX(ENERGY_PRICING!$D$4:$MZ$24,MATCH(Summary!H$5,ENERGY_PRICING!$D$4:$D$24,0),MATCH(Summary!$B23,ENERGY_PRICING!$D$4:$MZ$4,0))</f>
        <v>165.63895781637714</v>
      </c>
      <c r="I23" s="11">
        <f>INDEX(ENERGY_PRICING!$D$4:$MZ$24,MATCH(Summary!I$5,ENERGY_PRICING!$D$4:$D$24,0),MATCH(Summary!$B23,ENERGY_PRICING!$D$4:$MZ$4,0))</f>
        <v>157.68548387096777</v>
      </c>
    </row>
    <row r="24" spans="2:9" x14ac:dyDescent="0.25">
      <c r="B24" s="91">
        <v>45292</v>
      </c>
      <c r="C24" s="91" t="s">
        <v>138</v>
      </c>
      <c r="D24" s="14">
        <f t="shared" si="0"/>
        <v>2024</v>
      </c>
      <c r="E24" s="11">
        <f>INDEX(ENERGY_PRICING!$D$4:$MZ$24,MATCH(Summary!E$5,ENERGY_PRICING!$D$4:$D$24,0),MATCH(Summary!$B24,ENERGY_PRICING!$D$4:$MZ$4,0))</f>
        <v>225</v>
      </c>
      <c r="F24" s="11">
        <f>INDEX(ENERGY_PRICING!$D$4:$MZ$24,MATCH(Summary!F$5,ENERGY_PRICING!$D$4:$D$24,0),MATCH(Summary!$B24,ENERGY_PRICING!$D$4:$MZ$4,0))</f>
        <v>191</v>
      </c>
      <c r="G24" s="11">
        <f>INDEX(ENERGY_PRICING!$D$4:$MZ$24,MATCH(Summary!G$5,ENERGY_PRICING!$D$4:$D$24,0),MATCH(Summary!$B24,ENERGY_PRICING!$D$4:$MZ$4,0))</f>
        <v>207.08602150537635</v>
      </c>
      <c r="H24" s="11">
        <f>INDEX(ENERGY_PRICING!$D$4:$MZ$24,MATCH(Summary!H$5,ENERGY_PRICING!$D$4:$D$24,0),MATCH(Summary!$B24,ENERGY_PRICING!$D$4:$MZ$4,0))</f>
        <v>208.96774193548387</v>
      </c>
      <c r="I24" s="11">
        <f>INDEX(ENERGY_PRICING!$D$4:$MZ$24,MATCH(Summary!I$5,ENERGY_PRICING!$D$4:$D$24,0),MATCH(Summary!$B24,ENERGY_PRICING!$D$4:$MZ$4,0))</f>
        <v>185.7741935483871</v>
      </c>
    </row>
    <row r="25" spans="2:9" x14ac:dyDescent="0.25">
      <c r="B25" s="91">
        <v>45323</v>
      </c>
      <c r="C25" s="91" t="s">
        <v>138</v>
      </c>
      <c r="D25" s="14">
        <f t="shared" si="0"/>
        <v>2024</v>
      </c>
      <c r="E25" s="11">
        <f>INDEX(ENERGY_PRICING!$D$4:$MZ$24,MATCH(Summary!E$5,ENERGY_PRICING!$D$4:$D$24,0),MATCH(Summary!$B25,ENERGY_PRICING!$D$4:$MZ$4,0))</f>
        <v>225</v>
      </c>
      <c r="F25" s="11">
        <f>INDEX(ENERGY_PRICING!$D$4:$MZ$24,MATCH(Summary!F$5,ENERGY_PRICING!$D$4:$D$24,0),MATCH(Summary!$B25,ENERGY_PRICING!$D$4:$MZ$4,0))</f>
        <v>191</v>
      </c>
      <c r="G25" s="11">
        <f>INDEX(ENERGY_PRICING!$D$4:$MZ$24,MATCH(Summary!G$5,ENERGY_PRICING!$D$4:$D$24,0),MATCH(Summary!$B25,ENERGY_PRICING!$D$4:$MZ$4,0))</f>
        <v>182.64313530344828</v>
      </c>
      <c r="H25" s="11">
        <f>INDEX(ENERGY_PRICING!$D$4:$MZ$24,MATCH(Summary!H$5,ENERGY_PRICING!$D$4:$D$24,0),MATCH(Summary!$B25,ENERGY_PRICING!$D$4:$MZ$4,0))</f>
        <v>190.8500318551724</v>
      </c>
      <c r="I25" s="11">
        <f>INDEX(ENERGY_PRICING!$D$4:$MZ$24,MATCH(Summary!I$5,ENERGY_PRICING!$D$4:$D$24,0),MATCH(Summary!$B25,ENERGY_PRICING!$D$4:$MZ$4,0))</f>
        <v>147.47072151034482</v>
      </c>
    </row>
    <row r="26" spans="2:9" x14ac:dyDescent="0.25">
      <c r="B26" s="91">
        <v>45352</v>
      </c>
      <c r="C26" s="91" t="s">
        <v>138</v>
      </c>
      <c r="D26" s="14">
        <f t="shared" si="0"/>
        <v>2024</v>
      </c>
      <c r="E26" s="11">
        <f>INDEX(ENERGY_PRICING!$D$4:$MZ$24,MATCH(Summary!E$5,ENERGY_PRICING!$D$4:$D$24,0),MATCH(Summary!$B26,ENERGY_PRICING!$D$4:$MZ$4,0))</f>
        <v>110</v>
      </c>
      <c r="F26" s="11">
        <f>INDEX(ENERGY_PRICING!$D$4:$MZ$24,MATCH(Summary!F$5,ENERGY_PRICING!$D$4:$D$24,0),MATCH(Summary!$B26,ENERGY_PRICING!$D$4:$MZ$4,0))</f>
        <v>97</v>
      </c>
      <c r="G26" s="11">
        <f>INDEX(ENERGY_PRICING!$D$4:$MZ$24,MATCH(Summary!G$5,ENERGY_PRICING!$D$4:$D$24,0),MATCH(Summary!$B26,ENERGY_PRICING!$D$4:$MZ$4,0))</f>
        <v>102.87886944818304</v>
      </c>
      <c r="H26" s="11">
        <f>INDEX(ENERGY_PRICING!$D$4:$MZ$24,MATCH(Summary!H$5,ENERGY_PRICING!$D$4:$D$24,0),MATCH(Summary!$B26,ENERGY_PRICING!$D$4:$MZ$4,0))</f>
        <v>105.80645161290323</v>
      </c>
      <c r="I26" s="11">
        <f>INDEX(ENERGY_PRICING!$D$4:$MZ$24,MATCH(Summary!I$5,ENERGY_PRICING!$D$4:$D$24,0),MATCH(Summary!$B26,ENERGY_PRICING!$D$4:$MZ$4,0))</f>
        <v>88.221774193548384</v>
      </c>
    </row>
    <row r="27" spans="2:9" x14ac:dyDescent="0.25">
      <c r="B27" s="91">
        <v>45383</v>
      </c>
      <c r="C27" s="91" t="s">
        <v>138</v>
      </c>
      <c r="D27" s="14">
        <f t="shared" si="0"/>
        <v>2024</v>
      </c>
      <c r="E27" s="11">
        <f>INDEX(ENERGY_PRICING!$D$4:$MZ$24,MATCH(Summary!E$5,ENERGY_PRICING!$D$4:$D$24,0),MATCH(Summary!$B27,ENERGY_PRICING!$D$4:$MZ$4,0))</f>
        <v>72</v>
      </c>
      <c r="F27" s="11">
        <f>INDEX(ENERGY_PRICING!$D$4:$MZ$24,MATCH(Summary!F$5,ENERGY_PRICING!$D$4:$D$24,0),MATCH(Summary!$B27,ENERGY_PRICING!$D$4:$MZ$4,0))</f>
        <v>58.75</v>
      </c>
      <c r="G27" s="11">
        <f>INDEX(ENERGY_PRICING!$D$4:$MZ$24,MATCH(Summary!G$5,ENERGY_PRICING!$D$4:$D$24,0),MATCH(Summary!$B27,ENERGY_PRICING!$D$4:$MZ$4,0))</f>
        <v>65.227777777777774</v>
      </c>
      <c r="H27" s="11">
        <f>INDEX(ENERGY_PRICING!$D$4:$MZ$24,MATCH(Summary!H$5,ENERGY_PRICING!$D$4:$D$24,0),MATCH(Summary!$B27,ENERGY_PRICING!$D$4:$MZ$4,0))</f>
        <v>68.466666666666669</v>
      </c>
      <c r="I27" s="11">
        <f>INDEX(ENERGY_PRICING!$D$4:$MZ$24,MATCH(Summary!I$5,ENERGY_PRICING!$D$4:$D$24,0),MATCH(Summary!$B27,ENERGY_PRICING!$D$4:$MZ$4,0))</f>
        <v>51.68333333333333</v>
      </c>
    </row>
    <row r="28" spans="2:9" x14ac:dyDescent="0.25">
      <c r="B28" s="91">
        <v>45413</v>
      </c>
      <c r="C28" s="91" t="s">
        <v>138</v>
      </c>
      <c r="D28" s="14">
        <f t="shared" si="0"/>
        <v>2024</v>
      </c>
      <c r="E28" s="11">
        <f>INDEX(ENERGY_PRICING!$D$4:$MZ$24,MATCH(Summary!E$5,ENERGY_PRICING!$D$4:$D$24,0),MATCH(Summary!$B28,ENERGY_PRICING!$D$4:$MZ$4,0))</f>
        <v>53.25</v>
      </c>
      <c r="F28" s="11">
        <f>INDEX(ENERGY_PRICING!$D$4:$MZ$24,MATCH(Summary!F$5,ENERGY_PRICING!$D$4:$D$24,0),MATCH(Summary!$B28,ENERGY_PRICING!$D$4:$MZ$4,0))</f>
        <v>39.9</v>
      </c>
      <c r="G28" s="11">
        <f>INDEX(ENERGY_PRICING!$D$4:$MZ$24,MATCH(Summary!G$5,ENERGY_PRICING!$D$4:$D$24,0),MATCH(Summary!$B28,ENERGY_PRICING!$D$4:$MZ$4,0))</f>
        <v>46.216129032258067</v>
      </c>
      <c r="H28" s="11">
        <f>INDEX(ENERGY_PRICING!$D$4:$MZ$24,MATCH(Summary!H$5,ENERGY_PRICING!$D$4:$D$24,0),MATCH(Summary!$B28,ENERGY_PRICING!$D$4:$MZ$4,0))</f>
        <v>48.087096774193547</v>
      </c>
      <c r="I28" s="11">
        <f>INDEX(ENERGY_PRICING!$D$4:$MZ$24,MATCH(Summary!I$5,ENERGY_PRICING!$D$4:$D$24,0),MATCH(Summary!$B28,ENERGY_PRICING!$D$4:$MZ$4,0))</f>
        <v>35.58387096774193</v>
      </c>
    </row>
    <row r="29" spans="2:9" x14ac:dyDescent="0.25">
      <c r="B29" s="91">
        <v>45444</v>
      </c>
      <c r="C29" s="91" t="s">
        <v>139</v>
      </c>
      <c r="D29" s="14">
        <f t="shared" si="0"/>
        <v>2024</v>
      </c>
      <c r="E29" s="11">
        <f>INDEX(ENERGY_PRICING!$D$4:$MZ$24,MATCH(Summary!E$5,ENERGY_PRICING!$D$4:$D$24,0),MATCH(Summary!$B29,ENERGY_PRICING!$D$4:$MZ$4,0))</f>
        <v>56</v>
      </c>
      <c r="F29" s="11">
        <f>INDEX(ENERGY_PRICING!$D$4:$MZ$24,MATCH(Summary!F$5,ENERGY_PRICING!$D$4:$D$24,0),MATCH(Summary!$B29,ENERGY_PRICING!$D$4:$MZ$4,0))</f>
        <v>39.9</v>
      </c>
      <c r="G29" s="11">
        <f>INDEX(ENERGY_PRICING!$D$4:$MZ$24,MATCH(Summary!G$5,ENERGY_PRICING!$D$4:$D$24,0),MATCH(Summary!$B29,ENERGY_PRICING!$D$4:$MZ$4,0))</f>
        <v>47.055555555555557</v>
      </c>
      <c r="H29" s="11">
        <f>INDEX(ENERGY_PRICING!$D$4:$MZ$24,MATCH(Summary!H$5,ENERGY_PRICING!$D$4:$D$24,0),MATCH(Summary!$B29,ENERGY_PRICING!$D$4:$MZ$4,0))</f>
        <v>50.633333333333333</v>
      </c>
      <c r="I29" s="11">
        <f>INDEX(ENERGY_PRICING!$D$4:$MZ$24,MATCH(Summary!I$5,ENERGY_PRICING!$D$4:$D$24,0),MATCH(Summary!$B29,ENERGY_PRICING!$D$4:$MZ$4,0))</f>
        <v>29.166666666666668</v>
      </c>
    </row>
    <row r="30" spans="2:9" x14ac:dyDescent="0.25">
      <c r="B30" s="91">
        <v>45474</v>
      </c>
      <c r="C30" s="91" t="s">
        <v>139</v>
      </c>
      <c r="D30" s="14">
        <f t="shared" si="0"/>
        <v>2024</v>
      </c>
      <c r="E30" s="11">
        <f>INDEX(ENERGY_PRICING!$D$4:$MZ$24,MATCH(Summary!E$5,ENERGY_PRICING!$D$4:$D$24,0),MATCH(Summary!$B30,ENERGY_PRICING!$D$4:$MZ$4,0))</f>
        <v>72.5</v>
      </c>
      <c r="F30" s="11">
        <f>INDEX(ENERGY_PRICING!$D$4:$MZ$24,MATCH(Summary!F$5,ENERGY_PRICING!$D$4:$D$24,0),MATCH(Summary!$B30,ENERGY_PRICING!$D$4:$MZ$4,0))</f>
        <v>51.9</v>
      </c>
      <c r="G30" s="11">
        <f>INDEX(ENERGY_PRICING!$D$4:$MZ$24,MATCH(Summary!G$5,ENERGY_PRICING!$D$4:$D$24,0),MATCH(Summary!$B30,ENERGY_PRICING!$D$4:$MZ$4,0))</f>
        <v>61.646236559139787</v>
      </c>
      <c r="H30" s="11">
        <f>INDEX(ENERGY_PRICING!$D$4:$MZ$24,MATCH(Summary!H$5,ENERGY_PRICING!$D$4:$D$24,0),MATCH(Summary!$B30,ENERGY_PRICING!$D$4:$MZ$4,0))</f>
        <v>64.845161290322579</v>
      </c>
      <c r="I30" s="11">
        <f>INDEX(ENERGY_PRICING!$D$4:$MZ$24,MATCH(Summary!I$5,ENERGY_PRICING!$D$4:$D$24,0),MATCH(Summary!$B30,ENERGY_PRICING!$D$4:$MZ$4,0))</f>
        <v>44.616129032258058</v>
      </c>
    </row>
    <row r="31" spans="2:9" x14ac:dyDescent="0.25">
      <c r="B31" s="91">
        <v>45505</v>
      </c>
      <c r="C31" s="91" t="s">
        <v>139</v>
      </c>
      <c r="D31" s="14">
        <f t="shared" si="0"/>
        <v>2024</v>
      </c>
      <c r="E31" s="11">
        <f>INDEX(ENERGY_PRICING!$D$4:$MZ$24,MATCH(Summary!E$5,ENERGY_PRICING!$D$4:$D$24,0),MATCH(Summary!$B31,ENERGY_PRICING!$D$4:$MZ$4,0))</f>
        <v>72.5</v>
      </c>
      <c r="F31" s="11">
        <f>INDEX(ENERGY_PRICING!$D$4:$MZ$24,MATCH(Summary!F$5,ENERGY_PRICING!$D$4:$D$24,0),MATCH(Summary!$B31,ENERGY_PRICING!$D$4:$MZ$4,0))</f>
        <v>51.9</v>
      </c>
      <c r="G31" s="11">
        <f>INDEX(ENERGY_PRICING!$D$4:$MZ$24,MATCH(Summary!G$5,ENERGY_PRICING!$D$4:$D$24,0),MATCH(Summary!$B31,ENERGY_PRICING!$D$4:$MZ$4,0))</f>
        <v>61.646236559139787</v>
      </c>
      <c r="H31" s="11">
        <f>INDEX(ENERGY_PRICING!$D$4:$MZ$24,MATCH(Summary!H$5,ENERGY_PRICING!$D$4:$D$24,0),MATCH(Summary!$B31,ENERGY_PRICING!$D$4:$MZ$4,0))</f>
        <v>66.519354838709674</v>
      </c>
      <c r="I31" s="11">
        <f>INDEX(ENERGY_PRICING!$D$4:$MZ$24,MATCH(Summary!I$5,ENERGY_PRICING!$D$4:$D$24,0),MATCH(Summary!$B31,ENERGY_PRICING!$D$4:$MZ$4,0))</f>
        <v>39.938709677419354</v>
      </c>
    </row>
    <row r="32" spans="2:9" x14ac:dyDescent="0.25">
      <c r="B32" s="91">
        <v>45536</v>
      </c>
      <c r="C32" s="91" t="s">
        <v>139</v>
      </c>
      <c r="D32" s="14">
        <f t="shared" si="0"/>
        <v>2024</v>
      </c>
      <c r="E32" s="11">
        <f>INDEX(ENERGY_PRICING!$D$4:$MZ$24,MATCH(Summary!E$5,ENERGY_PRICING!$D$4:$D$24,0),MATCH(Summary!$B32,ENERGY_PRICING!$D$4:$MZ$4,0))</f>
        <v>49.5</v>
      </c>
      <c r="F32" s="11">
        <f>INDEX(ENERGY_PRICING!$D$4:$MZ$24,MATCH(Summary!F$5,ENERGY_PRICING!$D$4:$D$24,0),MATCH(Summary!$B32,ENERGY_PRICING!$D$4:$MZ$4,0))</f>
        <v>40.9</v>
      </c>
      <c r="G32" s="11">
        <f>INDEX(ENERGY_PRICING!$D$4:$MZ$24,MATCH(Summary!G$5,ENERGY_PRICING!$D$4:$D$24,0),MATCH(Summary!$B32,ENERGY_PRICING!$D$4:$MZ$4,0))</f>
        <v>44.722222222222221</v>
      </c>
      <c r="H32" s="11">
        <f>INDEX(ENERGY_PRICING!$D$4:$MZ$24,MATCH(Summary!H$5,ENERGY_PRICING!$D$4:$D$24,0),MATCH(Summary!$B32,ENERGY_PRICING!$D$4:$MZ$4,0))</f>
        <v>45.269999999999996</v>
      </c>
      <c r="I32" s="11">
        <f>INDEX(ENERGY_PRICING!$D$4:$MZ$24,MATCH(Summary!I$5,ENERGY_PRICING!$D$4:$D$24,0),MATCH(Summary!$B32,ENERGY_PRICING!$D$4:$MZ$4,0))</f>
        <v>38.466666666666669</v>
      </c>
    </row>
    <row r="33" spans="2:9" x14ac:dyDescent="0.25">
      <c r="B33" s="91">
        <v>45566</v>
      </c>
      <c r="C33" s="91" t="s">
        <v>138</v>
      </c>
      <c r="D33" s="14">
        <f t="shared" si="0"/>
        <v>2024</v>
      </c>
      <c r="E33" s="11">
        <f>INDEX(ENERGY_PRICING!$D$4:$MZ$24,MATCH(Summary!E$5,ENERGY_PRICING!$D$4:$D$24,0),MATCH(Summary!$B33,ENERGY_PRICING!$D$4:$MZ$4,0))</f>
        <v>49.5</v>
      </c>
      <c r="F33" s="11">
        <f>INDEX(ENERGY_PRICING!$D$4:$MZ$24,MATCH(Summary!F$5,ENERGY_PRICING!$D$4:$D$24,0),MATCH(Summary!$B33,ENERGY_PRICING!$D$4:$MZ$4,0))</f>
        <v>40.9</v>
      </c>
      <c r="G33" s="11">
        <f>INDEX(ENERGY_PRICING!$D$4:$MZ$24,MATCH(Summary!G$5,ENERGY_PRICING!$D$4:$D$24,0),MATCH(Summary!$B33,ENERGY_PRICING!$D$4:$MZ$4,0))</f>
        <v>45.153763440860217</v>
      </c>
      <c r="H33" s="11">
        <f>INDEX(ENERGY_PRICING!$D$4:$MZ$24,MATCH(Summary!H$5,ENERGY_PRICING!$D$4:$D$24,0),MATCH(Summary!$B33,ENERGY_PRICING!$D$4:$MZ$4,0))</f>
        <v>47.280645161290323</v>
      </c>
      <c r="I33" s="11">
        <f>INDEX(ENERGY_PRICING!$D$4:$MZ$24,MATCH(Summary!I$5,ENERGY_PRICING!$D$4:$D$24,0),MATCH(Summary!$B33,ENERGY_PRICING!$D$4:$MZ$4,0))</f>
        <v>36.461290322580645</v>
      </c>
    </row>
    <row r="34" spans="2:9" x14ac:dyDescent="0.25">
      <c r="B34" s="91">
        <v>45597</v>
      </c>
      <c r="C34" s="91" t="s">
        <v>138</v>
      </c>
      <c r="D34" s="14">
        <f t="shared" si="0"/>
        <v>2024</v>
      </c>
      <c r="E34" s="11">
        <f>INDEX(ENERGY_PRICING!$D$4:$MZ$24,MATCH(Summary!E$5,ENERGY_PRICING!$D$4:$D$24,0),MATCH(Summary!$B34,ENERGY_PRICING!$D$4:$MZ$4,0))</f>
        <v>81.5</v>
      </c>
      <c r="F34" s="11">
        <f>INDEX(ENERGY_PRICING!$D$4:$MZ$24,MATCH(Summary!F$5,ENERGY_PRICING!$D$4:$D$24,0),MATCH(Summary!$B34,ENERGY_PRICING!$D$4:$MZ$4,0))</f>
        <v>65.5</v>
      </c>
      <c r="G34" s="11">
        <f>INDEX(ENERGY_PRICING!$D$4:$MZ$24,MATCH(Summary!G$5,ENERGY_PRICING!$D$4:$D$24,0),MATCH(Summary!$B34,ENERGY_PRICING!$D$4:$MZ$4,0))</f>
        <v>72.601248266296807</v>
      </c>
      <c r="H34" s="11">
        <f>INDEX(ENERGY_PRICING!$D$4:$MZ$24,MATCH(Summary!H$5,ENERGY_PRICING!$D$4:$D$24,0),MATCH(Summary!$B34,ENERGY_PRICING!$D$4:$MZ$4,0))</f>
        <v>73.983333333333334</v>
      </c>
      <c r="I34" s="11">
        <f>INDEX(ENERGY_PRICING!$D$4:$MZ$24,MATCH(Summary!I$5,ENERGY_PRICING!$D$4:$D$24,0),MATCH(Summary!$B34,ENERGY_PRICING!$D$4:$MZ$4,0))</f>
        <v>60.539583333333333</v>
      </c>
    </row>
    <row r="35" spans="2:9" x14ac:dyDescent="0.25">
      <c r="B35" s="91">
        <v>45627</v>
      </c>
      <c r="C35" s="91" t="s">
        <v>138</v>
      </c>
      <c r="D35" s="14">
        <f t="shared" si="0"/>
        <v>2024</v>
      </c>
      <c r="E35" s="11">
        <f>INDEX(ENERGY_PRICING!$D$4:$MZ$24,MATCH(Summary!E$5,ENERGY_PRICING!$D$4:$D$24,0),MATCH(Summary!$B35,ENERGY_PRICING!$D$4:$MZ$4,0))</f>
        <v>122.25</v>
      </c>
      <c r="F35" s="11">
        <f>INDEX(ENERGY_PRICING!$D$4:$MZ$24,MATCH(Summary!F$5,ENERGY_PRICING!$D$4:$D$24,0),MATCH(Summary!$B35,ENERGY_PRICING!$D$4:$MZ$4,0))</f>
        <v>103</v>
      </c>
      <c r="G35" s="11">
        <f>INDEX(ENERGY_PRICING!$D$4:$MZ$24,MATCH(Summary!G$5,ENERGY_PRICING!$D$4:$D$24,0),MATCH(Summary!$B35,ENERGY_PRICING!$D$4:$MZ$4,0))</f>
        <v>111.69354838709677</v>
      </c>
      <c r="H35" s="11">
        <f>INDEX(ENERGY_PRICING!$D$4:$MZ$24,MATCH(Summary!H$5,ENERGY_PRICING!$D$4:$D$24,0),MATCH(Summary!$B35,ENERGY_PRICING!$D$4:$MZ$4,0))</f>
        <v>112.71774193548387</v>
      </c>
      <c r="I35" s="11">
        <f>INDEX(ENERGY_PRICING!$D$4:$MZ$24,MATCH(Summary!I$5,ENERGY_PRICING!$D$4:$D$24,0),MATCH(Summary!$B35,ENERGY_PRICING!$D$4:$MZ$4,0))</f>
        <v>98.467741935483872</v>
      </c>
    </row>
    <row r="36" spans="2:9" x14ac:dyDescent="0.25">
      <c r="B36" s="91">
        <v>45658</v>
      </c>
      <c r="C36" s="91" t="s">
        <v>138</v>
      </c>
      <c r="D36" s="14">
        <f t="shared" si="0"/>
        <v>2025</v>
      </c>
      <c r="E36" s="11">
        <f>INDEX(ENERGY_PRICING!$D$4:$MZ$24,MATCH(Summary!E$5,ENERGY_PRICING!$D$4:$D$24,0),MATCH(Summary!$B36,ENERGY_PRICING!$D$4:$MZ$4,0))</f>
        <v>221.0389838532866</v>
      </c>
      <c r="F36" s="11">
        <f>INDEX(ENERGY_PRICING!$D$4:$MZ$24,MATCH(Summary!F$5,ENERGY_PRICING!$D$4:$D$24,0),MATCH(Summary!$B36,ENERGY_PRICING!$D$4:$MZ$4,0))</f>
        <v>187.0389838532866</v>
      </c>
      <c r="G36" s="11">
        <f>INDEX(ENERGY_PRICING!$D$4:$MZ$24,MATCH(Summary!G$5,ENERGY_PRICING!$D$4:$D$24,0),MATCH(Summary!$B36,ENERGY_PRICING!$D$4:$MZ$4,0))</f>
        <v>203.12500535866295</v>
      </c>
      <c r="H36" s="11">
        <f>INDEX(ENERGY_PRICING!$D$4:$MZ$24,MATCH(Summary!H$5,ENERGY_PRICING!$D$4:$D$24,0),MATCH(Summary!$B36,ENERGY_PRICING!$D$4:$MZ$4,0))</f>
        <v>205.13450050318059</v>
      </c>
      <c r="I36" s="11">
        <f>INDEX(ENERGY_PRICING!$D$4:$MZ$24,MATCH(Summary!I$5,ENERGY_PRICING!$D$4:$D$24,0),MATCH(Summary!$B36,ENERGY_PRICING!$D$4:$MZ$4,0))</f>
        <v>181.55762797285348</v>
      </c>
    </row>
    <row r="37" spans="2:9" x14ac:dyDescent="0.25">
      <c r="B37" s="91">
        <v>45689</v>
      </c>
      <c r="C37" s="91" t="s">
        <v>138</v>
      </c>
      <c r="D37" s="14">
        <f t="shared" si="0"/>
        <v>2025</v>
      </c>
      <c r="E37" s="11">
        <f>INDEX(ENERGY_PRICING!$D$4:$MZ$24,MATCH(Summary!E$5,ENERGY_PRICING!$D$4:$D$24,0),MATCH(Summary!$B37,ENERGY_PRICING!$D$4:$MZ$4,0))</f>
        <v>196.70440149999999</v>
      </c>
      <c r="F37" s="11">
        <f>INDEX(ENERGY_PRICING!$D$4:$MZ$24,MATCH(Summary!F$5,ENERGY_PRICING!$D$4:$D$24,0),MATCH(Summary!$B37,ENERGY_PRICING!$D$4:$MZ$4,0))</f>
        <v>162.70440149999999</v>
      </c>
      <c r="G37" s="11">
        <f>INDEX(ENERGY_PRICING!$D$4:$MZ$24,MATCH(Summary!G$5,ENERGY_PRICING!$D$4:$D$24,0),MATCH(Summary!$B37,ENERGY_PRICING!$D$4:$MZ$4,0))</f>
        <v>178.89487769047619</v>
      </c>
      <c r="H37" s="11">
        <f>INDEX(ENERGY_PRICING!$D$4:$MZ$24,MATCH(Summary!H$5,ENERGY_PRICING!$D$4:$D$24,0),MATCH(Summary!$B37,ENERGY_PRICING!$D$4:$MZ$4,0))</f>
        <v>186.99011578571429</v>
      </c>
      <c r="I37" s="11">
        <f>INDEX(ENERGY_PRICING!$D$4:$MZ$24,MATCH(Summary!I$5,ENERGY_PRICING!$D$4:$D$24,0),MATCH(Summary!$B37,ENERGY_PRICING!$D$4:$MZ$4,0))</f>
        <v>143.27583007142854</v>
      </c>
    </row>
    <row r="38" spans="2:9" x14ac:dyDescent="0.25">
      <c r="B38" s="91">
        <v>45717</v>
      </c>
      <c r="C38" s="91" t="s">
        <v>138</v>
      </c>
      <c r="D38" s="14">
        <f t="shared" si="0"/>
        <v>2025</v>
      </c>
      <c r="E38" s="11">
        <f>INDEX(ENERGY_PRICING!$D$4:$MZ$24,MATCH(Summary!E$5,ENERGY_PRICING!$D$4:$D$24,0),MATCH(Summary!$B38,ENERGY_PRICING!$D$4:$MZ$4,0))</f>
        <v>105.77986228769495</v>
      </c>
      <c r="F38" s="11">
        <f>INDEX(ENERGY_PRICING!$D$4:$MZ$24,MATCH(Summary!F$5,ENERGY_PRICING!$D$4:$D$24,0),MATCH(Summary!$B38,ENERGY_PRICING!$D$4:$MZ$4,0))</f>
        <v>92.779862287694954</v>
      </c>
      <c r="G38" s="11">
        <f>INDEX(ENERGY_PRICING!$D$4:$MZ$24,MATCH(Summary!G$5,ENERGY_PRICING!$D$4:$D$24,0),MATCH(Summary!$B38,ENERGY_PRICING!$D$4:$MZ$4,0))</f>
        <v>98.658731735877993</v>
      </c>
      <c r="H38" s="11">
        <f>INDEX(ENERGY_PRICING!$D$4:$MZ$24,MATCH(Summary!H$5,ENERGY_PRICING!$D$4:$D$24,0),MATCH(Summary!$B38,ENERGY_PRICING!$D$4:$MZ$4,0))</f>
        <v>101.58631390059819</v>
      </c>
      <c r="I38" s="11">
        <f>INDEX(ENERGY_PRICING!$D$4:$MZ$24,MATCH(Summary!I$5,ENERGY_PRICING!$D$4:$D$24,0),MATCH(Summary!$B38,ENERGY_PRICING!$D$4:$MZ$4,0))</f>
        <v>84.018653165567144</v>
      </c>
    </row>
    <row r="39" spans="2:9" x14ac:dyDescent="0.25">
      <c r="B39" s="91">
        <v>45748</v>
      </c>
      <c r="C39" s="91" t="s">
        <v>138</v>
      </c>
      <c r="D39" s="14">
        <f t="shared" si="0"/>
        <v>2025</v>
      </c>
      <c r="E39" s="11">
        <f>INDEX(ENERGY_PRICING!$D$4:$MZ$24,MATCH(Summary!E$5,ENERGY_PRICING!$D$4:$D$24,0),MATCH(Summary!$B39,ENERGY_PRICING!$D$4:$MZ$4,0))</f>
        <v>65.389676160100493</v>
      </c>
      <c r="F39" s="11">
        <f>INDEX(ENERGY_PRICING!$D$4:$MZ$24,MATCH(Summary!F$5,ENERGY_PRICING!$D$4:$D$24,0),MATCH(Summary!$B39,ENERGY_PRICING!$D$4:$MZ$4,0))</f>
        <v>52.139676160100493</v>
      </c>
      <c r="G39" s="11">
        <f>INDEX(ENERGY_PRICING!$D$4:$MZ$24,MATCH(Summary!G$5,ENERGY_PRICING!$D$4:$D$24,0),MATCH(Summary!$B39,ENERGY_PRICING!$D$4:$MZ$4,0))</f>
        <v>58.617453937878274</v>
      </c>
      <c r="H39" s="11">
        <f>INDEX(ENERGY_PRICING!$D$4:$MZ$24,MATCH(Summary!H$5,ENERGY_PRICING!$D$4:$D$24,0),MATCH(Summary!$B39,ENERGY_PRICING!$D$4:$MZ$4,0))</f>
        <v>61.856342826767154</v>
      </c>
      <c r="I39" s="11">
        <f>INDEX(ENERGY_PRICING!$D$4:$MZ$24,MATCH(Summary!I$5,ENERGY_PRICING!$D$4:$D$24,0),MATCH(Summary!$B39,ENERGY_PRICING!$D$4:$MZ$4,0))</f>
        <v>45.07300949343383</v>
      </c>
    </row>
    <row r="40" spans="2:9" x14ac:dyDescent="0.25">
      <c r="B40" s="91">
        <v>45778</v>
      </c>
      <c r="C40" s="91" t="s">
        <v>138</v>
      </c>
      <c r="D40" s="14">
        <f t="shared" si="0"/>
        <v>2025</v>
      </c>
      <c r="E40" s="11">
        <f>INDEX(ENERGY_PRICING!$D$4:$MZ$24,MATCH(Summary!E$5,ENERGY_PRICING!$D$4:$D$24,0),MATCH(Summary!$B40,ENERGY_PRICING!$D$4:$MZ$4,0))</f>
        <v>48.361114660074314</v>
      </c>
      <c r="F40" s="11">
        <f>INDEX(ENERGY_PRICING!$D$4:$MZ$24,MATCH(Summary!F$5,ENERGY_PRICING!$D$4:$D$24,0),MATCH(Summary!$B40,ENERGY_PRICING!$D$4:$MZ$4,0))</f>
        <v>35.011114660074313</v>
      </c>
      <c r="G40" s="11">
        <f>INDEX(ENERGY_PRICING!$D$4:$MZ$24,MATCH(Summary!G$5,ENERGY_PRICING!$D$4:$D$24,0),MATCH(Summary!$B40,ENERGY_PRICING!$D$4:$MZ$4,0))</f>
        <v>41.040146918138824</v>
      </c>
      <c r="H40" s="11">
        <f>INDEX(ENERGY_PRICING!$D$4:$MZ$24,MATCH(Summary!H$5,ENERGY_PRICING!$D$4:$D$24,0),MATCH(Summary!$B40,ENERGY_PRICING!$D$4:$MZ$4,0))</f>
        <v>42.925272251684817</v>
      </c>
      <c r="I40" s="11">
        <f>INDEX(ENERGY_PRICING!$D$4:$MZ$24,MATCH(Summary!I$5,ENERGY_PRICING!$D$4:$D$24,0),MATCH(Summary!$B40,ENERGY_PRICING!$D$4:$MZ$4,0))</f>
        <v>29.518283347821043</v>
      </c>
    </row>
    <row r="41" spans="2:9" x14ac:dyDescent="0.25">
      <c r="B41" s="91">
        <v>45809</v>
      </c>
      <c r="C41" s="91" t="s">
        <v>139</v>
      </c>
      <c r="D41" s="14">
        <f t="shared" si="0"/>
        <v>2025</v>
      </c>
      <c r="E41" s="11">
        <f>INDEX(ENERGY_PRICING!$D$4:$MZ$24,MATCH(Summary!E$5,ENERGY_PRICING!$D$4:$D$24,0),MATCH(Summary!$B41,ENERGY_PRICING!$D$4:$MZ$4,0))</f>
        <v>50.858637013411489</v>
      </c>
      <c r="F41" s="11">
        <f>INDEX(ENERGY_PRICING!$D$4:$MZ$24,MATCH(Summary!F$5,ENERGY_PRICING!$D$4:$D$24,0),MATCH(Summary!$B41,ENERGY_PRICING!$D$4:$MZ$4,0))</f>
        <v>34.758637013411487</v>
      </c>
      <c r="G41" s="11">
        <f>INDEX(ENERGY_PRICING!$D$4:$MZ$24,MATCH(Summary!G$5,ENERGY_PRICING!$D$4:$D$24,0),MATCH(Summary!$B41,ENERGY_PRICING!$D$4:$MZ$4,0))</f>
        <v>42.271970346744823</v>
      </c>
      <c r="H41" s="11">
        <f>INDEX(ENERGY_PRICING!$D$4:$MZ$24,MATCH(Summary!H$5,ENERGY_PRICING!$D$4:$D$24,0),MATCH(Summary!$B41,ENERGY_PRICING!$D$4:$MZ$4,0))</f>
        <v>46.02863701341149</v>
      </c>
      <c r="I41" s="11">
        <f>INDEX(ENERGY_PRICING!$D$4:$MZ$24,MATCH(Summary!I$5,ENERGY_PRICING!$D$4:$D$24,0),MATCH(Summary!$B41,ENERGY_PRICING!$D$4:$MZ$4,0))</f>
        <v>25.098637013411484</v>
      </c>
    </row>
    <row r="42" spans="2:9" x14ac:dyDescent="0.25">
      <c r="B42" s="91">
        <v>45839</v>
      </c>
      <c r="C42" s="91" t="s">
        <v>139</v>
      </c>
      <c r="D42" s="14">
        <f t="shared" si="0"/>
        <v>2025</v>
      </c>
      <c r="E42" s="11">
        <f>INDEX(ENERGY_PRICING!$D$4:$MZ$24,MATCH(Summary!E$5,ENERGY_PRICING!$D$4:$D$24,0),MATCH(Summary!$B42,ENERGY_PRICING!$D$4:$MZ$4,0))</f>
        <v>65.843771133434529</v>
      </c>
      <c r="F42" s="11">
        <f>INDEX(ENERGY_PRICING!$D$4:$MZ$24,MATCH(Summary!F$5,ENERGY_PRICING!$D$4:$D$24,0),MATCH(Summary!$B42,ENERGY_PRICING!$D$4:$MZ$4,0))</f>
        <v>45.243771133434528</v>
      </c>
      <c r="G42" s="11">
        <f>INDEX(ENERGY_PRICING!$D$4:$MZ$24,MATCH(Summary!G$5,ENERGY_PRICING!$D$4:$D$24,0),MATCH(Summary!$B42,ENERGY_PRICING!$D$4:$MZ$4,0))</f>
        <v>54.990007692574309</v>
      </c>
      <c r="H42" s="11">
        <f>INDEX(ENERGY_PRICING!$D$4:$MZ$24,MATCH(Summary!H$5,ENERGY_PRICING!$D$4:$D$24,0),MATCH(Summary!$B42,ENERGY_PRICING!$D$4:$MZ$4,0))</f>
        <v>58.403649483968898</v>
      </c>
      <c r="I42" s="11">
        <f>INDEX(ENERGY_PRICING!$D$4:$MZ$24,MATCH(Summary!I$5,ENERGY_PRICING!$D$4:$D$24,0),MATCH(Summary!$B42,ENERGY_PRICING!$D$4:$MZ$4,0))</f>
        <v>37.530466045269016</v>
      </c>
    </row>
    <row r="43" spans="2:9" x14ac:dyDescent="0.25">
      <c r="B43" s="91">
        <v>45870</v>
      </c>
      <c r="C43" s="91" t="s">
        <v>139</v>
      </c>
      <c r="D43" s="14">
        <f t="shared" si="0"/>
        <v>2025</v>
      </c>
      <c r="E43" s="11">
        <f>INDEX(ENERGY_PRICING!$D$4:$MZ$24,MATCH(Summary!E$5,ENERGY_PRICING!$D$4:$D$24,0),MATCH(Summary!$B43,ENERGY_PRICING!$D$4:$MZ$4,0))</f>
        <v>65.843771133434529</v>
      </c>
      <c r="F43" s="11">
        <f>INDEX(ENERGY_PRICING!$D$4:$MZ$24,MATCH(Summary!F$5,ENERGY_PRICING!$D$4:$D$24,0),MATCH(Summary!$B43,ENERGY_PRICING!$D$4:$MZ$4,0))</f>
        <v>45.243771133434528</v>
      </c>
      <c r="G43" s="11">
        <f>INDEX(ENERGY_PRICING!$D$4:$MZ$24,MATCH(Summary!G$5,ENERGY_PRICING!$D$4:$D$24,0),MATCH(Summary!$B43,ENERGY_PRICING!$D$4:$MZ$4,0))</f>
        <v>54.546996939886149</v>
      </c>
      <c r="H43" s="11">
        <f>INDEX(ENERGY_PRICING!$D$4:$MZ$24,MATCH(Summary!H$5,ENERGY_PRICING!$D$4:$D$24,0),MATCH(Summary!$B43,ENERGY_PRICING!$D$4:$MZ$4,0))</f>
        <v>59.198609843111946</v>
      </c>
      <c r="I43" s="11">
        <f>INDEX(ENERGY_PRICING!$D$4:$MZ$24,MATCH(Summary!I$5,ENERGY_PRICING!$D$4:$D$24,0),MATCH(Summary!$B43,ENERGY_PRICING!$D$4:$MZ$4,0))</f>
        <v>31.953448552789371</v>
      </c>
    </row>
    <row r="44" spans="2:9" x14ac:dyDescent="0.25">
      <c r="B44" s="91">
        <v>45901</v>
      </c>
      <c r="C44" s="91" t="s">
        <v>139</v>
      </c>
      <c r="D44" s="14">
        <f t="shared" si="0"/>
        <v>2025</v>
      </c>
      <c r="E44" s="11">
        <f>INDEX(ENERGY_PRICING!$D$4:$MZ$24,MATCH(Summary!E$5,ENERGY_PRICING!$D$4:$D$24,0),MATCH(Summary!$B44,ENERGY_PRICING!$D$4:$MZ$4,0))</f>
        <v>44.955402360069087</v>
      </c>
      <c r="F44" s="11">
        <f>INDEX(ENERGY_PRICING!$D$4:$MZ$24,MATCH(Summary!F$5,ENERGY_PRICING!$D$4:$D$24,0),MATCH(Summary!$B44,ENERGY_PRICING!$D$4:$MZ$4,0))</f>
        <v>36.355402360069085</v>
      </c>
      <c r="G44" s="11">
        <f>INDEX(ENERGY_PRICING!$D$4:$MZ$24,MATCH(Summary!G$5,ENERGY_PRICING!$D$4:$D$24,0),MATCH(Summary!$B44,ENERGY_PRICING!$D$4:$MZ$4,0))</f>
        <v>40.368735693402421</v>
      </c>
      <c r="H44" s="11">
        <f>INDEX(ENERGY_PRICING!$D$4:$MZ$24,MATCH(Summary!H$5,ENERGY_PRICING!$D$4:$D$24,0),MATCH(Summary!$B44,ENERGY_PRICING!$D$4:$MZ$4,0))</f>
        <v>41.163555614733454</v>
      </c>
      <c r="I44" s="11">
        <f>INDEX(ENERGY_PRICING!$D$4:$MZ$24,MATCH(Summary!I$5,ENERGY_PRICING!$D$4:$D$24,0),MATCH(Summary!$B44,ENERGY_PRICING!$D$4:$MZ$4,0))</f>
        <v>34.192429184073688</v>
      </c>
    </row>
    <row r="45" spans="2:9" x14ac:dyDescent="0.25">
      <c r="B45" s="91">
        <v>45931</v>
      </c>
      <c r="C45" s="91" t="s">
        <v>138</v>
      </c>
      <c r="D45" s="14">
        <f t="shared" si="0"/>
        <v>2025</v>
      </c>
      <c r="E45" s="11">
        <f>INDEX(ENERGY_PRICING!$D$4:$MZ$24,MATCH(Summary!E$5,ENERGY_PRICING!$D$4:$D$24,0),MATCH(Summary!$B45,ENERGY_PRICING!$D$4:$MZ$4,0))</f>
        <v>44.955402360069087</v>
      </c>
      <c r="F45" s="11">
        <f>INDEX(ENERGY_PRICING!$D$4:$MZ$24,MATCH(Summary!F$5,ENERGY_PRICING!$D$4:$D$24,0),MATCH(Summary!$B45,ENERGY_PRICING!$D$4:$MZ$4,0))</f>
        <v>36.355402360069085</v>
      </c>
      <c r="G45" s="11">
        <f>INDEX(ENERGY_PRICING!$D$4:$MZ$24,MATCH(Summary!G$5,ENERGY_PRICING!$D$4:$D$24,0),MATCH(Summary!$B45,ENERGY_PRICING!$D$4:$MZ$4,0))</f>
        <v>40.609165800929304</v>
      </c>
      <c r="H45" s="11">
        <f>INDEX(ENERGY_PRICING!$D$4:$MZ$24,MATCH(Summary!H$5,ENERGY_PRICING!$D$4:$D$24,0),MATCH(Summary!$B45,ENERGY_PRICING!$D$4:$MZ$4,0))</f>
        <v>42.736047521359417</v>
      </c>
      <c r="I45" s="11">
        <f>INDEX(ENERGY_PRICING!$D$4:$MZ$24,MATCH(Summary!I$5,ENERGY_PRICING!$D$4:$D$24,0),MATCH(Summary!$B45,ENERGY_PRICING!$D$4:$MZ$4,0))</f>
        <v>31.916692682649732</v>
      </c>
    </row>
    <row r="46" spans="2:9" x14ac:dyDescent="0.25">
      <c r="B46" s="91">
        <v>45962</v>
      </c>
      <c r="C46" s="91" t="s">
        <v>138</v>
      </c>
      <c r="D46" s="14">
        <f t="shared" si="0"/>
        <v>2025</v>
      </c>
      <c r="E46" s="11">
        <f>INDEX(ENERGY_PRICING!$D$4:$MZ$24,MATCH(Summary!E$5,ENERGY_PRICING!$D$4:$D$24,0),MATCH(Summary!$B46,ENERGY_PRICING!$D$4:$MZ$4,0))</f>
        <v>78.980901206890522</v>
      </c>
      <c r="F46" s="11">
        <f>INDEX(ENERGY_PRICING!$D$4:$MZ$24,MATCH(Summary!F$5,ENERGY_PRICING!$D$4:$D$24,0),MATCH(Summary!$B46,ENERGY_PRICING!$D$4:$MZ$4,0))</f>
        <v>62.980901206890522</v>
      </c>
      <c r="G46" s="11">
        <f>INDEX(ENERGY_PRICING!$D$4:$MZ$24,MATCH(Summary!G$5,ENERGY_PRICING!$D$4:$D$24,0),MATCH(Summary!$B46,ENERGY_PRICING!$D$4:$MZ$4,0))</f>
        <v>69.727087059872488</v>
      </c>
      <c r="H46" s="11">
        <f>INDEX(ENERGY_PRICING!$D$4:$MZ$24,MATCH(Summary!H$5,ENERGY_PRICING!$D$4:$D$24,0),MATCH(Summary!$B46,ENERGY_PRICING!$D$4:$MZ$4,0))</f>
        <v>71.014871166660839</v>
      </c>
      <c r="I46" s="11">
        <f>INDEX(ENERGY_PRICING!$D$4:$MZ$24,MATCH(Summary!I$5,ENERGY_PRICING!$D$4:$D$24,0),MATCH(Summary!$B46,ENERGY_PRICING!$D$4:$MZ$4,0))</f>
        <v>56.775381709045277</v>
      </c>
    </row>
    <row r="47" spans="2:9" x14ac:dyDescent="0.25">
      <c r="B47" s="91">
        <v>45992</v>
      </c>
      <c r="C47" s="91" t="s">
        <v>138</v>
      </c>
      <c r="D47" s="14">
        <f t="shared" si="0"/>
        <v>2025</v>
      </c>
      <c r="E47" s="11">
        <f>INDEX(ENERGY_PRICING!$D$4:$MZ$24,MATCH(Summary!E$5,ENERGY_PRICING!$D$4:$D$24,0),MATCH(Summary!$B47,ENERGY_PRICING!$D$4:$MZ$4,0))</f>
        <v>118.70123663879157</v>
      </c>
      <c r="F47" s="11">
        <f>INDEX(ENERGY_PRICING!$D$4:$MZ$24,MATCH(Summary!F$5,ENERGY_PRICING!$D$4:$D$24,0),MATCH(Summary!$B47,ENERGY_PRICING!$D$4:$MZ$4,0))</f>
        <v>99.45123663879157</v>
      </c>
      <c r="G47" s="11">
        <f>INDEX(ENERGY_PRICING!$D$4:$MZ$24,MATCH(Summary!G$5,ENERGY_PRICING!$D$4:$D$24,0),MATCH(Summary!$B47,ENERGY_PRICING!$D$4:$MZ$4,0))</f>
        <v>108.558763520512</v>
      </c>
      <c r="H47" s="11">
        <f>INDEX(ENERGY_PRICING!$D$4:$MZ$24,MATCH(Summary!H$5,ENERGY_PRICING!$D$4:$D$24,0),MATCH(Summary!$B47,ENERGY_PRICING!$D$4:$MZ$4,0))</f>
        <v>109.90442255366925</v>
      </c>
      <c r="I47" s="11">
        <f>INDEX(ENERGY_PRICING!$D$4:$MZ$24,MATCH(Summary!I$5,ENERGY_PRICING!$D$4:$D$24,0),MATCH(Summary!$B47,ENERGY_PRICING!$D$4:$MZ$4,0))</f>
        <v>95.93196158322975</v>
      </c>
    </row>
    <row r="48" spans="2:9" x14ac:dyDescent="0.25">
      <c r="B48" s="91">
        <v>46023</v>
      </c>
      <c r="C48" s="91" t="s">
        <v>138</v>
      </c>
      <c r="D48" s="14">
        <f t="shared" si="0"/>
        <v>2026</v>
      </c>
      <c r="E48" s="11">
        <f>INDEX(ENERGY_PRICING!$D$4:$MZ$24,MATCH(Summary!E$5,ENERGY_PRICING!$D$4:$D$24,0),MATCH(Summary!$B48,ENERGY_PRICING!$D$4:$MZ$4,0))</f>
        <v>219.83315305522689</v>
      </c>
      <c r="F48" s="11">
        <f>INDEX(ENERGY_PRICING!$D$4:$MZ$24,MATCH(Summary!F$5,ENERGY_PRICING!$D$4:$D$24,0),MATCH(Summary!$B48,ENERGY_PRICING!$D$4:$MZ$4,0))</f>
        <v>185.83315305522689</v>
      </c>
      <c r="G48" s="11">
        <f>INDEX(ENERGY_PRICING!$D$4:$MZ$24,MATCH(Summary!G$5,ENERGY_PRICING!$D$4:$D$24,0),MATCH(Summary!$B48,ENERGY_PRICING!$D$4:$MZ$4,0))</f>
        <v>201.1879917649043</v>
      </c>
      <c r="H48" s="11">
        <f>INDEX(ENERGY_PRICING!$D$4:$MZ$24,MATCH(Summary!H$5,ENERGY_PRICING!$D$4:$D$24,0),MATCH(Summary!$B48,ENERGY_PRICING!$D$4:$MZ$4,0))</f>
        <v>202.87079327925184</v>
      </c>
      <c r="I48" s="11">
        <f>INDEX(ENERGY_PRICING!$D$4:$MZ$24,MATCH(Summary!I$5,ENERGY_PRICING!$D$4:$D$24,0),MATCH(Summary!$B48,ENERGY_PRICING!$D$4:$MZ$4,0))</f>
        <v>178.08045325233829</v>
      </c>
    </row>
    <row r="49" spans="2:9" x14ac:dyDescent="0.25">
      <c r="B49" s="91">
        <v>46054</v>
      </c>
      <c r="C49" s="91" t="s">
        <v>138</v>
      </c>
      <c r="D49" s="14">
        <f t="shared" si="0"/>
        <v>2026</v>
      </c>
      <c r="E49" s="11">
        <f>INDEX(ENERGY_PRICING!$D$4:$MZ$24,MATCH(Summary!E$5,ENERGY_PRICING!$D$4:$D$24,0),MATCH(Summary!$B49,ENERGY_PRICING!$D$4:$MZ$4,0))</f>
        <v>195.63132279999999</v>
      </c>
      <c r="F49" s="11">
        <f>INDEX(ENERGY_PRICING!$D$4:$MZ$24,MATCH(Summary!F$5,ENERGY_PRICING!$D$4:$D$24,0),MATCH(Summary!$B49,ENERGY_PRICING!$D$4:$MZ$4,0))</f>
        <v>161.63132279999999</v>
      </c>
      <c r="G49" s="11">
        <f>INDEX(ENERGY_PRICING!$D$4:$MZ$24,MATCH(Summary!G$5,ENERGY_PRICING!$D$4:$D$24,0),MATCH(Summary!$B49,ENERGY_PRICING!$D$4:$MZ$4,0))</f>
        <v>177.8217989904762</v>
      </c>
      <c r="H49" s="11">
        <f>INDEX(ENERGY_PRICING!$D$4:$MZ$24,MATCH(Summary!H$5,ENERGY_PRICING!$D$4:$D$24,0),MATCH(Summary!$B49,ENERGY_PRICING!$D$4:$MZ$4,0))</f>
        <v>185.9170370857143</v>
      </c>
      <c r="I49" s="11">
        <f>INDEX(ENERGY_PRICING!$D$4:$MZ$24,MATCH(Summary!I$5,ENERGY_PRICING!$D$4:$D$24,0),MATCH(Summary!$B49,ENERGY_PRICING!$D$4:$MZ$4,0))</f>
        <v>142.20275137142855</v>
      </c>
    </row>
    <row r="50" spans="2:9" x14ac:dyDescent="0.25">
      <c r="B50" s="91">
        <v>46082</v>
      </c>
      <c r="C50" s="91" t="s">
        <v>138</v>
      </c>
      <c r="D50" s="14">
        <f t="shared" si="0"/>
        <v>2026</v>
      </c>
      <c r="E50" s="11">
        <f>INDEX(ENERGY_PRICING!$D$4:$MZ$24,MATCH(Summary!E$5,ENERGY_PRICING!$D$4:$D$24,0),MATCH(Summary!$B50,ENERGY_PRICING!$D$4:$MZ$4,0))</f>
        <v>104.49514850793088</v>
      </c>
      <c r="F50" s="11">
        <f>INDEX(ENERGY_PRICING!$D$4:$MZ$24,MATCH(Summary!F$5,ENERGY_PRICING!$D$4:$D$24,0),MATCH(Summary!$B50,ENERGY_PRICING!$D$4:$MZ$4,0))</f>
        <v>91.495148507930878</v>
      </c>
      <c r="G50" s="11">
        <f>INDEX(ENERGY_PRICING!$D$4:$MZ$24,MATCH(Summary!G$5,ENERGY_PRICING!$D$4:$D$24,0),MATCH(Summary!$B50,ENERGY_PRICING!$D$4:$MZ$4,0))</f>
        <v>97.653964120313105</v>
      </c>
      <c r="H50" s="11">
        <f>INDEX(ENERGY_PRICING!$D$4:$MZ$24,MATCH(Summary!H$5,ENERGY_PRICING!$D$4:$D$24,0),MATCH(Summary!$B50,ENERGY_PRICING!$D$4:$MZ$4,0))</f>
        <v>100.72095495954377</v>
      </c>
      <c r="I50" s="11">
        <f>INDEX(ENERGY_PRICING!$D$4:$MZ$24,MATCH(Summary!I$5,ENERGY_PRICING!$D$4:$D$24,0),MATCH(Summary!$B50,ENERGY_PRICING!$D$4:$MZ$4,0))</f>
        <v>83.577829360721481</v>
      </c>
    </row>
    <row r="51" spans="2:9" x14ac:dyDescent="0.25">
      <c r="B51" s="91">
        <v>46113</v>
      </c>
      <c r="C51" s="91" t="s">
        <v>138</v>
      </c>
      <c r="D51" s="14">
        <f t="shared" si="0"/>
        <v>2026</v>
      </c>
      <c r="E51" s="11">
        <f>INDEX(ENERGY_PRICING!$D$4:$MZ$24,MATCH(Summary!E$5,ENERGY_PRICING!$D$4:$D$24,0),MATCH(Summary!$B51,ENERGY_PRICING!$D$4:$MZ$4,0))</f>
        <v>63.377330899172158</v>
      </c>
      <c r="F51" s="11">
        <f>INDEX(ENERGY_PRICING!$D$4:$MZ$24,MATCH(Summary!F$5,ENERGY_PRICING!$D$4:$D$24,0),MATCH(Summary!$B51,ENERGY_PRICING!$D$4:$MZ$4,0))</f>
        <v>50.127330899172158</v>
      </c>
      <c r="G51" s="11">
        <f>INDEX(ENERGY_PRICING!$D$4:$MZ$24,MATCH(Summary!G$5,ENERGY_PRICING!$D$4:$D$24,0),MATCH(Summary!$B51,ENERGY_PRICING!$D$4:$MZ$4,0))</f>
        <v>56.605108676949932</v>
      </c>
      <c r="H51" s="11">
        <f>INDEX(ENERGY_PRICING!$D$4:$MZ$24,MATCH(Summary!H$5,ENERGY_PRICING!$D$4:$D$24,0),MATCH(Summary!$B51,ENERGY_PRICING!$D$4:$MZ$4,0))</f>
        <v>59.843997565838826</v>
      </c>
      <c r="I51" s="11">
        <f>INDEX(ENERGY_PRICING!$D$4:$MZ$24,MATCH(Summary!I$5,ENERGY_PRICING!$D$4:$D$24,0),MATCH(Summary!$B51,ENERGY_PRICING!$D$4:$MZ$4,0))</f>
        <v>43.060664232505481</v>
      </c>
    </row>
    <row r="52" spans="2:9" x14ac:dyDescent="0.25">
      <c r="B52" s="91">
        <v>46143</v>
      </c>
      <c r="C52" s="91" t="s">
        <v>138</v>
      </c>
      <c r="D52" s="14">
        <f t="shared" si="0"/>
        <v>2026</v>
      </c>
      <c r="E52" s="11">
        <f>INDEX(ENERGY_PRICING!$D$4:$MZ$24,MATCH(Summary!E$5,ENERGY_PRICING!$D$4:$D$24,0),MATCH(Summary!$B52,ENERGY_PRICING!$D$4:$MZ$4,0))</f>
        <v>46.872817644179406</v>
      </c>
      <c r="F52" s="11">
        <f>INDEX(ENERGY_PRICING!$D$4:$MZ$24,MATCH(Summary!F$5,ENERGY_PRICING!$D$4:$D$24,0),MATCH(Summary!$B52,ENERGY_PRICING!$D$4:$MZ$4,0))</f>
        <v>33.522817644179405</v>
      </c>
      <c r="G52" s="11">
        <f>INDEX(ENERGY_PRICING!$D$4:$MZ$24,MATCH(Summary!G$5,ENERGY_PRICING!$D$4:$D$24,0),MATCH(Summary!$B52,ENERGY_PRICING!$D$4:$MZ$4,0))</f>
        <v>39.264753128050373</v>
      </c>
      <c r="H52" s="11">
        <f>INDEX(ENERGY_PRICING!$D$4:$MZ$24,MATCH(Summary!H$5,ENERGY_PRICING!$D$4:$D$24,0),MATCH(Summary!$B52,ENERGY_PRICING!$D$4:$MZ$4,0))</f>
        <v>41.054339655657493</v>
      </c>
      <c r="I52" s="11">
        <f>INDEX(ENERGY_PRICING!$D$4:$MZ$24,MATCH(Summary!I$5,ENERGY_PRICING!$D$4:$D$24,0),MATCH(Summary!$B52,ENERGY_PRICING!$D$4:$MZ$4,0))</f>
        <v>27.07267684702969</v>
      </c>
    </row>
    <row r="53" spans="2:9" x14ac:dyDescent="0.25">
      <c r="B53" s="91">
        <v>46174</v>
      </c>
      <c r="C53" s="91" t="s">
        <v>139</v>
      </c>
      <c r="D53" s="14">
        <f t="shared" si="0"/>
        <v>2026</v>
      </c>
      <c r="E53" s="11">
        <f>INDEX(ENERGY_PRICING!$D$4:$MZ$24,MATCH(Summary!E$5,ENERGY_PRICING!$D$4:$D$24,0),MATCH(Summary!$B53,ENERGY_PRICING!$D$4:$MZ$4,0))</f>
        <v>49.293479588245013</v>
      </c>
      <c r="F53" s="11">
        <f>INDEX(ENERGY_PRICING!$D$4:$MZ$24,MATCH(Summary!F$5,ENERGY_PRICING!$D$4:$D$24,0),MATCH(Summary!$B53,ENERGY_PRICING!$D$4:$MZ$4,0))</f>
        <v>33.193479588245012</v>
      </c>
      <c r="G53" s="11">
        <f>INDEX(ENERGY_PRICING!$D$4:$MZ$24,MATCH(Summary!G$5,ENERGY_PRICING!$D$4:$D$24,0),MATCH(Summary!$B53,ENERGY_PRICING!$D$4:$MZ$4,0))</f>
        <v>41.064590699356124</v>
      </c>
      <c r="H53" s="11">
        <f>INDEX(ENERGY_PRICING!$D$4:$MZ$24,MATCH(Summary!H$5,ENERGY_PRICING!$D$4:$D$24,0),MATCH(Summary!$B53,ENERGY_PRICING!$D$4:$MZ$4,0))</f>
        <v>45.000146254911684</v>
      </c>
      <c r="I53" s="11">
        <f>INDEX(ENERGY_PRICING!$D$4:$MZ$24,MATCH(Summary!I$5,ENERGY_PRICING!$D$4:$D$24,0),MATCH(Summary!$B53,ENERGY_PRICING!$D$4:$MZ$4,0))</f>
        <v>24.606812921578342</v>
      </c>
    </row>
    <row r="54" spans="2:9" x14ac:dyDescent="0.25">
      <c r="B54" s="91">
        <v>46204</v>
      </c>
      <c r="C54" s="91" t="s">
        <v>139</v>
      </c>
      <c r="D54" s="14">
        <f t="shared" si="0"/>
        <v>2026</v>
      </c>
      <c r="E54" s="11">
        <f>INDEX(ENERGY_PRICING!$D$4:$MZ$24,MATCH(Summary!E$5,ENERGY_PRICING!$D$4:$D$24,0),MATCH(Summary!$B54,ENERGY_PRICING!$D$4:$MZ$4,0))</f>
        <v>63.817451252638634</v>
      </c>
      <c r="F54" s="11">
        <f>INDEX(ENERGY_PRICING!$D$4:$MZ$24,MATCH(Summary!F$5,ENERGY_PRICING!$D$4:$D$24,0),MATCH(Summary!$B54,ENERGY_PRICING!$D$4:$MZ$4,0))</f>
        <v>43.217451252638632</v>
      </c>
      <c r="G54" s="11">
        <f>INDEX(ENERGY_PRICING!$D$4:$MZ$24,MATCH(Summary!G$5,ENERGY_PRICING!$D$4:$D$24,0),MATCH(Summary!$B54,ENERGY_PRICING!$D$4:$MZ$4,0))</f>
        <v>52.963687811778428</v>
      </c>
      <c r="H54" s="11">
        <f>INDEX(ENERGY_PRICING!$D$4:$MZ$24,MATCH(Summary!H$5,ENERGY_PRICING!$D$4:$D$24,0),MATCH(Summary!$B54,ENERGY_PRICING!$D$4:$MZ$4,0))</f>
        <v>56.442694760618032</v>
      </c>
      <c r="I54" s="11">
        <f>INDEX(ENERGY_PRICING!$D$4:$MZ$24,MATCH(Summary!I$5,ENERGY_PRICING!$D$4:$D$24,0),MATCH(Summary!$B54,ENERGY_PRICING!$D$4:$MZ$4,0))</f>
        <v>35.373415849583061</v>
      </c>
    </row>
    <row r="55" spans="2:9" x14ac:dyDescent="0.25">
      <c r="B55" s="91">
        <v>46235</v>
      </c>
      <c r="C55" s="91" t="s">
        <v>139</v>
      </c>
      <c r="D55" s="14">
        <f t="shared" si="0"/>
        <v>2026</v>
      </c>
      <c r="E55" s="11">
        <f>INDEX(ENERGY_PRICING!$D$4:$MZ$24,MATCH(Summary!E$5,ENERGY_PRICING!$D$4:$D$24,0),MATCH(Summary!$B55,ENERGY_PRICING!$D$4:$MZ$4,0))</f>
        <v>63.817451252638634</v>
      </c>
      <c r="F55" s="11">
        <f>INDEX(ENERGY_PRICING!$D$4:$MZ$24,MATCH(Summary!F$5,ENERGY_PRICING!$D$4:$D$24,0),MATCH(Summary!$B55,ENERGY_PRICING!$D$4:$MZ$4,0))</f>
        <v>43.217451252638632</v>
      </c>
      <c r="G55" s="11">
        <f>INDEX(ENERGY_PRICING!$D$4:$MZ$24,MATCH(Summary!G$5,ENERGY_PRICING!$D$4:$D$24,0),MATCH(Summary!$B55,ENERGY_PRICING!$D$4:$MZ$4,0))</f>
        <v>52.520677059090247</v>
      </c>
      <c r="H55" s="11">
        <f>INDEX(ENERGY_PRICING!$D$4:$MZ$24,MATCH(Summary!H$5,ENERGY_PRICING!$D$4:$D$24,0),MATCH(Summary!$B55,ENERGY_PRICING!$D$4:$MZ$4,0))</f>
        <v>57.17228996231605</v>
      </c>
      <c r="I55" s="11">
        <f>INDEX(ENERGY_PRICING!$D$4:$MZ$24,MATCH(Summary!I$5,ENERGY_PRICING!$D$4:$D$24,0),MATCH(Summary!$B55,ENERGY_PRICING!$D$4:$MZ$4,0))</f>
        <v>29.927128671993476</v>
      </c>
    </row>
    <row r="56" spans="2:9" x14ac:dyDescent="0.25">
      <c r="B56" s="91">
        <v>46266</v>
      </c>
      <c r="C56" s="91" t="s">
        <v>139</v>
      </c>
      <c r="D56" s="14">
        <f t="shared" si="0"/>
        <v>2026</v>
      </c>
      <c r="E56" s="11">
        <f>INDEX(ENERGY_PRICING!$D$4:$MZ$24,MATCH(Summary!E$5,ENERGY_PRICING!$D$4:$D$24,0),MATCH(Summary!$B56,ENERGY_PRICING!$D$4:$MZ$4,0))</f>
        <v>43.571914993180854</v>
      </c>
      <c r="F56" s="11">
        <f>INDEX(ENERGY_PRICING!$D$4:$MZ$24,MATCH(Summary!F$5,ENERGY_PRICING!$D$4:$D$24,0),MATCH(Summary!$B56,ENERGY_PRICING!$D$4:$MZ$4,0))</f>
        <v>34.971914993180853</v>
      </c>
      <c r="G56" s="11">
        <f>INDEX(ENERGY_PRICING!$D$4:$MZ$24,MATCH(Summary!G$5,ENERGY_PRICING!$D$4:$D$24,0),MATCH(Summary!$B56,ENERGY_PRICING!$D$4:$MZ$4,0))</f>
        <v>38.985248326514181</v>
      </c>
      <c r="H56" s="11">
        <f>INDEX(ENERGY_PRICING!$D$4:$MZ$24,MATCH(Summary!H$5,ENERGY_PRICING!$D$4:$D$24,0),MATCH(Summary!$B56,ENERGY_PRICING!$D$4:$MZ$4,0))</f>
        <v>39.826184493408157</v>
      </c>
      <c r="I56" s="11">
        <f>INDEX(ENERGY_PRICING!$D$4:$MZ$24,MATCH(Summary!I$5,ENERGY_PRICING!$D$4:$D$24,0),MATCH(Summary!$B56,ENERGY_PRICING!$D$4:$MZ$4,0))</f>
        <v>32.716709326059572</v>
      </c>
    </row>
    <row r="57" spans="2:9" x14ac:dyDescent="0.25">
      <c r="B57" s="91">
        <v>46296</v>
      </c>
      <c r="C57" s="91" t="s">
        <v>138</v>
      </c>
      <c r="D57" s="14">
        <f t="shared" si="0"/>
        <v>2026</v>
      </c>
      <c r="E57" s="11">
        <f>INDEX(ENERGY_PRICING!$D$4:$MZ$24,MATCH(Summary!E$5,ENERGY_PRICING!$D$4:$D$24,0),MATCH(Summary!$B57,ENERGY_PRICING!$D$4:$MZ$4,0))</f>
        <v>43.571914993180854</v>
      </c>
      <c r="F57" s="11">
        <f>INDEX(ENERGY_PRICING!$D$4:$MZ$24,MATCH(Summary!F$5,ENERGY_PRICING!$D$4:$D$24,0),MATCH(Summary!$B57,ENERGY_PRICING!$D$4:$MZ$4,0))</f>
        <v>34.971914993180853</v>
      </c>
      <c r="G57" s="11">
        <f>INDEX(ENERGY_PRICING!$D$4:$MZ$24,MATCH(Summary!G$5,ENERGY_PRICING!$D$4:$D$24,0),MATCH(Summary!$B57,ENERGY_PRICING!$D$4:$MZ$4,0))</f>
        <v>39.04073219748193</v>
      </c>
      <c r="H57" s="11">
        <f>INDEX(ENERGY_PRICING!$D$4:$MZ$24,MATCH(Summary!H$5,ENERGY_PRICING!$D$4:$D$24,0),MATCH(Summary!$B57,ENERGY_PRICING!$D$4:$MZ$4,0))</f>
        <v>41.075140799632472</v>
      </c>
      <c r="I57" s="11">
        <f>INDEX(ENERGY_PRICING!$D$4:$MZ$24,MATCH(Summary!I$5,ENERGY_PRICING!$D$4:$D$24,0),MATCH(Summary!$B57,ENERGY_PRICING!$D$4:$MZ$4,0))</f>
        <v>29.978366606084077</v>
      </c>
    </row>
    <row r="58" spans="2:9" x14ac:dyDescent="0.25">
      <c r="B58" s="91">
        <v>46327</v>
      </c>
      <c r="C58" s="91" t="s">
        <v>138</v>
      </c>
      <c r="D58" s="14">
        <f t="shared" si="0"/>
        <v>2026</v>
      </c>
      <c r="E58" s="11">
        <f>INDEX(ENERGY_PRICING!$D$4:$MZ$24,MATCH(Summary!E$5,ENERGY_PRICING!$D$4:$D$24,0),MATCH(Summary!$B58,ENERGY_PRICING!$D$4:$MZ$4,0))</f>
        <v>78.214025537724964</v>
      </c>
      <c r="F58" s="11">
        <f>INDEX(ENERGY_PRICING!$D$4:$MZ$24,MATCH(Summary!F$5,ENERGY_PRICING!$D$4:$D$24,0),MATCH(Summary!$B58,ENERGY_PRICING!$D$4:$MZ$4,0))</f>
        <v>62.214025537724964</v>
      </c>
      <c r="G58" s="11">
        <f>INDEX(ENERGY_PRICING!$D$4:$MZ$24,MATCH(Summary!G$5,ENERGY_PRICING!$D$4:$D$24,0),MATCH(Summary!$B58,ENERGY_PRICING!$D$4:$MZ$4,0))</f>
        <v>69.315273804021771</v>
      </c>
      <c r="H58" s="11">
        <f>INDEX(ENERGY_PRICING!$D$4:$MZ$24,MATCH(Summary!H$5,ENERGY_PRICING!$D$4:$D$24,0),MATCH(Summary!$B58,ENERGY_PRICING!$D$4:$MZ$4,0))</f>
        <v>70.806891353134148</v>
      </c>
      <c r="I58" s="11">
        <f>INDEX(ENERGY_PRICING!$D$4:$MZ$24,MATCH(Summary!I$5,ENERGY_PRICING!$D$4:$D$24,0),MATCH(Summary!$B58,ENERGY_PRICING!$D$4:$MZ$4,0))</f>
        <v>57.020852346647146</v>
      </c>
    </row>
    <row r="59" spans="2:9" x14ac:dyDescent="0.25">
      <c r="B59" s="91">
        <v>46357</v>
      </c>
      <c r="C59" s="91" t="s">
        <v>138</v>
      </c>
      <c r="D59" s="14">
        <f t="shared" si="0"/>
        <v>2026</v>
      </c>
      <c r="E59" s="11">
        <f>INDEX(ENERGY_PRICING!$D$4:$MZ$24,MATCH(Summary!E$5,ENERGY_PRICING!$D$4:$D$24,0),MATCH(Summary!$B59,ENERGY_PRICING!$D$4:$MZ$4,0))</f>
        <v>117.62090573442966</v>
      </c>
      <c r="F59" s="11">
        <f>INDEX(ENERGY_PRICING!$D$4:$MZ$24,MATCH(Summary!F$5,ENERGY_PRICING!$D$4:$D$24,0),MATCH(Summary!$B59,ENERGY_PRICING!$D$4:$MZ$4,0))</f>
        <v>98.370905734429655</v>
      </c>
      <c r="G59" s="11">
        <f>INDEX(ENERGY_PRICING!$D$4:$MZ$24,MATCH(Summary!G$5,ENERGY_PRICING!$D$4:$D$24,0),MATCH(Summary!$B59,ENERGY_PRICING!$D$4:$MZ$4,0))</f>
        <v>107.47843261615007</v>
      </c>
      <c r="H59" s="11">
        <f>INDEX(ENERGY_PRICING!$D$4:$MZ$24,MATCH(Summary!H$5,ENERGY_PRICING!$D$4:$D$24,0),MATCH(Summary!$B59,ENERGY_PRICING!$D$4:$MZ$4,0))</f>
        <v>108.85894103331901</v>
      </c>
      <c r="I59" s="11">
        <f>INDEX(ENERGY_PRICING!$D$4:$MZ$24,MATCH(Summary!I$5,ENERGY_PRICING!$D$4:$D$24,0),MATCH(Summary!$B59,ENERGY_PRICING!$D$4:$MZ$4,0))</f>
        <v>94.781931910844477</v>
      </c>
    </row>
    <row r="60" spans="2:9" x14ac:dyDescent="0.25">
      <c r="B60" s="91">
        <v>46388</v>
      </c>
      <c r="C60" s="91" t="s">
        <v>138</v>
      </c>
      <c r="D60" s="14">
        <f t="shared" si="0"/>
        <v>2027</v>
      </c>
      <c r="E60" s="11">
        <f>INDEX(ENERGY_PRICING!$D$4:$MZ$24,MATCH(Summary!E$5,ENERGY_PRICING!$D$4:$D$24,0),MATCH(Summary!$B60,ENERGY_PRICING!$D$4:$MZ$4,0))</f>
        <v>219.33675038562853</v>
      </c>
      <c r="F60" s="11">
        <f>INDEX(ENERGY_PRICING!$D$4:$MZ$24,MATCH(Summary!F$5,ENERGY_PRICING!$D$4:$D$24,0),MATCH(Summary!$B60,ENERGY_PRICING!$D$4:$MZ$4,0))</f>
        <v>185.33675038562853</v>
      </c>
      <c r="G60" s="11">
        <f>INDEX(ENERGY_PRICING!$D$4:$MZ$24,MATCH(Summary!G$5,ENERGY_PRICING!$D$4:$D$24,0),MATCH(Summary!$B60,ENERGY_PRICING!$D$4:$MZ$4,0))</f>
        <v>199.960406299607</v>
      </c>
      <c r="H60" s="11">
        <f>INDEX(ENERGY_PRICING!$D$4:$MZ$24,MATCH(Summary!H$5,ENERGY_PRICING!$D$4:$D$24,0),MATCH(Summary!$B60,ENERGY_PRICING!$D$4:$MZ$4,0))</f>
        <v>201.29362940544695</v>
      </c>
      <c r="I60" s="11">
        <f>INDEX(ENERGY_PRICING!$D$4:$MZ$24,MATCH(Summary!I$5,ENERGY_PRICING!$D$4:$D$24,0),MATCH(Summary!$B60,ENERGY_PRICING!$D$4:$MZ$4,0))</f>
        <v>175.35847621695945</v>
      </c>
    </row>
    <row r="61" spans="2:9" x14ac:dyDescent="0.25">
      <c r="B61" s="91">
        <v>46419</v>
      </c>
      <c r="C61" s="91" t="s">
        <v>138</v>
      </c>
      <c r="D61" s="14">
        <f t="shared" si="0"/>
        <v>2027</v>
      </c>
      <c r="E61" s="11">
        <f>INDEX(ENERGY_PRICING!$D$4:$MZ$24,MATCH(Summary!E$5,ENERGY_PRICING!$D$4:$D$24,0),MATCH(Summary!$B61,ENERGY_PRICING!$D$4:$MZ$4,0))</f>
        <v>195.18956999999997</v>
      </c>
      <c r="F61" s="11">
        <f>INDEX(ENERGY_PRICING!$D$4:$MZ$24,MATCH(Summary!F$5,ENERGY_PRICING!$D$4:$D$24,0),MATCH(Summary!$B61,ENERGY_PRICING!$D$4:$MZ$4,0))</f>
        <v>161.18956999999997</v>
      </c>
      <c r="G61" s="11">
        <f>INDEX(ENERGY_PRICING!$D$4:$MZ$24,MATCH(Summary!G$5,ENERGY_PRICING!$D$4:$D$24,0),MATCH(Summary!$B61,ENERGY_PRICING!$D$4:$MZ$4,0))</f>
        <v>177.38004619047618</v>
      </c>
      <c r="H61" s="11">
        <f>INDEX(ENERGY_PRICING!$D$4:$MZ$24,MATCH(Summary!H$5,ENERGY_PRICING!$D$4:$D$24,0),MATCH(Summary!$B61,ENERGY_PRICING!$D$4:$MZ$4,0))</f>
        <v>185.47528428571425</v>
      </c>
      <c r="I61" s="11">
        <f>INDEX(ENERGY_PRICING!$D$4:$MZ$24,MATCH(Summary!I$5,ENERGY_PRICING!$D$4:$D$24,0),MATCH(Summary!$B61,ENERGY_PRICING!$D$4:$MZ$4,0))</f>
        <v>141.76099857142856</v>
      </c>
    </row>
    <row r="62" spans="2:9" x14ac:dyDescent="0.25">
      <c r="B62" s="91">
        <v>46447</v>
      </c>
      <c r="C62" s="91" t="s">
        <v>138</v>
      </c>
      <c r="D62" s="14">
        <f t="shared" si="0"/>
        <v>2027</v>
      </c>
      <c r="E62" s="11">
        <f>INDEX(ENERGY_PRICING!$D$4:$MZ$24,MATCH(Summary!E$5,ENERGY_PRICING!$D$4:$D$24,0),MATCH(Summary!$B62,ENERGY_PRICING!$D$4:$MZ$4,0))</f>
        <v>103.96627219214028</v>
      </c>
      <c r="F62" s="11">
        <f>INDEX(ENERGY_PRICING!$D$4:$MZ$24,MATCH(Summary!F$5,ENERGY_PRICING!$D$4:$D$24,0),MATCH(Summary!$B62,ENERGY_PRICING!$D$4:$MZ$4,0))</f>
        <v>90.966272192140281</v>
      </c>
      <c r="G62" s="11">
        <f>INDEX(ENERGY_PRICING!$D$4:$MZ$24,MATCH(Summary!G$5,ENERGY_PRICING!$D$4:$D$24,0),MATCH(Summary!$B62,ENERGY_PRICING!$D$4:$MZ$4,0))</f>
        <v>97.40503396872171</v>
      </c>
      <c r="H62" s="11">
        <f>INDEX(ENERGY_PRICING!$D$4:$MZ$24,MATCH(Summary!H$5,ENERGY_PRICING!$D$4:$D$24,0),MATCH(Summary!$B62,ENERGY_PRICING!$D$4:$MZ$4,0))</f>
        <v>100.61143348246286</v>
      </c>
      <c r="I62" s="11">
        <f>INDEX(ENERGY_PRICING!$D$4:$MZ$24,MATCH(Summary!I$5,ENERGY_PRICING!$D$4:$D$24,0),MATCH(Summary!$B62,ENERGY_PRICING!$D$4:$MZ$4,0))</f>
        <v>83.889795288139723</v>
      </c>
    </row>
    <row r="63" spans="2:9" x14ac:dyDescent="0.25">
      <c r="B63" s="91">
        <v>46478</v>
      </c>
      <c r="C63" s="91" t="s">
        <v>138</v>
      </c>
      <c r="D63" s="14">
        <f t="shared" si="0"/>
        <v>2027</v>
      </c>
      <c r="E63" s="11">
        <f>INDEX(ENERGY_PRICING!$D$4:$MZ$24,MATCH(Summary!E$5,ENERGY_PRICING!$D$4:$D$24,0),MATCH(Summary!$B63,ENERGY_PRICING!$D$4:$MZ$4,0))</f>
        <v>62.548911554363784</v>
      </c>
      <c r="F63" s="11">
        <f>INDEX(ENERGY_PRICING!$D$4:$MZ$24,MATCH(Summary!F$5,ENERGY_PRICING!$D$4:$D$24,0),MATCH(Summary!$B63,ENERGY_PRICING!$D$4:$MZ$4,0))</f>
        <v>49.298911554363784</v>
      </c>
      <c r="G63" s="11">
        <f>INDEX(ENERGY_PRICING!$D$4:$MZ$24,MATCH(Summary!G$5,ENERGY_PRICING!$D$4:$D$24,0),MATCH(Summary!$B63,ENERGY_PRICING!$D$4:$MZ$4,0))</f>
        <v>55.776689332141558</v>
      </c>
      <c r="H63" s="11">
        <f>INDEX(ENERGY_PRICING!$D$4:$MZ$24,MATCH(Summary!H$5,ENERGY_PRICING!$D$4:$D$24,0),MATCH(Summary!$B63,ENERGY_PRICING!$D$4:$MZ$4,0))</f>
        <v>59.015578221030452</v>
      </c>
      <c r="I63" s="11">
        <f>INDEX(ENERGY_PRICING!$D$4:$MZ$24,MATCH(Summary!I$5,ENERGY_PRICING!$D$4:$D$24,0),MATCH(Summary!$B63,ENERGY_PRICING!$D$4:$MZ$4,0))</f>
        <v>42.232244887697114</v>
      </c>
    </row>
    <row r="64" spans="2:9" x14ac:dyDescent="0.25">
      <c r="B64" s="91">
        <v>46508</v>
      </c>
      <c r="C64" s="91" t="s">
        <v>138</v>
      </c>
      <c r="D64" s="14">
        <f t="shared" si="0"/>
        <v>2027</v>
      </c>
      <c r="E64" s="11">
        <f>INDEX(ENERGY_PRICING!$D$4:$MZ$24,MATCH(Summary!E$5,ENERGY_PRICING!$D$4:$D$24,0),MATCH(Summary!$B64,ENERGY_PRICING!$D$4:$MZ$4,0))</f>
        <v>46.26013250374821</v>
      </c>
      <c r="F64" s="11">
        <f>INDEX(ENERGY_PRICING!$D$4:$MZ$24,MATCH(Summary!F$5,ENERGY_PRICING!$D$4:$D$24,0),MATCH(Summary!$B64,ENERGY_PRICING!$D$4:$MZ$4,0))</f>
        <v>32.910132503748208</v>
      </c>
      <c r="G64" s="11">
        <f>INDEX(ENERGY_PRICING!$D$4:$MZ$24,MATCH(Summary!G$5,ENERGY_PRICING!$D$4:$D$24,0),MATCH(Summary!$B64,ENERGY_PRICING!$D$4:$MZ$4,0))</f>
        <v>38.652067987619176</v>
      </c>
      <c r="H64" s="11">
        <f>INDEX(ENERGY_PRICING!$D$4:$MZ$24,MATCH(Summary!H$5,ENERGY_PRICING!$D$4:$D$24,0),MATCH(Summary!$B64,ENERGY_PRICING!$D$4:$MZ$4,0))</f>
        <v>40.461418552014393</v>
      </c>
      <c r="I64" s="11">
        <f>INDEX(ENERGY_PRICING!$D$4:$MZ$24,MATCH(Summary!I$5,ENERGY_PRICING!$D$4:$D$24,0),MATCH(Summary!$B64,ENERGY_PRICING!$D$4:$MZ$4,0))</f>
        <v>26.420463633022287</v>
      </c>
    </row>
    <row r="65" spans="2:9" x14ac:dyDescent="0.25">
      <c r="B65" s="91">
        <v>46539</v>
      </c>
      <c r="C65" s="91" t="s">
        <v>139</v>
      </c>
      <c r="D65" s="14">
        <f t="shared" si="0"/>
        <v>2027</v>
      </c>
      <c r="E65" s="11">
        <f>INDEX(ENERGY_PRICING!$D$4:$MZ$24,MATCH(Summary!E$5,ENERGY_PRICING!$D$4:$D$24,0),MATCH(Summary!$B65,ENERGY_PRICING!$D$4:$MZ$4,0))</f>
        <v>48.649153431171833</v>
      </c>
      <c r="F65" s="11">
        <f>INDEX(ENERGY_PRICING!$D$4:$MZ$24,MATCH(Summary!F$5,ENERGY_PRICING!$D$4:$D$24,0),MATCH(Summary!$B65,ENERGY_PRICING!$D$4:$MZ$4,0))</f>
        <v>32.549153431171831</v>
      </c>
      <c r="G65" s="11">
        <f>INDEX(ENERGY_PRICING!$D$4:$MZ$24,MATCH(Summary!G$5,ENERGY_PRICING!$D$4:$D$24,0),MATCH(Summary!$B65,ENERGY_PRICING!$D$4:$MZ$4,0))</f>
        <v>40.420264542282943</v>
      </c>
      <c r="H65" s="11">
        <f>INDEX(ENERGY_PRICING!$D$4:$MZ$24,MATCH(Summary!H$5,ENERGY_PRICING!$D$4:$D$24,0),MATCH(Summary!$B65,ENERGY_PRICING!$D$4:$MZ$4,0))</f>
        <v>44.355820097838496</v>
      </c>
      <c r="I65" s="11">
        <f>INDEX(ENERGY_PRICING!$D$4:$MZ$24,MATCH(Summary!I$5,ENERGY_PRICING!$D$4:$D$24,0),MATCH(Summary!$B65,ENERGY_PRICING!$D$4:$MZ$4,0))</f>
        <v>23.962486764505165</v>
      </c>
    </row>
    <row r="66" spans="2:9" x14ac:dyDescent="0.25">
      <c r="B66" s="91">
        <v>46569</v>
      </c>
      <c r="C66" s="91" t="s">
        <v>139</v>
      </c>
      <c r="D66" s="14">
        <f t="shared" ref="D66:D71" si="1">YEAR(B66)</f>
        <v>2027</v>
      </c>
      <c r="E66" s="11">
        <f>INDEX(ENERGY_PRICING!$D$4:$MZ$24,MATCH(Summary!E$5,ENERGY_PRICING!$D$4:$D$24,0),MATCH(Summary!$B66,ENERGY_PRICING!$D$4:$MZ$4,0))</f>
        <v>62.98327899571354</v>
      </c>
      <c r="F66" s="11">
        <f>INDEX(ENERGY_PRICING!$D$4:$MZ$24,MATCH(Summary!F$5,ENERGY_PRICING!$D$4:$D$24,0),MATCH(Summary!$B66,ENERGY_PRICING!$D$4:$MZ$4,0))</f>
        <v>42.383278995713539</v>
      </c>
      <c r="G66" s="11">
        <f>INDEX(ENERGY_PRICING!$D$4:$MZ$24,MATCH(Summary!G$5,ENERGY_PRICING!$D$4:$D$24,0),MATCH(Summary!$B66,ENERGY_PRICING!$D$4:$MZ$4,0))</f>
        <v>51.686504802165153</v>
      </c>
      <c r="H66" s="11">
        <f>INDEX(ENERGY_PRICING!$D$4:$MZ$24,MATCH(Summary!H$5,ENERGY_PRICING!$D$4:$D$24,0),MATCH(Summary!$B66,ENERGY_PRICING!$D$4:$MZ$4,0))</f>
        <v>54.970915157142137</v>
      </c>
      <c r="I66" s="11">
        <f>INDEX(ENERGY_PRICING!$D$4:$MZ$24,MATCH(Summary!I$5,ENERGY_PRICING!$D$4:$D$24,0),MATCH(Summary!$B66,ENERGY_PRICING!$D$4:$MZ$4,0))</f>
        <v>33.15639376963054</v>
      </c>
    </row>
    <row r="67" spans="2:9" x14ac:dyDescent="0.25">
      <c r="B67" s="91">
        <v>46600</v>
      </c>
      <c r="C67" s="91" t="s">
        <v>139</v>
      </c>
      <c r="D67" s="14">
        <f t="shared" si="1"/>
        <v>2027</v>
      </c>
      <c r="E67" s="11">
        <f>INDEX(ENERGY_PRICING!$D$4:$MZ$24,MATCH(Summary!E$5,ENERGY_PRICING!$D$4:$D$24,0),MATCH(Summary!$B67,ENERGY_PRICING!$D$4:$MZ$4,0))</f>
        <v>62.98327899571354</v>
      </c>
      <c r="F67" s="11">
        <f>INDEX(ENERGY_PRICING!$D$4:$MZ$24,MATCH(Summary!F$5,ENERGY_PRICING!$D$4:$D$24,0),MATCH(Summary!$B67,ENERGY_PRICING!$D$4:$MZ$4,0))</f>
        <v>42.383278995713539</v>
      </c>
      <c r="G67" s="11">
        <f>INDEX(ENERGY_PRICING!$D$4:$MZ$24,MATCH(Summary!G$5,ENERGY_PRICING!$D$4:$D$24,0),MATCH(Summary!$B67,ENERGY_PRICING!$D$4:$MZ$4,0))</f>
        <v>52.129515554853327</v>
      </c>
      <c r="H67" s="11">
        <f>INDEX(ENERGY_PRICING!$D$4:$MZ$24,MATCH(Summary!H$5,ENERGY_PRICING!$D$4:$D$24,0),MATCH(Summary!$B67,ENERGY_PRICING!$D$4:$MZ$4,0))</f>
        <v>57.002633834423222</v>
      </c>
      <c r="I67" s="11">
        <f>INDEX(ENERGY_PRICING!$D$4:$MZ$24,MATCH(Summary!I$5,ENERGY_PRICING!$D$4:$D$24,0),MATCH(Summary!$B67,ENERGY_PRICING!$D$4:$MZ$4,0))</f>
        <v>30.421988673132898</v>
      </c>
    </row>
    <row r="68" spans="2:9" x14ac:dyDescent="0.25">
      <c r="B68" s="91">
        <v>46631</v>
      </c>
      <c r="C68" s="91" t="s">
        <v>139</v>
      </c>
      <c r="D68" s="14">
        <f t="shared" si="1"/>
        <v>2027</v>
      </c>
      <c r="E68" s="11">
        <f>INDEX(ENERGY_PRICING!$D$4:$MZ$24,MATCH(Summary!E$5,ENERGY_PRICING!$D$4:$D$24,0),MATCH(Summary!$B68,ENERGY_PRICING!$D$4:$MZ$4,0))</f>
        <v>43.002376693625102</v>
      </c>
      <c r="F68" s="11">
        <f>INDEX(ENERGY_PRICING!$D$4:$MZ$24,MATCH(Summary!F$5,ENERGY_PRICING!$D$4:$D$24,0),MATCH(Summary!$B68,ENERGY_PRICING!$D$4:$MZ$4,0))</f>
        <v>34.402376693625101</v>
      </c>
      <c r="G68" s="11">
        <f>INDEX(ENERGY_PRICING!$D$4:$MZ$24,MATCH(Summary!G$5,ENERGY_PRICING!$D$4:$D$24,0),MATCH(Summary!$B68,ENERGY_PRICING!$D$4:$MZ$4,0))</f>
        <v>38.415710026958436</v>
      </c>
      <c r="H68" s="11">
        <f>INDEX(ENERGY_PRICING!$D$4:$MZ$24,MATCH(Summary!H$5,ENERGY_PRICING!$D$4:$D$24,0),MATCH(Summary!$B68,ENERGY_PRICING!$D$4:$MZ$4,0))</f>
        <v>39.275630803837593</v>
      </c>
      <c r="I68" s="11">
        <f>INDEX(ENERGY_PRICING!$D$4:$MZ$24,MATCH(Summary!I$5,ENERGY_PRICING!$D$4:$D$24,0),MATCH(Summary!$B68,ENERGY_PRICING!$D$4:$MZ$4,0))</f>
        <v>32.109201806533441</v>
      </c>
    </row>
    <row r="69" spans="2:9" x14ac:dyDescent="0.25">
      <c r="B69" s="91">
        <v>46661</v>
      </c>
      <c r="C69" s="91" t="s">
        <v>138</v>
      </c>
      <c r="D69" s="14">
        <f t="shared" si="1"/>
        <v>2027</v>
      </c>
      <c r="E69" s="11">
        <f>INDEX(ENERGY_PRICING!$D$4:$MZ$24,MATCH(Summary!E$5,ENERGY_PRICING!$D$4:$D$24,0),MATCH(Summary!$B69,ENERGY_PRICING!$D$4:$MZ$4,0))</f>
        <v>43.002376693625102</v>
      </c>
      <c r="F69" s="11">
        <f>INDEX(ENERGY_PRICING!$D$4:$MZ$24,MATCH(Summary!F$5,ENERGY_PRICING!$D$4:$D$24,0),MATCH(Summary!$B69,ENERGY_PRICING!$D$4:$MZ$4,0))</f>
        <v>34.402376693625101</v>
      </c>
      <c r="G69" s="11">
        <f>INDEX(ENERGY_PRICING!$D$4:$MZ$24,MATCH(Summary!G$5,ENERGY_PRICING!$D$4:$D$24,0),MATCH(Summary!$B69,ENERGY_PRICING!$D$4:$MZ$4,0))</f>
        <v>38.286247661367035</v>
      </c>
      <c r="H69" s="11">
        <f>INDEX(ENERGY_PRICING!$D$4:$MZ$24,MATCH(Summary!H$5,ENERGY_PRICING!$D$4:$D$24,0),MATCH(Summary!$B69,ENERGY_PRICING!$D$4:$MZ$4,0))</f>
        <v>40.228183145238006</v>
      </c>
      <c r="I69" s="11">
        <f>INDEX(ENERGY_PRICING!$D$4:$MZ$24,MATCH(Summary!I$5,ENERGY_PRICING!$D$4:$D$24,0),MATCH(Summary!$B69,ENERGY_PRICING!$D$4:$MZ$4,0))</f>
        <v>28.853989596850901</v>
      </c>
    </row>
    <row r="70" spans="2:9" x14ac:dyDescent="0.25">
      <c r="B70" s="91">
        <v>46692</v>
      </c>
      <c r="C70" s="91" t="s">
        <v>138</v>
      </c>
      <c r="D70" s="14">
        <f t="shared" si="1"/>
        <v>2027</v>
      </c>
      <c r="E70" s="11">
        <f>INDEX(ENERGY_PRICING!$D$4:$MZ$24,MATCH(Summary!E$5,ENERGY_PRICING!$D$4:$D$24,0),MATCH(Summary!$B70,ENERGY_PRICING!$D$4:$MZ$4,0))</f>
        <v>77.898326908998314</v>
      </c>
      <c r="F70" s="11">
        <f>INDEX(ENERGY_PRICING!$D$4:$MZ$24,MATCH(Summary!F$5,ENERGY_PRICING!$D$4:$D$24,0),MATCH(Summary!$B70,ENERGY_PRICING!$D$4:$MZ$4,0))</f>
        <v>61.898326908998314</v>
      </c>
      <c r="G70" s="11">
        <f>INDEX(ENERGY_PRICING!$D$4:$MZ$24,MATCH(Summary!G$5,ENERGY_PRICING!$D$4:$D$24,0),MATCH(Summary!$B70,ENERGY_PRICING!$D$4:$MZ$4,0))</f>
        <v>69.354637588609961</v>
      </c>
      <c r="H70" s="11">
        <f>INDEX(ENERGY_PRICING!$D$4:$MZ$24,MATCH(Summary!H$5,ENERGY_PRICING!$D$4:$D$24,0),MATCH(Summary!$B70,ENERGY_PRICING!$D$4:$MZ$4,0))</f>
        <v>71.035049345365039</v>
      </c>
      <c r="I70" s="11">
        <f>INDEX(ENERGY_PRICING!$D$4:$MZ$24,MATCH(Summary!I$5,ENERGY_PRICING!$D$4:$D$24,0),MATCH(Summary!$B70,ENERGY_PRICING!$D$4:$MZ$4,0))</f>
        <v>57.749458398385698</v>
      </c>
    </row>
    <row r="71" spans="2:9" x14ac:dyDescent="0.25">
      <c r="B71" s="91">
        <v>46722</v>
      </c>
      <c r="C71" s="91" t="s">
        <v>138</v>
      </c>
      <c r="D71" s="14">
        <f t="shared" si="1"/>
        <v>2027</v>
      </c>
      <c r="E71" s="11">
        <f>INDEX(ENERGY_PRICING!$D$4:$MZ$24,MATCH(Summary!E$5,ENERGY_PRICING!$D$4:$D$24,0),MATCH(Summary!$B71,ENERGY_PRICING!$D$4:$MZ$4,0))</f>
        <v>117.17616742965441</v>
      </c>
      <c r="F71" s="11">
        <f>INDEX(ENERGY_PRICING!$D$4:$MZ$24,MATCH(Summary!F$5,ENERGY_PRICING!$D$4:$D$24,0),MATCH(Summary!$B71,ENERGY_PRICING!$D$4:$MZ$4,0))</f>
        <v>97.926167429654413</v>
      </c>
      <c r="G71" s="11">
        <f>INDEX(ENERGY_PRICING!$D$4:$MZ$24,MATCH(Summary!G$5,ENERGY_PRICING!$D$4:$D$24,0),MATCH(Summary!$B71,ENERGY_PRICING!$D$4:$MZ$4,0))</f>
        <v>107.03369431137483</v>
      </c>
      <c r="H71" s="11">
        <f>INDEX(ENERGY_PRICING!$D$4:$MZ$24,MATCH(Summary!H$5,ENERGY_PRICING!$D$4:$D$24,0),MATCH(Summary!$B71,ENERGY_PRICING!$D$4:$MZ$4,0))</f>
        <v>108.428549125472</v>
      </c>
      <c r="I71" s="11">
        <f>INDEX(ENERGY_PRICING!$D$4:$MZ$24,MATCH(Summary!I$5,ENERGY_PRICING!$D$4:$D$24,0),MATCH(Summary!$B71,ENERGY_PRICING!$D$4:$MZ$4,0))</f>
        <v>94.308500812212756</v>
      </c>
    </row>
    <row r="72" spans="2:9" x14ac:dyDescent="0.25">
      <c r="B72" s="91">
        <v>46753</v>
      </c>
      <c r="C72" s="91" t="s">
        <v>138</v>
      </c>
      <c r="D72" s="14">
        <f t="shared" ref="D72:D135" si="2">YEAR(B72)</f>
        <v>2028</v>
      </c>
      <c r="E72" s="11">
        <f>INDEX(ENERGY_PRICING!$D$4:$MZ$24,MATCH(Summary!E$5,ENERGY_PRICING!$D$4:$D$24,0),MATCH(Summary!$B72,ENERGY_PRICING!$D$4:$MZ$4,0))</f>
        <v>221.19695430682987</v>
      </c>
      <c r="F72" s="11">
        <f>INDEX(ENERGY_PRICING!$D$4:$MZ$24,MATCH(Summary!F$5,ENERGY_PRICING!$D$4:$D$24,0),MATCH(Summary!$B72,ENERGY_PRICING!$D$4:$MZ$4,0))</f>
        <v>187.19695430682987</v>
      </c>
      <c r="G72" s="11">
        <f>INDEX(ENERGY_PRICING!$D$4:$MZ$24,MATCH(Summary!G$5,ENERGY_PRICING!$D$4:$D$24,0),MATCH(Summary!$B72,ENERGY_PRICING!$D$4:$MZ$4,0))</f>
        <v>201.82061022080836</v>
      </c>
      <c r="H72" s="11">
        <f>INDEX(ENERGY_PRICING!$D$4:$MZ$24,MATCH(Summary!H$5,ENERGY_PRICING!$D$4:$D$24,0),MATCH(Summary!$B72,ENERGY_PRICING!$D$4:$MZ$4,0))</f>
        <v>203.09382674854504</v>
      </c>
      <c r="I72" s="11">
        <f>INDEX(ENERGY_PRICING!$D$4:$MZ$24,MATCH(Summary!I$5,ENERGY_PRICING!$D$4:$D$24,0),MATCH(Summary!$B72,ENERGY_PRICING!$D$4:$MZ$4,0))</f>
        <v>177.33869329436729</v>
      </c>
    </row>
    <row r="73" spans="2:9" x14ac:dyDescent="0.25">
      <c r="B73" s="91">
        <v>46784</v>
      </c>
      <c r="C73" s="91" t="s">
        <v>138</v>
      </c>
      <c r="D73" s="14">
        <f t="shared" si="2"/>
        <v>2028</v>
      </c>
      <c r="E73" s="11">
        <f>INDEX(ENERGY_PRICING!$D$4:$MZ$24,MATCH(Summary!E$5,ENERGY_PRICING!$D$4:$D$24,0),MATCH(Summary!$B73,ENERGY_PRICING!$D$4:$MZ$4,0))</f>
        <v>196.84498070000001</v>
      </c>
      <c r="F73" s="11">
        <f>INDEX(ENERGY_PRICING!$D$4:$MZ$24,MATCH(Summary!F$5,ENERGY_PRICING!$D$4:$D$24,0),MATCH(Summary!$B73,ENERGY_PRICING!$D$4:$MZ$4,0))</f>
        <v>162.84498070000001</v>
      </c>
      <c r="G73" s="11">
        <f>INDEX(ENERGY_PRICING!$D$4:$MZ$24,MATCH(Summary!G$5,ENERGY_PRICING!$D$4:$D$24,0),MATCH(Summary!$B73,ENERGY_PRICING!$D$4:$MZ$4,0))</f>
        <v>179.25877380344829</v>
      </c>
      <c r="H73" s="11">
        <f>INDEX(ENERGY_PRICING!$D$4:$MZ$24,MATCH(Summary!H$5,ENERGY_PRICING!$D$4:$D$24,0),MATCH(Summary!$B73,ENERGY_PRICING!$D$4:$MZ$4,0))</f>
        <v>187.46567035517245</v>
      </c>
      <c r="I73" s="11">
        <f>INDEX(ENERGY_PRICING!$D$4:$MZ$24,MATCH(Summary!I$5,ENERGY_PRICING!$D$4:$D$24,0),MATCH(Summary!$B73,ENERGY_PRICING!$D$4:$MZ$4,0))</f>
        <v>144.08636001034483</v>
      </c>
    </row>
    <row r="74" spans="2:9" x14ac:dyDescent="0.25">
      <c r="B74" s="91">
        <v>46813</v>
      </c>
      <c r="C74" s="91" t="s">
        <v>138</v>
      </c>
      <c r="D74" s="14">
        <f t="shared" si="2"/>
        <v>2028</v>
      </c>
      <c r="E74" s="11">
        <f>INDEX(ENERGY_PRICING!$D$4:$MZ$24,MATCH(Summary!E$5,ENERGY_PRICING!$D$4:$D$24,0),MATCH(Summary!$B74,ENERGY_PRICING!$D$4:$MZ$4,0))</f>
        <v>105.94816684484275</v>
      </c>
      <c r="F74" s="11">
        <f>INDEX(ENERGY_PRICING!$D$4:$MZ$24,MATCH(Summary!F$5,ENERGY_PRICING!$D$4:$D$24,0),MATCH(Summary!$B74,ENERGY_PRICING!$D$4:$MZ$4,0))</f>
        <v>92.948166844842746</v>
      </c>
      <c r="G74" s="11">
        <f>INDEX(ENERGY_PRICING!$D$4:$MZ$24,MATCH(Summary!G$5,ENERGY_PRICING!$D$4:$D$24,0),MATCH(Summary!$B74,ENERGY_PRICING!$D$4:$MZ$4,0))</f>
        <v>99.386928621424175</v>
      </c>
      <c r="H74" s="11">
        <f>INDEX(ENERGY_PRICING!$D$4:$MZ$24,MATCH(Summary!H$5,ENERGY_PRICING!$D$4:$D$24,0),MATCH(Summary!$B74,ENERGY_PRICING!$D$4:$MZ$4,0))</f>
        <v>102.59332813516534</v>
      </c>
      <c r="I74" s="11">
        <f>INDEX(ENERGY_PRICING!$D$4:$MZ$24,MATCH(Summary!I$5,ENERGY_PRICING!$D$4:$D$24,0),MATCH(Summary!$B74,ENERGY_PRICING!$D$4:$MZ$4,0))</f>
        <v>85.863698430145789</v>
      </c>
    </row>
    <row r="75" spans="2:9" x14ac:dyDescent="0.25">
      <c r="B75" s="91">
        <v>46844</v>
      </c>
      <c r="C75" s="91" t="s">
        <v>138</v>
      </c>
      <c r="D75" s="14">
        <f t="shared" si="2"/>
        <v>2028</v>
      </c>
      <c r="E75" s="11">
        <f>INDEX(ENERGY_PRICING!$D$4:$MZ$24,MATCH(Summary!E$5,ENERGY_PRICING!$D$4:$D$24,0),MATCH(Summary!$B75,ENERGY_PRICING!$D$4:$MZ$4,0))</f>
        <v>65.653304435365939</v>
      </c>
      <c r="F75" s="11">
        <f>INDEX(ENERGY_PRICING!$D$4:$MZ$24,MATCH(Summary!F$5,ENERGY_PRICING!$D$4:$D$24,0),MATCH(Summary!$B75,ENERGY_PRICING!$D$4:$MZ$4,0))</f>
        <v>52.403304435365939</v>
      </c>
      <c r="G75" s="11">
        <f>INDEX(ENERGY_PRICING!$D$4:$MZ$24,MATCH(Summary!G$5,ENERGY_PRICING!$D$4:$D$24,0),MATCH(Summary!$B75,ENERGY_PRICING!$D$4:$MZ$4,0))</f>
        <v>58.292193324254832</v>
      </c>
      <c r="H75" s="11">
        <f>INDEX(ENERGY_PRICING!$D$4:$MZ$24,MATCH(Summary!H$5,ENERGY_PRICING!$D$4:$D$24,0),MATCH(Summary!$B75,ENERGY_PRICING!$D$4:$MZ$4,0))</f>
        <v>61.236637768699275</v>
      </c>
      <c r="I75" s="11">
        <f>INDEX(ENERGY_PRICING!$D$4:$MZ$24,MATCH(Summary!I$5,ENERGY_PRICING!$D$4:$D$24,0),MATCH(Summary!$B75,ENERGY_PRICING!$D$4:$MZ$4,0))</f>
        <v>43.569971102032596</v>
      </c>
    </row>
    <row r="76" spans="2:9" x14ac:dyDescent="0.25">
      <c r="B76" s="91">
        <v>46874</v>
      </c>
      <c r="C76" s="91" t="s">
        <v>138</v>
      </c>
      <c r="D76" s="14">
        <f t="shared" si="2"/>
        <v>2028</v>
      </c>
      <c r="E76" s="11">
        <f>INDEX(ENERGY_PRICING!$D$4:$MZ$24,MATCH(Summary!E$5,ENERGY_PRICING!$D$4:$D$24,0),MATCH(Summary!$B76,ENERGY_PRICING!$D$4:$MZ$4,0))</f>
        <v>48.556089738656063</v>
      </c>
      <c r="F76" s="11">
        <f>INDEX(ENERGY_PRICING!$D$4:$MZ$24,MATCH(Summary!F$5,ENERGY_PRICING!$D$4:$D$24,0),MATCH(Summary!$B76,ENERGY_PRICING!$D$4:$MZ$4,0))</f>
        <v>35.206089738656061</v>
      </c>
      <c r="G76" s="11">
        <f>INDEX(ENERGY_PRICING!$D$4:$MZ$24,MATCH(Summary!G$5,ENERGY_PRICING!$D$4:$D$24,0),MATCH(Summary!$B76,ENERGY_PRICING!$D$4:$MZ$4,0))</f>
        <v>41.522218770914129</v>
      </c>
      <c r="H76" s="11">
        <f>INDEX(ENERGY_PRICING!$D$4:$MZ$24,MATCH(Summary!H$5,ENERGY_PRICING!$D$4:$D$24,0),MATCH(Summary!$B76,ENERGY_PRICING!$D$4:$MZ$4,0))</f>
        <v>43.544602972892967</v>
      </c>
      <c r="I76" s="11">
        <f>INDEX(ENERGY_PRICING!$D$4:$MZ$24,MATCH(Summary!I$5,ENERGY_PRICING!$D$4:$D$24,0),MATCH(Summary!$B76,ENERGY_PRICING!$D$4:$MZ$4,0))</f>
        <v>30.587127786311292</v>
      </c>
    </row>
    <row r="77" spans="2:9" x14ac:dyDescent="0.25">
      <c r="B77" s="91">
        <v>46905</v>
      </c>
      <c r="C77" s="91" t="s">
        <v>139</v>
      </c>
      <c r="D77" s="14">
        <f t="shared" si="2"/>
        <v>2028</v>
      </c>
      <c r="E77" s="11">
        <f>INDEX(ENERGY_PRICING!$D$4:$MZ$24,MATCH(Summary!E$5,ENERGY_PRICING!$D$4:$D$24,0),MATCH(Summary!$B77,ENERGY_PRICING!$D$4:$MZ$4,0))</f>
        <v>51.063681227506848</v>
      </c>
      <c r="F77" s="11">
        <f>INDEX(ENERGY_PRICING!$D$4:$MZ$24,MATCH(Summary!F$5,ENERGY_PRICING!$D$4:$D$24,0),MATCH(Summary!$B77,ENERGY_PRICING!$D$4:$MZ$4,0))</f>
        <v>34.963681227506846</v>
      </c>
      <c r="G77" s="11">
        <f>INDEX(ENERGY_PRICING!$D$4:$MZ$24,MATCH(Summary!G$5,ENERGY_PRICING!$D$4:$D$24,0),MATCH(Summary!$B77,ENERGY_PRICING!$D$4:$MZ$4,0))</f>
        <v>42.834792338617959</v>
      </c>
      <c r="H77" s="11">
        <f>INDEX(ENERGY_PRICING!$D$4:$MZ$24,MATCH(Summary!H$5,ENERGY_PRICING!$D$4:$D$24,0),MATCH(Summary!$B77,ENERGY_PRICING!$D$4:$MZ$4,0))</f>
        <v>46.770347894173511</v>
      </c>
      <c r="I77" s="11">
        <f>INDEX(ENERGY_PRICING!$D$4:$MZ$24,MATCH(Summary!I$5,ENERGY_PRICING!$D$4:$D$24,0),MATCH(Summary!$B77,ENERGY_PRICING!$D$4:$MZ$4,0))</f>
        <v>26.37701456084018</v>
      </c>
    </row>
    <row r="78" spans="2:9" x14ac:dyDescent="0.25">
      <c r="B78" s="91">
        <v>46935</v>
      </c>
      <c r="C78" s="91" t="s">
        <v>139</v>
      </c>
      <c r="D78" s="14">
        <f t="shared" si="2"/>
        <v>2028</v>
      </c>
      <c r="E78" s="11">
        <f>INDEX(ENERGY_PRICING!$D$4:$MZ$24,MATCH(Summary!E$5,ENERGY_PRICING!$D$4:$D$24,0),MATCH(Summary!$B78,ENERGY_PRICING!$D$4:$MZ$4,0))</f>
        <v>66.109230160611546</v>
      </c>
      <c r="F78" s="11">
        <f>INDEX(ENERGY_PRICING!$D$4:$MZ$24,MATCH(Summary!F$5,ENERGY_PRICING!$D$4:$D$24,0),MATCH(Summary!$B78,ENERGY_PRICING!$D$4:$MZ$4,0))</f>
        <v>45.509230160611544</v>
      </c>
      <c r="G78" s="11">
        <f>INDEX(ENERGY_PRICING!$D$4:$MZ$24,MATCH(Summary!G$5,ENERGY_PRICING!$D$4:$D$24,0),MATCH(Summary!$B78,ENERGY_PRICING!$D$4:$MZ$4,0))</f>
        <v>54.369445214374984</v>
      </c>
      <c r="H78" s="11">
        <f>INDEX(ENERGY_PRICING!$D$4:$MZ$24,MATCH(Summary!H$5,ENERGY_PRICING!$D$4:$D$24,0),MATCH(Summary!$B78,ENERGY_PRICING!$D$4:$MZ$4,0))</f>
        <v>57.331513058656334</v>
      </c>
      <c r="I78" s="11">
        <f>INDEX(ENERGY_PRICING!$D$4:$MZ$24,MATCH(Summary!I$5,ENERGY_PRICING!$D$4:$D$24,0),MATCH(Summary!$B78,ENERGY_PRICING!$D$4:$MZ$4,0))</f>
        <v>35.154986945167124</v>
      </c>
    </row>
    <row r="79" spans="2:9" x14ac:dyDescent="0.25">
      <c r="B79" s="91">
        <v>46966</v>
      </c>
      <c r="C79" s="91" t="s">
        <v>139</v>
      </c>
      <c r="D79" s="14">
        <f t="shared" si="2"/>
        <v>2028</v>
      </c>
      <c r="E79" s="11">
        <f>INDEX(ENERGY_PRICING!$D$4:$MZ$24,MATCH(Summary!E$5,ENERGY_PRICING!$D$4:$D$24,0),MATCH(Summary!$B79,ENERGY_PRICING!$D$4:$MZ$4,0))</f>
        <v>66.109230160611546</v>
      </c>
      <c r="F79" s="11">
        <f>INDEX(ENERGY_PRICING!$D$4:$MZ$24,MATCH(Summary!F$5,ENERGY_PRICING!$D$4:$D$24,0),MATCH(Summary!$B79,ENERGY_PRICING!$D$4:$MZ$4,0))</f>
        <v>45.509230160611544</v>
      </c>
      <c r="G79" s="11">
        <f>INDEX(ENERGY_PRICING!$D$4:$MZ$24,MATCH(Summary!G$5,ENERGY_PRICING!$D$4:$D$24,0),MATCH(Summary!$B79,ENERGY_PRICING!$D$4:$MZ$4,0))</f>
        <v>55.6984774724395</v>
      </c>
      <c r="H79" s="11">
        <f>INDEX(ENERGY_PRICING!$D$4:$MZ$24,MATCH(Summary!H$5,ENERGY_PRICING!$D$4:$D$24,0),MATCH(Summary!$B79,ENERGY_PRICING!$D$4:$MZ$4,0))</f>
        <v>60.793101128353484</v>
      </c>
      <c r="I79" s="11">
        <f>INDEX(ENERGY_PRICING!$D$4:$MZ$24,MATCH(Summary!I$5,ENERGY_PRICING!$D$4:$D$24,0),MATCH(Summary!$B79,ENERGY_PRICING!$D$4:$MZ$4,0))</f>
        <v>34.876972096095407</v>
      </c>
    </row>
    <row r="80" spans="2:9" x14ac:dyDescent="0.25">
      <c r="B80" s="91">
        <v>46997</v>
      </c>
      <c r="C80" s="91" t="s">
        <v>139</v>
      </c>
      <c r="D80" s="14">
        <f t="shared" si="2"/>
        <v>2028</v>
      </c>
      <c r="E80" s="11">
        <f>INDEX(ENERGY_PRICING!$D$4:$MZ$24,MATCH(Summary!E$5,ENERGY_PRICING!$D$4:$D$24,0),MATCH(Summary!$B80,ENERGY_PRICING!$D$4:$MZ$4,0))</f>
        <v>45.136646799314086</v>
      </c>
      <c r="F80" s="11">
        <f>INDEX(ENERGY_PRICING!$D$4:$MZ$24,MATCH(Summary!F$5,ENERGY_PRICING!$D$4:$D$24,0),MATCH(Summary!$B80,ENERGY_PRICING!$D$4:$MZ$4,0))</f>
        <v>36.536646799314084</v>
      </c>
      <c r="G80" s="11">
        <f>INDEX(ENERGY_PRICING!$D$4:$MZ$24,MATCH(Summary!G$5,ENERGY_PRICING!$D$4:$D$24,0),MATCH(Summary!$B80,ENERGY_PRICING!$D$4:$MZ$4,0))</f>
        <v>40.358869021536307</v>
      </c>
      <c r="H80" s="11">
        <f>INDEX(ENERGY_PRICING!$D$4:$MZ$24,MATCH(Summary!H$5,ENERGY_PRICING!$D$4:$D$24,0),MATCH(Summary!$B80,ENERGY_PRICING!$D$4:$MZ$4,0))</f>
        <v>41.052091906003618</v>
      </c>
      <c r="I80" s="11">
        <f>INDEX(ENERGY_PRICING!$D$4:$MZ$24,MATCH(Summary!I$5,ENERGY_PRICING!$D$4:$D$24,0),MATCH(Summary!$B80,ENERGY_PRICING!$D$4:$MZ$4,0))</f>
        <v>33.81242325260169</v>
      </c>
    </row>
    <row r="81" spans="2:9" x14ac:dyDescent="0.25">
      <c r="B81" s="91">
        <v>47027</v>
      </c>
      <c r="C81" s="91" t="s">
        <v>138</v>
      </c>
      <c r="D81" s="14">
        <f t="shared" si="2"/>
        <v>2028</v>
      </c>
      <c r="E81" s="11">
        <f>INDEX(ENERGY_PRICING!$D$4:$MZ$24,MATCH(Summary!E$5,ENERGY_PRICING!$D$4:$D$24,0),MATCH(Summary!$B81,ENERGY_PRICING!$D$4:$MZ$4,0))</f>
        <v>45.136646799314086</v>
      </c>
      <c r="F81" s="11">
        <f>INDEX(ENERGY_PRICING!$D$4:$MZ$24,MATCH(Summary!F$5,ENERGY_PRICING!$D$4:$D$24,0),MATCH(Summary!$B81,ENERGY_PRICING!$D$4:$MZ$4,0))</f>
        <v>36.536646799314084</v>
      </c>
      <c r="G81" s="11">
        <f>INDEX(ENERGY_PRICING!$D$4:$MZ$24,MATCH(Summary!G$5,ENERGY_PRICING!$D$4:$D$24,0),MATCH(Summary!$B81,ENERGY_PRICING!$D$4:$MZ$4,0))</f>
        <v>40.605464003615161</v>
      </c>
      <c r="H81" s="11">
        <f>INDEX(ENERGY_PRICING!$D$4:$MZ$24,MATCH(Summary!H$5,ENERGY_PRICING!$D$4:$D$24,0),MATCH(Summary!$B81,ENERGY_PRICING!$D$4:$MZ$4,0))</f>
        <v>42.639872605765696</v>
      </c>
      <c r="I81" s="11">
        <f>INDEX(ENERGY_PRICING!$D$4:$MZ$24,MATCH(Summary!I$5,ENERGY_PRICING!$D$4:$D$24,0),MATCH(Summary!$B81,ENERGY_PRICING!$D$4:$MZ$4,0))</f>
        <v>31.543098412217308</v>
      </c>
    </row>
    <row r="82" spans="2:9" x14ac:dyDescent="0.25">
      <c r="B82" s="91">
        <v>47058</v>
      </c>
      <c r="C82" s="91" t="s">
        <v>138</v>
      </c>
      <c r="D82" s="14">
        <f t="shared" si="2"/>
        <v>2028</v>
      </c>
      <c r="E82" s="11">
        <f>INDEX(ENERGY_PRICING!$D$4:$MZ$24,MATCH(Summary!E$5,ENERGY_PRICING!$D$4:$D$24,0),MATCH(Summary!$B82,ENERGY_PRICING!$D$4:$MZ$4,0))</f>
        <v>79.08136612905399</v>
      </c>
      <c r="F82" s="11">
        <f>INDEX(ENERGY_PRICING!$D$4:$MZ$24,MATCH(Summary!F$5,ENERGY_PRICING!$D$4:$D$24,0),MATCH(Summary!$B82,ENERGY_PRICING!$D$4:$MZ$4,0))</f>
        <v>63.08136612905399</v>
      </c>
      <c r="G82" s="11">
        <f>INDEX(ENERGY_PRICING!$D$4:$MZ$24,MATCH(Summary!G$5,ENERGY_PRICING!$D$4:$D$24,0),MATCH(Summary!$B82,ENERGY_PRICING!$D$4:$MZ$4,0))</f>
        <v>70.537676808665637</v>
      </c>
      <c r="H82" s="11">
        <f>INDEX(ENERGY_PRICING!$D$4:$MZ$24,MATCH(Summary!H$5,ENERGY_PRICING!$D$4:$D$24,0),MATCH(Summary!$B82,ENERGY_PRICING!$D$4:$MZ$4,0))</f>
        <v>72.178653924752183</v>
      </c>
      <c r="I82" s="11">
        <f>INDEX(ENERGY_PRICING!$D$4:$MZ$24,MATCH(Summary!I$5,ENERGY_PRICING!$D$4:$D$24,0),MATCH(Summary!$B82,ENERGY_PRICING!$D$4:$MZ$4,0))</f>
        <v>59.016296229861979</v>
      </c>
    </row>
    <row r="83" spans="2:9" x14ac:dyDescent="0.25">
      <c r="B83" s="91">
        <v>47088</v>
      </c>
      <c r="C83" s="91" t="s">
        <v>138</v>
      </c>
      <c r="D83" s="14">
        <f t="shared" si="2"/>
        <v>2028</v>
      </c>
      <c r="E83" s="11">
        <f>INDEX(ENERGY_PRICING!$D$4:$MZ$24,MATCH(Summary!E$5,ENERGY_PRICING!$D$4:$D$24,0),MATCH(Summary!$B83,ENERGY_PRICING!$D$4:$MZ$4,0))</f>
        <v>118.84276591737151</v>
      </c>
      <c r="F83" s="11">
        <f>INDEX(ENERGY_PRICING!$D$4:$MZ$24,MATCH(Summary!F$5,ENERGY_PRICING!$D$4:$D$24,0),MATCH(Summary!$B83,ENERGY_PRICING!$D$4:$MZ$4,0))</f>
        <v>99.592765917371509</v>
      </c>
      <c r="G83" s="11">
        <f>INDEX(ENERGY_PRICING!$D$4:$MZ$24,MATCH(Summary!G$5,ENERGY_PRICING!$D$4:$D$24,0),MATCH(Summary!$B83,ENERGY_PRICING!$D$4:$MZ$4,0))</f>
        <v>107.87233580984461</v>
      </c>
      <c r="H83" s="11">
        <f>INDEX(ENERGY_PRICING!$D$4:$MZ$24,MATCH(Summary!H$5,ENERGY_PRICING!$D$4:$D$24,0),MATCH(Summary!$B83,ENERGY_PRICING!$D$4:$MZ$4,0))</f>
        <v>108.79945088777886</v>
      </c>
      <c r="I83" s="11">
        <f>INDEX(ENERGY_PRICING!$D$4:$MZ$24,MATCH(Summary!I$5,ENERGY_PRICING!$D$4:$D$24,0),MATCH(Summary!$B83,ENERGY_PRICING!$D$4:$MZ$4,0))</f>
        <v>93.598750815266456</v>
      </c>
    </row>
    <row r="84" spans="2:9" x14ac:dyDescent="0.25">
      <c r="B84" s="91">
        <v>47119</v>
      </c>
      <c r="C84" s="91" t="s">
        <v>138</v>
      </c>
      <c r="D84" s="14">
        <f t="shared" si="2"/>
        <v>2029</v>
      </c>
      <c r="E84" s="11">
        <f>INDEX(ENERGY_PRICING!$D$4:$MZ$24,MATCH(Summary!E$5,ENERGY_PRICING!$D$4:$D$24,0),MATCH(Summary!$B84,ENERGY_PRICING!$D$4:$MZ$4,0))</f>
        <v>222.75964646928753</v>
      </c>
      <c r="F84" s="11">
        <f>INDEX(ENERGY_PRICING!$D$4:$MZ$24,MATCH(Summary!F$5,ENERGY_PRICING!$D$4:$D$24,0),MATCH(Summary!$B84,ENERGY_PRICING!$D$4:$MZ$4,0))</f>
        <v>188.75964646928753</v>
      </c>
      <c r="G84" s="11">
        <f>INDEX(ENERGY_PRICING!$D$4:$MZ$24,MATCH(Summary!G$5,ENERGY_PRICING!$D$4:$D$24,0),MATCH(Summary!$B84,ENERGY_PRICING!$D$4:$MZ$4,0))</f>
        <v>204.84566797466388</v>
      </c>
      <c r="H84" s="11">
        <f>INDEX(ENERGY_PRICING!$D$4:$MZ$24,MATCH(Summary!H$5,ENERGY_PRICING!$D$4:$D$24,0),MATCH(Summary!$B84,ENERGY_PRICING!$D$4:$MZ$4,0))</f>
        <v>206.79965787350406</v>
      </c>
      <c r="I84" s="11">
        <f>INDEX(ENERGY_PRICING!$D$4:$MZ$24,MATCH(Summary!I$5,ENERGY_PRICING!$D$4:$D$24,0),MATCH(Summary!$B84,ENERGY_PRICING!$D$4:$MZ$4,0))</f>
        <v>183.38930108020929</v>
      </c>
    </row>
    <row r="85" spans="2:9" x14ac:dyDescent="0.25">
      <c r="B85" s="91">
        <v>47150</v>
      </c>
      <c r="C85" s="91" t="s">
        <v>138</v>
      </c>
      <c r="D85" s="14">
        <f t="shared" si="2"/>
        <v>2029</v>
      </c>
      <c r="E85" s="11">
        <f>INDEX(ENERGY_PRICING!$D$4:$MZ$24,MATCH(Summary!E$5,ENERGY_PRICING!$D$4:$D$24,0),MATCH(Summary!$B85,ENERGY_PRICING!$D$4:$MZ$4,0))</f>
        <v>198.23563324999998</v>
      </c>
      <c r="F85" s="11">
        <f>INDEX(ENERGY_PRICING!$D$4:$MZ$24,MATCH(Summary!F$5,ENERGY_PRICING!$D$4:$D$24,0),MATCH(Summary!$B85,ENERGY_PRICING!$D$4:$MZ$4,0))</f>
        <v>164.23563324999998</v>
      </c>
      <c r="G85" s="11">
        <f>INDEX(ENERGY_PRICING!$D$4:$MZ$24,MATCH(Summary!G$5,ENERGY_PRICING!$D$4:$D$24,0),MATCH(Summary!$B85,ENERGY_PRICING!$D$4:$MZ$4,0))</f>
        <v>180.42610944047615</v>
      </c>
      <c r="H85" s="11">
        <f>INDEX(ENERGY_PRICING!$D$4:$MZ$24,MATCH(Summary!H$5,ENERGY_PRICING!$D$4:$D$24,0),MATCH(Summary!$B85,ENERGY_PRICING!$D$4:$MZ$4,0))</f>
        <v>188.52134753571428</v>
      </c>
      <c r="I85" s="11">
        <f>INDEX(ENERGY_PRICING!$D$4:$MZ$24,MATCH(Summary!I$5,ENERGY_PRICING!$D$4:$D$24,0),MATCH(Summary!$B85,ENERGY_PRICING!$D$4:$MZ$4,0))</f>
        <v>144.80706182142856</v>
      </c>
    </row>
    <row r="86" spans="2:9" x14ac:dyDescent="0.25">
      <c r="B86" s="91">
        <v>47178</v>
      </c>
      <c r="C86" s="91" t="s">
        <v>138</v>
      </c>
      <c r="D86" s="14">
        <f t="shared" si="2"/>
        <v>2029</v>
      </c>
      <c r="E86" s="11">
        <f>INDEX(ENERGY_PRICING!$D$4:$MZ$24,MATCH(Summary!E$5,ENERGY_PRICING!$D$4:$D$24,0),MATCH(Summary!$B86,ENERGY_PRICING!$D$4:$MZ$4,0))</f>
        <v>107.61308712874089</v>
      </c>
      <c r="F86" s="11">
        <f>INDEX(ENERGY_PRICING!$D$4:$MZ$24,MATCH(Summary!F$5,ENERGY_PRICING!$D$4:$D$24,0),MATCH(Summary!$B86,ENERGY_PRICING!$D$4:$MZ$4,0))</f>
        <v>94.613087128740887</v>
      </c>
      <c r="G86" s="11">
        <f>INDEX(ENERGY_PRICING!$D$4:$MZ$24,MATCH(Summary!G$5,ENERGY_PRICING!$D$4:$D$24,0),MATCH(Summary!$B86,ENERGY_PRICING!$D$4:$MZ$4,0))</f>
        <v>100.77190274112314</v>
      </c>
      <c r="H86" s="11">
        <f>INDEX(ENERGY_PRICING!$D$4:$MZ$24,MATCH(Summary!H$5,ENERGY_PRICING!$D$4:$D$24,0),MATCH(Summary!$B86,ENERGY_PRICING!$D$4:$MZ$4,0))</f>
        <v>103.83889358035378</v>
      </c>
      <c r="I86" s="11">
        <f>INDEX(ENERGY_PRICING!$D$4:$MZ$24,MATCH(Summary!I$5,ENERGY_PRICING!$D$4:$D$24,0),MATCH(Summary!$B86,ENERGY_PRICING!$D$4:$MZ$4,0))</f>
        <v>86.683195648383077</v>
      </c>
    </row>
    <row r="87" spans="2:9" x14ac:dyDescent="0.25">
      <c r="B87" s="91">
        <v>47209</v>
      </c>
      <c r="C87" s="91" t="s">
        <v>138</v>
      </c>
      <c r="D87" s="14">
        <f t="shared" si="2"/>
        <v>2029</v>
      </c>
      <c r="E87" s="11">
        <f>INDEX(ENERGY_PRICING!$D$4:$MZ$24,MATCH(Summary!E$5,ENERGY_PRICING!$D$4:$D$24,0),MATCH(Summary!$B87,ENERGY_PRICING!$D$4:$MZ$4,0))</f>
        <v>68.261196166504021</v>
      </c>
      <c r="F87" s="11">
        <f>INDEX(ENERGY_PRICING!$D$4:$MZ$24,MATCH(Summary!F$5,ENERGY_PRICING!$D$4:$D$24,0),MATCH(Summary!$B87,ENERGY_PRICING!$D$4:$MZ$4,0))</f>
        <v>55.011196166504021</v>
      </c>
      <c r="G87" s="11">
        <f>INDEX(ENERGY_PRICING!$D$4:$MZ$24,MATCH(Summary!G$5,ENERGY_PRICING!$D$4:$D$24,0),MATCH(Summary!$B87,ENERGY_PRICING!$D$4:$MZ$4,0))</f>
        <v>61.194529499837358</v>
      </c>
      <c r="H87" s="11">
        <f>INDEX(ENERGY_PRICING!$D$4:$MZ$24,MATCH(Summary!H$5,ENERGY_PRICING!$D$4:$D$24,0),MATCH(Summary!$B87,ENERGY_PRICING!$D$4:$MZ$4,0))</f>
        <v>64.286196166504027</v>
      </c>
      <c r="I87" s="11">
        <f>INDEX(ENERGY_PRICING!$D$4:$MZ$24,MATCH(Summary!I$5,ENERGY_PRICING!$D$4:$D$24,0),MATCH(Summary!$B87,ENERGY_PRICING!$D$4:$MZ$4,0))</f>
        <v>47.061196166504018</v>
      </c>
    </row>
    <row r="88" spans="2:9" x14ac:dyDescent="0.25">
      <c r="B88" s="91">
        <v>47239</v>
      </c>
      <c r="C88" s="91" t="s">
        <v>138</v>
      </c>
      <c r="D88" s="14">
        <f t="shared" si="2"/>
        <v>2029</v>
      </c>
      <c r="E88" s="11">
        <f>INDEX(ENERGY_PRICING!$D$4:$MZ$24,MATCH(Summary!E$5,ENERGY_PRICING!$D$4:$D$24,0),MATCH(Summary!$B88,ENERGY_PRICING!$D$4:$MZ$4,0))</f>
        <v>50.484842998143591</v>
      </c>
      <c r="F88" s="11">
        <f>INDEX(ENERGY_PRICING!$D$4:$MZ$24,MATCH(Summary!F$5,ENERGY_PRICING!$D$4:$D$24,0),MATCH(Summary!$B88,ENERGY_PRICING!$D$4:$MZ$4,0))</f>
        <v>37.13484299814359</v>
      </c>
      <c r="G88" s="11">
        <f>INDEX(ENERGY_PRICING!$D$4:$MZ$24,MATCH(Summary!G$5,ENERGY_PRICING!$D$4:$D$24,0),MATCH(Summary!$B88,ENERGY_PRICING!$D$4:$MZ$4,0))</f>
        <v>43.450972030401658</v>
      </c>
      <c r="H88" s="11">
        <f>INDEX(ENERGY_PRICING!$D$4:$MZ$24,MATCH(Summary!H$5,ENERGY_PRICING!$D$4:$D$24,0),MATCH(Summary!$B88,ENERGY_PRICING!$D$4:$MZ$4,0))</f>
        <v>45.411138385300255</v>
      </c>
      <c r="I88" s="11">
        <f>INDEX(ENERGY_PRICING!$D$4:$MZ$24,MATCH(Summary!I$5,ENERGY_PRICING!$D$4:$D$24,0),MATCH(Summary!$B88,ENERGY_PRICING!$D$4:$MZ$4,0))</f>
        <v>32.64031673995931</v>
      </c>
    </row>
    <row r="89" spans="2:9" x14ac:dyDescent="0.25">
      <c r="B89" s="91">
        <v>47270</v>
      </c>
      <c r="C89" s="91" t="s">
        <v>139</v>
      </c>
      <c r="D89" s="14">
        <f t="shared" si="2"/>
        <v>2029</v>
      </c>
      <c r="E89" s="11">
        <f>INDEX(ENERGY_PRICING!$D$4:$MZ$24,MATCH(Summary!E$5,ENERGY_PRICING!$D$4:$D$24,0),MATCH(Summary!$B89,ENERGY_PRICING!$D$4:$MZ$4,0))</f>
        <v>53.092041462836455</v>
      </c>
      <c r="F89" s="11">
        <f>INDEX(ENERGY_PRICING!$D$4:$MZ$24,MATCH(Summary!F$5,ENERGY_PRICING!$D$4:$D$24,0),MATCH(Summary!$B89,ENERGY_PRICING!$D$4:$MZ$4,0))</f>
        <v>36.992041462836454</v>
      </c>
      <c r="G89" s="11">
        <f>INDEX(ENERGY_PRICING!$D$4:$MZ$24,MATCH(Summary!G$5,ENERGY_PRICING!$D$4:$D$24,0),MATCH(Summary!$B89,ENERGY_PRICING!$D$4:$MZ$4,0))</f>
        <v>44.505374796169789</v>
      </c>
      <c r="H89" s="11">
        <f>INDEX(ENERGY_PRICING!$D$4:$MZ$24,MATCH(Summary!H$5,ENERGY_PRICING!$D$4:$D$24,0),MATCH(Summary!$B89,ENERGY_PRICING!$D$4:$MZ$4,0))</f>
        <v>48.262041462836457</v>
      </c>
      <c r="I89" s="11">
        <f>INDEX(ENERGY_PRICING!$D$4:$MZ$24,MATCH(Summary!I$5,ENERGY_PRICING!$D$4:$D$24,0),MATCH(Summary!$B89,ENERGY_PRICING!$D$4:$MZ$4,0))</f>
        <v>27.332041462836454</v>
      </c>
    </row>
    <row r="90" spans="2:9" x14ac:dyDescent="0.25">
      <c r="B90" s="91">
        <v>47300</v>
      </c>
      <c r="C90" s="91" t="s">
        <v>139</v>
      </c>
      <c r="D90" s="14">
        <f t="shared" si="2"/>
        <v>2029</v>
      </c>
      <c r="E90" s="11">
        <f>INDEX(ENERGY_PRICING!$D$4:$MZ$24,MATCH(Summary!E$5,ENERGY_PRICING!$D$4:$D$24,0),MATCH(Summary!$B90,ENERGY_PRICING!$D$4:$MZ$4,0))</f>
        <v>68.735232250993633</v>
      </c>
      <c r="F90" s="11">
        <f>INDEX(ENERGY_PRICING!$D$4:$MZ$24,MATCH(Summary!F$5,ENERGY_PRICING!$D$4:$D$24,0),MATCH(Summary!$B90,ENERGY_PRICING!$D$4:$MZ$4,0))</f>
        <v>48.135232250993631</v>
      </c>
      <c r="G90" s="11">
        <f>INDEX(ENERGY_PRICING!$D$4:$MZ$24,MATCH(Summary!G$5,ENERGY_PRICING!$D$4:$D$24,0),MATCH(Summary!$B90,ENERGY_PRICING!$D$4:$MZ$4,0))</f>
        <v>57.438458057445239</v>
      </c>
      <c r="H90" s="11">
        <f>INDEX(ENERGY_PRICING!$D$4:$MZ$24,MATCH(Summary!H$5,ENERGY_PRICING!$D$4:$D$24,0),MATCH(Summary!$B90,ENERGY_PRICING!$D$4:$MZ$4,0))</f>
        <v>60.537321533219639</v>
      </c>
      <c r="I90" s="11">
        <f>INDEX(ENERGY_PRICING!$D$4:$MZ$24,MATCH(Summary!I$5,ENERGY_PRICING!$D$4:$D$24,0),MATCH(Summary!$B90,ENERGY_PRICING!$D$4:$MZ$4,0))</f>
        <v>39.279440783315806</v>
      </c>
    </row>
    <row r="91" spans="2:9" x14ac:dyDescent="0.25">
      <c r="B91" s="91">
        <v>47331</v>
      </c>
      <c r="C91" s="91" t="s">
        <v>139</v>
      </c>
      <c r="D91" s="14">
        <f t="shared" si="2"/>
        <v>2029</v>
      </c>
      <c r="E91" s="11">
        <f>INDEX(ENERGY_PRICING!$D$4:$MZ$24,MATCH(Summary!E$5,ENERGY_PRICING!$D$4:$D$24,0),MATCH(Summary!$B91,ENERGY_PRICING!$D$4:$MZ$4,0))</f>
        <v>68.735232250993633</v>
      </c>
      <c r="F91" s="11">
        <f>INDEX(ENERGY_PRICING!$D$4:$MZ$24,MATCH(Summary!F$5,ENERGY_PRICING!$D$4:$D$24,0),MATCH(Summary!$B91,ENERGY_PRICING!$D$4:$MZ$4,0))</f>
        <v>48.135232250993631</v>
      </c>
      <c r="G91" s="11">
        <f>INDEX(ENERGY_PRICING!$D$4:$MZ$24,MATCH(Summary!G$5,ENERGY_PRICING!$D$4:$D$24,0),MATCH(Summary!$B91,ENERGY_PRICING!$D$4:$MZ$4,0))</f>
        <v>58.324479562821587</v>
      </c>
      <c r="H91" s="11">
        <f>INDEX(ENERGY_PRICING!$D$4:$MZ$24,MATCH(Summary!H$5,ENERGY_PRICING!$D$4:$D$24,0),MATCH(Summary!$B91,ENERGY_PRICING!$D$4:$MZ$4,0))</f>
        <v>63.419103218735565</v>
      </c>
      <c r="I91" s="11">
        <f>INDEX(ENERGY_PRICING!$D$4:$MZ$24,MATCH(Summary!I$5,ENERGY_PRICING!$D$4:$D$24,0),MATCH(Summary!$B91,ENERGY_PRICING!$D$4:$MZ$4,0))</f>
        <v>37.502974186477502</v>
      </c>
    </row>
    <row r="92" spans="2:9" x14ac:dyDescent="0.25">
      <c r="B92" s="91">
        <v>47362</v>
      </c>
      <c r="C92" s="91" t="s">
        <v>139</v>
      </c>
      <c r="D92" s="14">
        <f t="shared" si="2"/>
        <v>2029</v>
      </c>
      <c r="E92" s="11">
        <f>INDEX(ENERGY_PRICING!$D$4:$MZ$24,MATCH(Summary!E$5,ENERGY_PRICING!$D$4:$D$24,0),MATCH(Summary!$B92,ENERGY_PRICING!$D$4:$MZ$4,0))</f>
        <v>46.929572364471511</v>
      </c>
      <c r="F92" s="11">
        <f>INDEX(ENERGY_PRICING!$D$4:$MZ$24,MATCH(Summary!F$5,ENERGY_PRICING!$D$4:$D$24,0),MATCH(Summary!$B92,ENERGY_PRICING!$D$4:$MZ$4,0))</f>
        <v>38.32957236447151</v>
      </c>
      <c r="G92" s="11">
        <f>INDEX(ENERGY_PRICING!$D$4:$MZ$24,MATCH(Summary!G$5,ENERGY_PRICING!$D$4:$D$24,0),MATCH(Summary!$B92,ENERGY_PRICING!$D$4:$MZ$4,0))</f>
        <v>41.960683475582627</v>
      </c>
      <c r="H92" s="11">
        <f>INDEX(ENERGY_PRICING!$D$4:$MZ$24,MATCH(Summary!H$5,ENERGY_PRICING!$D$4:$D$24,0),MATCH(Summary!$B92,ENERGY_PRICING!$D$4:$MZ$4,0))</f>
        <v>42.49858661898913</v>
      </c>
      <c r="I92" s="11">
        <f>INDEX(ENERGY_PRICING!$D$4:$MZ$24,MATCH(Summary!I$5,ENERGY_PRICING!$D$4:$D$24,0),MATCH(Summary!$B92,ENERGY_PRICING!$D$4:$MZ$4,0))</f>
        <v>35.151543855436266</v>
      </c>
    </row>
    <row r="93" spans="2:9" x14ac:dyDescent="0.25">
      <c r="B93" s="91">
        <v>47392</v>
      </c>
      <c r="C93" s="91" t="s">
        <v>138</v>
      </c>
      <c r="D93" s="14">
        <f t="shared" si="2"/>
        <v>2029</v>
      </c>
      <c r="E93" s="11">
        <f>INDEX(ENERGY_PRICING!$D$4:$MZ$24,MATCH(Summary!E$5,ENERGY_PRICING!$D$4:$D$24,0),MATCH(Summary!$B93,ENERGY_PRICING!$D$4:$MZ$4,0))</f>
        <v>46.929572364471511</v>
      </c>
      <c r="F93" s="11">
        <f>INDEX(ENERGY_PRICING!$D$4:$MZ$24,MATCH(Summary!F$5,ENERGY_PRICING!$D$4:$D$24,0),MATCH(Summary!$B93,ENERGY_PRICING!$D$4:$MZ$4,0))</f>
        <v>38.32957236447151</v>
      </c>
      <c r="G93" s="11">
        <f>INDEX(ENERGY_PRICING!$D$4:$MZ$24,MATCH(Summary!G$5,ENERGY_PRICING!$D$4:$D$24,0),MATCH(Summary!$B93,ENERGY_PRICING!$D$4:$MZ$4,0))</f>
        <v>42.583335805331721</v>
      </c>
      <c r="H93" s="11">
        <f>INDEX(ENERGY_PRICING!$D$4:$MZ$24,MATCH(Summary!H$5,ENERGY_PRICING!$D$4:$D$24,0),MATCH(Summary!$B93,ENERGY_PRICING!$D$4:$MZ$4,0))</f>
        <v>44.710217525761834</v>
      </c>
      <c r="I93" s="11">
        <f>INDEX(ENERGY_PRICING!$D$4:$MZ$24,MATCH(Summary!I$5,ENERGY_PRICING!$D$4:$D$24,0),MATCH(Summary!$B93,ENERGY_PRICING!$D$4:$MZ$4,0))</f>
        <v>33.890862687052149</v>
      </c>
    </row>
    <row r="94" spans="2:9" x14ac:dyDescent="0.25">
      <c r="B94" s="91">
        <v>47423</v>
      </c>
      <c r="C94" s="91" t="s">
        <v>138</v>
      </c>
      <c r="D94" s="14">
        <f t="shared" si="2"/>
        <v>2029</v>
      </c>
      <c r="E94" s="11">
        <f>INDEX(ENERGY_PRICING!$D$4:$MZ$24,MATCH(Summary!E$5,ENERGY_PRICING!$D$4:$D$24,0),MATCH(Summary!$B94,ENERGY_PRICING!$D$4:$MZ$4,0))</f>
        <v>80.075195943081667</v>
      </c>
      <c r="F94" s="11">
        <f>INDEX(ENERGY_PRICING!$D$4:$MZ$24,MATCH(Summary!F$5,ENERGY_PRICING!$D$4:$D$24,0),MATCH(Summary!$B94,ENERGY_PRICING!$D$4:$MZ$4,0))</f>
        <v>64.075195943081667</v>
      </c>
      <c r="G94" s="11">
        <f>INDEX(ENERGY_PRICING!$D$4:$MZ$24,MATCH(Summary!G$5,ENERGY_PRICING!$D$4:$D$24,0),MATCH(Summary!$B94,ENERGY_PRICING!$D$4:$MZ$4,0))</f>
        <v>71.531506622693328</v>
      </c>
      <c r="H94" s="11">
        <f>INDEX(ENERGY_PRICING!$D$4:$MZ$24,MATCH(Summary!H$5,ENERGY_PRICING!$D$4:$D$24,0),MATCH(Summary!$B94,ENERGY_PRICING!$D$4:$MZ$4,0))</f>
        <v>73.139356078312275</v>
      </c>
      <c r="I94" s="11">
        <f>INDEX(ENERGY_PRICING!$D$4:$MZ$24,MATCH(Summary!I$5,ENERGY_PRICING!$D$4:$D$24,0),MATCH(Summary!$B94,ENERGY_PRICING!$D$4:$MZ$4,0))</f>
        <v>60.080522322383288</v>
      </c>
    </row>
    <row r="95" spans="2:9" x14ac:dyDescent="0.25">
      <c r="B95" s="91">
        <v>47453</v>
      </c>
      <c r="C95" s="91" t="s">
        <v>138</v>
      </c>
      <c r="D95" s="14">
        <f t="shared" si="2"/>
        <v>2029</v>
      </c>
      <c r="E95" s="11">
        <f>INDEX(ENERGY_PRICING!$D$4:$MZ$24,MATCH(Summary!E$5,ENERGY_PRICING!$D$4:$D$24,0),MATCH(Summary!$B95,ENERGY_PRICING!$D$4:$MZ$4,0))</f>
        <v>120.24281693599175</v>
      </c>
      <c r="F95" s="11">
        <f>INDEX(ENERGY_PRICING!$D$4:$MZ$24,MATCH(Summary!F$5,ENERGY_PRICING!$D$4:$D$24,0),MATCH(Summary!$B95,ENERGY_PRICING!$D$4:$MZ$4,0))</f>
        <v>100.99281693599175</v>
      </c>
      <c r="G95" s="11">
        <f>INDEX(ENERGY_PRICING!$D$4:$MZ$24,MATCH(Summary!G$5,ENERGY_PRICING!$D$4:$D$24,0),MATCH(Summary!$B95,ENERGY_PRICING!$D$4:$MZ$4,0))</f>
        <v>109.27238682846487</v>
      </c>
      <c r="H95" s="11">
        <f>INDEX(ENERGY_PRICING!$D$4:$MZ$24,MATCH(Summary!H$5,ENERGY_PRICING!$D$4:$D$24,0),MATCH(Summary!$B95,ENERGY_PRICING!$D$4:$MZ$4,0))</f>
        <v>110.1543389703146</v>
      </c>
      <c r="I95" s="11">
        <f>INDEX(ENERGY_PRICING!$D$4:$MZ$24,MATCH(Summary!I$5,ENERGY_PRICING!$D$4:$D$24,0),MATCH(Summary!$B95,ENERGY_PRICING!$D$4:$MZ$4,0))</f>
        <v>95.089127706055734</v>
      </c>
    </row>
    <row r="96" spans="2:9" x14ac:dyDescent="0.25">
      <c r="B96" s="91">
        <v>47484</v>
      </c>
      <c r="C96" s="91" t="s">
        <v>138</v>
      </c>
      <c r="D96" s="14">
        <f t="shared" si="2"/>
        <v>2030</v>
      </c>
      <c r="E96" s="11">
        <f>INDEX(ENERGY_PRICING!$D$4:$MZ$24,MATCH(Summary!E$5,ENERGY_PRICING!$D$4:$D$24,0),MATCH(Summary!$B96,ENERGY_PRICING!$D$4:$MZ$4,0))</f>
        <v>225.15452813214108</v>
      </c>
      <c r="F96" s="11">
        <f>INDEX(ENERGY_PRICING!$D$4:$MZ$24,MATCH(Summary!F$5,ENERGY_PRICING!$D$4:$D$24,0),MATCH(Summary!$B96,ENERGY_PRICING!$D$4:$MZ$4,0))</f>
        <v>191.15452813214108</v>
      </c>
      <c r="G96" s="11">
        <f>INDEX(ENERGY_PRICING!$D$4:$MZ$24,MATCH(Summary!G$5,ENERGY_PRICING!$D$4:$D$24,0),MATCH(Summary!$B96,ENERGY_PRICING!$D$4:$MZ$4,0))</f>
        <v>207.2405496375174</v>
      </c>
      <c r="H96" s="11">
        <f>INDEX(ENERGY_PRICING!$D$4:$MZ$24,MATCH(Summary!H$5,ENERGY_PRICING!$D$4:$D$24,0),MATCH(Summary!$B96,ENERGY_PRICING!$D$4:$MZ$4,0))</f>
        <v>209.11728528916879</v>
      </c>
      <c r="I96" s="11">
        <f>INDEX(ENERGY_PRICING!$D$4:$MZ$24,MATCH(Summary!I$5,ENERGY_PRICING!$D$4:$D$24,0),MATCH(Summary!$B96,ENERGY_PRICING!$D$4:$MZ$4,0))</f>
        <v>185.93869123744051</v>
      </c>
    </row>
    <row r="97" spans="2:9" x14ac:dyDescent="0.25">
      <c r="B97" s="91">
        <v>47515</v>
      </c>
      <c r="C97" s="91" t="s">
        <v>138</v>
      </c>
      <c r="D97" s="14">
        <f t="shared" si="2"/>
        <v>2030</v>
      </c>
      <c r="E97" s="11">
        <f>INDEX(ENERGY_PRICING!$D$4:$MZ$24,MATCH(Summary!E$5,ENERGY_PRICING!$D$4:$D$24,0),MATCH(Summary!$B97,ENERGY_PRICING!$D$4:$MZ$4,0))</f>
        <v>200.36685805000002</v>
      </c>
      <c r="F97" s="11">
        <f>INDEX(ENERGY_PRICING!$D$4:$MZ$24,MATCH(Summary!F$5,ENERGY_PRICING!$D$4:$D$24,0),MATCH(Summary!$B97,ENERGY_PRICING!$D$4:$MZ$4,0))</f>
        <v>166.36685805000002</v>
      </c>
      <c r="G97" s="11">
        <f>INDEX(ENERGY_PRICING!$D$4:$MZ$24,MATCH(Summary!G$5,ENERGY_PRICING!$D$4:$D$24,0),MATCH(Summary!$B97,ENERGY_PRICING!$D$4:$MZ$4,0))</f>
        <v>182.55733424047619</v>
      </c>
      <c r="H97" s="11">
        <f>INDEX(ENERGY_PRICING!$D$4:$MZ$24,MATCH(Summary!H$5,ENERGY_PRICING!$D$4:$D$24,0),MATCH(Summary!$B97,ENERGY_PRICING!$D$4:$MZ$4,0))</f>
        <v>190.6525723357143</v>
      </c>
      <c r="I97" s="11">
        <f>INDEX(ENERGY_PRICING!$D$4:$MZ$24,MATCH(Summary!I$5,ENERGY_PRICING!$D$4:$D$24,0),MATCH(Summary!$B97,ENERGY_PRICING!$D$4:$MZ$4,0))</f>
        <v>146.9382866214286</v>
      </c>
    </row>
    <row r="98" spans="2:9" x14ac:dyDescent="0.25">
      <c r="B98" s="91">
        <v>47543</v>
      </c>
      <c r="C98" s="91" t="s">
        <v>138</v>
      </c>
      <c r="D98" s="14">
        <f t="shared" si="2"/>
        <v>2030</v>
      </c>
      <c r="E98" s="11">
        <f>INDEX(ENERGY_PRICING!$D$4:$MZ$24,MATCH(Summary!E$5,ENERGY_PRICING!$D$4:$D$24,0),MATCH(Summary!$B98,ENERGY_PRICING!$D$4:$MZ$4,0))</f>
        <v>110.16463704612809</v>
      </c>
      <c r="F98" s="11">
        <f>INDEX(ENERGY_PRICING!$D$4:$MZ$24,MATCH(Summary!F$5,ENERGY_PRICING!$D$4:$D$24,0),MATCH(Summary!$B98,ENERGY_PRICING!$D$4:$MZ$4,0))</f>
        <v>97.164637046128092</v>
      </c>
      <c r="G98" s="11">
        <f>INDEX(ENERGY_PRICING!$D$4:$MZ$24,MATCH(Summary!G$5,ENERGY_PRICING!$D$4:$D$24,0),MATCH(Summary!$B98,ENERGY_PRICING!$D$4:$MZ$4,0))</f>
        <v>103.04350649431115</v>
      </c>
      <c r="H98" s="11">
        <f>INDEX(ENERGY_PRICING!$D$4:$MZ$24,MATCH(Summary!H$5,ENERGY_PRICING!$D$4:$D$24,0),MATCH(Summary!$B98,ENERGY_PRICING!$D$4:$MZ$4,0))</f>
        <v>105.97108865903131</v>
      </c>
      <c r="I98" s="11">
        <f>INDEX(ENERGY_PRICING!$D$4:$MZ$24,MATCH(Summary!I$5,ENERGY_PRICING!$D$4:$D$24,0),MATCH(Summary!$B98,ENERGY_PRICING!$D$4:$MZ$4,0))</f>
        <v>88.385747380619534</v>
      </c>
    </row>
    <row r="99" spans="2:9" x14ac:dyDescent="0.25">
      <c r="B99" s="91">
        <v>47574</v>
      </c>
      <c r="C99" s="91" t="s">
        <v>138</v>
      </c>
      <c r="D99" s="14">
        <f t="shared" si="2"/>
        <v>2030</v>
      </c>
      <c r="E99" s="11">
        <f>INDEX(ENERGY_PRICING!$D$4:$MZ$24,MATCH(Summary!E$5,ENERGY_PRICING!$D$4:$D$24,0),MATCH(Summary!$B99,ENERGY_PRICING!$D$4:$MZ$4,0))</f>
        <v>72.257883572798562</v>
      </c>
      <c r="F99" s="11">
        <f>INDEX(ENERGY_PRICING!$D$4:$MZ$24,MATCH(Summary!F$5,ENERGY_PRICING!$D$4:$D$24,0),MATCH(Summary!$B99,ENERGY_PRICING!$D$4:$MZ$4,0))</f>
        <v>59.007883572798562</v>
      </c>
      <c r="G99" s="11">
        <f>INDEX(ENERGY_PRICING!$D$4:$MZ$24,MATCH(Summary!G$5,ENERGY_PRICING!$D$4:$D$24,0),MATCH(Summary!$B99,ENERGY_PRICING!$D$4:$MZ$4,0))</f>
        <v>65.485661350576336</v>
      </c>
      <c r="H99" s="11">
        <f>INDEX(ENERGY_PRICING!$D$4:$MZ$24,MATCH(Summary!H$5,ENERGY_PRICING!$D$4:$D$24,0),MATCH(Summary!$B99,ENERGY_PRICING!$D$4:$MZ$4,0))</f>
        <v>68.724550239465231</v>
      </c>
      <c r="I99" s="11">
        <f>INDEX(ENERGY_PRICING!$D$4:$MZ$24,MATCH(Summary!I$5,ENERGY_PRICING!$D$4:$D$24,0),MATCH(Summary!$B99,ENERGY_PRICING!$D$4:$MZ$4,0))</f>
        <v>51.941216906131892</v>
      </c>
    </row>
    <row r="100" spans="2:9" x14ac:dyDescent="0.25">
      <c r="B100" s="91">
        <v>47604</v>
      </c>
      <c r="C100" s="91" t="s">
        <v>138</v>
      </c>
      <c r="D100" s="14">
        <f t="shared" si="2"/>
        <v>2030</v>
      </c>
      <c r="E100" s="11">
        <f>INDEX(ENERGY_PRICING!$D$4:$MZ$24,MATCH(Summary!E$5,ENERGY_PRICING!$D$4:$D$24,0),MATCH(Summary!$B100,ENERGY_PRICING!$D$4:$MZ$4,0))</f>
        <v>53.440726392382267</v>
      </c>
      <c r="F100" s="11">
        <f>INDEX(ENERGY_PRICING!$D$4:$MZ$24,MATCH(Summary!F$5,ENERGY_PRICING!$D$4:$D$24,0),MATCH(Summary!$B100,ENERGY_PRICING!$D$4:$MZ$4,0))</f>
        <v>40.090726392382265</v>
      </c>
      <c r="G100" s="11">
        <f>INDEX(ENERGY_PRICING!$D$4:$MZ$24,MATCH(Summary!G$5,ENERGY_PRICING!$D$4:$D$24,0),MATCH(Summary!$B100,ENERGY_PRICING!$D$4:$MZ$4,0))</f>
        <v>46.406855424640327</v>
      </c>
      <c r="H100" s="11">
        <f>INDEX(ENERGY_PRICING!$D$4:$MZ$24,MATCH(Summary!H$5,ENERGY_PRICING!$D$4:$D$24,0),MATCH(Summary!$B100,ENERGY_PRICING!$D$4:$MZ$4,0))</f>
        <v>48.271670702305421</v>
      </c>
      <c r="I100" s="11">
        <f>INDEX(ENERGY_PRICING!$D$4:$MZ$24,MATCH(Summary!I$5,ENERGY_PRICING!$D$4:$D$24,0),MATCH(Summary!$B100,ENERGY_PRICING!$D$4:$MZ$4,0))</f>
        <v>35.786902288664997</v>
      </c>
    </row>
    <row r="101" spans="2:9" x14ac:dyDescent="0.25">
      <c r="B101" s="91">
        <v>47635</v>
      </c>
      <c r="C101" s="91" t="s">
        <v>139</v>
      </c>
      <c r="D101" s="14">
        <f t="shared" si="2"/>
        <v>2030</v>
      </c>
      <c r="E101" s="11">
        <f>INDEX(ENERGY_PRICING!$D$4:$MZ$24,MATCH(Summary!E$5,ENERGY_PRICING!$D$4:$D$24,0),MATCH(Summary!$B101,ENERGY_PRICING!$D$4:$MZ$4,0))</f>
        <v>56.200576112176655</v>
      </c>
      <c r="F101" s="11">
        <f>INDEX(ENERGY_PRICING!$D$4:$MZ$24,MATCH(Summary!F$5,ENERGY_PRICING!$D$4:$D$24,0),MATCH(Summary!$B101,ENERGY_PRICING!$D$4:$MZ$4,0))</f>
        <v>40.100576112176654</v>
      </c>
      <c r="G101" s="11">
        <f>INDEX(ENERGY_PRICING!$D$4:$MZ$24,MATCH(Summary!G$5,ENERGY_PRICING!$D$4:$D$24,0),MATCH(Summary!$B101,ENERGY_PRICING!$D$4:$MZ$4,0))</f>
        <v>47.256131667732205</v>
      </c>
      <c r="H101" s="11">
        <f>INDEX(ENERGY_PRICING!$D$4:$MZ$24,MATCH(Summary!H$5,ENERGY_PRICING!$D$4:$D$24,0),MATCH(Summary!$B101,ENERGY_PRICING!$D$4:$MZ$4,0))</f>
        <v>50.833909445509988</v>
      </c>
      <c r="I101" s="11">
        <f>INDEX(ENERGY_PRICING!$D$4:$MZ$24,MATCH(Summary!I$5,ENERGY_PRICING!$D$4:$D$24,0),MATCH(Summary!$B101,ENERGY_PRICING!$D$4:$MZ$4,0))</f>
        <v>29.36724277884332</v>
      </c>
    </row>
    <row r="102" spans="2:9" x14ac:dyDescent="0.25">
      <c r="B102" s="91">
        <v>47665</v>
      </c>
      <c r="C102" s="91" t="s">
        <v>139</v>
      </c>
      <c r="D102" s="14">
        <f t="shared" si="2"/>
        <v>2030</v>
      </c>
      <c r="E102" s="11">
        <f>INDEX(ENERGY_PRICING!$D$4:$MZ$24,MATCH(Summary!E$5,ENERGY_PRICING!$D$4:$D$24,0),MATCH(Summary!$B102,ENERGY_PRICING!$D$4:$MZ$4,0))</f>
        <v>72.759674430942994</v>
      </c>
      <c r="F102" s="11">
        <f>INDEX(ENERGY_PRICING!$D$4:$MZ$24,MATCH(Summary!F$5,ENERGY_PRICING!$D$4:$D$24,0),MATCH(Summary!$B102,ENERGY_PRICING!$D$4:$MZ$4,0))</f>
        <v>52.159674430942992</v>
      </c>
      <c r="G102" s="11">
        <f>INDEX(ENERGY_PRICING!$D$4:$MZ$24,MATCH(Summary!G$5,ENERGY_PRICING!$D$4:$D$24,0),MATCH(Summary!$B102,ENERGY_PRICING!$D$4:$MZ$4,0))</f>
        <v>61.905910990082781</v>
      </c>
      <c r="H102" s="11">
        <f>INDEX(ENERGY_PRICING!$D$4:$MZ$24,MATCH(Summary!H$5,ENERGY_PRICING!$D$4:$D$24,0),MATCH(Summary!$B102,ENERGY_PRICING!$D$4:$MZ$4,0))</f>
        <v>65.096459126719026</v>
      </c>
      <c r="I102" s="11">
        <f>INDEX(ENERGY_PRICING!$D$4:$MZ$24,MATCH(Summary!I$5,ENERGY_PRICING!$D$4:$D$24,0),MATCH(Summary!$B102,ENERGY_PRICING!$D$4:$MZ$4,0))</f>
        <v>44.892556652294154</v>
      </c>
    </row>
    <row r="103" spans="2:9" x14ac:dyDescent="0.25">
      <c r="B103" s="91">
        <v>47696</v>
      </c>
      <c r="C103" s="91" t="s">
        <v>139</v>
      </c>
      <c r="D103" s="14">
        <f t="shared" si="2"/>
        <v>2030</v>
      </c>
      <c r="E103" s="11">
        <f>INDEX(ENERGY_PRICING!$D$4:$MZ$24,MATCH(Summary!E$5,ENERGY_PRICING!$D$4:$D$24,0),MATCH(Summary!$B103,ENERGY_PRICING!$D$4:$MZ$4,0))</f>
        <v>72.759674430942994</v>
      </c>
      <c r="F103" s="11">
        <f>INDEX(ENERGY_PRICING!$D$4:$MZ$24,MATCH(Summary!F$5,ENERGY_PRICING!$D$4:$D$24,0),MATCH(Summary!$B103,ENERGY_PRICING!$D$4:$MZ$4,0))</f>
        <v>52.159674430942992</v>
      </c>
      <c r="G103" s="11">
        <f>INDEX(ENERGY_PRICING!$D$4:$MZ$24,MATCH(Summary!G$5,ENERGY_PRICING!$D$4:$D$24,0),MATCH(Summary!$B103,ENERGY_PRICING!$D$4:$MZ$4,0))</f>
        <v>61.905910990082781</v>
      </c>
      <c r="H103" s="11">
        <f>INDEX(ENERGY_PRICING!$D$4:$MZ$24,MATCH(Summary!H$5,ENERGY_PRICING!$D$4:$D$24,0),MATCH(Summary!$B103,ENERGY_PRICING!$D$4:$MZ$4,0))</f>
        <v>66.779029269652668</v>
      </c>
      <c r="I103" s="11">
        <f>INDEX(ENERGY_PRICING!$D$4:$MZ$24,MATCH(Summary!I$5,ENERGY_PRICING!$D$4:$D$24,0),MATCH(Summary!$B103,ENERGY_PRICING!$D$4:$MZ$4,0))</f>
        <v>40.19838410836234</v>
      </c>
    </row>
    <row r="104" spans="2:9" x14ac:dyDescent="0.25">
      <c r="B104" s="91">
        <v>47727</v>
      </c>
      <c r="C104" s="91" t="s">
        <v>139</v>
      </c>
      <c r="D104" s="14">
        <f t="shared" si="2"/>
        <v>2030</v>
      </c>
      <c r="E104" s="11">
        <f>INDEX(ENERGY_PRICING!$D$4:$MZ$24,MATCH(Summary!E$5,ENERGY_PRICING!$D$4:$D$24,0),MATCH(Summary!$B104,ENERGY_PRICING!$D$4:$MZ$4,0))</f>
        <v>49.677294956299008</v>
      </c>
      <c r="F104" s="11">
        <f>INDEX(ENERGY_PRICING!$D$4:$MZ$24,MATCH(Summary!F$5,ENERGY_PRICING!$D$4:$D$24,0),MATCH(Summary!$B104,ENERGY_PRICING!$D$4:$MZ$4,0))</f>
        <v>41.077294956299006</v>
      </c>
      <c r="G104" s="11">
        <f>INDEX(ENERGY_PRICING!$D$4:$MZ$24,MATCH(Summary!G$5,ENERGY_PRICING!$D$4:$D$24,0),MATCH(Summary!$B104,ENERGY_PRICING!$D$4:$MZ$4,0))</f>
        <v>44.899517178521236</v>
      </c>
      <c r="H104" s="11">
        <f>INDEX(ENERGY_PRICING!$D$4:$MZ$24,MATCH(Summary!H$5,ENERGY_PRICING!$D$4:$D$24,0),MATCH(Summary!$B104,ENERGY_PRICING!$D$4:$MZ$4,0))</f>
        <v>45.441385124422375</v>
      </c>
      <c r="I104" s="11">
        <f>INDEX(ENERGY_PRICING!$D$4:$MZ$24,MATCH(Summary!I$5,ENERGY_PRICING!$D$4:$D$24,0),MATCH(Summary!$B104,ENERGY_PRICING!$D$4:$MZ$4,0))</f>
        <v>38.655781286718941</v>
      </c>
    </row>
    <row r="105" spans="2:9" x14ac:dyDescent="0.25">
      <c r="B105" s="91">
        <v>47757</v>
      </c>
      <c r="C105" s="91" t="s">
        <v>138</v>
      </c>
      <c r="D105" s="14">
        <f t="shared" si="2"/>
        <v>2030</v>
      </c>
      <c r="E105" s="11">
        <f>INDEX(ENERGY_PRICING!$D$4:$MZ$24,MATCH(Summary!E$5,ENERGY_PRICING!$D$4:$D$24,0),MATCH(Summary!$B105,ENERGY_PRICING!$D$4:$MZ$4,0))</f>
        <v>49.677294956299008</v>
      </c>
      <c r="F105" s="11">
        <f>INDEX(ENERGY_PRICING!$D$4:$MZ$24,MATCH(Summary!F$5,ENERGY_PRICING!$D$4:$D$24,0),MATCH(Summary!$B105,ENERGY_PRICING!$D$4:$MZ$4,0))</f>
        <v>41.077294956299006</v>
      </c>
      <c r="G105" s="11">
        <f>INDEX(ENERGY_PRICING!$D$4:$MZ$24,MATCH(Summary!G$5,ENERGY_PRICING!$D$4:$D$24,0),MATCH(Summary!$B105,ENERGY_PRICING!$D$4:$MZ$4,0))</f>
        <v>45.331058397159225</v>
      </c>
      <c r="H105" s="11">
        <f>INDEX(ENERGY_PRICING!$D$4:$MZ$24,MATCH(Summary!H$5,ENERGY_PRICING!$D$4:$D$24,0),MATCH(Summary!$B105,ENERGY_PRICING!$D$4:$MZ$4,0))</f>
        <v>47.457940117589324</v>
      </c>
      <c r="I105" s="11">
        <f>INDEX(ENERGY_PRICING!$D$4:$MZ$24,MATCH(Summary!I$5,ENERGY_PRICING!$D$4:$D$24,0),MATCH(Summary!$B105,ENERGY_PRICING!$D$4:$MZ$4,0))</f>
        <v>36.638585278879653</v>
      </c>
    </row>
    <row r="106" spans="2:9" x14ac:dyDescent="0.25">
      <c r="B106" s="91">
        <v>47788</v>
      </c>
      <c r="C106" s="91" t="s">
        <v>138</v>
      </c>
      <c r="D106" s="14">
        <f t="shared" si="2"/>
        <v>2030</v>
      </c>
      <c r="E106" s="11">
        <f>INDEX(ENERGY_PRICING!$D$4:$MZ$24,MATCH(Summary!E$5,ENERGY_PRICING!$D$4:$D$24,0),MATCH(Summary!$B106,ENERGY_PRICING!$D$4:$MZ$4,0))</f>
        <v>81.598275699153859</v>
      </c>
      <c r="F106" s="11">
        <f>INDEX(ENERGY_PRICING!$D$4:$MZ$24,MATCH(Summary!F$5,ENERGY_PRICING!$D$4:$D$24,0),MATCH(Summary!$B106,ENERGY_PRICING!$D$4:$MZ$4,0))</f>
        <v>65.598275699153859</v>
      </c>
      <c r="G106" s="11">
        <f>INDEX(ENERGY_PRICING!$D$4:$MZ$24,MATCH(Summary!G$5,ENERGY_PRICING!$D$4:$D$24,0),MATCH(Summary!$B106,ENERGY_PRICING!$D$4:$MZ$4,0))</f>
        <v>72.699523965450666</v>
      </c>
      <c r="H106" s="11">
        <f>INDEX(ENERGY_PRICING!$D$4:$MZ$24,MATCH(Summary!H$5,ENERGY_PRICING!$D$4:$D$24,0),MATCH(Summary!$B106,ENERGY_PRICING!$D$4:$MZ$4,0))</f>
        <v>74.078333175848726</v>
      </c>
      <c r="I106" s="11">
        <f>INDEX(ENERGY_PRICING!$D$4:$MZ$24,MATCH(Summary!I$5,ENERGY_PRICING!$D$4:$D$24,0),MATCH(Summary!$B106,ENERGY_PRICING!$D$4:$MZ$4,0))</f>
        <v>60.644820227843915</v>
      </c>
    </row>
    <row r="107" spans="2:9" x14ac:dyDescent="0.25">
      <c r="B107" s="91">
        <v>47818</v>
      </c>
      <c r="C107" s="91" t="s">
        <v>138</v>
      </c>
      <c r="D107" s="14">
        <f t="shared" si="2"/>
        <v>2030</v>
      </c>
      <c r="E107" s="11">
        <f>INDEX(ENERGY_PRICING!$D$4:$MZ$24,MATCH(Summary!E$5,ENERGY_PRICING!$D$4:$D$24,0),MATCH(Summary!$B107,ENERGY_PRICING!$D$4:$MZ$4,0))</f>
        <v>122.38844522549427</v>
      </c>
      <c r="F107" s="11">
        <f>INDEX(ENERGY_PRICING!$D$4:$MZ$24,MATCH(Summary!F$5,ENERGY_PRICING!$D$4:$D$24,0),MATCH(Summary!$B107,ENERGY_PRICING!$D$4:$MZ$4,0))</f>
        <v>103.13844522549427</v>
      </c>
      <c r="G107" s="11">
        <f>INDEX(ENERGY_PRICING!$D$4:$MZ$24,MATCH(Summary!G$5,ENERGY_PRICING!$D$4:$D$24,0),MATCH(Summary!$B107,ENERGY_PRICING!$D$4:$MZ$4,0))</f>
        <v>111.83199361259105</v>
      </c>
      <c r="H107" s="11">
        <f>INDEX(ENERGY_PRICING!$D$4:$MZ$24,MATCH(Summary!H$5,ENERGY_PRICING!$D$4:$D$24,0),MATCH(Summary!$B107,ENERGY_PRICING!$D$4:$MZ$4,0))</f>
        <v>112.85172118596219</v>
      </c>
      <c r="I107" s="11">
        <f>INDEX(ENERGY_PRICING!$D$4:$MZ$24,MATCH(Summary!I$5,ENERGY_PRICING!$D$4:$D$24,0),MATCH(Summary!$B107,ENERGY_PRICING!$D$4:$MZ$4,0))</f>
        <v>98.615119111010031</v>
      </c>
    </row>
    <row r="108" spans="2:9" x14ac:dyDescent="0.25">
      <c r="B108" s="91">
        <v>47849</v>
      </c>
      <c r="C108" s="91" t="s">
        <v>138</v>
      </c>
      <c r="D108" s="14">
        <f t="shared" si="2"/>
        <v>2031</v>
      </c>
      <c r="E108" s="11">
        <f>INDEX(ENERGY_PRICING!$D$4:$MZ$24,MATCH(Summary!E$5,ENERGY_PRICING!$D$4:$D$24,0),MATCH(Summary!$B108,ENERGY_PRICING!$D$4:$MZ$4,0))</f>
        <v>227.91864580674832</v>
      </c>
      <c r="F108" s="11">
        <f>INDEX(ENERGY_PRICING!$D$4:$MZ$24,MATCH(Summary!F$5,ENERGY_PRICING!$D$4:$D$24,0),MATCH(Summary!$B108,ENERGY_PRICING!$D$4:$MZ$4,0))</f>
        <v>193.91864580674832</v>
      </c>
      <c r="G108" s="11">
        <f>INDEX(ENERGY_PRICING!$D$4:$MZ$24,MATCH(Summary!G$5,ENERGY_PRICING!$D$4:$D$24,0),MATCH(Summary!$B108,ENERGY_PRICING!$D$4:$MZ$4,0))</f>
        <v>210.00466731212467</v>
      </c>
      <c r="H108" s="11">
        <f>INDEX(ENERGY_PRICING!$D$4:$MZ$24,MATCH(Summary!H$5,ENERGY_PRICING!$D$4:$D$24,0),MATCH(Summary!$B108,ENERGY_PRICING!$D$4:$MZ$4,0))</f>
        <v>211.79223787749839</v>
      </c>
      <c r="I108" s="11">
        <f>INDEX(ENERGY_PRICING!$D$4:$MZ$24,MATCH(Summary!I$5,ENERGY_PRICING!$D$4:$D$24,0),MATCH(Summary!$B108,ENERGY_PRICING!$D$4:$MZ$4,0))</f>
        <v>188.88113908460303</v>
      </c>
    </row>
    <row r="109" spans="2:9" x14ac:dyDescent="0.25">
      <c r="B109" s="91">
        <v>47880</v>
      </c>
      <c r="C109" s="91" t="s">
        <v>138</v>
      </c>
      <c r="D109" s="14">
        <f t="shared" si="2"/>
        <v>2031</v>
      </c>
      <c r="E109" s="11">
        <f>INDEX(ENERGY_PRICING!$D$4:$MZ$24,MATCH(Summary!E$5,ENERGY_PRICING!$D$4:$D$24,0),MATCH(Summary!$B109,ENERGY_PRICING!$D$4:$MZ$4,0))</f>
        <v>202.82666900000001</v>
      </c>
      <c r="F109" s="11">
        <f>INDEX(ENERGY_PRICING!$D$4:$MZ$24,MATCH(Summary!F$5,ENERGY_PRICING!$D$4:$D$24,0),MATCH(Summary!$B109,ENERGY_PRICING!$D$4:$MZ$4,0))</f>
        <v>168.82666900000001</v>
      </c>
      <c r="G109" s="11">
        <f>INDEX(ENERGY_PRICING!$D$4:$MZ$24,MATCH(Summary!G$5,ENERGY_PRICING!$D$4:$D$24,0),MATCH(Summary!$B109,ENERGY_PRICING!$D$4:$MZ$4,0))</f>
        <v>185.01714519047621</v>
      </c>
      <c r="H109" s="11">
        <f>INDEX(ENERGY_PRICING!$D$4:$MZ$24,MATCH(Summary!H$5,ENERGY_PRICING!$D$4:$D$24,0),MATCH(Summary!$B109,ENERGY_PRICING!$D$4:$MZ$4,0))</f>
        <v>193.11238328571429</v>
      </c>
      <c r="I109" s="11">
        <f>INDEX(ENERGY_PRICING!$D$4:$MZ$24,MATCH(Summary!I$5,ENERGY_PRICING!$D$4:$D$24,0),MATCH(Summary!$B109,ENERGY_PRICING!$D$4:$MZ$4,0))</f>
        <v>149.39809757142862</v>
      </c>
    </row>
    <row r="110" spans="2:9" x14ac:dyDescent="0.25">
      <c r="B110" s="91">
        <v>47908</v>
      </c>
      <c r="C110" s="91" t="s">
        <v>138</v>
      </c>
      <c r="D110" s="14">
        <f t="shared" si="2"/>
        <v>2031</v>
      </c>
      <c r="E110" s="11">
        <f>INDEX(ENERGY_PRICING!$D$4:$MZ$24,MATCH(Summary!E$5,ENERGY_PRICING!$D$4:$D$24,0),MATCH(Summary!$B110,ENERGY_PRICING!$D$4:$MZ$4,0))</f>
        <v>113.10957763909634</v>
      </c>
      <c r="F110" s="11">
        <f>INDEX(ENERGY_PRICING!$D$4:$MZ$24,MATCH(Summary!F$5,ENERGY_PRICING!$D$4:$D$24,0),MATCH(Summary!$B110,ENERGY_PRICING!$D$4:$MZ$4,0))</f>
        <v>100.10957763909634</v>
      </c>
      <c r="G110" s="11">
        <f>INDEX(ENERGY_PRICING!$D$4:$MZ$24,MATCH(Summary!G$5,ENERGY_PRICING!$D$4:$D$24,0),MATCH(Summary!$B110,ENERGY_PRICING!$D$4:$MZ$4,0))</f>
        <v>105.9884470872794</v>
      </c>
      <c r="H110" s="11">
        <f>INDEX(ENERGY_PRICING!$D$4:$MZ$24,MATCH(Summary!H$5,ENERGY_PRICING!$D$4:$D$24,0),MATCH(Summary!$B110,ENERGY_PRICING!$D$4:$MZ$4,0))</f>
        <v>108.91602925199957</v>
      </c>
      <c r="I110" s="11">
        <f>INDEX(ENERGY_PRICING!$D$4:$MZ$24,MATCH(Summary!I$5,ENERGY_PRICING!$D$4:$D$24,0),MATCH(Summary!$B110,ENERGY_PRICING!$D$4:$MZ$4,0))</f>
        <v>91.318813213132245</v>
      </c>
    </row>
    <row r="111" spans="2:9" x14ac:dyDescent="0.25">
      <c r="B111" s="91">
        <v>47939</v>
      </c>
      <c r="C111" s="91" t="s">
        <v>138</v>
      </c>
      <c r="D111" s="14">
        <f t="shared" si="2"/>
        <v>2031</v>
      </c>
      <c r="E111" s="11">
        <f>INDEX(ENERGY_PRICING!$D$4:$MZ$24,MATCH(Summary!E$5,ENERGY_PRICING!$D$4:$D$24,0),MATCH(Summary!$B111,ENERGY_PRICING!$D$4:$MZ$4,0))</f>
        <v>76.870768823444308</v>
      </c>
      <c r="F111" s="11">
        <f>INDEX(ENERGY_PRICING!$D$4:$MZ$24,MATCH(Summary!F$5,ENERGY_PRICING!$D$4:$D$24,0),MATCH(Summary!$B111,ENERGY_PRICING!$D$4:$MZ$4,0))</f>
        <v>63.620768823444308</v>
      </c>
      <c r="G111" s="11">
        <f>INDEX(ENERGY_PRICING!$D$4:$MZ$24,MATCH(Summary!G$5,ENERGY_PRICING!$D$4:$D$24,0),MATCH(Summary!$B111,ENERGY_PRICING!$D$4:$MZ$4,0))</f>
        <v>70.098546601222083</v>
      </c>
      <c r="H111" s="11">
        <f>INDEX(ENERGY_PRICING!$D$4:$MZ$24,MATCH(Summary!H$5,ENERGY_PRICING!$D$4:$D$24,0),MATCH(Summary!$B111,ENERGY_PRICING!$D$4:$MZ$4,0))</f>
        <v>73.337435490110963</v>
      </c>
      <c r="I111" s="11">
        <f>INDEX(ENERGY_PRICING!$D$4:$MZ$24,MATCH(Summary!I$5,ENERGY_PRICING!$D$4:$D$24,0),MATCH(Summary!$B111,ENERGY_PRICING!$D$4:$MZ$4,0))</f>
        <v>56.554102156777645</v>
      </c>
    </row>
    <row r="112" spans="2:9" x14ac:dyDescent="0.25">
      <c r="B112" s="91">
        <v>47969</v>
      </c>
      <c r="C112" s="91" t="s">
        <v>138</v>
      </c>
      <c r="D112" s="14">
        <f t="shared" si="2"/>
        <v>2031</v>
      </c>
      <c r="E112" s="11">
        <f>INDEX(ENERGY_PRICING!$D$4:$MZ$24,MATCH(Summary!E$5,ENERGY_PRICING!$D$4:$D$24,0),MATCH(Summary!$B112,ENERGY_PRICING!$D$4:$MZ$4,0))</f>
        <v>56.852339442339016</v>
      </c>
      <c r="F112" s="11">
        <f>INDEX(ENERGY_PRICING!$D$4:$MZ$24,MATCH(Summary!F$5,ENERGY_PRICING!$D$4:$D$24,0),MATCH(Summary!$B112,ENERGY_PRICING!$D$4:$MZ$4,0))</f>
        <v>43.502339442339014</v>
      </c>
      <c r="G112" s="11">
        <f>INDEX(ENERGY_PRICING!$D$4:$MZ$24,MATCH(Summary!G$5,ENERGY_PRICING!$D$4:$D$24,0),MATCH(Summary!$B112,ENERGY_PRICING!$D$4:$MZ$4,0))</f>
        <v>49.531371700403525</v>
      </c>
      <c r="H112" s="11">
        <f>INDEX(ENERGY_PRICING!$D$4:$MZ$24,MATCH(Summary!H$5,ENERGY_PRICING!$D$4:$D$24,0),MATCH(Summary!$B112,ENERGY_PRICING!$D$4:$MZ$4,0))</f>
        <v>51.14258655710227</v>
      </c>
      <c r="I112" s="11">
        <f>INDEX(ENERGY_PRICING!$D$4:$MZ$24,MATCH(Summary!I$5,ENERGY_PRICING!$D$4:$D$24,0),MATCH(Summary!$B112,ENERGY_PRICING!$D$4:$MZ$4,0))</f>
        <v>38.557329083780232</v>
      </c>
    </row>
    <row r="113" spans="2:9" x14ac:dyDescent="0.25">
      <c r="B113" s="91">
        <v>48000</v>
      </c>
      <c r="C113" s="91" t="s">
        <v>139</v>
      </c>
      <c r="D113" s="14">
        <f t="shared" si="2"/>
        <v>2031</v>
      </c>
      <c r="E113" s="11">
        <f>INDEX(ENERGY_PRICING!$D$4:$MZ$24,MATCH(Summary!E$5,ENERGY_PRICING!$D$4:$D$24,0),MATCH(Summary!$B113,ENERGY_PRICING!$D$4:$MZ$4,0))</f>
        <v>59.788375751567798</v>
      </c>
      <c r="F113" s="11">
        <f>INDEX(ENERGY_PRICING!$D$4:$MZ$24,MATCH(Summary!F$5,ENERGY_PRICING!$D$4:$D$24,0),MATCH(Summary!$B113,ENERGY_PRICING!$D$4:$MZ$4,0))</f>
        <v>43.688375751567797</v>
      </c>
      <c r="G113" s="11">
        <f>INDEX(ENERGY_PRICING!$D$4:$MZ$24,MATCH(Summary!G$5,ENERGY_PRICING!$D$4:$D$24,0),MATCH(Summary!$B113,ENERGY_PRICING!$D$4:$MZ$4,0))</f>
        <v>51.201709084901125</v>
      </c>
      <c r="H113" s="11">
        <f>INDEX(ENERGY_PRICING!$D$4:$MZ$24,MATCH(Summary!H$5,ENERGY_PRICING!$D$4:$D$24,0),MATCH(Summary!$B113,ENERGY_PRICING!$D$4:$MZ$4,0))</f>
        <v>54.9583757515678</v>
      </c>
      <c r="I113" s="11">
        <f>INDEX(ENERGY_PRICING!$D$4:$MZ$24,MATCH(Summary!I$5,ENERGY_PRICING!$D$4:$D$24,0),MATCH(Summary!$B113,ENERGY_PRICING!$D$4:$MZ$4,0))</f>
        <v>34.028375751567786</v>
      </c>
    </row>
    <row r="114" spans="2:9" x14ac:dyDescent="0.25">
      <c r="B114" s="91">
        <v>48030</v>
      </c>
      <c r="C114" s="91" t="s">
        <v>139</v>
      </c>
      <c r="D114" s="14">
        <f t="shared" si="2"/>
        <v>2031</v>
      </c>
      <c r="E114" s="11">
        <f>INDEX(ENERGY_PRICING!$D$4:$MZ$24,MATCH(Summary!E$5,ENERGY_PRICING!$D$4:$D$24,0),MATCH(Summary!$B114,ENERGY_PRICING!$D$4:$MZ$4,0))</f>
        <v>77.404593606940452</v>
      </c>
      <c r="F114" s="11">
        <f>INDEX(ENERGY_PRICING!$D$4:$MZ$24,MATCH(Summary!F$5,ENERGY_PRICING!$D$4:$D$24,0),MATCH(Summary!$B114,ENERGY_PRICING!$D$4:$MZ$4,0))</f>
        <v>56.80459360694045</v>
      </c>
      <c r="G114" s="11">
        <f>INDEX(ENERGY_PRICING!$D$4:$MZ$24,MATCH(Summary!G$5,ENERGY_PRICING!$D$4:$D$24,0),MATCH(Summary!$B114,ENERGY_PRICING!$D$4:$MZ$4,0))</f>
        <v>66.550830166080246</v>
      </c>
      <c r="H114" s="11">
        <f>INDEX(ENERGY_PRICING!$D$4:$MZ$24,MATCH(Summary!H$5,ENERGY_PRICING!$D$4:$D$24,0),MATCH(Summary!$B114,ENERGY_PRICING!$D$4:$MZ$4,0))</f>
        <v>69.591542200264954</v>
      </c>
      <c r="I114" s="11">
        <f>INDEX(ENERGY_PRICING!$D$4:$MZ$24,MATCH(Summary!I$5,ENERGY_PRICING!$D$4:$D$24,0),MATCH(Summary!$B114,ENERGY_PRICING!$D$4:$MZ$4,0))</f>
        <v>49.837148033194666</v>
      </c>
    </row>
    <row r="115" spans="2:9" x14ac:dyDescent="0.25">
      <c r="B115" s="91">
        <v>48061</v>
      </c>
      <c r="C115" s="91" t="s">
        <v>139</v>
      </c>
      <c r="D115" s="14">
        <f t="shared" si="2"/>
        <v>2031</v>
      </c>
      <c r="E115" s="11">
        <f>INDEX(ENERGY_PRICING!$D$4:$MZ$24,MATCH(Summary!E$5,ENERGY_PRICING!$D$4:$D$24,0),MATCH(Summary!$B115,ENERGY_PRICING!$D$4:$MZ$4,0))</f>
        <v>77.404593606940452</v>
      </c>
      <c r="F115" s="11">
        <f>INDEX(ENERGY_PRICING!$D$4:$MZ$24,MATCH(Summary!F$5,ENERGY_PRICING!$D$4:$D$24,0),MATCH(Summary!$B115,ENERGY_PRICING!$D$4:$MZ$4,0))</f>
        <v>56.80459360694045</v>
      </c>
      <c r="G115" s="11">
        <f>INDEX(ENERGY_PRICING!$D$4:$MZ$24,MATCH(Summary!G$5,ENERGY_PRICING!$D$4:$D$24,0),MATCH(Summary!$B115,ENERGY_PRICING!$D$4:$MZ$4,0))</f>
        <v>66.107819413392065</v>
      </c>
      <c r="H115" s="11">
        <f>INDEX(ENERGY_PRICING!$D$4:$MZ$24,MATCH(Summary!H$5,ENERGY_PRICING!$D$4:$D$24,0),MATCH(Summary!$B115,ENERGY_PRICING!$D$4:$MZ$4,0))</f>
        <v>70.759432316617861</v>
      </c>
      <c r="I115" s="11">
        <f>INDEX(ENERGY_PRICING!$D$4:$MZ$24,MATCH(Summary!I$5,ENERGY_PRICING!$D$4:$D$24,0),MATCH(Summary!$B115,ENERGY_PRICING!$D$4:$MZ$4,0))</f>
        <v>43.514271026295283</v>
      </c>
    </row>
    <row r="116" spans="2:9" x14ac:dyDescent="0.25">
      <c r="B116" s="91">
        <v>48092</v>
      </c>
      <c r="C116" s="91" t="s">
        <v>139</v>
      </c>
      <c r="D116" s="14">
        <f t="shared" si="2"/>
        <v>2031</v>
      </c>
      <c r="E116" s="11">
        <f>INDEX(ENERGY_PRICING!$D$4:$MZ$24,MATCH(Summary!E$5,ENERGY_PRICING!$D$4:$D$24,0),MATCH(Summary!$B116,ENERGY_PRICING!$D$4:$MZ$4,0))</f>
        <v>52.84865356611796</v>
      </c>
      <c r="F116" s="11">
        <f>INDEX(ENERGY_PRICING!$D$4:$MZ$24,MATCH(Summary!F$5,ENERGY_PRICING!$D$4:$D$24,0),MATCH(Summary!$B116,ENERGY_PRICING!$D$4:$MZ$4,0))</f>
        <v>44.248653566117959</v>
      </c>
      <c r="G116" s="11">
        <f>INDEX(ENERGY_PRICING!$D$4:$MZ$24,MATCH(Summary!G$5,ENERGY_PRICING!$D$4:$D$24,0),MATCH(Summary!$B116,ENERGY_PRICING!$D$4:$MZ$4,0))</f>
        <v>48.261986899451294</v>
      </c>
      <c r="H116" s="11">
        <f>INDEX(ENERGY_PRICING!$D$4:$MZ$24,MATCH(Summary!H$5,ENERGY_PRICING!$D$4:$D$24,0),MATCH(Summary!$B116,ENERGY_PRICING!$D$4:$MZ$4,0))</f>
        <v>48.793698447247358</v>
      </c>
      <c r="I116" s="11">
        <f>INDEX(ENERGY_PRICING!$D$4:$MZ$24,MATCH(Summary!I$5,ENERGY_PRICING!$D$4:$D$24,0),MATCH(Summary!$B116,ENERGY_PRICING!$D$4:$MZ$4,0))</f>
        <v>42.611897137192493</v>
      </c>
    </row>
    <row r="117" spans="2:9" x14ac:dyDescent="0.25">
      <c r="B117" s="91">
        <v>48122</v>
      </c>
      <c r="C117" s="91" t="s">
        <v>138</v>
      </c>
      <c r="D117" s="14">
        <f t="shared" si="2"/>
        <v>2031</v>
      </c>
      <c r="E117" s="11">
        <f>INDEX(ENERGY_PRICING!$D$4:$MZ$24,MATCH(Summary!E$5,ENERGY_PRICING!$D$4:$D$24,0),MATCH(Summary!$B117,ENERGY_PRICING!$D$4:$MZ$4,0))</f>
        <v>52.84865356611796</v>
      </c>
      <c r="F117" s="11">
        <f>INDEX(ENERGY_PRICING!$D$4:$MZ$24,MATCH(Summary!F$5,ENERGY_PRICING!$D$4:$D$24,0),MATCH(Summary!$B117,ENERGY_PRICING!$D$4:$MZ$4,0))</f>
        <v>44.248653566117959</v>
      </c>
      <c r="G117" s="11">
        <f>INDEX(ENERGY_PRICING!$D$4:$MZ$24,MATCH(Summary!G$5,ENERGY_PRICING!$D$4:$D$24,0),MATCH(Summary!$B117,ENERGY_PRICING!$D$4:$MZ$4,0))</f>
        <v>48.50241700697817</v>
      </c>
      <c r="H117" s="11">
        <f>INDEX(ENERGY_PRICING!$D$4:$MZ$24,MATCH(Summary!H$5,ENERGY_PRICING!$D$4:$D$24,0),MATCH(Summary!$B117,ENERGY_PRICING!$D$4:$MZ$4,0))</f>
        <v>50.629298727408276</v>
      </c>
      <c r="I117" s="11">
        <f>INDEX(ENERGY_PRICING!$D$4:$MZ$24,MATCH(Summary!I$5,ENERGY_PRICING!$D$4:$D$24,0),MATCH(Summary!$B117,ENERGY_PRICING!$D$4:$MZ$4,0))</f>
        <v>39.809943888698598</v>
      </c>
    </row>
    <row r="118" spans="2:9" x14ac:dyDescent="0.25">
      <c r="B118" s="91">
        <v>48153</v>
      </c>
      <c r="C118" s="91" t="s">
        <v>138</v>
      </c>
      <c r="D118" s="14">
        <f t="shared" si="2"/>
        <v>2031</v>
      </c>
      <c r="E118" s="11">
        <f>INDEX(ENERGY_PRICING!$D$4:$MZ$24,MATCH(Summary!E$5,ENERGY_PRICING!$D$4:$D$24,0),MATCH(Summary!$B118,ENERGY_PRICING!$D$4:$MZ$4,0))</f>
        <v>83.356179540039037</v>
      </c>
      <c r="F118" s="11">
        <f>INDEX(ENERGY_PRICING!$D$4:$MZ$24,MATCH(Summary!F$5,ENERGY_PRICING!$D$4:$D$24,0),MATCH(Summary!$B118,ENERGY_PRICING!$D$4:$MZ$4,0))</f>
        <v>67.356179540039037</v>
      </c>
      <c r="G118" s="11">
        <f>INDEX(ENERGY_PRICING!$D$4:$MZ$24,MATCH(Summary!G$5,ENERGY_PRICING!$D$4:$D$24,0),MATCH(Summary!$B118,ENERGY_PRICING!$D$4:$MZ$4,0))</f>
        <v>74.102365393021003</v>
      </c>
      <c r="H118" s="11">
        <f>INDEX(ENERGY_PRICING!$D$4:$MZ$24,MATCH(Summary!H$5,ENERGY_PRICING!$D$4:$D$24,0),MATCH(Summary!$B118,ENERGY_PRICING!$D$4:$MZ$4,0))</f>
        <v>75.244306888704401</v>
      </c>
      <c r="I118" s="11">
        <f>INDEX(ENERGY_PRICING!$D$4:$MZ$24,MATCH(Summary!I$5,ENERGY_PRICING!$D$4:$D$24,0),MATCH(Summary!$B118,ENERGY_PRICING!$D$4:$MZ$4,0))</f>
        <v>61.460575590791798</v>
      </c>
    </row>
    <row r="119" spans="2:9" x14ac:dyDescent="0.25">
      <c r="B119" s="91">
        <v>48183</v>
      </c>
      <c r="C119" s="91" t="s">
        <v>138</v>
      </c>
      <c r="D119" s="14">
        <f t="shared" si="2"/>
        <v>2031</v>
      </c>
      <c r="E119" s="11">
        <f>INDEX(ENERGY_PRICING!$D$4:$MZ$24,MATCH(Summary!E$5,ENERGY_PRICING!$D$4:$D$24,0),MATCH(Summary!$B119,ENERGY_PRICING!$D$4:$MZ$4,0))</f>
        <v>124.8648803538524</v>
      </c>
      <c r="F119" s="11">
        <f>INDEX(ENERGY_PRICING!$D$4:$MZ$24,MATCH(Summary!F$5,ENERGY_PRICING!$D$4:$D$24,0),MATCH(Summary!$B119,ENERGY_PRICING!$D$4:$MZ$4,0))</f>
        <v>105.6148803538524</v>
      </c>
      <c r="G119" s="11">
        <f>INDEX(ENERGY_PRICING!$D$4:$MZ$24,MATCH(Summary!G$5,ENERGY_PRICING!$D$4:$D$24,0),MATCH(Summary!$B119,ENERGY_PRICING!$D$4:$MZ$4,0))</f>
        <v>114.72240723557283</v>
      </c>
      <c r="H119" s="11">
        <f>INDEX(ENERGY_PRICING!$D$4:$MZ$24,MATCH(Summary!H$5,ENERGY_PRICING!$D$4:$D$24,0),MATCH(Summary!$B119,ENERGY_PRICING!$D$4:$MZ$4,0))</f>
        <v>115.86923905211522</v>
      </c>
      <c r="I119" s="11">
        <f>INDEX(ENERGY_PRICING!$D$4:$MZ$24,MATCH(Summary!I$5,ENERGY_PRICING!$D$4:$D$24,0),MATCH(Summary!$B119,ENERGY_PRICING!$D$4:$MZ$4,0))</f>
        <v>102.49325973152028</v>
      </c>
    </row>
    <row r="120" spans="2:9" x14ac:dyDescent="0.25">
      <c r="B120" s="91">
        <v>48214</v>
      </c>
      <c r="C120" s="91" t="s">
        <v>138</v>
      </c>
      <c r="D120" s="14">
        <f t="shared" si="2"/>
        <v>2032</v>
      </c>
      <c r="E120" s="11">
        <f>INDEX(ENERGY_PRICING!$D$4:$MZ$24,MATCH(Summary!E$5,ENERGY_PRICING!$D$4:$D$24,0),MATCH(Summary!$B120,ENERGY_PRICING!$D$4:$MZ$4,0))</f>
        <v>229.24598722973778</v>
      </c>
      <c r="F120" s="11">
        <f>INDEX(ENERGY_PRICING!$D$4:$MZ$24,MATCH(Summary!F$5,ENERGY_PRICING!$D$4:$D$24,0),MATCH(Summary!$B120,ENERGY_PRICING!$D$4:$MZ$4,0))</f>
        <v>195.24598722973778</v>
      </c>
      <c r="G120" s="11">
        <f>INDEX(ENERGY_PRICING!$D$4:$MZ$24,MATCH(Summary!G$5,ENERGY_PRICING!$D$4:$D$24,0),MATCH(Summary!$B120,ENERGY_PRICING!$D$4:$MZ$4,0))</f>
        <v>210.60082593941519</v>
      </c>
      <c r="H120" s="11">
        <f>INDEX(ENERGY_PRICING!$D$4:$MZ$24,MATCH(Summary!H$5,ENERGY_PRICING!$D$4:$D$24,0),MATCH(Summary!$B120,ENERGY_PRICING!$D$4:$MZ$4,0))</f>
        <v>211.97998764168173</v>
      </c>
      <c r="I120" s="11">
        <f>INDEX(ENERGY_PRICING!$D$4:$MZ$24,MATCH(Summary!I$5,ENERGY_PRICING!$D$4:$D$24,0),MATCH(Summary!$B120,ENERGY_PRICING!$D$4:$MZ$4,0))</f>
        <v>188.10056705101118</v>
      </c>
    </row>
    <row r="121" spans="2:9" x14ac:dyDescent="0.25">
      <c r="B121" s="91">
        <v>48245</v>
      </c>
      <c r="C121" s="91" t="s">
        <v>138</v>
      </c>
      <c r="D121" s="14">
        <f t="shared" si="2"/>
        <v>2032</v>
      </c>
      <c r="E121" s="11">
        <f>INDEX(ENERGY_PRICING!$D$4:$MZ$24,MATCH(Summary!E$5,ENERGY_PRICING!$D$4:$D$24,0),MATCH(Summary!$B121,ENERGY_PRICING!$D$4:$MZ$4,0))</f>
        <v>204.00788099999997</v>
      </c>
      <c r="F121" s="11">
        <f>INDEX(ENERGY_PRICING!$D$4:$MZ$24,MATCH(Summary!F$5,ENERGY_PRICING!$D$4:$D$24,0),MATCH(Summary!$B121,ENERGY_PRICING!$D$4:$MZ$4,0))</f>
        <v>170.00788099999997</v>
      </c>
      <c r="G121" s="11">
        <f>INDEX(ENERGY_PRICING!$D$4:$MZ$24,MATCH(Summary!G$5,ENERGY_PRICING!$D$4:$D$24,0),MATCH(Summary!$B121,ENERGY_PRICING!$D$4:$MZ$4,0))</f>
        <v>185.64006490804596</v>
      </c>
      <c r="H121" s="11">
        <f>INDEX(ENERGY_PRICING!$D$4:$MZ$24,MATCH(Summary!H$5,ENERGY_PRICING!$D$4:$D$24,0),MATCH(Summary!$B121,ENERGY_PRICING!$D$4:$MZ$4,0))</f>
        <v>193.45615686206895</v>
      </c>
      <c r="I121" s="11">
        <f>INDEX(ENERGY_PRICING!$D$4:$MZ$24,MATCH(Summary!I$5,ENERGY_PRICING!$D$4:$D$24,0),MATCH(Summary!$B121,ENERGY_PRICING!$D$4:$MZ$4,0))</f>
        <v>148.90443272413791</v>
      </c>
    </row>
    <row r="122" spans="2:9" x14ac:dyDescent="0.25">
      <c r="B122" s="91">
        <v>48274</v>
      </c>
      <c r="C122" s="91" t="s">
        <v>138</v>
      </c>
      <c r="D122" s="14">
        <f t="shared" si="2"/>
        <v>2032</v>
      </c>
      <c r="E122" s="11">
        <f>INDEX(ENERGY_PRICING!$D$4:$MZ$24,MATCH(Summary!E$5,ENERGY_PRICING!$D$4:$D$24,0),MATCH(Summary!$B122,ENERGY_PRICING!$D$4:$MZ$4,0))</f>
        <v>114.52375102006334</v>
      </c>
      <c r="F122" s="11">
        <f>INDEX(ENERGY_PRICING!$D$4:$MZ$24,MATCH(Summary!F$5,ENERGY_PRICING!$D$4:$D$24,0),MATCH(Summary!$B122,ENERGY_PRICING!$D$4:$MZ$4,0))</f>
        <v>101.52375102006334</v>
      </c>
      <c r="G122" s="11">
        <f>INDEX(ENERGY_PRICING!$D$4:$MZ$24,MATCH(Summary!G$5,ENERGY_PRICING!$D$4:$D$24,0),MATCH(Summary!$B122,ENERGY_PRICING!$D$4:$MZ$4,0))</f>
        <v>107.96251279664477</v>
      </c>
      <c r="H122" s="11">
        <f>INDEX(ENERGY_PRICING!$D$4:$MZ$24,MATCH(Summary!H$5,ENERGY_PRICING!$D$4:$D$24,0),MATCH(Summary!$B122,ENERGY_PRICING!$D$4:$MZ$4,0))</f>
        <v>111.16891231038593</v>
      </c>
      <c r="I122" s="11">
        <f>INDEX(ENERGY_PRICING!$D$4:$MZ$24,MATCH(Summary!I$5,ENERGY_PRICING!$D$4:$D$24,0),MATCH(Summary!$B122,ENERGY_PRICING!$D$4:$MZ$4,0))</f>
        <v>94.404703636917915</v>
      </c>
    </row>
    <row r="123" spans="2:9" x14ac:dyDescent="0.25">
      <c r="B123" s="91">
        <v>48305</v>
      </c>
      <c r="C123" s="91" t="s">
        <v>138</v>
      </c>
      <c r="D123" s="14">
        <f t="shared" si="2"/>
        <v>2032</v>
      </c>
      <c r="E123" s="11">
        <f>INDEX(ENERGY_PRICING!$D$4:$MZ$24,MATCH(Summary!E$5,ENERGY_PRICING!$D$4:$D$24,0),MATCH(Summary!$B123,ENERGY_PRICING!$D$4:$MZ$4,0))</f>
        <v>79.085896539940464</v>
      </c>
      <c r="F123" s="11">
        <f>INDEX(ENERGY_PRICING!$D$4:$MZ$24,MATCH(Summary!F$5,ENERGY_PRICING!$D$4:$D$24,0),MATCH(Summary!$B123,ENERGY_PRICING!$D$4:$MZ$4,0))</f>
        <v>65.835896539940464</v>
      </c>
      <c r="G123" s="11">
        <f>INDEX(ENERGY_PRICING!$D$4:$MZ$24,MATCH(Summary!G$5,ENERGY_PRICING!$D$4:$D$24,0),MATCH(Summary!$B123,ENERGY_PRICING!$D$4:$MZ$4,0))</f>
        <v>72.313674317718238</v>
      </c>
      <c r="H123" s="11">
        <f>INDEX(ENERGY_PRICING!$D$4:$MZ$24,MATCH(Summary!H$5,ENERGY_PRICING!$D$4:$D$24,0),MATCH(Summary!$B123,ENERGY_PRICING!$D$4:$MZ$4,0))</f>
        <v>75.552563206607132</v>
      </c>
      <c r="I123" s="11">
        <f>INDEX(ENERGY_PRICING!$D$4:$MZ$24,MATCH(Summary!I$5,ENERGY_PRICING!$D$4:$D$24,0),MATCH(Summary!$B123,ENERGY_PRICING!$D$4:$MZ$4,0))</f>
        <v>58.769229873273794</v>
      </c>
    </row>
    <row r="124" spans="2:9" x14ac:dyDescent="0.25">
      <c r="B124" s="91">
        <v>48335</v>
      </c>
      <c r="C124" s="91" t="s">
        <v>138</v>
      </c>
      <c r="D124" s="14">
        <f t="shared" si="2"/>
        <v>2032</v>
      </c>
      <c r="E124" s="11">
        <f>INDEX(ENERGY_PRICING!$D$4:$MZ$24,MATCH(Summary!E$5,ENERGY_PRICING!$D$4:$D$24,0),MATCH(Summary!$B124,ENERGY_PRICING!$D$4:$MZ$4,0))</f>
        <v>58.4906109826643</v>
      </c>
      <c r="F124" s="11">
        <f>INDEX(ENERGY_PRICING!$D$4:$MZ$24,MATCH(Summary!F$5,ENERGY_PRICING!$D$4:$D$24,0),MATCH(Summary!$B124,ENERGY_PRICING!$D$4:$MZ$4,0))</f>
        <v>45.140610982664299</v>
      </c>
      <c r="G124" s="11">
        <f>INDEX(ENERGY_PRICING!$D$4:$MZ$24,MATCH(Summary!G$5,ENERGY_PRICING!$D$4:$D$24,0),MATCH(Summary!$B124,ENERGY_PRICING!$D$4:$MZ$4,0))</f>
        <v>50.882546466535267</v>
      </c>
      <c r="H124" s="11">
        <f>INDEX(ENERGY_PRICING!$D$4:$MZ$24,MATCH(Summary!H$5,ENERGY_PRICING!$D$4:$D$24,0),MATCH(Summary!$B124,ENERGY_PRICING!$D$4:$MZ$4,0))</f>
        <v>52.297365467094487</v>
      </c>
      <c r="I124" s="11">
        <f>INDEX(ENERGY_PRICING!$D$4:$MZ$24,MATCH(Summary!I$5,ENERGY_PRICING!$D$4:$D$24,0),MATCH(Summary!$B124,ENERGY_PRICING!$D$4:$MZ$4,0))</f>
        <v>39.440005239610379</v>
      </c>
    </row>
    <row r="125" spans="2:9" x14ac:dyDescent="0.25">
      <c r="B125" s="91">
        <v>48366</v>
      </c>
      <c r="C125" s="91" t="s">
        <v>139</v>
      </c>
      <c r="D125" s="14">
        <f t="shared" si="2"/>
        <v>2032</v>
      </c>
      <c r="E125" s="11">
        <f>INDEX(ENERGY_PRICING!$D$4:$MZ$24,MATCH(Summary!E$5,ENERGY_PRICING!$D$4:$D$24,0),MATCH(Summary!$B125,ENERGY_PRICING!$D$4:$MZ$4,0))</f>
        <v>61.511252864398138</v>
      </c>
      <c r="F125" s="11">
        <f>INDEX(ENERGY_PRICING!$D$4:$MZ$24,MATCH(Summary!F$5,ENERGY_PRICING!$D$4:$D$24,0),MATCH(Summary!$B125,ENERGY_PRICING!$D$4:$MZ$4,0))</f>
        <v>45.411252864398136</v>
      </c>
      <c r="G125" s="11">
        <f>INDEX(ENERGY_PRICING!$D$4:$MZ$24,MATCH(Summary!G$5,ENERGY_PRICING!$D$4:$D$24,0),MATCH(Summary!$B125,ENERGY_PRICING!$D$4:$MZ$4,0))</f>
        <v>53.282363975509242</v>
      </c>
      <c r="H125" s="11">
        <f>INDEX(ENERGY_PRICING!$D$4:$MZ$24,MATCH(Summary!H$5,ENERGY_PRICING!$D$4:$D$24,0),MATCH(Summary!$B125,ENERGY_PRICING!$D$4:$MZ$4,0))</f>
        <v>57.217919531064801</v>
      </c>
      <c r="I125" s="11">
        <f>INDEX(ENERGY_PRICING!$D$4:$MZ$24,MATCH(Summary!I$5,ENERGY_PRICING!$D$4:$D$24,0),MATCH(Summary!$B125,ENERGY_PRICING!$D$4:$MZ$4,0))</f>
        <v>36.82458619773147</v>
      </c>
    </row>
    <row r="126" spans="2:9" x14ac:dyDescent="0.25">
      <c r="B126" s="91">
        <v>48396</v>
      </c>
      <c r="C126" s="91" t="s">
        <v>139</v>
      </c>
      <c r="D126" s="14">
        <f t="shared" si="2"/>
        <v>2032</v>
      </c>
      <c r="E126" s="11">
        <f>INDEX(ENERGY_PRICING!$D$4:$MZ$24,MATCH(Summary!E$5,ENERGY_PRICING!$D$4:$D$24,0),MATCH(Summary!$B126,ENERGY_PRICING!$D$4:$MZ$4,0))</f>
        <v>79.635104154801169</v>
      </c>
      <c r="F126" s="11">
        <f>INDEX(ENERGY_PRICING!$D$4:$MZ$24,MATCH(Summary!F$5,ENERGY_PRICING!$D$4:$D$24,0),MATCH(Summary!$B126,ENERGY_PRICING!$D$4:$MZ$4,0))</f>
        <v>59.035104154801168</v>
      </c>
      <c r="G126" s="11">
        <f>INDEX(ENERGY_PRICING!$D$4:$MZ$24,MATCH(Summary!G$5,ENERGY_PRICING!$D$4:$D$24,0),MATCH(Summary!$B126,ENERGY_PRICING!$D$4:$MZ$4,0))</f>
        <v>68.338329961252782</v>
      </c>
      <c r="H126" s="11">
        <f>INDEX(ENERGY_PRICING!$D$4:$MZ$24,MATCH(Summary!H$5,ENERGY_PRICING!$D$4:$D$24,0),MATCH(Summary!$B126,ENERGY_PRICING!$D$4:$MZ$4,0))</f>
        <v>71.085584665936622</v>
      </c>
      <c r="I126" s="11">
        <f>INDEX(ENERGY_PRICING!$D$4:$MZ$24,MATCH(Summary!I$5,ENERGY_PRICING!$D$4:$D$24,0),MATCH(Summary!$B126,ENERGY_PRICING!$D$4:$MZ$4,0))</f>
        <v>50.882530229304471</v>
      </c>
    </row>
    <row r="127" spans="2:9" x14ac:dyDescent="0.25">
      <c r="B127" s="91">
        <v>48427</v>
      </c>
      <c r="C127" s="91" t="s">
        <v>139</v>
      </c>
      <c r="D127" s="14">
        <f t="shared" si="2"/>
        <v>2032</v>
      </c>
      <c r="E127" s="11">
        <f>INDEX(ENERGY_PRICING!$D$4:$MZ$24,MATCH(Summary!E$5,ENERGY_PRICING!$D$4:$D$24,0),MATCH(Summary!$B127,ENERGY_PRICING!$D$4:$MZ$4,0))</f>
        <v>79.635104154801169</v>
      </c>
      <c r="F127" s="11">
        <f>INDEX(ENERGY_PRICING!$D$4:$MZ$24,MATCH(Summary!F$5,ENERGY_PRICING!$D$4:$D$24,0),MATCH(Summary!$B127,ENERGY_PRICING!$D$4:$MZ$4,0))</f>
        <v>59.035104154801168</v>
      </c>
      <c r="G127" s="11">
        <f>INDEX(ENERGY_PRICING!$D$4:$MZ$24,MATCH(Summary!G$5,ENERGY_PRICING!$D$4:$D$24,0),MATCH(Summary!$B127,ENERGY_PRICING!$D$4:$MZ$4,0))</f>
        <v>68.781340713940949</v>
      </c>
      <c r="H127" s="11">
        <f>INDEX(ENERGY_PRICING!$D$4:$MZ$24,MATCH(Summary!H$5,ENERGY_PRICING!$D$4:$D$24,0),MATCH(Summary!$B127,ENERGY_PRICING!$D$4:$MZ$4,0))</f>
        <v>73.654458993510858</v>
      </c>
      <c r="I127" s="11">
        <f>INDEX(ENERGY_PRICING!$D$4:$MZ$24,MATCH(Summary!I$5,ENERGY_PRICING!$D$4:$D$24,0),MATCH(Summary!$B127,ENERGY_PRICING!$D$4:$MZ$4,0))</f>
        <v>47.073813832220523</v>
      </c>
    </row>
    <row r="128" spans="2:9" x14ac:dyDescent="0.25">
      <c r="B128" s="91">
        <v>48458</v>
      </c>
      <c r="C128" s="91" t="s">
        <v>139</v>
      </c>
      <c r="D128" s="14">
        <f t="shared" si="2"/>
        <v>2032</v>
      </c>
      <c r="E128" s="11">
        <f>INDEX(ENERGY_PRICING!$D$4:$MZ$24,MATCH(Summary!E$5,ENERGY_PRICING!$D$4:$D$24,0),MATCH(Summary!$B128,ENERGY_PRICING!$D$4:$MZ$4,0))</f>
        <v>54.371553871209066</v>
      </c>
      <c r="F128" s="11">
        <f>INDEX(ENERGY_PRICING!$D$4:$MZ$24,MATCH(Summary!F$5,ENERGY_PRICING!$D$4:$D$24,0),MATCH(Summary!$B128,ENERGY_PRICING!$D$4:$MZ$4,0))</f>
        <v>45.771553871209065</v>
      </c>
      <c r="G128" s="11">
        <f>INDEX(ENERGY_PRICING!$D$4:$MZ$24,MATCH(Summary!G$5,ENERGY_PRICING!$D$4:$D$24,0),MATCH(Summary!$B128,ENERGY_PRICING!$D$4:$MZ$4,0))</f>
        <v>49.784887204542407</v>
      </c>
      <c r="H128" s="11">
        <f>INDEX(ENERGY_PRICING!$D$4:$MZ$24,MATCH(Summary!H$5,ENERGY_PRICING!$D$4:$D$24,0),MATCH(Summary!$B128,ENERGY_PRICING!$D$4:$MZ$4,0))</f>
        <v>50.265835408835436</v>
      </c>
      <c r="I128" s="11">
        <f>INDEX(ENERGY_PRICING!$D$4:$MZ$24,MATCH(Summary!I$5,ENERGY_PRICING!$D$4:$D$24,0),MATCH(Summary!$B128,ENERGY_PRICING!$D$4:$MZ$4,0))</f>
        <v>44.23632412928967</v>
      </c>
    </row>
    <row r="129" spans="2:9" x14ac:dyDescent="0.25">
      <c r="B129" s="91">
        <v>48488</v>
      </c>
      <c r="C129" s="91" t="s">
        <v>138</v>
      </c>
      <c r="D129" s="14">
        <f t="shared" si="2"/>
        <v>2032</v>
      </c>
      <c r="E129" s="11">
        <f>INDEX(ENERGY_PRICING!$D$4:$MZ$24,MATCH(Summary!E$5,ENERGY_PRICING!$D$4:$D$24,0),MATCH(Summary!$B129,ENERGY_PRICING!$D$4:$MZ$4,0))</f>
        <v>54.371553871209066</v>
      </c>
      <c r="F129" s="11">
        <f>INDEX(ENERGY_PRICING!$D$4:$MZ$24,MATCH(Summary!F$5,ENERGY_PRICING!$D$4:$D$24,0),MATCH(Summary!$B129,ENERGY_PRICING!$D$4:$MZ$4,0))</f>
        <v>45.771553871209065</v>
      </c>
      <c r="G129" s="11">
        <f>INDEX(ENERGY_PRICING!$D$4:$MZ$24,MATCH(Summary!G$5,ENERGY_PRICING!$D$4:$D$24,0),MATCH(Summary!$B129,ENERGY_PRICING!$D$4:$MZ$4,0))</f>
        <v>49.655424838950999</v>
      </c>
      <c r="H129" s="11">
        <f>INDEX(ENERGY_PRICING!$D$4:$MZ$24,MATCH(Summary!H$5,ENERGY_PRICING!$D$4:$D$24,0),MATCH(Summary!$B129,ENERGY_PRICING!$D$4:$MZ$4,0))</f>
        <v>51.59736032282197</v>
      </c>
      <c r="I129" s="11">
        <f>INDEX(ENERGY_PRICING!$D$4:$MZ$24,MATCH(Summary!I$5,ENERGY_PRICING!$D$4:$D$24,0),MATCH(Summary!$B129,ENERGY_PRICING!$D$4:$MZ$4,0))</f>
        <v>40.223166774434873</v>
      </c>
    </row>
    <row r="130" spans="2:9" x14ac:dyDescent="0.25">
      <c r="B130" s="91">
        <v>48519</v>
      </c>
      <c r="C130" s="91" t="s">
        <v>138</v>
      </c>
      <c r="D130" s="14">
        <f t="shared" si="2"/>
        <v>2032</v>
      </c>
      <c r="E130" s="11">
        <f>INDEX(ENERGY_PRICING!$D$4:$MZ$24,MATCH(Summary!E$5,ENERGY_PRICING!$D$4:$D$24,0),MATCH(Summary!$B130,ENERGY_PRICING!$D$4:$MZ$4,0))</f>
        <v>84.200332669652354</v>
      </c>
      <c r="F130" s="11">
        <f>INDEX(ENERGY_PRICING!$D$4:$MZ$24,MATCH(Summary!F$5,ENERGY_PRICING!$D$4:$D$24,0),MATCH(Summary!$B130,ENERGY_PRICING!$D$4:$MZ$4,0))</f>
        <v>68.200332669652354</v>
      </c>
      <c r="G130" s="11">
        <f>INDEX(ENERGY_PRICING!$D$4:$MZ$24,MATCH(Summary!G$5,ENERGY_PRICING!$D$4:$D$24,0),MATCH(Summary!$B130,ENERGY_PRICING!$D$4:$MZ$4,0))</f>
        <v>75.656643349264002</v>
      </c>
      <c r="H130" s="11">
        <f>INDEX(ENERGY_PRICING!$D$4:$MZ$24,MATCH(Summary!H$5,ENERGY_PRICING!$D$4:$D$24,0),MATCH(Summary!$B130,ENERGY_PRICING!$D$4:$MZ$4,0))</f>
        <v>77.126988247330615</v>
      </c>
      <c r="I130" s="11">
        <f>INDEX(ENERGY_PRICING!$D$4:$MZ$24,MATCH(Summary!I$5,ENERGY_PRICING!$D$4:$D$24,0),MATCH(Summary!$B130,ENERGY_PRICING!$D$4:$MZ$4,0))</f>
        <v>64.497856233752728</v>
      </c>
    </row>
    <row r="131" spans="2:9" x14ac:dyDescent="0.25">
      <c r="B131" s="91">
        <v>48549</v>
      </c>
      <c r="C131" s="91" t="s">
        <v>138</v>
      </c>
      <c r="D131" s="14">
        <f t="shared" si="2"/>
        <v>2032</v>
      </c>
      <c r="E131" s="11">
        <f>INDEX(ENERGY_PRICING!$D$4:$MZ$24,MATCH(Summary!E$5,ENERGY_PRICING!$D$4:$D$24,0),MATCH(Summary!$B131,ENERGY_PRICING!$D$4:$MZ$4,0))</f>
        <v>126.05407535716684</v>
      </c>
      <c r="F131" s="11">
        <f>INDEX(ENERGY_PRICING!$D$4:$MZ$24,MATCH(Summary!F$5,ENERGY_PRICING!$D$4:$D$24,0),MATCH(Summary!$B131,ENERGY_PRICING!$D$4:$MZ$4,0))</f>
        <v>106.80407535716684</v>
      </c>
      <c r="G131" s="11">
        <f>INDEX(ENERGY_PRICING!$D$4:$MZ$24,MATCH(Summary!G$5,ENERGY_PRICING!$D$4:$D$24,0),MATCH(Summary!$B131,ENERGY_PRICING!$D$4:$MZ$4,0))</f>
        <v>115.91160223888727</v>
      </c>
      <c r="H131" s="11">
        <f>INDEX(ENERGY_PRICING!$D$4:$MZ$24,MATCH(Summary!H$5,ENERGY_PRICING!$D$4:$D$24,0),MATCH(Summary!$B131,ENERGY_PRICING!$D$4:$MZ$4,0))</f>
        <v>117.02007292629048</v>
      </c>
      <c r="I131" s="11">
        <f>INDEX(ENERGY_PRICING!$D$4:$MZ$24,MATCH(Summary!I$5,ENERGY_PRICING!$D$4:$D$24,0),MATCH(Summary!$B131,ENERGY_PRICING!$D$4:$MZ$4,0))</f>
        <v>103.7591769931131</v>
      </c>
    </row>
    <row r="132" spans="2:9" x14ac:dyDescent="0.25">
      <c r="B132" s="91">
        <v>48580</v>
      </c>
      <c r="C132" s="91" t="s">
        <v>138</v>
      </c>
      <c r="D132" s="14">
        <f t="shared" si="2"/>
        <v>2033</v>
      </c>
      <c r="E132" s="11">
        <f>INDEX(ENERGY_PRICING!$D$4:$MZ$24,MATCH(Summary!E$5,ENERGY_PRICING!$D$4:$D$24,0),MATCH(Summary!$B132,ENERGY_PRICING!$D$4:$MZ$4,0))</f>
        <v>231.33522174403865</v>
      </c>
      <c r="F132" s="11">
        <f>INDEX(ENERGY_PRICING!$D$4:$MZ$24,MATCH(Summary!F$5,ENERGY_PRICING!$D$4:$D$24,0),MATCH(Summary!$B132,ENERGY_PRICING!$D$4:$MZ$4,0))</f>
        <v>197.33522174403865</v>
      </c>
      <c r="G132" s="11">
        <f>INDEX(ENERGY_PRICING!$D$4:$MZ$24,MATCH(Summary!G$5,ENERGY_PRICING!$D$4:$D$24,0),MATCH(Summary!$B132,ENERGY_PRICING!$D$4:$MZ$4,0))</f>
        <v>211.95887765801714</v>
      </c>
      <c r="H132" s="11">
        <f>INDEX(ENERGY_PRICING!$D$4:$MZ$24,MATCH(Summary!H$5,ENERGY_PRICING!$D$4:$D$24,0),MATCH(Summary!$B132,ENERGY_PRICING!$D$4:$MZ$4,0))</f>
        <v>212.9050533006826</v>
      </c>
      <c r="I132" s="11">
        <f>INDEX(ENERGY_PRICING!$D$4:$MZ$24,MATCH(Summary!I$5,ENERGY_PRICING!$D$4:$D$24,0),MATCH(Summary!$B132,ENERGY_PRICING!$D$4:$MZ$4,0))</f>
        <v>188.13104250171855</v>
      </c>
    </row>
    <row r="133" spans="2:9" x14ac:dyDescent="0.25">
      <c r="B133" s="91">
        <v>48611</v>
      </c>
      <c r="C133" s="91" t="s">
        <v>138</v>
      </c>
      <c r="D133" s="14">
        <f t="shared" si="2"/>
        <v>2033</v>
      </c>
      <c r="E133" s="11">
        <f>INDEX(ENERGY_PRICING!$D$4:$MZ$24,MATCH(Summary!E$5,ENERGY_PRICING!$D$4:$D$24,0),MATCH(Summary!$B133,ENERGY_PRICING!$D$4:$MZ$4,0))</f>
        <v>205.86710789999998</v>
      </c>
      <c r="F133" s="11">
        <f>INDEX(ENERGY_PRICING!$D$4:$MZ$24,MATCH(Summary!F$5,ENERGY_PRICING!$D$4:$D$24,0),MATCH(Summary!$B133,ENERGY_PRICING!$D$4:$MZ$4,0))</f>
        <v>171.86710789999998</v>
      </c>
      <c r="G133" s="11">
        <f>INDEX(ENERGY_PRICING!$D$4:$MZ$24,MATCH(Summary!G$5,ENERGY_PRICING!$D$4:$D$24,0),MATCH(Summary!$B133,ENERGY_PRICING!$D$4:$MZ$4,0))</f>
        <v>188.05758409047615</v>
      </c>
      <c r="H133" s="11">
        <f>INDEX(ENERGY_PRICING!$D$4:$MZ$24,MATCH(Summary!H$5,ENERGY_PRICING!$D$4:$D$24,0),MATCH(Summary!$B133,ENERGY_PRICING!$D$4:$MZ$4,0))</f>
        <v>196.15282218571426</v>
      </c>
      <c r="I133" s="11">
        <f>INDEX(ENERGY_PRICING!$D$4:$MZ$24,MATCH(Summary!I$5,ENERGY_PRICING!$D$4:$D$24,0),MATCH(Summary!$B133,ENERGY_PRICING!$D$4:$MZ$4,0))</f>
        <v>152.43853647142856</v>
      </c>
    </row>
    <row r="134" spans="2:9" x14ac:dyDescent="0.25">
      <c r="B134" s="91">
        <v>48639</v>
      </c>
      <c r="C134" s="91" t="s">
        <v>138</v>
      </c>
      <c r="D134" s="14">
        <f t="shared" si="2"/>
        <v>2033</v>
      </c>
      <c r="E134" s="11">
        <f>INDEX(ENERGY_PRICING!$D$4:$MZ$24,MATCH(Summary!E$5,ENERGY_PRICING!$D$4:$D$24,0),MATCH(Summary!$B134,ENERGY_PRICING!$D$4:$MZ$4,0))</f>
        <v>116.74965897829426</v>
      </c>
      <c r="F134" s="11">
        <f>INDEX(ENERGY_PRICING!$D$4:$MZ$24,MATCH(Summary!F$5,ENERGY_PRICING!$D$4:$D$24,0),MATCH(Summary!$B134,ENERGY_PRICING!$D$4:$MZ$4,0))</f>
        <v>103.74965897829426</v>
      </c>
      <c r="G134" s="11">
        <f>INDEX(ENERGY_PRICING!$D$4:$MZ$24,MATCH(Summary!G$5,ENERGY_PRICING!$D$4:$D$24,0),MATCH(Summary!$B134,ENERGY_PRICING!$D$4:$MZ$4,0))</f>
        <v>110.18842075487569</v>
      </c>
      <c r="H134" s="11">
        <f>INDEX(ENERGY_PRICING!$D$4:$MZ$24,MATCH(Summary!H$5,ENERGY_PRICING!$D$4:$D$24,0),MATCH(Summary!$B134,ENERGY_PRICING!$D$4:$MZ$4,0))</f>
        <v>113.39482026861685</v>
      </c>
      <c r="I134" s="11">
        <f>INDEX(ENERGY_PRICING!$D$4:$MZ$24,MATCH(Summary!I$5,ENERGY_PRICING!$D$4:$D$24,0),MATCH(Summary!$B134,ENERGY_PRICING!$D$4:$MZ$4,0))</f>
        <v>96.621636159833415</v>
      </c>
    </row>
    <row r="135" spans="2:9" x14ac:dyDescent="0.25">
      <c r="B135" s="91">
        <v>48670</v>
      </c>
      <c r="C135" s="91" t="s">
        <v>138</v>
      </c>
      <c r="D135" s="14">
        <f t="shared" si="2"/>
        <v>2033</v>
      </c>
      <c r="E135" s="11">
        <f>INDEX(ENERGY_PRICING!$D$4:$MZ$24,MATCH(Summary!E$5,ENERGY_PRICING!$D$4:$D$24,0),MATCH(Summary!$B135,ENERGY_PRICING!$D$4:$MZ$4,0))</f>
        <v>82.572506087968463</v>
      </c>
      <c r="F135" s="11">
        <f>INDEX(ENERGY_PRICING!$D$4:$MZ$24,MATCH(Summary!F$5,ENERGY_PRICING!$D$4:$D$24,0),MATCH(Summary!$B135,ENERGY_PRICING!$D$4:$MZ$4,0))</f>
        <v>69.322506087968463</v>
      </c>
      <c r="G135" s="11">
        <f>INDEX(ENERGY_PRICING!$D$4:$MZ$24,MATCH(Summary!G$5,ENERGY_PRICING!$D$4:$D$24,0),MATCH(Summary!$B135,ENERGY_PRICING!$D$4:$MZ$4,0))</f>
        <v>75.5058394213018</v>
      </c>
      <c r="H135" s="11">
        <f>INDEX(ENERGY_PRICING!$D$4:$MZ$24,MATCH(Summary!H$5,ENERGY_PRICING!$D$4:$D$24,0),MATCH(Summary!$B135,ENERGY_PRICING!$D$4:$MZ$4,0))</f>
        <v>78.597506087968469</v>
      </c>
      <c r="I135" s="11">
        <f>INDEX(ENERGY_PRICING!$D$4:$MZ$24,MATCH(Summary!I$5,ENERGY_PRICING!$D$4:$D$24,0),MATCH(Summary!$B135,ENERGY_PRICING!$D$4:$MZ$4,0))</f>
        <v>61.372506087968461</v>
      </c>
    </row>
    <row r="136" spans="2:9" x14ac:dyDescent="0.25">
      <c r="B136" s="91">
        <v>48700</v>
      </c>
      <c r="C136" s="91" t="s">
        <v>138</v>
      </c>
      <c r="D136" s="14">
        <f t="shared" ref="D136:D199" si="3">YEAR(B136)</f>
        <v>2033</v>
      </c>
      <c r="E136" s="11">
        <f>INDEX(ENERGY_PRICING!$D$4:$MZ$24,MATCH(Summary!E$5,ENERGY_PRICING!$D$4:$D$24,0),MATCH(Summary!$B136,ENERGY_PRICING!$D$4:$MZ$4,0))</f>
        <v>61.069249294226672</v>
      </c>
      <c r="F136" s="11">
        <f>INDEX(ENERGY_PRICING!$D$4:$MZ$24,MATCH(Summary!F$5,ENERGY_PRICING!$D$4:$D$24,0),MATCH(Summary!$B136,ENERGY_PRICING!$D$4:$MZ$4,0))</f>
        <v>47.719249294226671</v>
      </c>
      <c r="G136" s="11">
        <f>INDEX(ENERGY_PRICING!$D$4:$MZ$24,MATCH(Summary!G$5,ENERGY_PRICING!$D$4:$D$24,0),MATCH(Summary!$B136,ENERGY_PRICING!$D$4:$MZ$4,0))</f>
        <v>53.748281552291182</v>
      </c>
      <c r="H136" s="11">
        <f>INDEX(ENERGY_PRICING!$D$4:$MZ$24,MATCH(Summary!H$5,ENERGY_PRICING!$D$4:$D$24,0),MATCH(Summary!$B136,ENERGY_PRICING!$D$4:$MZ$4,0))</f>
        <v>55.223467058929046</v>
      </c>
      <c r="I136" s="11">
        <f>INDEX(ENERGY_PRICING!$D$4:$MZ$24,MATCH(Summary!I$5,ENERGY_PRICING!$D$4:$D$24,0),MATCH(Summary!$B136,ENERGY_PRICING!$D$4:$MZ$4,0))</f>
        <v>43.046297635789671</v>
      </c>
    </row>
    <row r="137" spans="2:9" x14ac:dyDescent="0.25">
      <c r="B137" s="91">
        <v>48731</v>
      </c>
      <c r="C137" s="91" t="s">
        <v>139</v>
      </c>
      <c r="D137" s="14">
        <f t="shared" si="3"/>
        <v>2033</v>
      </c>
      <c r="E137" s="11">
        <f>INDEX(ENERGY_PRICING!$D$4:$MZ$24,MATCH(Summary!E$5,ENERGY_PRICING!$D$4:$D$24,0),MATCH(Summary!$B137,ENERGY_PRICING!$D$4:$MZ$4,0))</f>
        <v>64.223060290642138</v>
      </c>
      <c r="F137" s="11">
        <f>INDEX(ENERGY_PRICING!$D$4:$MZ$24,MATCH(Summary!F$5,ENERGY_PRICING!$D$4:$D$24,0),MATCH(Summary!$B137,ENERGY_PRICING!$D$4:$MZ$4,0))</f>
        <v>48.123060290642137</v>
      </c>
      <c r="G137" s="11">
        <f>INDEX(ENERGY_PRICING!$D$4:$MZ$24,MATCH(Summary!G$5,ENERGY_PRICING!$D$4:$D$24,0),MATCH(Summary!$B137,ENERGY_PRICING!$D$4:$MZ$4,0))</f>
        <v>55.994171401753256</v>
      </c>
      <c r="H137" s="11">
        <f>INDEX(ENERGY_PRICING!$D$4:$MZ$24,MATCH(Summary!H$5,ENERGY_PRICING!$D$4:$D$24,0),MATCH(Summary!$B137,ENERGY_PRICING!$D$4:$MZ$4,0))</f>
        <v>59.929726957308809</v>
      </c>
      <c r="I137" s="11">
        <f>INDEX(ENERGY_PRICING!$D$4:$MZ$24,MATCH(Summary!I$5,ENERGY_PRICING!$D$4:$D$24,0),MATCH(Summary!$B137,ENERGY_PRICING!$D$4:$MZ$4,0))</f>
        <v>39.536393623975464</v>
      </c>
    </row>
    <row r="138" spans="2:9" x14ac:dyDescent="0.25">
      <c r="B138" s="91">
        <v>48761</v>
      </c>
      <c r="C138" s="91" t="s">
        <v>139</v>
      </c>
      <c r="D138" s="14">
        <f t="shared" si="3"/>
        <v>2033</v>
      </c>
      <c r="E138" s="11">
        <f>INDEX(ENERGY_PRICING!$D$4:$MZ$24,MATCH(Summary!E$5,ENERGY_PRICING!$D$4:$D$24,0),MATCH(Summary!$B138,ENERGY_PRICING!$D$4:$MZ$4,0))</f>
        <v>83.145926269134918</v>
      </c>
      <c r="F138" s="11">
        <f>INDEX(ENERGY_PRICING!$D$4:$MZ$24,MATCH(Summary!F$5,ENERGY_PRICING!$D$4:$D$24,0),MATCH(Summary!$B138,ENERGY_PRICING!$D$4:$MZ$4,0))</f>
        <v>62.545926269134917</v>
      </c>
      <c r="G138" s="11">
        <f>INDEX(ENERGY_PRICING!$D$4:$MZ$24,MATCH(Summary!G$5,ENERGY_PRICING!$D$4:$D$24,0),MATCH(Summary!$B138,ENERGY_PRICING!$D$4:$MZ$4,0))</f>
        <v>71.406141322898364</v>
      </c>
      <c r="H138" s="11">
        <f>INDEX(ENERGY_PRICING!$D$4:$MZ$24,MATCH(Summary!H$5,ENERGY_PRICING!$D$4:$D$24,0),MATCH(Summary!$B138,ENERGY_PRICING!$D$4:$MZ$4,0))</f>
        <v>73.818638324969285</v>
      </c>
      <c r="I138" s="11">
        <f>INDEX(ENERGY_PRICING!$D$4:$MZ$24,MATCH(Summary!I$5,ENERGY_PRICING!$D$4:$D$24,0),MATCH(Summary!$B138,ENERGY_PRICING!$D$4:$MZ$4,0))</f>
        <v>53.290824738111354</v>
      </c>
    </row>
    <row r="139" spans="2:9" x14ac:dyDescent="0.25">
      <c r="B139" s="91">
        <v>48792</v>
      </c>
      <c r="C139" s="91" t="s">
        <v>139</v>
      </c>
      <c r="D139" s="14">
        <f t="shared" si="3"/>
        <v>2033</v>
      </c>
      <c r="E139" s="11">
        <f>INDEX(ENERGY_PRICING!$D$4:$MZ$24,MATCH(Summary!E$5,ENERGY_PRICING!$D$4:$D$24,0),MATCH(Summary!$B139,ENERGY_PRICING!$D$4:$MZ$4,0))</f>
        <v>83.145926269134918</v>
      </c>
      <c r="F139" s="11">
        <f>INDEX(ENERGY_PRICING!$D$4:$MZ$24,MATCH(Summary!F$5,ENERGY_PRICING!$D$4:$D$24,0),MATCH(Summary!$B139,ENERGY_PRICING!$D$4:$MZ$4,0))</f>
        <v>62.545926269134917</v>
      </c>
      <c r="G139" s="11">
        <f>INDEX(ENERGY_PRICING!$D$4:$MZ$24,MATCH(Summary!G$5,ENERGY_PRICING!$D$4:$D$24,0),MATCH(Summary!$B139,ENERGY_PRICING!$D$4:$MZ$4,0))</f>
        <v>72.735173580962879</v>
      </c>
      <c r="H139" s="11">
        <f>INDEX(ENERGY_PRICING!$D$4:$MZ$24,MATCH(Summary!H$5,ENERGY_PRICING!$D$4:$D$24,0),MATCH(Summary!$B139,ENERGY_PRICING!$D$4:$MZ$4,0))</f>
        <v>77.829797236876857</v>
      </c>
      <c r="I139" s="11">
        <f>INDEX(ENERGY_PRICING!$D$4:$MZ$24,MATCH(Summary!I$5,ENERGY_PRICING!$D$4:$D$24,0),MATCH(Summary!$B139,ENERGY_PRICING!$D$4:$MZ$4,0))</f>
        <v>51.913668204618787</v>
      </c>
    </row>
    <row r="140" spans="2:9" x14ac:dyDescent="0.25">
      <c r="B140" s="91">
        <v>48823</v>
      </c>
      <c r="C140" s="91" t="s">
        <v>139</v>
      </c>
      <c r="D140" s="14">
        <f t="shared" si="3"/>
        <v>2033</v>
      </c>
      <c r="E140" s="11">
        <f>INDEX(ENERGY_PRICING!$D$4:$MZ$24,MATCH(Summary!E$5,ENERGY_PRICING!$D$4:$D$24,0),MATCH(Summary!$B140,ENERGY_PRICING!$D$4:$MZ$4,0))</f>
        <v>56.768597935478319</v>
      </c>
      <c r="F140" s="11">
        <f>INDEX(ENERGY_PRICING!$D$4:$MZ$24,MATCH(Summary!F$5,ENERGY_PRICING!$D$4:$D$24,0),MATCH(Summary!$B140,ENERGY_PRICING!$D$4:$MZ$4,0))</f>
        <v>48.168597935478317</v>
      </c>
      <c r="G140" s="11">
        <f>INDEX(ENERGY_PRICING!$D$4:$MZ$24,MATCH(Summary!G$5,ENERGY_PRICING!$D$4:$D$24,0),MATCH(Summary!$B140,ENERGY_PRICING!$D$4:$MZ$4,0))</f>
        <v>52.181931268811645</v>
      </c>
      <c r="H140" s="11">
        <f>INDEX(ENERGY_PRICING!$D$4:$MZ$24,MATCH(Summary!H$5,ENERGY_PRICING!$D$4:$D$24,0),MATCH(Summary!$B140,ENERGY_PRICING!$D$4:$MZ$4,0))</f>
        <v>52.582978004295704</v>
      </c>
      <c r="I140" s="11">
        <f>INDEX(ENERGY_PRICING!$D$4:$MZ$24,MATCH(Summary!I$5,ENERGY_PRICING!$D$4:$D$24,0),MATCH(Summary!$B140,ENERGY_PRICING!$D$4:$MZ$4,0))</f>
        <v>46.793171131176877</v>
      </c>
    </row>
    <row r="141" spans="2:9" x14ac:dyDescent="0.25">
      <c r="B141" s="91">
        <v>48853</v>
      </c>
      <c r="C141" s="91" t="s">
        <v>138</v>
      </c>
      <c r="D141" s="14">
        <f t="shared" si="3"/>
        <v>2033</v>
      </c>
      <c r="E141" s="11">
        <f>INDEX(ENERGY_PRICING!$D$4:$MZ$24,MATCH(Summary!E$5,ENERGY_PRICING!$D$4:$D$24,0),MATCH(Summary!$B141,ENERGY_PRICING!$D$4:$MZ$4,0))</f>
        <v>56.768597935478319</v>
      </c>
      <c r="F141" s="11">
        <f>INDEX(ENERGY_PRICING!$D$4:$MZ$24,MATCH(Summary!F$5,ENERGY_PRICING!$D$4:$D$24,0),MATCH(Summary!$B141,ENERGY_PRICING!$D$4:$MZ$4,0))</f>
        <v>48.168597935478317</v>
      </c>
      <c r="G141" s="11">
        <f>INDEX(ENERGY_PRICING!$D$4:$MZ$24,MATCH(Summary!G$5,ENERGY_PRICING!$D$4:$D$24,0),MATCH(Summary!$B141,ENERGY_PRICING!$D$4:$MZ$4,0))</f>
        <v>52.052468903220252</v>
      </c>
      <c r="H141" s="11">
        <f>INDEX(ENERGY_PRICING!$D$4:$MZ$24,MATCH(Summary!H$5,ENERGY_PRICING!$D$4:$D$24,0),MATCH(Summary!$B141,ENERGY_PRICING!$D$4:$MZ$4,0))</f>
        <v>53.994404387091215</v>
      </c>
      <c r="I141" s="11">
        <f>INDEX(ENERGY_PRICING!$D$4:$MZ$24,MATCH(Summary!I$5,ENERGY_PRICING!$D$4:$D$24,0),MATCH(Summary!$B141,ENERGY_PRICING!$D$4:$MZ$4,0))</f>
        <v>42.620210838704132</v>
      </c>
    </row>
    <row r="142" spans="2:9" x14ac:dyDescent="0.25">
      <c r="B142" s="91">
        <v>48884</v>
      </c>
      <c r="C142" s="91" t="s">
        <v>138</v>
      </c>
      <c r="D142" s="14">
        <f t="shared" si="3"/>
        <v>2033</v>
      </c>
      <c r="E142" s="11">
        <f>INDEX(ENERGY_PRICING!$D$4:$MZ$24,MATCH(Summary!E$5,ENERGY_PRICING!$D$4:$D$24,0),MATCH(Summary!$B142,ENERGY_PRICING!$D$4:$MZ$4,0))</f>
        <v>85.529029132519568</v>
      </c>
      <c r="F142" s="11">
        <f>INDEX(ENERGY_PRICING!$D$4:$MZ$24,MATCH(Summary!F$5,ENERGY_PRICING!$D$4:$D$24,0),MATCH(Summary!$B142,ENERGY_PRICING!$D$4:$MZ$4,0))</f>
        <v>69.529029132519568</v>
      </c>
      <c r="G142" s="11">
        <f>INDEX(ENERGY_PRICING!$D$4:$MZ$24,MATCH(Summary!G$5,ENERGY_PRICING!$D$4:$D$24,0),MATCH(Summary!$B142,ENERGY_PRICING!$D$4:$MZ$4,0))</f>
        <v>76.985339812131215</v>
      </c>
      <c r="H142" s="11">
        <f>INDEX(ENERGY_PRICING!$D$4:$MZ$24,MATCH(Summary!H$5,ENERGY_PRICING!$D$4:$D$24,0),MATCH(Summary!$B142,ENERGY_PRICING!$D$4:$MZ$4,0))</f>
        <v>78.411394828102246</v>
      </c>
      <c r="I142" s="11">
        <f>INDEX(ENERGY_PRICING!$D$4:$MZ$24,MATCH(Summary!I$5,ENERGY_PRICING!$D$4:$D$24,0),MATCH(Summary!$B142,ENERGY_PRICING!$D$4:$MZ$4,0))</f>
        <v>65.920668696073037</v>
      </c>
    </row>
    <row r="143" spans="2:9" x14ac:dyDescent="0.25">
      <c r="B143" s="91">
        <v>48914</v>
      </c>
      <c r="C143" s="91" t="s">
        <v>138</v>
      </c>
      <c r="D143" s="14">
        <f t="shared" si="3"/>
        <v>2033</v>
      </c>
      <c r="E143" s="11">
        <f>INDEX(ENERGY_PRICING!$D$4:$MZ$24,MATCH(Summary!E$5,ENERGY_PRICING!$D$4:$D$24,0),MATCH(Summary!$B143,ENERGY_PRICING!$D$4:$MZ$4,0))</f>
        <v>127.92586749905823</v>
      </c>
      <c r="F143" s="11">
        <f>INDEX(ENERGY_PRICING!$D$4:$MZ$24,MATCH(Summary!F$5,ENERGY_PRICING!$D$4:$D$24,0),MATCH(Summary!$B143,ENERGY_PRICING!$D$4:$MZ$4,0))</f>
        <v>108.67586749905823</v>
      </c>
      <c r="G143" s="11">
        <f>INDEX(ENERGY_PRICING!$D$4:$MZ$24,MATCH(Summary!G$5,ENERGY_PRICING!$D$4:$D$24,0),MATCH(Summary!$B143,ENERGY_PRICING!$D$4:$MZ$4,0))</f>
        <v>117.36941588615501</v>
      </c>
      <c r="H143" s="11">
        <f>INDEX(ENERGY_PRICING!$D$4:$MZ$24,MATCH(Summary!H$5,ENERGY_PRICING!$D$4:$D$24,0),MATCH(Summary!$B143,ENERGY_PRICING!$D$4:$MZ$4,0))</f>
        <v>118.21051693457247</v>
      </c>
      <c r="I143" s="11">
        <f>INDEX(ENERGY_PRICING!$D$4:$MZ$24,MATCH(Summary!I$5,ENERGY_PRICING!$D$4:$D$24,0),MATCH(Summary!$B143,ENERGY_PRICING!$D$4:$MZ$4,0))</f>
        <v>104.50979443448134</v>
      </c>
    </row>
    <row r="144" spans="2:9" x14ac:dyDescent="0.25">
      <c r="B144" s="91">
        <v>48945</v>
      </c>
      <c r="C144" s="91" t="s">
        <v>138</v>
      </c>
      <c r="D144" s="14">
        <f t="shared" si="3"/>
        <v>2034</v>
      </c>
      <c r="E144" s="11">
        <f>INDEX(ENERGY_PRICING!$D$4:$MZ$24,MATCH(Summary!E$5,ENERGY_PRICING!$D$4:$D$24,0),MATCH(Summary!$B144,ENERGY_PRICING!$D$4:$MZ$4,0))</f>
        <v>232.85282060298354</v>
      </c>
      <c r="F144" s="11">
        <f>INDEX(ENERGY_PRICING!$D$4:$MZ$24,MATCH(Summary!F$5,ENERGY_PRICING!$D$4:$D$24,0),MATCH(Summary!$B144,ENERGY_PRICING!$D$4:$MZ$4,0))</f>
        <v>198.85282060298354</v>
      </c>
      <c r="G144" s="11">
        <f>INDEX(ENERGY_PRICING!$D$4:$MZ$24,MATCH(Summary!G$5,ENERGY_PRICING!$D$4:$D$24,0),MATCH(Summary!$B144,ENERGY_PRICING!$D$4:$MZ$4,0))</f>
        <v>214.20765931266098</v>
      </c>
      <c r="H144" s="11">
        <f>INDEX(ENERGY_PRICING!$D$4:$MZ$24,MATCH(Summary!H$5,ENERGY_PRICING!$D$4:$D$24,0),MATCH(Summary!$B144,ENERGY_PRICING!$D$4:$MZ$4,0))</f>
        <v>215.47047155127439</v>
      </c>
      <c r="I144" s="11">
        <f>INDEX(ENERGY_PRICING!$D$4:$MZ$24,MATCH(Summary!I$5,ENERGY_PRICING!$D$4:$D$24,0),MATCH(Summary!$B144,ENERGY_PRICING!$D$4:$MZ$4,0))</f>
        <v>191.94009935156311</v>
      </c>
    </row>
    <row r="145" spans="2:9" x14ac:dyDescent="0.25">
      <c r="B145" s="91">
        <v>48976</v>
      </c>
      <c r="C145" s="91" t="s">
        <v>138</v>
      </c>
      <c r="D145" s="14">
        <f t="shared" si="3"/>
        <v>2034</v>
      </c>
      <c r="E145" s="11">
        <f>INDEX(ENERGY_PRICING!$D$4:$MZ$24,MATCH(Summary!E$5,ENERGY_PRICING!$D$4:$D$24,0),MATCH(Summary!$B145,ENERGY_PRICING!$D$4:$MZ$4,0))</f>
        <v>207.21763154999999</v>
      </c>
      <c r="F145" s="11">
        <f>INDEX(ENERGY_PRICING!$D$4:$MZ$24,MATCH(Summary!F$5,ENERGY_PRICING!$D$4:$D$24,0),MATCH(Summary!$B145,ENERGY_PRICING!$D$4:$MZ$4,0))</f>
        <v>173.21763154999999</v>
      </c>
      <c r="G145" s="11">
        <f>INDEX(ENERGY_PRICING!$D$4:$MZ$24,MATCH(Summary!G$5,ENERGY_PRICING!$D$4:$D$24,0),MATCH(Summary!$B145,ENERGY_PRICING!$D$4:$MZ$4,0))</f>
        <v>189.40810774047617</v>
      </c>
      <c r="H145" s="11">
        <f>INDEX(ENERGY_PRICING!$D$4:$MZ$24,MATCH(Summary!H$5,ENERGY_PRICING!$D$4:$D$24,0),MATCH(Summary!$B145,ENERGY_PRICING!$D$4:$MZ$4,0))</f>
        <v>197.50334583571427</v>
      </c>
      <c r="I145" s="11">
        <f>INDEX(ENERGY_PRICING!$D$4:$MZ$24,MATCH(Summary!I$5,ENERGY_PRICING!$D$4:$D$24,0),MATCH(Summary!$B145,ENERGY_PRICING!$D$4:$MZ$4,0))</f>
        <v>153.78906012142858</v>
      </c>
    </row>
    <row r="146" spans="2:9" x14ac:dyDescent="0.25">
      <c r="B146" s="91">
        <v>49004</v>
      </c>
      <c r="C146" s="91" t="s">
        <v>138</v>
      </c>
      <c r="D146" s="14">
        <f t="shared" si="3"/>
        <v>2034</v>
      </c>
      <c r="E146" s="11">
        <f>INDEX(ENERGY_PRICING!$D$4:$MZ$24,MATCH(Summary!E$5,ENERGY_PRICING!$D$4:$D$24,0),MATCH(Summary!$B146,ENERGY_PRICING!$D$4:$MZ$4,0))</f>
        <v>118.36653604709853</v>
      </c>
      <c r="F146" s="11">
        <f>INDEX(ENERGY_PRICING!$D$4:$MZ$24,MATCH(Summary!F$5,ENERGY_PRICING!$D$4:$D$24,0),MATCH(Summary!$B146,ENERGY_PRICING!$D$4:$MZ$4,0))</f>
        <v>105.36653604709853</v>
      </c>
      <c r="G146" s="11">
        <f>INDEX(ENERGY_PRICING!$D$4:$MZ$24,MATCH(Summary!G$5,ENERGY_PRICING!$D$4:$D$24,0),MATCH(Summary!$B146,ENERGY_PRICING!$D$4:$MZ$4,0))</f>
        <v>111.80529782367998</v>
      </c>
      <c r="H146" s="11">
        <f>INDEX(ENERGY_PRICING!$D$4:$MZ$24,MATCH(Summary!H$5,ENERGY_PRICING!$D$4:$D$24,0),MATCH(Summary!$B146,ENERGY_PRICING!$D$4:$MZ$4,0))</f>
        <v>115.01169733742111</v>
      </c>
      <c r="I146" s="11">
        <f>INDEX(ENERGY_PRICING!$D$4:$MZ$24,MATCH(Summary!I$5,ENERGY_PRICING!$D$4:$D$24,0),MATCH(Summary!$B146,ENERGY_PRICING!$D$4:$MZ$4,0))</f>
        <v>98.231993563037662</v>
      </c>
    </row>
    <row r="147" spans="2:9" x14ac:dyDescent="0.25">
      <c r="B147" s="91">
        <v>49035</v>
      </c>
      <c r="C147" s="91" t="s">
        <v>138</v>
      </c>
      <c r="D147" s="14">
        <f t="shared" si="3"/>
        <v>2034</v>
      </c>
      <c r="E147" s="11">
        <f>INDEX(ENERGY_PRICING!$D$4:$MZ$24,MATCH(Summary!E$5,ENERGY_PRICING!$D$4:$D$24,0),MATCH(Summary!$B147,ENERGY_PRICING!$D$4:$MZ$4,0))</f>
        <v>85.10514406396139</v>
      </c>
      <c r="F147" s="11">
        <f>INDEX(ENERGY_PRICING!$D$4:$MZ$24,MATCH(Summary!F$5,ENERGY_PRICING!$D$4:$D$24,0),MATCH(Summary!$B147,ENERGY_PRICING!$D$4:$MZ$4,0))</f>
        <v>71.85514406396139</v>
      </c>
      <c r="G147" s="11">
        <f>INDEX(ENERGY_PRICING!$D$4:$MZ$24,MATCH(Summary!G$5,ENERGY_PRICING!$D$4:$D$24,0),MATCH(Summary!$B147,ENERGY_PRICING!$D$4:$MZ$4,0))</f>
        <v>77.74403295285029</v>
      </c>
      <c r="H147" s="11">
        <f>INDEX(ENERGY_PRICING!$D$4:$MZ$24,MATCH(Summary!H$5,ENERGY_PRICING!$D$4:$D$24,0),MATCH(Summary!$B147,ENERGY_PRICING!$D$4:$MZ$4,0))</f>
        <v>80.688477397294719</v>
      </c>
      <c r="I147" s="11">
        <f>INDEX(ENERGY_PRICING!$D$4:$MZ$24,MATCH(Summary!I$5,ENERGY_PRICING!$D$4:$D$24,0),MATCH(Summary!$B147,ENERGY_PRICING!$D$4:$MZ$4,0))</f>
        <v>63.021810730628054</v>
      </c>
    </row>
    <row r="148" spans="2:9" x14ac:dyDescent="0.25">
      <c r="B148" s="91">
        <v>49065</v>
      </c>
      <c r="C148" s="91" t="s">
        <v>138</v>
      </c>
      <c r="D148" s="14">
        <f t="shared" si="3"/>
        <v>2034</v>
      </c>
      <c r="E148" s="11">
        <f>INDEX(ENERGY_PRICING!$D$4:$MZ$24,MATCH(Summary!E$5,ENERGY_PRICING!$D$4:$D$24,0),MATCH(Summary!$B148,ENERGY_PRICING!$D$4:$MZ$4,0))</f>
        <v>62.942346130638107</v>
      </c>
      <c r="F148" s="11">
        <f>INDEX(ENERGY_PRICING!$D$4:$MZ$24,MATCH(Summary!F$5,ENERGY_PRICING!$D$4:$D$24,0),MATCH(Summary!$B148,ENERGY_PRICING!$D$4:$MZ$4,0))</f>
        <v>49.592346130638106</v>
      </c>
      <c r="G148" s="11">
        <f>INDEX(ENERGY_PRICING!$D$4:$MZ$24,MATCH(Summary!G$5,ENERGY_PRICING!$D$4:$D$24,0),MATCH(Summary!$B148,ENERGY_PRICING!$D$4:$MZ$4,0))</f>
        <v>55.908475162896167</v>
      </c>
      <c r="H148" s="11">
        <f>INDEX(ENERGY_PRICING!$D$4:$MZ$24,MATCH(Summary!H$5,ENERGY_PRICING!$D$4:$D$24,0),MATCH(Summary!$B148,ENERGY_PRICING!$D$4:$MZ$4,0))</f>
        <v>57.466786578036874</v>
      </c>
      <c r="I148" s="11">
        <f>INDEX(ENERGY_PRICING!$D$4:$MZ$24,MATCH(Summary!I$5,ENERGY_PRICING!$D$4:$D$24,0),MATCH(Summary!$B148,ENERGY_PRICING!$D$4:$MZ$4,0))</f>
        <v>45.901529751969591</v>
      </c>
    </row>
    <row r="149" spans="2:9" x14ac:dyDescent="0.25">
      <c r="B149" s="91">
        <v>49096</v>
      </c>
      <c r="C149" s="91" t="s">
        <v>139</v>
      </c>
      <c r="D149" s="14">
        <f t="shared" si="3"/>
        <v>2034</v>
      </c>
      <c r="E149" s="11">
        <f>INDEX(ENERGY_PRICING!$D$4:$MZ$24,MATCH(Summary!E$5,ENERGY_PRICING!$D$4:$D$24,0),MATCH(Summary!$B149,ENERGY_PRICING!$D$4:$MZ$4,0))</f>
        <v>66.192889827525519</v>
      </c>
      <c r="F149" s="11">
        <f>INDEX(ENERGY_PRICING!$D$4:$MZ$24,MATCH(Summary!F$5,ENERGY_PRICING!$D$4:$D$24,0),MATCH(Summary!$B149,ENERGY_PRICING!$D$4:$MZ$4,0))</f>
        <v>50.092889827525518</v>
      </c>
      <c r="G149" s="11">
        <f>INDEX(ENERGY_PRICING!$D$4:$MZ$24,MATCH(Summary!G$5,ENERGY_PRICING!$D$4:$D$24,0),MATCH(Summary!$B149,ENERGY_PRICING!$D$4:$MZ$4,0))</f>
        <v>57.96400093863663</v>
      </c>
      <c r="H149" s="11">
        <f>INDEX(ENERGY_PRICING!$D$4:$MZ$24,MATCH(Summary!H$5,ENERGY_PRICING!$D$4:$D$24,0),MATCH(Summary!$B149,ENERGY_PRICING!$D$4:$MZ$4,0))</f>
        <v>61.899556494192183</v>
      </c>
      <c r="I149" s="11">
        <f>INDEX(ENERGY_PRICING!$D$4:$MZ$24,MATCH(Summary!I$5,ENERGY_PRICING!$D$4:$D$24,0),MATCH(Summary!$B149,ENERGY_PRICING!$D$4:$MZ$4,0))</f>
        <v>41.506223160858852</v>
      </c>
    </row>
    <row r="150" spans="2:9" x14ac:dyDescent="0.25">
      <c r="B150" s="91">
        <v>49126</v>
      </c>
      <c r="C150" s="91" t="s">
        <v>139</v>
      </c>
      <c r="D150" s="14">
        <f t="shared" si="3"/>
        <v>2034</v>
      </c>
      <c r="E150" s="11">
        <f>INDEX(ENERGY_PRICING!$D$4:$MZ$24,MATCH(Summary!E$5,ENERGY_PRICING!$D$4:$D$24,0),MATCH(Summary!$B150,ENERGY_PRICING!$D$4:$MZ$4,0))</f>
        <v>85.696152008850007</v>
      </c>
      <c r="F150" s="11">
        <f>INDEX(ENERGY_PRICING!$D$4:$MZ$24,MATCH(Summary!F$5,ENERGY_PRICING!$D$4:$D$24,0),MATCH(Summary!$B150,ENERGY_PRICING!$D$4:$MZ$4,0))</f>
        <v>65.096152008849998</v>
      </c>
      <c r="G150" s="11">
        <f>INDEX(ENERGY_PRICING!$D$4:$MZ$24,MATCH(Summary!G$5,ENERGY_PRICING!$D$4:$D$24,0),MATCH(Summary!$B150,ENERGY_PRICING!$D$4:$MZ$4,0))</f>
        <v>73.956367062613452</v>
      </c>
      <c r="H150" s="11">
        <f>INDEX(ENERGY_PRICING!$D$4:$MZ$24,MATCH(Summary!H$5,ENERGY_PRICING!$D$4:$D$24,0),MATCH(Summary!$B150,ENERGY_PRICING!$D$4:$MZ$4,0))</f>
        <v>76.286598718241933</v>
      </c>
      <c r="I150" s="11">
        <f>INDEX(ENERGY_PRICING!$D$4:$MZ$24,MATCH(Summary!I$5,ENERGY_PRICING!$D$4:$D$24,0),MATCH(Summary!$B150,ENERGY_PRICING!$D$4:$MZ$4,0))</f>
        <v>56.005581170711288</v>
      </c>
    </row>
    <row r="151" spans="2:9" x14ac:dyDescent="0.25">
      <c r="B151" s="91">
        <v>49157</v>
      </c>
      <c r="C151" s="91" t="s">
        <v>139</v>
      </c>
      <c r="D151" s="14">
        <f t="shared" si="3"/>
        <v>2034</v>
      </c>
      <c r="E151" s="11">
        <f>INDEX(ENERGY_PRICING!$D$4:$MZ$24,MATCH(Summary!E$5,ENERGY_PRICING!$D$4:$D$24,0),MATCH(Summary!$B151,ENERGY_PRICING!$D$4:$MZ$4,0))</f>
        <v>85.696152008850007</v>
      </c>
      <c r="F151" s="11">
        <f>INDEX(ENERGY_PRICING!$D$4:$MZ$24,MATCH(Summary!F$5,ENERGY_PRICING!$D$4:$D$24,0),MATCH(Summary!$B151,ENERGY_PRICING!$D$4:$MZ$4,0))</f>
        <v>65.096152008849998</v>
      </c>
      <c r="G151" s="11">
        <f>INDEX(ENERGY_PRICING!$D$4:$MZ$24,MATCH(Summary!G$5,ENERGY_PRICING!$D$4:$D$24,0),MATCH(Summary!$B151,ENERGY_PRICING!$D$4:$MZ$4,0))</f>
        <v>75.285399320677968</v>
      </c>
      <c r="H151" s="11">
        <f>INDEX(ENERGY_PRICING!$D$4:$MZ$24,MATCH(Summary!H$5,ENERGY_PRICING!$D$4:$D$24,0),MATCH(Summary!$B151,ENERGY_PRICING!$D$4:$MZ$4,0))</f>
        <v>80.380022976591945</v>
      </c>
      <c r="I151" s="11">
        <f>INDEX(ENERGY_PRICING!$D$4:$MZ$24,MATCH(Summary!I$5,ENERGY_PRICING!$D$4:$D$24,0),MATCH(Summary!$B151,ENERGY_PRICING!$D$4:$MZ$4,0))</f>
        <v>54.463893944333869</v>
      </c>
    </row>
    <row r="152" spans="2:9" x14ac:dyDescent="0.25">
      <c r="B152" s="91">
        <v>49188</v>
      </c>
      <c r="C152" s="91" t="s">
        <v>139</v>
      </c>
      <c r="D152" s="14">
        <f t="shared" si="3"/>
        <v>2034</v>
      </c>
      <c r="E152" s="11">
        <f>INDEX(ENERGY_PRICING!$D$4:$MZ$24,MATCH(Summary!E$5,ENERGY_PRICING!$D$4:$D$24,0),MATCH(Summary!$B152,ENERGY_PRICING!$D$4:$MZ$4,0))</f>
        <v>58.509786543973455</v>
      </c>
      <c r="F152" s="11">
        <f>INDEX(ENERGY_PRICING!$D$4:$MZ$24,MATCH(Summary!F$5,ENERGY_PRICING!$D$4:$D$24,0),MATCH(Summary!$B152,ENERGY_PRICING!$D$4:$MZ$4,0))</f>
        <v>49.909786543973453</v>
      </c>
      <c r="G152" s="11">
        <f>INDEX(ENERGY_PRICING!$D$4:$MZ$24,MATCH(Summary!G$5,ENERGY_PRICING!$D$4:$D$24,0),MATCH(Summary!$B152,ENERGY_PRICING!$D$4:$MZ$4,0))</f>
        <v>53.732008766195676</v>
      </c>
      <c r="H152" s="11">
        <f>INDEX(ENERGY_PRICING!$D$4:$MZ$24,MATCH(Summary!H$5,ENERGY_PRICING!$D$4:$D$24,0),MATCH(Summary!$B152,ENERGY_PRICING!$D$4:$MZ$4,0))</f>
        <v>53.979460325841004</v>
      </c>
      <c r="I152" s="11">
        <f>INDEX(ENERGY_PRICING!$D$4:$MZ$24,MATCH(Summary!I$5,ENERGY_PRICING!$D$4:$D$24,0),MATCH(Summary!$B152,ENERGY_PRICING!$D$4:$MZ$4,0))</f>
        <v>48.077105646905011</v>
      </c>
    </row>
    <row r="153" spans="2:9" x14ac:dyDescent="0.25">
      <c r="B153" s="91">
        <v>49218</v>
      </c>
      <c r="C153" s="91" t="s">
        <v>138</v>
      </c>
      <c r="D153" s="14">
        <f t="shared" si="3"/>
        <v>2034</v>
      </c>
      <c r="E153" s="11">
        <f>INDEX(ENERGY_PRICING!$D$4:$MZ$24,MATCH(Summary!E$5,ENERGY_PRICING!$D$4:$D$24,0),MATCH(Summary!$B153,ENERGY_PRICING!$D$4:$MZ$4,0))</f>
        <v>58.509786543973455</v>
      </c>
      <c r="F153" s="11">
        <f>INDEX(ENERGY_PRICING!$D$4:$MZ$24,MATCH(Summary!F$5,ENERGY_PRICING!$D$4:$D$24,0),MATCH(Summary!$B153,ENERGY_PRICING!$D$4:$MZ$4,0))</f>
        <v>49.909786543973453</v>
      </c>
      <c r="G153" s="11">
        <f>INDEX(ENERGY_PRICING!$D$4:$MZ$24,MATCH(Summary!G$5,ENERGY_PRICING!$D$4:$D$24,0),MATCH(Summary!$B153,ENERGY_PRICING!$D$4:$MZ$4,0))</f>
        <v>53.97860374827453</v>
      </c>
      <c r="H153" s="11">
        <f>INDEX(ENERGY_PRICING!$D$4:$MZ$24,MATCH(Summary!H$5,ENERGY_PRICING!$D$4:$D$24,0),MATCH(Summary!$B153,ENERGY_PRICING!$D$4:$MZ$4,0))</f>
        <v>56.013012350425065</v>
      </c>
      <c r="I153" s="11">
        <f>INDEX(ENERGY_PRICING!$D$4:$MZ$24,MATCH(Summary!I$5,ENERGY_PRICING!$D$4:$D$24,0),MATCH(Summary!$B153,ENERGY_PRICING!$D$4:$MZ$4,0))</f>
        <v>44.916238156876673</v>
      </c>
    </row>
    <row r="154" spans="2:9" x14ac:dyDescent="0.25">
      <c r="B154" s="91">
        <v>49249</v>
      </c>
      <c r="C154" s="91" t="s">
        <v>138</v>
      </c>
      <c r="D154" s="14">
        <f t="shared" si="3"/>
        <v>2034</v>
      </c>
      <c r="E154" s="11">
        <f>INDEX(ENERGY_PRICING!$D$4:$MZ$24,MATCH(Summary!E$5,ENERGY_PRICING!$D$4:$D$24,0),MATCH(Summary!$B154,ENERGY_PRICING!$D$4:$MZ$4,0))</f>
        <v>86.494180829051885</v>
      </c>
      <c r="F154" s="11">
        <f>INDEX(ENERGY_PRICING!$D$4:$MZ$24,MATCH(Summary!F$5,ENERGY_PRICING!$D$4:$D$24,0),MATCH(Summary!$B154,ENERGY_PRICING!$D$4:$MZ$4,0))</f>
        <v>70.494180829051885</v>
      </c>
      <c r="G154" s="11">
        <f>INDEX(ENERGY_PRICING!$D$4:$MZ$24,MATCH(Summary!G$5,ENERGY_PRICING!$D$4:$D$24,0),MATCH(Summary!$B154,ENERGY_PRICING!$D$4:$MZ$4,0))</f>
        <v>77.950491508663532</v>
      </c>
      <c r="H154" s="11">
        <f>INDEX(ENERGY_PRICING!$D$4:$MZ$24,MATCH(Summary!H$5,ENERGY_PRICING!$D$4:$D$24,0),MATCH(Summary!$B154,ENERGY_PRICING!$D$4:$MZ$4,0))</f>
        <v>79.344374801416819</v>
      </c>
      <c r="I154" s="11">
        <f>INDEX(ENERGY_PRICING!$D$4:$MZ$24,MATCH(Summary!I$5,ENERGY_PRICING!$D$4:$D$24,0),MATCH(Summary!$B154,ENERGY_PRICING!$D$4:$MZ$4,0))</f>
        <v>66.954185304443072</v>
      </c>
    </row>
    <row r="155" spans="2:9" x14ac:dyDescent="0.25">
      <c r="B155" s="91">
        <v>49279</v>
      </c>
      <c r="C155" s="91" t="s">
        <v>138</v>
      </c>
      <c r="D155" s="14">
        <f t="shared" si="3"/>
        <v>2034</v>
      </c>
      <c r="E155" s="11">
        <f>INDEX(ENERGY_PRICING!$D$4:$MZ$24,MATCH(Summary!E$5,ENERGY_PRICING!$D$4:$D$24,0),MATCH(Summary!$B155,ENERGY_PRICING!$D$4:$MZ$4,0))</f>
        <v>129.28551841391348</v>
      </c>
      <c r="F155" s="11">
        <f>INDEX(ENERGY_PRICING!$D$4:$MZ$24,MATCH(Summary!F$5,ENERGY_PRICING!$D$4:$D$24,0),MATCH(Summary!$B155,ENERGY_PRICING!$D$4:$MZ$4,0))</f>
        <v>110.03551841391348</v>
      </c>
      <c r="G155" s="11">
        <f>INDEX(ENERGY_PRICING!$D$4:$MZ$24,MATCH(Summary!G$5,ENERGY_PRICING!$D$4:$D$24,0),MATCH(Summary!$B155,ENERGY_PRICING!$D$4:$MZ$4,0))</f>
        <v>118.31508830638658</v>
      </c>
      <c r="H155" s="11">
        <f>INDEX(ENERGY_PRICING!$D$4:$MZ$24,MATCH(Summary!H$5,ENERGY_PRICING!$D$4:$D$24,0),MATCH(Summary!$B155,ENERGY_PRICING!$D$4:$MZ$4,0))</f>
        <v>118.90534040056143</v>
      </c>
      <c r="I155" s="11">
        <f>INDEX(ENERGY_PRICING!$D$4:$MZ$24,MATCH(Summary!I$5,ENERGY_PRICING!$D$4:$D$24,0),MATCH(Summary!$B155,ENERGY_PRICING!$D$4:$MZ$4,0))</f>
        <v>104.71522927932726</v>
      </c>
    </row>
    <row r="156" spans="2:9" x14ac:dyDescent="0.25">
      <c r="B156" s="91">
        <v>49310</v>
      </c>
      <c r="C156" s="91" t="s">
        <v>138</v>
      </c>
      <c r="D156" s="14">
        <f t="shared" si="3"/>
        <v>2035</v>
      </c>
      <c r="E156" s="11">
        <f>INDEX(ENERGY_PRICING!$D$4:$MZ$24,MATCH(Summary!E$5,ENERGY_PRICING!$D$4:$D$24,0),MATCH(Summary!$B156,ENERGY_PRICING!$D$4:$MZ$4,0))</f>
        <v>233.15358651765072</v>
      </c>
      <c r="F156" s="11">
        <f>INDEX(ENERGY_PRICING!$D$4:$MZ$24,MATCH(Summary!F$5,ENERGY_PRICING!$D$4:$D$24,0),MATCH(Summary!$B156,ENERGY_PRICING!$D$4:$MZ$4,0))</f>
        <v>199.15358651765072</v>
      </c>
      <c r="G156" s="11">
        <f>INDEX(ENERGY_PRICING!$D$4:$MZ$24,MATCH(Summary!G$5,ENERGY_PRICING!$D$4:$D$24,0),MATCH(Summary!$B156,ENERGY_PRICING!$D$4:$MZ$4,0))</f>
        <v>215.23960802302705</v>
      </c>
      <c r="H156" s="11">
        <f>INDEX(ENERGY_PRICING!$D$4:$MZ$24,MATCH(Summary!H$5,ENERGY_PRICING!$D$4:$D$24,0),MATCH(Summary!$B156,ENERGY_PRICING!$D$4:$MZ$4,0))</f>
        <v>216.85830953321039</v>
      </c>
      <c r="I156" s="11">
        <f>INDEX(ENERGY_PRICING!$D$4:$MZ$24,MATCH(Summary!I$5,ENERGY_PRICING!$D$4:$D$24,0),MATCH(Summary!$B156,ENERGY_PRICING!$D$4:$MZ$4,0))</f>
        <v>194.45381790588627</v>
      </c>
    </row>
    <row r="157" spans="2:9" x14ac:dyDescent="0.25">
      <c r="B157" s="91">
        <v>49341</v>
      </c>
      <c r="C157" s="91" t="s">
        <v>138</v>
      </c>
      <c r="D157" s="14">
        <f t="shared" si="3"/>
        <v>2035</v>
      </c>
      <c r="E157" s="11">
        <f>INDEX(ENERGY_PRICING!$D$4:$MZ$24,MATCH(Summary!E$5,ENERGY_PRICING!$D$4:$D$24,0),MATCH(Summary!$B157,ENERGY_PRICING!$D$4:$MZ$4,0))</f>
        <v>207.48528559999997</v>
      </c>
      <c r="F157" s="11">
        <f>INDEX(ENERGY_PRICING!$D$4:$MZ$24,MATCH(Summary!F$5,ENERGY_PRICING!$D$4:$D$24,0),MATCH(Summary!$B157,ENERGY_PRICING!$D$4:$MZ$4,0))</f>
        <v>173.48528559999997</v>
      </c>
      <c r="G157" s="11">
        <f>INDEX(ENERGY_PRICING!$D$4:$MZ$24,MATCH(Summary!G$5,ENERGY_PRICING!$D$4:$D$24,0),MATCH(Summary!$B157,ENERGY_PRICING!$D$4:$MZ$4,0))</f>
        <v>189.67576179047614</v>
      </c>
      <c r="H157" s="11">
        <f>INDEX(ENERGY_PRICING!$D$4:$MZ$24,MATCH(Summary!H$5,ENERGY_PRICING!$D$4:$D$24,0),MATCH(Summary!$B157,ENERGY_PRICING!$D$4:$MZ$4,0))</f>
        <v>197.77099988571425</v>
      </c>
      <c r="I157" s="11">
        <f>INDEX(ENERGY_PRICING!$D$4:$MZ$24,MATCH(Summary!I$5,ENERGY_PRICING!$D$4:$D$24,0),MATCH(Summary!$B157,ENERGY_PRICING!$D$4:$MZ$4,0))</f>
        <v>154.05671417142852</v>
      </c>
    </row>
    <row r="158" spans="2:9" x14ac:dyDescent="0.25">
      <c r="B158" s="91">
        <v>49369</v>
      </c>
      <c r="C158" s="91" t="s">
        <v>138</v>
      </c>
      <c r="D158" s="14">
        <f t="shared" si="3"/>
        <v>2035</v>
      </c>
      <c r="E158" s="11">
        <f>INDEX(ENERGY_PRICING!$D$4:$MZ$24,MATCH(Summary!E$5,ENERGY_PRICING!$D$4:$D$24,0),MATCH(Summary!$B158,ENERGY_PRICING!$D$4:$MZ$4,0))</f>
        <v>118.68697745204362</v>
      </c>
      <c r="F158" s="11">
        <f>INDEX(ENERGY_PRICING!$D$4:$MZ$24,MATCH(Summary!F$5,ENERGY_PRICING!$D$4:$D$24,0),MATCH(Summary!$B158,ENERGY_PRICING!$D$4:$MZ$4,0))</f>
        <v>105.68697745204362</v>
      </c>
      <c r="G158" s="11">
        <f>INDEX(ENERGY_PRICING!$D$4:$MZ$24,MATCH(Summary!G$5,ENERGY_PRICING!$D$4:$D$24,0),MATCH(Summary!$B158,ENERGY_PRICING!$D$4:$MZ$4,0))</f>
        <v>111.84579306442585</v>
      </c>
      <c r="H158" s="11">
        <f>INDEX(ENERGY_PRICING!$D$4:$MZ$24,MATCH(Summary!H$5,ENERGY_PRICING!$D$4:$D$24,0),MATCH(Summary!$B158,ENERGY_PRICING!$D$4:$MZ$4,0))</f>
        <v>114.91278390365652</v>
      </c>
      <c r="I158" s="11">
        <f>INDEX(ENERGY_PRICING!$D$4:$MZ$24,MATCH(Summary!I$5,ENERGY_PRICING!$D$4:$D$24,0),MATCH(Summary!$B158,ENERGY_PRICING!$D$4:$MZ$4,0))</f>
        <v>97.712433188124095</v>
      </c>
    </row>
    <row r="159" spans="2:9" x14ac:dyDescent="0.25">
      <c r="B159" s="91">
        <v>49400</v>
      </c>
      <c r="C159" s="91" t="s">
        <v>138</v>
      </c>
      <c r="D159" s="14">
        <f t="shared" si="3"/>
        <v>2035</v>
      </c>
      <c r="E159" s="11">
        <f>INDEX(ENERGY_PRICING!$D$4:$MZ$24,MATCH(Summary!E$5,ENERGY_PRICING!$D$4:$D$24,0),MATCH(Summary!$B159,ENERGY_PRICING!$D$4:$MZ$4,0))</f>
        <v>85.607075897186462</v>
      </c>
      <c r="F159" s="11">
        <f>INDEX(ENERGY_PRICING!$D$4:$MZ$24,MATCH(Summary!F$5,ENERGY_PRICING!$D$4:$D$24,0),MATCH(Summary!$B159,ENERGY_PRICING!$D$4:$MZ$4,0))</f>
        <v>72.357075897186462</v>
      </c>
      <c r="G159" s="11">
        <f>INDEX(ENERGY_PRICING!$D$4:$MZ$24,MATCH(Summary!G$5,ENERGY_PRICING!$D$4:$D$24,0),MATCH(Summary!$B159,ENERGY_PRICING!$D$4:$MZ$4,0))</f>
        <v>78.540409230519799</v>
      </c>
      <c r="H159" s="11">
        <f>INDEX(ENERGY_PRICING!$D$4:$MZ$24,MATCH(Summary!H$5,ENERGY_PRICING!$D$4:$D$24,0),MATCH(Summary!$B159,ENERGY_PRICING!$D$4:$MZ$4,0))</f>
        <v>81.632075897186468</v>
      </c>
      <c r="I159" s="11">
        <f>INDEX(ENERGY_PRICING!$D$4:$MZ$24,MATCH(Summary!I$5,ENERGY_PRICING!$D$4:$D$24,0),MATCH(Summary!$B159,ENERGY_PRICING!$D$4:$MZ$4,0))</f>
        <v>64.407075897186459</v>
      </c>
    </row>
    <row r="160" spans="2:9" x14ac:dyDescent="0.25">
      <c r="B160" s="91">
        <v>49430</v>
      </c>
      <c r="C160" s="91" t="s">
        <v>138</v>
      </c>
      <c r="D160" s="14">
        <f t="shared" si="3"/>
        <v>2035</v>
      </c>
      <c r="E160" s="11">
        <f>INDEX(ENERGY_PRICING!$D$4:$MZ$24,MATCH(Summary!E$5,ENERGY_PRICING!$D$4:$D$24,0),MATCH(Summary!$B160,ENERGY_PRICING!$D$4:$MZ$4,0))</f>
        <v>63.313566548960814</v>
      </c>
      <c r="F160" s="11">
        <f>INDEX(ENERGY_PRICING!$D$4:$MZ$24,MATCH(Summary!F$5,ENERGY_PRICING!$D$4:$D$24,0),MATCH(Summary!$B160,ENERGY_PRICING!$D$4:$MZ$4,0))</f>
        <v>49.963566548960813</v>
      </c>
      <c r="G160" s="11">
        <f>INDEX(ENERGY_PRICING!$D$4:$MZ$24,MATCH(Summary!G$5,ENERGY_PRICING!$D$4:$D$24,0),MATCH(Summary!$B160,ENERGY_PRICING!$D$4:$MZ$4,0))</f>
        <v>56.279695581218874</v>
      </c>
      <c r="H160" s="11">
        <f>INDEX(ENERGY_PRICING!$D$4:$MZ$24,MATCH(Summary!H$5,ENERGY_PRICING!$D$4:$D$24,0),MATCH(Summary!$B160,ENERGY_PRICING!$D$4:$MZ$4,0))</f>
        <v>57.826032144155626</v>
      </c>
      <c r="I160" s="11">
        <f>INDEX(ENERGY_PRICING!$D$4:$MZ$24,MATCH(Summary!I$5,ENERGY_PRICING!$D$4:$D$24,0),MATCH(Summary!$B160,ENERGY_PRICING!$D$4:$MZ$4,0))</f>
        <v>46.296699874700224</v>
      </c>
    </row>
    <row r="161" spans="2:9" x14ac:dyDescent="0.25">
      <c r="B161" s="91">
        <v>49461</v>
      </c>
      <c r="C161" s="91" t="s">
        <v>139</v>
      </c>
      <c r="D161" s="14">
        <f t="shared" si="3"/>
        <v>2035</v>
      </c>
      <c r="E161" s="11">
        <f>INDEX(ENERGY_PRICING!$D$4:$MZ$24,MATCH(Summary!E$5,ENERGY_PRICING!$D$4:$D$24,0),MATCH(Summary!$B161,ENERGY_PRICING!$D$4:$MZ$4,0))</f>
        <v>66.583281253367247</v>
      </c>
      <c r="F161" s="11">
        <f>INDEX(ENERGY_PRICING!$D$4:$MZ$24,MATCH(Summary!F$5,ENERGY_PRICING!$D$4:$D$24,0),MATCH(Summary!$B161,ENERGY_PRICING!$D$4:$MZ$4,0))</f>
        <v>50.483281253367245</v>
      </c>
      <c r="G161" s="11">
        <f>INDEX(ENERGY_PRICING!$D$4:$MZ$24,MATCH(Summary!G$5,ENERGY_PRICING!$D$4:$D$24,0),MATCH(Summary!$B161,ENERGY_PRICING!$D$4:$MZ$4,0))</f>
        <v>57.996614586700588</v>
      </c>
      <c r="H161" s="11">
        <f>INDEX(ENERGY_PRICING!$D$4:$MZ$24,MATCH(Summary!H$5,ENERGY_PRICING!$D$4:$D$24,0),MATCH(Summary!$B161,ENERGY_PRICING!$D$4:$MZ$4,0))</f>
        <v>61.753281253367248</v>
      </c>
      <c r="I161" s="11">
        <f>INDEX(ENERGY_PRICING!$D$4:$MZ$24,MATCH(Summary!I$5,ENERGY_PRICING!$D$4:$D$24,0),MATCH(Summary!$B161,ENERGY_PRICING!$D$4:$MZ$4,0))</f>
        <v>40.823281253367249</v>
      </c>
    </row>
    <row r="162" spans="2:9" x14ac:dyDescent="0.25">
      <c r="B162" s="91">
        <v>49491</v>
      </c>
      <c r="C162" s="91" t="s">
        <v>139</v>
      </c>
      <c r="D162" s="14">
        <f t="shared" si="3"/>
        <v>2035</v>
      </c>
      <c r="E162" s="11">
        <f>INDEX(ENERGY_PRICING!$D$4:$MZ$24,MATCH(Summary!E$5,ENERGY_PRICING!$D$4:$D$24,0),MATCH(Summary!$B162,ENERGY_PRICING!$D$4:$MZ$4,0))</f>
        <v>86.201569479805812</v>
      </c>
      <c r="F162" s="11">
        <f>INDEX(ENERGY_PRICING!$D$4:$MZ$24,MATCH(Summary!F$5,ENERGY_PRICING!$D$4:$D$24,0),MATCH(Summary!$B162,ENERGY_PRICING!$D$4:$MZ$4,0))</f>
        <v>65.601569479805818</v>
      </c>
      <c r="G162" s="11">
        <f>INDEX(ENERGY_PRICING!$D$4:$MZ$24,MATCH(Summary!G$5,ENERGY_PRICING!$D$4:$D$24,0),MATCH(Summary!$B162,ENERGY_PRICING!$D$4:$MZ$4,0))</f>
        <v>74.904795286257425</v>
      </c>
      <c r="H162" s="11">
        <f>INDEX(ENERGY_PRICING!$D$4:$MZ$24,MATCH(Summary!H$5,ENERGY_PRICING!$D$4:$D$24,0),MATCH(Summary!$B162,ENERGY_PRICING!$D$4:$MZ$4,0))</f>
        <v>77.44022852884433</v>
      </c>
      <c r="I162" s="11">
        <f>INDEX(ENERGY_PRICING!$D$4:$MZ$24,MATCH(Summary!I$5,ENERGY_PRICING!$D$4:$D$24,0),MATCH(Summary!$B162,ENERGY_PRICING!$D$4:$MZ$4,0))</f>
        <v>57.872638478502971</v>
      </c>
    </row>
    <row r="163" spans="2:9" x14ac:dyDescent="0.25">
      <c r="B163" s="91">
        <v>49522</v>
      </c>
      <c r="C163" s="91" t="s">
        <v>139</v>
      </c>
      <c r="D163" s="14">
        <f t="shared" si="3"/>
        <v>2035</v>
      </c>
      <c r="E163" s="11">
        <f>INDEX(ENERGY_PRICING!$D$4:$MZ$24,MATCH(Summary!E$5,ENERGY_PRICING!$D$4:$D$24,0),MATCH(Summary!$B163,ENERGY_PRICING!$D$4:$MZ$4,0))</f>
        <v>86.201569479805812</v>
      </c>
      <c r="F163" s="11">
        <f>INDEX(ENERGY_PRICING!$D$4:$MZ$24,MATCH(Summary!F$5,ENERGY_PRICING!$D$4:$D$24,0),MATCH(Summary!$B163,ENERGY_PRICING!$D$4:$MZ$4,0))</f>
        <v>65.601569479805818</v>
      </c>
      <c r="G163" s="11">
        <f>INDEX(ENERGY_PRICING!$D$4:$MZ$24,MATCH(Summary!G$5,ENERGY_PRICING!$D$4:$D$24,0),MATCH(Summary!$B163,ENERGY_PRICING!$D$4:$MZ$4,0))</f>
        <v>75.790816791633773</v>
      </c>
      <c r="H163" s="11">
        <f>INDEX(ENERGY_PRICING!$D$4:$MZ$24,MATCH(Summary!H$5,ENERGY_PRICING!$D$4:$D$24,0),MATCH(Summary!$B163,ENERGY_PRICING!$D$4:$MZ$4,0))</f>
        <v>80.885440447547751</v>
      </c>
      <c r="I163" s="11">
        <f>INDEX(ENERGY_PRICING!$D$4:$MZ$24,MATCH(Summary!I$5,ENERGY_PRICING!$D$4:$D$24,0),MATCH(Summary!$B163,ENERGY_PRICING!$D$4:$MZ$4,0))</f>
        <v>54.969311415289695</v>
      </c>
    </row>
    <row r="164" spans="2:9" x14ac:dyDescent="0.25">
      <c r="B164" s="91">
        <v>49553</v>
      </c>
      <c r="C164" s="91" t="s">
        <v>139</v>
      </c>
      <c r="D164" s="14">
        <f t="shared" si="3"/>
        <v>2035</v>
      </c>
      <c r="E164" s="11">
        <f>INDEX(ENERGY_PRICING!$D$4:$MZ$24,MATCH(Summary!E$5,ENERGY_PRICING!$D$4:$D$24,0),MATCH(Summary!$B164,ENERGY_PRICING!$D$4:$MZ$4,0))</f>
        <v>58.854864679315689</v>
      </c>
      <c r="F164" s="11">
        <f>INDEX(ENERGY_PRICING!$D$4:$MZ$24,MATCH(Summary!F$5,ENERGY_PRICING!$D$4:$D$24,0),MATCH(Summary!$B164,ENERGY_PRICING!$D$4:$MZ$4,0))</f>
        <v>50.254864679315688</v>
      </c>
      <c r="G164" s="11">
        <f>INDEX(ENERGY_PRICING!$D$4:$MZ$24,MATCH(Summary!G$5,ENERGY_PRICING!$D$4:$D$24,0),MATCH(Summary!$B164,ENERGY_PRICING!$D$4:$MZ$4,0))</f>
        <v>53.885975790426798</v>
      </c>
      <c r="H164" s="11">
        <f>INDEX(ENERGY_PRICING!$D$4:$MZ$24,MATCH(Summary!H$5,ENERGY_PRICING!$D$4:$D$24,0),MATCH(Summary!$B164,ENERGY_PRICING!$D$4:$MZ$4,0))</f>
        <v>54.02636919000517</v>
      </c>
      <c r="I164" s="11">
        <f>INDEX(ENERGY_PRICING!$D$4:$MZ$24,MATCH(Summary!I$5,ENERGY_PRICING!$D$4:$D$24,0),MATCH(Summary!$B164,ENERGY_PRICING!$D$4:$MZ$4,0))</f>
        <v>47.871855657936734</v>
      </c>
    </row>
    <row r="165" spans="2:9" x14ac:dyDescent="0.25">
      <c r="B165" s="91">
        <v>49583</v>
      </c>
      <c r="C165" s="91" t="s">
        <v>138</v>
      </c>
      <c r="D165" s="14">
        <f t="shared" si="3"/>
        <v>2035</v>
      </c>
      <c r="E165" s="11">
        <f>INDEX(ENERGY_PRICING!$D$4:$MZ$24,MATCH(Summary!E$5,ENERGY_PRICING!$D$4:$D$24,0),MATCH(Summary!$B165,ENERGY_PRICING!$D$4:$MZ$4,0))</f>
        <v>58.854864679315689</v>
      </c>
      <c r="F165" s="11">
        <f>INDEX(ENERGY_PRICING!$D$4:$MZ$24,MATCH(Summary!F$5,ENERGY_PRICING!$D$4:$D$24,0),MATCH(Summary!$B165,ENERGY_PRICING!$D$4:$MZ$4,0))</f>
        <v>50.254864679315688</v>
      </c>
      <c r="G165" s="11">
        <f>INDEX(ENERGY_PRICING!$D$4:$MZ$24,MATCH(Summary!G$5,ENERGY_PRICING!$D$4:$D$24,0),MATCH(Summary!$B165,ENERGY_PRICING!$D$4:$MZ$4,0))</f>
        <v>54.508628120175899</v>
      </c>
      <c r="H165" s="11">
        <f>INDEX(ENERGY_PRICING!$D$4:$MZ$24,MATCH(Summary!H$5,ENERGY_PRICING!$D$4:$D$24,0),MATCH(Summary!$B165,ENERGY_PRICING!$D$4:$MZ$4,0))</f>
        <v>56.635509840606012</v>
      </c>
      <c r="I165" s="11">
        <f>INDEX(ENERGY_PRICING!$D$4:$MZ$24,MATCH(Summary!I$5,ENERGY_PRICING!$D$4:$D$24,0),MATCH(Summary!$B165,ENERGY_PRICING!$D$4:$MZ$4,0))</f>
        <v>45.816155001896334</v>
      </c>
    </row>
    <row r="166" spans="2:9" x14ac:dyDescent="0.25">
      <c r="B166" s="91">
        <v>49614</v>
      </c>
      <c r="C166" s="91" t="s">
        <v>138</v>
      </c>
      <c r="D166" s="14">
        <f t="shared" si="3"/>
        <v>2035</v>
      </c>
      <c r="E166" s="11">
        <f>INDEX(ENERGY_PRICING!$D$4:$MZ$24,MATCH(Summary!E$5,ENERGY_PRICING!$D$4:$D$24,0),MATCH(Summary!$B166,ENERGY_PRICING!$D$4:$MZ$4,0))</f>
        <v>86.68545978995067</v>
      </c>
      <c r="F166" s="11">
        <f>INDEX(ENERGY_PRICING!$D$4:$MZ$24,MATCH(Summary!F$5,ENERGY_PRICING!$D$4:$D$24,0),MATCH(Summary!$B166,ENERGY_PRICING!$D$4:$MZ$4,0))</f>
        <v>70.68545978995067</v>
      </c>
      <c r="G166" s="11">
        <f>INDEX(ENERGY_PRICING!$D$4:$MZ$24,MATCH(Summary!G$5,ENERGY_PRICING!$D$4:$D$24,0),MATCH(Summary!$B166,ENERGY_PRICING!$D$4:$MZ$4,0))</f>
        <v>78.141770469562317</v>
      </c>
      <c r="H166" s="11">
        <f>INDEX(ENERGY_PRICING!$D$4:$MZ$24,MATCH(Summary!H$5,ENERGY_PRICING!$D$4:$D$24,0),MATCH(Summary!$B166,ENERGY_PRICING!$D$4:$MZ$4,0))</f>
        <v>79.529277796952314</v>
      </c>
      <c r="I166" s="11">
        <f>INDEX(ENERGY_PRICING!$D$4:$MZ$24,MATCH(Summary!I$5,ENERGY_PRICING!$D$4:$D$24,0),MATCH(Summary!$B166,ENERGY_PRICING!$D$4:$MZ$4,0))</f>
        <v>67.15901319173885</v>
      </c>
    </row>
    <row r="167" spans="2:9" x14ac:dyDescent="0.25">
      <c r="B167" s="91">
        <v>49644</v>
      </c>
      <c r="C167" s="91" t="s">
        <v>138</v>
      </c>
      <c r="D167" s="14">
        <f t="shared" si="3"/>
        <v>2035</v>
      </c>
      <c r="E167" s="11">
        <f>INDEX(ENERGY_PRICING!$D$4:$MZ$24,MATCH(Summary!E$5,ENERGY_PRICING!$D$4:$D$24,0),MATCH(Summary!$B167,ENERGY_PRICING!$D$4:$MZ$4,0))</f>
        <v>129.55498135441599</v>
      </c>
      <c r="F167" s="11">
        <f>INDEX(ENERGY_PRICING!$D$4:$MZ$24,MATCH(Summary!F$5,ENERGY_PRICING!$D$4:$D$24,0),MATCH(Summary!$B167,ENERGY_PRICING!$D$4:$MZ$4,0))</f>
        <v>110.30498135441599</v>
      </c>
      <c r="G167" s="11">
        <f>INDEX(ENERGY_PRICING!$D$4:$MZ$24,MATCH(Summary!G$5,ENERGY_PRICING!$D$4:$D$24,0),MATCH(Summary!$B167,ENERGY_PRICING!$D$4:$MZ$4,0))</f>
        <v>118.58455124688911</v>
      </c>
      <c r="H167" s="11">
        <f>INDEX(ENERGY_PRICING!$D$4:$MZ$24,MATCH(Summary!H$5,ENERGY_PRICING!$D$4:$D$24,0),MATCH(Summary!$B167,ENERGY_PRICING!$D$4:$MZ$4,0))</f>
        <v>119.1661109881445</v>
      </c>
      <c r="I167" s="11">
        <f>INDEX(ENERGY_PRICING!$D$4:$MZ$24,MATCH(Summary!I$5,ENERGY_PRICING!$D$4:$D$24,0),MATCH(Summary!$B167,ENERGY_PRICING!$D$4:$MZ$4,0))</f>
        <v>105.00207692566862</v>
      </c>
    </row>
    <row r="168" spans="2:9" x14ac:dyDescent="0.25">
      <c r="B168" s="91">
        <v>49675</v>
      </c>
      <c r="C168" s="91" t="s">
        <v>138</v>
      </c>
      <c r="D168" s="14">
        <f t="shared" si="3"/>
        <v>2036</v>
      </c>
      <c r="E168" s="11">
        <f>INDEX(ENERGY_PRICING!$D$4:$MZ$24,MATCH(Summary!E$5,ENERGY_PRICING!$D$4:$D$24,0),MATCH(Summary!$B168,ENERGY_PRICING!$D$4:$MZ$4,0))</f>
        <v>234.08652202898762</v>
      </c>
      <c r="F168" s="11">
        <f>INDEX(ENERGY_PRICING!$D$4:$MZ$24,MATCH(Summary!F$5,ENERGY_PRICING!$D$4:$D$24,0),MATCH(Summary!$B168,ENERGY_PRICING!$D$4:$MZ$4,0))</f>
        <v>200.08652202898762</v>
      </c>
      <c r="G168" s="11">
        <f>INDEX(ENERGY_PRICING!$D$4:$MZ$24,MATCH(Summary!G$5,ENERGY_PRICING!$D$4:$D$24,0),MATCH(Summary!$B168,ENERGY_PRICING!$D$4:$MZ$4,0))</f>
        <v>216.17254353436397</v>
      </c>
      <c r="H168" s="11">
        <f>INDEX(ENERGY_PRICING!$D$4:$MZ$24,MATCH(Summary!H$5,ENERGY_PRICING!$D$4:$D$24,0),MATCH(Summary!$B168,ENERGY_PRICING!$D$4:$MZ$4,0))</f>
        <v>217.76115035063316</v>
      </c>
      <c r="I168" s="11">
        <f>INDEX(ENERGY_PRICING!$D$4:$MZ$24,MATCH(Summary!I$5,ENERGY_PRICING!$D$4:$D$24,0),MATCH(Summary!$B168,ENERGY_PRICING!$D$4:$MZ$4,0))</f>
        <v>195.44694280505135</v>
      </c>
    </row>
    <row r="169" spans="2:9" x14ac:dyDescent="0.25">
      <c r="B169" s="91">
        <v>49706</v>
      </c>
      <c r="C169" s="91" t="s">
        <v>138</v>
      </c>
      <c r="D169" s="14">
        <f t="shared" si="3"/>
        <v>2036</v>
      </c>
      <c r="E169" s="11">
        <f>INDEX(ENERGY_PRICING!$D$4:$MZ$24,MATCH(Summary!E$5,ENERGY_PRICING!$D$4:$D$24,0),MATCH(Summary!$B169,ENERGY_PRICING!$D$4:$MZ$4,0))</f>
        <v>208.31551255000002</v>
      </c>
      <c r="F169" s="11">
        <f>INDEX(ENERGY_PRICING!$D$4:$MZ$24,MATCH(Summary!F$5,ENERGY_PRICING!$D$4:$D$24,0),MATCH(Summary!$B169,ENERGY_PRICING!$D$4:$MZ$4,0))</f>
        <v>174.31551255000002</v>
      </c>
      <c r="G169" s="11">
        <f>INDEX(ENERGY_PRICING!$D$4:$MZ$24,MATCH(Summary!G$5,ENERGY_PRICING!$D$4:$D$24,0),MATCH(Summary!$B169,ENERGY_PRICING!$D$4:$MZ$4,0))</f>
        <v>190.72930565344831</v>
      </c>
      <c r="H169" s="11">
        <f>INDEX(ENERGY_PRICING!$D$4:$MZ$24,MATCH(Summary!H$5,ENERGY_PRICING!$D$4:$D$24,0),MATCH(Summary!$B169,ENERGY_PRICING!$D$4:$MZ$4,0))</f>
        <v>198.93620220517244</v>
      </c>
      <c r="I169" s="11">
        <f>INDEX(ENERGY_PRICING!$D$4:$MZ$24,MATCH(Summary!I$5,ENERGY_PRICING!$D$4:$D$24,0),MATCH(Summary!$B169,ENERGY_PRICING!$D$4:$MZ$4,0))</f>
        <v>155.55689186034485</v>
      </c>
    </row>
    <row r="170" spans="2:9" x14ac:dyDescent="0.25">
      <c r="B170" s="91">
        <v>49735</v>
      </c>
      <c r="C170" s="91" t="s">
        <v>138</v>
      </c>
      <c r="D170" s="14">
        <f t="shared" si="3"/>
        <v>2036</v>
      </c>
      <c r="E170" s="11">
        <f>INDEX(ENERGY_PRICING!$D$4:$MZ$24,MATCH(Summary!E$5,ENERGY_PRICING!$D$4:$D$24,0),MATCH(Summary!$B170,ENERGY_PRICING!$D$4:$MZ$4,0))</f>
        <v>119.68094369421814</v>
      </c>
      <c r="F170" s="11">
        <f>INDEX(ENERGY_PRICING!$D$4:$MZ$24,MATCH(Summary!F$5,ENERGY_PRICING!$D$4:$D$24,0),MATCH(Summary!$B170,ENERGY_PRICING!$D$4:$MZ$4,0))</f>
        <v>106.68094369421814</v>
      </c>
      <c r="G170" s="11">
        <f>INDEX(ENERGY_PRICING!$D$4:$MZ$24,MATCH(Summary!G$5,ENERGY_PRICING!$D$4:$D$24,0),MATCH(Summary!$B170,ENERGY_PRICING!$D$4:$MZ$4,0))</f>
        <v>112.5598131424012</v>
      </c>
      <c r="H170" s="11">
        <f>INDEX(ENERGY_PRICING!$D$4:$MZ$24,MATCH(Summary!H$5,ENERGY_PRICING!$D$4:$D$24,0),MATCH(Summary!$B170,ENERGY_PRICING!$D$4:$MZ$4,0))</f>
        <v>115.48739530712137</v>
      </c>
      <c r="I170" s="11">
        <f>INDEX(ENERGY_PRICING!$D$4:$MZ$24,MATCH(Summary!I$5,ENERGY_PRICING!$D$4:$D$24,0),MATCH(Summary!$B170,ENERGY_PRICING!$D$4:$MZ$4,0))</f>
        <v>97.863681824483407</v>
      </c>
    </row>
    <row r="171" spans="2:9" x14ac:dyDescent="0.25">
      <c r="B171" s="91">
        <v>49766</v>
      </c>
      <c r="C171" s="91" t="s">
        <v>138</v>
      </c>
      <c r="D171" s="14">
        <f t="shared" si="3"/>
        <v>2036</v>
      </c>
      <c r="E171" s="11">
        <f>INDEX(ENERGY_PRICING!$D$4:$MZ$24,MATCH(Summary!E$5,ENERGY_PRICING!$D$4:$D$24,0),MATCH(Summary!$B171,ENERGY_PRICING!$D$4:$MZ$4,0))</f>
        <v>87.164001095988255</v>
      </c>
      <c r="F171" s="11">
        <f>INDEX(ENERGY_PRICING!$D$4:$MZ$24,MATCH(Summary!F$5,ENERGY_PRICING!$D$4:$D$24,0),MATCH(Summary!$B171,ENERGY_PRICING!$D$4:$MZ$4,0))</f>
        <v>73.914001095988255</v>
      </c>
      <c r="G171" s="11">
        <f>INDEX(ENERGY_PRICING!$D$4:$MZ$24,MATCH(Summary!G$5,ENERGY_PRICING!$D$4:$D$24,0),MATCH(Summary!$B171,ENERGY_PRICING!$D$4:$MZ$4,0))</f>
        <v>80.391778873766029</v>
      </c>
      <c r="H171" s="11">
        <f>INDEX(ENERGY_PRICING!$D$4:$MZ$24,MATCH(Summary!H$5,ENERGY_PRICING!$D$4:$D$24,0),MATCH(Summary!$B171,ENERGY_PRICING!$D$4:$MZ$4,0))</f>
        <v>83.630667762654923</v>
      </c>
      <c r="I171" s="11">
        <f>INDEX(ENERGY_PRICING!$D$4:$MZ$24,MATCH(Summary!I$5,ENERGY_PRICING!$D$4:$D$24,0),MATCH(Summary!$B171,ENERGY_PRICING!$D$4:$MZ$4,0))</f>
        <v>66.847334429321592</v>
      </c>
    </row>
    <row r="172" spans="2:9" x14ac:dyDescent="0.25">
      <c r="B172" s="91">
        <v>49796</v>
      </c>
      <c r="C172" s="91" t="s">
        <v>138</v>
      </c>
      <c r="D172" s="14">
        <f t="shared" si="3"/>
        <v>2036</v>
      </c>
      <c r="E172" s="11">
        <f>INDEX(ENERGY_PRICING!$D$4:$MZ$24,MATCH(Summary!E$5,ENERGY_PRICING!$D$4:$D$24,0),MATCH(Summary!$B172,ENERGY_PRICING!$D$4:$MZ$4,0))</f>
        <v>64.465042477241312</v>
      </c>
      <c r="F172" s="11">
        <f>INDEX(ENERGY_PRICING!$D$4:$MZ$24,MATCH(Summary!F$5,ENERGY_PRICING!$D$4:$D$24,0),MATCH(Summary!$B172,ENERGY_PRICING!$D$4:$MZ$4,0))</f>
        <v>51.11504247724131</v>
      </c>
      <c r="G172" s="11">
        <f>INDEX(ENERGY_PRICING!$D$4:$MZ$24,MATCH(Summary!G$5,ENERGY_PRICING!$D$4:$D$24,0),MATCH(Summary!$B172,ENERGY_PRICING!$D$4:$MZ$4,0))</f>
        <v>57.144074735305828</v>
      </c>
      <c r="H172" s="11">
        <f>INDEX(ENERGY_PRICING!$D$4:$MZ$24,MATCH(Summary!H$5,ENERGY_PRICING!$D$4:$D$24,0),MATCH(Summary!$B172,ENERGY_PRICING!$D$4:$MZ$4,0))</f>
        <v>58.509718526362562</v>
      </c>
      <c r="I172" s="11">
        <f>INDEX(ENERGY_PRICING!$D$4:$MZ$24,MATCH(Summary!I$5,ENERGY_PRICING!$D$4:$D$24,0),MATCH(Summary!$B172,ENERGY_PRICING!$D$4:$MZ$4,0))</f>
        <v>46.661174249966557</v>
      </c>
    </row>
    <row r="173" spans="2:9" x14ac:dyDescent="0.25">
      <c r="B173" s="91">
        <v>49827</v>
      </c>
      <c r="C173" s="91" t="s">
        <v>139</v>
      </c>
      <c r="D173" s="14">
        <f t="shared" si="3"/>
        <v>2036</v>
      </c>
      <c r="E173" s="11">
        <f>INDEX(ENERGY_PRICING!$D$4:$MZ$24,MATCH(Summary!E$5,ENERGY_PRICING!$D$4:$D$24,0),MATCH(Summary!$B173,ENERGY_PRICING!$D$4:$MZ$4,0))</f>
        <v>67.794223074657538</v>
      </c>
      <c r="F173" s="11">
        <f>INDEX(ENERGY_PRICING!$D$4:$MZ$24,MATCH(Summary!F$5,ENERGY_PRICING!$D$4:$D$24,0),MATCH(Summary!$B173,ENERGY_PRICING!$D$4:$MZ$4,0))</f>
        <v>51.694223074657536</v>
      </c>
      <c r="G173" s="11">
        <f>INDEX(ENERGY_PRICING!$D$4:$MZ$24,MATCH(Summary!G$5,ENERGY_PRICING!$D$4:$D$24,0),MATCH(Summary!$B173,ENERGY_PRICING!$D$4:$MZ$4,0))</f>
        <v>59.207556407990864</v>
      </c>
      <c r="H173" s="11">
        <f>INDEX(ENERGY_PRICING!$D$4:$MZ$24,MATCH(Summary!H$5,ENERGY_PRICING!$D$4:$D$24,0),MATCH(Summary!$B173,ENERGY_PRICING!$D$4:$MZ$4,0))</f>
        <v>62.964223074657532</v>
      </c>
      <c r="I173" s="11">
        <f>INDEX(ENERGY_PRICING!$D$4:$MZ$24,MATCH(Summary!I$5,ENERGY_PRICING!$D$4:$D$24,0),MATCH(Summary!$B173,ENERGY_PRICING!$D$4:$MZ$4,0))</f>
        <v>42.034223074657532</v>
      </c>
    </row>
    <row r="174" spans="2:9" x14ac:dyDescent="0.25">
      <c r="B174" s="91">
        <v>49857</v>
      </c>
      <c r="C174" s="91" t="s">
        <v>139</v>
      </c>
      <c r="D174" s="14">
        <f t="shared" si="3"/>
        <v>2036</v>
      </c>
      <c r="E174" s="11">
        <f>INDEX(ENERGY_PRICING!$D$4:$MZ$24,MATCH(Summary!E$5,ENERGY_PRICING!$D$4:$D$24,0),MATCH(Summary!$B174,ENERGY_PRICING!$D$4:$MZ$4,0))</f>
        <v>87.76930665915485</v>
      </c>
      <c r="F174" s="11">
        <f>INDEX(ENERGY_PRICING!$D$4:$MZ$24,MATCH(Summary!F$5,ENERGY_PRICING!$D$4:$D$24,0),MATCH(Summary!$B174,ENERGY_PRICING!$D$4:$MZ$4,0))</f>
        <v>67.169306659154842</v>
      </c>
      <c r="G174" s="11">
        <f>INDEX(ENERGY_PRICING!$D$4:$MZ$24,MATCH(Summary!G$5,ENERGY_PRICING!$D$4:$D$24,0),MATCH(Summary!$B174,ENERGY_PRICING!$D$4:$MZ$4,0))</f>
        <v>76.91554321829463</v>
      </c>
      <c r="H174" s="11">
        <f>INDEX(ENERGY_PRICING!$D$4:$MZ$24,MATCH(Summary!H$5,ENERGY_PRICING!$D$4:$D$24,0),MATCH(Summary!$B174,ENERGY_PRICING!$D$4:$MZ$4,0))</f>
        <v>79.621909670149847</v>
      </c>
      <c r="I174" s="11">
        <f>INDEX(ENERGY_PRICING!$D$4:$MZ$24,MATCH(Summary!I$5,ENERGY_PRICING!$D$4:$D$24,0),MATCH(Summary!$B174,ENERGY_PRICING!$D$4:$MZ$4,0))</f>
        <v>60.870552250068052</v>
      </c>
    </row>
    <row r="175" spans="2:9" x14ac:dyDescent="0.25">
      <c r="B175" s="91">
        <v>49888</v>
      </c>
      <c r="C175" s="91" t="s">
        <v>139</v>
      </c>
      <c r="D175" s="14">
        <f t="shared" si="3"/>
        <v>2036</v>
      </c>
      <c r="E175" s="11">
        <f>INDEX(ENERGY_PRICING!$D$4:$MZ$24,MATCH(Summary!E$5,ENERGY_PRICING!$D$4:$D$24,0),MATCH(Summary!$B175,ENERGY_PRICING!$D$4:$MZ$4,0))</f>
        <v>87.76930665915485</v>
      </c>
      <c r="F175" s="11">
        <f>INDEX(ENERGY_PRICING!$D$4:$MZ$24,MATCH(Summary!F$5,ENERGY_PRICING!$D$4:$D$24,0),MATCH(Summary!$B175,ENERGY_PRICING!$D$4:$MZ$4,0))</f>
        <v>67.169306659154842</v>
      </c>
      <c r="G175" s="11">
        <f>INDEX(ENERGY_PRICING!$D$4:$MZ$24,MATCH(Summary!G$5,ENERGY_PRICING!$D$4:$D$24,0),MATCH(Summary!$B175,ENERGY_PRICING!$D$4:$MZ$4,0))</f>
        <v>76.472532465606449</v>
      </c>
      <c r="H175" s="11">
        <f>INDEX(ENERGY_PRICING!$D$4:$MZ$24,MATCH(Summary!H$5,ENERGY_PRICING!$D$4:$D$24,0),MATCH(Summary!$B175,ENERGY_PRICING!$D$4:$MZ$4,0))</f>
        <v>81.124145368832259</v>
      </c>
      <c r="I175" s="11">
        <f>INDEX(ENERGY_PRICING!$D$4:$MZ$24,MATCH(Summary!I$5,ENERGY_PRICING!$D$4:$D$24,0),MATCH(Summary!$B175,ENERGY_PRICING!$D$4:$MZ$4,0))</f>
        <v>53.878984078509674</v>
      </c>
    </row>
    <row r="176" spans="2:9" x14ac:dyDescent="0.25">
      <c r="B176" s="91">
        <v>49919</v>
      </c>
      <c r="C176" s="91" t="s">
        <v>139</v>
      </c>
      <c r="D176" s="14">
        <f t="shared" si="3"/>
        <v>2036</v>
      </c>
      <c r="E176" s="11">
        <f>INDEX(ENERGY_PRICING!$D$4:$MZ$24,MATCH(Summary!E$5,ENERGY_PRICING!$D$4:$D$24,0),MATCH(Summary!$B176,ENERGY_PRICING!$D$4:$MZ$4,0))</f>
        <v>59.92525075349193</v>
      </c>
      <c r="F176" s="11">
        <f>INDEX(ENERGY_PRICING!$D$4:$MZ$24,MATCH(Summary!F$5,ENERGY_PRICING!$D$4:$D$24,0),MATCH(Summary!$B176,ENERGY_PRICING!$D$4:$MZ$4,0))</f>
        <v>51.325250753491929</v>
      </c>
      <c r="G176" s="11">
        <f>INDEX(ENERGY_PRICING!$D$4:$MZ$24,MATCH(Summary!G$5,ENERGY_PRICING!$D$4:$D$24,0),MATCH(Summary!$B176,ENERGY_PRICING!$D$4:$MZ$4,0))</f>
        <v>55.338584086825257</v>
      </c>
      <c r="H176" s="11">
        <f>INDEX(ENERGY_PRICING!$D$4:$MZ$24,MATCH(Summary!H$5,ENERGY_PRICING!$D$4:$D$24,0),MATCH(Summary!$B176,ENERGY_PRICING!$D$4:$MZ$4,0))</f>
        <v>55.634409061708865</v>
      </c>
      <c r="I176" s="11">
        <f>INDEX(ENERGY_PRICING!$D$4:$MZ$24,MATCH(Summary!I$5,ENERGY_PRICING!$D$4:$D$24,0),MATCH(Summary!$B176,ENERGY_PRICING!$D$4:$MZ$4,0))</f>
        <v>50.160267470391396</v>
      </c>
    </row>
    <row r="177" spans="2:9" x14ac:dyDescent="0.25">
      <c r="B177" s="91">
        <v>49949</v>
      </c>
      <c r="C177" s="91" t="s">
        <v>138</v>
      </c>
      <c r="D177" s="14">
        <f t="shared" si="3"/>
        <v>2036</v>
      </c>
      <c r="E177" s="11">
        <f>INDEX(ENERGY_PRICING!$D$4:$MZ$24,MATCH(Summary!E$5,ENERGY_PRICING!$D$4:$D$24,0),MATCH(Summary!$B177,ENERGY_PRICING!$D$4:$MZ$4,0))</f>
        <v>59.92525075349193</v>
      </c>
      <c r="F177" s="11">
        <f>INDEX(ENERGY_PRICING!$D$4:$MZ$24,MATCH(Summary!F$5,ENERGY_PRICING!$D$4:$D$24,0),MATCH(Summary!$B177,ENERGY_PRICING!$D$4:$MZ$4,0))</f>
        <v>51.325250753491929</v>
      </c>
      <c r="G177" s="11">
        <f>INDEX(ENERGY_PRICING!$D$4:$MZ$24,MATCH(Summary!G$5,ENERGY_PRICING!$D$4:$D$24,0),MATCH(Summary!$B177,ENERGY_PRICING!$D$4:$MZ$4,0))</f>
        <v>55.579014194352133</v>
      </c>
      <c r="H177" s="11">
        <f>INDEX(ENERGY_PRICING!$D$4:$MZ$24,MATCH(Summary!H$5,ENERGY_PRICING!$D$4:$D$24,0),MATCH(Summary!$B177,ENERGY_PRICING!$D$4:$MZ$4,0))</f>
        <v>57.705895914782253</v>
      </c>
      <c r="I177" s="11">
        <f>INDEX(ENERGY_PRICING!$D$4:$MZ$24,MATCH(Summary!I$5,ENERGY_PRICING!$D$4:$D$24,0),MATCH(Summary!$B177,ENERGY_PRICING!$D$4:$MZ$4,0))</f>
        <v>46.886541076072568</v>
      </c>
    </row>
    <row r="178" spans="2:9" x14ac:dyDescent="0.25">
      <c r="B178" s="91">
        <v>49980</v>
      </c>
      <c r="C178" s="91" t="s">
        <v>138</v>
      </c>
      <c r="D178" s="14">
        <f t="shared" si="3"/>
        <v>2036</v>
      </c>
      <c r="E178" s="11">
        <f>INDEX(ENERGY_PRICING!$D$4:$MZ$24,MATCH(Summary!E$5,ENERGY_PRICING!$D$4:$D$24,0),MATCH(Summary!$B178,ENERGY_PRICING!$D$4:$MZ$4,0))</f>
        <v>87.278781461362598</v>
      </c>
      <c r="F178" s="11">
        <f>INDEX(ENERGY_PRICING!$D$4:$MZ$24,MATCH(Summary!F$5,ENERGY_PRICING!$D$4:$D$24,0),MATCH(Summary!$B178,ENERGY_PRICING!$D$4:$MZ$4,0))</f>
        <v>71.278781461362598</v>
      </c>
      <c r="G178" s="11">
        <f>INDEX(ENERGY_PRICING!$D$4:$MZ$24,MATCH(Summary!G$5,ENERGY_PRICING!$D$4:$D$24,0),MATCH(Summary!$B178,ENERGY_PRICING!$D$4:$MZ$4,0))</f>
        <v>78.024967314344565</v>
      </c>
      <c r="H178" s="11">
        <f>INDEX(ENERGY_PRICING!$D$4:$MZ$24,MATCH(Summary!H$5,ENERGY_PRICING!$D$4:$D$24,0),MATCH(Summary!$B178,ENERGY_PRICING!$D$4:$MZ$4,0))</f>
        <v>79.036155412650515</v>
      </c>
      <c r="I178" s="11">
        <f>INDEX(ENERGY_PRICING!$D$4:$MZ$24,MATCH(Summary!I$5,ENERGY_PRICING!$D$4:$D$24,0),MATCH(Summary!$B178,ENERGY_PRICING!$D$4:$MZ$4,0))</f>
        <v>65.661028481542459</v>
      </c>
    </row>
    <row r="179" spans="2:9" x14ac:dyDescent="0.25">
      <c r="B179" s="91">
        <v>50010</v>
      </c>
      <c r="C179" s="91" t="s">
        <v>138</v>
      </c>
      <c r="D179" s="14">
        <f t="shared" si="3"/>
        <v>2036</v>
      </c>
      <c r="E179" s="11">
        <f>INDEX(ENERGY_PRICING!$D$4:$MZ$24,MATCH(Summary!E$5,ENERGY_PRICING!$D$4:$D$24,0),MATCH(Summary!$B179,ENERGY_PRICING!$D$4:$MZ$4,0))</f>
        <v>130.39081924004279</v>
      </c>
      <c r="F179" s="11">
        <f>INDEX(ENERGY_PRICING!$D$4:$MZ$24,MATCH(Summary!F$5,ENERGY_PRICING!$D$4:$D$24,0),MATCH(Summary!$B179,ENERGY_PRICING!$D$4:$MZ$4,0))</f>
        <v>111.14081924004279</v>
      </c>
      <c r="G179" s="11">
        <f>INDEX(ENERGY_PRICING!$D$4:$MZ$24,MATCH(Summary!G$5,ENERGY_PRICING!$D$4:$D$24,0),MATCH(Summary!$B179,ENERGY_PRICING!$D$4:$MZ$4,0))</f>
        <v>120.24834612176322</v>
      </c>
      <c r="H179" s="11">
        <f>INDEX(ENERGY_PRICING!$D$4:$MZ$24,MATCH(Summary!H$5,ENERGY_PRICING!$D$4:$D$24,0),MATCH(Summary!$B179,ENERGY_PRICING!$D$4:$MZ$4,0))</f>
        <v>121.21692184520271</v>
      </c>
      <c r="I179" s="11">
        <f>INDEX(ENERGY_PRICING!$D$4:$MZ$24,MATCH(Summary!I$5,ENERGY_PRICING!$D$4:$D$24,0),MATCH(Summary!$B179,ENERGY_PRICING!$D$4:$MZ$4,0))</f>
        <v>108.37571080391653</v>
      </c>
    </row>
    <row r="180" spans="2:9" x14ac:dyDescent="0.25">
      <c r="B180" s="91">
        <v>50041</v>
      </c>
      <c r="C180" s="91" t="s">
        <v>138</v>
      </c>
      <c r="D180" s="14">
        <f t="shared" si="3"/>
        <v>2037</v>
      </c>
      <c r="E180" s="11">
        <f>INDEX(ENERGY_PRICING!$D$4:$MZ$24,MATCH(Summary!E$5,ENERGY_PRICING!$D$4:$D$24,0),MATCH(Summary!$B180,ENERGY_PRICING!$D$4:$MZ$4,0))</f>
        <v>235.39904265339987</v>
      </c>
      <c r="F180" s="11">
        <f>INDEX(ENERGY_PRICING!$D$4:$MZ$24,MATCH(Summary!F$5,ENERGY_PRICING!$D$4:$D$24,0),MATCH(Summary!$B180,ENERGY_PRICING!$D$4:$MZ$4,0))</f>
        <v>201.39904265339987</v>
      </c>
      <c r="G180" s="11">
        <f>INDEX(ENERGY_PRICING!$D$4:$MZ$24,MATCH(Summary!G$5,ENERGY_PRICING!$D$4:$D$24,0),MATCH(Summary!$B180,ENERGY_PRICING!$D$4:$MZ$4,0))</f>
        <v>216.75388136307728</v>
      </c>
      <c r="H180" s="11">
        <f>INDEX(ENERGY_PRICING!$D$4:$MZ$24,MATCH(Summary!H$5,ENERGY_PRICING!$D$4:$D$24,0),MATCH(Summary!$B180,ENERGY_PRICING!$D$4:$MZ$4,0))</f>
        <v>217.93455740651603</v>
      </c>
      <c r="I180" s="11">
        <f>INDEX(ENERGY_PRICING!$D$4:$MZ$24,MATCH(Summary!I$5,ENERGY_PRICING!$D$4:$D$24,0),MATCH(Summary!$B180,ENERGY_PRICING!$D$4:$MZ$4,0))</f>
        <v>194.65059379232892</v>
      </c>
    </row>
    <row r="181" spans="2:9" x14ac:dyDescent="0.25">
      <c r="B181" s="91">
        <v>50072</v>
      </c>
      <c r="C181" s="91" t="s">
        <v>138</v>
      </c>
      <c r="D181" s="14">
        <f t="shared" si="3"/>
        <v>2037</v>
      </c>
      <c r="E181" s="11">
        <f>INDEX(ENERGY_PRICING!$D$4:$MZ$24,MATCH(Summary!E$5,ENERGY_PRICING!$D$4:$D$24,0),MATCH(Summary!$B181,ENERGY_PRICING!$D$4:$MZ$4,0))</f>
        <v>209.48353539999999</v>
      </c>
      <c r="F181" s="11">
        <f>INDEX(ENERGY_PRICING!$D$4:$MZ$24,MATCH(Summary!F$5,ENERGY_PRICING!$D$4:$D$24,0),MATCH(Summary!$B181,ENERGY_PRICING!$D$4:$MZ$4,0))</f>
        <v>175.48353539999999</v>
      </c>
      <c r="G181" s="11">
        <f>INDEX(ENERGY_PRICING!$D$4:$MZ$24,MATCH(Summary!G$5,ENERGY_PRICING!$D$4:$D$24,0),MATCH(Summary!$B181,ENERGY_PRICING!$D$4:$MZ$4,0))</f>
        <v>191.67401159047617</v>
      </c>
      <c r="H181" s="11">
        <f>INDEX(ENERGY_PRICING!$D$4:$MZ$24,MATCH(Summary!H$5,ENERGY_PRICING!$D$4:$D$24,0),MATCH(Summary!$B181,ENERGY_PRICING!$D$4:$MZ$4,0))</f>
        <v>199.76924968571424</v>
      </c>
      <c r="I181" s="11">
        <f>INDEX(ENERGY_PRICING!$D$4:$MZ$24,MATCH(Summary!I$5,ENERGY_PRICING!$D$4:$D$24,0),MATCH(Summary!$B181,ENERGY_PRICING!$D$4:$MZ$4,0))</f>
        <v>156.05496397142858</v>
      </c>
    </row>
    <row r="182" spans="2:9" x14ac:dyDescent="0.25">
      <c r="B182" s="91">
        <v>50100</v>
      </c>
      <c r="C182" s="91" t="s">
        <v>138</v>
      </c>
      <c r="D182" s="14">
        <f t="shared" si="3"/>
        <v>2037</v>
      </c>
      <c r="E182" s="11">
        <f>INDEX(ENERGY_PRICING!$D$4:$MZ$24,MATCH(Summary!E$5,ENERGY_PRICING!$D$4:$D$24,0),MATCH(Summary!$B182,ENERGY_PRICING!$D$4:$MZ$4,0))</f>
        <v>121.07932673031263</v>
      </c>
      <c r="F182" s="11">
        <f>INDEX(ENERGY_PRICING!$D$4:$MZ$24,MATCH(Summary!F$5,ENERGY_PRICING!$D$4:$D$24,0),MATCH(Summary!$B182,ENERGY_PRICING!$D$4:$MZ$4,0))</f>
        <v>108.07932673031263</v>
      </c>
      <c r="G182" s="11">
        <f>INDEX(ENERGY_PRICING!$D$4:$MZ$24,MATCH(Summary!G$5,ENERGY_PRICING!$D$4:$D$24,0),MATCH(Summary!$B182,ENERGY_PRICING!$D$4:$MZ$4,0))</f>
        <v>114.23814234269486</v>
      </c>
      <c r="H182" s="11">
        <f>INDEX(ENERGY_PRICING!$D$4:$MZ$24,MATCH(Summary!H$5,ENERGY_PRICING!$D$4:$D$24,0),MATCH(Summary!$B182,ENERGY_PRICING!$D$4:$MZ$4,0))</f>
        <v>117.30513318192554</v>
      </c>
      <c r="I182" s="11">
        <f>INDEX(ENERGY_PRICING!$D$4:$MZ$24,MATCH(Summary!I$5,ENERGY_PRICING!$D$4:$D$24,0),MATCH(Summary!$B182,ENERGY_PRICING!$D$4:$MZ$4,0))</f>
        <v>100.09513589672267</v>
      </c>
    </row>
    <row r="183" spans="2:9" x14ac:dyDescent="0.25">
      <c r="B183" s="91">
        <v>50131</v>
      </c>
      <c r="C183" s="91" t="s">
        <v>138</v>
      </c>
      <c r="D183" s="14">
        <f t="shared" si="3"/>
        <v>2037</v>
      </c>
      <c r="E183" s="11">
        <f>INDEX(ENERGY_PRICING!$D$4:$MZ$24,MATCH(Summary!E$5,ENERGY_PRICING!$D$4:$D$24,0),MATCH(Summary!$B183,ENERGY_PRICING!$D$4:$MZ$4,0))</f>
        <v>89.354395189966169</v>
      </c>
      <c r="F183" s="11">
        <f>INDEX(ENERGY_PRICING!$D$4:$MZ$24,MATCH(Summary!F$5,ENERGY_PRICING!$D$4:$D$24,0),MATCH(Summary!$B183,ENERGY_PRICING!$D$4:$MZ$4,0))</f>
        <v>76.104395189966169</v>
      </c>
      <c r="G183" s="11">
        <f>INDEX(ENERGY_PRICING!$D$4:$MZ$24,MATCH(Summary!G$5,ENERGY_PRICING!$D$4:$D$24,0),MATCH(Summary!$B183,ENERGY_PRICING!$D$4:$MZ$4,0))</f>
        <v>82.582172967743944</v>
      </c>
      <c r="H183" s="11">
        <f>INDEX(ENERGY_PRICING!$D$4:$MZ$24,MATCH(Summary!H$5,ENERGY_PRICING!$D$4:$D$24,0),MATCH(Summary!$B183,ENERGY_PRICING!$D$4:$MZ$4,0))</f>
        <v>85.821061856632838</v>
      </c>
      <c r="I183" s="11">
        <f>INDEX(ENERGY_PRICING!$D$4:$MZ$24,MATCH(Summary!I$5,ENERGY_PRICING!$D$4:$D$24,0),MATCH(Summary!$B183,ENERGY_PRICING!$D$4:$MZ$4,0))</f>
        <v>69.037728523299492</v>
      </c>
    </row>
    <row r="184" spans="2:9" x14ac:dyDescent="0.25">
      <c r="B184" s="91">
        <v>50161</v>
      </c>
      <c r="C184" s="91" t="s">
        <v>138</v>
      </c>
      <c r="D184" s="14">
        <f t="shared" si="3"/>
        <v>2037</v>
      </c>
      <c r="E184" s="11">
        <f>INDEX(ENERGY_PRICING!$D$4:$MZ$24,MATCH(Summary!E$5,ENERGY_PRICING!$D$4:$D$24,0),MATCH(Summary!$B184,ENERGY_PRICING!$D$4:$MZ$4,0))</f>
        <v>66.085021442579148</v>
      </c>
      <c r="F184" s="11">
        <f>INDEX(ENERGY_PRICING!$D$4:$MZ$24,MATCH(Summary!F$5,ENERGY_PRICING!$D$4:$D$24,0),MATCH(Summary!$B184,ENERGY_PRICING!$D$4:$MZ$4,0))</f>
        <v>52.735021442579146</v>
      </c>
      <c r="G184" s="11">
        <f>INDEX(ENERGY_PRICING!$D$4:$MZ$24,MATCH(Summary!G$5,ENERGY_PRICING!$D$4:$D$24,0),MATCH(Summary!$B184,ENERGY_PRICING!$D$4:$MZ$4,0))</f>
        <v>58.476956926450114</v>
      </c>
      <c r="H184" s="11">
        <f>INDEX(ENERGY_PRICING!$D$4:$MZ$24,MATCH(Summary!H$5,ENERGY_PRICING!$D$4:$D$24,0),MATCH(Summary!$B184,ENERGY_PRICING!$D$4:$MZ$4,0))</f>
        <v>59.646794944431434</v>
      </c>
      <c r="I184" s="11">
        <f>INDEX(ENERGY_PRICING!$D$4:$MZ$24,MATCH(Summary!I$5,ENERGY_PRICING!$D$4:$D$24,0),MATCH(Summary!$B184,ENERGY_PRICING!$D$4:$MZ$4,0))</f>
        <v>47.524377664681026</v>
      </c>
    </row>
    <row r="185" spans="2:9" x14ac:dyDescent="0.25">
      <c r="B185" s="91">
        <v>50192</v>
      </c>
      <c r="C185" s="91" t="s">
        <v>139</v>
      </c>
      <c r="D185" s="14">
        <f t="shared" si="3"/>
        <v>2037</v>
      </c>
      <c r="E185" s="11">
        <f>INDEX(ENERGY_PRICING!$D$4:$MZ$24,MATCH(Summary!E$5,ENERGY_PRICING!$D$4:$D$24,0),MATCH(Summary!$B185,ENERGY_PRICING!$D$4:$MZ$4,0))</f>
        <v>69.497862925529247</v>
      </c>
      <c r="F185" s="11">
        <f>INDEX(ENERGY_PRICING!$D$4:$MZ$24,MATCH(Summary!F$5,ENERGY_PRICING!$D$4:$D$24,0),MATCH(Summary!$B185,ENERGY_PRICING!$D$4:$MZ$4,0))</f>
        <v>53.397862925529246</v>
      </c>
      <c r="G185" s="11">
        <f>INDEX(ENERGY_PRICING!$D$4:$MZ$24,MATCH(Summary!G$5,ENERGY_PRICING!$D$4:$D$24,0),MATCH(Summary!$B185,ENERGY_PRICING!$D$4:$MZ$4,0))</f>
        <v>61.268974036640358</v>
      </c>
      <c r="H185" s="11">
        <f>INDEX(ENERGY_PRICING!$D$4:$MZ$24,MATCH(Summary!H$5,ENERGY_PRICING!$D$4:$D$24,0),MATCH(Summary!$B185,ENERGY_PRICING!$D$4:$MZ$4,0))</f>
        <v>65.204529592195911</v>
      </c>
      <c r="I185" s="11">
        <f>INDEX(ENERGY_PRICING!$D$4:$MZ$24,MATCH(Summary!I$5,ENERGY_PRICING!$D$4:$D$24,0),MATCH(Summary!$B185,ENERGY_PRICING!$D$4:$MZ$4,0))</f>
        <v>44.811196258862573</v>
      </c>
    </row>
    <row r="186" spans="2:9" x14ac:dyDescent="0.25">
      <c r="B186" s="91">
        <v>50222</v>
      </c>
      <c r="C186" s="91" t="s">
        <v>139</v>
      </c>
      <c r="D186" s="14">
        <f t="shared" si="3"/>
        <v>2037</v>
      </c>
      <c r="E186" s="11">
        <f>INDEX(ENERGY_PRICING!$D$4:$MZ$24,MATCH(Summary!E$5,ENERGY_PRICING!$D$4:$D$24,0),MATCH(Summary!$B186,ENERGY_PRICING!$D$4:$MZ$4,0))</f>
        <v>89.974911823229831</v>
      </c>
      <c r="F186" s="11">
        <f>INDEX(ENERGY_PRICING!$D$4:$MZ$24,MATCH(Summary!F$5,ENERGY_PRICING!$D$4:$D$24,0),MATCH(Summary!$B186,ENERGY_PRICING!$D$4:$MZ$4,0))</f>
        <v>69.374911823229837</v>
      </c>
      <c r="G186" s="11">
        <f>INDEX(ENERGY_PRICING!$D$4:$MZ$24,MATCH(Summary!G$5,ENERGY_PRICING!$D$4:$D$24,0),MATCH(Summary!$B186,ENERGY_PRICING!$D$4:$MZ$4,0))</f>
        <v>79.121148382369626</v>
      </c>
      <c r="H186" s="11">
        <f>INDEX(ENERGY_PRICING!$D$4:$MZ$24,MATCH(Summary!H$5,ENERGY_PRICING!$D$4:$D$24,0),MATCH(Summary!$B186,ENERGY_PRICING!$D$4:$MZ$4,0))</f>
        <v>81.756366280544995</v>
      </c>
      <c r="I186" s="11">
        <f>INDEX(ENERGY_PRICING!$D$4:$MZ$24,MATCH(Summary!I$5,ENERGY_PRICING!$D$4:$D$24,0),MATCH(Summary!$B186,ENERGY_PRICING!$D$4:$MZ$4,0))</f>
        <v>63.218454521502736</v>
      </c>
    </row>
    <row r="187" spans="2:9" x14ac:dyDescent="0.25">
      <c r="B187" s="91">
        <v>50253</v>
      </c>
      <c r="C187" s="91" t="s">
        <v>139</v>
      </c>
      <c r="D187" s="14">
        <f t="shared" si="3"/>
        <v>2037</v>
      </c>
      <c r="E187" s="11">
        <f>INDEX(ENERGY_PRICING!$D$4:$MZ$24,MATCH(Summary!E$5,ENERGY_PRICING!$D$4:$D$24,0),MATCH(Summary!$B187,ENERGY_PRICING!$D$4:$MZ$4,0))</f>
        <v>89.974911823229831</v>
      </c>
      <c r="F187" s="11">
        <f>INDEX(ENERGY_PRICING!$D$4:$MZ$24,MATCH(Summary!F$5,ENERGY_PRICING!$D$4:$D$24,0),MATCH(Summary!$B187,ENERGY_PRICING!$D$4:$MZ$4,0))</f>
        <v>69.374911823229837</v>
      </c>
      <c r="G187" s="11">
        <f>INDEX(ENERGY_PRICING!$D$4:$MZ$24,MATCH(Summary!G$5,ENERGY_PRICING!$D$4:$D$24,0),MATCH(Summary!$B187,ENERGY_PRICING!$D$4:$MZ$4,0))</f>
        <v>78.678137629681444</v>
      </c>
      <c r="H187" s="11">
        <f>INDEX(ENERGY_PRICING!$D$4:$MZ$24,MATCH(Summary!H$5,ENERGY_PRICING!$D$4:$D$24,0),MATCH(Summary!$B187,ENERGY_PRICING!$D$4:$MZ$4,0))</f>
        <v>83.329750532907255</v>
      </c>
      <c r="I187" s="11">
        <f>INDEX(ENERGY_PRICING!$D$4:$MZ$24,MATCH(Summary!I$5,ENERGY_PRICING!$D$4:$D$24,0),MATCH(Summary!$B187,ENERGY_PRICING!$D$4:$MZ$4,0))</f>
        <v>56.08458924258467</v>
      </c>
    </row>
    <row r="188" spans="2:9" x14ac:dyDescent="0.25">
      <c r="B188" s="91">
        <v>50284</v>
      </c>
      <c r="C188" s="91" t="s">
        <v>139</v>
      </c>
      <c r="D188" s="14">
        <f t="shared" si="3"/>
        <v>2037</v>
      </c>
      <c r="E188" s="11">
        <f>INDEX(ENERGY_PRICING!$D$4:$MZ$24,MATCH(Summary!E$5,ENERGY_PRICING!$D$4:$D$24,0),MATCH(Summary!$B188,ENERGY_PRICING!$D$4:$MZ$4,0))</f>
        <v>61.431146693101738</v>
      </c>
      <c r="F188" s="11">
        <f>INDEX(ENERGY_PRICING!$D$4:$MZ$24,MATCH(Summary!F$5,ENERGY_PRICING!$D$4:$D$24,0),MATCH(Summary!$B188,ENERGY_PRICING!$D$4:$MZ$4,0))</f>
        <v>52.831146693101736</v>
      </c>
      <c r="G188" s="11">
        <f>INDEX(ENERGY_PRICING!$D$4:$MZ$24,MATCH(Summary!G$5,ENERGY_PRICING!$D$4:$D$24,0),MATCH(Summary!$B188,ENERGY_PRICING!$D$4:$MZ$4,0))</f>
        <v>56.844480026435072</v>
      </c>
      <c r="H188" s="11">
        <f>INDEX(ENERGY_PRICING!$D$4:$MZ$24,MATCH(Summary!H$5,ENERGY_PRICING!$D$4:$D$24,0),MATCH(Summary!$B188,ENERGY_PRICING!$D$4:$MZ$4,0))</f>
        <v>57.090108469998349</v>
      </c>
      <c r="I188" s="11">
        <f>INDEX(ENERGY_PRICING!$D$4:$MZ$24,MATCH(Summary!I$5,ENERGY_PRICING!$D$4:$D$24,0),MATCH(Summary!$B188,ENERGY_PRICING!$D$4:$MZ$4,0))</f>
        <v>51.766556472641845</v>
      </c>
    </row>
    <row r="189" spans="2:9" x14ac:dyDescent="0.25">
      <c r="B189" s="91">
        <v>50314</v>
      </c>
      <c r="C189" s="91" t="s">
        <v>138</v>
      </c>
      <c r="D189" s="14">
        <f t="shared" si="3"/>
        <v>2037</v>
      </c>
      <c r="E189" s="11">
        <f>INDEX(ENERGY_PRICING!$D$4:$MZ$24,MATCH(Summary!E$5,ENERGY_PRICING!$D$4:$D$24,0),MATCH(Summary!$B189,ENERGY_PRICING!$D$4:$MZ$4,0))</f>
        <v>61.431146693101738</v>
      </c>
      <c r="F189" s="11">
        <f>INDEX(ENERGY_PRICING!$D$4:$MZ$24,MATCH(Summary!F$5,ENERGY_PRICING!$D$4:$D$24,0),MATCH(Summary!$B189,ENERGY_PRICING!$D$4:$MZ$4,0))</f>
        <v>52.831146693101736</v>
      </c>
      <c r="G189" s="11">
        <f>INDEX(ENERGY_PRICING!$D$4:$MZ$24,MATCH(Summary!G$5,ENERGY_PRICING!$D$4:$D$24,0),MATCH(Summary!$B189,ENERGY_PRICING!$D$4:$MZ$4,0))</f>
        <v>56.899963897402813</v>
      </c>
      <c r="H189" s="11">
        <f>INDEX(ENERGY_PRICING!$D$4:$MZ$24,MATCH(Summary!H$5,ENERGY_PRICING!$D$4:$D$24,0),MATCH(Summary!$B189,ENERGY_PRICING!$D$4:$MZ$4,0))</f>
        <v>58.934372499553348</v>
      </c>
      <c r="I189" s="11">
        <f>INDEX(ENERGY_PRICING!$D$4:$MZ$24,MATCH(Summary!I$5,ENERGY_PRICING!$D$4:$D$24,0),MATCH(Summary!$B189,ENERGY_PRICING!$D$4:$MZ$4,0))</f>
        <v>47.837598306004963</v>
      </c>
    </row>
    <row r="190" spans="2:9" x14ac:dyDescent="0.25">
      <c r="B190" s="91">
        <v>50345</v>
      </c>
      <c r="C190" s="91" t="s">
        <v>138</v>
      </c>
      <c r="D190" s="14">
        <f t="shared" si="3"/>
        <v>2037</v>
      </c>
      <c r="E190" s="11">
        <f>INDEX(ENERGY_PRICING!$D$4:$MZ$24,MATCH(Summary!E$5,ENERGY_PRICING!$D$4:$D$24,0),MATCH(Summary!$B190,ENERGY_PRICING!$D$4:$MZ$4,0))</f>
        <v>88.113508965220831</v>
      </c>
      <c r="F190" s="11">
        <f>INDEX(ENERGY_PRICING!$D$4:$MZ$24,MATCH(Summary!F$5,ENERGY_PRICING!$D$4:$D$24,0),MATCH(Summary!$B190,ENERGY_PRICING!$D$4:$MZ$4,0))</f>
        <v>72.113508965220831</v>
      </c>
      <c r="G190" s="11">
        <f>INDEX(ENERGY_PRICING!$D$4:$MZ$24,MATCH(Summary!G$5,ENERGY_PRICING!$D$4:$D$24,0),MATCH(Summary!$B190,ENERGY_PRICING!$D$4:$MZ$4,0))</f>
        <v>79.214757231517638</v>
      </c>
      <c r="H190" s="11">
        <f>INDEX(ENERGY_PRICING!$D$4:$MZ$24,MATCH(Summary!H$5,ENERGY_PRICING!$D$4:$D$24,0),MATCH(Summary!$B190,ENERGY_PRICING!$D$4:$MZ$4,0))</f>
        <v>80.376391999713462</v>
      </c>
      <c r="I190" s="11">
        <f>INDEX(ENERGY_PRICING!$D$4:$MZ$24,MATCH(Summary!I$5,ENERGY_PRICING!$D$4:$D$24,0),MATCH(Summary!$B190,ENERGY_PRICING!$D$4:$MZ$4,0))</f>
        <v>67.621549183590645</v>
      </c>
    </row>
    <row r="191" spans="2:9" x14ac:dyDescent="0.25">
      <c r="B191" s="91">
        <v>50375</v>
      </c>
      <c r="C191" s="91" t="s">
        <v>138</v>
      </c>
      <c r="D191" s="14">
        <f t="shared" si="3"/>
        <v>2037</v>
      </c>
      <c r="E191" s="11">
        <f>INDEX(ENERGY_PRICING!$D$4:$MZ$24,MATCH(Summary!E$5,ENERGY_PRICING!$D$4:$D$24,0),MATCH(Summary!$B191,ENERGY_PRICING!$D$4:$MZ$4,0))</f>
        <v>131.56673595692098</v>
      </c>
      <c r="F191" s="11">
        <f>INDEX(ENERGY_PRICING!$D$4:$MZ$24,MATCH(Summary!F$5,ENERGY_PRICING!$D$4:$D$24,0),MATCH(Summary!$B191,ENERGY_PRICING!$D$4:$MZ$4,0))</f>
        <v>112.31673595692098</v>
      </c>
      <c r="G191" s="11">
        <f>INDEX(ENERGY_PRICING!$D$4:$MZ$24,MATCH(Summary!G$5,ENERGY_PRICING!$D$4:$D$24,0),MATCH(Summary!$B191,ENERGY_PRICING!$D$4:$MZ$4,0))</f>
        <v>121.42426283864141</v>
      </c>
      <c r="H191" s="11">
        <f>INDEX(ENERGY_PRICING!$D$4:$MZ$24,MATCH(Summary!H$5,ENERGY_PRICING!$D$4:$D$24,0),MATCH(Summary!$B191,ENERGY_PRICING!$D$4:$MZ$4,0))</f>
        <v>122.35490576476224</v>
      </c>
      <c r="I191" s="11">
        <f>INDEX(ENERGY_PRICING!$D$4:$MZ$24,MATCH(Summary!I$5,ENERGY_PRICING!$D$4:$D$24,0),MATCH(Summary!$B191,ENERGY_PRICING!$D$4:$MZ$4,0))</f>
        <v>109.627493115432</v>
      </c>
    </row>
    <row r="192" spans="2:9" x14ac:dyDescent="0.25">
      <c r="B192" s="91">
        <v>50406</v>
      </c>
      <c r="C192" s="91" t="s">
        <v>138</v>
      </c>
      <c r="D192" s="14">
        <f t="shared" si="3"/>
        <v>2038</v>
      </c>
      <c r="E192" s="11">
        <f>INDEX(ENERGY_PRICING!$D$4:$MZ$24,MATCH(Summary!E$5,ENERGY_PRICING!$D$4:$D$24,0),MATCH(Summary!$B192,ENERGY_PRICING!$D$4:$MZ$4,0))</f>
        <v>237.21974289265782</v>
      </c>
      <c r="F192" s="11">
        <f>INDEX(ENERGY_PRICING!$D$4:$MZ$24,MATCH(Summary!F$5,ENERGY_PRICING!$D$4:$D$24,0),MATCH(Summary!$B192,ENERGY_PRICING!$D$4:$MZ$4,0))</f>
        <v>203.21974289265782</v>
      </c>
      <c r="G192" s="11">
        <f>INDEX(ENERGY_PRICING!$D$4:$MZ$24,MATCH(Summary!G$5,ENERGY_PRICING!$D$4:$D$24,0),MATCH(Summary!$B192,ENERGY_PRICING!$D$4:$MZ$4,0))</f>
        <v>217.84339880663632</v>
      </c>
      <c r="H192" s="11">
        <f>INDEX(ENERGY_PRICING!$D$4:$MZ$24,MATCH(Summary!H$5,ENERGY_PRICING!$D$4:$D$24,0),MATCH(Summary!$B192,ENERGY_PRICING!$D$4:$MZ$4,0))</f>
        <v>218.59975118644306</v>
      </c>
      <c r="I192" s="11">
        <f>INDEX(ENERGY_PRICING!$D$4:$MZ$24,MATCH(Summary!I$5,ENERGY_PRICING!$D$4:$D$24,0),MATCH(Summary!$B192,ENERGY_PRICING!$D$4:$MZ$4,0))</f>
        <v>194.39521017605512</v>
      </c>
    </row>
    <row r="193" spans="2:9" x14ac:dyDescent="0.25">
      <c r="B193" s="91">
        <v>50437</v>
      </c>
      <c r="C193" s="91" t="s">
        <v>138</v>
      </c>
      <c r="D193" s="14">
        <f t="shared" si="3"/>
        <v>2038</v>
      </c>
      <c r="E193" s="11">
        <f>INDEX(ENERGY_PRICING!$D$4:$MZ$24,MATCH(Summary!E$5,ENERGY_PRICING!$D$4:$D$24,0),MATCH(Summary!$B193,ENERGY_PRICING!$D$4:$MZ$4,0))</f>
        <v>211.10379144999999</v>
      </c>
      <c r="F193" s="11">
        <f>INDEX(ENERGY_PRICING!$D$4:$MZ$24,MATCH(Summary!F$5,ENERGY_PRICING!$D$4:$D$24,0),MATCH(Summary!$B193,ENERGY_PRICING!$D$4:$MZ$4,0))</f>
        <v>177.10379144999999</v>
      </c>
      <c r="G193" s="11">
        <f>INDEX(ENERGY_PRICING!$D$4:$MZ$24,MATCH(Summary!G$5,ENERGY_PRICING!$D$4:$D$24,0),MATCH(Summary!$B193,ENERGY_PRICING!$D$4:$MZ$4,0))</f>
        <v>193.29426764047616</v>
      </c>
      <c r="H193" s="11">
        <f>INDEX(ENERGY_PRICING!$D$4:$MZ$24,MATCH(Summary!H$5,ENERGY_PRICING!$D$4:$D$24,0),MATCH(Summary!$B193,ENERGY_PRICING!$D$4:$MZ$4,0))</f>
        <v>201.38950573571427</v>
      </c>
      <c r="I193" s="11">
        <f>INDEX(ENERGY_PRICING!$D$4:$MZ$24,MATCH(Summary!I$5,ENERGY_PRICING!$D$4:$D$24,0),MATCH(Summary!$B193,ENERGY_PRICING!$D$4:$MZ$4,0))</f>
        <v>157.67522002142854</v>
      </c>
    </row>
    <row r="194" spans="2:9" x14ac:dyDescent="0.25">
      <c r="B194" s="91">
        <v>50465</v>
      </c>
      <c r="C194" s="91" t="s">
        <v>138</v>
      </c>
      <c r="D194" s="14">
        <f t="shared" si="3"/>
        <v>2038</v>
      </c>
      <c r="E194" s="11">
        <f>INDEX(ENERGY_PRICING!$D$4:$MZ$24,MATCH(Summary!E$5,ENERGY_PRICING!$D$4:$D$24,0),MATCH(Summary!$B194,ENERGY_PRICING!$D$4:$MZ$4,0))</f>
        <v>123.01913345108822</v>
      </c>
      <c r="F194" s="11">
        <f>INDEX(ENERGY_PRICING!$D$4:$MZ$24,MATCH(Summary!F$5,ENERGY_PRICING!$D$4:$D$24,0),MATCH(Summary!$B194,ENERGY_PRICING!$D$4:$MZ$4,0))</f>
        <v>110.01913345108822</v>
      </c>
      <c r="G194" s="11">
        <f>INDEX(ENERGY_PRICING!$D$4:$MZ$24,MATCH(Summary!G$5,ENERGY_PRICING!$D$4:$D$24,0),MATCH(Summary!$B194,ENERGY_PRICING!$D$4:$MZ$4,0))</f>
        <v>116.45789522766965</v>
      </c>
      <c r="H194" s="11">
        <f>INDEX(ENERGY_PRICING!$D$4:$MZ$24,MATCH(Summary!H$5,ENERGY_PRICING!$D$4:$D$24,0),MATCH(Summary!$B194,ENERGY_PRICING!$D$4:$MZ$4,0))</f>
        <v>119.6642947414108</v>
      </c>
      <c r="I194" s="11">
        <f>INDEX(ENERGY_PRICING!$D$4:$MZ$24,MATCH(Summary!I$5,ENERGY_PRICING!$D$4:$D$24,0),MATCH(Summary!$B194,ENERGY_PRICING!$D$4:$MZ$4,0))</f>
        <v>102.86583049362414</v>
      </c>
    </row>
    <row r="195" spans="2:9" x14ac:dyDescent="0.25">
      <c r="B195" s="91">
        <v>50496</v>
      </c>
      <c r="C195" s="91" t="s">
        <v>138</v>
      </c>
      <c r="D195" s="14">
        <f t="shared" si="3"/>
        <v>2038</v>
      </c>
      <c r="E195" s="11">
        <f>INDEX(ENERGY_PRICING!$D$4:$MZ$24,MATCH(Summary!E$5,ENERGY_PRICING!$D$4:$D$24,0),MATCH(Summary!$B195,ENERGY_PRICING!$D$4:$MZ$4,0))</f>
        <v>92.392862530439857</v>
      </c>
      <c r="F195" s="11">
        <f>INDEX(ENERGY_PRICING!$D$4:$MZ$24,MATCH(Summary!F$5,ENERGY_PRICING!$D$4:$D$24,0),MATCH(Summary!$B195,ENERGY_PRICING!$D$4:$MZ$4,0))</f>
        <v>79.142862530439857</v>
      </c>
      <c r="G195" s="11">
        <f>INDEX(ENERGY_PRICING!$D$4:$MZ$24,MATCH(Summary!G$5,ENERGY_PRICING!$D$4:$D$24,0),MATCH(Summary!$B195,ENERGY_PRICING!$D$4:$MZ$4,0))</f>
        <v>85.620640308217645</v>
      </c>
      <c r="H195" s="11">
        <f>INDEX(ENERGY_PRICING!$D$4:$MZ$24,MATCH(Summary!H$5,ENERGY_PRICING!$D$4:$D$24,0),MATCH(Summary!$B195,ENERGY_PRICING!$D$4:$MZ$4,0))</f>
        <v>88.859529197106525</v>
      </c>
      <c r="I195" s="11">
        <f>INDEX(ENERGY_PRICING!$D$4:$MZ$24,MATCH(Summary!I$5,ENERGY_PRICING!$D$4:$D$24,0),MATCH(Summary!$B195,ENERGY_PRICING!$D$4:$MZ$4,0))</f>
        <v>72.076195863773194</v>
      </c>
    </row>
    <row r="196" spans="2:9" x14ac:dyDescent="0.25">
      <c r="B196" s="91">
        <v>50526</v>
      </c>
      <c r="C196" s="91" t="s">
        <v>138</v>
      </c>
      <c r="D196" s="14">
        <f t="shared" si="3"/>
        <v>2038</v>
      </c>
      <c r="E196" s="11">
        <f>INDEX(ENERGY_PRICING!$D$4:$MZ$24,MATCH(Summary!E$5,ENERGY_PRICING!$D$4:$D$24,0),MATCH(Summary!$B196,ENERGY_PRICING!$D$4:$MZ$4,0))</f>
        <v>68.332221246471136</v>
      </c>
      <c r="F196" s="11">
        <f>INDEX(ENERGY_PRICING!$D$4:$MZ$24,MATCH(Summary!F$5,ENERGY_PRICING!$D$4:$D$24,0),MATCH(Summary!$B196,ENERGY_PRICING!$D$4:$MZ$4,0))</f>
        <v>54.982221246471134</v>
      </c>
      <c r="G196" s="11">
        <f>INDEX(ENERGY_PRICING!$D$4:$MZ$24,MATCH(Summary!G$5,ENERGY_PRICING!$D$4:$D$24,0),MATCH(Summary!$B196,ENERGY_PRICING!$D$4:$MZ$4,0))</f>
        <v>60.724156730342109</v>
      </c>
      <c r="H196" s="11">
        <f>INDEX(ENERGY_PRICING!$D$4:$MZ$24,MATCH(Summary!H$5,ENERGY_PRICING!$D$4:$D$24,0),MATCH(Summary!$B196,ENERGY_PRICING!$D$4:$MZ$4,0))</f>
        <v>61.821504432068842</v>
      </c>
      <c r="I196" s="11">
        <f>INDEX(ENERGY_PRICING!$D$4:$MZ$24,MATCH(Summary!I$5,ENERGY_PRICING!$D$4:$D$24,0),MATCH(Summary!$B196,ENERGY_PRICING!$D$4:$MZ$4,0))</f>
        <v>49.916558101082181</v>
      </c>
    </row>
    <row r="197" spans="2:9" x14ac:dyDescent="0.25">
      <c r="B197" s="91">
        <v>50557</v>
      </c>
      <c r="C197" s="91" t="s">
        <v>139</v>
      </c>
      <c r="D197" s="14">
        <f t="shared" si="3"/>
        <v>2038</v>
      </c>
      <c r="E197" s="11">
        <f>INDEX(ENERGY_PRICING!$D$4:$MZ$24,MATCH(Summary!E$5,ENERGY_PRICING!$D$4:$D$24,0),MATCH(Summary!$B197,ENERGY_PRICING!$D$4:$MZ$4,0))</f>
        <v>71.861115301453225</v>
      </c>
      <c r="F197" s="11">
        <f>INDEX(ENERGY_PRICING!$D$4:$MZ$24,MATCH(Summary!F$5,ENERGY_PRICING!$D$4:$D$24,0),MATCH(Summary!$B197,ENERGY_PRICING!$D$4:$MZ$4,0))</f>
        <v>55.761115301453223</v>
      </c>
      <c r="G197" s="11">
        <f>INDEX(ENERGY_PRICING!$D$4:$MZ$24,MATCH(Summary!G$5,ENERGY_PRICING!$D$4:$D$24,0),MATCH(Summary!$B197,ENERGY_PRICING!$D$4:$MZ$4,0))</f>
        <v>63.632226412564343</v>
      </c>
      <c r="H197" s="11">
        <f>INDEX(ENERGY_PRICING!$D$4:$MZ$24,MATCH(Summary!H$5,ENERGY_PRICING!$D$4:$D$24,0),MATCH(Summary!$B197,ENERGY_PRICING!$D$4:$MZ$4,0))</f>
        <v>67.567781968119888</v>
      </c>
      <c r="I197" s="11">
        <f>INDEX(ENERGY_PRICING!$D$4:$MZ$24,MATCH(Summary!I$5,ENERGY_PRICING!$D$4:$D$24,0),MATCH(Summary!$B197,ENERGY_PRICING!$D$4:$MZ$4,0))</f>
        <v>47.174448634786557</v>
      </c>
    </row>
    <row r="198" spans="2:9" x14ac:dyDescent="0.25">
      <c r="B198" s="91">
        <v>50587</v>
      </c>
      <c r="C198" s="91" t="s">
        <v>139</v>
      </c>
      <c r="D198" s="14">
        <f t="shared" si="3"/>
        <v>2038</v>
      </c>
      <c r="E198" s="11">
        <f>INDEX(ENERGY_PRICING!$D$4:$MZ$24,MATCH(Summary!E$5,ENERGY_PRICING!$D$4:$D$24,0),MATCH(Summary!$B198,ENERGY_PRICING!$D$4:$MZ$4,0))</f>
        <v>93.03447963134569</v>
      </c>
      <c r="F198" s="11">
        <f>INDEX(ENERGY_PRICING!$D$4:$MZ$24,MATCH(Summary!F$5,ENERGY_PRICING!$D$4:$D$24,0),MATCH(Summary!$B198,ENERGY_PRICING!$D$4:$MZ$4,0))</f>
        <v>72.434479631345681</v>
      </c>
      <c r="G198" s="11">
        <f>INDEX(ENERGY_PRICING!$D$4:$MZ$24,MATCH(Summary!G$5,ENERGY_PRICING!$D$4:$D$24,0),MATCH(Summary!$B198,ENERGY_PRICING!$D$4:$MZ$4,0))</f>
        <v>81.737705437797288</v>
      </c>
      <c r="H198" s="11">
        <f>INDEX(ENERGY_PRICING!$D$4:$MZ$24,MATCH(Summary!H$5,ENERGY_PRICING!$D$4:$D$24,0),MATCH(Summary!$B198,ENERGY_PRICING!$D$4:$MZ$4,0))</f>
        <v>84.052722223882924</v>
      </c>
      <c r="I198" s="11">
        <f>INDEX(ENERGY_PRICING!$D$4:$MZ$24,MATCH(Summary!I$5,ENERGY_PRICING!$D$4:$D$24,0),MATCH(Summary!$B198,ENERGY_PRICING!$D$4:$MZ$4,0))</f>
        <v>65.146381543045393</v>
      </c>
    </row>
    <row r="199" spans="2:9" x14ac:dyDescent="0.25">
      <c r="B199" s="91">
        <v>50618</v>
      </c>
      <c r="C199" s="91" t="s">
        <v>139</v>
      </c>
      <c r="D199" s="14">
        <f t="shared" si="3"/>
        <v>2038</v>
      </c>
      <c r="E199" s="11">
        <f>INDEX(ENERGY_PRICING!$D$4:$MZ$24,MATCH(Summary!E$5,ENERGY_PRICING!$D$4:$D$24,0),MATCH(Summary!$B199,ENERGY_PRICING!$D$4:$MZ$4,0))</f>
        <v>93.03447963134569</v>
      </c>
      <c r="F199" s="11">
        <f>INDEX(ENERGY_PRICING!$D$4:$MZ$24,MATCH(Summary!F$5,ENERGY_PRICING!$D$4:$D$24,0),MATCH(Summary!$B199,ENERGY_PRICING!$D$4:$MZ$4,0))</f>
        <v>72.434479631345681</v>
      </c>
      <c r="G199" s="11">
        <f>INDEX(ENERGY_PRICING!$D$4:$MZ$24,MATCH(Summary!G$5,ENERGY_PRICING!$D$4:$D$24,0),MATCH(Summary!$B199,ENERGY_PRICING!$D$4:$MZ$4,0))</f>
        <v>82.180716190485469</v>
      </c>
      <c r="H199" s="11">
        <f>INDEX(ENERGY_PRICING!$D$4:$MZ$24,MATCH(Summary!H$5,ENERGY_PRICING!$D$4:$D$24,0),MATCH(Summary!$B199,ENERGY_PRICING!$D$4:$MZ$4,0))</f>
        <v>87.053834470055364</v>
      </c>
      <c r="I199" s="11">
        <f>INDEX(ENERGY_PRICING!$D$4:$MZ$24,MATCH(Summary!I$5,ENERGY_PRICING!$D$4:$D$24,0),MATCH(Summary!$B199,ENERGY_PRICING!$D$4:$MZ$4,0))</f>
        <v>60.473189308765036</v>
      </c>
    </row>
    <row r="200" spans="2:9" x14ac:dyDescent="0.25">
      <c r="B200" s="91">
        <v>50649</v>
      </c>
      <c r="C200" s="91" t="s">
        <v>139</v>
      </c>
      <c r="D200" s="14">
        <f t="shared" ref="D200:D263" si="4">YEAR(B200)</f>
        <v>2038</v>
      </c>
      <c r="E200" s="11">
        <f>INDEX(ENERGY_PRICING!$D$4:$MZ$24,MATCH(Summary!E$5,ENERGY_PRICING!$D$4:$D$24,0),MATCH(Summary!$B200,ENERGY_PRICING!$D$4:$MZ$4,0))</f>
        <v>63.520092989677394</v>
      </c>
      <c r="F200" s="11">
        <f>INDEX(ENERGY_PRICING!$D$4:$MZ$24,MATCH(Summary!F$5,ENERGY_PRICING!$D$4:$D$24,0),MATCH(Summary!$B200,ENERGY_PRICING!$D$4:$MZ$4,0))</f>
        <v>54.920092989677393</v>
      </c>
      <c r="G200" s="11">
        <f>INDEX(ENERGY_PRICING!$D$4:$MZ$24,MATCH(Summary!G$5,ENERGY_PRICING!$D$4:$D$24,0),MATCH(Summary!$B200,ENERGY_PRICING!$D$4:$MZ$4,0))</f>
        <v>58.933426323010728</v>
      </c>
      <c r="H200" s="11">
        <f>INDEX(ENERGY_PRICING!$D$4:$MZ$24,MATCH(Summary!H$5,ENERGY_PRICING!$D$4:$D$24,0),MATCH(Summary!$B200,ENERGY_PRICING!$D$4:$MZ$4,0))</f>
        <v>59.109423223354817</v>
      </c>
      <c r="I200" s="11">
        <f>INDEX(ENERGY_PRICING!$D$4:$MZ$24,MATCH(Summary!I$5,ENERGY_PRICING!$D$4:$D$24,0),MATCH(Summary!$B200,ENERGY_PRICING!$D$4:$MZ$4,0))</f>
        <v>53.994765855655892</v>
      </c>
    </row>
    <row r="201" spans="2:9" x14ac:dyDescent="0.25">
      <c r="B201" s="91">
        <v>50679</v>
      </c>
      <c r="C201" s="91" t="s">
        <v>138</v>
      </c>
      <c r="D201" s="14">
        <f t="shared" si="4"/>
        <v>2038</v>
      </c>
      <c r="E201" s="11">
        <f>INDEX(ENERGY_PRICING!$D$4:$MZ$24,MATCH(Summary!E$5,ENERGY_PRICING!$D$4:$D$24,0),MATCH(Summary!$B201,ENERGY_PRICING!$D$4:$MZ$4,0))</f>
        <v>63.520092989677394</v>
      </c>
      <c r="F201" s="11">
        <f>INDEX(ENERGY_PRICING!$D$4:$MZ$24,MATCH(Summary!F$5,ENERGY_PRICING!$D$4:$D$24,0),MATCH(Summary!$B201,ENERGY_PRICING!$D$4:$MZ$4,0))</f>
        <v>54.920092989677393</v>
      </c>
      <c r="G201" s="11">
        <f>INDEX(ENERGY_PRICING!$D$4:$MZ$24,MATCH(Summary!G$5,ENERGY_PRICING!$D$4:$D$24,0),MATCH(Summary!$B201,ENERGY_PRICING!$D$4:$MZ$4,0))</f>
        <v>58.803963957419334</v>
      </c>
      <c r="H201" s="11">
        <f>INDEX(ENERGY_PRICING!$D$4:$MZ$24,MATCH(Summary!H$5,ENERGY_PRICING!$D$4:$D$24,0),MATCH(Summary!$B201,ENERGY_PRICING!$D$4:$MZ$4,0))</f>
        <v>60.745899441290298</v>
      </c>
      <c r="I201" s="11">
        <f>INDEX(ENERGY_PRICING!$D$4:$MZ$24,MATCH(Summary!I$5,ENERGY_PRICING!$D$4:$D$24,0),MATCH(Summary!$B201,ENERGY_PRICING!$D$4:$MZ$4,0))</f>
        <v>49.371705892903208</v>
      </c>
    </row>
    <row r="202" spans="2:9" x14ac:dyDescent="0.25">
      <c r="B202" s="91">
        <v>50710</v>
      </c>
      <c r="C202" s="91" t="s">
        <v>138</v>
      </c>
      <c r="D202" s="14">
        <f t="shared" si="4"/>
        <v>2038</v>
      </c>
      <c r="E202" s="11">
        <f>INDEX(ENERGY_PRICING!$D$4:$MZ$24,MATCH(Summary!E$5,ENERGY_PRICING!$D$4:$D$24,0),MATCH(Summary!$B202,ENERGY_PRICING!$D$4:$MZ$4,0))</f>
        <v>89.271424915433371</v>
      </c>
      <c r="F202" s="11">
        <f>INDEX(ENERGY_PRICING!$D$4:$MZ$24,MATCH(Summary!F$5,ENERGY_PRICING!$D$4:$D$24,0),MATCH(Summary!$B202,ENERGY_PRICING!$D$4:$MZ$4,0))</f>
        <v>73.271424915433371</v>
      </c>
      <c r="G202" s="11">
        <f>INDEX(ENERGY_PRICING!$D$4:$MZ$24,MATCH(Summary!G$5,ENERGY_PRICING!$D$4:$D$24,0),MATCH(Summary!$B202,ENERGY_PRICING!$D$4:$MZ$4,0))</f>
        <v>80.727735595045019</v>
      </c>
      <c r="H202" s="11">
        <f>INDEX(ENERGY_PRICING!$D$4:$MZ$24,MATCH(Summary!H$5,ENERGY_PRICING!$D$4:$D$24,0),MATCH(Summary!$B202,ENERGY_PRICING!$D$4:$MZ$4,0))</f>
        <v>82.029044084918922</v>
      </c>
      <c r="I202" s="11">
        <f>INDEX(ENERGY_PRICING!$D$4:$MZ$24,MATCH(Summary!I$5,ENERGY_PRICING!$D$4:$D$24,0),MATCH(Summary!$B202,ENERGY_PRICING!$D$4:$MZ$4,0))</f>
        <v>69.92815084694324</v>
      </c>
    </row>
    <row r="203" spans="2:9" x14ac:dyDescent="0.25">
      <c r="B203" s="91">
        <v>50740</v>
      </c>
      <c r="C203" s="91" t="s">
        <v>138</v>
      </c>
      <c r="D203" s="14">
        <f t="shared" si="4"/>
        <v>2038</v>
      </c>
      <c r="E203" s="11">
        <f>INDEX(ENERGY_PRICING!$D$4:$MZ$24,MATCH(Summary!E$5,ENERGY_PRICING!$D$4:$D$24,0),MATCH(Summary!$B203,ENERGY_PRICING!$D$4:$MZ$4,0))</f>
        <v>133.19794220842365</v>
      </c>
      <c r="F203" s="11">
        <f>INDEX(ENERGY_PRICING!$D$4:$MZ$24,MATCH(Summary!F$5,ENERGY_PRICING!$D$4:$D$24,0),MATCH(Summary!$B203,ENERGY_PRICING!$D$4:$MZ$4,0))</f>
        <v>113.94794220842365</v>
      </c>
      <c r="G203" s="11">
        <f>INDEX(ENERGY_PRICING!$D$4:$MZ$24,MATCH(Summary!G$5,ENERGY_PRICING!$D$4:$D$24,0),MATCH(Summary!$B203,ENERGY_PRICING!$D$4:$MZ$4,0))</f>
        <v>123.05546909014407</v>
      </c>
      <c r="H203" s="11">
        <f>INDEX(ENERGY_PRICING!$D$4:$MZ$24,MATCH(Summary!H$5,ENERGY_PRICING!$D$4:$D$24,0),MATCH(Summary!$B203,ENERGY_PRICING!$D$4:$MZ$4,0))</f>
        <v>123.93349245976482</v>
      </c>
      <c r="I203" s="11">
        <f>INDEX(ENERGY_PRICING!$D$4:$MZ$24,MATCH(Summary!I$5,ENERGY_PRICING!$D$4:$D$24,0),MATCH(Summary!$B203,ENERGY_PRICING!$D$4:$MZ$4,0))</f>
        <v>111.36393847993486</v>
      </c>
    </row>
    <row r="204" spans="2:9" x14ac:dyDescent="0.25">
      <c r="B204" s="91">
        <v>50771</v>
      </c>
      <c r="C204" s="91" t="s">
        <v>138</v>
      </c>
      <c r="D204" s="14">
        <f t="shared" si="4"/>
        <v>2039</v>
      </c>
      <c r="E204" s="11">
        <f>INDEX(ENERGY_PRICING!$D$4:$MZ$24,MATCH(Summary!E$5,ENERGY_PRICING!$D$4:$D$24,0),MATCH(Summary!$B204,ENERGY_PRICING!$D$4:$MZ$4,0))</f>
        <v>238.93684143312336</v>
      </c>
      <c r="F204" s="11">
        <f>INDEX(ENERGY_PRICING!$D$4:$MZ$24,MATCH(Summary!F$5,ENERGY_PRICING!$D$4:$D$24,0),MATCH(Summary!$B204,ENERGY_PRICING!$D$4:$MZ$4,0))</f>
        <v>204.93684143312336</v>
      </c>
      <c r="G204" s="11">
        <f>INDEX(ENERGY_PRICING!$D$4:$MZ$24,MATCH(Summary!G$5,ENERGY_PRICING!$D$4:$D$24,0),MATCH(Summary!$B204,ENERGY_PRICING!$D$4:$MZ$4,0))</f>
        <v>219.56049734710186</v>
      </c>
      <c r="H204" s="11">
        <f>INDEX(ENERGY_PRICING!$D$4:$MZ$24,MATCH(Summary!H$5,ENERGY_PRICING!$D$4:$D$24,0),MATCH(Summary!$B204,ENERGY_PRICING!$D$4:$MZ$4,0))</f>
        <v>220.26145945140971</v>
      </c>
      <c r="I204" s="11">
        <f>INDEX(ENERGY_PRICING!$D$4:$MZ$24,MATCH(Summary!I$5,ENERGY_PRICING!$D$4:$D$24,0),MATCH(Summary!$B204,ENERGY_PRICING!$D$4:$MZ$4,0))</f>
        <v>196.22308926751845</v>
      </c>
    </row>
    <row r="205" spans="2:9" x14ac:dyDescent="0.25">
      <c r="B205" s="91">
        <v>50802</v>
      </c>
      <c r="C205" s="91" t="s">
        <v>138</v>
      </c>
      <c r="D205" s="14">
        <f t="shared" si="4"/>
        <v>2039</v>
      </c>
      <c r="E205" s="11">
        <f>INDEX(ENERGY_PRICING!$D$4:$MZ$24,MATCH(Summary!E$5,ENERGY_PRICING!$D$4:$D$24,0),MATCH(Summary!$B205,ENERGY_PRICING!$D$4:$MZ$4,0))</f>
        <v>212.63185149999998</v>
      </c>
      <c r="F205" s="11">
        <f>INDEX(ENERGY_PRICING!$D$4:$MZ$24,MATCH(Summary!F$5,ENERGY_PRICING!$D$4:$D$24,0),MATCH(Summary!$B205,ENERGY_PRICING!$D$4:$MZ$4,0))</f>
        <v>178.63185149999998</v>
      </c>
      <c r="G205" s="11">
        <f>INDEX(ENERGY_PRICING!$D$4:$MZ$24,MATCH(Summary!G$5,ENERGY_PRICING!$D$4:$D$24,0),MATCH(Summary!$B205,ENERGY_PRICING!$D$4:$MZ$4,0))</f>
        <v>194.82232769047619</v>
      </c>
      <c r="H205" s="11">
        <f>INDEX(ENERGY_PRICING!$D$4:$MZ$24,MATCH(Summary!H$5,ENERGY_PRICING!$D$4:$D$24,0),MATCH(Summary!$B205,ENERGY_PRICING!$D$4:$MZ$4,0))</f>
        <v>202.91756578571429</v>
      </c>
      <c r="I205" s="11">
        <f>INDEX(ENERGY_PRICING!$D$4:$MZ$24,MATCH(Summary!I$5,ENERGY_PRICING!$D$4:$D$24,0),MATCH(Summary!$B205,ENERGY_PRICING!$D$4:$MZ$4,0))</f>
        <v>159.20328007142854</v>
      </c>
    </row>
    <row r="206" spans="2:9" x14ac:dyDescent="0.25">
      <c r="B206" s="91">
        <v>50830</v>
      </c>
      <c r="C206" s="91" t="s">
        <v>138</v>
      </c>
      <c r="D206" s="14">
        <f t="shared" si="4"/>
        <v>2039</v>
      </c>
      <c r="E206" s="11">
        <f>INDEX(ENERGY_PRICING!$D$4:$MZ$24,MATCH(Summary!E$5,ENERGY_PRICING!$D$4:$D$24,0),MATCH(Summary!$B206,ENERGY_PRICING!$D$4:$MZ$4,0))</f>
        <v>124.84856106207518</v>
      </c>
      <c r="F206" s="11">
        <f>INDEX(ENERGY_PRICING!$D$4:$MZ$24,MATCH(Summary!F$5,ENERGY_PRICING!$D$4:$D$24,0),MATCH(Summary!$B206,ENERGY_PRICING!$D$4:$MZ$4,0))</f>
        <v>111.84856106207518</v>
      </c>
      <c r="G206" s="11">
        <f>INDEX(ENERGY_PRICING!$D$4:$MZ$24,MATCH(Summary!G$5,ENERGY_PRICING!$D$4:$D$24,0),MATCH(Summary!$B206,ENERGY_PRICING!$D$4:$MZ$4,0))</f>
        <v>118.28732283865659</v>
      </c>
      <c r="H206" s="11">
        <f>INDEX(ENERGY_PRICING!$D$4:$MZ$24,MATCH(Summary!H$5,ENERGY_PRICING!$D$4:$D$24,0),MATCH(Summary!$B206,ENERGY_PRICING!$D$4:$MZ$4,0))</f>
        <v>121.49372235239777</v>
      </c>
      <c r="I206" s="11">
        <f>INDEX(ENERGY_PRICING!$D$4:$MZ$24,MATCH(Summary!I$5,ENERGY_PRICING!$D$4:$D$24,0),MATCH(Summary!$B206,ENERGY_PRICING!$D$4:$MZ$4,0))</f>
        <v>104.68788138037326</v>
      </c>
    </row>
    <row r="207" spans="2:9" x14ac:dyDescent="0.25">
      <c r="B207" s="91">
        <v>50861</v>
      </c>
      <c r="C207" s="91" t="s">
        <v>138</v>
      </c>
      <c r="D207" s="14">
        <f t="shared" si="4"/>
        <v>2039</v>
      </c>
      <c r="E207" s="11">
        <f>INDEX(ENERGY_PRICING!$D$4:$MZ$24,MATCH(Summary!E$5,ENERGY_PRICING!$D$4:$D$24,0),MATCH(Summary!$B207,ENERGY_PRICING!$D$4:$MZ$4,0))</f>
        <v>95.258434645543247</v>
      </c>
      <c r="F207" s="11">
        <f>INDEX(ENERGY_PRICING!$D$4:$MZ$24,MATCH(Summary!F$5,ENERGY_PRICING!$D$4:$D$24,0),MATCH(Summary!$B207,ENERGY_PRICING!$D$4:$MZ$4,0))</f>
        <v>82.008434645543247</v>
      </c>
      <c r="G207" s="11">
        <f>INDEX(ENERGY_PRICING!$D$4:$MZ$24,MATCH(Summary!G$5,ENERGY_PRICING!$D$4:$D$24,0),MATCH(Summary!$B207,ENERGY_PRICING!$D$4:$MZ$4,0))</f>
        <v>88.191767978876584</v>
      </c>
      <c r="H207" s="11">
        <f>INDEX(ENERGY_PRICING!$D$4:$MZ$24,MATCH(Summary!H$5,ENERGY_PRICING!$D$4:$D$24,0),MATCH(Summary!$B207,ENERGY_PRICING!$D$4:$MZ$4,0))</f>
        <v>91.283434645543238</v>
      </c>
      <c r="I207" s="11">
        <f>INDEX(ENERGY_PRICING!$D$4:$MZ$24,MATCH(Summary!I$5,ENERGY_PRICING!$D$4:$D$24,0),MATCH(Summary!$B207,ENERGY_PRICING!$D$4:$MZ$4,0))</f>
        <v>74.058434645543244</v>
      </c>
    </row>
    <row r="208" spans="2:9" x14ac:dyDescent="0.25">
      <c r="B208" s="91">
        <v>50891</v>
      </c>
      <c r="C208" s="91" t="s">
        <v>138</v>
      </c>
      <c r="D208" s="14">
        <f t="shared" si="4"/>
        <v>2039</v>
      </c>
      <c r="E208" s="11">
        <f>INDEX(ENERGY_PRICING!$D$4:$MZ$24,MATCH(Summary!E$5,ENERGY_PRICING!$D$4:$D$24,0),MATCH(Summary!$B208,ENERGY_PRICING!$D$4:$MZ$4,0))</f>
        <v>70.451550623266357</v>
      </c>
      <c r="F208" s="11">
        <f>INDEX(ENERGY_PRICING!$D$4:$MZ$24,MATCH(Summary!F$5,ENERGY_PRICING!$D$4:$D$24,0),MATCH(Summary!$B208,ENERGY_PRICING!$D$4:$MZ$4,0))</f>
        <v>57.101550623266355</v>
      </c>
      <c r="G208" s="11">
        <f>INDEX(ENERGY_PRICING!$D$4:$MZ$24,MATCH(Summary!G$5,ENERGY_PRICING!$D$4:$D$24,0),MATCH(Summary!$B208,ENERGY_PRICING!$D$4:$MZ$4,0))</f>
        <v>63.130582881330866</v>
      </c>
      <c r="H208" s="11">
        <f>INDEX(ENERGY_PRICING!$D$4:$MZ$24,MATCH(Summary!H$5,ENERGY_PRICING!$D$4:$D$24,0),MATCH(Summary!$B208,ENERGY_PRICING!$D$4:$MZ$4,0))</f>
        <v>64.303113506386794</v>
      </c>
      <c r="I208" s="11">
        <f>INDEX(ENERGY_PRICING!$D$4:$MZ$24,MATCH(Summary!I$5,ENERGY_PRICING!$D$4:$D$24,0),MATCH(Summary!$B208,ENERGY_PRICING!$D$4:$MZ$4,0))</f>
        <v>53.033908727993214</v>
      </c>
    </row>
    <row r="209" spans="2:9" x14ac:dyDescent="0.25">
      <c r="B209" s="91">
        <v>50922</v>
      </c>
      <c r="C209" s="91" t="s">
        <v>139</v>
      </c>
      <c r="D209" s="14">
        <f t="shared" si="4"/>
        <v>2039</v>
      </c>
      <c r="E209" s="11">
        <f>INDEX(ENERGY_PRICING!$D$4:$MZ$24,MATCH(Summary!E$5,ENERGY_PRICING!$D$4:$D$24,0),MATCH(Summary!$B209,ENERGY_PRICING!$D$4:$MZ$4,0))</f>
        <v>74.089893613200303</v>
      </c>
      <c r="F209" s="11">
        <f>INDEX(ENERGY_PRICING!$D$4:$MZ$24,MATCH(Summary!F$5,ENERGY_PRICING!$D$4:$D$24,0),MATCH(Summary!$B209,ENERGY_PRICING!$D$4:$MZ$4,0))</f>
        <v>57.989893613200302</v>
      </c>
      <c r="G209" s="11">
        <f>INDEX(ENERGY_PRICING!$D$4:$MZ$24,MATCH(Summary!G$5,ENERGY_PRICING!$D$4:$D$24,0),MATCH(Summary!$B209,ENERGY_PRICING!$D$4:$MZ$4,0))</f>
        <v>65.861004724311414</v>
      </c>
      <c r="H209" s="11">
        <f>INDEX(ENERGY_PRICING!$D$4:$MZ$24,MATCH(Summary!H$5,ENERGY_PRICING!$D$4:$D$24,0),MATCH(Summary!$B209,ENERGY_PRICING!$D$4:$MZ$4,0))</f>
        <v>69.796560279866966</v>
      </c>
      <c r="I209" s="11">
        <f>INDEX(ENERGY_PRICING!$D$4:$MZ$24,MATCH(Summary!I$5,ENERGY_PRICING!$D$4:$D$24,0),MATCH(Summary!$B209,ENERGY_PRICING!$D$4:$MZ$4,0))</f>
        <v>49.403226946533643</v>
      </c>
    </row>
    <row r="210" spans="2:9" x14ac:dyDescent="0.25">
      <c r="B210" s="91">
        <v>50952</v>
      </c>
      <c r="C210" s="91" t="s">
        <v>139</v>
      </c>
      <c r="D210" s="14">
        <f t="shared" si="4"/>
        <v>2039</v>
      </c>
      <c r="E210" s="11">
        <f>INDEX(ENERGY_PRICING!$D$4:$MZ$24,MATCH(Summary!E$5,ENERGY_PRICING!$D$4:$D$24,0),MATCH(Summary!$B210,ENERGY_PRICING!$D$4:$MZ$4,0))</f>
        <v>95.91995155280398</v>
      </c>
      <c r="F210" s="11">
        <f>INDEX(ENERGY_PRICING!$D$4:$MZ$24,MATCH(Summary!F$5,ENERGY_PRICING!$D$4:$D$24,0),MATCH(Summary!$B210,ENERGY_PRICING!$D$4:$MZ$4,0))</f>
        <v>75.319951552803985</v>
      </c>
      <c r="G210" s="11">
        <f>INDEX(ENERGY_PRICING!$D$4:$MZ$24,MATCH(Summary!G$5,ENERGY_PRICING!$D$4:$D$24,0),MATCH(Summary!$B210,ENERGY_PRICING!$D$4:$MZ$4,0))</f>
        <v>84.180166606567425</v>
      </c>
      <c r="H210" s="11">
        <f>INDEX(ENERGY_PRICING!$D$4:$MZ$24,MATCH(Summary!H$5,ENERGY_PRICING!$D$4:$D$24,0),MATCH(Summary!$B210,ENERGY_PRICING!$D$4:$MZ$4,0))</f>
        <v>86.180598276907077</v>
      </c>
      <c r="I210" s="11">
        <f>INDEX(ENERGY_PRICING!$D$4:$MZ$24,MATCH(Summary!I$5,ENERGY_PRICING!$D$4:$D$24,0),MATCH(Summary!$B210,ENERGY_PRICING!$D$4:$MZ$4,0))</f>
        <v>66.888980685242956</v>
      </c>
    </row>
    <row r="211" spans="2:9" x14ac:dyDescent="0.25">
      <c r="B211" s="91">
        <v>50983</v>
      </c>
      <c r="C211" s="91" t="s">
        <v>139</v>
      </c>
      <c r="D211" s="14">
        <f t="shared" si="4"/>
        <v>2039</v>
      </c>
      <c r="E211" s="11">
        <f>INDEX(ENERGY_PRICING!$D$4:$MZ$24,MATCH(Summary!E$5,ENERGY_PRICING!$D$4:$D$24,0),MATCH(Summary!$B211,ENERGY_PRICING!$D$4:$MZ$4,0))</f>
        <v>95.91995155280398</v>
      </c>
      <c r="F211" s="11">
        <f>INDEX(ENERGY_PRICING!$D$4:$MZ$24,MATCH(Summary!F$5,ENERGY_PRICING!$D$4:$D$24,0),MATCH(Summary!$B211,ENERGY_PRICING!$D$4:$MZ$4,0))</f>
        <v>75.319951552803985</v>
      </c>
      <c r="G211" s="11">
        <f>INDEX(ENERGY_PRICING!$D$4:$MZ$24,MATCH(Summary!G$5,ENERGY_PRICING!$D$4:$D$24,0),MATCH(Summary!$B211,ENERGY_PRICING!$D$4:$MZ$4,0))</f>
        <v>85.509198864631941</v>
      </c>
      <c r="H211" s="11">
        <f>INDEX(ENERGY_PRICING!$D$4:$MZ$24,MATCH(Summary!H$5,ENERGY_PRICING!$D$4:$D$24,0),MATCH(Summary!$B211,ENERGY_PRICING!$D$4:$MZ$4,0))</f>
        <v>90.603822520545933</v>
      </c>
      <c r="I211" s="11">
        <f>INDEX(ENERGY_PRICING!$D$4:$MZ$24,MATCH(Summary!I$5,ENERGY_PRICING!$D$4:$D$24,0),MATCH(Summary!$B211,ENERGY_PRICING!$D$4:$MZ$4,0))</f>
        <v>64.687693488287863</v>
      </c>
    </row>
    <row r="212" spans="2:9" x14ac:dyDescent="0.25">
      <c r="B212" s="91">
        <v>51014</v>
      </c>
      <c r="C212" s="91" t="s">
        <v>139</v>
      </c>
      <c r="D212" s="14">
        <f t="shared" si="4"/>
        <v>2039</v>
      </c>
      <c r="E212" s="11">
        <f>INDEX(ENERGY_PRICING!$D$4:$MZ$24,MATCH(Summary!E$5,ENERGY_PRICING!$D$4:$D$24,0),MATCH(Summary!$B212,ENERGY_PRICING!$D$4:$MZ$4,0))</f>
        <v>65.490173818810987</v>
      </c>
      <c r="F212" s="11">
        <f>INDEX(ENERGY_PRICING!$D$4:$MZ$24,MATCH(Summary!F$5,ENERGY_PRICING!$D$4:$D$24,0),MATCH(Summary!$B212,ENERGY_PRICING!$D$4:$MZ$4,0))</f>
        <v>56.890173818810986</v>
      </c>
      <c r="G212" s="11">
        <f>INDEX(ENERGY_PRICING!$D$4:$MZ$24,MATCH(Summary!G$5,ENERGY_PRICING!$D$4:$D$24,0),MATCH(Summary!$B212,ENERGY_PRICING!$D$4:$MZ$4,0))</f>
        <v>60.903507152144329</v>
      </c>
      <c r="H212" s="11">
        <f>INDEX(ENERGY_PRICING!$D$4:$MZ$24,MATCH(Summary!H$5,ENERGY_PRICING!$D$4:$D$24,0),MATCH(Summary!$B212,ENERGY_PRICING!$D$4:$MZ$4,0))</f>
        <v>61.013834691517289</v>
      </c>
      <c r="I212" s="11">
        <f>INDEX(ENERGY_PRICING!$D$4:$MZ$24,MATCH(Summary!I$5,ENERGY_PRICING!$D$4:$D$24,0),MATCH(Summary!$B212,ENERGY_PRICING!$D$4:$MZ$4,0))</f>
        <v>56.09618540673172</v>
      </c>
    </row>
    <row r="213" spans="2:9" x14ac:dyDescent="0.25">
      <c r="B213" s="91">
        <v>51044</v>
      </c>
      <c r="C213" s="91" t="s">
        <v>138</v>
      </c>
      <c r="D213" s="14">
        <f t="shared" si="4"/>
        <v>2039</v>
      </c>
      <c r="E213" s="11">
        <f>INDEX(ENERGY_PRICING!$D$4:$MZ$24,MATCH(Summary!E$5,ENERGY_PRICING!$D$4:$D$24,0),MATCH(Summary!$B213,ENERGY_PRICING!$D$4:$MZ$4,0))</f>
        <v>65.490173818810987</v>
      </c>
      <c r="F213" s="11">
        <f>INDEX(ENERGY_PRICING!$D$4:$MZ$24,MATCH(Summary!F$5,ENERGY_PRICING!$D$4:$D$24,0),MATCH(Summary!$B213,ENERGY_PRICING!$D$4:$MZ$4,0))</f>
        <v>56.890173818810986</v>
      </c>
      <c r="G213" s="11">
        <f>INDEX(ENERGY_PRICING!$D$4:$MZ$24,MATCH(Summary!G$5,ENERGY_PRICING!$D$4:$D$24,0),MATCH(Summary!$B213,ENERGY_PRICING!$D$4:$MZ$4,0))</f>
        <v>60.774044786552913</v>
      </c>
      <c r="H213" s="11">
        <f>INDEX(ENERGY_PRICING!$D$4:$MZ$24,MATCH(Summary!H$5,ENERGY_PRICING!$D$4:$D$24,0),MATCH(Summary!$B213,ENERGY_PRICING!$D$4:$MZ$4,0))</f>
        <v>62.715980270423891</v>
      </c>
      <c r="I213" s="11">
        <f>INDEX(ENERGY_PRICING!$D$4:$MZ$24,MATCH(Summary!I$5,ENERGY_PRICING!$D$4:$D$24,0),MATCH(Summary!$B213,ENERGY_PRICING!$D$4:$MZ$4,0))</f>
        <v>51.341786722036787</v>
      </c>
    </row>
    <row r="214" spans="2:9" x14ac:dyDescent="0.25">
      <c r="B214" s="91">
        <v>51075</v>
      </c>
      <c r="C214" s="91" t="s">
        <v>138</v>
      </c>
      <c r="D214" s="14">
        <f t="shared" si="4"/>
        <v>2039</v>
      </c>
      <c r="E214" s="11">
        <f>INDEX(ENERGY_PRICING!$D$4:$MZ$24,MATCH(Summary!E$5,ENERGY_PRICING!$D$4:$D$24,0),MATCH(Summary!$B214,ENERGY_PRICING!$D$4:$MZ$4,0))</f>
        <v>90.363452996289809</v>
      </c>
      <c r="F214" s="11">
        <f>INDEX(ENERGY_PRICING!$D$4:$MZ$24,MATCH(Summary!F$5,ENERGY_PRICING!$D$4:$D$24,0),MATCH(Summary!$B214,ENERGY_PRICING!$D$4:$MZ$4,0))</f>
        <v>74.363452996289809</v>
      </c>
      <c r="G214" s="11">
        <f>INDEX(ENERGY_PRICING!$D$4:$MZ$24,MATCH(Summary!G$5,ENERGY_PRICING!$D$4:$D$24,0),MATCH(Summary!$B214,ENERGY_PRICING!$D$4:$MZ$4,0))</f>
        <v>81.819763675901456</v>
      </c>
      <c r="H214" s="11">
        <f>INDEX(ENERGY_PRICING!$D$4:$MZ$24,MATCH(Summary!H$5,ENERGY_PRICING!$D$4:$D$24,0),MATCH(Summary!$B214,ENERGY_PRICING!$D$4:$MZ$4,0))</f>
        <v>83.084671229746817</v>
      </c>
      <c r="I214" s="11">
        <f>INDEX(ENERGY_PRICING!$D$4:$MZ$24,MATCH(Summary!I$5,ENERGY_PRICING!$D$4:$D$24,0),MATCH(Summary!$B214,ENERGY_PRICING!$D$4:$MZ$4,0))</f>
        <v>71.097530916860336</v>
      </c>
    </row>
    <row r="215" spans="2:9" x14ac:dyDescent="0.25">
      <c r="B215" s="91">
        <v>51105</v>
      </c>
      <c r="C215" s="91" t="s">
        <v>138</v>
      </c>
      <c r="D215" s="14">
        <f t="shared" si="4"/>
        <v>2039</v>
      </c>
      <c r="E215" s="11">
        <f>INDEX(ENERGY_PRICING!$D$4:$MZ$24,MATCH(Summary!E$5,ENERGY_PRICING!$D$4:$D$24,0),MATCH(Summary!$B215,ENERGY_PRICING!$D$4:$MZ$4,0))</f>
        <v>134.73632937027472</v>
      </c>
      <c r="F215" s="11">
        <f>INDEX(ENERGY_PRICING!$D$4:$MZ$24,MATCH(Summary!F$5,ENERGY_PRICING!$D$4:$D$24,0),MATCH(Summary!$B215,ENERGY_PRICING!$D$4:$MZ$4,0))</f>
        <v>115.48632937027472</v>
      </c>
      <c r="G215" s="11">
        <f>INDEX(ENERGY_PRICING!$D$4:$MZ$24,MATCH(Summary!G$5,ENERGY_PRICING!$D$4:$D$24,0),MATCH(Summary!$B215,ENERGY_PRICING!$D$4:$MZ$4,0))</f>
        <v>124.17987775737149</v>
      </c>
      <c r="H215" s="11">
        <f>INDEX(ENERGY_PRICING!$D$4:$MZ$24,MATCH(Summary!H$5,ENERGY_PRICING!$D$4:$D$24,0),MATCH(Summary!$B215,ENERGY_PRICING!$D$4:$MZ$4,0))</f>
        <v>124.80128648736263</v>
      </c>
      <c r="I215" s="11">
        <f>INDEX(ENERGY_PRICING!$D$4:$MZ$24,MATCH(Summary!I$5,ENERGY_PRICING!$D$4:$D$24,0),MATCH(Summary!$B215,ENERGY_PRICING!$D$4:$MZ$4,0))</f>
        <v>111.75964094255052</v>
      </c>
    </row>
    <row r="216" spans="2:9" x14ac:dyDescent="0.25">
      <c r="B216" s="91">
        <v>51136</v>
      </c>
      <c r="C216" s="91" t="s">
        <v>138</v>
      </c>
      <c r="D216" s="14">
        <f t="shared" si="4"/>
        <v>2040</v>
      </c>
      <c r="E216" s="11">
        <f>INDEX(ENERGY_PRICING!$D$4:$MZ$24,MATCH(Summary!E$5,ENERGY_PRICING!$D$4:$D$24,0),MATCH(Summary!$B216,ENERGY_PRICING!$D$4:$MZ$4,0))</f>
        <v>240.68937042634903</v>
      </c>
      <c r="F216" s="11">
        <f>INDEX(ENERGY_PRICING!$D$4:$MZ$24,MATCH(Summary!F$5,ENERGY_PRICING!$D$4:$D$24,0),MATCH(Summary!$B216,ENERGY_PRICING!$D$4:$MZ$4,0))</f>
        <v>206.68937042634903</v>
      </c>
      <c r="G216" s="11">
        <f>INDEX(ENERGY_PRICING!$D$4:$MZ$24,MATCH(Summary!G$5,ENERGY_PRICING!$D$4:$D$24,0),MATCH(Summary!$B216,ENERGY_PRICING!$D$4:$MZ$4,0))</f>
        <v>222.04420913602644</v>
      </c>
      <c r="H216" s="11">
        <f>INDEX(ENERGY_PRICING!$D$4:$MZ$24,MATCH(Summary!H$5,ENERGY_PRICING!$D$4:$D$24,0),MATCH(Summary!$B216,ENERGY_PRICING!$D$4:$MZ$4,0))</f>
        <v>223.05422944485392</v>
      </c>
      <c r="I216" s="11">
        <f>INDEX(ENERGY_PRICING!$D$4:$MZ$24,MATCH(Summary!I$5,ENERGY_PRICING!$D$4:$D$24,0),MATCH(Summary!$B216,ENERGY_PRICING!$D$4:$MZ$4,0))</f>
        <v>200.28223303450056</v>
      </c>
    </row>
    <row r="217" spans="2:9" x14ac:dyDescent="0.25">
      <c r="B217" s="91">
        <v>51167</v>
      </c>
      <c r="C217" s="91" t="s">
        <v>138</v>
      </c>
      <c r="D217" s="14">
        <f t="shared" si="4"/>
        <v>2040</v>
      </c>
      <c r="E217" s="11">
        <f>INDEX(ENERGY_PRICING!$D$4:$MZ$24,MATCH(Summary!E$5,ENERGY_PRICING!$D$4:$D$24,0),MATCH(Summary!$B217,ENERGY_PRICING!$D$4:$MZ$4,0))</f>
        <v>214.1914414</v>
      </c>
      <c r="F217" s="11">
        <f>INDEX(ENERGY_PRICING!$D$4:$MZ$24,MATCH(Summary!F$5,ENERGY_PRICING!$D$4:$D$24,0),MATCH(Summary!$B217,ENERGY_PRICING!$D$4:$MZ$4,0))</f>
        <v>180.1914414</v>
      </c>
      <c r="G217" s="11">
        <f>INDEX(ENERGY_PRICING!$D$4:$MZ$24,MATCH(Summary!G$5,ENERGY_PRICING!$D$4:$D$24,0),MATCH(Summary!$B217,ENERGY_PRICING!$D$4:$MZ$4,0))</f>
        <v>196.60523450344826</v>
      </c>
      <c r="H217" s="11">
        <f>INDEX(ENERGY_PRICING!$D$4:$MZ$24,MATCH(Summary!H$5,ENERGY_PRICING!$D$4:$D$24,0),MATCH(Summary!$B217,ENERGY_PRICING!$D$4:$MZ$4,0))</f>
        <v>204.81213105517242</v>
      </c>
      <c r="I217" s="11">
        <f>INDEX(ENERGY_PRICING!$D$4:$MZ$24,MATCH(Summary!I$5,ENERGY_PRICING!$D$4:$D$24,0),MATCH(Summary!$B217,ENERGY_PRICING!$D$4:$MZ$4,0))</f>
        <v>161.43282071034483</v>
      </c>
    </row>
    <row r="218" spans="2:9" x14ac:dyDescent="0.25">
      <c r="B218" s="91">
        <v>51196</v>
      </c>
      <c r="C218" s="91" t="s">
        <v>138</v>
      </c>
      <c r="D218" s="14">
        <f t="shared" si="4"/>
        <v>2040</v>
      </c>
      <c r="E218" s="11">
        <f>INDEX(ENERGY_PRICING!$D$4:$MZ$24,MATCH(Summary!E$5,ENERGY_PRICING!$D$4:$D$24,0),MATCH(Summary!$B218,ENERGY_PRICING!$D$4:$MZ$4,0))</f>
        <v>126.71573691349306</v>
      </c>
      <c r="F218" s="11">
        <f>INDEX(ENERGY_PRICING!$D$4:$MZ$24,MATCH(Summary!F$5,ENERGY_PRICING!$D$4:$D$24,0),MATCH(Summary!$B218,ENERGY_PRICING!$D$4:$MZ$4,0))</f>
        <v>113.71573691349306</v>
      </c>
      <c r="G218" s="11">
        <f>INDEX(ENERGY_PRICING!$D$4:$MZ$24,MATCH(Summary!G$5,ENERGY_PRICING!$D$4:$D$24,0),MATCH(Summary!$B218,ENERGY_PRICING!$D$4:$MZ$4,0))</f>
        <v>119.8745525258753</v>
      </c>
      <c r="H218" s="11">
        <f>INDEX(ENERGY_PRICING!$D$4:$MZ$24,MATCH(Summary!H$5,ENERGY_PRICING!$D$4:$D$24,0),MATCH(Summary!$B218,ENERGY_PRICING!$D$4:$MZ$4,0))</f>
        <v>122.94154336510597</v>
      </c>
      <c r="I218" s="11">
        <f>INDEX(ENERGY_PRICING!$D$4:$MZ$24,MATCH(Summary!I$5,ENERGY_PRICING!$D$4:$D$24,0),MATCH(Summary!$B218,ENERGY_PRICING!$D$4:$MZ$4,0))</f>
        <v>105.70881861948703</v>
      </c>
    </row>
    <row r="219" spans="2:9" x14ac:dyDescent="0.25">
      <c r="B219" s="91">
        <v>51227</v>
      </c>
      <c r="C219" s="91" t="s">
        <v>138</v>
      </c>
      <c r="D219" s="14">
        <f t="shared" si="4"/>
        <v>2040</v>
      </c>
      <c r="E219" s="11">
        <f>INDEX(ENERGY_PRICING!$D$4:$MZ$24,MATCH(Summary!E$5,ENERGY_PRICING!$D$4:$D$24,0),MATCH(Summary!$B219,ENERGY_PRICING!$D$4:$MZ$4,0))</f>
        <v>98.18313471111783</v>
      </c>
      <c r="F219" s="11">
        <f>INDEX(ENERGY_PRICING!$D$4:$MZ$24,MATCH(Summary!F$5,ENERGY_PRICING!$D$4:$D$24,0),MATCH(Summary!$B219,ENERGY_PRICING!$D$4:$MZ$4,0))</f>
        <v>84.93313471111783</v>
      </c>
      <c r="G219" s="11">
        <f>INDEX(ENERGY_PRICING!$D$4:$MZ$24,MATCH(Summary!G$5,ENERGY_PRICING!$D$4:$D$24,0),MATCH(Summary!$B219,ENERGY_PRICING!$D$4:$MZ$4,0))</f>
        <v>91.116468044451182</v>
      </c>
      <c r="H219" s="11">
        <f>INDEX(ENERGY_PRICING!$D$4:$MZ$24,MATCH(Summary!H$5,ENERGY_PRICING!$D$4:$D$24,0),MATCH(Summary!$B219,ENERGY_PRICING!$D$4:$MZ$4,0))</f>
        <v>94.208134711117822</v>
      </c>
      <c r="I219" s="11">
        <f>INDEX(ENERGY_PRICING!$D$4:$MZ$24,MATCH(Summary!I$5,ENERGY_PRICING!$D$4:$D$24,0),MATCH(Summary!$B219,ENERGY_PRICING!$D$4:$MZ$4,0))</f>
        <v>76.983134711117842</v>
      </c>
    </row>
    <row r="220" spans="2:9" x14ac:dyDescent="0.25">
      <c r="B220" s="91">
        <v>51257</v>
      </c>
      <c r="C220" s="91" t="s">
        <v>138</v>
      </c>
      <c r="D220" s="14">
        <f t="shared" si="4"/>
        <v>2040</v>
      </c>
      <c r="E220" s="11">
        <f>INDEX(ENERGY_PRICING!$D$4:$MZ$24,MATCH(Summary!E$5,ENERGY_PRICING!$D$4:$D$24,0),MATCH(Summary!$B220,ENERGY_PRICING!$D$4:$MZ$4,0))</f>
        <v>72.614610046764227</v>
      </c>
      <c r="F220" s="11">
        <f>INDEX(ENERGY_PRICING!$D$4:$MZ$24,MATCH(Summary!F$5,ENERGY_PRICING!$D$4:$D$24,0),MATCH(Summary!$B220,ENERGY_PRICING!$D$4:$MZ$4,0))</f>
        <v>59.264610046764226</v>
      </c>
      <c r="G220" s="11">
        <f>INDEX(ENERGY_PRICING!$D$4:$MZ$24,MATCH(Summary!G$5,ENERGY_PRICING!$D$4:$D$24,0),MATCH(Summary!$B220,ENERGY_PRICING!$D$4:$MZ$4,0))</f>
        <v>65.58073907902228</v>
      </c>
      <c r="H220" s="11">
        <f>INDEX(ENERGY_PRICING!$D$4:$MZ$24,MATCH(Summary!H$5,ENERGY_PRICING!$D$4:$D$24,0),MATCH(Summary!$B220,ENERGY_PRICING!$D$4:$MZ$4,0))</f>
        <v>66.827041980739565</v>
      </c>
      <c r="I220" s="11">
        <f>INDEX(ENERGY_PRICING!$D$4:$MZ$24,MATCH(Summary!I$5,ENERGY_PRICING!$D$4:$D$24,0),MATCH(Summary!$B220,ENERGY_PRICING!$D$4:$MZ$4,0))</f>
        <v>56.197810694942554</v>
      </c>
    </row>
    <row r="221" spans="2:9" x14ac:dyDescent="0.25">
      <c r="B221" s="91">
        <v>51288</v>
      </c>
      <c r="C221" s="91" t="s">
        <v>139</v>
      </c>
      <c r="D221" s="14">
        <f t="shared" si="4"/>
        <v>2040</v>
      </c>
      <c r="E221" s="11">
        <f>INDEX(ENERGY_PRICING!$D$4:$MZ$24,MATCH(Summary!E$5,ENERGY_PRICING!$D$4:$D$24,0),MATCH(Summary!$B221,ENERGY_PRICING!$D$4:$MZ$4,0))</f>
        <v>76.364660330869427</v>
      </c>
      <c r="F221" s="11">
        <f>INDEX(ENERGY_PRICING!$D$4:$MZ$24,MATCH(Summary!F$5,ENERGY_PRICING!$D$4:$D$24,0),MATCH(Summary!$B221,ENERGY_PRICING!$D$4:$MZ$4,0))</f>
        <v>60.264660330869425</v>
      </c>
      <c r="G221" s="11">
        <f>INDEX(ENERGY_PRICING!$D$4:$MZ$24,MATCH(Summary!G$5,ENERGY_PRICING!$D$4:$D$24,0),MATCH(Summary!$B221,ENERGY_PRICING!$D$4:$MZ$4,0))</f>
        <v>67.777993664202768</v>
      </c>
      <c r="H221" s="11">
        <f>INDEX(ENERGY_PRICING!$D$4:$MZ$24,MATCH(Summary!H$5,ENERGY_PRICING!$D$4:$D$24,0),MATCH(Summary!$B221,ENERGY_PRICING!$D$4:$MZ$4,0))</f>
        <v>71.534660330869428</v>
      </c>
      <c r="I221" s="11">
        <f>INDEX(ENERGY_PRICING!$D$4:$MZ$24,MATCH(Summary!I$5,ENERGY_PRICING!$D$4:$D$24,0),MATCH(Summary!$B221,ENERGY_PRICING!$D$4:$MZ$4,0))</f>
        <v>50.604660330869429</v>
      </c>
    </row>
    <row r="222" spans="2:9" x14ac:dyDescent="0.25">
      <c r="B222" s="91">
        <v>51318</v>
      </c>
      <c r="C222" s="91" t="s">
        <v>139</v>
      </c>
      <c r="D222" s="14">
        <f t="shared" si="4"/>
        <v>2040</v>
      </c>
      <c r="E222" s="11">
        <f>INDEX(ENERGY_PRICING!$D$4:$MZ$24,MATCH(Summary!E$5,ENERGY_PRICING!$D$4:$D$24,0),MATCH(Summary!$B222,ENERGY_PRICING!$D$4:$MZ$4,0))</f>
        <v>98.864962035500596</v>
      </c>
      <c r="F222" s="11">
        <f>INDEX(ENERGY_PRICING!$D$4:$MZ$24,MATCH(Summary!F$5,ENERGY_PRICING!$D$4:$D$24,0),MATCH(Summary!$B222,ENERGY_PRICING!$D$4:$MZ$4,0))</f>
        <v>78.264962035500588</v>
      </c>
      <c r="G222" s="11">
        <f>INDEX(ENERGY_PRICING!$D$4:$MZ$24,MATCH(Summary!G$5,ENERGY_PRICING!$D$4:$D$24,0),MATCH(Summary!$B222,ENERGY_PRICING!$D$4:$MZ$4,0))</f>
        <v>87.568187841952209</v>
      </c>
      <c r="H222" s="11">
        <f>INDEX(ENERGY_PRICING!$D$4:$MZ$24,MATCH(Summary!H$5,ENERGY_PRICING!$D$4:$D$24,0),MATCH(Summary!$B222,ENERGY_PRICING!$D$4:$MZ$4,0))</f>
        <v>89.695124550484451</v>
      </c>
      <c r="I222" s="11">
        <f>INDEX(ENERGY_PRICING!$D$4:$MZ$24,MATCH(Summary!I$5,ENERGY_PRICING!$D$4:$D$24,0),MATCH(Summary!$B222,ENERGY_PRICING!$D$4:$MZ$4,0))</f>
        <v>71.353024102307074</v>
      </c>
    </row>
    <row r="223" spans="2:9" x14ac:dyDescent="0.25">
      <c r="B223" s="91">
        <v>51349</v>
      </c>
      <c r="C223" s="91" t="s">
        <v>139</v>
      </c>
      <c r="D223" s="14">
        <f t="shared" si="4"/>
        <v>2040</v>
      </c>
      <c r="E223" s="11">
        <f>INDEX(ENERGY_PRICING!$D$4:$MZ$24,MATCH(Summary!E$5,ENERGY_PRICING!$D$4:$D$24,0),MATCH(Summary!$B223,ENERGY_PRICING!$D$4:$MZ$4,0))</f>
        <v>98.864962035500596</v>
      </c>
      <c r="F223" s="11">
        <f>INDEX(ENERGY_PRICING!$D$4:$MZ$24,MATCH(Summary!F$5,ENERGY_PRICING!$D$4:$D$24,0),MATCH(Summary!$B223,ENERGY_PRICING!$D$4:$MZ$4,0))</f>
        <v>78.264962035500588</v>
      </c>
      <c r="G223" s="11">
        <f>INDEX(ENERGY_PRICING!$D$4:$MZ$24,MATCH(Summary!G$5,ENERGY_PRICING!$D$4:$D$24,0),MATCH(Summary!$B223,ENERGY_PRICING!$D$4:$MZ$4,0))</f>
        <v>88.454209347328543</v>
      </c>
      <c r="H223" s="11">
        <f>INDEX(ENERGY_PRICING!$D$4:$MZ$24,MATCH(Summary!H$5,ENERGY_PRICING!$D$4:$D$24,0),MATCH(Summary!$B223,ENERGY_PRICING!$D$4:$MZ$4,0))</f>
        <v>93.548833003242535</v>
      </c>
      <c r="I223" s="11">
        <f>INDEX(ENERGY_PRICING!$D$4:$MZ$24,MATCH(Summary!I$5,ENERGY_PRICING!$D$4:$D$24,0),MATCH(Summary!$B223,ENERGY_PRICING!$D$4:$MZ$4,0))</f>
        <v>67.632703970984451</v>
      </c>
    </row>
    <row r="224" spans="2:9" x14ac:dyDescent="0.25">
      <c r="B224" s="91">
        <v>51380</v>
      </c>
      <c r="C224" s="91" t="s">
        <v>139</v>
      </c>
      <c r="D224" s="14">
        <f t="shared" si="4"/>
        <v>2040</v>
      </c>
      <c r="E224" s="11">
        <f>INDEX(ENERGY_PRICING!$D$4:$MZ$24,MATCH(Summary!E$5,ENERGY_PRICING!$D$4:$D$24,0),MATCH(Summary!$B224,ENERGY_PRICING!$D$4:$MZ$4,0))</f>
        <v>67.500905113893509</v>
      </c>
      <c r="F224" s="11">
        <f>INDEX(ENERGY_PRICING!$D$4:$MZ$24,MATCH(Summary!F$5,ENERGY_PRICING!$D$4:$D$24,0),MATCH(Summary!$B224,ENERGY_PRICING!$D$4:$MZ$4,0))</f>
        <v>58.900905113893508</v>
      </c>
      <c r="G224" s="11">
        <f>INDEX(ENERGY_PRICING!$D$4:$MZ$24,MATCH(Summary!G$5,ENERGY_PRICING!$D$4:$D$24,0),MATCH(Summary!$B224,ENERGY_PRICING!$D$4:$MZ$4,0))</f>
        <v>62.532016225004618</v>
      </c>
      <c r="H224" s="11">
        <f>INDEX(ENERGY_PRICING!$D$4:$MZ$24,MATCH(Summary!H$5,ENERGY_PRICING!$D$4:$D$24,0),MATCH(Summary!$B224,ENERGY_PRICING!$D$4:$MZ$4,0))</f>
        <v>62.384208276763722</v>
      </c>
      <c r="I224" s="11">
        <f>INDEX(ENERGY_PRICING!$D$4:$MZ$24,MATCH(Summary!I$5,ENERGY_PRICING!$D$4:$D$24,0),MATCH(Summary!$B224,ENERGY_PRICING!$D$4:$MZ$4,0))</f>
        <v>57.094298788153068</v>
      </c>
    </row>
    <row r="225" spans="2:9" x14ac:dyDescent="0.25">
      <c r="B225" s="91">
        <v>51410</v>
      </c>
      <c r="C225" s="91" t="s">
        <v>138</v>
      </c>
      <c r="D225" s="14">
        <f t="shared" si="4"/>
        <v>2040</v>
      </c>
      <c r="E225" s="11">
        <f>INDEX(ENERGY_PRICING!$D$4:$MZ$24,MATCH(Summary!E$5,ENERGY_PRICING!$D$4:$D$24,0),MATCH(Summary!$B225,ENERGY_PRICING!$D$4:$MZ$4,0))</f>
        <v>67.500905113893509</v>
      </c>
      <c r="F225" s="11">
        <f>INDEX(ENERGY_PRICING!$D$4:$MZ$24,MATCH(Summary!F$5,ENERGY_PRICING!$D$4:$D$24,0),MATCH(Summary!$B225,ENERGY_PRICING!$D$4:$MZ$4,0))</f>
        <v>58.900905113893508</v>
      </c>
      <c r="G225" s="11">
        <f>INDEX(ENERGY_PRICING!$D$4:$MZ$24,MATCH(Summary!G$5,ENERGY_PRICING!$D$4:$D$24,0),MATCH(Summary!$B225,ENERGY_PRICING!$D$4:$MZ$4,0))</f>
        <v>63.154668554753727</v>
      </c>
      <c r="H225" s="11">
        <f>INDEX(ENERGY_PRICING!$D$4:$MZ$24,MATCH(Summary!H$5,ENERGY_PRICING!$D$4:$D$24,0),MATCH(Summary!$B225,ENERGY_PRICING!$D$4:$MZ$4,0))</f>
        <v>65.281550275183832</v>
      </c>
      <c r="I225" s="11">
        <f>INDEX(ENERGY_PRICING!$D$4:$MZ$24,MATCH(Summary!I$5,ENERGY_PRICING!$D$4:$D$24,0),MATCH(Summary!$B225,ENERGY_PRICING!$D$4:$MZ$4,0))</f>
        <v>54.462195436474154</v>
      </c>
    </row>
    <row r="226" spans="2:9" x14ac:dyDescent="0.25">
      <c r="B226" s="91">
        <v>51441</v>
      </c>
      <c r="C226" s="91" t="s">
        <v>138</v>
      </c>
      <c r="D226" s="14">
        <f t="shared" si="4"/>
        <v>2040</v>
      </c>
      <c r="E226" s="11">
        <f>INDEX(ENERGY_PRICING!$D$4:$MZ$24,MATCH(Summary!E$5,ENERGY_PRICING!$D$4:$D$24,0),MATCH(Summary!$B226,ENERGY_PRICING!$D$4:$MZ$4,0))</f>
        <v>91.478013883749767</v>
      </c>
      <c r="F226" s="11">
        <f>INDEX(ENERGY_PRICING!$D$4:$MZ$24,MATCH(Summary!F$5,ENERGY_PRICING!$D$4:$D$24,0),MATCH(Summary!$B226,ENERGY_PRICING!$D$4:$MZ$4,0))</f>
        <v>75.478013883749767</v>
      </c>
      <c r="G226" s="11">
        <f>INDEX(ENERGY_PRICING!$D$4:$MZ$24,MATCH(Summary!G$5,ENERGY_PRICING!$D$4:$D$24,0),MATCH(Summary!$B226,ENERGY_PRICING!$D$4:$MZ$4,0))</f>
        <v>82.934324563361415</v>
      </c>
      <c r="H226" s="11">
        <f>INDEX(ENERGY_PRICING!$D$4:$MZ$24,MATCH(Summary!H$5,ENERGY_PRICING!$D$4:$D$24,0),MATCH(Summary!$B226,ENERGY_PRICING!$D$4:$MZ$4,0))</f>
        <v>84.162080087624787</v>
      </c>
      <c r="I226" s="11">
        <f>INDEX(ENERGY_PRICING!$D$4:$MZ$24,MATCH(Summary!I$5,ENERGY_PRICING!$D$4:$D$24,0),MATCH(Summary!$B226,ENERGY_PRICING!$D$4:$MZ$4,0))</f>
        <v>72.291039867182036</v>
      </c>
    </row>
    <row r="227" spans="2:9" x14ac:dyDescent="0.25">
      <c r="B227" s="91">
        <v>51471</v>
      </c>
      <c r="C227" s="91" t="s">
        <v>138</v>
      </c>
      <c r="D227" s="14">
        <f t="shared" si="4"/>
        <v>2040</v>
      </c>
      <c r="E227" s="11">
        <f>INDEX(ENERGY_PRICING!$D$4:$MZ$24,MATCH(Summary!E$5,ENERGY_PRICING!$D$4:$D$24,0),MATCH(Summary!$B227,ENERGY_PRICING!$D$4:$MZ$4,0))</f>
        <v>136.30645947079833</v>
      </c>
      <c r="F227" s="11">
        <f>INDEX(ENERGY_PRICING!$D$4:$MZ$24,MATCH(Summary!F$5,ENERGY_PRICING!$D$4:$D$24,0),MATCH(Summary!$B227,ENERGY_PRICING!$D$4:$MZ$4,0))</f>
        <v>117.05645947079833</v>
      </c>
      <c r="G227" s="11">
        <f>INDEX(ENERGY_PRICING!$D$4:$MZ$24,MATCH(Summary!G$5,ENERGY_PRICING!$D$4:$D$24,0),MATCH(Summary!$B227,ENERGY_PRICING!$D$4:$MZ$4,0))</f>
        <v>125.33602936327146</v>
      </c>
      <c r="H227" s="11">
        <f>INDEX(ENERGY_PRICING!$D$4:$MZ$24,MATCH(Summary!H$5,ENERGY_PRICING!$D$4:$D$24,0),MATCH(Summary!$B227,ENERGY_PRICING!$D$4:$MZ$4,0))</f>
        <v>125.69979948786936</v>
      </c>
      <c r="I227" s="11">
        <f>INDEX(ENERGY_PRICING!$D$4:$MZ$24,MATCH(Summary!I$5,ENERGY_PRICING!$D$4:$D$24,0),MATCH(Summary!$B227,ENERGY_PRICING!$D$4:$MZ$4,0))</f>
        <v>112.18913427536597</v>
      </c>
    </row>
    <row r="228" spans="2:9" x14ac:dyDescent="0.25">
      <c r="B228" s="91">
        <v>51502</v>
      </c>
      <c r="C228" s="91" t="s">
        <v>138</v>
      </c>
      <c r="D228" s="14">
        <f t="shared" si="4"/>
        <v>2041</v>
      </c>
      <c r="E228" s="11">
        <f>INDEX(ENERGY_PRICING!$D$4:$MZ$24,MATCH(Summary!E$5,ENERGY_PRICING!$D$4:$D$24,0),MATCH(Summary!$B228,ENERGY_PRICING!$D$4:$MZ$4,0))</f>
        <v>241.4932022822677</v>
      </c>
      <c r="F228" s="11">
        <f>INDEX(ENERGY_PRICING!$D$4:$MZ$24,MATCH(Summary!F$5,ENERGY_PRICING!$D$4:$D$24,0),MATCH(Summary!$B228,ENERGY_PRICING!$D$4:$MZ$4,0))</f>
        <v>207.4932022822677</v>
      </c>
      <c r="G228" s="11">
        <f>INDEX(ENERGY_PRICING!$D$4:$MZ$24,MATCH(Summary!G$5,ENERGY_PRICING!$D$4:$D$24,0),MATCH(Summary!$B228,ENERGY_PRICING!$D$4:$MZ$4,0))</f>
        <v>223.57922378764405</v>
      </c>
      <c r="H228" s="11">
        <f>INDEX(ENERGY_PRICING!$D$4:$MZ$24,MATCH(Summary!H$5,ENERGY_PRICING!$D$4:$D$24,0),MATCH(Summary!$B228,ENERGY_PRICING!$D$4:$MZ$4,0))</f>
        <v>224.92890543445262</v>
      </c>
      <c r="I228" s="11">
        <f>INDEX(ENERGY_PRICING!$D$4:$MZ$24,MATCH(Summary!I$5,ENERGY_PRICING!$D$4:$D$24,0),MATCH(Summary!$B228,ENERGY_PRICING!$D$4:$MZ$4,0))</f>
        <v>203.33147339725275</v>
      </c>
    </row>
    <row r="229" spans="2:9" x14ac:dyDescent="0.25">
      <c r="B229" s="91">
        <v>51533</v>
      </c>
      <c r="C229" s="91" t="s">
        <v>138</v>
      </c>
      <c r="D229" s="14">
        <f t="shared" si="4"/>
        <v>2041</v>
      </c>
      <c r="E229" s="11">
        <f>INDEX(ENERGY_PRICING!$D$4:$MZ$24,MATCH(Summary!E$5,ENERGY_PRICING!$D$4:$D$24,0),MATCH(Summary!$B229,ENERGY_PRICING!$D$4:$MZ$4,0))</f>
        <v>214.90677794999999</v>
      </c>
      <c r="F229" s="11">
        <f>INDEX(ENERGY_PRICING!$D$4:$MZ$24,MATCH(Summary!F$5,ENERGY_PRICING!$D$4:$D$24,0),MATCH(Summary!$B229,ENERGY_PRICING!$D$4:$MZ$4,0))</f>
        <v>180.90677794999999</v>
      </c>
      <c r="G229" s="11">
        <f>INDEX(ENERGY_PRICING!$D$4:$MZ$24,MATCH(Summary!G$5,ENERGY_PRICING!$D$4:$D$24,0),MATCH(Summary!$B229,ENERGY_PRICING!$D$4:$MZ$4,0))</f>
        <v>197.0972541404762</v>
      </c>
      <c r="H229" s="11">
        <f>INDEX(ENERGY_PRICING!$D$4:$MZ$24,MATCH(Summary!H$5,ENERGY_PRICING!$D$4:$D$24,0),MATCH(Summary!$B229,ENERGY_PRICING!$D$4:$MZ$4,0))</f>
        <v>205.1924922357143</v>
      </c>
      <c r="I229" s="11">
        <f>INDEX(ENERGY_PRICING!$D$4:$MZ$24,MATCH(Summary!I$5,ENERGY_PRICING!$D$4:$D$24,0),MATCH(Summary!$B229,ENERGY_PRICING!$D$4:$MZ$4,0))</f>
        <v>161.47820652142855</v>
      </c>
    </row>
    <row r="230" spans="2:9" x14ac:dyDescent="0.25">
      <c r="B230" s="91">
        <v>51561</v>
      </c>
      <c r="C230" s="91" t="s">
        <v>138</v>
      </c>
      <c r="D230" s="14">
        <f t="shared" si="4"/>
        <v>2041</v>
      </c>
      <c r="E230" s="11">
        <f>INDEX(ENERGY_PRICING!$D$4:$MZ$24,MATCH(Summary!E$5,ENERGY_PRICING!$D$4:$D$24,0),MATCH(Summary!$B230,ENERGY_PRICING!$D$4:$MZ$4,0))</f>
        <v>127.57215380346945</v>
      </c>
      <c r="F230" s="11">
        <f>INDEX(ENERGY_PRICING!$D$4:$MZ$24,MATCH(Summary!F$5,ENERGY_PRICING!$D$4:$D$24,0),MATCH(Summary!$B230,ENERGY_PRICING!$D$4:$MZ$4,0))</f>
        <v>114.57215380346945</v>
      </c>
      <c r="G230" s="11">
        <f>INDEX(ENERGY_PRICING!$D$4:$MZ$24,MATCH(Summary!G$5,ENERGY_PRICING!$D$4:$D$24,0),MATCH(Summary!$B230,ENERGY_PRICING!$D$4:$MZ$4,0))</f>
        <v>120.45102325165249</v>
      </c>
      <c r="H230" s="11">
        <f>INDEX(ENERGY_PRICING!$D$4:$MZ$24,MATCH(Summary!H$5,ENERGY_PRICING!$D$4:$D$24,0),MATCH(Summary!$B230,ENERGY_PRICING!$D$4:$MZ$4,0))</f>
        <v>123.37860541637268</v>
      </c>
      <c r="I230" s="11">
        <f>INDEX(ENERGY_PRICING!$D$4:$MZ$24,MATCH(Summary!I$5,ENERGY_PRICING!$D$4:$D$24,0),MATCH(Summary!$B230,ENERGY_PRICING!$D$4:$MZ$4,0))</f>
        <v>105.72307253813287</v>
      </c>
    </row>
    <row r="231" spans="2:9" x14ac:dyDescent="0.25">
      <c r="B231" s="91">
        <v>51592</v>
      </c>
      <c r="C231" s="91" t="s">
        <v>138</v>
      </c>
      <c r="D231" s="14">
        <f t="shared" si="4"/>
        <v>2041</v>
      </c>
      <c r="E231" s="11">
        <f>INDEX(ENERGY_PRICING!$D$4:$MZ$24,MATCH(Summary!E$5,ENERGY_PRICING!$D$4:$D$24,0),MATCH(Summary!$B231,ENERGY_PRICING!$D$4:$MZ$4,0))</f>
        <v>99.524605859842822</v>
      </c>
      <c r="F231" s="11">
        <f>INDEX(ENERGY_PRICING!$D$4:$MZ$24,MATCH(Summary!F$5,ENERGY_PRICING!$D$4:$D$24,0),MATCH(Summary!$B231,ENERGY_PRICING!$D$4:$MZ$4,0))</f>
        <v>86.274605859842822</v>
      </c>
      <c r="G231" s="11">
        <f>INDEX(ENERGY_PRICING!$D$4:$MZ$24,MATCH(Summary!G$5,ENERGY_PRICING!$D$4:$D$24,0),MATCH(Summary!$B231,ENERGY_PRICING!$D$4:$MZ$4,0))</f>
        <v>92.752383637620611</v>
      </c>
      <c r="H231" s="11">
        <f>INDEX(ENERGY_PRICING!$D$4:$MZ$24,MATCH(Summary!H$5,ENERGY_PRICING!$D$4:$D$24,0),MATCH(Summary!$B231,ENERGY_PRICING!$D$4:$MZ$4,0))</f>
        <v>95.991272526509491</v>
      </c>
      <c r="I231" s="11">
        <f>INDEX(ENERGY_PRICING!$D$4:$MZ$24,MATCH(Summary!I$5,ENERGY_PRICING!$D$4:$D$24,0),MATCH(Summary!$B231,ENERGY_PRICING!$D$4:$MZ$4,0))</f>
        <v>79.207939193176145</v>
      </c>
    </row>
    <row r="232" spans="2:9" x14ac:dyDescent="0.25">
      <c r="B232" s="91">
        <v>51622</v>
      </c>
      <c r="C232" s="91" t="s">
        <v>138</v>
      </c>
      <c r="D232" s="14">
        <f t="shared" si="4"/>
        <v>2041</v>
      </c>
      <c r="E232" s="11">
        <f>INDEX(ENERGY_PRICING!$D$4:$MZ$24,MATCH(Summary!E$5,ENERGY_PRICING!$D$4:$D$24,0),MATCH(Summary!$B232,ENERGY_PRICING!$D$4:$MZ$4,0))</f>
        <v>73.606739750508751</v>
      </c>
      <c r="F232" s="11">
        <f>INDEX(ENERGY_PRICING!$D$4:$MZ$24,MATCH(Summary!F$5,ENERGY_PRICING!$D$4:$D$24,0),MATCH(Summary!$B232,ENERGY_PRICING!$D$4:$MZ$4,0))</f>
        <v>60.25673975050875</v>
      </c>
      <c r="G232" s="11">
        <f>INDEX(ENERGY_PRICING!$D$4:$MZ$24,MATCH(Summary!G$5,ENERGY_PRICING!$D$4:$D$24,0),MATCH(Summary!$B232,ENERGY_PRICING!$D$4:$MZ$4,0))</f>
        <v>66.572868782766818</v>
      </c>
      <c r="H232" s="11">
        <f>INDEX(ENERGY_PRICING!$D$4:$MZ$24,MATCH(Summary!H$5,ENERGY_PRICING!$D$4:$D$24,0),MATCH(Summary!$B232,ENERGY_PRICING!$D$4:$MZ$4,0))</f>
        <v>67.78716750049233</v>
      </c>
      <c r="I232" s="11">
        <f>INDEX(ENERGY_PRICING!$D$4:$MZ$24,MATCH(Summary!I$5,ENERGY_PRICING!$D$4:$D$24,0),MATCH(Summary!$B232,ENERGY_PRICING!$D$4:$MZ$4,0))</f>
        <v>57.253948766670611</v>
      </c>
    </row>
    <row r="233" spans="2:9" x14ac:dyDescent="0.25">
      <c r="B233" s="91">
        <v>51653</v>
      </c>
      <c r="C233" s="91" t="s">
        <v>139</v>
      </c>
      <c r="D233" s="14">
        <f t="shared" si="4"/>
        <v>2041</v>
      </c>
      <c r="E233" s="11">
        <f>INDEX(ENERGY_PRICING!$D$4:$MZ$24,MATCH(Summary!E$5,ENERGY_PRICING!$D$4:$D$24,0),MATCH(Summary!$B233,ENERGY_PRICING!$D$4:$MZ$4,0))</f>
        <v>77.408026779877744</v>
      </c>
      <c r="F233" s="11">
        <f>INDEX(ENERGY_PRICING!$D$4:$MZ$24,MATCH(Summary!F$5,ENERGY_PRICING!$D$4:$D$24,0),MATCH(Summary!$B233,ENERGY_PRICING!$D$4:$MZ$4,0))</f>
        <v>61.308026779877743</v>
      </c>
      <c r="G233" s="11">
        <f>INDEX(ENERGY_PRICING!$D$4:$MZ$24,MATCH(Summary!G$5,ENERGY_PRICING!$D$4:$D$24,0),MATCH(Summary!$B233,ENERGY_PRICING!$D$4:$MZ$4,0))</f>
        <v>68.463582335433301</v>
      </c>
      <c r="H233" s="11">
        <f>INDEX(ENERGY_PRICING!$D$4:$MZ$24,MATCH(Summary!H$5,ENERGY_PRICING!$D$4:$D$24,0),MATCH(Summary!$B233,ENERGY_PRICING!$D$4:$MZ$4,0))</f>
        <v>72.04136011321107</v>
      </c>
      <c r="I233" s="11">
        <f>INDEX(ENERGY_PRICING!$D$4:$MZ$24,MATCH(Summary!I$5,ENERGY_PRICING!$D$4:$D$24,0),MATCH(Summary!$B233,ENERGY_PRICING!$D$4:$MZ$4,0))</f>
        <v>50.574693446544416</v>
      </c>
    </row>
    <row r="234" spans="2:9" x14ac:dyDescent="0.25">
      <c r="B234" s="91">
        <v>51683</v>
      </c>
      <c r="C234" s="91" t="s">
        <v>139</v>
      </c>
      <c r="D234" s="14">
        <f t="shared" si="4"/>
        <v>2041</v>
      </c>
      <c r="E234" s="11">
        <f>INDEX(ENERGY_PRICING!$D$4:$MZ$24,MATCH(Summary!E$5,ENERGY_PRICING!$D$4:$D$24,0),MATCH(Summary!$B234,ENERGY_PRICING!$D$4:$MZ$4,0))</f>
        <v>100.21574895609173</v>
      </c>
      <c r="F234" s="11">
        <f>INDEX(ENERGY_PRICING!$D$4:$MZ$24,MATCH(Summary!F$5,ENERGY_PRICING!$D$4:$D$24,0),MATCH(Summary!$B234,ENERGY_PRICING!$D$4:$MZ$4,0))</f>
        <v>79.615748956091721</v>
      </c>
      <c r="G234" s="11">
        <f>INDEX(ENERGY_PRICING!$D$4:$MZ$24,MATCH(Summary!G$5,ENERGY_PRICING!$D$4:$D$24,0),MATCH(Summary!$B234,ENERGY_PRICING!$D$4:$MZ$4,0))</f>
        <v>89.36198551523151</v>
      </c>
      <c r="H234" s="11">
        <f>INDEX(ENERGY_PRICING!$D$4:$MZ$24,MATCH(Summary!H$5,ENERGY_PRICING!$D$4:$D$24,0),MATCH(Summary!$B234,ENERGY_PRICING!$D$4:$MZ$4,0))</f>
        <v>91.666853828475865</v>
      </c>
      <c r="I234" s="11">
        <f>INDEX(ENERGY_PRICING!$D$4:$MZ$24,MATCH(Summary!I$5,ENERGY_PRICING!$D$4:$D$24,0),MATCH(Summary!$B234,ENERGY_PRICING!$D$4:$MZ$4,0))</f>
        <v>74.119990824226662</v>
      </c>
    </row>
    <row r="235" spans="2:9" x14ac:dyDescent="0.25">
      <c r="B235" s="91">
        <v>51714</v>
      </c>
      <c r="C235" s="91" t="s">
        <v>139</v>
      </c>
      <c r="D235" s="14">
        <f t="shared" si="4"/>
        <v>2041</v>
      </c>
      <c r="E235" s="11">
        <f>INDEX(ENERGY_PRICING!$D$4:$MZ$24,MATCH(Summary!E$5,ENERGY_PRICING!$D$4:$D$24,0),MATCH(Summary!$B235,ENERGY_PRICING!$D$4:$MZ$4,0))</f>
        <v>100.21574895609173</v>
      </c>
      <c r="F235" s="11">
        <f>INDEX(ENERGY_PRICING!$D$4:$MZ$24,MATCH(Summary!F$5,ENERGY_PRICING!$D$4:$D$24,0),MATCH(Summary!$B235,ENERGY_PRICING!$D$4:$MZ$4,0))</f>
        <v>79.615748956091721</v>
      </c>
      <c r="G235" s="11">
        <f>INDEX(ENERGY_PRICING!$D$4:$MZ$24,MATCH(Summary!G$5,ENERGY_PRICING!$D$4:$D$24,0),MATCH(Summary!$B235,ENERGY_PRICING!$D$4:$MZ$4,0))</f>
        <v>89.36198551523151</v>
      </c>
      <c r="H235" s="11">
        <f>INDEX(ENERGY_PRICING!$D$4:$MZ$24,MATCH(Summary!H$5,ENERGY_PRICING!$D$4:$D$24,0),MATCH(Summary!$B235,ENERGY_PRICING!$D$4:$MZ$4,0))</f>
        <v>94.235103794801404</v>
      </c>
      <c r="I235" s="11">
        <f>INDEX(ENERGY_PRICING!$D$4:$MZ$24,MATCH(Summary!I$5,ENERGY_PRICING!$D$4:$D$24,0),MATCH(Summary!$B235,ENERGY_PRICING!$D$4:$MZ$4,0))</f>
        <v>67.654458633511084</v>
      </c>
    </row>
    <row r="236" spans="2:9" x14ac:dyDescent="0.25">
      <c r="B236" s="91">
        <v>51745</v>
      </c>
      <c r="C236" s="91" t="s">
        <v>139</v>
      </c>
      <c r="D236" s="14">
        <f t="shared" si="4"/>
        <v>2041</v>
      </c>
      <c r="E236" s="11">
        <f>INDEX(ENERGY_PRICING!$D$4:$MZ$24,MATCH(Summary!E$5,ENERGY_PRICING!$D$4:$D$24,0),MATCH(Summary!$B236,ENERGY_PRICING!$D$4:$MZ$4,0))</f>
        <v>68.423166528641943</v>
      </c>
      <c r="F236" s="11">
        <f>INDEX(ENERGY_PRICING!$D$4:$MZ$24,MATCH(Summary!F$5,ENERGY_PRICING!$D$4:$D$24,0),MATCH(Summary!$B236,ENERGY_PRICING!$D$4:$MZ$4,0))</f>
        <v>59.823166528641941</v>
      </c>
      <c r="G236" s="11">
        <f>INDEX(ENERGY_PRICING!$D$4:$MZ$24,MATCH(Summary!G$5,ENERGY_PRICING!$D$4:$D$24,0),MATCH(Summary!$B236,ENERGY_PRICING!$D$4:$MZ$4,0))</f>
        <v>63.645388750864164</v>
      </c>
      <c r="H236" s="11">
        <f>INDEX(ENERGY_PRICING!$D$4:$MZ$24,MATCH(Summary!H$5,ENERGY_PRICING!$D$4:$D$24,0),MATCH(Summary!$B236,ENERGY_PRICING!$D$4:$MZ$4,0))</f>
        <v>63.562394311020547</v>
      </c>
      <c r="I236" s="11">
        <f>INDEX(ENERGY_PRICING!$D$4:$MZ$24,MATCH(Summary!I$5,ENERGY_PRICING!$D$4:$D$24,0),MATCH(Summary!$B236,ENERGY_PRICING!$D$4:$MZ$4,0))</f>
        <v>58.651377630551409</v>
      </c>
    </row>
    <row r="237" spans="2:9" x14ac:dyDescent="0.25">
      <c r="B237" s="91">
        <v>51775</v>
      </c>
      <c r="C237" s="91" t="s">
        <v>138</v>
      </c>
      <c r="D237" s="14">
        <f t="shared" si="4"/>
        <v>2041</v>
      </c>
      <c r="E237" s="11">
        <f>INDEX(ENERGY_PRICING!$D$4:$MZ$24,MATCH(Summary!E$5,ENERGY_PRICING!$D$4:$D$24,0),MATCH(Summary!$B237,ENERGY_PRICING!$D$4:$MZ$4,0))</f>
        <v>68.423166528641943</v>
      </c>
      <c r="F237" s="11">
        <f>INDEX(ENERGY_PRICING!$D$4:$MZ$24,MATCH(Summary!F$5,ENERGY_PRICING!$D$4:$D$24,0),MATCH(Summary!$B237,ENERGY_PRICING!$D$4:$MZ$4,0))</f>
        <v>59.823166528641941</v>
      </c>
      <c r="G237" s="11">
        <f>INDEX(ENERGY_PRICING!$D$4:$MZ$24,MATCH(Summary!G$5,ENERGY_PRICING!$D$4:$D$24,0),MATCH(Summary!$B237,ENERGY_PRICING!$D$4:$MZ$4,0))</f>
        <v>64.07692996950216</v>
      </c>
      <c r="H237" s="11">
        <f>INDEX(ENERGY_PRICING!$D$4:$MZ$24,MATCH(Summary!H$5,ENERGY_PRICING!$D$4:$D$24,0),MATCH(Summary!$B237,ENERGY_PRICING!$D$4:$MZ$4,0))</f>
        <v>66.203811689932266</v>
      </c>
      <c r="I237" s="11">
        <f>INDEX(ENERGY_PRICING!$D$4:$MZ$24,MATCH(Summary!I$5,ENERGY_PRICING!$D$4:$D$24,0),MATCH(Summary!$B237,ENERGY_PRICING!$D$4:$MZ$4,0))</f>
        <v>55.384456851222588</v>
      </c>
    </row>
    <row r="238" spans="2:9" x14ac:dyDescent="0.25">
      <c r="B238" s="91">
        <v>51806</v>
      </c>
      <c r="C238" s="91" t="s">
        <v>138</v>
      </c>
      <c r="D238" s="14">
        <f t="shared" si="4"/>
        <v>2041</v>
      </c>
      <c r="E238" s="11">
        <f>INDEX(ENERGY_PRICING!$D$4:$MZ$24,MATCH(Summary!E$5,ENERGY_PRICING!$D$4:$D$24,0),MATCH(Summary!$B238,ENERGY_PRICING!$D$4:$MZ$4,0))</f>
        <v>91.989229133348744</v>
      </c>
      <c r="F238" s="11">
        <f>INDEX(ENERGY_PRICING!$D$4:$MZ$24,MATCH(Summary!F$5,ENERGY_PRICING!$D$4:$D$24,0),MATCH(Summary!$B238,ENERGY_PRICING!$D$4:$MZ$4,0))</f>
        <v>75.989229133348744</v>
      </c>
      <c r="G238" s="11">
        <f>INDEX(ENERGY_PRICING!$D$4:$MZ$24,MATCH(Summary!G$5,ENERGY_PRICING!$D$4:$D$24,0),MATCH(Summary!$B238,ENERGY_PRICING!$D$4:$MZ$4,0))</f>
        <v>83.09047739964555</v>
      </c>
      <c r="H238" s="11">
        <f>INDEX(ENERGY_PRICING!$D$4:$MZ$24,MATCH(Summary!H$5,ENERGY_PRICING!$D$4:$D$24,0),MATCH(Summary!$B238,ENERGY_PRICING!$D$4:$MZ$4,0))</f>
        <v>84.122921495570452</v>
      </c>
      <c r="I238" s="11">
        <f>INDEX(ENERGY_PRICING!$D$4:$MZ$24,MATCH(Summary!I$5,ENERGY_PRICING!$D$4:$D$24,0),MATCH(Summary!$B238,ENERGY_PRICING!$D$4:$MZ$4,0))</f>
        <v>71.771799530294274</v>
      </c>
    </row>
    <row r="239" spans="2:9" x14ac:dyDescent="0.25">
      <c r="B239" s="91">
        <v>51836</v>
      </c>
      <c r="C239" s="91" t="s">
        <v>138</v>
      </c>
      <c r="D239" s="14">
        <f t="shared" si="4"/>
        <v>2041</v>
      </c>
      <c r="E239" s="11">
        <f>INDEX(ENERGY_PRICING!$D$4:$MZ$24,MATCH(Summary!E$5,ENERGY_PRICING!$D$4:$D$24,0),MATCH(Summary!$B239,ENERGY_PRICING!$D$4:$MZ$4,0))</f>
        <v>137.02663049085925</v>
      </c>
      <c r="F239" s="11">
        <f>INDEX(ENERGY_PRICING!$D$4:$MZ$24,MATCH(Summary!F$5,ENERGY_PRICING!$D$4:$D$24,0),MATCH(Summary!$B239,ENERGY_PRICING!$D$4:$MZ$4,0))</f>
        <v>117.77663049085925</v>
      </c>
      <c r="G239" s="11">
        <f>INDEX(ENERGY_PRICING!$D$4:$MZ$24,MATCH(Summary!G$5,ENERGY_PRICING!$D$4:$D$24,0),MATCH(Summary!$B239,ENERGY_PRICING!$D$4:$MZ$4,0))</f>
        <v>126.47017887795602</v>
      </c>
      <c r="H239" s="11">
        <f>INDEX(ENERGY_PRICING!$D$4:$MZ$24,MATCH(Summary!H$5,ENERGY_PRICING!$D$4:$D$24,0),MATCH(Summary!$B239,ENERGY_PRICING!$D$4:$MZ$4,0))</f>
        <v>127.01770692663797</v>
      </c>
      <c r="I239" s="11">
        <f>INDEX(ENERGY_PRICING!$D$4:$MZ$24,MATCH(Summary!I$5,ENERGY_PRICING!$D$4:$D$24,0),MATCH(Summary!$B239,ENERGY_PRICING!$D$4:$MZ$4,0))</f>
        <v>114.19770342575339</v>
      </c>
    </row>
    <row r="240" spans="2:9" x14ac:dyDescent="0.25">
      <c r="B240" s="91">
        <v>51867</v>
      </c>
      <c r="C240" s="91" t="s">
        <v>138</v>
      </c>
      <c r="D240" s="14">
        <f t="shared" si="4"/>
        <v>2042</v>
      </c>
      <c r="E240" s="11">
        <f>INDEX(ENERGY_PRICING!$D$4:$MZ$24,MATCH(Summary!E$5,ENERGY_PRICING!$D$4:$D$24,0),MATCH(Summary!$B240,ENERGY_PRICING!$D$4:$MZ$4,0))</f>
        <v>242.62005892211337</v>
      </c>
      <c r="F240" s="11">
        <f>INDEX(ENERGY_PRICING!$D$4:$MZ$24,MATCH(Summary!F$5,ENERGY_PRICING!$D$4:$D$24,0),MATCH(Summary!$B240,ENERGY_PRICING!$D$4:$MZ$4,0))</f>
        <v>208.62005892211337</v>
      </c>
      <c r="G240" s="11">
        <f>INDEX(ENERGY_PRICING!$D$4:$MZ$24,MATCH(Summary!G$5,ENERGY_PRICING!$D$4:$D$24,0),MATCH(Summary!$B240,ENERGY_PRICING!$D$4:$MZ$4,0))</f>
        <v>224.7060804274897</v>
      </c>
      <c r="H240" s="11">
        <f>INDEX(ENERGY_PRICING!$D$4:$MZ$24,MATCH(Summary!H$5,ENERGY_PRICING!$D$4:$D$24,0),MATCH(Summary!$B240,ENERGY_PRICING!$D$4:$MZ$4,0))</f>
        <v>226.0194118601097</v>
      </c>
      <c r="I240" s="11">
        <f>INDEX(ENERGY_PRICING!$D$4:$MZ$24,MATCH(Summary!I$5,ENERGY_PRICING!$D$4:$D$24,0),MATCH(Summary!$B240,ENERGY_PRICING!$D$4:$MZ$4,0))</f>
        <v>204.53103046547557</v>
      </c>
    </row>
    <row r="241" spans="2:9" x14ac:dyDescent="0.25">
      <c r="B241" s="91">
        <v>51898</v>
      </c>
      <c r="C241" s="91" t="s">
        <v>138</v>
      </c>
      <c r="D241" s="14">
        <f t="shared" si="4"/>
        <v>2042</v>
      </c>
      <c r="E241" s="11">
        <f>INDEX(ENERGY_PRICING!$D$4:$MZ$24,MATCH(Summary!E$5,ENERGY_PRICING!$D$4:$D$24,0),MATCH(Summary!$B241,ENERGY_PRICING!$D$4:$MZ$4,0))</f>
        <v>215.90957689999999</v>
      </c>
      <c r="F241" s="11">
        <f>INDEX(ENERGY_PRICING!$D$4:$MZ$24,MATCH(Summary!F$5,ENERGY_PRICING!$D$4:$D$24,0),MATCH(Summary!$B241,ENERGY_PRICING!$D$4:$MZ$4,0))</f>
        <v>181.90957689999999</v>
      </c>
      <c r="G241" s="11">
        <f>INDEX(ENERGY_PRICING!$D$4:$MZ$24,MATCH(Summary!G$5,ENERGY_PRICING!$D$4:$D$24,0),MATCH(Summary!$B241,ENERGY_PRICING!$D$4:$MZ$4,0))</f>
        <v>198.10005309047617</v>
      </c>
      <c r="H241" s="11">
        <f>INDEX(ENERGY_PRICING!$D$4:$MZ$24,MATCH(Summary!H$5,ENERGY_PRICING!$D$4:$D$24,0),MATCH(Summary!$B241,ENERGY_PRICING!$D$4:$MZ$4,0))</f>
        <v>206.19529118571427</v>
      </c>
      <c r="I241" s="11">
        <f>INDEX(ENERGY_PRICING!$D$4:$MZ$24,MATCH(Summary!I$5,ENERGY_PRICING!$D$4:$D$24,0),MATCH(Summary!$B241,ENERGY_PRICING!$D$4:$MZ$4,0))</f>
        <v>162.48100547142855</v>
      </c>
    </row>
    <row r="242" spans="2:9" x14ac:dyDescent="0.25">
      <c r="B242" s="91">
        <v>51926</v>
      </c>
      <c r="C242" s="91" t="s">
        <v>138</v>
      </c>
      <c r="D242" s="14">
        <f t="shared" si="4"/>
        <v>2042</v>
      </c>
      <c r="E242" s="11">
        <f>INDEX(ENERGY_PRICING!$D$4:$MZ$24,MATCH(Summary!E$5,ENERGY_PRICING!$D$4:$D$24,0),MATCH(Summary!$B242,ENERGY_PRICING!$D$4:$MZ$4,0))</f>
        <v>128.77272709729959</v>
      </c>
      <c r="F242" s="11">
        <f>INDEX(ENERGY_PRICING!$D$4:$MZ$24,MATCH(Summary!F$5,ENERGY_PRICING!$D$4:$D$24,0),MATCH(Summary!$B242,ENERGY_PRICING!$D$4:$MZ$4,0))</f>
        <v>115.77272709729959</v>
      </c>
      <c r="G242" s="11">
        <f>INDEX(ENERGY_PRICING!$D$4:$MZ$24,MATCH(Summary!G$5,ENERGY_PRICING!$D$4:$D$24,0),MATCH(Summary!$B242,ENERGY_PRICING!$D$4:$MZ$4,0))</f>
        <v>121.65159654548263</v>
      </c>
      <c r="H242" s="11">
        <f>INDEX(ENERGY_PRICING!$D$4:$MZ$24,MATCH(Summary!H$5,ENERGY_PRICING!$D$4:$D$24,0),MATCH(Summary!$B242,ENERGY_PRICING!$D$4:$MZ$4,0))</f>
        <v>124.57917871020283</v>
      </c>
      <c r="I242" s="11">
        <f>INDEX(ENERGY_PRICING!$D$4:$MZ$24,MATCH(Summary!I$5,ENERGY_PRICING!$D$4:$D$24,0),MATCH(Summary!$B242,ENERGY_PRICING!$D$4:$MZ$4,0))</f>
        <v>106.91880481061693</v>
      </c>
    </row>
    <row r="243" spans="2:9" x14ac:dyDescent="0.25">
      <c r="B243" s="91">
        <v>51957</v>
      </c>
      <c r="C243" s="91" t="s">
        <v>138</v>
      </c>
      <c r="D243" s="14">
        <f t="shared" si="4"/>
        <v>2042</v>
      </c>
      <c r="E243" s="11">
        <f>INDEX(ENERGY_PRICING!$D$4:$MZ$24,MATCH(Summary!E$5,ENERGY_PRICING!$D$4:$D$24,0),MATCH(Summary!$B243,ENERGY_PRICING!$D$4:$MZ$4,0))</f>
        <v>101.40515545485053</v>
      </c>
      <c r="F243" s="11">
        <f>INDEX(ENERGY_PRICING!$D$4:$MZ$24,MATCH(Summary!F$5,ENERGY_PRICING!$D$4:$D$24,0),MATCH(Summary!$B243,ENERGY_PRICING!$D$4:$MZ$4,0))</f>
        <v>88.155155454850529</v>
      </c>
      <c r="G243" s="11">
        <f>INDEX(ENERGY_PRICING!$D$4:$MZ$24,MATCH(Summary!G$5,ENERGY_PRICING!$D$4:$D$24,0),MATCH(Summary!$B243,ENERGY_PRICING!$D$4:$MZ$4,0))</f>
        <v>94.632933232628304</v>
      </c>
      <c r="H243" s="11">
        <f>INDEX(ENERGY_PRICING!$D$4:$MZ$24,MATCH(Summary!H$5,ENERGY_PRICING!$D$4:$D$24,0),MATCH(Summary!$B243,ENERGY_PRICING!$D$4:$MZ$4,0))</f>
        <v>97.871822121517198</v>
      </c>
      <c r="I243" s="11">
        <f>INDEX(ENERGY_PRICING!$D$4:$MZ$24,MATCH(Summary!I$5,ENERGY_PRICING!$D$4:$D$24,0),MATCH(Summary!$B243,ENERGY_PRICING!$D$4:$MZ$4,0))</f>
        <v>81.088488788183867</v>
      </c>
    </row>
    <row r="244" spans="2:9" x14ac:dyDescent="0.25">
      <c r="B244" s="91">
        <v>51987</v>
      </c>
      <c r="C244" s="91" t="s">
        <v>138</v>
      </c>
      <c r="D244" s="14">
        <f t="shared" si="4"/>
        <v>2042</v>
      </c>
      <c r="E244" s="11">
        <f>INDEX(ENERGY_PRICING!$D$4:$MZ$24,MATCH(Summary!E$5,ENERGY_PRICING!$D$4:$D$24,0),MATCH(Summary!$B244,ENERGY_PRICING!$D$4:$MZ$4,0))</f>
        <v>74.997562888483202</v>
      </c>
      <c r="F244" s="11">
        <f>INDEX(ENERGY_PRICING!$D$4:$MZ$24,MATCH(Summary!F$5,ENERGY_PRICING!$D$4:$D$24,0),MATCH(Summary!$B244,ENERGY_PRICING!$D$4:$MZ$4,0))</f>
        <v>61.647562888483201</v>
      </c>
      <c r="G244" s="11">
        <f>INDEX(ENERGY_PRICING!$D$4:$MZ$24,MATCH(Summary!G$5,ENERGY_PRICING!$D$4:$D$24,0),MATCH(Summary!$B244,ENERGY_PRICING!$D$4:$MZ$4,0))</f>
        <v>67.676595146547712</v>
      </c>
      <c r="H244" s="11">
        <f>INDEX(ENERGY_PRICING!$D$4:$MZ$24,MATCH(Summary!H$5,ENERGY_PRICING!$D$4:$D$24,0),MATCH(Summary!$B244,ENERGY_PRICING!$D$4:$MZ$4,0))</f>
        <v>68.702480214661165</v>
      </c>
      <c r="I244" s="11">
        <f>INDEX(ENERGY_PRICING!$D$4:$MZ$24,MATCH(Summary!I$5,ENERGY_PRICING!$D$4:$D$24,0),MATCH(Summary!$B244,ENERGY_PRICING!$D$4:$MZ$4,0))</f>
        <v>57.873212107095014</v>
      </c>
    </row>
    <row r="245" spans="2:9" x14ac:dyDescent="0.25">
      <c r="B245" s="91">
        <v>52018</v>
      </c>
      <c r="C245" s="91" t="s">
        <v>139</v>
      </c>
      <c r="D245" s="14">
        <f t="shared" si="4"/>
        <v>2042</v>
      </c>
      <c r="E245" s="11">
        <f>INDEX(ENERGY_PRICING!$D$4:$MZ$24,MATCH(Summary!E$5,ENERGY_PRICING!$D$4:$D$24,0),MATCH(Summary!$B245,ENERGY_PRICING!$D$4:$MZ$4,0))</f>
        <v>78.870676464883744</v>
      </c>
      <c r="F245" s="11">
        <f>INDEX(ENERGY_PRICING!$D$4:$MZ$24,MATCH(Summary!F$5,ENERGY_PRICING!$D$4:$D$24,0),MATCH(Summary!$B245,ENERGY_PRICING!$D$4:$MZ$4,0))</f>
        <v>62.770676464883742</v>
      </c>
      <c r="G245" s="11">
        <f>INDEX(ENERGY_PRICING!$D$4:$MZ$24,MATCH(Summary!G$5,ENERGY_PRICING!$D$4:$D$24,0),MATCH(Summary!$B245,ENERGY_PRICING!$D$4:$MZ$4,0))</f>
        <v>70.284009798217085</v>
      </c>
      <c r="H245" s="11">
        <f>INDEX(ENERGY_PRICING!$D$4:$MZ$24,MATCH(Summary!H$5,ENERGY_PRICING!$D$4:$D$24,0),MATCH(Summary!$B245,ENERGY_PRICING!$D$4:$MZ$4,0))</f>
        <v>74.040676464883745</v>
      </c>
      <c r="I245" s="11">
        <f>INDEX(ENERGY_PRICING!$D$4:$MZ$24,MATCH(Summary!I$5,ENERGY_PRICING!$D$4:$D$24,0),MATCH(Summary!$B245,ENERGY_PRICING!$D$4:$MZ$4,0))</f>
        <v>53.110676464883745</v>
      </c>
    </row>
    <row r="246" spans="2:9" x14ac:dyDescent="0.25">
      <c r="B246" s="91">
        <v>52048</v>
      </c>
      <c r="C246" s="91" t="s">
        <v>139</v>
      </c>
      <c r="D246" s="14">
        <f t="shared" si="4"/>
        <v>2042</v>
      </c>
      <c r="E246" s="11">
        <f>INDEX(ENERGY_PRICING!$D$4:$MZ$24,MATCH(Summary!E$5,ENERGY_PRICING!$D$4:$D$24,0),MATCH(Summary!$B246,ENERGY_PRICING!$D$4:$MZ$4,0))</f>
        <v>102.10935792328701</v>
      </c>
      <c r="F246" s="11">
        <f>INDEX(ENERGY_PRICING!$D$4:$MZ$24,MATCH(Summary!F$5,ENERGY_PRICING!$D$4:$D$24,0),MATCH(Summary!$B246,ENERGY_PRICING!$D$4:$MZ$4,0))</f>
        <v>81.509357923287013</v>
      </c>
      <c r="G246" s="11">
        <f>INDEX(ENERGY_PRICING!$D$4:$MZ$24,MATCH(Summary!G$5,ENERGY_PRICING!$D$4:$D$24,0),MATCH(Summary!$B246,ENERGY_PRICING!$D$4:$MZ$4,0))</f>
        <v>91.255594482426801</v>
      </c>
      <c r="H246" s="11">
        <f>INDEX(ENERGY_PRICING!$D$4:$MZ$24,MATCH(Summary!H$5,ENERGY_PRICING!$D$4:$D$24,0),MATCH(Summary!$B246,ENERGY_PRICING!$D$4:$MZ$4,0))</f>
        <v>93.499378635439029</v>
      </c>
      <c r="I246" s="11">
        <f>INDEX(ENERGY_PRICING!$D$4:$MZ$24,MATCH(Summary!I$5,ENERGY_PRICING!$D$4:$D$24,0),MATCH(Summary!$B246,ENERGY_PRICING!$D$4:$MZ$4,0))</f>
        <v>76.135768111886179</v>
      </c>
    </row>
    <row r="247" spans="2:9" x14ac:dyDescent="0.25">
      <c r="B247" s="91">
        <v>52079</v>
      </c>
      <c r="C247" s="91" t="s">
        <v>139</v>
      </c>
      <c r="D247" s="14">
        <f t="shared" si="4"/>
        <v>2042</v>
      </c>
      <c r="E247" s="11">
        <f>INDEX(ENERGY_PRICING!$D$4:$MZ$24,MATCH(Summary!E$5,ENERGY_PRICING!$D$4:$D$24,0),MATCH(Summary!$B247,ENERGY_PRICING!$D$4:$MZ$4,0))</f>
        <v>102.10935792328701</v>
      </c>
      <c r="F247" s="11">
        <f>INDEX(ENERGY_PRICING!$D$4:$MZ$24,MATCH(Summary!F$5,ENERGY_PRICING!$D$4:$D$24,0),MATCH(Summary!$B247,ENERGY_PRICING!$D$4:$MZ$4,0))</f>
        <v>81.509357923287013</v>
      </c>
      <c r="G247" s="11">
        <f>INDEX(ENERGY_PRICING!$D$4:$MZ$24,MATCH(Summary!G$5,ENERGY_PRICING!$D$4:$D$24,0),MATCH(Summary!$B247,ENERGY_PRICING!$D$4:$MZ$4,0))</f>
        <v>90.81258372973862</v>
      </c>
      <c r="H247" s="11">
        <f>INDEX(ENERGY_PRICING!$D$4:$MZ$24,MATCH(Summary!H$5,ENERGY_PRICING!$D$4:$D$24,0),MATCH(Summary!$B247,ENERGY_PRICING!$D$4:$MZ$4,0))</f>
        <v>95.46419663296443</v>
      </c>
      <c r="I247" s="11">
        <f>INDEX(ENERGY_PRICING!$D$4:$MZ$24,MATCH(Summary!I$5,ENERGY_PRICING!$D$4:$D$24,0),MATCH(Summary!$B247,ENERGY_PRICING!$D$4:$MZ$4,0))</f>
        <v>68.219035342641845</v>
      </c>
    </row>
    <row r="248" spans="2:9" x14ac:dyDescent="0.25">
      <c r="B248" s="91">
        <v>52110</v>
      </c>
      <c r="C248" s="91" t="s">
        <v>139</v>
      </c>
      <c r="D248" s="14">
        <f t="shared" si="4"/>
        <v>2042</v>
      </c>
      <c r="E248" s="11">
        <f>INDEX(ENERGY_PRICING!$D$4:$MZ$24,MATCH(Summary!E$5,ENERGY_PRICING!$D$4:$D$24,0),MATCH(Summary!$B248,ENERGY_PRICING!$D$4:$MZ$4,0))</f>
        <v>69.716044375209734</v>
      </c>
      <c r="F248" s="11">
        <f>INDEX(ENERGY_PRICING!$D$4:$MZ$24,MATCH(Summary!F$5,ENERGY_PRICING!$D$4:$D$24,0),MATCH(Summary!$B248,ENERGY_PRICING!$D$4:$MZ$4,0))</f>
        <v>61.116044375209732</v>
      </c>
      <c r="G248" s="11">
        <f>INDEX(ENERGY_PRICING!$D$4:$MZ$24,MATCH(Summary!G$5,ENERGY_PRICING!$D$4:$D$24,0),MATCH(Summary!$B248,ENERGY_PRICING!$D$4:$MZ$4,0))</f>
        <v>65.129377708543061</v>
      </c>
      <c r="H248" s="11">
        <f>INDEX(ENERGY_PRICING!$D$4:$MZ$24,MATCH(Summary!H$5,ENERGY_PRICING!$D$4:$D$24,0),MATCH(Summary!$B248,ENERGY_PRICING!$D$4:$MZ$4,0))</f>
        <v>65.098842896036075</v>
      </c>
      <c r="I248" s="11">
        <f>INDEX(ENERGY_PRICING!$D$4:$MZ$24,MATCH(Summary!I$5,ENERGY_PRICING!$D$4:$D$24,0),MATCH(Summary!$B248,ENERGY_PRICING!$D$4:$MZ$4,0))</f>
        <v>60.603780666890387</v>
      </c>
    </row>
    <row r="249" spans="2:9" x14ac:dyDescent="0.25">
      <c r="B249" s="91">
        <v>52140</v>
      </c>
      <c r="C249" s="91" t="s">
        <v>138</v>
      </c>
      <c r="D249" s="14">
        <f t="shared" si="4"/>
        <v>2042</v>
      </c>
      <c r="E249" s="11">
        <f>INDEX(ENERGY_PRICING!$D$4:$MZ$24,MATCH(Summary!E$5,ENERGY_PRICING!$D$4:$D$24,0),MATCH(Summary!$B249,ENERGY_PRICING!$D$4:$MZ$4,0))</f>
        <v>69.716044375209734</v>
      </c>
      <c r="F249" s="11">
        <f>INDEX(ENERGY_PRICING!$D$4:$MZ$24,MATCH(Summary!F$5,ENERGY_PRICING!$D$4:$D$24,0),MATCH(Summary!$B249,ENERGY_PRICING!$D$4:$MZ$4,0))</f>
        <v>61.116044375209732</v>
      </c>
      <c r="G249" s="11">
        <f>INDEX(ENERGY_PRICING!$D$4:$MZ$24,MATCH(Summary!G$5,ENERGY_PRICING!$D$4:$D$24,0),MATCH(Summary!$B249,ENERGY_PRICING!$D$4:$MZ$4,0))</f>
        <v>65.369807816069951</v>
      </c>
      <c r="H249" s="11">
        <f>INDEX(ENERGY_PRICING!$D$4:$MZ$24,MATCH(Summary!H$5,ENERGY_PRICING!$D$4:$D$24,0),MATCH(Summary!$B249,ENERGY_PRICING!$D$4:$MZ$4,0))</f>
        <v>67.496689536500057</v>
      </c>
      <c r="I249" s="11">
        <f>INDEX(ENERGY_PRICING!$D$4:$MZ$24,MATCH(Summary!I$5,ENERGY_PRICING!$D$4:$D$24,0),MATCH(Summary!$B249,ENERGY_PRICING!$D$4:$MZ$4,0))</f>
        <v>56.677334697790386</v>
      </c>
    </row>
    <row r="250" spans="2:9" x14ac:dyDescent="0.25">
      <c r="B250" s="91">
        <v>52171</v>
      </c>
      <c r="C250" s="91" t="s">
        <v>138</v>
      </c>
      <c r="D250" s="14">
        <f t="shared" si="4"/>
        <v>2042</v>
      </c>
      <c r="E250" s="11">
        <f>INDEX(ENERGY_PRICING!$D$4:$MZ$24,MATCH(Summary!E$5,ENERGY_PRICING!$D$4:$D$24,0),MATCH(Summary!$B250,ENERGY_PRICING!$D$4:$MZ$4,0))</f>
        <v>92.705879380734871</v>
      </c>
      <c r="F250" s="11">
        <f>INDEX(ENERGY_PRICING!$D$4:$MZ$24,MATCH(Summary!F$5,ENERGY_PRICING!$D$4:$D$24,0),MATCH(Summary!$B250,ENERGY_PRICING!$D$4:$MZ$4,0))</f>
        <v>76.705879380734871</v>
      </c>
      <c r="G250" s="11">
        <f>INDEX(ENERGY_PRICING!$D$4:$MZ$24,MATCH(Summary!G$5,ENERGY_PRICING!$D$4:$D$24,0),MATCH(Summary!$B250,ENERGY_PRICING!$D$4:$MZ$4,0))</f>
        <v>83.452065233716837</v>
      </c>
      <c r="H250" s="11">
        <f>INDEX(ENERGY_PRICING!$D$4:$MZ$24,MATCH(Summary!H$5,ENERGY_PRICING!$D$4:$D$24,0),MATCH(Summary!$B250,ENERGY_PRICING!$D$4:$MZ$4,0))</f>
        <v>84.282350068043712</v>
      </c>
      <c r="I250" s="11">
        <f>INDEX(ENERGY_PRICING!$D$4:$MZ$24,MATCH(Summary!I$5,ENERGY_PRICING!$D$4:$D$24,0),MATCH(Summary!$B250,ENERGY_PRICING!$D$4:$MZ$4,0))</f>
        <v>71.472545836870268</v>
      </c>
    </row>
    <row r="251" spans="2:9" x14ac:dyDescent="0.25">
      <c r="B251" s="91">
        <v>52201</v>
      </c>
      <c r="C251" s="91" t="s">
        <v>138</v>
      </c>
      <c r="D251" s="14">
        <f t="shared" si="4"/>
        <v>2042</v>
      </c>
      <c r="E251" s="11">
        <f>INDEX(ENERGY_PRICING!$D$4:$MZ$24,MATCH(Summary!E$5,ENERGY_PRICING!$D$4:$D$24,0),MATCH(Summary!$B251,ENERGY_PRICING!$D$4:$MZ$4,0))</f>
        <v>138.03620667250061</v>
      </c>
      <c r="F251" s="11">
        <f>INDEX(ENERGY_PRICING!$D$4:$MZ$24,MATCH(Summary!F$5,ENERGY_PRICING!$D$4:$D$24,0),MATCH(Summary!$B251,ENERGY_PRICING!$D$4:$MZ$4,0))</f>
        <v>118.78620667250061</v>
      </c>
      <c r="G251" s="11">
        <f>INDEX(ENERGY_PRICING!$D$4:$MZ$24,MATCH(Summary!G$5,ENERGY_PRICING!$D$4:$D$24,0),MATCH(Summary!$B251,ENERGY_PRICING!$D$4:$MZ$4,0))</f>
        <v>127.89373355422104</v>
      </c>
      <c r="H251" s="11">
        <f>INDEX(ENERGY_PRICING!$D$4:$MZ$24,MATCH(Summary!H$5,ENERGY_PRICING!$D$4:$D$24,0),MATCH(Summary!$B251,ENERGY_PRICING!$D$4:$MZ$4,0))</f>
        <v>128.6156838766135</v>
      </c>
      <c r="I251" s="11">
        <f>INDEX(ENERGY_PRICING!$D$4:$MZ$24,MATCH(Summary!I$5,ENERGY_PRICING!$D$4:$D$24,0),MATCH(Summary!$B251,ENERGY_PRICING!$D$4:$MZ$4,0))</f>
        <v>116.51434903846841</v>
      </c>
    </row>
    <row r="252" spans="2:9" x14ac:dyDescent="0.25">
      <c r="B252" s="91">
        <v>52232</v>
      </c>
      <c r="C252" s="91" t="s">
        <v>138</v>
      </c>
      <c r="D252" s="14">
        <f t="shared" si="4"/>
        <v>2043</v>
      </c>
      <c r="E252" s="11">
        <f>INDEX(ENERGY_PRICING!$D$4:$MZ$24,MATCH(Summary!E$5,ENERGY_PRICING!$D$4:$D$24,0),MATCH(Summary!$B252,ENERGY_PRICING!$D$4:$MZ$4,0))</f>
        <v>244.0734712157487</v>
      </c>
      <c r="F252" s="11">
        <f>INDEX(ENERGY_PRICING!$D$4:$MZ$24,MATCH(Summary!F$5,ENERGY_PRICING!$D$4:$D$24,0),MATCH(Summary!$B252,ENERGY_PRICING!$D$4:$MZ$4,0))</f>
        <v>210.0734712157487</v>
      </c>
      <c r="G252" s="11">
        <f>INDEX(ENERGY_PRICING!$D$4:$MZ$24,MATCH(Summary!G$5,ENERGY_PRICING!$D$4:$D$24,0),MATCH(Summary!$B252,ENERGY_PRICING!$D$4:$MZ$4,0))</f>
        <v>225.42830992542613</v>
      </c>
      <c r="H252" s="11">
        <f>INDEX(ENERGY_PRICING!$D$4:$MZ$24,MATCH(Summary!H$5,ENERGY_PRICING!$D$4:$D$24,0),MATCH(Summary!$B252,ENERGY_PRICING!$D$4:$MZ$4,0))</f>
        <v>226.32916569266004</v>
      </c>
      <c r="I252" s="11">
        <f>INDEX(ENERGY_PRICING!$D$4:$MZ$24,MATCH(Summary!I$5,ENERGY_PRICING!$D$4:$D$24,0),MATCH(Summary!$B252,ENERGY_PRICING!$D$4:$MZ$4,0))</f>
        <v>203.88466290708735</v>
      </c>
    </row>
    <row r="253" spans="2:9" x14ac:dyDescent="0.25">
      <c r="B253" s="91">
        <v>52263</v>
      </c>
      <c r="C253" s="91" t="s">
        <v>138</v>
      </c>
      <c r="D253" s="14">
        <f t="shared" si="4"/>
        <v>2043</v>
      </c>
      <c r="E253" s="11">
        <f>INDEX(ENERGY_PRICING!$D$4:$MZ$24,MATCH(Summary!E$5,ENERGY_PRICING!$D$4:$D$24,0),MATCH(Summary!$B253,ENERGY_PRICING!$D$4:$MZ$4,0))</f>
        <v>217.2029804</v>
      </c>
      <c r="F253" s="11">
        <f>INDEX(ENERGY_PRICING!$D$4:$MZ$24,MATCH(Summary!F$5,ENERGY_PRICING!$D$4:$D$24,0),MATCH(Summary!$B253,ENERGY_PRICING!$D$4:$MZ$4,0))</f>
        <v>183.2029804</v>
      </c>
      <c r="G253" s="11">
        <f>INDEX(ENERGY_PRICING!$D$4:$MZ$24,MATCH(Summary!G$5,ENERGY_PRICING!$D$4:$D$24,0),MATCH(Summary!$B253,ENERGY_PRICING!$D$4:$MZ$4,0))</f>
        <v>199.39345659047618</v>
      </c>
      <c r="H253" s="11">
        <f>INDEX(ENERGY_PRICING!$D$4:$MZ$24,MATCH(Summary!H$5,ENERGY_PRICING!$D$4:$D$24,0),MATCH(Summary!$B253,ENERGY_PRICING!$D$4:$MZ$4,0))</f>
        <v>207.48869468571428</v>
      </c>
      <c r="I253" s="11">
        <f>INDEX(ENERGY_PRICING!$D$4:$MZ$24,MATCH(Summary!I$5,ENERGY_PRICING!$D$4:$D$24,0),MATCH(Summary!$B253,ENERGY_PRICING!$D$4:$MZ$4,0))</f>
        <v>163.77440897142858</v>
      </c>
    </row>
    <row r="254" spans="2:9" x14ac:dyDescent="0.25">
      <c r="B254" s="91">
        <v>52291</v>
      </c>
      <c r="C254" s="91" t="s">
        <v>138</v>
      </c>
      <c r="D254" s="14">
        <f t="shared" si="4"/>
        <v>2043</v>
      </c>
      <c r="E254" s="11">
        <f>INDEX(ENERGY_PRICING!$D$4:$MZ$24,MATCH(Summary!E$5,ENERGY_PRICING!$D$4:$D$24,0),MATCH(Summary!$B254,ENERGY_PRICING!$D$4:$MZ$4,0))</f>
        <v>130.32121864712263</v>
      </c>
      <c r="F254" s="11">
        <f>INDEX(ENERGY_PRICING!$D$4:$MZ$24,MATCH(Summary!F$5,ENERGY_PRICING!$D$4:$D$24,0),MATCH(Summary!$B254,ENERGY_PRICING!$D$4:$MZ$4,0))</f>
        <v>117.32121864712263</v>
      </c>
      <c r="G254" s="11">
        <f>INDEX(ENERGY_PRICING!$D$4:$MZ$24,MATCH(Summary!G$5,ENERGY_PRICING!$D$4:$D$24,0),MATCH(Summary!$B254,ENERGY_PRICING!$D$4:$MZ$4,0))</f>
        <v>123.48003425950486</v>
      </c>
      <c r="H254" s="11">
        <f>INDEX(ENERGY_PRICING!$D$4:$MZ$24,MATCH(Summary!H$5,ENERGY_PRICING!$D$4:$D$24,0),MATCH(Summary!$B254,ENERGY_PRICING!$D$4:$MZ$4,0))</f>
        <v>126.54702509873553</v>
      </c>
      <c r="I254" s="11">
        <f>INDEX(ENERGY_PRICING!$D$4:$MZ$24,MATCH(Summary!I$5,ENERGY_PRICING!$D$4:$D$24,0),MATCH(Summary!$B254,ENERGY_PRICING!$D$4:$MZ$4,0))</f>
        <v>109.29976212031974</v>
      </c>
    </row>
    <row r="255" spans="2:9" x14ac:dyDescent="0.25">
      <c r="B255" s="91">
        <v>52322</v>
      </c>
      <c r="C255" s="91" t="s">
        <v>138</v>
      </c>
      <c r="D255" s="14">
        <f t="shared" si="4"/>
        <v>2043</v>
      </c>
      <c r="E255" s="11">
        <f>INDEX(ENERGY_PRICING!$D$4:$MZ$24,MATCH(Summary!E$5,ENERGY_PRICING!$D$4:$D$24,0),MATCH(Summary!$B255,ENERGY_PRICING!$D$4:$MZ$4,0))</f>
        <v>103.83067597230476</v>
      </c>
      <c r="F255" s="11">
        <f>INDEX(ENERGY_PRICING!$D$4:$MZ$24,MATCH(Summary!F$5,ENERGY_PRICING!$D$4:$D$24,0),MATCH(Summary!$B255,ENERGY_PRICING!$D$4:$MZ$4,0))</f>
        <v>90.580675972304761</v>
      </c>
      <c r="G255" s="11">
        <f>INDEX(ENERGY_PRICING!$D$4:$MZ$24,MATCH(Summary!G$5,ENERGY_PRICING!$D$4:$D$24,0),MATCH(Summary!$B255,ENERGY_PRICING!$D$4:$MZ$4,0))</f>
        <v>97.058453750082535</v>
      </c>
      <c r="H255" s="11">
        <f>INDEX(ENERGY_PRICING!$D$4:$MZ$24,MATCH(Summary!H$5,ENERGY_PRICING!$D$4:$D$24,0),MATCH(Summary!$B255,ENERGY_PRICING!$D$4:$MZ$4,0))</f>
        <v>100.29734263897144</v>
      </c>
      <c r="I255" s="11">
        <f>INDEX(ENERGY_PRICING!$D$4:$MZ$24,MATCH(Summary!I$5,ENERGY_PRICING!$D$4:$D$24,0),MATCH(Summary!$B255,ENERGY_PRICING!$D$4:$MZ$4,0))</f>
        <v>83.514009305638098</v>
      </c>
    </row>
    <row r="256" spans="2:9" x14ac:dyDescent="0.25">
      <c r="B256" s="91">
        <v>52352</v>
      </c>
      <c r="C256" s="91" t="s">
        <v>138</v>
      </c>
      <c r="D256" s="14">
        <f t="shared" si="4"/>
        <v>2043</v>
      </c>
      <c r="E256" s="11">
        <f>INDEX(ENERGY_PRICING!$D$4:$MZ$24,MATCH(Summary!E$5,ENERGY_PRICING!$D$4:$D$24,0),MATCH(Summary!$B256,ENERGY_PRICING!$D$4:$MZ$4,0))</f>
        <v>76.791437437850391</v>
      </c>
      <c r="F256" s="11">
        <f>INDEX(ENERGY_PRICING!$D$4:$MZ$24,MATCH(Summary!F$5,ENERGY_PRICING!$D$4:$D$24,0),MATCH(Summary!$B256,ENERGY_PRICING!$D$4:$MZ$4,0))</f>
        <v>63.441437437850389</v>
      </c>
      <c r="G256" s="11">
        <f>INDEX(ENERGY_PRICING!$D$4:$MZ$24,MATCH(Summary!G$5,ENERGY_PRICING!$D$4:$D$24,0),MATCH(Summary!$B256,ENERGY_PRICING!$D$4:$MZ$4,0))</f>
        <v>69.183372921721357</v>
      </c>
      <c r="H256" s="11">
        <f>INDEX(ENERGY_PRICING!$D$4:$MZ$24,MATCH(Summary!H$5,ENERGY_PRICING!$D$4:$D$24,0),MATCH(Summary!$B256,ENERGY_PRICING!$D$4:$MZ$4,0))</f>
        <v>70.007842681790706</v>
      </c>
      <c r="I256" s="11">
        <f>INDEX(ENERGY_PRICING!$D$4:$MZ$24,MATCH(Summary!I$5,ENERGY_PRICING!$D$4:$D$24,0),MATCH(Summary!$B256,ENERGY_PRICING!$D$4:$MZ$4,0))</f>
        <v>58.921530175776226</v>
      </c>
    </row>
    <row r="257" spans="2:9" x14ac:dyDescent="0.25">
      <c r="B257" s="91">
        <v>52383</v>
      </c>
      <c r="C257" s="91" t="s">
        <v>139</v>
      </c>
      <c r="D257" s="14">
        <f t="shared" si="4"/>
        <v>2043</v>
      </c>
      <c r="E257" s="11">
        <f>INDEX(ENERGY_PRICING!$D$4:$MZ$24,MATCH(Summary!E$5,ENERGY_PRICING!$D$4:$D$24,0),MATCH(Summary!$B257,ENERGY_PRICING!$D$4:$MZ$4,0))</f>
        <v>80.757192422903699</v>
      </c>
      <c r="F257" s="11">
        <f>INDEX(ENERGY_PRICING!$D$4:$MZ$24,MATCH(Summary!F$5,ENERGY_PRICING!$D$4:$D$24,0),MATCH(Summary!$B257,ENERGY_PRICING!$D$4:$MZ$4,0))</f>
        <v>64.657192422903705</v>
      </c>
      <c r="G257" s="11">
        <f>INDEX(ENERGY_PRICING!$D$4:$MZ$24,MATCH(Summary!G$5,ENERGY_PRICING!$D$4:$D$24,0),MATCH(Summary!$B257,ENERGY_PRICING!$D$4:$MZ$4,0))</f>
        <v>72.52830353401481</v>
      </c>
      <c r="H257" s="11">
        <f>INDEX(ENERGY_PRICING!$D$4:$MZ$24,MATCH(Summary!H$5,ENERGY_PRICING!$D$4:$D$24,0),MATCH(Summary!$B257,ENERGY_PRICING!$D$4:$MZ$4,0))</f>
        <v>76.463859089570363</v>
      </c>
      <c r="I257" s="11">
        <f>INDEX(ENERGY_PRICING!$D$4:$MZ$24,MATCH(Summary!I$5,ENERGY_PRICING!$D$4:$D$24,0),MATCH(Summary!$B257,ENERGY_PRICING!$D$4:$MZ$4,0))</f>
        <v>56.070525756237039</v>
      </c>
    </row>
    <row r="258" spans="2:9" x14ac:dyDescent="0.25">
      <c r="B258" s="91">
        <v>52413</v>
      </c>
      <c r="C258" s="91" t="s">
        <v>139</v>
      </c>
      <c r="D258" s="14">
        <f t="shared" si="4"/>
        <v>2043</v>
      </c>
      <c r="E258" s="11">
        <f>INDEX(ENERGY_PRICING!$D$4:$MZ$24,MATCH(Summary!E$5,ENERGY_PRICING!$D$4:$D$24,0),MATCH(Summary!$B258,ENERGY_PRICING!$D$4:$MZ$4,0))</f>
        <v>104.55172233322355</v>
      </c>
      <c r="F258" s="11">
        <f>INDEX(ENERGY_PRICING!$D$4:$MZ$24,MATCH(Summary!F$5,ENERGY_PRICING!$D$4:$D$24,0),MATCH(Summary!$B258,ENERGY_PRICING!$D$4:$MZ$4,0))</f>
        <v>83.951722333223557</v>
      </c>
      <c r="G258" s="11">
        <f>INDEX(ENERGY_PRICING!$D$4:$MZ$24,MATCH(Summary!G$5,ENERGY_PRICING!$D$4:$D$24,0),MATCH(Summary!$B258,ENERGY_PRICING!$D$4:$MZ$4,0))</f>
        <v>93.697958892363332</v>
      </c>
      <c r="H258" s="11">
        <f>INDEX(ENERGY_PRICING!$D$4:$MZ$24,MATCH(Summary!H$5,ENERGY_PRICING!$D$4:$D$24,0),MATCH(Summary!$B258,ENERGY_PRICING!$D$4:$MZ$4,0))</f>
        <v>95.862957096667941</v>
      </c>
      <c r="I258" s="11">
        <f>INDEX(ENERGY_PRICING!$D$4:$MZ$24,MATCH(Summary!I$5,ENERGY_PRICING!$D$4:$D$24,0),MATCH(Summary!$B258,ENERGY_PRICING!$D$4:$MZ$4,0))</f>
        <v>78.73570441923799</v>
      </c>
    </row>
    <row r="259" spans="2:9" x14ac:dyDescent="0.25">
      <c r="B259" s="91">
        <v>52444</v>
      </c>
      <c r="C259" s="91" t="s">
        <v>139</v>
      </c>
      <c r="D259" s="14">
        <f t="shared" si="4"/>
        <v>2043</v>
      </c>
      <c r="E259" s="11">
        <f>INDEX(ENERGY_PRICING!$D$4:$MZ$24,MATCH(Summary!E$5,ENERGY_PRICING!$D$4:$D$24,0),MATCH(Summary!$B259,ENERGY_PRICING!$D$4:$MZ$4,0))</f>
        <v>104.55172233322355</v>
      </c>
      <c r="F259" s="11">
        <f>INDEX(ENERGY_PRICING!$D$4:$MZ$24,MATCH(Summary!F$5,ENERGY_PRICING!$D$4:$D$24,0),MATCH(Summary!$B259,ENERGY_PRICING!$D$4:$MZ$4,0))</f>
        <v>83.951722333223557</v>
      </c>
      <c r="G259" s="11">
        <f>INDEX(ENERGY_PRICING!$D$4:$MZ$24,MATCH(Summary!G$5,ENERGY_PRICING!$D$4:$D$24,0),MATCH(Summary!$B259,ENERGY_PRICING!$D$4:$MZ$4,0))</f>
        <v>93.254948139675164</v>
      </c>
      <c r="H259" s="11">
        <f>INDEX(ENERGY_PRICING!$D$4:$MZ$24,MATCH(Summary!H$5,ENERGY_PRICING!$D$4:$D$24,0),MATCH(Summary!$B259,ENERGY_PRICING!$D$4:$MZ$4,0))</f>
        <v>97.906561042900975</v>
      </c>
      <c r="I259" s="11">
        <f>INDEX(ENERGY_PRICING!$D$4:$MZ$24,MATCH(Summary!I$5,ENERGY_PRICING!$D$4:$D$24,0),MATCH(Summary!$B259,ENERGY_PRICING!$D$4:$MZ$4,0))</f>
        <v>70.661399752578404</v>
      </c>
    </row>
    <row r="260" spans="2:9" x14ac:dyDescent="0.25">
      <c r="B260" s="91">
        <v>52475</v>
      </c>
      <c r="C260" s="91" t="s">
        <v>139</v>
      </c>
      <c r="D260" s="14">
        <f t="shared" si="4"/>
        <v>2043</v>
      </c>
      <c r="E260" s="11">
        <f>INDEX(ENERGY_PRICING!$D$4:$MZ$24,MATCH(Summary!E$5,ENERGY_PRICING!$D$4:$D$24,0),MATCH(Summary!$B260,ENERGY_PRICING!$D$4:$MZ$4,0))</f>
        <v>71.383589730959528</v>
      </c>
      <c r="F260" s="11">
        <f>INDEX(ENERGY_PRICING!$D$4:$MZ$24,MATCH(Summary!F$5,ENERGY_PRICING!$D$4:$D$24,0),MATCH(Summary!$B260,ENERGY_PRICING!$D$4:$MZ$4,0))</f>
        <v>62.783589730959527</v>
      </c>
      <c r="G260" s="11">
        <f>INDEX(ENERGY_PRICING!$D$4:$MZ$24,MATCH(Summary!G$5,ENERGY_PRICING!$D$4:$D$24,0),MATCH(Summary!$B260,ENERGY_PRICING!$D$4:$MZ$4,0))</f>
        <v>66.796923064292855</v>
      </c>
      <c r="H260" s="11">
        <f>INDEX(ENERGY_PRICING!$D$4:$MZ$24,MATCH(Summary!H$5,ENERGY_PRICING!$D$4:$D$24,0),MATCH(Summary!$B260,ENERGY_PRICING!$D$4:$MZ$4,0))</f>
        <v>66.710803406594209</v>
      </c>
      <c r="I260" s="11">
        <f>INDEX(ENERGY_PRICING!$D$4:$MZ$24,MATCH(Summary!I$5,ENERGY_PRICING!$D$4:$D$24,0),MATCH(Summary!$B260,ENERGY_PRICING!$D$4:$MZ$4,0))</f>
        <v>62.382495713023488</v>
      </c>
    </row>
    <row r="261" spans="2:9" x14ac:dyDescent="0.25">
      <c r="B261" s="91">
        <v>52505</v>
      </c>
      <c r="C261" s="91" t="s">
        <v>138</v>
      </c>
      <c r="D261" s="14">
        <f t="shared" si="4"/>
        <v>2043</v>
      </c>
      <c r="E261" s="11">
        <f>INDEX(ENERGY_PRICING!$D$4:$MZ$24,MATCH(Summary!E$5,ENERGY_PRICING!$D$4:$D$24,0),MATCH(Summary!$B261,ENERGY_PRICING!$D$4:$MZ$4,0))</f>
        <v>71.383589730959528</v>
      </c>
      <c r="F261" s="11">
        <f>INDEX(ENERGY_PRICING!$D$4:$MZ$24,MATCH(Summary!F$5,ENERGY_PRICING!$D$4:$D$24,0),MATCH(Summary!$B261,ENERGY_PRICING!$D$4:$MZ$4,0))</f>
        <v>62.783589730959527</v>
      </c>
      <c r="G261" s="11">
        <f>INDEX(ENERGY_PRICING!$D$4:$MZ$24,MATCH(Summary!G$5,ENERGY_PRICING!$D$4:$D$24,0),MATCH(Summary!$B261,ENERGY_PRICING!$D$4:$MZ$4,0))</f>
        <v>66.852406935260603</v>
      </c>
      <c r="H261" s="11">
        <f>INDEX(ENERGY_PRICING!$D$4:$MZ$24,MATCH(Summary!H$5,ENERGY_PRICING!$D$4:$D$24,0),MATCH(Summary!$B261,ENERGY_PRICING!$D$4:$MZ$4,0))</f>
        <v>68.886815537411138</v>
      </c>
      <c r="I261" s="11">
        <f>INDEX(ENERGY_PRICING!$D$4:$MZ$24,MATCH(Summary!I$5,ENERGY_PRICING!$D$4:$D$24,0),MATCH(Summary!$B261,ENERGY_PRICING!$D$4:$MZ$4,0))</f>
        <v>57.790041343862747</v>
      </c>
    </row>
    <row r="262" spans="2:9" x14ac:dyDescent="0.25">
      <c r="B262" s="91">
        <v>52536</v>
      </c>
      <c r="C262" s="91" t="s">
        <v>138</v>
      </c>
      <c r="D262" s="14">
        <f t="shared" si="4"/>
        <v>2043</v>
      </c>
      <c r="E262" s="11">
        <f>INDEX(ENERGY_PRICING!$D$4:$MZ$24,MATCH(Summary!E$5,ENERGY_PRICING!$D$4:$D$24,0),MATCH(Summary!$B262,ENERGY_PRICING!$D$4:$MZ$4,0))</f>
        <v>93.630210163335988</v>
      </c>
      <c r="F262" s="11">
        <f>INDEX(ENERGY_PRICING!$D$4:$MZ$24,MATCH(Summary!F$5,ENERGY_PRICING!$D$4:$D$24,0),MATCH(Summary!$B262,ENERGY_PRICING!$D$4:$MZ$4,0))</f>
        <v>77.630210163335988</v>
      </c>
      <c r="G262" s="11">
        <f>INDEX(ENERGY_PRICING!$D$4:$MZ$24,MATCH(Summary!G$5,ENERGY_PRICING!$D$4:$D$24,0),MATCH(Summary!$B262,ENERGY_PRICING!$D$4:$MZ$4,0))</f>
        <v>84.731458429632795</v>
      </c>
      <c r="H262" s="11">
        <f>INDEX(ENERGY_PRICING!$D$4:$MZ$24,MATCH(Summary!H$5,ENERGY_PRICING!$D$4:$D$24,0),MATCH(Summary!$B262,ENERGY_PRICING!$D$4:$MZ$4,0))</f>
        <v>85.709203157891437</v>
      </c>
      <c r="I262" s="11">
        <f>INDEX(ENERGY_PRICING!$D$4:$MZ$24,MATCH(Summary!I$5,ENERGY_PRICING!$D$4:$D$24,0),MATCH(Summary!$B262,ENERGY_PRICING!$D$4:$MZ$4,0))</f>
        <v>73.529016716572286</v>
      </c>
    </row>
    <row r="263" spans="2:9" x14ac:dyDescent="0.25">
      <c r="B263" s="91">
        <v>52566</v>
      </c>
      <c r="C263" s="91" t="s">
        <v>138</v>
      </c>
      <c r="D263" s="14">
        <f t="shared" si="4"/>
        <v>2043</v>
      </c>
      <c r="E263" s="11">
        <f>INDEX(ENERGY_PRICING!$D$4:$MZ$24,MATCH(Summary!E$5,ENERGY_PRICING!$D$4:$D$24,0),MATCH(Summary!$B263,ENERGY_PRICING!$D$4:$MZ$4,0))</f>
        <v>139.33835140136335</v>
      </c>
      <c r="F263" s="11">
        <f>INDEX(ENERGY_PRICING!$D$4:$MZ$24,MATCH(Summary!F$5,ENERGY_PRICING!$D$4:$D$24,0),MATCH(Summary!$B263,ENERGY_PRICING!$D$4:$MZ$4,0))</f>
        <v>120.08835140136335</v>
      </c>
      <c r="G263" s="11">
        <f>INDEX(ENERGY_PRICING!$D$4:$MZ$24,MATCH(Summary!G$5,ENERGY_PRICING!$D$4:$D$24,0),MATCH(Summary!$B263,ENERGY_PRICING!$D$4:$MZ$4,0))</f>
        <v>129.19587828308377</v>
      </c>
      <c r="H263" s="11">
        <f>INDEX(ENERGY_PRICING!$D$4:$MZ$24,MATCH(Summary!H$5,ENERGY_PRICING!$D$4:$D$24,0),MATCH(Summary!$B263,ENERGY_PRICING!$D$4:$MZ$4,0))</f>
        <v>129.87582393680324</v>
      </c>
      <c r="I263" s="11">
        <f>INDEX(ENERGY_PRICING!$D$4:$MZ$24,MATCH(Summary!I$5,ENERGY_PRICING!$D$4:$D$24,0),MATCH(Summary!$B263,ENERGY_PRICING!$D$4:$MZ$4,0))</f>
        <v>117.90050310467711</v>
      </c>
    </row>
    <row r="264" spans="2:9" x14ac:dyDescent="0.25">
      <c r="B264" s="91">
        <v>52597</v>
      </c>
      <c r="C264" s="91" t="s">
        <v>138</v>
      </c>
      <c r="D264" s="14">
        <f t="shared" ref="D264:D327" si="5">YEAR(B264)</f>
        <v>2044</v>
      </c>
      <c r="E264" s="11">
        <f>INDEX(ENERGY_PRICING!$D$4:$MZ$24,MATCH(Summary!E$5,ENERGY_PRICING!$D$4:$D$24,0),MATCH(Summary!$B264,ENERGY_PRICING!$D$4:$MZ$4,0))</f>
        <v>243.08631084090928</v>
      </c>
      <c r="F264" s="11">
        <f>INDEX(ENERGY_PRICING!$D$4:$MZ$24,MATCH(Summary!F$5,ENERGY_PRICING!$D$4:$D$24,0),MATCH(Summary!$B264,ENERGY_PRICING!$D$4:$MZ$4,0))</f>
        <v>209.08631084090928</v>
      </c>
      <c r="G264" s="11">
        <f>INDEX(ENERGY_PRICING!$D$4:$MZ$24,MATCH(Summary!G$5,ENERGY_PRICING!$D$4:$D$24,0),MATCH(Summary!$B264,ENERGY_PRICING!$D$4:$MZ$4,0))</f>
        <v>223.70996675488777</v>
      </c>
      <c r="H264" s="11">
        <f>INDEX(ENERGY_PRICING!$D$4:$MZ$24,MATCH(Summary!H$5,ENERGY_PRICING!$D$4:$D$24,0),MATCH(Summary!$B264,ENERGY_PRICING!$D$4:$MZ$4,0))</f>
        <v>224.27707500733158</v>
      </c>
      <c r="I264" s="11">
        <f>INDEX(ENERGY_PRICING!$D$4:$MZ$24,MATCH(Summary!I$5,ENERGY_PRICING!$D$4:$D$24,0),MATCH(Summary!$B264,ENERGY_PRICING!$D$4:$MZ$4,0))</f>
        <v>200.64026637903243</v>
      </c>
    </row>
    <row r="265" spans="2:9" x14ac:dyDescent="0.25">
      <c r="B265" s="91">
        <v>52628</v>
      </c>
      <c r="C265" s="91" t="s">
        <v>138</v>
      </c>
      <c r="D265" s="14">
        <f t="shared" si="5"/>
        <v>2044</v>
      </c>
      <c r="E265" s="11">
        <f>INDEX(ENERGY_PRICING!$D$4:$MZ$24,MATCH(Summary!E$5,ENERGY_PRICING!$D$4:$D$24,0),MATCH(Summary!$B265,ENERGY_PRICING!$D$4:$MZ$4,0))</f>
        <v>216.32449829999999</v>
      </c>
      <c r="F265" s="11">
        <f>INDEX(ENERGY_PRICING!$D$4:$MZ$24,MATCH(Summary!F$5,ENERGY_PRICING!$D$4:$D$24,0),MATCH(Summary!$B265,ENERGY_PRICING!$D$4:$MZ$4,0))</f>
        <v>182.32449829999999</v>
      </c>
      <c r="G265" s="11">
        <f>INDEX(ENERGY_PRICING!$D$4:$MZ$24,MATCH(Summary!G$5,ENERGY_PRICING!$D$4:$D$24,0),MATCH(Summary!$B265,ENERGY_PRICING!$D$4:$MZ$4,0))</f>
        <v>198.73829140344824</v>
      </c>
      <c r="H265" s="11">
        <f>INDEX(ENERGY_PRICING!$D$4:$MZ$24,MATCH(Summary!H$5,ENERGY_PRICING!$D$4:$D$24,0),MATCH(Summary!$B265,ENERGY_PRICING!$D$4:$MZ$4,0))</f>
        <v>206.9451879551724</v>
      </c>
      <c r="I265" s="11">
        <f>INDEX(ENERGY_PRICING!$D$4:$MZ$24,MATCH(Summary!I$5,ENERGY_PRICING!$D$4:$D$24,0),MATCH(Summary!$B265,ENERGY_PRICING!$D$4:$MZ$4,0))</f>
        <v>163.56587761034481</v>
      </c>
    </row>
    <row r="266" spans="2:9" x14ac:dyDescent="0.25">
      <c r="B266" s="91">
        <v>52657</v>
      </c>
      <c r="C266" s="91" t="s">
        <v>138</v>
      </c>
      <c r="D266" s="14">
        <f t="shared" si="5"/>
        <v>2044</v>
      </c>
      <c r="E266" s="11">
        <f>INDEX(ENERGY_PRICING!$D$4:$MZ$24,MATCH(Summary!E$5,ENERGY_PRICING!$D$4:$D$24,0),MATCH(Summary!$B266,ENERGY_PRICING!$D$4:$MZ$4,0))</f>
        <v>129.26948026190809</v>
      </c>
      <c r="F266" s="11">
        <f>INDEX(ENERGY_PRICING!$D$4:$MZ$24,MATCH(Summary!F$5,ENERGY_PRICING!$D$4:$D$24,0),MATCH(Summary!$B266,ENERGY_PRICING!$D$4:$MZ$4,0))</f>
        <v>116.26948026190809</v>
      </c>
      <c r="G266" s="11">
        <f>INDEX(ENERGY_PRICING!$D$4:$MZ$24,MATCH(Summary!G$5,ENERGY_PRICING!$D$4:$D$24,0),MATCH(Summary!$B266,ENERGY_PRICING!$D$4:$MZ$4,0))</f>
        <v>122.70824203848952</v>
      </c>
      <c r="H266" s="11">
        <f>INDEX(ENERGY_PRICING!$D$4:$MZ$24,MATCH(Summary!H$5,ENERGY_PRICING!$D$4:$D$24,0),MATCH(Summary!$B266,ENERGY_PRICING!$D$4:$MZ$4,0))</f>
        <v>125.91464155223066</v>
      </c>
      <c r="I266" s="11">
        <f>INDEX(ENERGY_PRICING!$D$4:$MZ$24,MATCH(Summary!I$5,ENERGY_PRICING!$D$4:$D$24,0),MATCH(Summary!$B266,ENERGY_PRICING!$D$4:$MZ$4,0))</f>
        <v>109.09097429311007</v>
      </c>
    </row>
    <row r="267" spans="2:9" x14ac:dyDescent="0.25">
      <c r="B267" s="91">
        <v>52688</v>
      </c>
      <c r="C267" s="91" t="s">
        <v>138</v>
      </c>
      <c r="D267" s="14">
        <f t="shared" si="5"/>
        <v>2044</v>
      </c>
      <c r="E267" s="11">
        <f>INDEX(ENERGY_PRICING!$D$4:$MZ$24,MATCH(Summary!E$5,ENERGY_PRICING!$D$4:$D$24,0),MATCH(Summary!$B267,ENERGY_PRICING!$D$4:$MZ$4,0))</f>
        <v>102.18325785586524</v>
      </c>
      <c r="F267" s="11">
        <f>INDEX(ENERGY_PRICING!$D$4:$MZ$24,MATCH(Summary!F$5,ENERGY_PRICING!$D$4:$D$24,0),MATCH(Summary!$B267,ENERGY_PRICING!$D$4:$MZ$4,0))</f>
        <v>88.933257855865236</v>
      </c>
      <c r="G267" s="11">
        <f>INDEX(ENERGY_PRICING!$D$4:$MZ$24,MATCH(Summary!G$5,ENERGY_PRICING!$D$4:$D$24,0),MATCH(Summary!$B267,ENERGY_PRICING!$D$4:$MZ$4,0))</f>
        <v>95.116591189198559</v>
      </c>
      <c r="H267" s="11">
        <f>INDEX(ENERGY_PRICING!$D$4:$MZ$24,MATCH(Summary!H$5,ENERGY_PRICING!$D$4:$D$24,0),MATCH(Summary!$B267,ENERGY_PRICING!$D$4:$MZ$4,0))</f>
        <v>98.208257855865227</v>
      </c>
      <c r="I267" s="11">
        <f>INDEX(ENERGY_PRICING!$D$4:$MZ$24,MATCH(Summary!I$5,ENERGY_PRICING!$D$4:$D$24,0),MATCH(Summary!$B267,ENERGY_PRICING!$D$4:$MZ$4,0))</f>
        <v>80.983257855865247</v>
      </c>
    </row>
    <row r="268" spans="2:9" x14ac:dyDescent="0.25">
      <c r="B268" s="91">
        <v>52718</v>
      </c>
      <c r="C268" s="91" t="s">
        <v>138</v>
      </c>
      <c r="D268" s="14">
        <f t="shared" si="5"/>
        <v>2044</v>
      </c>
      <c r="E268" s="11">
        <f>INDEX(ENERGY_PRICING!$D$4:$MZ$24,MATCH(Summary!E$5,ENERGY_PRICING!$D$4:$D$24,0),MATCH(Summary!$B268,ENERGY_PRICING!$D$4:$MZ$4,0))</f>
        <v>75.573034455900327</v>
      </c>
      <c r="F268" s="11">
        <f>INDEX(ENERGY_PRICING!$D$4:$MZ$24,MATCH(Summary!F$5,ENERGY_PRICING!$D$4:$D$24,0),MATCH(Summary!$B268,ENERGY_PRICING!$D$4:$MZ$4,0))</f>
        <v>62.223034455900326</v>
      </c>
      <c r="G268" s="11">
        <f>INDEX(ENERGY_PRICING!$D$4:$MZ$24,MATCH(Summary!G$5,ENERGY_PRICING!$D$4:$D$24,0),MATCH(Summary!$B268,ENERGY_PRICING!$D$4:$MZ$4,0))</f>
        <v>68.252066713964851</v>
      </c>
      <c r="H268" s="11">
        <f>INDEX(ENERGY_PRICING!$D$4:$MZ$24,MATCH(Summary!H$5,ENERGY_PRICING!$D$4:$D$24,0),MATCH(Summary!$B268,ENERGY_PRICING!$D$4:$MZ$4,0))</f>
        <v>69.259388183129346</v>
      </c>
      <c r="I268" s="11">
        <f>INDEX(ENERGY_PRICING!$D$4:$MZ$24,MATCH(Summary!I$5,ENERGY_PRICING!$D$4:$D$24,0),MATCH(Summary!$B268,ENERGY_PRICING!$D$4:$MZ$4,0))</f>
        <v>58.485810872410013</v>
      </c>
    </row>
    <row r="269" spans="2:9" x14ac:dyDescent="0.25">
      <c r="B269" s="91">
        <v>52749</v>
      </c>
      <c r="C269" s="91" t="s">
        <v>139</v>
      </c>
      <c r="D269" s="14">
        <f t="shared" si="5"/>
        <v>2044</v>
      </c>
      <c r="E269" s="11">
        <f>INDEX(ENERGY_PRICING!$D$4:$MZ$24,MATCH(Summary!E$5,ENERGY_PRICING!$D$4:$D$24,0),MATCH(Summary!$B269,ENERGY_PRICING!$D$4:$MZ$4,0))</f>
        <v>79.475867221228512</v>
      </c>
      <c r="F269" s="11">
        <f>INDEX(ENERGY_PRICING!$D$4:$MZ$24,MATCH(Summary!F$5,ENERGY_PRICING!$D$4:$D$24,0),MATCH(Summary!$B269,ENERGY_PRICING!$D$4:$MZ$4,0))</f>
        <v>63.375867221228511</v>
      </c>
      <c r="G269" s="11">
        <f>INDEX(ENERGY_PRICING!$D$4:$MZ$24,MATCH(Summary!G$5,ENERGY_PRICING!$D$4:$D$24,0),MATCH(Summary!$B269,ENERGY_PRICING!$D$4:$MZ$4,0))</f>
        <v>71.246978332339623</v>
      </c>
      <c r="H269" s="11">
        <f>INDEX(ENERGY_PRICING!$D$4:$MZ$24,MATCH(Summary!H$5,ENERGY_PRICING!$D$4:$D$24,0),MATCH(Summary!$B269,ENERGY_PRICING!$D$4:$MZ$4,0))</f>
        <v>75.18253388789519</v>
      </c>
      <c r="I269" s="11">
        <f>INDEX(ENERGY_PRICING!$D$4:$MZ$24,MATCH(Summary!I$5,ENERGY_PRICING!$D$4:$D$24,0),MATCH(Summary!$B269,ENERGY_PRICING!$D$4:$MZ$4,0))</f>
        <v>54.789200554561837</v>
      </c>
    </row>
    <row r="270" spans="2:9" x14ac:dyDescent="0.25">
      <c r="B270" s="91">
        <v>52779</v>
      </c>
      <c r="C270" s="91" t="s">
        <v>139</v>
      </c>
      <c r="D270" s="14">
        <f t="shared" si="5"/>
        <v>2044</v>
      </c>
      <c r="E270" s="11">
        <f>INDEX(ENERGY_PRICING!$D$4:$MZ$24,MATCH(Summary!E$5,ENERGY_PRICING!$D$4:$D$24,0),MATCH(Summary!$B270,ENERGY_PRICING!$D$4:$MZ$4,0))</f>
        <v>102.89286381319764</v>
      </c>
      <c r="F270" s="11">
        <f>INDEX(ENERGY_PRICING!$D$4:$MZ$24,MATCH(Summary!F$5,ENERGY_PRICING!$D$4:$D$24,0),MATCH(Summary!$B270,ENERGY_PRICING!$D$4:$MZ$4,0))</f>
        <v>82.292863813197641</v>
      </c>
      <c r="G270" s="11">
        <f>INDEX(ENERGY_PRICING!$D$4:$MZ$24,MATCH(Summary!G$5,ENERGY_PRICING!$D$4:$D$24,0),MATCH(Summary!$B270,ENERGY_PRICING!$D$4:$MZ$4,0))</f>
        <v>91.153078866961096</v>
      </c>
      <c r="H270" s="11">
        <f>INDEX(ENERGY_PRICING!$D$4:$MZ$24,MATCH(Summary!H$5,ENERGY_PRICING!$D$4:$D$24,0),MATCH(Summary!$B270,ENERGY_PRICING!$D$4:$MZ$4,0))</f>
        <v>92.928577883739663</v>
      </c>
      <c r="I270" s="11">
        <f>INDEX(ENERGY_PRICING!$D$4:$MZ$24,MATCH(Summary!I$5,ENERGY_PRICING!$D$4:$D$24,0),MATCH(Summary!$B270,ENERGY_PRICING!$D$4:$MZ$4,0))</f>
        <v>74.311758252758779</v>
      </c>
    </row>
    <row r="271" spans="2:9" x14ac:dyDescent="0.25">
      <c r="B271" s="91">
        <v>52810</v>
      </c>
      <c r="C271" s="91" t="s">
        <v>139</v>
      </c>
      <c r="D271" s="14">
        <f t="shared" si="5"/>
        <v>2044</v>
      </c>
      <c r="E271" s="11">
        <f>INDEX(ENERGY_PRICING!$D$4:$MZ$24,MATCH(Summary!E$5,ENERGY_PRICING!$D$4:$D$24,0),MATCH(Summary!$B271,ENERGY_PRICING!$D$4:$MZ$4,0))</f>
        <v>102.89286381319764</v>
      </c>
      <c r="F271" s="11">
        <f>INDEX(ENERGY_PRICING!$D$4:$MZ$24,MATCH(Summary!F$5,ENERGY_PRICING!$D$4:$D$24,0),MATCH(Summary!$B271,ENERGY_PRICING!$D$4:$MZ$4,0))</f>
        <v>82.292863813197641</v>
      </c>
      <c r="G271" s="11">
        <f>INDEX(ENERGY_PRICING!$D$4:$MZ$24,MATCH(Summary!G$5,ENERGY_PRICING!$D$4:$D$24,0),MATCH(Summary!$B271,ENERGY_PRICING!$D$4:$MZ$4,0))</f>
        <v>92.482111125025597</v>
      </c>
      <c r="H271" s="11">
        <f>INDEX(ENERGY_PRICING!$D$4:$MZ$24,MATCH(Summary!H$5,ENERGY_PRICING!$D$4:$D$24,0),MATCH(Summary!$B271,ENERGY_PRICING!$D$4:$MZ$4,0))</f>
        <v>97.576734780939574</v>
      </c>
      <c r="I271" s="11">
        <f>INDEX(ENERGY_PRICING!$D$4:$MZ$24,MATCH(Summary!I$5,ENERGY_PRICING!$D$4:$D$24,0),MATCH(Summary!$B271,ENERGY_PRICING!$D$4:$MZ$4,0))</f>
        <v>71.660605748681519</v>
      </c>
    </row>
    <row r="272" spans="2:9" x14ac:dyDescent="0.25">
      <c r="B272" s="91">
        <v>52841</v>
      </c>
      <c r="C272" s="91" t="s">
        <v>139</v>
      </c>
      <c r="D272" s="14">
        <f t="shared" si="5"/>
        <v>2044</v>
      </c>
      <c r="E272" s="11">
        <f>INDEX(ENERGY_PRICING!$D$4:$MZ$24,MATCH(Summary!E$5,ENERGY_PRICING!$D$4:$D$24,0),MATCH(Summary!$B272,ENERGY_PRICING!$D$4:$MZ$4,0))</f>
        <v>70.250989775907343</v>
      </c>
      <c r="F272" s="11">
        <f>INDEX(ENERGY_PRICING!$D$4:$MZ$24,MATCH(Summary!F$5,ENERGY_PRICING!$D$4:$D$24,0),MATCH(Summary!$B272,ENERGY_PRICING!$D$4:$MZ$4,0))</f>
        <v>61.650989775907341</v>
      </c>
      <c r="G272" s="11">
        <f>INDEX(ENERGY_PRICING!$D$4:$MZ$24,MATCH(Summary!G$5,ENERGY_PRICING!$D$4:$D$24,0),MATCH(Summary!$B272,ENERGY_PRICING!$D$4:$MZ$4,0))</f>
        <v>65.664323109240669</v>
      </c>
      <c r="H272" s="11">
        <f>INDEX(ENERGY_PRICING!$D$4:$MZ$24,MATCH(Summary!H$5,ENERGY_PRICING!$D$4:$D$24,0),MATCH(Summary!$B272,ENERGY_PRICING!$D$4:$MZ$4,0))</f>
        <v>65.615956783377086</v>
      </c>
      <c r="I272" s="11">
        <f>INDEX(ENERGY_PRICING!$D$4:$MZ$24,MATCH(Summary!I$5,ENERGY_PRICING!$D$4:$D$24,0),MATCH(Summary!$B272,ENERGY_PRICING!$D$4:$MZ$4,0))</f>
        <v>61.174389094301169</v>
      </c>
    </row>
    <row r="273" spans="2:9" x14ac:dyDescent="0.25">
      <c r="B273" s="91">
        <v>52871</v>
      </c>
      <c r="C273" s="91" t="s">
        <v>138</v>
      </c>
      <c r="D273" s="14">
        <f t="shared" si="5"/>
        <v>2044</v>
      </c>
      <c r="E273" s="11">
        <f>INDEX(ENERGY_PRICING!$D$4:$MZ$24,MATCH(Summary!E$5,ENERGY_PRICING!$D$4:$D$24,0),MATCH(Summary!$B273,ENERGY_PRICING!$D$4:$MZ$4,0))</f>
        <v>70.250989775907343</v>
      </c>
      <c r="F273" s="11">
        <f>INDEX(ENERGY_PRICING!$D$4:$MZ$24,MATCH(Summary!F$5,ENERGY_PRICING!$D$4:$D$24,0),MATCH(Summary!$B273,ENERGY_PRICING!$D$4:$MZ$4,0))</f>
        <v>61.650989775907341</v>
      </c>
      <c r="G273" s="11">
        <f>INDEX(ENERGY_PRICING!$D$4:$MZ$24,MATCH(Summary!G$5,ENERGY_PRICING!$D$4:$D$24,0),MATCH(Summary!$B273,ENERGY_PRICING!$D$4:$MZ$4,0))</f>
        <v>65.534860743649276</v>
      </c>
      <c r="H273" s="11">
        <f>INDEX(ENERGY_PRICING!$D$4:$MZ$24,MATCH(Summary!H$5,ENERGY_PRICING!$D$4:$D$24,0),MATCH(Summary!$B273,ENERGY_PRICING!$D$4:$MZ$4,0))</f>
        <v>67.476796227520239</v>
      </c>
      <c r="I273" s="11">
        <f>INDEX(ENERGY_PRICING!$D$4:$MZ$24,MATCH(Summary!I$5,ENERGY_PRICING!$D$4:$D$24,0),MATCH(Summary!$B273,ENERGY_PRICING!$D$4:$MZ$4,0))</f>
        <v>56.102602679133142</v>
      </c>
    </row>
    <row r="274" spans="2:9" x14ac:dyDescent="0.25">
      <c r="B274" s="91">
        <v>52902</v>
      </c>
      <c r="C274" s="91" t="s">
        <v>138</v>
      </c>
      <c r="D274" s="14">
        <f t="shared" si="5"/>
        <v>2044</v>
      </c>
      <c r="E274" s="11">
        <f>INDEX(ENERGY_PRICING!$D$4:$MZ$24,MATCH(Summary!E$5,ENERGY_PRICING!$D$4:$D$24,0),MATCH(Summary!$B274,ENERGY_PRICING!$D$4:$MZ$4,0))</f>
        <v>93.002402950046331</v>
      </c>
      <c r="F274" s="11">
        <f>INDEX(ENERGY_PRICING!$D$4:$MZ$24,MATCH(Summary!F$5,ENERGY_PRICING!$D$4:$D$24,0),MATCH(Summary!$B274,ENERGY_PRICING!$D$4:$MZ$4,0))</f>
        <v>77.002402950046331</v>
      </c>
      <c r="G274" s="11">
        <f>INDEX(ENERGY_PRICING!$D$4:$MZ$24,MATCH(Summary!G$5,ENERGY_PRICING!$D$4:$D$24,0),MATCH(Summary!$B274,ENERGY_PRICING!$D$4:$MZ$4,0))</f>
        <v>84.458713629657979</v>
      </c>
      <c r="H274" s="11">
        <f>INDEX(ENERGY_PRICING!$D$4:$MZ$24,MATCH(Summary!H$5,ENERGY_PRICING!$D$4:$D$24,0),MATCH(Summary!$B274,ENERGY_PRICING!$D$4:$MZ$4,0))</f>
        <v>85.63565618504478</v>
      </c>
      <c r="I274" s="11">
        <f>INDEX(ENERGY_PRICING!$D$4:$MZ$24,MATCH(Summary!I$5,ENERGY_PRICING!$D$4:$D$24,0),MATCH(Summary!$B274,ENERGY_PRICING!$D$4:$MZ$4,0))</f>
        <v>73.923406492341272</v>
      </c>
    </row>
    <row r="275" spans="2:9" x14ac:dyDescent="0.25">
      <c r="B275" s="91">
        <v>52932</v>
      </c>
      <c r="C275" s="91" t="s">
        <v>138</v>
      </c>
      <c r="D275" s="14">
        <f t="shared" si="5"/>
        <v>2044</v>
      </c>
      <c r="E275" s="11">
        <f>INDEX(ENERGY_PRICING!$D$4:$MZ$24,MATCH(Summary!E$5,ENERGY_PRICING!$D$4:$D$24,0),MATCH(Summary!$B275,ENERGY_PRICING!$D$4:$MZ$4,0))</f>
        <v>138.45393224221056</v>
      </c>
      <c r="F275" s="11">
        <f>INDEX(ENERGY_PRICING!$D$4:$MZ$24,MATCH(Summary!F$5,ENERGY_PRICING!$D$4:$D$24,0),MATCH(Summary!$B275,ENERGY_PRICING!$D$4:$MZ$4,0))</f>
        <v>119.20393224221056</v>
      </c>
      <c r="G275" s="11">
        <f>INDEX(ENERGY_PRICING!$D$4:$MZ$24,MATCH(Summary!G$5,ENERGY_PRICING!$D$4:$D$24,0),MATCH(Summary!$B275,ENERGY_PRICING!$D$4:$MZ$4,0))</f>
        <v>127.89748062930734</v>
      </c>
      <c r="H275" s="11">
        <f>INDEX(ENERGY_PRICING!$D$4:$MZ$24,MATCH(Summary!H$5,ENERGY_PRICING!$D$4:$D$24,0),MATCH(Summary!$B275,ENERGY_PRICING!$D$4:$MZ$4,0))</f>
        <v>128.3989666860102</v>
      </c>
      <c r="I275" s="11">
        <f>INDEX(ENERGY_PRICING!$D$4:$MZ$24,MATCH(Summary!I$5,ENERGY_PRICING!$D$4:$D$24,0),MATCH(Summary!$B275,ENERGY_PRICING!$D$4:$MZ$4,0))</f>
        <v>115.71708916106284</v>
      </c>
    </row>
    <row r="276" spans="2:9" x14ac:dyDescent="0.25">
      <c r="B276" s="91">
        <v>52963</v>
      </c>
      <c r="C276" s="91" t="s">
        <v>138</v>
      </c>
      <c r="D276" s="14">
        <f t="shared" si="5"/>
        <v>2045</v>
      </c>
      <c r="E276" s="11">
        <f>INDEX(ENERGY_PRICING!$D$4:$MZ$24,MATCH(Summary!E$5,ENERGY_PRICING!$D$4:$D$24,0),MATCH(Summary!$B276,ENERGY_PRICING!$D$4:$MZ$4,0))</f>
        <v>244.74067279710613</v>
      </c>
      <c r="F276" s="11">
        <f>INDEX(ENERGY_PRICING!$D$4:$MZ$24,MATCH(Summary!F$5,ENERGY_PRICING!$D$4:$D$24,0),MATCH(Summary!$B276,ENERGY_PRICING!$D$4:$MZ$4,0))</f>
        <v>210.74067279710613</v>
      </c>
      <c r="G276" s="11">
        <f>INDEX(ENERGY_PRICING!$D$4:$MZ$24,MATCH(Summary!G$5,ENERGY_PRICING!$D$4:$D$24,0),MATCH(Summary!$B276,ENERGY_PRICING!$D$4:$MZ$4,0))</f>
        <v>226.09551150678357</v>
      </c>
      <c r="H276" s="11">
        <f>INDEX(ENERGY_PRICING!$D$4:$MZ$24,MATCH(Summary!H$5,ENERGY_PRICING!$D$4:$D$24,0),MATCH(Summary!$B276,ENERGY_PRICING!$D$4:$MZ$4,0))</f>
        <v>226.97484464236078</v>
      </c>
      <c r="I276" s="11">
        <f>INDEX(ENERGY_PRICING!$D$4:$MZ$24,MATCH(Summary!I$5,ENERGY_PRICING!$D$4:$D$24,0),MATCH(Summary!$B276,ENERGY_PRICING!$D$4:$MZ$4,0))</f>
        <v>204.59490975175814</v>
      </c>
    </row>
    <row r="277" spans="2:9" x14ac:dyDescent="0.25">
      <c r="B277" s="91">
        <v>52994</v>
      </c>
      <c r="C277" s="91" t="s">
        <v>138</v>
      </c>
      <c r="D277" s="14">
        <f t="shared" si="5"/>
        <v>2045</v>
      </c>
      <c r="E277" s="11">
        <f>INDEX(ENERGY_PRICING!$D$4:$MZ$24,MATCH(Summary!E$5,ENERGY_PRICING!$D$4:$D$24,0),MATCH(Summary!$B277,ENERGY_PRICING!$D$4:$MZ$4,0))</f>
        <v>217.79672854999998</v>
      </c>
      <c r="F277" s="11">
        <f>INDEX(ENERGY_PRICING!$D$4:$MZ$24,MATCH(Summary!F$5,ENERGY_PRICING!$D$4:$D$24,0),MATCH(Summary!$B277,ENERGY_PRICING!$D$4:$MZ$4,0))</f>
        <v>183.79672854999998</v>
      </c>
      <c r="G277" s="11">
        <f>INDEX(ENERGY_PRICING!$D$4:$MZ$24,MATCH(Summary!G$5,ENERGY_PRICING!$D$4:$D$24,0),MATCH(Summary!$B277,ENERGY_PRICING!$D$4:$MZ$4,0))</f>
        <v>199.98720474047619</v>
      </c>
      <c r="H277" s="11">
        <f>INDEX(ENERGY_PRICING!$D$4:$MZ$24,MATCH(Summary!H$5,ENERGY_PRICING!$D$4:$D$24,0),MATCH(Summary!$B277,ENERGY_PRICING!$D$4:$MZ$4,0))</f>
        <v>208.08244283571429</v>
      </c>
      <c r="I277" s="11">
        <f>INDEX(ENERGY_PRICING!$D$4:$MZ$24,MATCH(Summary!I$5,ENERGY_PRICING!$D$4:$D$24,0),MATCH(Summary!$B277,ENERGY_PRICING!$D$4:$MZ$4,0))</f>
        <v>164.36815712142854</v>
      </c>
    </row>
    <row r="278" spans="2:9" x14ac:dyDescent="0.25">
      <c r="B278" s="91">
        <v>53022</v>
      </c>
      <c r="C278" s="91" t="s">
        <v>138</v>
      </c>
      <c r="D278" s="14">
        <f t="shared" si="5"/>
        <v>2045</v>
      </c>
      <c r="E278" s="11">
        <f>INDEX(ENERGY_PRICING!$D$4:$MZ$24,MATCH(Summary!E$5,ENERGY_PRICING!$D$4:$D$24,0),MATCH(Summary!$B278,ENERGY_PRICING!$D$4:$MZ$4,0))</f>
        <v>131.03206718974531</v>
      </c>
      <c r="F278" s="11">
        <f>INDEX(ENERGY_PRICING!$D$4:$MZ$24,MATCH(Summary!F$5,ENERGY_PRICING!$D$4:$D$24,0),MATCH(Summary!$B278,ENERGY_PRICING!$D$4:$MZ$4,0))</f>
        <v>118.03206718974531</v>
      </c>
      <c r="G278" s="11">
        <f>INDEX(ENERGY_PRICING!$D$4:$MZ$24,MATCH(Summary!G$5,ENERGY_PRICING!$D$4:$D$24,0),MATCH(Summary!$B278,ENERGY_PRICING!$D$4:$MZ$4,0))</f>
        <v>124.47082896632674</v>
      </c>
      <c r="H278" s="11">
        <f>INDEX(ENERGY_PRICING!$D$4:$MZ$24,MATCH(Summary!H$5,ENERGY_PRICING!$D$4:$D$24,0),MATCH(Summary!$B278,ENERGY_PRICING!$D$4:$MZ$4,0))</f>
        <v>127.67722848006788</v>
      </c>
      <c r="I278" s="11">
        <f>INDEX(ENERGY_PRICING!$D$4:$MZ$24,MATCH(Summary!I$5,ENERGY_PRICING!$D$4:$D$24,0),MATCH(Summary!$B278,ENERGY_PRICING!$D$4:$MZ$4,0))</f>
        <v>110.84645401559312</v>
      </c>
    </row>
    <row r="279" spans="2:9" x14ac:dyDescent="0.25">
      <c r="B279" s="91">
        <v>53053</v>
      </c>
      <c r="C279" s="91" t="s">
        <v>138</v>
      </c>
      <c r="D279" s="14">
        <f t="shared" si="5"/>
        <v>2045</v>
      </c>
      <c r="E279" s="11">
        <f>INDEX(ENERGY_PRICING!$D$4:$MZ$24,MATCH(Summary!E$5,ENERGY_PRICING!$D$4:$D$24,0),MATCH(Summary!$B279,ENERGY_PRICING!$D$4:$MZ$4,0))</f>
        <v>104.94413230671663</v>
      </c>
      <c r="F279" s="11">
        <f>INDEX(ENERGY_PRICING!$D$4:$MZ$24,MATCH(Summary!F$5,ENERGY_PRICING!$D$4:$D$24,0),MATCH(Summary!$B279,ENERGY_PRICING!$D$4:$MZ$4,0))</f>
        <v>91.694132306716625</v>
      </c>
      <c r="G279" s="11">
        <f>INDEX(ENERGY_PRICING!$D$4:$MZ$24,MATCH(Summary!G$5,ENERGY_PRICING!$D$4:$D$24,0),MATCH(Summary!$B279,ENERGY_PRICING!$D$4:$MZ$4,0))</f>
        <v>97.583021195605525</v>
      </c>
      <c r="H279" s="11">
        <f>INDEX(ENERGY_PRICING!$D$4:$MZ$24,MATCH(Summary!H$5,ENERGY_PRICING!$D$4:$D$24,0),MATCH(Summary!$B279,ENERGY_PRICING!$D$4:$MZ$4,0))</f>
        <v>100.52746564004995</v>
      </c>
      <c r="I279" s="11">
        <f>INDEX(ENERGY_PRICING!$D$4:$MZ$24,MATCH(Summary!I$5,ENERGY_PRICING!$D$4:$D$24,0),MATCH(Summary!$B279,ENERGY_PRICING!$D$4:$MZ$4,0))</f>
        <v>82.860798973383282</v>
      </c>
    </row>
    <row r="280" spans="2:9" x14ac:dyDescent="0.25">
      <c r="B280" s="91">
        <v>53083</v>
      </c>
      <c r="C280" s="91" t="s">
        <v>138</v>
      </c>
      <c r="D280" s="14">
        <f t="shared" si="5"/>
        <v>2045</v>
      </c>
      <c r="E280" s="11">
        <f>INDEX(ENERGY_PRICING!$D$4:$MZ$24,MATCH(Summary!E$5,ENERGY_PRICING!$D$4:$D$24,0),MATCH(Summary!$B280,ENERGY_PRICING!$D$4:$MZ$4,0))</f>
        <v>77.614931185175834</v>
      </c>
      <c r="F280" s="11">
        <f>INDEX(ENERGY_PRICING!$D$4:$MZ$24,MATCH(Summary!F$5,ENERGY_PRICING!$D$4:$D$24,0),MATCH(Summary!$B280,ENERGY_PRICING!$D$4:$MZ$4,0))</f>
        <v>64.26493118517584</v>
      </c>
      <c r="G280" s="11">
        <f>INDEX(ENERGY_PRICING!$D$4:$MZ$24,MATCH(Summary!G$5,ENERGY_PRICING!$D$4:$D$24,0),MATCH(Summary!$B280,ENERGY_PRICING!$D$4:$MZ$4,0))</f>
        <v>70.581060217433901</v>
      </c>
      <c r="H280" s="11">
        <f>INDEX(ENERGY_PRICING!$D$4:$MZ$24,MATCH(Summary!H$5,ENERGY_PRICING!$D$4:$D$24,0),MATCH(Summary!$B280,ENERGY_PRICING!$D$4:$MZ$4,0))</f>
        <v>71.666062437266945</v>
      </c>
      <c r="I280" s="11">
        <f>INDEX(ENERGY_PRICING!$D$4:$MZ$24,MATCH(Summary!I$5,ENERGY_PRICING!$D$4:$D$24,0),MATCH(Summary!$B280,ENERGY_PRICING!$D$4:$MZ$4,0))</f>
        <v>61.520733197122674</v>
      </c>
    </row>
    <row r="281" spans="2:9" x14ac:dyDescent="0.25">
      <c r="B281" s="91">
        <v>53114</v>
      </c>
      <c r="C281" s="91" t="s">
        <v>139</v>
      </c>
      <c r="D281" s="14">
        <f t="shared" si="5"/>
        <v>2045</v>
      </c>
      <c r="E281" s="11">
        <f>INDEX(ENERGY_PRICING!$D$4:$MZ$24,MATCH(Summary!E$5,ENERGY_PRICING!$D$4:$D$24,0),MATCH(Summary!$B281,ENERGY_PRICING!$D$4:$MZ$4,0))</f>
        <v>81.623214016335154</v>
      </c>
      <c r="F281" s="11">
        <f>INDEX(ENERGY_PRICING!$D$4:$MZ$24,MATCH(Summary!F$5,ENERGY_PRICING!$D$4:$D$24,0),MATCH(Summary!$B281,ENERGY_PRICING!$D$4:$MZ$4,0))</f>
        <v>65.523214016335146</v>
      </c>
      <c r="G281" s="11">
        <f>INDEX(ENERGY_PRICING!$D$4:$MZ$24,MATCH(Summary!G$5,ENERGY_PRICING!$D$4:$D$24,0),MATCH(Summary!$B281,ENERGY_PRICING!$D$4:$MZ$4,0))</f>
        <v>73.394325127446265</v>
      </c>
      <c r="H281" s="11">
        <f>INDEX(ENERGY_PRICING!$D$4:$MZ$24,MATCH(Summary!H$5,ENERGY_PRICING!$D$4:$D$24,0),MATCH(Summary!$B281,ENERGY_PRICING!$D$4:$MZ$4,0))</f>
        <v>77.329880683001832</v>
      </c>
      <c r="I281" s="11">
        <f>INDEX(ENERGY_PRICING!$D$4:$MZ$24,MATCH(Summary!I$5,ENERGY_PRICING!$D$4:$D$24,0),MATCH(Summary!$B281,ENERGY_PRICING!$D$4:$MZ$4,0))</f>
        <v>56.936547349668466</v>
      </c>
    </row>
    <row r="282" spans="2:9" x14ac:dyDescent="0.25">
      <c r="B282" s="91">
        <v>53144</v>
      </c>
      <c r="C282" s="91" t="s">
        <v>139</v>
      </c>
      <c r="D282" s="14">
        <f t="shared" si="5"/>
        <v>2045</v>
      </c>
      <c r="E282" s="11">
        <f>INDEX(ENERGY_PRICING!$D$4:$MZ$24,MATCH(Summary!E$5,ENERGY_PRICING!$D$4:$D$24,0),MATCH(Summary!$B282,ENERGY_PRICING!$D$4:$MZ$4,0))</f>
        <v>105.67291100329106</v>
      </c>
      <c r="F282" s="11">
        <f>INDEX(ENERGY_PRICING!$D$4:$MZ$24,MATCH(Summary!F$5,ENERGY_PRICING!$D$4:$D$24,0),MATCH(Summary!$B282,ENERGY_PRICING!$D$4:$MZ$4,0))</f>
        <v>85.072911003291068</v>
      </c>
      <c r="G282" s="11">
        <f>INDEX(ENERGY_PRICING!$D$4:$MZ$24,MATCH(Summary!G$5,ENERGY_PRICING!$D$4:$D$24,0),MATCH(Summary!$B282,ENERGY_PRICING!$D$4:$MZ$4,0))</f>
        <v>93.933126057054523</v>
      </c>
      <c r="H282" s="11">
        <f>INDEX(ENERGY_PRICING!$D$4:$MZ$24,MATCH(Summary!H$5,ENERGY_PRICING!$D$4:$D$24,0),MATCH(Summary!$B282,ENERGY_PRICING!$D$4:$MZ$4,0))</f>
        <v>95.618946132217175</v>
      </c>
      <c r="I282" s="11">
        <f>INDEX(ENERGY_PRICING!$D$4:$MZ$24,MATCH(Summary!I$5,ENERGY_PRICING!$D$4:$D$24,0),MATCH(Summary!$B282,ENERGY_PRICING!$D$4:$MZ$4,0))</f>
        <v>77.271163326084036</v>
      </c>
    </row>
    <row r="283" spans="2:9" x14ac:dyDescent="0.25">
      <c r="B283" s="91">
        <v>53175</v>
      </c>
      <c r="C283" s="91" t="s">
        <v>139</v>
      </c>
      <c r="D283" s="14">
        <f t="shared" si="5"/>
        <v>2045</v>
      </c>
      <c r="E283" s="11">
        <f>INDEX(ENERGY_PRICING!$D$4:$MZ$24,MATCH(Summary!E$5,ENERGY_PRICING!$D$4:$D$24,0),MATCH(Summary!$B283,ENERGY_PRICING!$D$4:$MZ$4,0))</f>
        <v>105.67291100329106</v>
      </c>
      <c r="F283" s="11">
        <f>INDEX(ENERGY_PRICING!$D$4:$MZ$24,MATCH(Summary!F$5,ENERGY_PRICING!$D$4:$D$24,0),MATCH(Summary!$B283,ENERGY_PRICING!$D$4:$MZ$4,0))</f>
        <v>85.072911003291068</v>
      </c>
      <c r="G283" s="11">
        <f>INDEX(ENERGY_PRICING!$D$4:$MZ$24,MATCH(Summary!G$5,ENERGY_PRICING!$D$4:$D$24,0),MATCH(Summary!$B283,ENERGY_PRICING!$D$4:$MZ$4,0))</f>
        <v>95.262158315119024</v>
      </c>
      <c r="H283" s="11">
        <f>INDEX(ENERGY_PRICING!$D$4:$MZ$24,MATCH(Summary!H$5,ENERGY_PRICING!$D$4:$D$24,0),MATCH(Summary!$B283,ENERGY_PRICING!$D$4:$MZ$4,0))</f>
        <v>100.35678197103299</v>
      </c>
      <c r="I283" s="11">
        <f>INDEX(ENERGY_PRICING!$D$4:$MZ$24,MATCH(Summary!I$5,ENERGY_PRICING!$D$4:$D$24,0),MATCH(Summary!$B283,ENERGY_PRICING!$D$4:$MZ$4,0))</f>
        <v>74.440652938774932</v>
      </c>
    </row>
    <row r="284" spans="2:9" x14ac:dyDescent="0.25">
      <c r="B284" s="91">
        <v>53206</v>
      </c>
      <c r="C284" s="91" t="s">
        <v>139</v>
      </c>
      <c r="D284" s="14">
        <f t="shared" si="5"/>
        <v>2045</v>
      </c>
      <c r="E284" s="11">
        <f>INDEX(ENERGY_PRICING!$D$4:$MZ$24,MATCH(Summary!E$5,ENERGY_PRICING!$D$4:$D$24,0),MATCH(Summary!$B284,ENERGY_PRICING!$D$4:$MZ$4,0))</f>
        <v>72.149090960867682</v>
      </c>
      <c r="F284" s="11">
        <f>INDEX(ENERGY_PRICING!$D$4:$MZ$24,MATCH(Summary!F$5,ENERGY_PRICING!$D$4:$D$24,0),MATCH(Summary!$B284,ENERGY_PRICING!$D$4:$MZ$4,0))</f>
        <v>63.54909096086768</v>
      </c>
      <c r="G284" s="11">
        <f>INDEX(ENERGY_PRICING!$D$4:$MZ$24,MATCH(Summary!G$5,ENERGY_PRICING!$D$4:$D$24,0),MATCH(Summary!$B284,ENERGY_PRICING!$D$4:$MZ$4,0))</f>
        <v>67.371313183089896</v>
      </c>
      <c r="H284" s="11">
        <f>INDEX(ENERGY_PRICING!$D$4:$MZ$24,MATCH(Summary!H$5,ENERGY_PRICING!$D$4:$D$24,0),MATCH(Summary!$B284,ENERGY_PRICING!$D$4:$MZ$4,0))</f>
        <v>67.164121262172088</v>
      </c>
      <c r="I284" s="11">
        <f>INDEX(ENERGY_PRICING!$D$4:$MZ$24,MATCH(Summary!I$5,ENERGY_PRICING!$D$4:$D$24,0),MATCH(Summary!$B284,ENERGY_PRICING!$D$4:$MZ$4,0))</f>
        <v>62.625697024925529</v>
      </c>
    </row>
    <row r="285" spans="2:9" x14ac:dyDescent="0.25">
      <c r="B285" s="91">
        <v>53236</v>
      </c>
      <c r="C285" s="91" t="s">
        <v>138</v>
      </c>
      <c r="D285" s="14">
        <f t="shared" si="5"/>
        <v>2045</v>
      </c>
      <c r="E285" s="11">
        <f>INDEX(ENERGY_PRICING!$D$4:$MZ$24,MATCH(Summary!E$5,ENERGY_PRICING!$D$4:$D$24,0),MATCH(Summary!$B285,ENERGY_PRICING!$D$4:$MZ$4,0))</f>
        <v>72.149090960867682</v>
      </c>
      <c r="F285" s="11">
        <f>INDEX(ENERGY_PRICING!$D$4:$MZ$24,MATCH(Summary!F$5,ENERGY_PRICING!$D$4:$D$24,0),MATCH(Summary!$B285,ENERGY_PRICING!$D$4:$MZ$4,0))</f>
        <v>63.54909096086768</v>
      </c>
      <c r="G285" s="11">
        <f>INDEX(ENERGY_PRICING!$D$4:$MZ$24,MATCH(Summary!G$5,ENERGY_PRICING!$D$4:$D$24,0),MATCH(Summary!$B285,ENERGY_PRICING!$D$4:$MZ$4,0))</f>
        <v>67.617908165168757</v>
      </c>
      <c r="H285" s="11">
        <f>INDEX(ENERGY_PRICING!$D$4:$MZ$24,MATCH(Summary!H$5,ENERGY_PRICING!$D$4:$D$24,0),MATCH(Summary!$B285,ENERGY_PRICING!$D$4:$MZ$4,0))</f>
        <v>69.652316767319306</v>
      </c>
      <c r="I285" s="11">
        <f>INDEX(ENERGY_PRICING!$D$4:$MZ$24,MATCH(Summary!I$5,ENERGY_PRICING!$D$4:$D$24,0),MATCH(Summary!$B285,ENERGY_PRICING!$D$4:$MZ$4,0))</f>
        <v>58.555542573770914</v>
      </c>
    </row>
    <row r="286" spans="2:9" x14ac:dyDescent="0.25">
      <c r="B286" s="91">
        <v>53267</v>
      </c>
      <c r="C286" s="91" t="s">
        <v>138</v>
      </c>
      <c r="D286" s="14">
        <f t="shared" si="5"/>
        <v>2045</v>
      </c>
      <c r="E286" s="11">
        <f>INDEX(ENERGY_PRICING!$D$4:$MZ$24,MATCH(Summary!E$5,ENERGY_PRICING!$D$4:$D$24,0),MATCH(Summary!$B286,ENERGY_PRICING!$D$4:$MZ$4,0))</f>
        <v>94.054532265570501</v>
      </c>
      <c r="F286" s="11">
        <f>INDEX(ENERGY_PRICING!$D$4:$MZ$24,MATCH(Summary!F$5,ENERGY_PRICING!$D$4:$D$24,0),MATCH(Summary!$B286,ENERGY_PRICING!$D$4:$MZ$4,0))</f>
        <v>78.054532265570501</v>
      </c>
      <c r="G286" s="11">
        <f>INDEX(ENERGY_PRICING!$D$4:$MZ$24,MATCH(Summary!G$5,ENERGY_PRICING!$D$4:$D$24,0),MATCH(Summary!$B286,ENERGY_PRICING!$D$4:$MZ$4,0))</f>
        <v>85.510842945182148</v>
      </c>
      <c r="H286" s="11">
        <f>INDEX(ENERGY_PRICING!$D$4:$MZ$24,MATCH(Summary!H$5,ENERGY_PRICING!$D$4:$D$24,0),MATCH(Summary!$B286,ENERGY_PRICING!$D$4:$MZ$4,0))</f>
        <v>86.65271452338483</v>
      </c>
      <c r="I286" s="11">
        <f>INDEX(ENERGY_PRICING!$D$4:$MZ$24,MATCH(Summary!I$5,ENERGY_PRICING!$D$4:$D$24,0),MATCH(Summary!$B286,ENERGY_PRICING!$D$4:$MZ$4,0))</f>
        <v>75.050061634381748</v>
      </c>
    </row>
    <row r="287" spans="2:9" x14ac:dyDescent="0.25">
      <c r="B287" s="91">
        <v>53297</v>
      </c>
      <c r="C287" s="91" t="s">
        <v>138</v>
      </c>
      <c r="D287" s="14">
        <f t="shared" si="5"/>
        <v>2045</v>
      </c>
      <c r="E287" s="11">
        <f>INDEX(ENERGY_PRICING!$D$4:$MZ$24,MATCH(Summary!E$5,ENERGY_PRICING!$D$4:$D$24,0),MATCH(Summary!$B287,ENERGY_PRICING!$D$4:$MZ$4,0))</f>
        <v>139.93611228866146</v>
      </c>
      <c r="F287" s="11">
        <f>INDEX(ENERGY_PRICING!$D$4:$MZ$24,MATCH(Summary!F$5,ENERGY_PRICING!$D$4:$D$24,0),MATCH(Summary!$B287,ENERGY_PRICING!$D$4:$MZ$4,0))</f>
        <v>120.68611228866146</v>
      </c>
      <c r="G287" s="11">
        <f>INDEX(ENERGY_PRICING!$D$4:$MZ$24,MATCH(Summary!G$5,ENERGY_PRICING!$D$4:$D$24,0),MATCH(Summary!$B287,ENERGY_PRICING!$D$4:$MZ$4,0))</f>
        <v>128.96568218113458</v>
      </c>
      <c r="H287" s="11">
        <f>INDEX(ENERGY_PRICING!$D$4:$MZ$24,MATCH(Summary!H$5,ENERGY_PRICING!$D$4:$D$24,0),MATCH(Summary!$B287,ENERGY_PRICING!$D$4:$MZ$4,0))</f>
        <v>129.21236673096269</v>
      </c>
      <c r="I287" s="11">
        <f>INDEX(ENERGY_PRICING!$D$4:$MZ$24,MATCH(Summary!I$5,ENERGY_PRICING!$D$4:$D$24,0),MATCH(Summary!$B287,ENERGY_PRICING!$D$4:$MZ$4,0))</f>
        <v>116.05295824276865</v>
      </c>
    </row>
    <row r="288" spans="2:9" x14ac:dyDescent="0.25">
      <c r="B288" s="91">
        <v>53328</v>
      </c>
      <c r="C288" s="91" t="s">
        <v>138</v>
      </c>
      <c r="D288" s="14">
        <f t="shared" si="5"/>
        <v>2046</v>
      </c>
      <c r="E288" s="11">
        <f>INDEX(ENERGY_PRICING!$D$4:$MZ$24,MATCH(Summary!E$5,ENERGY_PRICING!$D$4:$D$24,0),MATCH(Summary!$B288,ENERGY_PRICING!$D$4:$MZ$4,0))</f>
        <v>246.3288558476321</v>
      </c>
      <c r="F288" s="11">
        <f>INDEX(ENERGY_PRICING!$D$4:$MZ$24,MATCH(Summary!F$5,ENERGY_PRICING!$D$4:$D$24,0),MATCH(Summary!$B288,ENERGY_PRICING!$D$4:$MZ$4,0))</f>
        <v>212.3288558476321</v>
      </c>
      <c r="G288" s="11">
        <f>INDEX(ENERGY_PRICING!$D$4:$MZ$24,MATCH(Summary!G$5,ENERGY_PRICING!$D$4:$D$24,0),MATCH(Summary!$B288,ENERGY_PRICING!$D$4:$MZ$4,0))</f>
        <v>228.41487735300845</v>
      </c>
      <c r="H288" s="11">
        <f>INDEX(ENERGY_PRICING!$D$4:$MZ$24,MATCH(Summary!H$5,ENERGY_PRICING!$D$4:$D$24,0),MATCH(Summary!$B288,ENERGY_PRICING!$D$4:$MZ$4,0))</f>
        <v>229.60857017512785</v>
      </c>
      <c r="I288" s="11">
        <f>INDEX(ENERGY_PRICING!$D$4:$MZ$24,MATCH(Summary!I$5,ENERGY_PRICING!$D$4:$D$24,0),MATCH(Summary!$B288,ENERGY_PRICING!$D$4:$MZ$4,0))</f>
        <v>208.47910461199547</v>
      </c>
    </row>
    <row r="289" spans="2:9" x14ac:dyDescent="0.25">
      <c r="B289" s="91">
        <v>53359</v>
      </c>
      <c r="C289" s="91" t="s">
        <v>138</v>
      </c>
      <c r="D289" s="14">
        <f t="shared" si="5"/>
        <v>2046</v>
      </c>
      <c r="E289" s="11">
        <f>INDEX(ENERGY_PRICING!$D$4:$MZ$24,MATCH(Summary!E$5,ENERGY_PRICING!$D$4:$D$24,0),MATCH(Summary!$B289,ENERGY_PRICING!$D$4:$MZ$4,0))</f>
        <v>219.21006564999999</v>
      </c>
      <c r="F289" s="11">
        <f>INDEX(ENERGY_PRICING!$D$4:$MZ$24,MATCH(Summary!F$5,ENERGY_PRICING!$D$4:$D$24,0),MATCH(Summary!$B289,ENERGY_PRICING!$D$4:$MZ$4,0))</f>
        <v>185.21006564999999</v>
      </c>
      <c r="G289" s="11">
        <f>INDEX(ENERGY_PRICING!$D$4:$MZ$24,MATCH(Summary!G$5,ENERGY_PRICING!$D$4:$D$24,0),MATCH(Summary!$B289,ENERGY_PRICING!$D$4:$MZ$4,0))</f>
        <v>201.40054184047619</v>
      </c>
      <c r="H289" s="11">
        <f>INDEX(ENERGY_PRICING!$D$4:$MZ$24,MATCH(Summary!H$5,ENERGY_PRICING!$D$4:$D$24,0),MATCH(Summary!$B289,ENERGY_PRICING!$D$4:$MZ$4,0))</f>
        <v>209.49577993571424</v>
      </c>
      <c r="I289" s="11">
        <f>INDEX(ENERGY_PRICING!$D$4:$MZ$24,MATCH(Summary!I$5,ENERGY_PRICING!$D$4:$D$24,0),MATCH(Summary!$B289,ENERGY_PRICING!$D$4:$MZ$4,0))</f>
        <v>165.78149422142857</v>
      </c>
    </row>
    <row r="290" spans="2:9" x14ac:dyDescent="0.25">
      <c r="B290" s="91">
        <v>53387</v>
      </c>
      <c r="C290" s="91" t="s">
        <v>138</v>
      </c>
      <c r="D290" s="14">
        <f t="shared" si="5"/>
        <v>2046</v>
      </c>
      <c r="E290" s="11">
        <f>INDEX(ENERGY_PRICING!$D$4:$MZ$24,MATCH(Summary!E$5,ENERGY_PRICING!$D$4:$D$24,0),MATCH(Summary!$B290,ENERGY_PRICING!$D$4:$MZ$4,0))</f>
        <v>132.72414592341303</v>
      </c>
      <c r="F290" s="11">
        <f>INDEX(ENERGY_PRICING!$D$4:$MZ$24,MATCH(Summary!F$5,ENERGY_PRICING!$D$4:$D$24,0),MATCH(Summary!$B290,ENERGY_PRICING!$D$4:$MZ$4,0))</f>
        <v>119.72414592341303</v>
      </c>
      <c r="G290" s="11">
        <f>INDEX(ENERGY_PRICING!$D$4:$MZ$24,MATCH(Summary!G$5,ENERGY_PRICING!$D$4:$D$24,0),MATCH(Summary!$B290,ENERGY_PRICING!$D$4:$MZ$4,0))</f>
        <v>125.88296153579526</v>
      </c>
      <c r="H290" s="11">
        <f>INDEX(ENERGY_PRICING!$D$4:$MZ$24,MATCH(Summary!H$5,ENERGY_PRICING!$D$4:$D$24,0),MATCH(Summary!$B290,ENERGY_PRICING!$D$4:$MZ$4,0))</f>
        <v>128.94995237502593</v>
      </c>
      <c r="I290" s="11">
        <f>INDEX(ENERGY_PRICING!$D$4:$MZ$24,MATCH(Summary!I$5,ENERGY_PRICING!$D$4:$D$24,0),MATCH(Summary!$B290,ENERGY_PRICING!$D$4:$MZ$4,0))</f>
        <v>111.69300017372186</v>
      </c>
    </row>
    <row r="291" spans="2:9" x14ac:dyDescent="0.25">
      <c r="B291" s="91">
        <v>53418</v>
      </c>
      <c r="C291" s="91" t="s">
        <v>138</v>
      </c>
      <c r="D291" s="14">
        <f t="shared" si="5"/>
        <v>2046</v>
      </c>
      <c r="E291" s="11">
        <f>INDEX(ENERGY_PRICING!$D$4:$MZ$24,MATCH(Summary!E$5,ENERGY_PRICING!$D$4:$D$24,0),MATCH(Summary!$B291,ENERGY_PRICING!$D$4:$MZ$4,0))</f>
        <v>107.59456439084913</v>
      </c>
      <c r="F291" s="11">
        <f>INDEX(ENERGY_PRICING!$D$4:$MZ$24,MATCH(Summary!F$5,ENERGY_PRICING!$D$4:$D$24,0),MATCH(Summary!$B291,ENERGY_PRICING!$D$4:$MZ$4,0))</f>
        <v>94.344564390849129</v>
      </c>
      <c r="G291" s="11">
        <f>INDEX(ENERGY_PRICING!$D$4:$MZ$24,MATCH(Summary!G$5,ENERGY_PRICING!$D$4:$D$24,0),MATCH(Summary!$B291,ENERGY_PRICING!$D$4:$MZ$4,0))</f>
        <v>100.52789772418247</v>
      </c>
      <c r="H291" s="11">
        <f>INDEX(ENERGY_PRICING!$D$4:$MZ$24,MATCH(Summary!H$5,ENERGY_PRICING!$D$4:$D$24,0),MATCH(Summary!$B291,ENERGY_PRICING!$D$4:$MZ$4,0))</f>
        <v>103.61956439084912</v>
      </c>
      <c r="I291" s="11">
        <f>INDEX(ENERGY_PRICING!$D$4:$MZ$24,MATCH(Summary!I$5,ENERGY_PRICING!$D$4:$D$24,0),MATCH(Summary!$B291,ENERGY_PRICING!$D$4:$MZ$4,0))</f>
        <v>86.394564390849126</v>
      </c>
    </row>
    <row r="292" spans="2:9" x14ac:dyDescent="0.25">
      <c r="B292" s="91">
        <v>53448</v>
      </c>
      <c r="C292" s="91" t="s">
        <v>138</v>
      </c>
      <c r="D292" s="14">
        <f t="shared" si="5"/>
        <v>2046</v>
      </c>
      <c r="E292" s="11">
        <f>INDEX(ENERGY_PRICING!$D$4:$MZ$24,MATCH(Summary!E$5,ENERGY_PRICING!$D$4:$D$24,0),MATCH(Summary!$B292,ENERGY_PRICING!$D$4:$MZ$4,0))</f>
        <v>79.575146580732152</v>
      </c>
      <c r="F292" s="11">
        <f>INDEX(ENERGY_PRICING!$D$4:$MZ$24,MATCH(Summary!F$5,ENERGY_PRICING!$D$4:$D$24,0),MATCH(Summary!$B292,ENERGY_PRICING!$D$4:$MZ$4,0))</f>
        <v>66.225146580732144</v>
      </c>
      <c r="G292" s="11">
        <f>INDEX(ENERGY_PRICING!$D$4:$MZ$24,MATCH(Summary!G$5,ENERGY_PRICING!$D$4:$D$24,0),MATCH(Summary!$B292,ENERGY_PRICING!$D$4:$MZ$4,0))</f>
        <v>72.541275612990219</v>
      </c>
      <c r="H292" s="11">
        <f>INDEX(ENERGY_PRICING!$D$4:$MZ$24,MATCH(Summary!H$5,ENERGY_PRICING!$D$4:$D$24,0),MATCH(Summary!$B292,ENERGY_PRICING!$D$4:$MZ$4,0))</f>
        <v>73.563045078127885</v>
      </c>
      <c r="I292" s="11">
        <f>INDEX(ENERGY_PRICING!$D$4:$MZ$24,MATCH(Summary!I$5,ENERGY_PRICING!$D$4:$D$24,0),MATCH(Summary!$B292,ENERGY_PRICING!$D$4:$MZ$4,0))</f>
        <v>63.607414102069697</v>
      </c>
    </row>
    <row r="293" spans="2:9" x14ac:dyDescent="0.25">
      <c r="B293" s="91">
        <v>53479</v>
      </c>
      <c r="C293" s="91" t="s">
        <v>139</v>
      </c>
      <c r="D293" s="14">
        <f t="shared" si="5"/>
        <v>2046</v>
      </c>
      <c r="E293" s="11">
        <f>INDEX(ENERGY_PRICING!$D$4:$MZ$24,MATCH(Summary!E$5,ENERGY_PRICING!$D$4:$D$24,0),MATCH(Summary!$B293,ENERGY_PRICING!$D$4:$MZ$4,0))</f>
        <v>83.684661192882658</v>
      </c>
      <c r="F293" s="11">
        <f>INDEX(ENERGY_PRICING!$D$4:$MZ$24,MATCH(Summary!F$5,ENERGY_PRICING!$D$4:$D$24,0),MATCH(Summary!$B293,ENERGY_PRICING!$D$4:$MZ$4,0))</f>
        <v>67.584661192882663</v>
      </c>
      <c r="G293" s="11">
        <f>INDEX(ENERGY_PRICING!$D$4:$MZ$24,MATCH(Summary!G$5,ENERGY_PRICING!$D$4:$D$24,0),MATCH(Summary!$B293,ENERGY_PRICING!$D$4:$MZ$4,0))</f>
        <v>75.097994526215999</v>
      </c>
      <c r="H293" s="11">
        <f>INDEX(ENERGY_PRICING!$D$4:$MZ$24,MATCH(Summary!H$5,ENERGY_PRICING!$D$4:$D$24,0),MATCH(Summary!$B293,ENERGY_PRICING!$D$4:$MZ$4,0))</f>
        <v>78.854661192882659</v>
      </c>
      <c r="I293" s="11">
        <f>INDEX(ENERGY_PRICING!$D$4:$MZ$24,MATCH(Summary!I$5,ENERGY_PRICING!$D$4:$D$24,0),MATCH(Summary!$B293,ENERGY_PRICING!$D$4:$MZ$4,0))</f>
        <v>57.924661192882667</v>
      </c>
    </row>
    <row r="294" spans="2:9" x14ac:dyDescent="0.25">
      <c r="B294" s="91">
        <v>53509</v>
      </c>
      <c r="C294" s="91" t="s">
        <v>139</v>
      </c>
      <c r="D294" s="14">
        <f t="shared" si="5"/>
        <v>2046</v>
      </c>
      <c r="E294" s="11">
        <f>INDEX(ENERGY_PRICING!$D$4:$MZ$24,MATCH(Summary!E$5,ENERGY_PRICING!$D$4:$D$24,0),MATCH(Summary!$B294,ENERGY_PRICING!$D$4:$MZ$4,0))</f>
        <v>108.34174886578559</v>
      </c>
      <c r="F294" s="11">
        <f>INDEX(ENERGY_PRICING!$D$4:$MZ$24,MATCH(Summary!F$5,ENERGY_PRICING!$D$4:$D$24,0),MATCH(Summary!$B294,ENERGY_PRICING!$D$4:$MZ$4,0))</f>
        <v>87.741748865785581</v>
      </c>
      <c r="G294" s="11">
        <f>INDEX(ENERGY_PRICING!$D$4:$MZ$24,MATCH(Summary!G$5,ENERGY_PRICING!$D$4:$D$24,0),MATCH(Summary!$B294,ENERGY_PRICING!$D$4:$MZ$4,0))</f>
        <v>97.044974672237203</v>
      </c>
      <c r="H294" s="11">
        <f>INDEX(ENERGY_PRICING!$D$4:$MZ$24,MATCH(Summary!H$5,ENERGY_PRICING!$D$4:$D$24,0),MATCH(Summary!$B294,ENERGY_PRICING!$D$4:$MZ$4,0))</f>
        <v>98.866208579792499</v>
      </c>
      <c r="I294" s="11">
        <f>INDEX(ENERGY_PRICING!$D$4:$MZ$24,MATCH(Summary!I$5,ENERGY_PRICING!$D$4:$D$24,0),MATCH(Summary!$B294,ENERGY_PRICING!$D$4:$MZ$4,0))</f>
        <v>81.441216534545944</v>
      </c>
    </row>
    <row r="295" spans="2:9" x14ac:dyDescent="0.25">
      <c r="B295" s="91">
        <v>53540</v>
      </c>
      <c r="C295" s="91" t="s">
        <v>139</v>
      </c>
      <c r="D295" s="14">
        <f t="shared" si="5"/>
        <v>2046</v>
      </c>
      <c r="E295" s="11">
        <f>INDEX(ENERGY_PRICING!$D$4:$MZ$24,MATCH(Summary!E$5,ENERGY_PRICING!$D$4:$D$24,0),MATCH(Summary!$B295,ENERGY_PRICING!$D$4:$MZ$4,0))</f>
        <v>108.34174886578559</v>
      </c>
      <c r="F295" s="11">
        <f>INDEX(ENERGY_PRICING!$D$4:$MZ$24,MATCH(Summary!F$5,ENERGY_PRICING!$D$4:$D$24,0),MATCH(Summary!$B295,ENERGY_PRICING!$D$4:$MZ$4,0))</f>
        <v>87.741748865785581</v>
      </c>
      <c r="G295" s="11">
        <f>INDEX(ENERGY_PRICING!$D$4:$MZ$24,MATCH(Summary!G$5,ENERGY_PRICING!$D$4:$D$24,0),MATCH(Summary!$B295,ENERGY_PRICING!$D$4:$MZ$4,0))</f>
        <v>97.930996177613565</v>
      </c>
      <c r="H295" s="11">
        <f>INDEX(ENERGY_PRICING!$D$4:$MZ$24,MATCH(Summary!H$5,ENERGY_PRICING!$D$4:$D$24,0),MATCH(Summary!$B295,ENERGY_PRICING!$D$4:$MZ$4,0))</f>
        <v>103.02561983352751</v>
      </c>
      <c r="I295" s="11">
        <f>INDEX(ENERGY_PRICING!$D$4:$MZ$24,MATCH(Summary!I$5,ENERGY_PRICING!$D$4:$D$24,0),MATCH(Summary!$B295,ENERGY_PRICING!$D$4:$MZ$4,0))</f>
        <v>77.109490801269473</v>
      </c>
    </row>
    <row r="296" spans="2:9" x14ac:dyDescent="0.25">
      <c r="B296" s="91">
        <v>53571</v>
      </c>
      <c r="C296" s="91" t="s">
        <v>139</v>
      </c>
      <c r="D296" s="14">
        <f t="shared" si="5"/>
        <v>2046</v>
      </c>
      <c r="E296" s="11">
        <f>INDEX(ENERGY_PRICING!$D$4:$MZ$24,MATCH(Summary!E$5,ENERGY_PRICING!$D$4:$D$24,0),MATCH(Summary!$B296,ENERGY_PRICING!$D$4:$MZ$4,0))</f>
        <v>73.971263018708768</v>
      </c>
      <c r="F296" s="11">
        <f>INDEX(ENERGY_PRICING!$D$4:$MZ$24,MATCH(Summary!F$5,ENERGY_PRICING!$D$4:$D$24,0),MATCH(Summary!$B296,ENERGY_PRICING!$D$4:$MZ$4,0))</f>
        <v>65.37126301870876</v>
      </c>
      <c r="G296" s="11">
        <f>INDEX(ENERGY_PRICING!$D$4:$MZ$24,MATCH(Summary!G$5,ENERGY_PRICING!$D$4:$D$24,0),MATCH(Summary!$B296,ENERGY_PRICING!$D$4:$MZ$4,0))</f>
        <v>69.00237412981987</v>
      </c>
      <c r="H296" s="11">
        <f>INDEX(ENERGY_PRICING!$D$4:$MZ$24,MATCH(Summary!H$5,ENERGY_PRICING!$D$4:$D$24,0),MATCH(Summary!$B296,ENERGY_PRICING!$D$4:$MZ$4,0))</f>
        <v>68.638887584751799</v>
      </c>
      <c r="I296" s="11">
        <f>INDEX(ENERGY_PRICING!$D$4:$MZ$24,MATCH(Summary!I$5,ENERGY_PRICING!$D$4:$D$24,0),MATCH(Summary!$B296,ENERGY_PRICING!$D$4:$MZ$4,0))</f>
        <v>63.99601388662267</v>
      </c>
    </row>
    <row r="297" spans="2:9" x14ac:dyDescent="0.25">
      <c r="B297" s="91">
        <v>53601</v>
      </c>
      <c r="C297" s="91" t="s">
        <v>138</v>
      </c>
      <c r="D297" s="14">
        <f t="shared" si="5"/>
        <v>2046</v>
      </c>
      <c r="E297" s="11">
        <f>INDEX(ENERGY_PRICING!$D$4:$MZ$24,MATCH(Summary!E$5,ENERGY_PRICING!$D$4:$D$24,0),MATCH(Summary!$B297,ENERGY_PRICING!$D$4:$MZ$4,0))</f>
        <v>73.971263018708768</v>
      </c>
      <c r="F297" s="11">
        <f>INDEX(ENERGY_PRICING!$D$4:$MZ$24,MATCH(Summary!F$5,ENERGY_PRICING!$D$4:$D$24,0),MATCH(Summary!$B297,ENERGY_PRICING!$D$4:$MZ$4,0))</f>
        <v>65.37126301870876</v>
      </c>
      <c r="G297" s="11">
        <f>INDEX(ENERGY_PRICING!$D$4:$MZ$24,MATCH(Summary!G$5,ENERGY_PRICING!$D$4:$D$24,0),MATCH(Summary!$B297,ENERGY_PRICING!$D$4:$MZ$4,0))</f>
        <v>69.625026459568986</v>
      </c>
      <c r="H297" s="11">
        <f>INDEX(ENERGY_PRICING!$D$4:$MZ$24,MATCH(Summary!H$5,ENERGY_PRICING!$D$4:$D$24,0),MATCH(Summary!$B297,ENERGY_PRICING!$D$4:$MZ$4,0))</f>
        <v>71.751908179999091</v>
      </c>
      <c r="I297" s="11">
        <f>INDEX(ENERGY_PRICING!$D$4:$MZ$24,MATCH(Summary!I$5,ENERGY_PRICING!$D$4:$D$24,0),MATCH(Summary!$B297,ENERGY_PRICING!$D$4:$MZ$4,0))</f>
        <v>60.932553341289399</v>
      </c>
    </row>
    <row r="298" spans="2:9" x14ac:dyDescent="0.25">
      <c r="B298" s="91">
        <v>53632</v>
      </c>
      <c r="C298" s="91" t="s">
        <v>138</v>
      </c>
      <c r="D298" s="14">
        <f t="shared" si="5"/>
        <v>2046</v>
      </c>
      <c r="E298" s="11">
        <f>INDEX(ENERGY_PRICING!$D$4:$MZ$24,MATCH(Summary!E$5,ENERGY_PRICING!$D$4:$D$24,0),MATCH(Summary!$B298,ENERGY_PRICING!$D$4:$MZ$4,0))</f>
        <v>95.06457359275278</v>
      </c>
      <c r="F298" s="11">
        <f>INDEX(ENERGY_PRICING!$D$4:$MZ$24,MATCH(Summary!F$5,ENERGY_PRICING!$D$4:$D$24,0),MATCH(Summary!$B298,ENERGY_PRICING!$D$4:$MZ$4,0))</f>
        <v>79.06457359275278</v>
      </c>
      <c r="G298" s="11">
        <f>INDEX(ENERGY_PRICING!$D$4:$MZ$24,MATCH(Summary!G$5,ENERGY_PRICING!$D$4:$D$24,0),MATCH(Summary!$B298,ENERGY_PRICING!$D$4:$MZ$4,0))</f>
        <v>86.520884272364427</v>
      </c>
      <c r="H298" s="11">
        <f>INDEX(ENERGY_PRICING!$D$4:$MZ$24,MATCH(Summary!H$5,ENERGY_PRICING!$D$4:$D$24,0),MATCH(Summary!$B298,ENERGY_PRICING!$D$4:$MZ$4,0))</f>
        <v>87.629087806327689</v>
      </c>
      <c r="I298" s="11">
        <f>INDEX(ENERGY_PRICING!$D$4:$MZ$24,MATCH(Summary!I$5,ENERGY_PRICING!$D$4:$D$24,0),MATCH(Summary!$B298,ENERGY_PRICING!$D$4:$MZ$4,0))</f>
        <v>76.131647555572755</v>
      </c>
    </row>
    <row r="299" spans="2:9" x14ac:dyDescent="0.25">
      <c r="B299" s="91">
        <v>53662</v>
      </c>
      <c r="C299" s="91" t="s">
        <v>138</v>
      </c>
      <c r="D299" s="14">
        <f t="shared" si="5"/>
        <v>2046</v>
      </c>
      <c r="E299" s="11">
        <f>INDEX(ENERGY_PRICING!$D$4:$MZ$24,MATCH(Summary!E$5,ENERGY_PRICING!$D$4:$D$24,0),MATCH(Summary!$B299,ENERGY_PRICING!$D$4:$MZ$4,0))</f>
        <v>141.3590011666266</v>
      </c>
      <c r="F299" s="11">
        <f>INDEX(ENERGY_PRICING!$D$4:$MZ$24,MATCH(Summary!F$5,ENERGY_PRICING!$D$4:$D$24,0),MATCH(Summary!$B299,ENERGY_PRICING!$D$4:$MZ$4,0))</f>
        <v>122.1090011666266</v>
      </c>
      <c r="G299" s="11">
        <f>INDEX(ENERGY_PRICING!$D$4:$MZ$24,MATCH(Summary!G$5,ENERGY_PRICING!$D$4:$D$24,0),MATCH(Summary!$B299,ENERGY_PRICING!$D$4:$MZ$4,0))</f>
        <v>130.38857105909972</v>
      </c>
      <c r="H299" s="11">
        <f>INDEX(ENERGY_PRICING!$D$4:$MZ$24,MATCH(Summary!H$5,ENERGY_PRICING!$D$4:$D$24,0),MATCH(Summary!$B299,ENERGY_PRICING!$D$4:$MZ$4,0))</f>
        <v>130.58935596770317</v>
      </c>
      <c r="I299" s="11">
        <f>INDEX(ENERGY_PRICING!$D$4:$MZ$24,MATCH(Summary!I$5,ENERGY_PRICING!$D$4:$D$24,0),MATCH(Summary!$B299,ENERGY_PRICING!$D$4:$MZ$4,0))</f>
        <v>117.56764640318315</v>
      </c>
    </row>
    <row r="300" spans="2:9" x14ac:dyDescent="0.25">
      <c r="B300" s="91">
        <v>53693</v>
      </c>
      <c r="C300" s="91" t="s">
        <v>138</v>
      </c>
      <c r="D300" s="14">
        <f t="shared" si="5"/>
        <v>2047</v>
      </c>
      <c r="E300" s="11">
        <f>INDEX(ENERGY_PRICING!$D$4:$MZ$24,MATCH(Summary!E$5,ENERGY_PRICING!$D$4:$D$24,0),MATCH(Summary!$B300,ENERGY_PRICING!$D$4:$MZ$4,0))</f>
        <v>248.0666636592986</v>
      </c>
      <c r="F300" s="11">
        <f>INDEX(ENERGY_PRICING!$D$4:$MZ$24,MATCH(Summary!F$5,ENERGY_PRICING!$D$4:$D$24,0),MATCH(Summary!$B300,ENERGY_PRICING!$D$4:$MZ$4,0))</f>
        <v>214.0666636592986</v>
      </c>
      <c r="G300" s="11">
        <f>INDEX(ENERGY_PRICING!$D$4:$MZ$24,MATCH(Summary!G$5,ENERGY_PRICING!$D$4:$D$24,0),MATCH(Summary!$B300,ENERGY_PRICING!$D$4:$MZ$4,0))</f>
        <v>230.15268516467495</v>
      </c>
      <c r="H300" s="11">
        <f>INDEX(ENERGY_PRICING!$D$4:$MZ$24,MATCH(Summary!H$5,ENERGY_PRICING!$D$4:$D$24,0),MATCH(Summary!$B300,ENERGY_PRICING!$D$4:$MZ$4,0))</f>
        <v>231.29031967028897</v>
      </c>
      <c r="I300" s="11">
        <f>INDEX(ENERGY_PRICING!$D$4:$MZ$24,MATCH(Summary!I$5,ENERGY_PRICING!$D$4:$D$24,0),MATCH(Summary!$B300,ENERGY_PRICING!$D$4:$MZ$4,0))</f>
        <v>210.32902905667271</v>
      </c>
    </row>
    <row r="301" spans="2:9" x14ac:dyDescent="0.25">
      <c r="B301" s="91">
        <v>53724</v>
      </c>
      <c r="C301" s="91" t="s">
        <v>138</v>
      </c>
      <c r="D301" s="14">
        <f t="shared" si="5"/>
        <v>2047</v>
      </c>
      <c r="E301" s="11">
        <f>INDEX(ENERGY_PRICING!$D$4:$MZ$24,MATCH(Summary!E$5,ENERGY_PRICING!$D$4:$D$24,0),MATCH(Summary!$B301,ENERGY_PRICING!$D$4:$MZ$4,0))</f>
        <v>220.75655505</v>
      </c>
      <c r="F301" s="11">
        <f>INDEX(ENERGY_PRICING!$D$4:$MZ$24,MATCH(Summary!F$5,ENERGY_PRICING!$D$4:$D$24,0),MATCH(Summary!$B301,ENERGY_PRICING!$D$4:$MZ$4,0))</f>
        <v>186.75655505</v>
      </c>
      <c r="G301" s="11">
        <f>INDEX(ENERGY_PRICING!$D$4:$MZ$24,MATCH(Summary!G$5,ENERGY_PRICING!$D$4:$D$24,0),MATCH(Summary!$B301,ENERGY_PRICING!$D$4:$MZ$4,0))</f>
        <v>202.94703124047615</v>
      </c>
      <c r="H301" s="11">
        <f>INDEX(ENERGY_PRICING!$D$4:$MZ$24,MATCH(Summary!H$5,ENERGY_PRICING!$D$4:$D$24,0),MATCH(Summary!$B301,ENERGY_PRICING!$D$4:$MZ$4,0))</f>
        <v>211.04226933571428</v>
      </c>
      <c r="I301" s="11">
        <f>INDEX(ENERGY_PRICING!$D$4:$MZ$24,MATCH(Summary!I$5,ENERGY_PRICING!$D$4:$D$24,0),MATCH(Summary!$B301,ENERGY_PRICING!$D$4:$MZ$4,0))</f>
        <v>167.32798362142856</v>
      </c>
    </row>
    <row r="302" spans="2:9" x14ac:dyDescent="0.25">
      <c r="B302" s="91">
        <v>53752</v>
      </c>
      <c r="C302" s="91" t="s">
        <v>138</v>
      </c>
      <c r="D302" s="14">
        <f t="shared" si="5"/>
        <v>2047</v>
      </c>
      <c r="E302" s="11">
        <f>INDEX(ENERGY_PRICING!$D$4:$MZ$24,MATCH(Summary!E$5,ENERGY_PRICING!$D$4:$D$24,0),MATCH(Summary!$B302,ENERGY_PRICING!$D$4:$MZ$4,0))</f>
        <v>134.57563756371778</v>
      </c>
      <c r="F302" s="11">
        <f>INDEX(ENERGY_PRICING!$D$4:$MZ$24,MATCH(Summary!F$5,ENERGY_PRICING!$D$4:$D$24,0),MATCH(Summary!$B302,ENERGY_PRICING!$D$4:$MZ$4,0))</f>
        <v>121.57563756371778</v>
      </c>
      <c r="G302" s="11">
        <f>INDEX(ENERGY_PRICING!$D$4:$MZ$24,MATCH(Summary!G$5,ENERGY_PRICING!$D$4:$D$24,0),MATCH(Summary!$B302,ENERGY_PRICING!$D$4:$MZ$4,0))</f>
        <v>127.45450701190083</v>
      </c>
      <c r="H302" s="11">
        <f>INDEX(ENERGY_PRICING!$D$4:$MZ$24,MATCH(Summary!H$5,ENERGY_PRICING!$D$4:$D$24,0),MATCH(Summary!$B302,ENERGY_PRICING!$D$4:$MZ$4,0))</f>
        <v>130.38208917662101</v>
      </c>
      <c r="I302" s="11">
        <f>INDEX(ENERGY_PRICING!$D$4:$MZ$24,MATCH(Summary!I$5,ENERGY_PRICING!$D$4:$D$24,0),MATCH(Summary!$B302,ENERGY_PRICING!$D$4:$MZ$4,0))</f>
        <v>112.69831644450923</v>
      </c>
    </row>
    <row r="303" spans="2:9" x14ac:dyDescent="0.25">
      <c r="B303" s="91">
        <v>53783</v>
      </c>
      <c r="C303" s="91" t="s">
        <v>138</v>
      </c>
      <c r="D303" s="14">
        <f t="shared" si="5"/>
        <v>2047</v>
      </c>
      <c r="E303" s="11">
        <f>INDEX(ENERGY_PRICING!$D$4:$MZ$24,MATCH(Summary!E$5,ENERGY_PRICING!$D$4:$D$24,0),MATCH(Summary!$B303,ENERGY_PRICING!$D$4:$MZ$4,0))</f>
        <v>110.49469707931446</v>
      </c>
      <c r="F303" s="11">
        <f>INDEX(ENERGY_PRICING!$D$4:$MZ$24,MATCH(Summary!F$5,ENERGY_PRICING!$D$4:$D$24,0),MATCH(Summary!$B303,ENERGY_PRICING!$D$4:$MZ$4,0))</f>
        <v>97.244697079314463</v>
      </c>
      <c r="G303" s="11">
        <f>INDEX(ENERGY_PRICING!$D$4:$MZ$24,MATCH(Summary!G$5,ENERGY_PRICING!$D$4:$D$24,0),MATCH(Summary!$B303,ENERGY_PRICING!$D$4:$MZ$4,0))</f>
        <v>103.72247485709224</v>
      </c>
      <c r="H303" s="11">
        <f>INDEX(ENERGY_PRICING!$D$4:$MZ$24,MATCH(Summary!H$5,ENERGY_PRICING!$D$4:$D$24,0),MATCH(Summary!$B303,ENERGY_PRICING!$D$4:$MZ$4,0))</f>
        <v>106.96136374598112</v>
      </c>
      <c r="I303" s="11">
        <f>INDEX(ENERGY_PRICING!$D$4:$MZ$24,MATCH(Summary!I$5,ENERGY_PRICING!$D$4:$D$24,0),MATCH(Summary!$B303,ENERGY_PRICING!$D$4:$MZ$4,0))</f>
        <v>90.178030412647814</v>
      </c>
    </row>
    <row r="304" spans="2:9" x14ac:dyDescent="0.25">
      <c r="B304" s="91">
        <v>53813</v>
      </c>
      <c r="C304" s="91" t="s">
        <v>138</v>
      </c>
      <c r="D304" s="14">
        <f t="shared" si="5"/>
        <v>2047</v>
      </c>
      <c r="E304" s="11">
        <f>INDEX(ENERGY_PRICING!$D$4:$MZ$24,MATCH(Summary!E$5,ENERGY_PRICING!$D$4:$D$24,0),MATCH(Summary!$B304,ENERGY_PRICING!$D$4:$MZ$4,0))</f>
        <v>81.720036381576307</v>
      </c>
      <c r="F304" s="11">
        <f>INDEX(ENERGY_PRICING!$D$4:$MZ$24,MATCH(Summary!F$5,ENERGY_PRICING!$D$4:$D$24,0),MATCH(Summary!$B304,ENERGY_PRICING!$D$4:$MZ$4,0))</f>
        <v>68.370036381576313</v>
      </c>
      <c r="G304" s="11">
        <f>INDEX(ENERGY_PRICING!$D$4:$MZ$24,MATCH(Summary!G$5,ENERGY_PRICING!$D$4:$D$24,0),MATCH(Summary!$B304,ENERGY_PRICING!$D$4:$MZ$4,0))</f>
        <v>74.686165413834374</v>
      </c>
      <c r="H304" s="11">
        <f>INDEX(ENERGY_PRICING!$D$4:$MZ$24,MATCH(Summary!H$5,ENERGY_PRICING!$D$4:$D$24,0),MATCH(Summary!$B304,ENERGY_PRICING!$D$4:$MZ$4,0))</f>
        <v>75.638744885396434</v>
      </c>
      <c r="I304" s="11">
        <f>INDEX(ENERGY_PRICING!$D$4:$MZ$24,MATCH(Summary!I$5,ENERGY_PRICING!$D$4:$D$24,0),MATCH(Summary!$B304,ENERGY_PRICING!$D$4:$MZ$4,0))</f>
        <v>65.890683890065119</v>
      </c>
    </row>
    <row r="305" spans="2:9" x14ac:dyDescent="0.25">
      <c r="B305" s="91">
        <v>53844</v>
      </c>
      <c r="C305" s="91" t="s">
        <v>139</v>
      </c>
      <c r="D305" s="14">
        <f t="shared" si="5"/>
        <v>2047</v>
      </c>
      <c r="E305" s="11">
        <f>INDEX(ENERGY_PRICING!$D$4:$MZ$24,MATCH(Summary!E$5,ENERGY_PRICING!$D$4:$D$24,0),MATCH(Summary!$B305,ENERGY_PRICING!$D$4:$MZ$4,0))</f>
        <v>85.940319950577916</v>
      </c>
      <c r="F305" s="11">
        <f>INDEX(ENERGY_PRICING!$D$4:$MZ$24,MATCH(Summary!F$5,ENERGY_PRICING!$D$4:$D$24,0),MATCH(Summary!$B305,ENERGY_PRICING!$D$4:$MZ$4,0))</f>
        <v>69.840319950577907</v>
      </c>
      <c r="G305" s="11">
        <f>INDEX(ENERGY_PRICING!$D$4:$MZ$24,MATCH(Summary!G$5,ENERGY_PRICING!$D$4:$D$24,0),MATCH(Summary!$B305,ENERGY_PRICING!$D$4:$MZ$4,0))</f>
        <v>76.995875506133473</v>
      </c>
      <c r="H305" s="11">
        <f>INDEX(ENERGY_PRICING!$D$4:$MZ$24,MATCH(Summary!H$5,ENERGY_PRICING!$D$4:$D$24,0),MATCH(Summary!$B305,ENERGY_PRICING!$D$4:$MZ$4,0))</f>
        <v>80.573653283911241</v>
      </c>
      <c r="I305" s="11">
        <f>INDEX(ENERGY_PRICING!$D$4:$MZ$24,MATCH(Summary!I$5,ENERGY_PRICING!$D$4:$D$24,0),MATCH(Summary!$B305,ENERGY_PRICING!$D$4:$MZ$4,0))</f>
        <v>59.106986617244566</v>
      </c>
    </row>
    <row r="306" spans="2:9" x14ac:dyDescent="0.25">
      <c r="B306" s="91">
        <v>53874</v>
      </c>
      <c r="C306" s="91" t="s">
        <v>139</v>
      </c>
      <c r="D306" s="14">
        <f t="shared" si="5"/>
        <v>2047</v>
      </c>
      <c r="E306" s="11">
        <f>INDEX(ENERGY_PRICING!$D$4:$MZ$24,MATCH(Summary!E$5,ENERGY_PRICING!$D$4:$D$24,0),MATCH(Summary!$B306,ENERGY_PRICING!$D$4:$MZ$4,0))</f>
        <v>111.26202136458748</v>
      </c>
      <c r="F306" s="11">
        <f>INDEX(ENERGY_PRICING!$D$4:$MZ$24,MATCH(Summary!F$5,ENERGY_PRICING!$D$4:$D$24,0),MATCH(Summary!$B306,ENERGY_PRICING!$D$4:$MZ$4,0))</f>
        <v>90.662021364587474</v>
      </c>
      <c r="G306" s="11">
        <f>INDEX(ENERGY_PRICING!$D$4:$MZ$24,MATCH(Summary!G$5,ENERGY_PRICING!$D$4:$D$24,0),MATCH(Summary!$B306,ENERGY_PRICING!$D$4:$MZ$4,0))</f>
        <v>100.40825792372726</v>
      </c>
      <c r="H306" s="11">
        <f>INDEX(ENERGY_PRICING!$D$4:$MZ$24,MATCH(Summary!H$5,ENERGY_PRICING!$D$4:$D$24,0),MATCH(Summary!$B306,ENERGY_PRICING!$D$4:$MZ$4,0))</f>
        <v>102.35679486895563</v>
      </c>
      <c r="I306" s="11">
        <f>INDEX(ENERGY_PRICING!$D$4:$MZ$24,MATCH(Summary!I$5,ENERGY_PRICING!$D$4:$D$24,0),MATCH(Summary!$B306,ENERGY_PRICING!$D$4:$MZ$4,0))</f>
        <v>85.878925968754388</v>
      </c>
    </row>
    <row r="307" spans="2:9" x14ac:dyDescent="0.25">
      <c r="B307" s="91">
        <v>53905</v>
      </c>
      <c r="C307" s="91" t="s">
        <v>139</v>
      </c>
      <c r="D307" s="14">
        <f t="shared" si="5"/>
        <v>2047</v>
      </c>
      <c r="E307" s="11">
        <f>INDEX(ENERGY_PRICING!$D$4:$MZ$24,MATCH(Summary!E$5,ENERGY_PRICING!$D$4:$D$24,0),MATCH(Summary!$B307,ENERGY_PRICING!$D$4:$MZ$4,0))</f>
        <v>111.26202136458748</v>
      </c>
      <c r="F307" s="11">
        <f>INDEX(ENERGY_PRICING!$D$4:$MZ$24,MATCH(Summary!F$5,ENERGY_PRICING!$D$4:$D$24,0),MATCH(Summary!$B307,ENERGY_PRICING!$D$4:$MZ$4,0))</f>
        <v>90.662021364587474</v>
      </c>
      <c r="G307" s="11">
        <f>INDEX(ENERGY_PRICING!$D$4:$MZ$24,MATCH(Summary!G$5,ENERGY_PRICING!$D$4:$D$24,0),MATCH(Summary!$B307,ENERGY_PRICING!$D$4:$MZ$4,0))</f>
        <v>100.40825792372726</v>
      </c>
      <c r="H307" s="11">
        <f>INDEX(ENERGY_PRICING!$D$4:$MZ$24,MATCH(Summary!H$5,ENERGY_PRICING!$D$4:$D$24,0),MATCH(Summary!$B307,ENERGY_PRICING!$D$4:$MZ$4,0))</f>
        <v>105.28137620329716</v>
      </c>
      <c r="I307" s="11">
        <f>INDEX(ENERGY_PRICING!$D$4:$MZ$24,MATCH(Summary!I$5,ENERGY_PRICING!$D$4:$D$24,0),MATCH(Summary!$B307,ENERGY_PRICING!$D$4:$MZ$4,0))</f>
        <v>78.700731042006822</v>
      </c>
    </row>
    <row r="308" spans="2:9" x14ac:dyDescent="0.25">
      <c r="B308" s="91">
        <v>53936</v>
      </c>
      <c r="C308" s="91" t="s">
        <v>139</v>
      </c>
      <c r="D308" s="14">
        <f t="shared" si="5"/>
        <v>2047</v>
      </c>
      <c r="E308" s="11">
        <f>INDEX(ENERGY_PRICING!$D$4:$MZ$24,MATCH(Summary!E$5,ENERGY_PRICING!$D$4:$D$24,0),MATCH(Summary!$B308,ENERGY_PRICING!$D$4:$MZ$4,0))</f>
        <v>75.965104242028687</v>
      </c>
      <c r="F308" s="11">
        <f>INDEX(ENERGY_PRICING!$D$4:$MZ$24,MATCH(Summary!F$5,ENERGY_PRICING!$D$4:$D$24,0),MATCH(Summary!$B308,ENERGY_PRICING!$D$4:$MZ$4,0))</f>
        <v>67.365104242028679</v>
      </c>
      <c r="G308" s="11">
        <f>INDEX(ENERGY_PRICING!$D$4:$MZ$24,MATCH(Summary!G$5,ENERGY_PRICING!$D$4:$D$24,0),MATCH(Summary!$B308,ENERGY_PRICING!$D$4:$MZ$4,0))</f>
        <v>71.187326464250916</v>
      </c>
      <c r="H308" s="11">
        <f>INDEX(ENERGY_PRICING!$D$4:$MZ$24,MATCH(Summary!H$5,ENERGY_PRICING!$D$4:$D$24,0),MATCH(Summary!$B308,ENERGY_PRICING!$D$4:$MZ$4,0))</f>
        <v>70.852934100627721</v>
      </c>
      <c r="I308" s="11">
        <f>INDEX(ENERGY_PRICING!$D$4:$MZ$24,MATCH(Summary!I$5,ENERGY_PRICING!$D$4:$D$24,0),MATCH(Summary!$B308,ENERGY_PRICING!$D$4:$MZ$4,0))</f>
        <v>66.696111191497252</v>
      </c>
    </row>
    <row r="309" spans="2:9" x14ac:dyDescent="0.25">
      <c r="B309" s="91">
        <v>53966</v>
      </c>
      <c r="C309" s="91" t="s">
        <v>138</v>
      </c>
      <c r="D309" s="14">
        <f t="shared" si="5"/>
        <v>2047</v>
      </c>
      <c r="E309" s="11">
        <f>INDEX(ENERGY_PRICING!$D$4:$MZ$24,MATCH(Summary!E$5,ENERGY_PRICING!$D$4:$D$24,0),MATCH(Summary!$B309,ENERGY_PRICING!$D$4:$MZ$4,0))</f>
        <v>75.965104242028687</v>
      </c>
      <c r="F309" s="11">
        <f>INDEX(ENERGY_PRICING!$D$4:$MZ$24,MATCH(Summary!F$5,ENERGY_PRICING!$D$4:$D$24,0),MATCH(Summary!$B309,ENERGY_PRICING!$D$4:$MZ$4,0))</f>
        <v>67.365104242028679</v>
      </c>
      <c r="G309" s="11">
        <f>INDEX(ENERGY_PRICING!$D$4:$MZ$24,MATCH(Summary!G$5,ENERGY_PRICING!$D$4:$D$24,0),MATCH(Summary!$B309,ENERGY_PRICING!$D$4:$MZ$4,0))</f>
        <v>71.618867682888904</v>
      </c>
      <c r="H309" s="11">
        <f>INDEX(ENERGY_PRICING!$D$4:$MZ$24,MATCH(Summary!H$5,ENERGY_PRICING!$D$4:$D$24,0),MATCH(Summary!$B309,ENERGY_PRICING!$D$4:$MZ$4,0))</f>
        <v>73.74574940331901</v>
      </c>
      <c r="I309" s="11">
        <f>INDEX(ENERGY_PRICING!$D$4:$MZ$24,MATCH(Summary!I$5,ENERGY_PRICING!$D$4:$D$24,0),MATCH(Summary!$B309,ENERGY_PRICING!$D$4:$MZ$4,0))</f>
        <v>62.926394564609318</v>
      </c>
    </row>
    <row r="310" spans="2:9" x14ac:dyDescent="0.25">
      <c r="B310" s="91">
        <v>53997</v>
      </c>
      <c r="C310" s="91" t="s">
        <v>138</v>
      </c>
      <c r="D310" s="14">
        <f t="shared" si="5"/>
        <v>2047</v>
      </c>
      <c r="E310" s="11">
        <f>INDEX(ENERGY_PRICING!$D$4:$MZ$24,MATCH(Summary!E$5,ENERGY_PRICING!$D$4:$D$24,0),MATCH(Summary!$B310,ENERGY_PRICING!$D$4:$MZ$4,0))</f>
        <v>96.169772208178159</v>
      </c>
      <c r="F310" s="11">
        <f>INDEX(ENERGY_PRICING!$D$4:$MZ$24,MATCH(Summary!F$5,ENERGY_PRICING!$D$4:$D$24,0),MATCH(Summary!$B310,ENERGY_PRICING!$D$4:$MZ$4,0))</f>
        <v>80.169772208178159</v>
      </c>
      <c r="G310" s="11">
        <f>INDEX(ENERGY_PRICING!$D$4:$MZ$24,MATCH(Summary!G$5,ENERGY_PRICING!$D$4:$D$24,0),MATCH(Summary!$B310,ENERGY_PRICING!$D$4:$MZ$4,0))</f>
        <v>87.27102047447498</v>
      </c>
      <c r="H310" s="11">
        <f>INDEX(ENERGY_PRICING!$D$4:$MZ$24,MATCH(Summary!H$5,ENERGY_PRICING!$D$4:$D$24,0),MATCH(Summary!$B310,ENERGY_PRICING!$D$4:$MZ$4,0))</f>
        <v>88.164113134572233</v>
      </c>
      <c r="I310" s="11">
        <f>INDEX(ENERGY_PRICING!$D$4:$MZ$24,MATCH(Summary!I$5,ENERGY_PRICING!$D$4:$D$24,0),MATCH(Summary!$B310,ENERGY_PRICING!$D$4:$MZ$4,0))</f>
        <v>76.248464406257455</v>
      </c>
    </row>
    <row r="311" spans="2:9" x14ac:dyDescent="0.25">
      <c r="B311" s="91">
        <v>54027</v>
      </c>
      <c r="C311" s="91" t="s">
        <v>138</v>
      </c>
      <c r="D311" s="14">
        <f t="shared" si="5"/>
        <v>2047</v>
      </c>
      <c r="E311" s="11">
        <f>INDEX(ENERGY_PRICING!$D$4:$MZ$24,MATCH(Summary!E$5,ENERGY_PRICING!$D$4:$D$24,0),MATCH(Summary!$B311,ENERGY_PRICING!$D$4:$MZ$4,0))</f>
        <v>142.91594222983858</v>
      </c>
      <c r="F311" s="11">
        <f>INDEX(ENERGY_PRICING!$D$4:$MZ$24,MATCH(Summary!F$5,ENERGY_PRICING!$D$4:$D$24,0),MATCH(Summary!$B311,ENERGY_PRICING!$D$4:$MZ$4,0))</f>
        <v>123.66594222983858</v>
      </c>
      <c r="G311" s="11">
        <f>INDEX(ENERGY_PRICING!$D$4:$MZ$24,MATCH(Summary!G$5,ENERGY_PRICING!$D$4:$D$24,0),MATCH(Summary!$B311,ENERGY_PRICING!$D$4:$MZ$4,0))</f>
        <v>132.35949061693535</v>
      </c>
      <c r="H311" s="11">
        <f>INDEX(ENERGY_PRICING!$D$4:$MZ$24,MATCH(Summary!H$5,ENERGY_PRICING!$D$4:$D$24,0),MATCH(Summary!$B311,ENERGY_PRICING!$D$4:$MZ$4,0))</f>
        <v>132.71704086758572</v>
      </c>
      <c r="I311" s="11">
        <f>INDEX(ENERGY_PRICING!$D$4:$MZ$24,MATCH(Summary!I$5,ENERGY_PRICING!$D$4:$D$24,0),MATCH(Summary!$B311,ENERGY_PRICING!$D$4:$MZ$4,0))</f>
        <v>120.4669707607959</v>
      </c>
    </row>
    <row r="312" spans="2:9" x14ac:dyDescent="0.25">
      <c r="B312" s="91">
        <v>54058</v>
      </c>
      <c r="C312" s="91" t="s">
        <v>138</v>
      </c>
      <c r="D312" s="14">
        <f t="shared" si="5"/>
        <v>2048</v>
      </c>
      <c r="E312" s="11">
        <f>INDEX(ENERGY_PRICING!$D$4:$MZ$24,MATCH(Summary!E$5,ENERGY_PRICING!$D$4:$D$24,0),MATCH(Summary!$B312,ENERGY_PRICING!$D$4:$MZ$4,0))</f>
        <v>249.84824761612785</v>
      </c>
      <c r="F312" s="11">
        <f>INDEX(ENERGY_PRICING!$D$4:$MZ$24,MATCH(Summary!F$5,ENERGY_PRICING!$D$4:$D$24,0),MATCH(Summary!$B312,ENERGY_PRICING!$D$4:$MZ$4,0))</f>
        <v>215.84824761612785</v>
      </c>
      <c r="G312" s="11">
        <f>INDEX(ENERGY_PRICING!$D$4:$MZ$24,MATCH(Summary!G$5,ENERGY_PRICING!$D$4:$D$24,0),MATCH(Summary!$B312,ENERGY_PRICING!$D$4:$MZ$4,0))</f>
        <v>231.9342691215042</v>
      </c>
      <c r="H312" s="11">
        <f>INDEX(ENERGY_PRICING!$D$4:$MZ$24,MATCH(Summary!H$5,ENERGY_PRICING!$D$4:$D$24,0),MATCH(Summary!$B312,ENERGY_PRICING!$D$4:$MZ$4,0))</f>
        <v>233.01443317689794</v>
      </c>
      <c r="I312" s="11">
        <f>INDEX(ENERGY_PRICING!$D$4:$MZ$24,MATCH(Summary!I$5,ENERGY_PRICING!$D$4:$D$24,0),MATCH(Summary!$B312,ENERGY_PRICING!$D$4:$MZ$4,0))</f>
        <v>212.22555391394252</v>
      </c>
    </row>
    <row r="313" spans="2:9" x14ac:dyDescent="0.25">
      <c r="B313" s="91">
        <v>54089</v>
      </c>
      <c r="C313" s="91" t="s">
        <v>138</v>
      </c>
      <c r="D313" s="14">
        <f t="shared" si="5"/>
        <v>2048</v>
      </c>
      <c r="E313" s="11">
        <f>INDEX(ENERGY_PRICING!$D$4:$MZ$24,MATCH(Summary!E$5,ENERGY_PRICING!$D$4:$D$24,0),MATCH(Summary!$B313,ENERGY_PRICING!$D$4:$MZ$4,0))</f>
        <v>222.3420012</v>
      </c>
      <c r="F313" s="11">
        <f>INDEX(ENERGY_PRICING!$D$4:$MZ$24,MATCH(Summary!F$5,ENERGY_PRICING!$D$4:$D$24,0),MATCH(Summary!$B313,ENERGY_PRICING!$D$4:$MZ$4,0))</f>
        <v>188.3420012</v>
      </c>
      <c r="G313" s="11">
        <f>INDEX(ENERGY_PRICING!$D$4:$MZ$24,MATCH(Summary!G$5,ENERGY_PRICING!$D$4:$D$24,0),MATCH(Summary!$B313,ENERGY_PRICING!$D$4:$MZ$4,0))</f>
        <v>203.97418510804602</v>
      </c>
      <c r="H313" s="11">
        <f>INDEX(ENERGY_PRICING!$D$4:$MZ$24,MATCH(Summary!H$5,ENERGY_PRICING!$D$4:$D$24,0),MATCH(Summary!$B313,ENERGY_PRICING!$D$4:$MZ$4,0))</f>
        <v>211.79027706206895</v>
      </c>
      <c r="I313" s="11">
        <f>INDEX(ENERGY_PRICING!$D$4:$MZ$24,MATCH(Summary!I$5,ENERGY_PRICING!$D$4:$D$24,0),MATCH(Summary!$B313,ENERGY_PRICING!$D$4:$MZ$4,0))</f>
        <v>167.23855292413796</v>
      </c>
    </row>
    <row r="314" spans="2:9" x14ac:dyDescent="0.25">
      <c r="B314" s="91">
        <v>54118</v>
      </c>
      <c r="C314" s="91" t="s">
        <v>138</v>
      </c>
      <c r="D314" s="14">
        <f t="shared" si="5"/>
        <v>2048</v>
      </c>
      <c r="E314" s="11">
        <f>INDEX(ENERGY_PRICING!$D$4:$MZ$24,MATCH(Summary!E$5,ENERGY_PRICING!$D$4:$D$24,0),MATCH(Summary!$B314,ENERGY_PRICING!$D$4:$MZ$4,0))</f>
        <v>136.47376909496421</v>
      </c>
      <c r="F314" s="11">
        <f>INDEX(ENERGY_PRICING!$D$4:$MZ$24,MATCH(Summary!F$5,ENERGY_PRICING!$D$4:$D$24,0),MATCH(Summary!$B314,ENERGY_PRICING!$D$4:$MZ$4,0))</f>
        <v>123.47376909496421</v>
      </c>
      <c r="G314" s="11">
        <f>INDEX(ENERGY_PRICING!$D$4:$MZ$24,MATCH(Summary!G$5,ENERGY_PRICING!$D$4:$D$24,0),MATCH(Summary!$B314,ENERGY_PRICING!$D$4:$MZ$4,0))</f>
        <v>129.63258470734644</v>
      </c>
      <c r="H314" s="11">
        <f>INDEX(ENERGY_PRICING!$D$4:$MZ$24,MATCH(Summary!H$5,ENERGY_PRICING!$D$4:$D$24,0),MATCH(Summary!$B314,ENERGY_PRICING!$D$4:$MZ$4,0))</f>
        <v>132.69957554657711</v>
      </c>
      <c r="I314" s="11">
        <f>INDEX(ENERGY_PRICING!$D$4:$MZ$24,MATCH(Summary!I$5,ENERGY_PRICING!$D$4:$D$24,0),MATCH(Summary!$B314,ENERGY_PRICING!$D$4:$MZ$4,0))</f>
        <v>115.42750389700066</v>
      </c>
    </row>
    <row r="315" spans="2:9" x14ac:dyDescent="0.25">
      <c r="B315" s="91">
        <v>54149</v>
      </c>
      <c r="C315" s="91" t="s">
        <v>138</v>
      </c>
      <c r="D315" s="14">
        <f t="shared" si="5"/>
        <v>2048</v>
      </c>
      <c r="E315" s="11">
        <f>INDEX(ENERGY_PRICING!$D$4:$MZ$24,MATCH(Summary!E$5,ENERGY_PRICING!$D$4:$D$24,0),MATCH(Summary!$B315,ENERGY_PRICING!$D$4:$MZ$4,0))</f>
        <v>113.46788538918359</v>
      </c>
      <c r="F315" s="11">
        <f>INDEX(ENERGY_PRICING!$D$4:$MZ$24,MATCH(Summary!F$5,ENERGY_PRICING!$D$4:$D$24,0),MATCH(Summary!$B315,ENERGY_PRICING!$D$4:$MZ$4,0))</f>
        <v>100.21788538918359</v>
      </c>
      <c r="G315" s="11">
        <f>INDEX(ENERGY_PRICING!$D$4:$MZ$24,MATCH(Summary!G$5,ENERGY_PRICING!$D$4:$D$24,0),MATCH(Summary!$B315,ENERGY_PRICING!$D$4:$MZ$4,0))</f>
        <v>106.69566316696138</v>
      </c>
      <c r="H315" s="11">
        <f>INDEX(ENERGY_PRICING!$D$4:$MZ$24,MATCH(Summary!H$5,ENERGY_PRICING!$D$4:$D$24,0),MATCH(Summary!$B315,ENERGY_PRICING!$D$4:$MZ$4,0))</f>
        <v>109.93455205585026</v>
      </c>
      <c r="I315" s="11">
        <f>INDEX(ENERGY_PRICING!$D$4:$MZ$24,MATCH(Summary!I$5,ENERGY_PRICING!$D$4:$D$24,0),MATCH(Summary!$B315,ENERGY_PRICING!$D$4:$MZ$4,0))</f>
        <v>93.15121872251693</v>
      </c>
    </row>
    <row r="316" spans="2:9" x14ac:dyDescent="0.25">
      <c r="B316" s="91">
        <v>54179</v>
      </c>
      <c r="C316" s="91" t="s">
        <v>138</v>
      </c>
      <c r="D316" s="14">
        <f t="shared" si="5"/>
        <v>2048</v>
      </c>
      <c r="E316" s="11">
        <f>INDEX(ENERGY_PRICING!$D$4:$MZ$24,MATCH(Summary!E$5,ENERGY_PRICING!$D$4:$D$24,0),MATCH(Summary!$B316,ENERGY_PRICING!$D$4:$MZ$4,0))</f>
        <v>83.918956902417023</v>
      </c>
      <c r="F316" s="11">
        <f>INDEX(ENERGY_PRICING!$D$4:$MZ$24,MATCH(Summary!F$5,ENERGY_PRICING!$D$4:$D$24,0),MATCH(Summary!$B316,ENERGY_PRICING!$D$4:$MZ$4,0))</f>
        <v>70.568956902417028</v>
      </c>
      <c r="G316" s="11">
        <f>INDEX(ENERGY_PRICING!$D$4:$MZ$24,MATCH(Summary!G$5,ENERGY_PRICING!$D$4:$D$24,0),MATCH(Summary!$B316,ENERGY_PRICING!$D$4:$MZ$4,0))</f>
        <v>76.310892386287989</v>
      </c>
      <c r="H316" s="11">
        <f>INDEX(ENERGY_PRICING!$D$4:$MZ$24,MATCH(Summary!H$5,ENERGY_PRICING!$D$4:$D$24,0),MATCH(Summary!$B316,ENERGY_PRICING!$D$4:$MZ$4,0))</f>
        <v>76.905442163629374</v>
      </c>
      <c r="I316" s="11">
        <f>INDEX(ENERGY_PRICING!$D$4:$MZ$24,MATCH(Summary!I$5,ENERGY_PRICING!$D$4:$D$24,0),MATCH(Summary!$B316,ENERGY_PRICING!$D$4:$MZ$4,0))</f>
        <v>66.508889605798771</v>
      </c>
    </row>
    <row r="317" spans="2:9" x14ac:dyDescent="0.25">
      <c r="B317" s="91">
        <v>54210</v>
      </c>
      <c r="C317" s="91" t="s">
        <v>139</v>
      </c>
      <c r="D317" s="14">
        <f t="shared" si="5"/>
        <v>2048</v>
      </c>
      <c r="E317" s="11">
        <f>INDEX(ENERGY_PRICING!$D$4:$MZ$24,MATCH(Summary!E$5,ENERGY_PRICING!$D$4:$D$24,0),MATCH(Summary!$B317,ENERGY_PRICING!$D$4:$MZ$4,0))</f>
        <v>88.252799747142788</v>
      </c>
      <c r="F317" s="11">
        <f>INDEX(ENERGY_PRICING!$D$4:$MZ$24,MATCH(Summary!F$5,ENERGY_PRICING!$D$4:$D$24,0),MATCH(Summary!$B317,ENERGY_PRICING!$D$4:$MZ$4,0))</f>
        <v>72.15279974714278</v>
      </c>
      <c r="G317" s="11">
        <f>INDEX(ENERGY_PRICING!$D$4:$MZ$24,MATCH(Summary!G$5,ENERGY_PRICING!$D$4:$D$24,0),MATCH(Summary!$B317,ENERGY_PRICING!$D$4:$MZ$4,0))</f>
        <v>80.023910858253899</v>
      </c>
      <c r="H317" s="11">
        <f>INDEX(ENERGY_PRICING!$D$4:$MZ$24,MATCH(Summary!H$5,ENERGY_PRICING!$D$4:$D$24,0),MATCH(Summary!$B317,ENERGY_PRICING!$D$4:$MZ$4,0))</f>
        <v>83.959466413809452</v>
      </c>
      <c r="I317" s="11">
        <f>INDEX(ENERGY_PRICING!$D$4:$MZ$24,MATCH(Summary!I$5,ENERGY_PRICING!$D$4:$D$24,0),MATCH(Summary!$B317,ENERGY_PRICING!$D$4:$MZ$4,0))</f>
        <v>63.566133080476106</v>
      </c>
    </row>
    <row r="318" spans="2:9" x14ac:dyDescent="0.25">
      <c r="B318" s="91">
        <v>54240</v>
      </c>
      <c r="C318" s="91" t="s">
        <v>139</v>
      </c>
      <c r="D318" s="14">
        <f t="shared" si="5"/>
        <v>2048</v>
      </c>
      <c r="E318" s="11">
        <f>INDEX(ENERGY_PRICING!$D$4:$MZ$24,MATCH(Summary!E$5,ENERGY_PRICING!$D$4:$D$24,0),MATCH(Summary!$B318,ENERGY_PRICING!$D$4:$MZ$4,0))</f>
        <v>114.25585681549737</v>
      </c>
      <c r="F318" s="11">
        <f>INDEX(ENERGY_PRICING!$D$4:$MZ$24,MATCH(Summary!F$5,ENERGY_PRICING!$D$4:$D$24,0),MATCH(Summary!$B318,ENERGY_PRICING!$D$4:$MZ$4,0))</f>
        <v>93.655856815497373</v>
      </c>
      <c r="G318" s="11">
        <f>INDEX(ENERGY_PRICING!$D$4:$MZ$24,MATCH(Summary!G$5,ENERGY_PRICING!$D$4:$D$24,0),MATCH(Summary!$B318,ENERGY_PRICING!$D$4:$MZ$4,0))</f>
        <v>103.40209337463716</v>
      </c>
      <c r="H318" s="11">
        <f>INDEX(ENERGY_PRICING!$D$4:$MZ$24,MATCH(Summary!H$5,ENERGY_PRICING!$D$4:$D$24,0),MATCH(Summary!$B318,ENERGY_PRICING!$D$4:$MZ$4,0))</f>
        <v>105.25405498273939</v>
      </c>
      <c r="I318" s="11">
        <f>INDEX(ENERGY_PRICING!$D$4:$MZ$24,MATCH(Summary!I$5,ENERGY_PRICING!$D$4:$D$24,0),MATCH(Summary!$B318,ENERGY_PRICING!$D$4:$MZ$4,0))</f>
        <v>89.06591209391658</v>
      </c>
    </row>
    <row r="319" spans="2:9" x14ac:dyDescent="0.25">
      <c r="B319" s="91">
        <v>54271</v>
      </c>
      <c r="C319" s="91" t="s">
        <v>139</v>
      </c>
      <c r="D319" s="14">
        <f t="shared" si="5"/>
        <v>2048</v>
      </c>
      <c r="E319" s="11">
        <f>INDEX(ENERGY_PRICING!$D$4:$MZ$24,MATCH(Summary!E$5,ENERGY_PRICING!$D$4:$D$24,0),MATCH(Summary!$B319,ENERGY_PRICING!$D$4:$MZ$4,0))</f>
        <v>114.25585681549737</v>
      </c>
      <c r="F319" s="11">
        <f>INDEX(ENERGY_PRICING!$D$4:$MZ$24,MATCH(Summary!F$5,ENERGY_PRICING!$D$4:$D$24,0),MATCH(Summary!$B319,ENERGY_PRICING!$D$4:$MZ$4,0))</f>
        <v>93.655856815497373</v>
      </c>
      <c r="G319" s="11">
        <f>INDEX(ENERGY_PRICING!$D$4:$MZ$24,MATCH(Summary!G$5,ENERGY_PRICING!$D$4:$D$24,0),MATCH(Summary!$B319,ENERGY_PRICING!$D$4:$MZ$4,0))</f>
        <v>102.95908262194898</v>
      </c>
      <c r="H319" s="11">
        <f>INDEX(ENERGY_PRICING!$D$4:$MZ$24,MATCH(Summary!H$5,ENERGY_PRICING!$D$4:$D$24,0),MATCH(Summary!$B319,ENERGY_PRICING!$D$4:$MZ$4,0))</f>
        <v>107.61069552517479</v>
      </c>
      <c r="I319" s="11">
        <f>INDEX(ENERGY_PRICING!$D$4:$MZ$24,MATCH(Summary!I$5,ENERGY_PRICING!$D$4:$D$24,0),MATCH(Summary!$B319,ENERGY_PRICING!$D$4:$MZ$4,0))</f>
        <v>80.365534234852191</v>
      </c>
    </row>
    <row r="320" spans="2:9" x14ac:dyDescent="0.25">
      <c r="B320" s="91">
        <v>54302</v>
      </c>
      <c r="C320" s="91" t="s">
        <v>139</v>
      </c>
      <c r="D320" s="14">
        <f t="shared" si="5"/>
        <v>2048</v>
      </c>
      <c r="E320" s="11">
        <f>INDEX(ENERGY_PRICING!$D$4:$MZ$24,MATCH(Summary!E$5,ENERGY_PRICING!$D$4:$D$24,0),MATCH(Summary!$B320,ENERGY_PRICING!$D$4:$MZ$4,0))</f>
        <v>78.009171205063708</v>
      </c>
      <c r="F320" s="11">
        <f>INDEX(ENERGY_PRICING!$D$4:$MZ$24,MATCH(Summary!F$5,ENERGY_PRICING!$D$4:$D$24,0),MATCH(Summary!$B320,ENERGY_PRICING!$D$4:$MZ$4,0))</f>
        <v>69.4091712050637</v>
      </c>
      <c r="G320" s="11">
        <f>INDEX(ENERGY_PRICING!$D$4:$MZ$24,MATCH(Summary!G$5,ENERGY_PRICING!$D$4:$D$24,0),MATCH(Summary!$B320,ENERGY_PRICING!$D$4:$MZ$4,0))</f>
        <v>73.422504538397035</v>
      </c>
      <c r="H320" s="11">
        <f>INDEX(ENERGY_PRICING!$D$4:$MZ$24,MATCH(Summary!H$5,ENERGY_PRICING!$D$4:$D$24,0),MATCH(Summary!$B320,ENERGY_PRICING!$D$4:$MZ$4,0))</f>
        <v>73.115532164894915</v>
      </c>
      <c r="I320" s="11">
        <f>INDEX(ENERGY_PRICING!$D$4:$MZ$24,MATCH(Summary!I$5,ENERGY_PRICING!$D$4:$D$24,0),MATCH(Summary!$B320,ENERGY_PRICING!$D$4:$MZ$4,0))</f>
        <v>69.449782618734602</v>
      </c>
    </row>
    <row r="321" spans="2:9" x14ac:dyDescent="0.25">
      <c r="B321" s="91">
        <v>54332</v>
      </c>
      <c r="C321" s="91" t="s">
        <v>138</v>
      </c>
      <c r="D321" s="14">
        <f t="shared" si="5"/>
        <v>2048</v>
      </c>
      <c r="E321" s="11">
        <f>INDEX(ENERGY_PRICING!$D$4:$MZ$24,MATCH(Summary!E$5,ENERGY_PRICING!$D$4:$D$24,0),MATCH(Summary!$B321,ENERGY_PRICING!$D$4:$MZ$4,0))</f>
        <v>78.009171205063708</v>
      </c>
      <c r="F321" s="11">
        <f>INDEX(ENERGY_PRICING!$D$4:$MZ$24,MATCH(Summary!F$5,ENERGY_PRICING!$D$4:$D$24,0),MATCH(Summary!$B321,ENERGY_PRICING!$D$4:$MZ$4,0))</f>
        <v>69.4091712050637</v>
      </c>
      <c r="G321" s="11">
        <f>INDEX(ENERGY_PRICING!$D$4:$MZ$24,MATCH(Summary!G$5,ENERGY_PRICING!$D$4:$D$24,0),MATCH(Summary!$B321,ENERGY_PRICING!$D$4:$MZ$4,0))</f>
        <v>73.477988409364784</v>
      </c>
      <c r="H321" s="11">
        <f>INDEX(ENERGY_PRICING!$D$4:$MZ$24,MATCH(Summary!H$5,ENERGY_PRICING!$D$4:$D$24,0),MATCH(Summary!$B321,ENERGY_PRICING!$D$4:$MZ$4,0))</f>
        <v>75.512397011515318</v>
      </c>
      <c r="I321" s="11">
        <f>INDEX(ENERGY_PRICING!$D$4:$MZ$24,MATCH(Summary!I$5,ENERGY_PRICING!$D$4:$D$24,0),MATCH(Summary!$B321,ENERGY_PRICING!$D$4:$MZ$4,0))</f>
        <v>64.41562281796692</v>
      </c>
    </row>
    <row r="322" spans="2:9" x14ac:dyDescent="0.25">
      <c r="B322" s="91">
        <v>54363</v>
      </c>
      <c r="C322" s="91" t="s">
        <v>138</v>
      </c>
      <c r="D322" s="14">
        <f t="shared" si="5"/>
        <v>2048</v>
      </c>
      <c r="E322" s="11">
        <f>INDEX(ENERGY_PRICING!$D$4:$MZ$24,MATCH(Summary!E$5,ENERGY_PRICING!$D$4:$D$24,0),MATCH(Summary!$B322,ENERGY_PRICING!$D$4:$MZ$4,0))</f>
        <v>97.302811264127399</v>
      </c>
      <c r="F322" s="11">
        <f>INDEX(ENERGY_PRICING!$D$4:$MZ$24,MATCH(Summary!F$5,ENERGY_PRICING!$D$4:$D$24,0),MATCH(Summary!$B322,ENERGY_PRICING!$D$4:$MZ$4,0))</f>
        <v>81.302811264127399</v>
      </c>
      <c r="G322" s="11">
        <f>INDEX(ENERGY_PRICING!$D$4:$MZ$24,MATCH(Summary!G$5,ENERGY_PRICING!$D$4:$D$24,0),MATCH(Summary!$B322,ENERGY_PRICING!$D$4:$MZ$4,0))</f>
        <v>88.40405953042422</v>
      </c>
      <c r="H322" s="11">
        <f>INDEX(ENERGY_PRICING!$D$4:$MZ$24,MATCH(Summary!H$5,ENERGY_PRICING!$D$4:$D$24,0),MATCH(Summary!$B322,ENERGY_PRICING!$D$4:$MZ$4,0))</f>
        <v>89.259384221989819</v>
      </c>
      <c r="I322" s="11">
        <f>INDEX(ENERGY_PRICING!$D$4:$MZ$24,MATCH(Summary!I$5,ENERGY_PRICING!$D$4:$D$24,0),MATCH(Summary!$B322,ENERGY_PRICING!$D$4:$MZ$4,0))</f>
        <v>77.461760395336412</v>
      </c>
    </row>
    <row r="323" spans="2:9" x14ac:dyDescent="0.25">
      <c r="B323" s="91">
        <v>54393</v>
      </c>
      <c r="C323" s="91" t="s">
        <v>138</v>
      </c>
      <c r="D323" s="14">
        <f t="shared" si="5"/>
        <v>2048</v>
      </c>
      <c r="E323" s="11">
        <f>INDEX(ENERGY_PRICING!$D$4:$MZ$24,MATCH(Summary!E$5,ENERGY_PRICING!$D$4:$D$24,0),MATCH(Summary!$B323,ENERGY_PRICING!$D$4:$MZ$4,0))</f>
        <v>144.51210332505613</v>
      </c>
      <c r="F323" s="11">
        <f>INDEX(ENERGY_PRICING!$D$4:$MZ$24,MATCH(Summary!F$5,ENERGY_PRICING!$D$4:$D$24,0),MATCH(Summary!$B323,ENERGY_PRICING!$D$4:$MZ$4,0))</f>
        <v>125.26210332505613</v>
      </c>
      <c r="G323" s="11">
        <f>INDEX(ENERGY_PRICING!$D$4:$MZ$24,MATCH(Summary!G$5,ENERGY_PRICING!$D$4:$D$24,0),MATCH(Summary!$B323,ENERGY_PRICING!$D$4:$MZ$4,0))</f>
        <v>134.36963020677658</v>
      </c>
      <c r="H323" s="11">
        <f>INDEX(ENERGY_PRICING!$D$4:$MZ$24,MATCH(Summary!H$5,ENERGY_PRICING!$D$4:$D$24,0),MATCH(Summary!$B323,ENERGY_PRICING!$D$4:$MZ$4,0))</f>
        <v>134.88268063715108</v>
      </c>
      <c r="I323" s="11">
        <f>INDEX(ENERGY_PRICING!$D$4:$MZ$24,MATCH(Summary!I$5,ENERGY_PRICING!$D$4:$D$24,0),MATCH(Summary!$B323,ENERGY_PRICING!$D$4:$MZ$4,0))</f>
        <v>123.40804547505974</v>
      </c>
    </row>
    <row r="324" spans="2:9" x14ac:dyDescent="0.25">
      <c r="B324" s="91">
        <v>54424</v>
      </c>
      <c r="C324" s="91" t="s">
        <v>138</v>
      </c>
      <c r="D324" s="14">
        <f t="shared" si="5"/>
        <v>2049</v>
      </c>
      <c r="E324" s="11">
        <f>INDEX(ENERGY_PRICING!$D$4:$MZ$24,MATCH(Summary!E$5,ENERGY_PRICING!$D$4:$D$24,0),MATCH(Summary!$B324,ENERGY_PRICING!$D$4:$MZ$4,0))</f>
        <v>252.21696320890175</v>
      </c>
      <c r="F324" s="11">
        <f>INDEX(ENERGY_PRICING!$D$4:$MZ$24,MATCH(Summary!F$5,ENERGY_PRICING!$D$4:$D$24,0),MATCH(Summary!$B324,ENERGY_PRICING!$D$4:$MZ$4,0))</f>
        <v>218.21696320890175</v>
      </c>
      <c r="G324" s="11">
        <f>INDEX(ENERGY_PRICING!$D$4:$MZ$24,MATCH(Summary!G$5,ENERGY_PRICING!$D$4:$D$24,0),MATCH(Summary!$B324,ENERGY_PRICING!$D$4:$MZ$4,0))</f>
        <v>232.84061912288024</v>
      </c>
      <c r="H324" s="11">
        <f>INDEX(ENERGY_PRICING!$D$4:$MZ$24,MATCH(Summary!H$5,ENERGY_PRICING!$D$4:$D$24,0),MATCH(Summary!$B324,ENERGY_PRICING!$D$4:$MZ$4,0))</f>
        <v>233.113190202163</v>
      </c>
      <c r="I324" s="11">
        <f>INDEX(ENERGY_PRICING!$D$4:$MZ$24,MATCH(Summary!I$5,ENERGY_PRICING!$D$4:$D$24,0),MATCH(Summary!$B324,ENERGY_PRICING!$D$4:$MZ$4,0))</f>
        <v>210.35999309334701</v>
      </c>
    </row>
    <row r="325" spans="2:9" x14ac:dyDescent="0.25">
      <c r="B325" s="91">
        <v>54455</v>
      </c>
      <c r="C325" s="91" t="s">
        <v>138</v>
      </c>
      <c r="D325" s="14">
        <f t="shared" si="5"/>
        <v>2049</v>
      </c>
      <c r="E325" s="11">
        <f>INDEX(ENERGY_PRICING!$D$4:$MZ$24,MATCH(Summary!E$5,ENERGY_PRICING!$D$4:$D$24,0),MATCH(Summary!$B325,ENERGY_PRICING!$D$4:$MZ$4,0))</f>
        <v>224.44994059999999</v>
      </c>
      <c r="F325" s="11">
        <f>INDEX(ENERGY_PRICING!$D$4:$MZ$24,MATCH(Summary!F$5,ENERGY_PRICING!$D$4:$D$24,0),MATCH(Summary!$B325,ENERGY_PRICING!$D$4:$MZ$4,0))</f>
        <v>190.44994059999999</v>
      </c>
      <c r="G325" s="11">
        <f>INDEX(ENERGY_PRICING!$D$4:$MZ$24,MATCH(Summary!G$5,ENERGY_PRICING!$D$4:$D$24,0),MATCH(Summary!$B325,ENERGY_PRICING!$D$4:$MZ$4,0))</f>
        <v>206.64041679047617</v>
      </c>
      <c r="H325" s="11">
        <f>INDEX(ENERGY_PRICING!$D$4:$MZ$24,MATCH(Summary!H$5,ENERGY_PRICING!$D$4:$D$24,0),MATCH(Summary!$B325,ENERGY_PRICING!$D$4:$MZ$4,0))</f>
        <v>214.73565488571427</v>
      </c>
      <c r="I325" s="11">
        <f>INDEX(ENERGY_PRICING!$D$4:$MZ$24,MATCH(Summary!I$5,ENERGY_PRICING!$D$4:$D$24,0),MATCH(Summary!$B325,ENERGY_PRICING!$D$4:$MZ$4,0))</f>
        <v>171.02136917142857</v>
      </c>
    </row>
    <row r="326" spans="2:9" x14ac:dyDescent="0.25">
      <c r="B326" s="91">
        <v>54483</v>
      </c>
      <c r="C326" s="91" t="s">
        <v>138</v>
      </c>
      <c r="D326" s="14">
        <f t="shared" si="5"/>
        <v>2049</v>
      </c>
      <c r="E326" s="11">
        <f>INDEX(ENERGY_PRICING!$D$4:$MZ$24,MATCH(Summary!E$5,ENERGY_PRICING!$D$4:$D$24,0),MATCH(Summary!$B326,ENERGY_PRICING!$D$4:$MZ$4,0))</f>
        <v>138.99744121154581</v>
      </c>
      <c r="F326" s="11">
        <f>INDEX(ENERGY_PRICING!$D$4:$MZ$24,MATCH(Summary!F$5,ENERGY_PRICING!$D$4:$D$24,0),MATCH(Summary!$B326,ENERGY_PRICING!$D$4:$MZ$4,0))</f>
        <v>125.99744121154581</v>
      </c>
      <c r="G326" s="11">
        <f>INDEX(ENERGY_PRICING!$D$4:$MZ$24,MATCH(Summary!G$5,ENERGY_PRICING!$D$4:$D$24,0),MATCH(Summary!$B326,ENERGY_PRICING!$D$4:$MZ$4,0))</f>
        <v>132.43620298812723</v>
      </c>
      <c r="H326" s="11">
        <f>INDEX(ENERGY_PRICING!$D$4:$MZ$24,MATCH(Summary!H$5,ENERGY_PRICING!$D$4:$D$24,0),MATCH(Summary!$B326,ENERGY_PRICING!$D$4:$MZ$4,0))</f>
        <v>135.64260250186837</v>
      </c>
      <c r="I326" s="11">
        <f>INDEX(ENERGY_PRICING!$D$4:$MZ$24,MATCH(Summary!I$5,ENERGY_PRICING!$D$4:$D$24,0),MATCH(Summary!$B326,ENERGY_PRICING!$D$4:$MZ$4,0))</f>
        <v>118.7797095937573</v>
      </c>
    </row>
    <row r="327" spans="2:9" x14ac:dyDescent="0.25">
      <c r="B327" s="91">
        <v>54514</v>
      </c>
      <c r="C327" s="91" t="s">
        <v>138</v>
      </c>
      <c r="D327" s="14">
        <f t="shared" si="5"/>
        <v>2049</v>
      </c>
      <c r="E327" s="11">
        <f>INDEX(ENERGY_PRICING!$D$4:$MZ$24,MATCH(Summary!E$5,ENERGY_PRICING!$D$4:$D$24,0),MATCH(Summary!$B327,ENERGY_PRICING!$D$4:$MZ$4,0))</f>
        <v>117.42090566804487</v>
      </c>
      <c r="F327" s="11">
        <f>INDEX(ENERGY_PRICING!$D$4:$MZ$24,MATCH(Summary!F$5,ENERGY_PRICING!$D$4:$D$24,0),MATCH(Summary!$B327,ENERGY_PRICING!$D$4:$MZ$4,0))</f>
        <v>104.17090566804487</v>
      </c>
      <c r="G327" s="11">
        <f>INDEX(ENERGY_PRICING!$D$4:$MZ$24,MATCH(Summary!G$5,ENERGY_PRICING!$D$4:$D$24,0),MATCH(Summary!$B327,ENERGY_PRICING!$D$4:$MZ$4,0))</f>
        <v>110.64868344582264</v>
      </c>
      <c r="H327" s="11">
        <f>INDEX(ENERGY_PRICING!$D$4:$MZ$24,MATCH(Summary!H$5,ENERGY_PRICING!$D$4:$D$24,0),MATCH(Summary!$B327,ENERGY_PRICING!$D$4:$MZ$4,0))</f>
        <v>113.88757233471155</v>
      </c>
      <c r="I327" s="11">
        <f>INDEX(ENERGY_PRICING!$D$4:$MZ$24,MATCH(Summary!I$5,ENERGY_PRICING!$D$4:$D$24,0),MATCH(Summary!$B327,ENERGY_PRICING!$D$4:$MZ$4,0))</f>
        <v>97.10423900137819</v>
      </c>
    </row>
    <row r="328" spans="2:9" x14ac:dyDescent="0.25">
      <c r="B328" s="91">
        <v>54544</v>
      </c>
      <c r="C328" s="91" t="s">
        <v>138</v>
      </c>
      <c r="D328" s="14">
        <f t="shared" ref="D328:D347" si="6">YEAR(B328)</f>
        <v>2049</v>
      </c>
      <c r="E328" s="11">
        <f>INDEX(ENERGY_PRICING!$D$4:$MZ$24,MATCH(Summary!E$5,ENERGY_PRICING!$D$4:$D$24,0),MATCH(Summary!$B328,ENERGY_PRICING!$D$4:$MZ$4,0))</f>
        <v>86.842544816991506</v>
      </c>
      <c r="F328" s="11">
        <f>INDEX(ENERGY_PRICING!$D$4:$MZ$24,MATCH(Summary!F$5,ENERGY_PRICING!$D$4:$D$24,0),MATCH(Summary!$B328,ENERGY_PRICING!$D$4:$MZ$4,0))</f>
        <v>73.492544816991511</v>
      </c>
      <c r="G328" s="11">
        <f>INDEX(ENERGY_PRICING!$D$4:$MZ$24,MATCH(Summary!G$5,ENERGY_PRICING!$D$4:$D$24,0),MATCH(Summary!$B328,ENERGY_PRICING!$D$4:$MZ$4,0))</f>
        <v>79.234480300862472</v>
      </c>
      <c r="H328" s="11">
        <f>INDEX(ENERGY_PRICING!$D$4:$MZ$24,MATCH(Summary!H$5,ENERGY_PRICING!$D$4:$D$24,0),MATCH(Summary!$B328,ENERGY_PRICING!$D$4:$MZ$4,0))</f>
        <v>79.734720790636942</v>
      </c>
      <c r="I328" s="11">
        <f>INDEX(ENERGY_PRICING!$D$4:$MZ$24,MATCH(Summary!I$5,ENERGY_PRICING!$D$4:$D$24,0),MATCH(Summary!$B328,ENERGY_PRICING!$D$4:$MZ$4,0))</f>
        <v>69.621096095507099</v>
      </c>
    </row>
    <row r="329" spans="2:9" x14ac:dyDescent="0.25">
      <c r="B329" s="91">
        <v>54575</v>
      </c>
      <c r="C329" s="91" t="s">
        <v>139</v>
      </c>
      <c r="D329" s="14">
        <f t="shared" si="6"/>
        <v>2049</v>
      </c>
      <c r="E329" s="11">
        <f>INDEX(ENERGY_PRICING!$D$4:$MZ$24,MATCH(Summary!E$5,ENERGY_PRICING!$D$4:$D$24,0),MATCH(Summary!$B329,ENERGY_PRICING!$D$4:$MZ$4,0))</f>
        <v>91.327371075146004</v>
      </c>
      <c r="F329" s="11">
        <f>INDEX(ENERGY_PRICING!$D$4:$MZ$24,MATCH(Summary!F$5,ENERGY_PRICING!$D$4:$D$24,0),MATCH(Summary!$B329,ENERGY_PRICING!$D$4:$MZ$4,0))</f>
        <v>75.22737107514601</v>
      </c>
      <c r="G329" s="11">
        <f>INDEX(ENERGY_PRICING!$D$4:$MZ$24,MATCH(Summary!G$5,ENERGY_PRICING!$D$4:$D$24,0),MATCH(Summary!$B329,ENERGY_PRICING!$D$4:$MZ$4,0))</f>
        <v>83.098482186257129</v>
      </c>
      <c r="H329" s="11">
        <f>INDEX(ENERGY_PRICING!$D$4:$MZ$24,MATCH(Summary!H$5,ENERGY_PRICING!$D$4:$D$24,0),MATCH(Summary!$B329,ENERGY_PRICING!$D$4:$MZ$4,0))</f>
        <v>87.034037741812668</v>
      </c>
      <c r="I329" s="11">
        <f>INDEX(ENERGY_PRICING!$D$4:$MZ$24,MATCH(Summary!I$5,ENERGY_PRICING!$D$4:$D$24,0),MATCH(Summary!$B329,ENERGY_PRICING!$D$4:$MZ$4,0))</f>
        <v>66.640704408479351</v>
      </c>
    </row>
    <row r="330" spans="2:9" x14ac:dyDescent="0.25">
      <c r="B330" s="91">
        <v>54605</v>
      </c>
      <c r="C330" s="91" t="s">
        <v>139</v>
      </c>
      <c r="D330" s="14">
        <f t="shared" si="6"/>
        <v>2049</v>
      </c>
      <c r="E330" s="11">
        <f>INDEX(ENERGY_PRICING!$D$4:$MZ$24,MATCH(Summary!E$5,ENERGY_PRICING!$D$4:$D$24,0),MATCH(Summary!$B330,ENERGY_PRICING!$D$4:$MZ$4,0))</f>
        <v>118.23632862407297</v>
      </c>
      <c r="F330" s="11">
        <f>INDEX(ENERGY_PRICING!$D$4:$MZ$24,MATCH(Summary!F$5,ENERGY_PRICING!$D$4:$D$24,0),MATCH(Summary!$B330,ENERGY_PRICING!$D$4:$MZ$4,0))</f>
        <v>97.636328624072974</v>
      </c>
      <c r="G330" s="11">
        <f>INDEX(ENERGY_PRICING!$D$4:$MZ$24,MATCH(Summary!G$5,ENERGY_PRICING!$D$4:$D$24,0),MATCH(Summary!$B330,ENERGY_PRICING!$D$4:$MZ$4,0))</f>
        <v>106.93955443052458</v>
      </c>
      <c r="H330" s="11">
        <f>INDEX(ENERGY_PRICING!$D$4:$MZ$24,MATCH(Summary!H$5,ENERGY_PRICING!$D$4:$D$24,0),MATCH(Summary!$B330,ENERGY_PRICING!$D$4:$MZ$4,0))</f>
        <v>108.44160834587707</v>
      </c>
      <c r="I330" s="11">
        <f>INDEX(ENERGY_PRICING!$D$4:$MZ$24,MATCH(Summary!I$5,ENERGY_PRICING!$D$4:$D$24,0),MATCH(Summary!$B330,ENERGY_PRICING!$D$4:$MZ$4,0))</f>
        <v>91.974156277238976</v>
      </c>
    </row>
    <row r="331" spans="2:9" x14ac:dyDescent="0.25">
      <c r="B331" s="91">
        <v>54636</v>
      </c>
      <c r="C331" s="91" t="s">
        <v>139</v>
      </c>
      <c r="D331" s="14">
        <f t="shared" si="6"/>
        <v>2049</v>
      </c>
      <c r="E331" s="11">
        <f>INDEX(ENERGY_PRICING!$D$4:$MZ$24,MATCH(Summary!E$5,ENERGY_PRICING!$D$4:$D$24,0),MATCH(Summary!$B331,ENERGY_PRICING!$D$4:$MZ$4,0))</f>
        <v>118.23632862407297</v>
      </c>
      <c r="F331" s="11">
        <f>INDEX(ENERGY_PRICING!$D$4:$MZ$24,MATCH(Summary!F$5,ENERGY_PRICING!$D$4:$D$24,0),MATCH(Summary!$B331,ENERGY_PRICING!$D$4:$MZ$4,0))</f>
        <v>97.636328624072974</v>
      </c>
      <c r="G331" s="11">
        <f>INDEX(ENERGY_PRICING!$D$4:$MZ$24,MATCH(Summary!G$5,ENERGY_PRICING!$D$4:$D$24,0),MATCH(Summary!$B331,ENERGY_PRICING!$D$4:$MZ$4,0))</f>
        <v>107.38256518321276</v>
      </c>
      <c r="H331" s="11">
        <f>INDEX(ENERGY_PRICING!$D$4:$MZ$24,MATCH(Summary!H$5,ENERGY_PRICING!$D$4:$D$24,0),MATCH(Summary!$B331,ENERGY_PRICING!$D$4:$MZ$4,0))</f>
        <v>112.25568346278264</v>
      </c>
      <c r="I331" s="11">
        <f>INDEX(ENERGY_PRICING!$D$4:$MZ$24,MATCH(Summary!I$5,ENERGY_PRICING!$D$4:$D$24,0),MATCH(Summary!$B331,ENERGY_PRICING!$D$4:$MZ$4,0))</f>
        <v>85.675038301492336</v>
      </c>
    </row>
    <row r="332" spans="2:9" x14ac:dyDescent="0.25">
      <c r="B332" s="91">
        <v>54667</v>
      </c>
      <c r="C332" s="91" t="s">
        <v>139</v>
      </c>
      <c r="D332" s="14">
        <f t="shared" si="6"/>
        <v>2049</v>
      </c>
      <c r="E332" s="11">
        <f>INDEX(ENERGY_PRICING!$D$4:$MZ$24,MATCH(Summary!E$5,ENERGY_PRICING!$D$4:$D$24,0),MATCH(Summary!$B332,ENERGY_PRICING!$D$4:$MZ$4,0))</f>
        <v>80.726872646780848</v>
      </c>
      <c r="F332" s="11">
        <f>INDEX(ENERGY_PRICING!$D$4:$MZ$24,MATCH(Summary!F$5,ENERGY_PRICING!$D$4:$D$24,0),MATCH(Summary!$B332,ENERGY_PRICING!$D$4:$MZ$4,0))</f>
        <v>72.126872646780839</v>
      </c>
      <c r="G332" s="11">
        <f>INDEX(ENERGY_PRICING!$D$4:$MZ$24,MATCH(Summary!G$5,ENERGY_PRICING!$D$4:$D$24,0),MATCH(Summary!$B332,ENERGY_PRICING!$D$4:$MZ$4,0))</f>
        <v>76.140205980114175</v>
      </c>
      <c r="H332" s="11">
        <f>INDEX(ENERGY_PRICING!$D$4:$MZ$24,MATCH(Summary!H$5,ENERGY_PRICING!$D$4:$D$24,0),MATCH(Summary!$B332,ENERGY_PRICING!$D$4:$MZ$4,0))</f>
        <v>75.742643558554818</v>
      </c>
      <c r="I332" s="11">
        <f>INDEX(ENERGY_PRICING!$D$4:$MZ$24,MATCH(Summary!I$5,ENERGY_PRICING!$D$4:$D$24,0),MATCH(Summary!$B332,ENERGY_PRICING!$D$4:$MZ$4,0))</f>
        <v>72.348664156566215</v>
      </c>
    </row>
    <row r="333" spans="2:9" x14ac:dyDescent="0.25">
      <c r="B333" s="91">
        <v>54697</v>
      </c>
      <c r="C333" s="91" t="s">
        <v>138</v>
      </c>
      <c r="D333" s="14">
        <f t="shared" si="6"/>
        <v>2049</v>
      </c>
      <c r="E333" s="11">
        <f>INDEX(ENERGY_PRICING!$D$4:$MZ$24,MATCH(Summary!E$5,ENERGY_PRICING!$D$4:$D$24,0),MATCH(Summary!$B333,ENERGY_PRICING!$D$4:$MZ$4,0))</f>
        <v>80.726872646780848</v>
      </c>
      <c r="F333" s="11">
        <f>INDEX(ENERGY_PRICING!$D$4:$MZ$24,MATCH(Summary!F$5,ENERGY_PRICING!$D$4:$D$24,0),MATCH(Summary!$B333,ENERGY_PRICING!$D$4:$MZ$4,0))</f>
        <v>72.126872646780839</v>
      </c>
      <c r="G333" s="11">
        <f>INDEX(ENERGY_PRICING!$D$4:$MZ$24,MATCH(Summary!G$5,ENERGY_PRICING!$D$4:$D$24,0),MATCH(Summary!$B333,ENERGY_PRICING!$D$4:$MZ$4,0))</f>
        <v>76.010743614522781</v>
      </c>
      <c r="H333" s="11">
        <f>INDEX(ENERGY_PRICING!$D$4:$MZ$24,MATCH(Summary!H$5,ENERGY_PRICING!$D$4:$D$24,0),MATCH(Summary!$B333,ENERGY_PRICING!$D$4:$MZ$4,0))</f>
        <v>77.952679098393745</v>
      </c>
      <c r="I333" s="11">
        <f>INDEX(ENERGY_PRICING!$D$4:$MZ$24,MATCH(Summary!I$5,ENERGY_PRICING!$D$4:$D$24,0),MATCH(Summary!$B333,ENERGY_PRICING!$D$4:$MZ$4,0))</f>
        <v>66.578485550006647</v>
      </c>
    </row>
    <row r="334" spans="2:9" x14ac:dyDescent="0.25">
      <c r="B334" s="91">
        <v>54728</v>
      </c>
      <c r="C334" s="91" t="s">
        <v>138</v>
      </c>
      <c r="D334" s="14">
        <f t="shared" si="6"/>
        <v>2049</v>
      </c>
      <c r="E334" s="11">
        <f>INDEX(ENERGY_PRICING!$D$4:$MZ$24,MATCH(Summary!E$5,ENERGY_PRICING!$D$4:$D$24,0),MATCH(Summary!$B334,ENERGY_PRICING!$D$4:$MZ$4,0))</f>
        <v>98.809250109605813</v>
      </c>
      <c r="F334" s="11">
        <f>INDEX(ENERGY_PRICING!$D$4:$MZ$24,MATCH(Summary!F$5,ENERGY_PRICING!$D$4:$D$24,0),MATCH(Summary!$B334,ENERGY_PRICING!$D$4:$MZ$4,0))</f>
        <v>82.809250109605813</v>
      </c>
      <c r="G334" s="11">
        <f>INDEX(ENERGY_PRICING!$D$4:$MZ$24,MATCH(Summary!G$5,ENERGY_PRICING!$D$4:$D$24,0),MATCH(Summary!$B334,ENERGY_PRICING!$D$4:$MZ$4,0))</f>
        <v>90.26556078921746</v>
      </c>
      <c r="H334" s="11">
        <f>INDEX(ENERGY_PRICING!$D$4:$MZ$24,MATCH(Summary!H$5,ENERGY_PRICING!$D$4:$D$24,0),MATCH(Summary!$B334,ENERGY_PRICING!$D$4:$MZ$4,0))</f>
        <v>91.248941772618949</v>
      </c>
      <c r="I334" s="11">
        <f>INDEX(ENERGY_PRICING!$D$4:$MZ$24,MATCH(Summary!I$5,ENERGY_PRICING!$D$4:$D$24,0),MATCH(Summary!$B334,ENERGY_PRICING!$D$4:$MZ$4,0))</f>
        <v>80.141571992369563</v>
      </c>
    </row>
    <row r="335" spans="2:9" x14ac:dyDescent="0.25">
      <c r="B335" s="91">
        <v>54758</v>
      </c>
      <c r="C335" s="91" t="s">
        <v>138</v>
      </c>
      <c r="D335" s="14">
        <f t="shared" si="6"/>
        <v>2049</v>
      </c>
      <c r="E335" s="11">
        <f>INDEX(ENERGY_PRICING!$D$4:$MZ$24,MATCH(Summary!E$5,ENERGY_PRICING!$D$4:$D$24,0),MATCH(Summary!$B335,ENERGY_PRICING!$D$4:$MZ$4,0))</f>
        <v>146.63428884447995</v>
      </c>
      <c r="F335" s="11">
        <f>INDEX(ENERGY_PRICING!$D$4:$MZ$24,MATCH(Summary!F$5,ENERGY_PRICING!$D$4:$D$24,0),MATCH(Summary!$B335,ENERGY_PRICING!$D$4:$MZ$4,0))</f>
        <v>127.38428884447995</v>
      </c>
      <c r="G335" s="11">
        <f>INDEX(ENERGY_PRICING!$D$4:$MZ$24,MATCH(Summary!G$5,ENERGY_PRICING!$D$4:$D$24,0),MATCH(Summary!$B335,ENERGY_PRICING!$D$4:$MZ$4,0))</f>
        <v>136.4918157262004</v>
      </c>
      <c r="H335" s="11">
        <f>INDEX(ENERGY_PRICING!$D$4:$MZ$24,MATCH(Summary!H$5,ENERGY_PRICING!$D$4:$D$24,0),MATCH(Summary!$B335,ENERGY_PRICING!$D$4:$MZ$4,0))</f>
        <v>136.93640855917417</v>
      </c>
      <c r="I335" s="11">
        <f>INDEX(ENERGY_PRICING!$D$4:$MZ$24,MATCH(Summary!I$5,ENERGY_PRICING!$D$4:$D$24,0),MATCH(Summary!$B335,ENERGY_PRICING!$D$4:$MZ$4,0))</f>
        <v>125.66714618928511</v>
      </c>
    </row>
    <row r="336" spans="2:9" x14ac:dyDescent="0.25">
      <c r="B336" s="91">
        <v>54789</v>
      </c>
      <c r="C336" s="91" t="s">
        <v>138</v>
      </c>
      <c r="D336" s="14">
        <f t="shared" si="6"/>
        <v>2050</v>
      </c>
      <c r="E336" s="11">
        <f>INDEX(ENERGY_PRICING!$D$4:$MZ$24,MATCH(Summary!E$5,ENERGY_PRICING!$D$4:$D$24,0),MATCH(Summary!$B336,ENERGY_PRICING!$D$4:$MZ$4,0))</f>
        <v>253.86358824336187</v>
      </c>
      <c r="F336" s="11">
        <f>INDEX(ENERGY_PRICING!$D$4:$MZ$24,MATCH(Summary!F$5,ENERGY_PRICING!$D$4:$D$24,0),MATCH(Summary!$B336,ENERGY_PRICING!$D$4:$MZ$4,0))</f>
        <v>219.86358824336187</v>
      </c>
      <c r="G336" s="11">
        <f>INDEX(ENERGY_PRICING!$D$4:$MZ$24,MATCH(Summary!G$5,ENERGY_PRICING!$D$4:$D$24,0),MATCH(Summary!$B336,ENERGY_PRICING!$D$4:$MZ$4,0))</f>
        <v>234.48724415734034</v>
      </c>
      <c r="H336" s="11">
        <f>INDEX(ENERGY_PRICING!$D$4:$MZ$24,MATCH(Summary!H$5,ENERGY_PRICING!$D$4:$D$24,0),MATCH(Summary!$B336,ENERGY_PRICING!$D$4:$MZ$4,0))</f>
        <v>234.70669830002765</v>
      </c>
      <c r="I336" s="11">
        <f>INDEX(ENERGY_PRICING!$D$4:$MZ$24,MATCH(Summary!I$5,ENERGY_PRICING!$D$4:$D$24,0),MATCH(Summary!$B336,ENERGY_PRICING!$D$4:$MZ$4,0))</f>
        <v>212.11285200099809</v>
      </c>
    </row>
    <row r="337" spans="2:10" x14ac:dyDescent="0.25">
      <c r="B337" s="91">
        <v>54820</v>
      </c>
      <c r="C337" s="91" t="s">
        <v>138</v>
      </c>
      <c r="D337" s="14">
        <f t="shared" si="6"/>
        <v>2050</v>
      </c>
      <c r="E337" s="11">
        <f>INDEX(ENERGY_PRICING!$D$4:$MZ$24,MATCH(Summary!E$5,ENERGY_PRICING!$D$4:$D$24,0),MATCH(Summary!$B337,ENERGY_PRICING!$D$4:$MZ$4,0))</f>
        <v>225.9152857</v>
      </c>
      <c r="F337" s="11">
        <f>INDEX(ENERGY_PRICING!$D$4:$MZ$24,MATCH(Summary!F$5,ENERGY_PRICING!$D$4:$D$24,0),MATCH(Summary!$B337,ENERGY_PRICING!$D$4:$MZ$4,0))</f>
        <v>191.9152857</v>
      </c>
      <c r="G337" s="11">
        <f>INDEX(ENERGY_PRICING!$D$4:$MZ$24,MATCH(Summary!G$5,ENERGY_PRICING!$D$4:$D$24,0),MATCH(Summary!$B337,ENERGY_PRICING!$D$4:$MZ$4,0))</f>
        <v>208.1057618904762</v>
      </c>
      <c r="H337" s="11">
        <f>INDEX(ENERGY_PRICING!$D$4:$MZ$24,MATCH(Summary!H$5,ENERGY_PRICING!$D$4:$D$24,0),MATCH(Summary!$B337,ENERGY_PRICING!$D$4:$MZ$4,0))</f>
        <v>216.2009999857143</v>
      </c>
      <c r="I337" s="11">
        <f>INDEX(ENERGY_PRICING!$D$4:$MZ$24,MATCH(Summary!I$5,ENERGY_PRICING!$D$4:$D$24,0),MATCH(Summary!$B337,ENERGY_PRICING!$D$4:$MZ$4,0))</f>
        <v>172.48671427142855</v>
      </c>
    </row>
    <row r="338" spans="2:10" x14ac:dyDescent="0.25">
      <c r="B338" s="91">
        <v>54848</v>
      </c>
      <c r="C338" s="91" t="s">
        <v>138</v>
      </c>
      <c r="D338" s="14">
        <f t="shared" si="6"/>
        <v>2050</v>
      </c>
      <c r="E338" s="11">
        <f>INDEX(ENERGY_PRICING!$D$4:$MZ$24,MATCH(Summary!E$5,ENERGY_PRICING!$D$4:$D$24,0),MATCH(Summary!$B338,ENERGY_PRICING!$D$4:$MZ$4,0))</f>
        <v>140.75178508406867</v>
      </c>
      <c r="F338" s="11">
        <f>INDEX(ENERGY_PRICING!$D$4:$MZ$24,MATCH(Summary!F$5,ENERGY_PRICING!$D$4:$D$24,0),MATCH(Summary!$B338,ENERGY_PRICING!$D$4:$MZ$4,0))</f>
        <v>127.75178508406867</v>
      </c>
      <c r="G338" s="11">
        <f>INDEX(ENERGY_PRICING!$D$4:$MZ$24,MATCH(Summary!G$5,ENERGY_PRICING!$D$4:$D$24,0),MATCH(Summary!$B338,ENERGY_PRICING!$D$4:$MZ$4,0))</f>
        <v>134.1905468606501</v>
      </c>
      <c r="H338" s="11">
        <f>INDEX(ENERGY_PRICING!$D$4:$MZ$24,MATCH(Summary!H$5,ENERGY_PRICING!$D$4:$D$24,0),MATCH(Summary!$B338,ENERGY_PRICING!$D$4:$MZ$4,0))</f>
        <v>137.39694637439126</v>
      </c>
      <c r="I338" s="11">
        <f>INDEX(ENERGY_PRICING!$D$4:$MZ$24,MATCH(Summary!I$5,ENERGY_PRICING!$D$4:$D$24,0),MATCH(Summary!$B338,ENERGY_PRICING!$D$4:$MZ$4,0))</f>
        <v>120.52697949905227</v>
      </c>
    </row>
    <row r="339" spans="2:10" x14ac:dyDescent="0.25">
      <c r="B339" s="91">
        <v>54879</v>
      </c>
      <c r="C339" s="91" t="s">
        <v>138</v>
      </c>
      <c r="D339" s="14">
        <f t="shared" si="6"/>
        <v>2050</v>
      </c>
      <c r="E339" s="11">
        <f>INDEX(ENERGY_PRICING!$D$4:$MZ$24,MATCH(Summary!E$5,ENERGY_PRICING!$D$4:$D$24,0),MATCH(Summary!$B339,ENERGY_PRICING!$D$4:$MZ$4,0))</f>
        <v>120.16886839212984</v>
      </c>
      <c r="F339" s="11">
        <f>INDEX(ENERGY_PRICING!$D$4:$MZ$24,MATCH(Summary!F$5,ENERGY_PRICING!$D$4:$D$24,0),MATCH(Summary!$B339,ENERGY_PRICING!$D$4:$MZ$4,0))</f>
        <v>106.91886839212984</v>
      </c>
      <c r="G339" s="11">
        <f>INDEX(ENERGY_PRICING!$D$4:$MZ$24,MATCH(Summary!G$5,ENERGY_PRICING!$D$4:$D$24,0),MATCH(Summary!$B339,ENERGY_PRICING!$D$4:$MZ$4,0))</f>
        <v>113.10220172546316</v>
      </c>
      <c r="H339" s="11">
        <f>INDEX(ENERGY_PRICING!$D$4:$MZ$24,MATCH(Summary!H$5,ENERGY_PRICING!$D$4:$D$24,0),MATCH(Summary!$B339,ENERGY_PRICING!$D$4:$MZ$4,0))</f>
        <v>116.19386839212984</v>
      </c>
      <c r="I339" s="11">
        <f>INDEX(ENERGY_PRICING!$D$4:$MZ$24,MATCH(Summary!I$5,ENERGY_PRICING!$D$4:$D$24,0),MATCH(Summary!$B339,ENERGY_PRICING!$D$4:$MZ$4,0))</f>
        <v>98.968868392129835</v>
      </c>
    </row>
    <row r="340" spans="2:10" x14ac:dyDescent="0.25">
      <c r="B340" s="91">
        <v>54909</v>
      </c>
      <c r="C340" s="91" t="s">
        <v>138</v>
      </c>
      <c r="D340" s="14">
        <f t="shared" si="6"/>
        <v>2050</v>
      </c>
      <c r="E340" s="11">
        <f>INDEX(ENERGY_PRICING!$D$4:$MZ$24,MATCH(Summary!E$5,ENERGY_PRICING!$D$4:$D$24,0),MATCH(Summary!$B340,ENERGY_PRICING!$D$4:$MZ$4,0))</f>
        <v>88.874892248346015</v>
      </c>
      <c r="F340" s="11">
        <f>INDEX(ENERGY_PRICING!$D$4:$MZ$24,MATCH(Summary!F$5,ENERGY_PRICING!$D$4:$D$24,0),MATCH(Summary!$B340,ENERGY_PRICING!$D$4:$MZ$4,0))</f>
        <v>75.524892248346021</v>
      </c>
      <c r="G340" s="11">
        <f>INDEX(ENERGY_PRICING!$D$4:$MZ$24,MATCH(Summary!G$5,ENERGY_PRICING!$D$4:$D$24,0),MATCH(Summary!$B340,ENERGY_PRICING!$D$4:$MZ$4,0))</f>
        <v>81.553924506410539</v>
      </c>
      <c r="H340" s="11">
        <f>INDEX(ENERGY_PRICING!$D$4:$MZ$24,MATCH(Summary!H$5,ENERGY_PRICING!$D$4:$D$24,0),MATCH(Summary!$B340,ENERGY_PRICING!$D$4:$MZ$4,0))</f>
        <v>82.132153788721965</v>
      </c>
      <c r="I340" s="11">
        <f>INDEX(ENERGY_PRICING!$D$4:$MZ$24,MATCH(Summary!I$5,ENERGY_PRICING!$D$4:$D$24,0),MATCH(Summary!$B340,ENERGY_PRICING!$D$4:$MZ$4,0))</f>
        <v>72.64585303856191</v>
      </c>
    </row>
    <row r="341" spans="2:10" x14ac:dyDescent="0.25">
      <c r="B341" s="91">
        <v>54940</v>
      </c>
      <c r="C341" s="91" t="s">
        <v>139</v>
      </c>
      <c r="D341" s="14">
        <f t="shared" si="6"/>
        <v>2050</v>
      </c>
      <c r="E341" s="11">
        <f>INDEX(ENERGY_PRICING!$D$4:$MZ$24,MATCH(Summary!E$5,ENERGY_PRICING!$D$4:$D$24,0),MATCH(Summary!$B341,ENERGY_PRICING!$D$4:$MZ$4,0))</f>
        <v>93.464675416100974</v>
      </c>
      <c r="F341" s="11">
        <f>INDEX(ENERGY_PRICING!$D$4:$MZ$24,MATCH(Summary!F$5,ENERGY_PRICING!$D$4:$D$24,0),MATCH(Summary!$B341,ENERGY_PRICING!$D$4:$MZ$4,0))</f>
        <v>77.364675416100965</v>
      </c>
      <c r="G341" s="11">
        <f>INDEX(ENERGY_PRICING!$D$4:$MZ$24,MATCH(Summary!G$5,ENERGY_PRICING!$D$4:$D$24,0),MATCH(Summary!$B341,ENERGY_PRICING!$D$4:$MZ$4,0))</f>
        <v>85.235786527212085</v>
      </c>
      <c r="H341" s="11">
        <f>INDEX(ENERGY_PRICING!$D$4:$MZ$24,MATCH(Summary!H$5,ENERGY_PRICING!$D$4:$D$24,0),MATCH(Summary!$B341,ENERGY_PRICING!$D$4:$MZ$4,0))</f>
        <v>89.171342082767652</v>
      </c>
      <c r="I341" s="11">
        <f>INDEX(ENERGY_PRICING!$D$4:$MZ$24,MATCH(Summary!I$5,ENERGY_PRICING!$D$4:$D$24,0),MATCH(Summary!$B341,ENERGY_PRICING!$D$4:$MZ$4,0))</f>
        <v>68.778008749434292</v>
      </c>
    </row>
    <row r="342" spans="2:10" x14ac:dyDescent="0.25">
      <c r="B342" s="91">
        <v>54970</v>
      </c>
      <c r="C342" s="91" t="s">
        <v>139</v>
      </c>
      <c r="D342" s="14">
        <f t="shared" si="6"/>
        <v>2050</v>
      </c>
      <c r="E342" s="11">
        <f>INDEX(ENERGY_PRICING!$D$4:$MZ$24,MATCH(Summary!E$5,ENERGY_PRICING!$D$4:$D$24,0),MATCH(Summary!$B342,ENERGY_PRICING!$D$4:$MZ$4,0))</f>
        <v>121.00337442263074</v>
      </c>
      <c r="F342" s="11">
        <f>INDEX(ENERGY_PRICING!$D$4:$MZ$24,MATCH(Summary!F$5,ENERGY_PRICING!$D$4:$D$24,0),MATCH(Summary!$B342,ENERGY_PRICING!$D$4:$MZ$4,0))</f>
        <v>100.40337442263075</v>
      </c>
      <c r="G342" s="11">
        <f>INDEX(ENERGY_PRICING!$D$4:$MZ$24,MATCH(Summary!G$5,ENERGY_PRICING!$D$4:$D$24,0),MATCH(Summary!$B342,ENERGY_PRICING!$D$4:$MZ$4,0))</f>
        <v>109.26358947639419</v>
      </c>
      <c r="H342" s="11">
        <f>INDEX(ENERGY_PRICING!$D$4:$MZ$24,MATCH(Summary!H$5,ENERGY_PRICING!$D$4:$D$24,0),MATCH(Summary!$B342,ENERGY_PRICING!$D$4:$MZ$4,0))</f>
        <v>110.45487847351362</v>
      </c>
      <c r="I342" s="11">
        <f>INDEX(ENERGY_PRICING!$D$4:$MZ$24,MATCH(Summary!I$5,ENERGY_PRICING!$D$4:$D$24,0),MATCH(Summary!$B342,ENERGY_PRICING!$D$4:$MZ$4,0))</f>
        <v>93.590688901510163</v>
      </c>
    </row>
    <row r="343" spans="2:10" x14ac:dyDescent="0.25">
      <c r="B343" s="91">
        <v>55001</v>
      </c>
      <c r="C343" s="91" t="s">
        <v>139</v>
      </c>
      <c r="D343" s="14">
        <f t="shared" si="6"/>
        <v>2050</v>
      </c>
      <c r="E343" s="11">
        <f>INDEX(ENERGY_PRICING!$D$4:$MZ$24,MATCH(Summary!E$5,ENERGY_PRICING!$D$4:$D$24,0),MATCH(Summary!$B343,ENERGY_PRICING!$D$4:$MZ$4,0))</f>
        <v>121.00337442263074</v>
      </c>
      <c r="F343" s="11">
        <f>INDEX(ENERGY_PRICING!$D$4:$MZ$24,MATCH(Summary!F$5,ENERGY_PRICING!$D$4:$D$24,0),MATCH(Summary!$B343,ENERGY_PRICING!$D$4:$MZ$4,0))</f>
        <v>100.40337442263075</v>
      </c>
      <c r="G343" s="11">
        <f>INDEX(ENERGY_PRICING!$D$4:$MZ$24,MATCH(Summary!G$5,ENERGY_PRICING!$D$4:$D$24,0),MATCH(Summary!$B343,ENERGY_PRICING!$D$4:$MZ$4,0))</f>
        <v>110.59262173445869</v>
      </c>
      <c r="H343" s="11">
        <f>INDEX(ENERGY_PRICING!$D$4:$MZ$24,MATCH(Summary!H$5,ENERGY_PRICING!$D$4:$D$24,0),MATCH(Summary!$B343,ENERGY_PRICING!$D$4:$MZ$4,0))</f>
        <v>115.68724539037267</v>
      </c>
      <c r="I343" s="11">
        <f>INDEX(ENERGY_PRICING!$D$4:$MZ$24,MATCH(Summary!I$5,ENERGY_PRICING!$D$4:$D$24,0),MATCH(Summary!$B343,ENERGY_PRICING!$D$4:$MZ$4,0))</f>
        <v>89.771116358114625</v>
      </c>
    </row>
    <row r="344" spans="2:10" x14ac:dyDescent="0.25">
      <c r="B344" s="91">
        <v>55032</v>
      </c>
      <c r="C344" s="91" t="s">
        <v>139</v>
      </c>
      <c r="D344" s="14">
        <f t="shared" si="6"/>
        <v>2050</v>
      </c>
      <c r="E344" s="11">
        <f>INDEX(ENERGY_PRICING!$D$4:$MZ$24,MATCH(Summary!E$5,ENERGY_PRICING!$D$4:$D$24,0),MATCH(Summary!$B344,ENERGY_PRICING!$D$4:$MZ$4,0))</f>
        <v>82.616097019589262</v>
      </c>
      <c r="F344" s="11">
        <f>INDEX(ENERGY_PRICING!$D$4:$MZ$24,MATCH(Summary!F$5,ENERGY_PRICING!$D$4:$D$24,0),MATCH(Summary!$B344,ENERGY_PRICING!$D$4:$MZ$4,0))</f>
        <v>74.016097019589267</v>
      </c>
      <c r="G344" s="11">
        <f>INDEX(ENERGY_PRICING!$D$4:$MZ$24,MATCH(Summary!G$5,ENERGY_PRICING!$D$4:$D$24,0),MATCH(Summary!$B344,ENERGY_PRICING!$D$4:$MZ$4,0))</f>
        <v>78.029430352922603</v>
      </c>
      <c r="H344" s="11">
        <f>INDEX(ENERGY_PRICING!$D$4:$MZ$24,MATCH(Summary!H$5,ENERGY_PRICING!$D$4:$D$24,0),MATCH(Summary!$B344,ENERGY_PRICING!$D$4:$MZ$4,0))</f>
        <v>77.568893785602967</v>
      </c>
      <c r="I344" s="11">
        <f>INDEX(ENERGY_PRICING!$D$4:$MZ$24,MATCH(Summary!I$5,ENERGY_PRICING!$D$4:$D$24,0),MATCH(Summary!$B344,ENERGY_PRICING!$D$4:$MZ$4,0))</f>
        <v>74.363836820895216</v>
      </c>
    </row>
    <row r="345" spans="2:10" x14ac:dyDescent="0.25">
      <c r="B345" s="91">
        <v>55062</v>
      </c>
      <c r="C345" s="91" t="s">
        <v>138</v>
      </c>
      <c r="D345" s="14">
        <f t="shared" si="6"/>
        <v>2050</v>
      </c>
      <c r="E345" s="11">
        <f>INDEX(ENERGY_PRICING!$D$4:$MZ$24,MATCH(Summary!E$5,ENERGY_PRICING!$D$4:$D$24,0),MATCH(Summary!$B345,ENERGY_PRICING!$D$4:$MZ$4,0))</f>
        <v>82.616097019589262</v>
      </c>
      <c r="F345" s="11">
        <f>INDEX(ENERGY_PRICING!$D$4:$MZ$24,MATCH(Summary!F$5,ENERGY_PRICING!$D$4:$D$24,0),MATCH(Summary!$B345,ENERGY_PRICING!$D$4:$MZ$4,0))</f>
        <v>74.016097019589267</v>
      </c>
      <c r="G345" s="11">
        <f>INDEX(ENERGY_PRICING!$D$4:$MZ$24,MATCH(Summary!G$5,ENERGY_PRICING!$D$4:$D$24,0),MATCH(Summary!$B345,ENERGY_PRICING!$D$4:$MZ$4,0))</f>
        <v>77.899967987331195</v>
      </c>
      <c r="H345" s="11">
        <f>INDEX(ENERGY_PRICING!$D$4:$MZ$24,MATCH(Summary!H$5,ENERGY_PRICING!$D$4:$D$24,0),MATCH(Summary!$B345,ENERGY_PRICING!$D$4:$MZ$4,0))</f>
        <v>79.841903471202173</v>
      </c>
      <c r="I345" s="11">
        <f>INDEX(ENERGY_PRICING!$D$4:$MZ$24,MATCH(Summary!I$5,ENERGY_PRICING!$D$4:$D$24,0),MATCH(Summary!$B345,ENERGY_PRICING!$D$4:$MZ$4,0))</f>
        <v>68.467709922815089</v>
      </c>
    </row>
    <row r="346" spans="2:10" x14ac:dyDescent="0.25">
      <c r="B346" s="91">
        <v>55093</v>
      </c>
      <c r="C346" s="91" t="s">
        <v>138</v>
      </c>
      <c r="D346" s="14">
        <f t="shared" si="6"/>
        <v>2050</v>
      </c>
      <c r="E346" s="11">
        <f>INDEX(ENERGY_PRICING!$D$4:$MZ$24,MATCH(Summary!E$5,ENERGY_PRICING!$D$4:$D$24,0),MATCH(Summary!$B346,ENERGY_PRICING!$D$4:$MZ$4,0))</f>
        <v>99.856458952835126</v>
      </c>
      <c r="F346" s="11">
        <f>INDEX(ENERGY_PRICING!$D$4:$MZ$24,MATCH(Summary!F$5,ENERGY_PRICING!$D$4:$D$24,0),MATCH(Summary!$B346,ENERGY_PRICING!$D$4:$MZ$4,0))</f>
        <v>83.856458952835126</v>
      </c>
      <c r="G346" s="11">
        <f>INDEX(ENERGY_PRICING!$D$4:$MZ$24,MATCH(Summary!G$5,ENERGY_PRICING!$D$4:$D$24,0),MATCH(Summary!$B346,ENERGY_PRICING!$D$4:$MZ$4,0))</f>
        <v>91.312769632446773</v>
      </c>
      <c r="H346" s="11">
        <f>INDEX(ENERGY_PRICING!$D$4:$MZ$24,MATCH(Summary!H$5,ENERGY_PRICING!$D$4:$D$24,0),MATCH(Summary!$B346,ENERGY_PRICING!$D$4:$MZ$4,0))</f>
        <v>92.261243654407281</v>
      </c>
      <c r="I346" s="11">
        <f>INDEX(ENERGY_PRICING!$D$4:$MZ$24,MATCH(Summary!I$5,ENERGY_PRICING!$D$4:$D$24,0),MATCH(Summary!$B346,ENERGY_PRICING!$D$4:$MZ$4,0))</f>
        <v>81.262958128660955</v>
      </c>
    </row>
    <row r="347" spans="2:10" x14ac:dyDescent="0.25">
      <c r="B347" s="91">
        <v>55123</v>
      </c>
      <c r="C347" s="91" t="s">
        <v>138</v>
      </c>
      <c r="D347" s="14">
        <f t="shared" si="6"/>
        <v>2050</v>
      </c>
      <c r="E347" s="11">
        <f>INDEX(ENERGY_PRICING!$D$4:$MZ$24,MATCH(Summary!E$5,ENERGY_PRICING!$D$4:$D$24,0),MATCH(Summary!$B347,ENERGY_PRICING!$D$4:$MZ$4,0))</f>
        <v>148.10953720891524</v>
      </c>
      <c r="F347" s="11">
        <f>INDEX(ENERGY_PRICING!$D$4:$MZ$24,MATCH(Summary!F$5,ENERGY_PRICING!$D$4:$D$24,0),MATCH(Summary!$B347,ENERGY_PRICING!$D$4:$MZ$4,0))</f>
        <v>128.85953720891524</v>
      </c>
      <c r="G347" s="11">
        <f>INDEX(ENERGY_PRICING!$D$4:$MZ$24,MATCH(Summary!G$5,ENERGY_PRICING!$D$4:$D$24,0),MATCH(Summary!$B347,ENERGY_PRICING!$D$4:$MZ$4,0))</f>
        <v>137.55308559601201</v>
      </c>
      <c r="H347" s="11">
        <f>INDEX(ENERGY_PRICING!$D$4:$MZ$24,MATCH(Summary!H$5,ENERGY_PRICING!$D$4:$D$24,0),MATCH(Summary!$B347,ENERGY_PRICING!$D$4:$MZ$4,0))</f>
        <v>137.74310052475667</v>
      </c>
      <c r="I347" s="11">
        <f>INDEX(ENERGY_PRICING!$D$4:$MZ$24,MATCH(Summary!I$5,ENERGY_PRICING!$D$4:$D$24,0),MATCH(Summary!$B347,ENERGY_PRICING!$D$4:$MZ$4,0))</f>
        <v>125.99563638368396</v>
      </c>
    </row>
    <row r="348" spans="2:10" x14ac:dyDescent="0.25">
      <c r="B348" s="58"/>
      <c r="D348" s="58"/>
      <c r="E348" s="58"/>
      <c r="F348" s="58"/>
      <c r="G348" s="58"/>
      <c r="H348" s="58"/>
      <c r="I348" s="58"/>
      <c r="J348" s="58"/>
    </row>
    <row r="349" spans="2:10" x14ac:dyDescent="0.25">
      <c r="B349" s="58"/>
      <c r="D349" s="14">
        <v>2022</v>
      </c>
      <c r="E349" s="11">
        <f t="shared" ref="E349:I358" si="7">AVERAGEIFS(E$6:E$347,$D$6:$D$347,$D349)</f>
        <v>137.41300747863247</v>
      </c>
      <c r="F349" s="11">
        <f t="shared" si="7"/>
        <v>111.93085664335665</v>
      </c>
      <c r="G349" s="11">
        <f t="shared" si="7"/>
        <v>123.59116424063808</v>
      </c>
      <c r="H349" s="11">
        <f t="shared" si="7"/>
        <v>126.53617793161141</v>
      </c>
      <c r="I349" s="11">
        <f t="shared" si="7"/>
        <v>103.02920107036033</v>
      </c>
      <c r="J349" s="58"/>
    </row>
    <row r="350" spans="2:10" x14ac:dyDescent="0.25">
      <c r="B350" s="58"/>
      <c r="D350" s="14">
        <f>1+D349</f>
        <v>2023</v>
      </c>
      <c r="E350" s="11">
        <f t="shared" si="7"/>
        <v>131.04479166666667</v>
      </c>
      <c r="F350" s="11">
        <f t="shared" si="7"/>
        <v>110.89562937062935</v>
      </c>
      <c r="G350" s="11">
        <f t="shared" si="7"/>
        <v>120.23106914492597</v>
      </c>
      <c r="H350" s="11">
        <f t="shared" si="7"/>
        <v>123.04215078790685</v>
      </c>
      <c r="I350" s="11">
        <f t="shared" si="7"/>
        <v>102.95056027790906</v>
      </c>
      <c r="J350" s="58"/>
    </row>
    <row r="351" spans="2:10" x14ac:dyDescent="0.25">
      <c r="B351" s="58"/>
      <c r="D351" s="14">
        <f t="shared" ref="D351:D369" si="8">1+D350</f>
        <v>2024</v>
      </c>
      <c r="E351" s="11">
        <f t="shared" si="7"/>
        <v>99.083333333333329</v>
      </c>
      <c r="F351" s="11">
        <f t="shared" si="7"/>
        <v>80.970833333333317</v>
      </c>
      <c r="G351" s="11">
        <f t="shared" si="7"/>
        <v>87.380895338112893</v>
      </c>
      <c r="H351" s="11">
        <f t="shared" si="7"/>
        <v>90.285629894741064</v>
      </c>
      <c r="I351" s="11">
        <f t="shared" si="7"/>
        <v>71.365890098980358</v>
      </c>
      <c r="J351" s="58"/>
    </row>
    <row r="352" spans="2:10" x14ac:dyDescent="0.25">
      <c r="B352" s="58"/>
      <c r="D352" s="14">
        <f t="shared" si="8"/>
        <v>2025</v>
      </c>
      <c r="E352" s="11">
        <f t="shared" si="7"/>
        <v>92.284430025604777</v>
      </c>
      <c r="F352" s="11">
        <f t="shared" si="7"/>
        <v>74.171930025604766</v>
      </c>
      <c r="G352" s="11">
        <f t="shared" si="7"/>
        <v>82.617411891246306</v>
      </c>
      <c r="H352" s="11">
        <f t="shared" si="7"/>
        <v>85.578528205405021</v>
      </c>
      <c r="I352" s="11">
        <f t="shared" si="7"/>
        <v>66.403535068464365</v>
      </c>
      <c r="J352" s="58"/>
    </row>
    <row r="353" spans="2:10" x14ac:dyDescent="0.25">
      <c r="B353" s="58"/>
      <c r="D353" s="14">
        <f t="shared" si="8"/>
        <v>2026</v>
      </c>
      <c r="E353" s="11">
        <f t="shared" si="7"/>
        <v>90.843076354878974</v>
      </c>
      <c r="F353" s="11">
        <f t="shared" si="7"/>
        <v>72.730576354878991</v>
      </c>
      <c r="G353" s="11">
        <f t="shared" si="7"/>
        <v>81.158521599590557</v>
      </c>
      <c r="H353" s="11">
        <f t="shared" si="7"/>
        <v>84.132450933612134</v>
      </c>
      <c r="I353" s="11">
        <f t="shared" si="7"/>
        <v>64.866632724734473</v>
      </c>
      <c r="J353" s="58"/>
    </row>
    <row r="354" spans="2:10" x14ac:dyDescent="0.25">
      <c r="B354" s="58"/>
      <c r="D354" s="14">
        <f t="shared" si="8"/>
        <v>2027</v>
      </c>
      <c r="E354" s="11">
        <f t="shared" si="7"/>
        <v>90.249716315365234</v>
      </c>
      <c r="F354" s="11">
        <f t="shared" si="7"/>
        <v>72.137216315365222</v>
      </c>
      <c r="G354" s="11">
        <f t="shared" si="7"/>
        <v>80.541734855514775</v>
      </c>
      <c r="H354" s="11">
        <f t="shared" si="7"/>
        <v>83.51284378799879</v>
      </c>
      <c r="I354" s="11">
        <f t="shared" si="7"/>
        <v>64.185333201541539</v>
      </c>
      <c r="J354" s="58"/>
    </row>
    <row r="355" spans="2:10" x14ac:dyDescent="0.25">
      <c r="B355" s="58"/>
      <c r="D355" s="14">
        <f t="shared" si="8"/>
        <v>2028</v>
      </c>
      <c r="E355" s="11">
        <f t="shared" si="7"/>
        <v>92.473255268289861</v>
      </c>
      <c r="F355" s="11">
        <f t="shared" si="7"/>
        <v>74.36075526828985</v>
      </c>
      <c r="G355" s="11">
        <f t="shared" si="7"/>
        <v>82.713148784162001</v>
      </c>
      <c r="H355" s="11">
        <f t="shared" si="7"/>
        <v>85.624924782163234</v>
      </c>
      <c r="I355" s="11">
        <f t="shared" si="7"/>
        <v>66.31878274460432</v>
      </c>
      <c r="J355" s="58"/>
    </row>
    <row r="356" spans="2:10" x14ac:dyDescent="0.25">
      <c r="B356" s="58"/>
      <c r="D356" s="14">
        <f t="shared" si="8"/>
        <v>2029</v>
      </c>
      <c r="E356" s="11">
        <f t="shared" si="7"/>
        <v>94.341172465459678</v>
      </c>
      <c r="F356" s="11">
        <f t="shared" si="7"/>
        <v>76.228672465459681</v>
      </c>
      <c r="G356" s="11">
        <f t="shared" si="7"/>
        <v>84.692117236250937</v>
      </c>
      <c r="H356" s="11">
        <f t="shared" si="7"/>
        <v>87.631516579128814</v>
      </c>
      <c r="I356" s="11">
        <f t="shared" si="7"/>
        <v>68.575632038336778</v>
      </c>
      <c r="J356" s="58"/>
    </row>
    <row r="357" spans="2:10" x14ac:dyDescent="0.25">
      <c r="B357" s="58"/>
      <c r="D357" s="14">
        <f t="shared" si="8"/>
        <v>2030</v>
      </c>
      <c r="E357" s="11">
        <f t="shared" si="7"/>
        <v>97.203822417063236</v>
      </c>
      <c r="F357" s="11">
        <f t="shared" si="7"/>
        <v>79.091322417063239</v>
      </c>
      <c r="G357" s="11">
        <f t="shared" si="7"/>
        <v>87.546996162428457</v>
      </c>
      <c r="H357" s="11">
        <f t="shared" si="7"/>
        <v>90.439662055949114</v>
      </c>
      <c r="I357" s="11">
        <f t="shared" si="7"/>
        <v>71.50027782318648</v>
      </c>
      <c r="J357" s="58"/>
    </row>
    <row r="358" spans="2:10" x14ac:dyDescent="0.25">
      <c r="B358" s="58"/>
      <c r="D358" s="14">
        <f t="shared" si="8"/>
        <v>2031</v>
      </c>
      <c r="E358" s="11">
        <f t="shared" si="7"/>
        <v>100.50782755860034</v>
      </c>
      <c r="F358" s="11">
        <f t="shared" si="7"/>
        <v>82.395327558600329</v>
      </c>
      <c r="G358" s="11">
        <f t="shared" si="7"/>
        <v>90.840809424241868</v>
      </c>
      <c r="H358" s="11">
        <f t="shared" si="7"/>
        <v>93.678880487195954</v>
      </c>
      <c r="I358" s="11">
        <f t="shared" si="7"/>
        <v>74.872079355748568</v>
      </c>
      <c r="J358" s="58"/>
    </row>
    <row r="359" spans="2:10" x14ac:dyDescent="0.25">
      <c r="B359" s="58"/>
      <c r="D359" s="14">
        <f t="shared" si="8"/>
        <v>2032</v>
      </c>
      <c r="E359" s="11">
        <f t="shared" ref="E359:I369" si="9">AVERAGEIFS(E$6:E$347,$D$6:$D$347,$D359)</f>
        <v>102.09442530963696</v>
      </c>
      <c r="F359" s="11">
        <f t="shared" si="9"/>
        <v>83.981925309636964</v>
      </c>
      <c r="G359" s="11">
        <f t="shared" si="9"/>
        <v>92.400851392558934</v>
      </c>
      <c r="H359" s="11">
        <f t="shared" si="9"/>
        <v>95.201933798635764</v>
      </c>
      <c r="I359" s="11">
        <f t="shared" si="9"/>
        <v>76.426366076233165</v>
      </c>
      <c r="J359" s="58"/>
    </row>
    <row r="360" spans="2:10" x14ac:dyDescent="0.25">
      <c r="B360" s="58"/>
      <c r="D360" s="14">
        <f t="shared" si="8"/>
        <v>2033</v>
      </c>
      <c r="E360" s="11">
        <f t="shared" si="9"/>
        <v>104.59172911133119</v>
      </c>
      <c r="F360" s="11">
        <f t="shared" si="9"/>
        <v>86.479229111331222</v>
      </c>
      <c r="G360" s="11">
        <f t="shared" si="9"/>
        <v>94.848637137741207</v>
      </c>
      <c r="H360" s="11">
        <f t="shared" si="9"/>
        <v>97.587593797927312</v>
      </c>
      <c r="I360" s="11">
        <f t="shared" si="9"/>
        <v>78.849562543656646</v>
      </c>
      <c r="J360" s="58"/>
    </row>
    <row r="361" spans="2:10" x14ac:dyDescent="0.25">
      <c r="B361" s="58"/>
      <c r="D361" s="14">
        <f t="shared" si="8"/>
        <v>2034</v>
      </c>
      <c r="E361" s="11">
        <f t="shared" si="9"/>
        <v>106.40574538090162</v>
      </c>
      <c r="F361" s="11">
        <f t="shared" si="9"/>
        <v>88.293245380901624</v>
      </c>
      <c r="G361" s="11">
        <f t="shared" si="9"/>
        <v>96.687961053667664</v>
      </c>
      <c r="H361" s="11">
        <f t="shared" si="9"/>
        <v>99.412428730584324</v>
      </c>
      <c r="I361" s="11">
        <f t="shared" si="9"/>
        <v>80.793579181840258</v>
      </c>
      <c r="J361" s="58"/>
    </row>
    <row r="362" spans="2:10" x14ac:dyDescent="0.25">
      <c r="B362" s="58"/>
      <c r="D362" s="14">
        <f t="shared" si="8"/>
        <v>2035</v>
      </c>
      <c r="E362" s="11">
        <f t="shared" si="9"/>
        <v>106.76525689431821</v>
      </c>
      <c r="F362" s="11">
        <f t="shared" si="9"/>
        <v>88.652756894318202</v>
      </c>
      <c r="G362" s="11">
        <f t="shared" si="9"/>
        <v>97.116201665109472</v>
      </c>
      <c r="H362" s="11">
        <f t="shared" si="9"/>
        <v>99.869701617449223</v>
      </c>
      <c r="I362" s="11">
        <f t="shared" si="9"/>
        <v>81.37008941347716</v>
      </c>
      <c r="J362" s="58"/>
    </row>
    <row r="363" spans="2:10" x14ac:dyDescent="0.25">
      <c r="B363" s="58"/>
      <c r="D363" s="14">
        <f t="shared" si="8"/>
        <v>2036</v>
      </c>
      <c r="E363" s="11">
        <f t="shared" si="9"/>
        <v>107.88041337064931</v>
      </c>
      <c r="F363" s="11">
        <f t="shared" si="9"/>
        <v>89.76791337064931</v>
      </c>
      <c r="G363" s="11">
        <f t="shared" si="9"/>
        <v>98.232004979038535</v>
      </c>
      <c r="H363" s="11">
        <f t="shared" si="9"/>
        <v>100.96906620832738</v>
      </c>
      <c r="I363" s="11">
        <f t="shared" si="9"/>
        <v>82.520277700360495</v>
      </c>
      <c r="J363" s="58"/>
    </row>
    <row r="364" spans="2:10" x14ac:dyDescent="0.25">
      <c r="B364" s="58"/>
      <c r="D364" s="14">
        <f t="shared" si="8"/>
        <v>2037</v>
      </c>
      <c r="E364" s="11">
        <f t="shared" si="9"/>
        <v>109.44929552471599</v>
      </c>
      <c r="F364" s="11">
        <f t="shared" si="9"/>
        <v>91.33679552471601</v>
      </c>
      <c r="G364" s="11">
        <f t="shared" si="9"/>
        <v>99.764740769427576</v>
      </c>
      <c r="H364" s="11">
        <f t="shared" si="9"/>
        <v>102.46026851790795</v>
      </c>
      <c r="I364" s="11">
        <f t="shared" si="9"/>
        <v>84.027519745756692</v>
      </c>
      <c r="J364" s="58"/>
    </row>
    <row r="365" spans="2:10" x14ac:dyDescent="0.25">
      <c r="B365" s="58"/>
      <c r="D365" s="14">
        <f t="shared" si="8"/>
        <v>2038</v>
      </c>
      <c r="E365" s="11">
        <f t="shared" si="9"/>
        <v>111.62561493650111</v>
      </c>
      <c r="F365" s="11">
        <f t="shared" si="9"/>
        <v>93.513114936501111</v>
      </c>
      <c r="G365" s="11">
        <f t="shared" si="9"/>
        <v>101.91763347665066</v>
      </c>
      <c r="H365" s="11">
        <f t="shared" si="9"/>
        <v>104.5688985970109</v>
      </c>
      <c r="I365" s="11">
        <f t="shared" si="9"/>
        <v>86.198466268166456</v>
      </c>
      <c r="J365" s="58"/>
    </row>
    <row r="366" spans="2:10" x14ac:dyDescent="0.25">
      <c r="B366" s="58"/>
      <c r="D366" s="14">
        <f t="shared" si="8"/>
        <v>2039</v>
      </c>
      <c r="E366" s="11">
        <f t="shared" si="9"/>
        <v>113.67809716558357</v>
      </c>
      <c r="F366" s="11">
        <f t="shared" si="9"/>
        <v>95.565597165583583</v>
      </c>
      <c r="G366" s="11">
        <f t="shared" si="9"/>
        <v>103.93500519199358</v>
      </c>
      <c r="H366" s="11">
        <f t="shared" si="9"/>
        <v>106.53800412481854</v>
      </c>
      <c r="I366" s="11">
        <f t="shared" si="9"/>
        <v>88.206803266758371</v>
      </c>
      <c r="J366" s="58"/>
    </row>
    <row r="367" spans="2:10" x14ac:dyDescent="0.25">
      <c r="B367" s="58"/>
      <c r="D367" s="14">
        <f t="shared" si="8"/>
        <v>2040</v>
      </c>
      <c r="E367" s="11">
        <f t="shared" si="9"/>
        <v>115.77293012349416</v>
      </c>
      <c r="F367" s="11">
        <f t="shared" si="9"/>
        <v>97.660430123494152</v>
      </c>
      <c r="G367" s="11">
        <f t="shared" si="9"/>
        <v>106.08155273739152</v>
      </c>
      <c r="H367" s="11">
        <f t="shared" si="9"/>
        <v>108.67911138075232</v>
      </c>
      <c r="I367" s="11">
        <f t="shared" si="9"/>
        <v>90.519322878477411</v>
      </c>
      <c r="J367" s="58"/>
    </row>
    <row r="368" spans="2:10" x14ac:dyDescent="0.25">
      <c r="B368" s="58"/>
      <c r="D368" s="14">
        <f t="shared" si="8"/>
        <v>2041</v>
      </c>
      <c r="E368" s="11">
        <f t="shared" si="9"/>
        <v>116.7337664183035</v>
      </c>
      <c r="F368" s="11">
        <f t="shared" si="9"/>
        <v>98.621266418303478</v>
      </c>
      <c r="G368" s="11">
        <f t="shared" si="9"/>
        <v>107.07694016366868</v>
      </c>
      <c r="H368" s="11">
        <f t="shared" si="9"/>
        <v>109.67738293943258</v>
      </c>
      <c r="I368" s="11">
        <f t="shared" si="9"/>
        <v>91.612426729897081</v>
      </c>
      <c r="J368" s="58"/>
    </row>
    <row r="369" spans="2:10" x14ac:dyDescent="0.25">
      <c r="B369" s="58"/>
      <c r="D369" s="14">
        <f t="shared" si="8"/>
        <v>2042</v>
      </c>
      <c r="E369" s="11">
        <f t="shared" si="9"/>
        <v>118.08072069815495</v>
      </c>
      <c r="F369" s="11">
        <f t="shared" si="9"/>
        <v>99.968220698154951</v>
      </c>
      <c r="G369" s="11">
        <f t="shared" si="9"/>
        <v>108.41370256379646</v>
      </c>
      <c r="H369" s="11">
        <f t="shared" si="9"/>
        <v>110.98883351689049</v>
      </c>
      <c r="I369" s="11">
        <f t="shared" si="9"/>
        <v>92.96883598351927</v>
      </c>
      <c r="J369" s="58"/>
    </row>
    <row r="370" spans="2:10" x14ac:dyDescent="0.25">
      <c r="B370" s="58"/>
      <c r="D370" s="58"/>
      <c r="E370" s="58"/>
      <c r="F370" s="58"/>
      <c r="G370" s="58"/>
      <c r="H370" s="58"/>
      <c r="I370" s="58"/>
      <c r="J370" s="58"/>
    </row>
    <row r="371" spans="2:10" x14ac:dyDescent="0.25">
      <c r="B371" s="58"/>
      <c r="C371" s="91" t="s">
        <v>397</v>
      </c>
      <c r="D371" s="14" t="s">
        <v>395</v>
      </c>
      <c r="E371" s="84">
        <f>AVERAGE(E350:E369)</f>
        <v>105.05547101694265</v>
      </c>
      <c r="F371" s="84">
        <f t="shared" ref="F371:I371" si="10">AVERAGE(F350:F369)</f>
        <v>86.841137902140758</v>
      </c>
      <c r="G371" s="84">
        <f t="shared" si="10"/>
        <v>95.209896778375906</v>
      </c>
      <c r="H371" s="84">
        <f t="shared" si="10"/>
        <v>97.993990537191905</v>
      </c>
      <c r="I371" s="84">
        <f t="shared" si="10"/>
        <v>79.226598656082459</v>
      </c>
      <c r="J371" s="58"/>
    </row>
    <row r="372" spans="2:10" x14ac:dyDescent="0.25">
      <c r="B372" s="58"/>
      <c r="C372" s="91" t="s">
        <v>393</v>
      </c>
      <c r="D372" s="14" t="str">
        <f>+D371</f>
        <v>2023-2042</v>
      </c>
      <c r="E372" s="84">
        <f>+NPV(0.05,E350:E369)</f>
        <v>1292.8493126670887</v>
      </c>
      <c r="F372" s="84">
        <f t="shared" ref="F372:I372" si="11">+NPV(0.05,F350:F369)</f>
        <v>1065.1878494606551</v>
      </c>
      <c r="G372" s="84">
        <f t="shared" si="11"/>
        <v>1169.2056855946953</v>
      </c>
      <c r="H372" s="84">
        <f t="shared" si="11"/>
        <v>1204.3057871818007</v>
      </c>
      <c r="I372" s="84">
        <f t="shared" si="11"/>
        <v>968.81643692260036</v>
      </c>
      <c r="J372" s="58"/>
    </row>
    <row r="373" spans="2:10" x14ac:dyDescent="0.25">
      <c r="B373" s="58"/>
      <c r="C373" s="91" t="s">
        <v>392</v>
      </c>
      <c r="D373" s="14" t="str">
        <f>+D372</f>
        <v>2023-2042</v>
      </c>
      <c r="E373" s="84">
        <f>-PMT(0.05,20,E372)</f>
        <v>103.74157369611422</v>
      </c>
      <c r="F373" s="84">
        <f t="shared" ref="F373:I373" si="12">-PMT(0.05,20,F372)</f>
        <v>85.473428884811597</v>
      </c>
      <c r="G373" s="84">
        <f t="shared" si="12"/>
        <v>93.82008917018436</v>
      </c>
      <c r="H373" s="84">
        <f t="shared" si="12"/>
        <v>96.636612132189782</v>
      </c>
      <c r="I373" s="84">
        <f t="shared" si="12"/>
        <v>77.740337411536643</v>
      </c>
      <c r="J373" s="58"/>
    </row>
    <row r="374" spans="2:10" x14ac:dyDescent="0.25">
      <c r="B374" s="58"/>
      <c r="D374" s="58"/>
      <c r="E374" s="58"/>
      <c r="F374" s="58"/>
      <c r="G374" s="58"/>
      <c r="H374" s="58"/>
      <c r="I374" s="58"/>
      <c r="J374" s="58"/>
    </row>
    <row r="375" spans="2:10" x14ac:dyDescent="0.25">
      <c r="B375" s="58"/>
      <c r="C375" s="91" t="s">
        <v>394</v>
      </c>
      <c r="D375" s="14" t="s">
        <v>396</v>
      </c>
      <c r="E375" s="84">
        <f>+AVERAGE(E355:E369)</f>
        <v>106.50693817620025</v>
      </c>
      <c r="F375" s="84">
        <f t="shared" ref="F375:I375" si="13">+AVERAGE(F355:F369)</f>
        <v>88.394438176200239</v>
      </c>
      <c r="G375" s="84">
        <f t="shared" si="13"/>
        <v>96.817886849208492</v>
      </c>
      <c r="H375" s="84">
        <f t="shared" si="13"/>
        <v>99.555213808944941</v>
      </c>
      <c r="I375" s="84">
        <f t="shared" si="13"/>
        <v>80.984001450001273</v>
      </c>
      <c r="J375" s="58"/>
    </row>
    <row r="376" spans="2:10" x14ac:dyDescent="0.25">
      <c r="B376" s="58"/>
      <c r="C376" s="91" t="s">
        <v>393</v>
      </c>
      <c r="D376" s="14" t="str">
        <f>+D375</f>
        <v>2028-2042</v>
      </c>
      <c r="E376" s="84">
        <f>+NPV(0.05,E355:E369)</f>
        <v>1088.6741032058048</v>
      </c>
      <c r="F376" s="84">
        <f t="shared" ref="F376:I376" si="14">+NPV(0.05,F355:F369)</f>
        <v>900.67254698925888</v>
      </c>
      <c r="G376" s="84">
        <f t="shared" si="14"/>
        <v>988.09585519387508</v>
      </c>
      <c r="H376" s="84">
        <f t="shared" si="14"/>
        <v>1016.7556215743884</v>
      </c>
      <c r="I376" s="84">
        <f t="shared" si="14"/>
        <v>823.2253729311326</v>
      </c>
      <c r="J376" s="58"/>
    </row>
    <row r="377" spans="2:10" x14ac:dyDescent="0.25">
      <c r="B377" s="58"/>
      <c r="C377" s="91" t="s">
        <v>392</v>
      </c>
      <c r="D377" s="14" t="str">
        <f>+D376</f>
        <v>2028-2042</v>
      </c>
      <c r="E377" s="84">
        <f>-PMT(0.05,20,E376)</f>
        <v>87.358026648739468</v>
      </c>
      <c r="F377" s="84">
        <f t="shared" ref="F377:I377" si="15">-PMT(0.05,20,F376)</f>
        <v>72.272295382047631</v>
      </c>
      <c r="G377" s="84">
        <f t="shared" si="15"/>
        <v>79.287367813155228</v>
      </c>
      <c r="H377" s="84">
        <f t="shared" si="15"/>
        <v>81.587101615808407</v>
      </c>
      <c r="I377" s="84">
        <f t="shared" si="15"/>
        <v>66.057733765015783</v>
      </c>
      <c r="J377" s="58"/>
    </row>
    <row r="378" spans="2:10" x14ac:dyDescent="0.25">
      <c r="B378" s="58"/>
      <c r="D378" s="58"/>
      <c r="E378" s="58"/>
      <c r="F378" s="58"/>
      <c r="G378" s="58"/>
      <c r="H378" s="58"/>
      <c r="I378" s="58"/>
      <c r="J378" s="58"/>
    </row>
    <row r="379" spans="2:10" x14ac:dyDescent="0.25">
      <c r="B379" s="58"/>
      <c r="D379" s="58"/>
      <c r="E379" s="58"/>
      <c r="F379" s="58"/>
      <c r="G379" s="58"/>
      <c r="H379" s="58"/>
      <c r="I379" s="58"/>
      <c r="J379" s="58"/>
    </row>
    <row r="380" spans="2:10" x14ac:dyDescent="0.25">
      <c r="B380" s="12" t="s">
        <v>398</v>
      </c>
      <c r="D380" s="58"/>
      <c r="E380" s="58"/>
      <c r="F380" s="58"/>
      <c r="G380" s="58"/>
      <c r="H380" s="58"/>
      <c r="I380" s="58"/>
      <c r="J380" s="58"/>
    </row>
    <row r="381" spans="2:10" x14ac:dyDescent="0.25">
      <c r="B381" s="58"/>
      <c r="D381" s="58"/>
      <c r="E381" s="58"/>
      <c r="F381" s="58"/>
      <c r="G381" s="58"/>
      <c r="H381" s="58"/>
      <c r="I381" s="58"/>
      <c r="J381" s="58"/>
    </row>
    <row r="382" spans="2:10" x14ac:dyDescent="0.25">
      <c r="B382" s="58"/>
      <c r="D382" s="14">
        <v>2022</v>
      </c>
      <c r="E382" s="11" t="s">
        <v>399</v>
      </c>
      <c r="F382" s="11" t="s">
        <v>400</v>
      </c>
      <c r="G382" s="11" t="s">
        <v>401</v>
      </c>
      <c r="H382" s="11" t="s">
        <v>402</v>
      </c>
      <c r="I382" s="109" t="s">
        <v>403</v>
      </c>
      <c r="J382" s="58"/>
    </row>
    <row r="383" spans="2:10" x14ac:dyDescent="0.25">
      <c r="B383" s="58"/>
      <c r="D383" s="10">
        <v>2023</v>
      </c>
      <c r="E383" s="108">
        <v>0.6</v>
      </c>
      <c r="F383" s="108">
        <v>1.2</v>
      </c>
      <c r="G383" s="107">
        <v>42.4</v>
      </c>
      <c r="H383" s="107">
        <f>+G350</f>
        <v>120.23106914492597</v>
      </c>
      <c r="I383" s="107">
        <f>+((E383*G383)+(H383*F383))/1.8+5</f>
        <v>99.287379429950633</v>
      </c>
      <c r="J383" s="58"/>
    </row>
    <row r="384" spans="2:10" x14ac:dyDescent="0.25">
      <c r="B384" s="58"/>
      <c r="D384" s="10">
        <v>2024</v>
      </c>
      <c r="E384" s="108">
        <v>0.6</v>
      </c>
      <c r="F384" s="108">
        <v>1.2</v>
      </c>
      <c r="G384" s="107">
        <v>43.25</v>
      </c>
      <c r="H384" s="107">
        <f t="shared" ref="H384:H402" si="16">+G351</f>
        <v>87.380895338112893</v>
      </c>
      <c r="I384" s="107">
        <f>+((E384*G384)+(H384*F384))/1.8+5</f>
        <v>77.670596892075267</v>
      </c>
      <c r="J384" s="58"/>
    </row>
    <row r="385" spans="2:10" x14ac:dyDescent="0.25">
      <c r="B385" s="58"/>
      <c r="D385" s="10">
        <v>2025</v>
      </c>
      <c r="E385" s="108">
        <v>0.6</v>
      </c>
      <c r="F385" s="108">
        <v>1.2</v>
      </c>
      <c r="G385" s="107">
        <v>44.11</v>
      </c>
      <c r="H385" s="107">
        <f t="shared" si="16"/>
        <v>82.617411891246306</v>
      </c>
      <c r="I385" s="107">
        <f>+((E385*G385)+(H385*F385))/1.8+5</f>
        <v>74.781607927497532</v>
      </c>
      <c r="J385" s="58"/>
    </row>
    <row r="386" spans="2:10" x14ac:dyDescent="0.25">
      <c r="B386" s="58"/>
      <c r="D386" s="10">
        <v>2026</v>
      </c>
      <c r="E386" s="108">
        <v>0.6</v>
      </c>
      <c r="F386" s="108">
        <v>1.2</v>
      </c>
      <c r="G386" s="107">
        <v>45</v>
      </c>
      <c r="H386" s="107">
        <f t="shared" si="16"/>
        <v>81.158521599590557</v>
      </c>
      <c r="I386" s="107">
        <f>+((E386*G386)+(H386*F386))/1.8+5</f>
        <v>74.1056810663937</v>
      </c>
      <c r="J386" s="58"/>
    </row>
    <row r="387" spans="2:10" x14ac:dyDescent="0.25">
      <c r="B387" s="58"/>
      <c r="D387" s="10">
        <v>2027</v>
      </c>
      <c r="E387" s="108">
        <v>0.6</v>
      </c>
      <c r="F387" s="108">
        <v>1.2</v>
      </c>
      <c r="G387" s="107">
        <v>45.9</v>
      </c>
      <c r="H387" s="107">
        <f t="shared" si="16"/>
        <v>80.541734855514775</v>
      </c>
      <c r="I387" s="107">
        <f>+((E387*G387)+(H387*F387))/1.8+5</f>
        <v>73.994489903676509</v>
      </c>
      <c r="J387" s="58"/>
    </row>
    <row r="388" spans="2:10" x14ac:dyDescent="0.25">
      <c r="B388" s="58"/>
      <c r="D388" s="14">
        <v>2028</v>
      </c>
      <c r="E388" s="11"/>
      <c r="F388" s="108">
        <v>1.2</v>
      </c>
      <c r="G388" s="11"/>
      <c r="H388" s="107">
        <f t="shared" si="16"/>
        <v>82.713148784162001</v>
      </c>
      <c r="I388" s="11">
        <f>+H388</f>
        <v>82.713148784162001</v>
      </c>
      <c r="J388" s="58"/>
    </row>
    <row r="389" spans="2:10" x14ac:dyDescent="0.25">
      <c r="B389" s="58"/>
      <c r="D389" s="14">
        <v>2029</v>
      </c>
      <c r="E389" s="11"/>
      <c r="F389" s="108">
        <v>1.2</v>
      </c>
      <c r="G389" s="11"/>
      <c r="H389" s="107">
        <f t="shared" si="16"/>
        <v>84.692117236250937</v>
      </c>
      <c r="I389" s="11">
        <f t="shared" ref="I389:I402" si="17">+H389</f>
        <v>84.692117236250937</v>
      </c>
      <c r="J389" s="58"/>
    </row>
    <row r="390" spans="2:10" x14ac:dyDescent="0.25">
      <c r="B390" s="58"/>
      <c r="D390" s="14">
        <v>2030</v>
      </c>
      <c r="E390" s="11"/>
      <c r="F390" s="108">
        <v>1.2</v>
      </c>
      <c r="G390" s="11"/>
      <c r="H390" s="107">
        <f t="shared" si="16"/>
        <v>87.546996162428457</v>
      </c>
      <c r="I390" s="11">
        <f t="shared" si="17"/>
        <v>87.546996162428457</v>
      </c>
      <c r="J390" s="58"/>
    </row>
    <row r="391" spans="2:10" x14ac:dyDescent="0.25">
      <c r="B391" s="58"/>
      <c r="D391" s="14">
        <v>2031</v>
      </c>
      <c r="E391" s="11"/>
      <c r="F391" s="108">
        <v>1.2</v>
      </c>
      <c r="G391" s="11"/>
      <c r="H391" s="107">
        <f t="shared" si="16"/>
        <v>90.840809424241868</v>
      </c>
      <c r="I391" s="11">
        <f t="shared" si="17"/>
        <v>90.840809424241868</v>
      </c>
      <c r="J391" s="58"/>
    </row>
    <row r="392" spans="2:10" x14ac:dyDescent="0.25">
      <c r="B392" s="58"/>
      <c r="D392" s="14">
        <v>2032</v>
      </c>
      <c r="E392" s="11"/>
      <c r="F392" s="108">
        <v>1.2</v>
      </c>
      <c r="G392" s="11"/>
      <c r="H392" s="107">
        <f t="shared" si="16"/>
        <v>92.400851392558934</v>
      </c>
      <c r="I392" s="11">
        <f t="shared" si="17"/>
        <v>92.400851392558934</v>
      </c>
      <c r="J392" s="58"/>
    </row>
    <row r="393" spans="2:10" x14ac:dyDescent="0.25">
      <c r="B393" s="58"/>
      <c r="D393" s="14">
        <v>2033</v>
      </c>
      <c r="E393" s="11"/>
      <c r="F393" s="108">
        <v>1.2</v>
      </c>
      <c r="G393" s="11"/>
      <c r="H393" s="107">
        <f t="shared" si="16"/>
        <v>94.848637137741207</v>
      </c>
      <c r="I393" s="11">
        <f t="shared" si="17"/>
        <v>94.848637137741207</v>
      </c>
      <c r="J393" s="58"/>
    </row>
    <row r="394" spans="2:10" x14ac:dyDescent="0.25">
      <c r="B394" s="58"/>
      <c r="D394" s="14">
        <v>2034</v>
      </c>
      <c r="E394" s="11"/>
      <c r="F394" s="108">
        <v>1.2</v>
      </c>
      <c r="G394" s="11"/>
      <c r="H394" s="107">
        <f t="shared" si="16"/>
        <v>96.687961053667664</v>
      </c>
      <c r="I394" s="11">
        <f t="shared" si="17"/>
        <v>96.687961053667664</v>
      </c>
      <c r="J394" s="58"/>
    </row>
    <row r="395" spans="2:10" x14ac:dyDescent="0.25">
      <c r="B395" s="58"/>
      <c r="D395" s="14">
        <v>2035</v>
      </c>
      <c r="E395" s="11"/>
      <c r="F395" s="108">
        <v>1.2</v>
      </c>
      <c r="G395" s="11"/>
      <c r="H395" s="107">
        <f t="shared" si="16"/>
        <v>97.116201665109472</v>
      </c>
      <c r="I395" s="11">
        <f t="shared" si="17"/>
        <v>97.116201665109472</v>
      </c>
      <c r="J395" s="58"/>
    </row>
    <row r="396" spans="2:10" x14ac:dyDescent="0.25">
      <c r="B396" s="58"/>
      <c r="D396" s="14">
        <v>2036</v>
      </c>
      <c r="E396" s="11"/>
      <c r="F396" s="108">
        <v>1.2</v>
      </c>
      <c r="G396" s="11"/>
      <c r="H396" s="107">
        <f t="shared" si="16"/>
        <v>98.232004979038535</v>
      </c>
      <c r="I396" s="11">
        <f t="shared" si="17"/>
        <v>98.232004979038535</v>
      </c>
      <c r="J396" s="58"/>
    </row>
    <row r="397" spans="2:10" x14ac:dyDescent="0.25">
      <c r="B397" s="58"/>
      <c r="D397" s="14">
        <v>2037</v>
      </c>
      <c r="E397" s="11"/>
      <c r="F397" s="108">
        <v>1.2</v>
      </c>
      <c r="G397" s="11"/>
      <c r="H397" s="107">
        <f t="shared" si="16"/>
        <v>99.764740769427576</v>
      </c>
      <c r="I397" s="11">
        <f t="shared" si="17"/>
        <v>99.764740769427576</v>
      </c>
      <c r="J397" s="58"/>
    </row>
    <row r="398" spans="2:10" x14ac:dyDescent="0.25">
      <c r="B398" s="58"/>
      <c r="D398" s="14">
        <v>2038</v>
      </c>
      <c r="E398" s="11"/>
      <c r="F398" s="108">
        <v>1.2</v>
      </c>
      <c r="G398" s="11"/>
      <c r="H398" s="107">
        <f t="shared" si="16"/>
        <v>101.91763347665066</v>
      </c>
      <c r="I398" s="11">
        <f t="shared" si="17"/>
        <v>101.91763347665066</v>
      </c>
      <c r="J398" s="58"/>
    </row>
    <row r="399" spans="2:10" x14ac:dyDescent="0.25">
      <c r="B399" s="58"/>
      <c r="D399" s="14">
        <v>2039</v>
      </c>
      <c r="E399" s="11"/>
      <c r="F399" s="108">
        <v>1.2</v>
      </c>
      <c r="G399" s="11"/>
      <c r="H399" s="107">
        <f t="shared" si="16"/>
        <v>103.93500519199358</v>
      </c>
      <c r="I399" s="11">
        <f t="shared" si="17"/>
        <v>103.93500519199358</v>
      </c>
      <c r="J399" s="58"/>
    </row>
    <row r="400" spans="2:10" x14ac:dyDescent="0.25">
      <c r="B400" s="58"/>
      <c r="D400" s="14">
        <v>2040</v>
      </c>
      <c r="E400" s="11"/>
      <c r="F400" s="108">
        <v>1.2</v>
      </c>
      <c r="G400" s="11"/>
      <c r="H400" s="107">
        <f t="shared" si="16"/>
        <v>106.08155273739152</v>
      </c>
      <c r="I400" s="11">
        <f t="shared" si="17"/>
        <v>106.08155273739152</v>
      </c>
      <c r="J400" s="58"/>
    </row>
    <row r="401" spans="2:10" x14ac:dyDescent="0.25">
      <c r="B401" s="58"/>
      <c r="D401" s="14">
        <v>2041</v>
      </c>
      <c r="E401" s="11"/>
      <c r="F401" s="108">
        <v>1.2</v>
      </c>
      <c r="G401" s="11"/>
      <c r="H401" s="107">
        <f t="shared" si="16"/>
        <v>107.07694016366868</v>
      </c>
      <c r="I401" s="11">
        <f t="shared" si="17"/>
        <v>107.07694016366868</v>
      </c>
      <c r="J401" s="58"/>
    </row>
    <row r="402" spans="2:10" x14ac:dyDescent="0.25">
      <c r="B402" s="58"/>
      <c r="D402" s="14">
        <v>2042</v>
      </c>
      <c r="E402" s="11"/>
      <c r="F402" s="108">
        <v>1.2</v>
      </c>
      <c r="G402" s="11"/>
      <c r="H402" s="107">
        <f t="shared" si="16"/>
        <v>108.41370256379646</v>
      </c>
      <c r="I402" s="11">
        <f t="shared" si="17"/>
        <v>108.41370256379646</v>
      </c>
      <c r="J402" s="58"/>
    </row>
    <row r="403" spans="2:10" x14ac:dyDescent="0.25">
      <c r="B403" s="58"/>
      <c r="D403" s="58"/>
      <c r="E403" s="58"/>
      <c r="F403" s="58"/>
      <c r="G403" s="58"/>
      <c r="H403" s="58"/>
      <c r="I403" s="58"/>
      <c r="J403" s="58"/>
    </row>
    <row r="404" spans="2:10" x14ac:dyDescent="0.25">
      <c r="B404" s="58"/>
      <c r="C404" s="91" t="s">
        <v>397</v>
      </c>
      <c r="D404" s="14" t="s">
        <v>395</v>
      </c>
      <c r="E404" s="84"/>
      <c r="F404" s="84"/>
      <c r="G404" s="84"/>
      <c r="H404" s="84">
        <f t="shared" ref="H404:I404" si="18">+AVERAGE(H383:H402)</f>
        <v>95.209896778375906</v>
      </c>
      <c r="I404" s="84">
        <f t="shared" si="18"/>
        <v>92.605402897886066</v>
      </c>
      <c r="J404" s="58"/>
    </row>
    <row r="405" spans="2:10" x14ac:dyDescent="0.25">
      <c r="B405" s="58"/>
      <c r="C405" s="91" t="s">
        <v>393</v>
      </c>
      <c r="D405" s="14" t="str">
        <f>+D404</f>
        <v>2023-2042</v>
      </c>
      <c r="E405" s="84"/>
      <c r="F405" s="84"/>
      <c r="G405" s="84"/>
      <c r="H405" s="84">
        <f t="shared" ref="H405:I405" si="19">+NPV(0.05,H383:H402)</f>
        <v>1169.2056855946953</v>
      </c>
      <c r="I405" s="84">
        <f t="shared" si="19"/>
        <v>1122.750598324769</v>
      </c>
      <c r="J405" s="58"/>
    </row>
    <row r="406" spans="2:10" x14ac:dyDescent="0.25">
      <c r="B406" s="58"/>
      <c r="C406" s="91" t="s">
        <v>392</v>
      </c>
      <c r="D406" s="14" t="str">
        <f>+D405</f>
        <v>2023-2042</v>
      </c>
      <c r="E406" s="84"/>
      <c r="F406" s="84"/>
      <c r="G406" s="84"/>
      <c r="H406" s="84">
        <f t="shared" ref="H406:I406" si="20">-PMT(0.05,20,H405)</f>
        <v>93.82008917018436</v>
      </c>
      <c r="I406" s="84">
        <f t="shared" si="20"/>
        <v>90.09241277947612</v>
      </c>
      <c r="J406" s="58"/>
    </row>
    <row r="407" spans="2:10" x14ac:dyDescent="0.25">
      <c r="B407" s="58"/>
      <c r="D407" s="58"/>
      <c r="E407" s="58"/>
      <c r="F407" s="58"/>
      <c r="G407" s="58"/>
      <c r="H407" s="58"/>
      <c r="I407" s="58"/>
      <c r="J407" s="58"/>
    </row>
    <row r="408" spans="2:10" x14ac:dyDescent="0.25">
      <c r="B408" s="58"/>
      <c r="D408" s="58"/>
      <c r="E408" s="58"/>
      <c r="F408" s="58"/>
      <c r="G408" s="58"/>
      <c r="H408" s="58"/>
      <c r="I408" s="58"/>
      <c r="J408" s="58"/>
    </row>
    <row r="409" spans="2:10" x14ac:dyDescent="0.25">
      <c r="B409" s="58"/>
      <c r="D409" s="58"/>
      <c r="E409" s="58"/>
      <c r="F409" s="58"/>
      <c r="G409" s="58"/>
      <c r="H409" s="58"/>
      <c r="I409" s="58"/>
      <c r="J409" s="58"/>
    </row>
  </sheetData>
  <phoneticPr fontId="37" type="noConversion"/>
  <conditionalFormatting sqref="E6:I22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E6:I347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BE844-EE44-4BF7-A9FC-AF53BCEE5F72}">
  <sheetPr codeName="Sheet4">
    <tabColor rgb="FF00B050"/>
  </sheetPr>
  <dimension ref="A1:MX60"/>
  <sheetViews>
    <sheetView workbookViewId="0">
      <pane xSplit="2" ySplit="2" topLeftCell="C3" activePane="bottomRight" state="frozen"/>
      <selection pane="topRight" activeCell="D1" sqref="D1"/>
      <selection pane="bottomLeft" activeCell="A3" sqref="A3"/>
      <selection pane="bottomRight" activeCell="C3" sqref="C3"/>
    </sheetView>
  </sheetViews>
  <sheetFormatPr defaultRowHeight="15" x14ac:dyDescent="0.25"/>
  <cols>
    <col min="1" max="1" width="11.28515625" style="1" bestFit="1" customWidth="1"/>
    <col min="2" max="2" width="7.28515625" style="1" bestFit="1" customWidth="1"/>
    <col min="3" max="16384" width="9.140625" style="1"/>
  </cols>
  <sheetData>
    <row r="1" spans="1:362" x14ac:dyDescent="0.25">
      <c r="C1" s="1" t="s">
        <v>47</v>
      </c>
      <c r="D1" s="1" t="s">
        <v>48</v>
      </c>
      <c r="E1" s="1" t="s">
        <v>49</v>
      </c>
      <c r="F1" s="1" t="s">
        <v>50</v>
      </c>
      <c r="G1" s="1" t="s">
        <v>51</v>
      </c>
      <c r="H1" s="1" t="s">
        <v>52</v>
      </c>
      <c r="I1" s="1" t="s">
        <v>53</v>
      </c>
      <c r="J1" s="1" t="s">
        <v>54</v>
      </c>
      <c r="K1" s="1" t="s">
        <v>55</v>
      </c>
      <c r="L1" s="1" t="s">
        <v>56</v>
      </c>
      <c r="M1" s="1" t="s">
        <v>57</v>
      </c>
      <c r="N1" s="1" t="s">
        <v>58</v>
      </c>
      <c r="O1" s="1" t="s">
        <v>47</v>
      </c>
      <c r="P1" s="1" t="s">
        <v>48</v>
      </c>
      <c r="Q1" s="1" t="s">
        <v>49</v>
      </c>
      <c r="R1" s="1" t="s">
        <v>50</v>
      </c>
      <c r="S1" s="1" t="s">
        <v>51</v>
      </c>
      <c r="T1" s="1" t="s">
        <v>52</v>
      </c>
      <c r="U1" s="1" t="s">
        <v>53</v>
      </c>
      <c r="V1" s="1" t="s">
        <v>54</v>
      </c>
      <c r="W1" s="1" t="s">
        <v>55</v>
      </c>
      <c r="X1" s="1" t="s">
        <v>56</v>
      </c>
      <c r="Y1" s="1" t="s">
        <v>57</v>
      </c>
      <c r="Z1" s="1" t="s">
        <v>58</v>
      </c>
      <c r="AA1" s="1" t="s">
        <v>47</v>
      </c>
      <c r="AB1" s="1" t="s">
        <v>48</v>
      </c>
      <c r="AC1" s="1" t="s">
        <v>49</v>
      </c>
      <c r="AD1" s="1" t="s">
        <v>50</v>
      </c>
      <c r="AE1" s="1" t="s">
        <v>51</v>
      </c>
      <c r="AF1" s="1" t="s">
        <v>52</v>
      </c>
      <c r="AG1" s="1" t="s">
        <v>53</v>
      </c>
      <c r="AH1" s="1" t="s">
        <v>54</v>
      </c>
      <c r="AI1" s="1" t="s">
        <v>55</v>
      </c>
      <c r="AJ1" s="1" t="s">
        <v>56</v>
      </c>
      <c r="AK1" s="1" t="s">
        <v>57</v>
      </c>
      <c r="AL1" s="1" t="s">
        <v>58</v>
      </c>
      <c r="AM1" s="1" t="s">
        <v>47</v>
      </c>
      <c r="AN1" s="1" t="s">
        <v>48</v>
      </c>
      <c r="AO1" s="1" t="s">
        <v>49</v>
      </c>
      <c r="AP1" s="1" t="s">
        <v>50</v>
      </c>
      <c r="AQ1" s="1" t="s">
        <v>51</v>
      </c>
      <c r="AR1" s="1" t="s">
        <v>52</v>
      </c>
      <c r="AS1" s="1" t="s">
        <v>53</v>
      </c>
      <c r="AT1" s="1" t="s">
        <v>54</v>
      </c>
      <c r="AU1" s="1" t="s">
        <v>55</v>
      </c>
      <c r="AV1" s="1" t="s">
        <v>56</v>
      </c>
      <c r="AW1" s="1" t="s">
        <v>57</v>
      </c>
      <c r="AX1" s="1" t="s">
        <v>58</v>
      </c>
      <c r="AY1" s="1" t="s">
        <v>47</v>
      </c>
      <c r="AZ1" s="1" t="s">
        <v>48</v>
      </c>
      <c r="BA1" s="1" t="s">
        <v>49</v>
      </c>
      <c r="BB1" s="1" t="s">
        <v>50</v>
      </c>
      <c r="BC1" s="1" t="s">
        <v>51</v>
      </c>
      <c r="BD1" s="1" t="s">
        <v>52</v>
      </c>
      <c r="BE1" s="1" t="s">
        <v>53</v>
      </c>
      <c r="BF1" s="1" t="s">
        <v>54</v>
      </c>
      <c r="BG1" s="1" t="s">
        <v>55</v>
      </c>
      <c r="BH1" s="1" t="s">
        <v>56</v>
      </c>
      <c r="BI1" s="1" t="s">
        <v>57</v>
      </c>
      <c r="BJ1" s="1" t="s">
        <v>58</v>
      </c>
      <c r="BK1" s="1" t="s">
        <v>47</v>
      </c>
      <c r="BL1" s="1" t="s">
        <v>48</v>
      </c>
      <c r="BM1" s="1" t="s">
        <v>49</v>
      </c>
      <c r="BN1" s="1" t="s">
        <v>50</v>
      </c>
      <c r="BO1" s="1" t="s">
        <v>51</v>
      </c>
      <c r="BP1" s="1" t="s">
        <v>52</v>
      </c>
      <c r="BQ1" s="1" t="s">
        <v>53</v>
      </c>
      <c r="BR1" s="1" t="s">
        <v>54</v>
      </c>
      <c r="BS1" s="1" t="s">
        <v>55</v>
      </c>
      <c r="BT1" s="1" t="s">
        <v>56</v>
      </c>
      <c r="BU1" s="1" t="s">
        <v>57</v>
      </c>
      <c r="BV1" s="1" t="s">
        <v>58</v>
      </c>
      <c r="BW1" s="1" t="s">
        <v>47</v>
      </c>
      <c r="BX1" s="1" t="s">
        <v>48</v>
      </c>
      <c r="BY1" s="1" t="s">
        <v>49</v>
      </c>
      <c r="BZ1" s="1" t="s">
        <v>50</v>
      </c>
      <c r="CA1" s="1" t="s">
        <v>51</v>
      </c>
      <c r="CB1" s="1" t="s">
        <v>52</v>
      </c>
      <c r="CC1" s="1" t="s">
        <v>53</v>
      </c>
      <c r="CD1" s="1" t="s">
        <v>54</v>
      </c>
      <c r="CE1" s="1" t="s">
        <v>55</v>
      </c>
      <c r="CF1" s="1" t="s">
        <v>56</v>
      </c>
      <c r="CG1" s="1" t="s">
        <v>57</v>
      </c>
      <c r="CH1" s="1" t="s">
        <v>58</v>
      </c>
      <c r="CI1" s="1" t="s">
        <v>47</v>
      </c>
      <c r="CJ1" s="1" t="s">
        <v>48</v>
      </c>
      <c r="CK1" s="1" t="s">
        <v>49</v>
      </c>
      <c r="CL1" s="1" t="s">
        <v>50</v>
      </c>
      <c r="CM1" s="1" t="s">
        <v>51</v>
      </c>
      <c r="CN1" s="1" t="s">
        <v>52</v>
      </c>
      <c r="CO1" s="1" t="s">
        <v>53</v>
      </c>
      <c r="CP1" s="1" t="s">
        <v>54</v>
      </c>
      <c r="CQ1" s="1" t="s">
        <v>55</v>
      </c>
      <c r="CR1" s="1" t="s">
        <v>56</v>
      </c>
      <c r="CS1" s="1" t="s">
        <v>57</v>
      </c>
      <c r="CT1" s="1" t="s">
        <v>58</v>
      </c>
      <c r="CU1" s="1" t="s">
        <v>47</v>
      </c>
      <c r="CV1" s="1" t="s">
        <v>48</v>
      </c>
      <c r="CW1" s="1" t="s">
        <v>49</v>
      </c>
      <c r="CX1" s="1" t="s">
        <v>50</v>
      </c>
      <c r="CY1" s="1" t="s">
        <v>51</v>
      </c>
      <c r="CZ1" s="1" t="s">
        <v>52</v>
      </c>
      <c r="DA1" s="1" t="s">
        <v>53</v>
      </c>
      <c r="DB1" s="1" t="s">
        <v>54</v>
      </c>
      <c r="DC1" s="1" t="s">
        <v>55</v>
      </c>
      <c r="DD1" s="1" t="s">
        <v>56</v>
      </c>
      <c r="DE1" s="1" t="s">
        <v>57</v>
      </c>
      <c r="DF1" s="1" t="s">
        <v>58</v>
      </c>
      <c r="DG1" s="1" t="s">
        <v>47</v>
      </c>
      <c r="DH1" s="1" t="s">
        <v>48</v>
      </c>
      <c r="DI1" s="1" t="s">
        <v>49</v>
      </c>
      <c r="DJ1" s="1" t="s">
        <v>50</v>
      </c>
      <c r="DK1" s="1" t="s">
        <v>51</v>
      </c>
      <c r="DL1" s="1" t="s">
        <v>52</v>
      </c>
      <c r="DM1" s="1" t="s">
        <v>53</v>
      </c>
      <c r="DN1" s="1" t="s">
        <v>54</v>
      </c>
      <c r="DO1" s="1" t="s">
        <v>55</v>
      </c>
      <c r="DP1" s="1" t="s">
        <v>56</v>
      </c>
      <c r="DQ1" s="1" t="s">
        <v>57</v>
      </c>
      <c r="DR1" s="1" t="s">
        <v>58</v>
      </c>
      <c r="DS1" s="1" t="s">
        <v>47</v>
      </c>
      <c r="DT1" s="1" t="s">
        <v>48</v>
      </c>
      <c r="DU1" s="1" t="s">
        <v>49</v>
      </c>
      <c r="DV1" s="1" t="s">
        <v>50</v>
      </c>
      <c r="DW1" s="1" t="s">
        <v>51</v>
      </c>
      <c r="DX1" s="1" t="s">
        <v>52</v>
      </c>
      <c r="DY1" s="1" t="s">
        <v>53</v>
      </c>
      <c r="DZ1" s="1" t="s">
        <v>54</v>
      </c>
      <c r="EA1" s="1" t="s">
        <v>55</v>
      </c>
      <c r="EB1" s="1" t="s">
        <v>56</v>
      </c>
      <c r="EC1" s="1" t="s">
        <v>57</v>
      </c>
      <c r="ED1" s="1" t="s">
        <v>58</v>
      </c>
      <c r="EE1" s="1" t="s">
        <v>47</v>
      </c>
      <c r="EF1" s="1" t="s">
        <v>48</v>
      </c>
      <c r="EG1" s="1" t="s">
        <v>49</v>
      </c>
      <c r="EH1" s="1" t="s">
        <v>50</v>
      </c>
      <c r="EI1" s="1" t="s">
        <v>51</v>
      </c>
      <c r="EJ1" s="1" t="s">
        <v>52</v>
      </c>
      <c r="EK1" s="1" t="s">
        <v>53</v>
      </c>
      <c r="EL1" s="1" t="s">
        <v>54</v>
      </c>
      <c r="EM1" s="1" t="s">
        <v>55</v>
      </c>
      <c r="EN1" s="1" t="s">
        <v>56</v>
      </c>
      <c r="EO1" s="1" t="s">
        <v>57</v>
      </c>
      <c r="EP1" s="1" t="s">
        <v>58</v>
      </c>
      <c r="EQ1" s="1" t="s">
        <v>47</v>
      </c>
      <c r="ER1" s="1" t="s">
        <v>48</v>
      </c>
      <c r="ES1" s="1" t="s">
        <v>49</v>
      </c>
      <c r="ET1" s="1" t="s">
        <v>50</v>
      </c>
      <c r="EU1" s="1" t="s">
        <v>51</v>
      </c>
      <c r="EV1" s="1" t="s">
        <v>52</v>
      </c>
      <c r="EW1" s="1" t="s">
        <v>53</v>
      </c>
      <c r="EX1" s="1" t="s">
        <v>54</v>
      </c>
      <c r="EY1" s="1" t="s">
        <v>55</v>
      </c>
      <c r="EZ1" s="1" t="s">
        <v>56</v>
      </c>
      <c r="FA1" s="1" t="s">
        <v>57</v>
      </c>
      <c r="FB1" s="1" t="s">
        <v>58</v>
      </c>
      <c r="FC1" s="1" t="s">
        <v>47</v>
      </c>
      <c r="FD1" s="1" t="s">
        <v>48</v>
      </c>
      <c r="FE1" s="1" t="s">
        <v>49</v>
      </c>
      <c r="FF1" s="1" t="s">
        <v>50</v>
      </c>
      <c r="FG1" s="1" t="s">
        <v>51</v>
      </c>
      <c r="FH1" s="1" t="s">
        <v>52</v>
      </c>
      <c r="FI1" s="1" t="s">
        <v>53</v>
      </c>
      <c r="FJ1" s="1" t="s">
        <v>54</v>
      </c>
      <c r="FK1" s="1" t="s">
        <v>55</v>
      </c>
      <c r="FL1" s="1" t="s">
        <v>56</v>
      </c>
      <c r="FM1" s="1" t="s">
        <v>57</v>
      </c>
      <c r="FN1" s="1" t="s">
        <v>58</v>
      </c>
      <c r="FO1" s="1" t="s">
        <v>47</v>
      </c>
      <c r="FP1" s="1" t="s">
        <v>48</v>
      </c>
      <c r="FQ1" s="1" t="s">
        <v>49</v>
      </c>
      <c r="FR1" s="1" t="s">
        <v>50</v>
      </c>
      <c r="FS1" s="1" t="s">
        <v>51</v>
      </c>
      <c r="FT1" s="1" t="s">
        <v>52</v>
      </c>
      <c r="FU1" s="1" t="s">
        <v>53</v>
      </c>
      <c r="FV1" s="1" t="s">
        <v>54</v>
      </c>
      <c r="FW1" s="1" t="s">
        <v>55</v>
      </c>
      <c r="FX1" s="1" t="s">
        <v>56</v>
      </c>
      <c r="FY1" s="1" t="s">
        <v>57</v>
      </c>
      <c r="FZ1" s="1" t="s">
        <v>58</v>
      </c>
      <c r="GA1" s="1" t="s">
        <v>47</v>
      </c>
      <c r="GB1" s="1" t="s">
        <v>48</v>
      </c>
      <c r="GC1" s="1" t="s">
        <v>49</v>
      </c>
      <c r="GD1" s="1" t="s">
        <v>50</v>
      </c>
      <c r="GE1" s="1" t="s">
        <v>51</v>
      </c>
      <c r="GF1" s="1" t="s">
        <v>52</v>
      </c>
      <c r="GG1" s="1" t="s">
        <v>53</v>
      </c>
      <c r="GH1" s="1" t="s">
        <v>54</v>
      </c>
      <c r="GI1" s="1" t="s">
        <v>55</v>
      </c>
      <c r="GJ1" s="1" t="s">
        <v>56</v>
      </c>
      <c r="GK1" s="1" t="s">
        <v>57</v>
      </c>
      <c r="GL1" s="1" t="s">
        <v>58</v>
      </c>
      <c r="GM1" s="1" t="s">
        <v>47</v>
      </c>
      <c r="GN1" s="1" t="s">
        <v>48</v>
      </c>
      <c r="GO1" s="1" t="s">
        <v>49</v>
      </c>
      <c r="GP1" s="1" t="s">
        <v>50</v>
      </c>
      <c r="GQ1" s="1" t="s">
        <v>51</v>
      </c>
      <c r="GR1" s="1" t="s">
        <v>52</v>
      </c>
      <c r="GS1" s="1" t="s">
        <v>53</v>
      </c>
      <c r="GT1" s="1" t="s">
        <v>54</v>
      </c>
      <c r="GU1" s="1" t="s">
        <v>55</v>
      </c>
      <c r="GV1" s="1" t="s">
        <v>56</v>
      </c>
      <c r="GW1" s="1" t="s">
        <v>57</v>
      </c>
      <c r="GX1" s="1" t="s">
        <v>58</v>
      </c>
      <c r="GY1" s="1" t="s">
        <v>47</v>
      </c>
      <c r="GZ1" s="1" t="s">
        <v>48</v>
      </c>
      <c r="HA1" s="1" t="s">
        <v>49</v>
      </c>
      <c r="HB1" s="1" t="s">
        <v>50</v>
      </c>
      <c r="HC1" s="1" t="s">
        <v>51</v>
      </c>
      <c r="HD1" s="1" t="s">
        <v>52</v>
      </c>
      <c r="HE1" s="1" t="s">
        <v>53</v>
      </c>
      <c r="HF1" s="1" t="s">
        <v>54</v>
      </c>
      <c r="HG1" s="1" t="s">
        <v>55</v>
      </c>
      <c r="HH1" s="1" t="s">
        <v>56</v>
      </c>
      <c r="HI1" s="1" t="s">
        <v>57</v>
      </c>
      <c r="HJ1" s="1" t="s">
        <v>58</v>
      </c>
      <c r="HK1" s="1" t="s">
        <v>47</v>
      </c>
      <c r="HL1" s="1" t="s">
        <v>48</v>
      </c>
      <c r="HM1" s="1" t="s">
        <v>49</v>
      </c>
      <c r="HN1" s="1" t="s">
        <v>50</v>
      </c>
      <c r="HO1" s="1" t="s">
        <v>51</v>
      </c>
      <c r="HP1" s="1" t="s">
        <v>52</v>
      </c>
      <c r="HQ1" s="1" t="s">
        <v>53</v>
      </c>
      <c r="HR1" s="1" t="s">
        <v>54</v>
      </c>
      <c r="HS1" s="1" t="s">
        <v>55</v>
      </c>
      <c r="HT1" s="1" t="s">
        <v>56</v>
      </c>
      <c r="HU1" s="1" t="s">
        <v>57</v>
      </c>
      <c r="HV1" s="1" t="s">
        <v>58</v>
      </c>
      <c r="HW1" s="1" t="s">
        <v>47</v>
      </c>
      <c r="HX1" s="1" t="s">
        <v>48</v>
      </c>
      <c r="HY1" s="1" t="s">
        <v>49</v>
      </c>
      <c r="HZ1" s="1" t="s">
        <v>50</v>
      </c>
      <c r="IA1" s="1" t="s">
        <v>51</v>
      </c>
      <c r="IB1" s="1" t="s">
        <v>52</v>
      </c>
      <c r="IC1" s="1" t="s">
        <v>53</v>
      </c>
      <c r="ID1" s="1" t="s">
        <v>54</v>
      </c>
      <c r="IE1" s="1" t="s">
        <v>55</v>
      </c>
      <c r="IF1" s="1" t="s">
        <v>56</v>
      </c>
      <c r="IG1" s="1" t="s">
        <v>57</v>
      </c>
      <c r="IH1" s="1" t="s">
        <v>58</v>
      </c>
      <c r="II1" s="1" t="s">
        <v>47</v>
      </c>
      <c r="IJ1" s="1" t="s">
        <v>48</v>
      </c>
      <c r="IK1" s="1" t="s">
        <v>49</v>
      </c>
      <c r="IL1" s="1" t="s">
        <v>50</v>
      </c>
      <c r="IM1" s="1" t="s">
        <v>51</v>
      </c>
      <c r="IN1" s="1" t="s">
        <v>52</v>
      </c>
      <c r="IO1" s="1" t="s">
        <v>53</v>
      </c>
      <c r="IP1" s="1" t="s">
        <v>54</v>
      </c>
      <c r="IQ1" s="1" t="s">
        <v>55</v>
      </c>
      <c r="IR1" s="1" t="s">
        <v>56</v>
      </c>
      <c r="IS1" s="1" t="s">
        <v>57</v>
      </c>
      <c r="IT1" s="1" t="s">
        <v>58</v>
      </c>
      <c r="IU1" s="1" t="s">
        <v>47</v>
      </c>
      <c r="IV1" s="1" t="s">
        <v>48</v>
      </c>
      <c r="IW1" s="1" t="s">
        <v>49</v>
      </c>
      <c r="IX1" s="1" t="s">
        <v>50</v>
      </c>
      <c r="IY1" s="1" t="s">
        <v>51</v>
      </c>
      <c r="IZ1" s="1" t="s">
        <v>52</v>
      </c>
      <c r="JA1" s="1" t="s">
        <v>53</v>
      </c>
      <c r="JB1" s="1" t="s">
        <v>54</v>
      </c>
      <c r="JC1" s="1" t="s">
        <v>55</v>
      </c>
      <c r="JD1" s="1" t="s">
        <v>56</v>
      </c>
      <c r="JE1" s="1" t="s">
        <v>57</v>
      </c>
      <c r="JF1" s="1" t="s">
        <v>58</v>
      </c>
      <c r="JG1" s="1" t="s">
        <v>47</v>
      </c>
      <c r="JH1" s="1" t="s">
        <v>48</v>
      </c>
      <c r="JI1" s="1" t="s">
        <v>49</v>
      </c>
      <c r="JJ1" s="1" t="s">
        <v>50</v>
      </c>
      <c r="JK1" s="1" t="s">
        <v>51</v>
      </c>
      <c r="JL1" s="1" t="s">
        <v>52</v>
      </c>
      <c r="JM1" s="1" t="s">
        <v>53</v>
      </c>
      <c r="JN1" s="1" t="s">
        <v>54</v>
      </c>
      <c r="JO1" s="1" t="s">
        <v>55</v>
      </c>
      <c r="JP1" s="1" t="s">
        <v>56</v>
      </c>
      <c r="JQ1" s="1" t="s">
        <v>57</v>
      </c>
      <c r="JR1" s="1" t="s">
        <v>58</v>
      </c>
      <c r="JS1" s="1" t="s">
        <v>47</v>
      </c>
      <c r="JT1" s="1" t="s">
        <v>48</v>
      </c>
      <c r="JU1" s="1" t="s">
        <v>49</v>
      </c>
      <c r="JV1" s="1" t="s">
        <v>50</v>
      </c>
      <c r="JW1" s="1" t="s">
        <v>51</v>
      </c>
      <c r="JX1" s="1" t="s">
        <v>52</v>
      </c>
      <c r="JY1" s="1" t="s">
        <v>53</v>
      </c>
      <c r="JZ1" s="1" t="s">
        <v>54</v>
      </c>
      <c r="KA1" s="1" t="s">
        <v>55</v>
      </c>
      <c r="KB1" s="1" t="s">
        <v>56</v>
      </c>
      <c r="KC1" s="1" t="s">
        <v>57</v>
      </c>
      <c r="KD1" s="1" t="s">
        <v>58</v>
      </c>
      <c r="KE1" s="1" t="s">
        <v>47</v>
      </c>
      <c r="KF1" s="1" t="s">
        <v>48</v>
      </c>
      <c r="KG1" s="1" t="s">
        <v>49</v>
      </c>
      <c r="KH1" s="1" t="s">
        <v>50</v>
      </c>
      <c r="KI1" s="1" t="s">
        <v>51</v>
      </c>
      <c r="KJ1" s="1" t="s">
        <v>52</v>
      </c>
      <c r="KK1" s="1" t="s">
        <v>53</v>
      </c>
      <c r="KL1" s="1" t="s">
        <v>54</v>
      </c>
      <c r="KM1" s="1" t="s">
        <v>55</v>
      </c>
      <c r="KN1" s="1" t="s">
        <v>56</v>
      </c>
      <c r="KO1" s="1" t="s">
        <v>57</v>
      </c>
      <c r="KP1" s="1" t="s">
        <v>58</v>
      </c>
      <c r="KQ1" s="1" t="s">
        <v>47</v>
      </c>
      <c r="KR1" s="1" t="s">
        <v>48</v>
      </c>
      <c r="KS1" s="1" t="s">
        <v>49</v>
      </c>
      <c r="KT1" s="1" t="s">
        <v>50</v>
      </c>
      <c r="KU1" s="1" t="s">
        <v>51</v>
      </c>
      <c r="KV1" s="1" t="s">
        <v>52</v>
      </c>
      <c r="KW1" s="1" t="s">
        <v>53</v>
      </c>
      <c r="KX1" s="1" t="s">
        <v>54</v>
      </c>
      <c r="KY1" s="1" t="s">
        <v>55</v>
      </c>
      <c r="KZ1" s="1" t="s">
        <v>56</v>
      </c>
      <c r="LA1" s="1" t="s">
        <v>57</v>
      </c>
      <c r="LB1" s="1" t="s">
        <v>58</v>
      </c>
      <c r="LC1" s="1" t="s">
        <v>47</v>
      </c>
      <c r="LD1" s="1" t="s">
        <v>48</v>
      </c>
      <c r="LE1" s="1" t="s">
        <v>49</v>
      </c>
      <c r="LF1" s="1" t="s">
        <v>50</v>
      </c>
      <c r="LG1" s="1" t="s">
        <v>51</v>
      </c>
      <c r="LH1" s="1" t="s">
        <v>52</v>
      </c>
      <c r="LI1" s="1" t="s">
        <v>53</v>
      </c>
      <c r="LJ1" s="1" t="s">
        <v>54</v>
      </c>
      <c r="LK1" s="1" t="s">
        <v>55</v>
      </c>
      <c r="LL1" s="1" t="s">
        <v>56</v>
      </c>
      <c r="LM1" s="1" t="s">
        <v>57</v>
      </c>
      <c r="LN1" s="1" t="s">
        <v>58</v>
      </c>
      <c r="LO1" s="1" t="s">
        <v>47</v>
      </c>
      <c r="LP1" s="1" t="s">
        <v>48</v>
      </c>
      <c r="LQ1" s="1" t="s">
        <v>49</v>
      </c>
      <c r="LR1" s="1" t="s">
        <v>50</v>
      </c>
      <c r="LS1" s="1" t="s">
        <v>51</v>
      </c>
      <c r="LT1" s="1" t="s">
        <v>52</v>
      </c>
      <c r="LU1" s="1" t="s">
        <v>53</v>
      </c>
      <c r="LV1" s="1" t="s">
        <v>54</v>
      </c>
      <c r="LW1" s="1" t="s">
        <v>55</v>
      </c>
      <c r="LX1" s="1" t="s">
        <v>56</v>
      </c>
      <c r="LY1" s="1" t="s">
        <v>57</v>
      </c>
      <c r="LZ1" s="1" t="s">
        <v>58</v>
      </c>
      <c r="MA1" s="1" t="s">
        <v>47</v>
      </c>
      <c r="MB1" s="1" t="s">
        <v>48</v>
      </c>
      <c r="MC1" s="1" t="s">
        <v>49</v>
      </c>
      <c r="MD1" s="1" t="s">
        <v>50</v>
      </c>
      <c r="ME1" s="1" t="s">
        <v>51</v>
      </c>
      <c r="MF1" s="1" t="s">
        <v>52</v>
      </c>
      <c r="MG1" s="1" t="s">
        <v>53</v>
      </c>
      <c r="MH1" s="1" t="s">
        <v>54</v>
      </c>
      <c r="MI1" s="1" t="s">
        <v>55</v>
      </c>
      <c r="MJ1" s="1" t="s">
        <v>56</v>
      </c>
      <c r="MK1" s="1" t="s">
        <v>57</v>
      </c>
      <c r="ML1" s="1" t="s">
        <v>58</v>
      </c>
      <c r="MM1" s="1" t="s">
        <v>47</v>
      </c>
      <c r="MN1" s="1" t="s">
        <v>48</v>
      </c>
      <c r="MO1" s="1" t="s">
        <v>49</v>
      </c>
      <c r="MP1" s="1" t="s">
        <v>50</v>
      </c>
      <c r="MQ1" s="1" t="s">
        <v>51</v>
      </c>
      <c r="MR1" s="1" t="s">
        <v>52</v>
      </c>
      <c r="MS1" s="1" t="s">
        <v>53</v>
      </c>
      <c r="MT1" s="1" t="s">
        <v>54</v>
      </c>
      <c r="MU1" s="1" t="s">
        <v>55</v>
      </c>
      <c r="MV1" s="1" t="s">
        <v>56</v>
      </c>
      <c r="MW1" s="1" t="s">
        <v>57</v>
      </c>
      <c r="MX1" s="1" t="s">
        <v>58</v>
      </c>
    </row>
    <row r="2" spans="1:362" x14ac:dyDescent="0.25">
      <c r="A2" s="1" t="s">
        <v>64</v>
      </c>
      <c r="B2" s="1" t="s">
        <v>61</v>
      </c>
      <c r="C2" s="3">
        <f>+ENERGY_PRICING!E4</f>
        <v>44197</v>
      </c>
      <c r="D2" s="3">
        <f>+ENERGY_PRICING!F4</f>
        <v>44228</v>
      </c>
      <c r="E2" s="3">
        <f>+ENERGY_PRICING!G4</f>
        <v>44256</v>
      </c>
      <c r="F2" s="3">
        <f>+ENERGY_PRICING!H4</f>
        <v>44287</v>
      </c>
      <c r="G2" s="3">
        <f>+ENERGY_PRICING!I4</f>
        <v>44317</v>
      </c>
      <c r="H2" s="3">
        <f>+ENERGY_PRICING!J4</f>
        <v>44348</v>
      </c>
      <c r="I2" s="3">
        <f>+ENERGY_PRICING!K4</f>
        <v>44378</v>
      </c>
      <c r="J2" s="3">
        <f>+ENERGY_PRICING!L4</f>
        <v>44409</v>
      </c>
      <c r="K2" s="3">
        <f>+ENERGY_PRICING!M4</f>
        <v>44440</v>
      </c>
      <c r="L2" s="3">
        <f>+ENERGY_PRICING!N4</f>
        <v>44470</v>
      </c>
      <c r="M2" s="3">
        <f>+ENERGY_PRICING!O4</f>
        <v>44501</v>
      </c>
      <c r="N2" s="3">
        <f>+ENERGY_PRICING!P4</f>
        <v>44531</v>
      </c>
      <c r="O2" s="3">
        <f>+ENERGY_PRICING!Q4</f>
        <v>44562</v>
      </c>
      <c r="P2" s="3">
        <f>+ENERGY_PRICING!R4</f>
        <v>44593</v>
      </c>
      <c r="Q2" s="3">
        <f>+ENERGY_PRICING!S4</f>
        <v>44621</v>
      </c>
      <c r="R2" s="3">
        <f>+ENERGY_PRICING!T4</f>
        <v>44652</v>
      </c>
      <c r="S2" s="3">
        <f>+ENERGY_PRICING!U4</f>
        <v>44682</v>
      </c>
      <c r="T2" s="3">
        <f>+ENERGY_PRICING!V4</f>
        <v>44713</v>
      </c>
      <c r="U2" s="3">
        <f>+ENERGY_PRICING!W4</f>
        <v>44743</v>
      </c>
      <c r="V2" s="3">
        <f>+ENERGY_PRICING!X4</f>
        <v>44774</v>
      </c>
      <c r="W2" s="3">
        <f>+ENERGY_PRICING!Y4</f>
        <v>44805</v>
      </c>
      <c r="X2" s="3">
        <f>+ENERGY_PRICING!Z4</f>
        <v>44835</v>
      </c>
      <c r="Y2" s="3">
        <f>+ENERGY_PRICING!AA4</f>
        <v>44866</v>
      </c>
      <c r="Z2" s="3">
        <f>+ENERGY_PRICING!AB4</f>
        <v>44896</v>
      </c>
      <c r="AA2" s="3">
        <f>+ENERGY_PRICING!AC4</f>
        <v>44927</v>
      </c>
      <c r="AB2" s="3">
        <f>+ENERGY_PRICING!AD4</f>
        <v>44958</v>
      </c>
      <c r="AC2" s="3">
        <f>+ENERGY_PRICING!AE4</f>
        <v>44986</v>
      </c>
      <c r="AD2" s="3">
        <f>+ENERGY_PRICING!AF4</f>
        <v>45017</v>
      </c>
      <c r="AE2" s="3">
        <f>+ENERGY_PRICING!AG4</f>
        <v>45047</v>
      </c>
      <c r="AF2" s="3">
        <f>+ENERGY_PRICING!AH4</f>
        <v>45078</v>
      </c>
      <c r="AG2" s="3">
        <f>+ENERGY_PRICING!AI4</f>
        <v>45108</v>
      </c>
      <c r="AH2" s="3">
        <f>+ENERGY_PRICING!AJ4</f>
        <v>45139</v>
      </c>
      <c r="AI2" s="3">
        <f>+ENERGY_PRICING!AK4</f>
        <v>45170</v>
      </c>
      <c r="AJ2" s="3">
        <f>+ENERGY_PRICING!AL4</f>
        <v>45200</v>
      </c>
      <c r="AK2" s="3">
        <f>+ENERGY_PRICING!AM4</f>
        <v>45231</v>
      </c>
      <c r="AL2" s="3">
        <f>+ENERGY_PRICING!AN4</f>
        <v>45261</v>
      </c>
      <c r="AM2" s="3">
        <f>+ENERGY_PRICING!AO4</f>
        <v>45292</v>
      </c>
      <c r="AN2" s="3">
        <f>+ENERGY_PRICING!AP4</f>
        <v>45323</v>
      </c>
      <c r="AO2" s="3">
        <f>+ENERGY_PRICING!AQ4</f>
        <v>45352</v>
      </c>
      <c r="AP2" s="3">
        <f>+ENERGY_PRICING!AR4</f>
        <v>45383</v>
      </c>
      <c r="AQ2" s="3">
        <f>+ENERGY_PRICING!AS4</f>
        <v>45413</v>
      </c>
      <c r="AR2" s="3">
        <f>+ENERGY_PRICING!AT4</f>
        <v>45444</v>
      </c>
      <c r="AS2" s="3">
        <f>+ENERGY_PRICING!AU4</f>
        <v>45474</v>
      </c>
      <c r="AT2" s="3">
        <f>+ENERGY_PRICING!AV4</f>
        <v>45505</v>
      </c>
      <c r="AU2" s="3">
        <f>+ENERGY_PRICING!AW4</f>
        <v>45536</v>
      </c>
      <c r="AV2" s="3">
        <f>+ENERGY_PRICING!AX4</f>
        <v>45566</v>
      </c>
      <c r="AW2" s="3">
        <f>+ENERGY_PRICING!AY4</f>
        <v>45597</v>
      </c>
      <c r="AX2" s="3">
        <f>+ENERGY_PRICING!AZ4</f>
        <v>45627</v>
      </c>
      <c r="AY2" s="3">
        <f>+ENERGY_PRICING!BA4</f>
        <v>45658</v>
      </c>
      <c r="AZ2" s="3">
        <f>+ENERGY_PRICING!BB4</f>
        <v>45689</v>
      </c>
      <c r="BA2" s="3">
        <f>+ENERGY_PRICING!BC4</f>
        <v>45717</v>
      </c>
      <c r="BB2" s="3">
        <f>+ENERGY_PRICING!BD4</f>
        <v>45748</v>
      </c>
      <c r="BC2" s="3">
        <f>+ENERGY_PRICING!BE4</f>
        <v>45778</v>
      </c>
      <c r="BD2" s="3">
        <f>+ENERGY_PRICING!BF4</f>
        <v>45809</v>
      </c>
      <c r="BE2" s="3">
        <f>+ENERGY_PRICING!BG4</f>
        <v>45839</v>
      </c>
      <c r="BF2" s="3">
        <f>+ENERGY_PRICING!BH4</f>
        <v>45870</v>
      </c>
      <c r="BG2" s="3">
        <f>+ENERGY_PRICING!BI4</f>
        <v>45901</v>
      </c>
      <c r="BH2" s="3">
        <f>+ENERGY_PRICING!BJ4</f>
        <v>45931</v>
      </c>
      <c r="BI2" s="3">
        <f>+ENERGY_PRICING!BK4</f>
        <v>45962</v>
      </c>
      <c r="BJ2" s="3">
        <f>+ENERGY_PRICING!BL4</f>
        <v>45992</v>
      </c>
      <c r="BK2" s="3">
        <f>+ENERGY_PRICING!BM4</f>
        <v>46023</v>
      </c>
      <c r="BL2" s="3">
        <f>+ENERGY_PRICING!BN4</f>
        <v>46054</v>
      </c>
      <c r="BM2" s="3">
        <f>+ENERGY_PRICING!BO4</f>
        <v>46082</v>
      </c>
      <c r="BN2" s="3">
        <f>+ENERGY_PRICING!BP4</f>
        <v>46113</v>
      </c>
      <c r="BO2" s="3">
        <f>+ENERGY_PRICING!BQ4</f>
        <v>46143</v>
      </c>
      <c r="BP2" s="3">
        <f>+ENERGY_PRICING!BR4</f>
        <v>46174</v>
      </c>
      <c r="BQ2" s="3">
        <f>+ENERGY_PRICING!BS4</f>
        <v>46204</v>
      </c>
      <c r="BR2" s="3">
        <f>+ENERGY_PRICING!BT4</f>
        <v>46235</v>
      </c>
      <c r="BS2" s="3">
        <f>+ENERGY_PRICING!BU4</f>
        <v>46266</v>
      </c>
      <c r="BT2" s="3">
        <f>+ENERGY_PRICING!BV4</f>
        <v>46296</v>
      </c>
      <c r="BU2" s="3">
        <f>+ENERGY_PRICING!BW4</f>
        <v>46327</v>
      </c>
      <c r="BV2" s="3">
        <f>+ENERGY_PRICING!BX4</f>
        <v>46357</v>
      </c>
      <c r="BW2" s="3">
        <f>+ENERGY_PRICING!BY4</f>
        <v>46388</v>
      </c>
      <c r="BX2" s="3">
        <f>+ENERGY_PRICING!BZ4</f>
        <v>46419</v>
      </c>
      <c r="BY2" s="3">
        <f>+ENERGY_PRICING!CA4</f>
        <v>46447</v>
      </c>
      <c r="BZ2" s="3">
        <f>+ENERGY_PRICING!CB4</f>
        <v>46478</v>
      </c>
      <c r="CA2" s="3">
        <f>+ENERGY_PRICING!CC4</f>
        <v>46508</v>
      </c>
      <c r="CB2" s="3">
        <f>+ENERGY_PRICING!CD4</f>
        <v>46539</v>
      </c>
      <c r="CC2" s="3">
        <f>+ENERGY_PRICING!CE4</f>
        <v>46569</v>
      </c>
      <c r="CD2" s="3">
        <f>+ENERGY_PRICING!CF4</f>
        <v>46600</v>
      </c>
      <c r="CE2" s="3">
        <f>+ENERGY_PRICING!CG4</f>
        <v>46631</v>
      </c>
      <c r="CF2" s="3">
        <f>+ENERGY_PRICING!CH4</f>
        <v>46661</v>
      </c>
      <c r="CG2" s="3">
        <f>+ENERGY_PRICING!CI4</f>
        <v>46692</v>
      </c>
      <c r="CH2" s="3">
        <f>+ENERGY_PRICING!CJ4</f>
        <v>46722</v>
      </c>
      <c r="CI2" s="3">
        <f>+ENERGY_PRICING!CK4</f>
        <v>46753</v>
      </c>
      <c r="CJ2" s="3">
        <f>+ENERGY_PRICING!CL4</f>
        <v>46784</v>
      </c>
      <c r="CK2" s="3">
        <f>+ENERGY_PRICING!CM4</f>
        <v>46813</v>
      </c>
      <c r="CL2" s="3">
        <f>+ENERGY_PRICING!CN4</f>
        <v>46844</v>
      </c>
      <c r="CM2" s="3">
        <f>+ENERGY_PRICING!CO4</f>
        <v>46874</v>
      </c>
      <c r="CN2" s="3">
        <f>+ENERGY_PRICING!CP4</f>
        <v>46905</v>
      </c>
      <c r="CO2" s="3">
        <f>+ENERGY_PRICING!CQ4</f>
        <v>46935</v>
      </c>
      <c r="CP2" s="3">
        <f>+ENERGY_PRICING!CR4</f>
        <v>46966</v>
      </c>
      <c r="CQ2" s="3">
        <f>+ENERGY_PRICING!CS4</f>
        <v>46997</v>
      </c>
      <c r="CR2" s="3">
        <f>+ENERGY_PRICING!CT4</f>
        <v>47027</v>
      </c>
      <c r="CS2" s="3">
        <f>+ENERGY_PRICING!CU4</f>
        <v>47058</v>
      </c>
      <c r="CT2" s="3">
        <f>+ENERGY_PRICING!CV4</f>
        <v>47088</v>
      </c>
      <c r="CU2" s="3">
        <f>+ENERGY_PRICING!CW4</f>
        <v>47119</v>
      </c>
      <c r="CV2" s="3">
        <f>+ENERGY_PRICING!CX4</f>
        <v>47150</v>
      </c>
      <c r="CW2" s="3">
        <f>+ENERGY_PRICING!CY4</f>
        <v>47178</v>
      </c>
      <c r="CX2" s="3">
        <f>+ENERGY_PRICING!CZ4</f>
        <v>47209</v>
      </c>
      <c r="CY2" s="3">
        <f>+ENERGY_PRICING!DA4</f>
        <v>47239</v>
      </c>
      <c r="CZ2" s="3">
        <f>+ENERGY_PRICING!DB4</f>
        <v>47270</v>
      </c>
      <c r="DA2" s="3">
        <f>+ENERGY_PRICING!DC4</f>
        <v>47300</v>
      </c>
      <c r="DB2" s="3">
        <f>+ENERGY_PRICING!DD4</f>
        <v>47331</v>
      </c>
      <c r="DC2" s="3">
        <f>+ENERGY_PRICING!DE4</f>
        <v>47362</v>
      </c>
      <c r="DD2" s="3">
        <f>+ENERGY_PRICING!DF4</f>
        <v>47392</v>
      </c>
      <c r="DE2" s="3">
        <f>+ENERGY_PRICING!DG4</f>
        <v>47423</v>
      </c>
      <c r="DF2" s="3">
        <f>+ENERGY_PRICING!DH4</f>
        <v>47453</v>
      </c>
      <c r="DG2" s="3">
        <f>+ENERGY_PRICING!DI4</f>
        <v>47484</v>
      </c>
      <c r="DH2" s="3">
        <f>+ENERGY_PRICING!DJ4</f>
        <v>47515</v>
      </c>
      <c r="DI2" s="3">
        <f>+ENERGY_PRICING!DK4</f>
        <v>47543</v>
      </c>
      <c r="DJ2" s="3">
        <f>+ENERGY_PRICING!DL4</f>
        <v>47574</v>
      </c>
      <c r="DK2" s="3">
        <f>+ENERGY_PRICING!DM4</f>
        <v>47604</v>
      </c>
      <c r="DL2" s="3">
        <f>+ENERGY_PRICING!DN4</f>
        <v>47635</v>
      </c>
      <c r="DM2" s="3">
        <f>+ENERGY_PRICING!DO4</f>
        <v>47665</v>
      </c>
      <c r="DN2" s="3">
        <f>+ENERGY_PRICING!DP4</f>
        <v>47696</v>
      </c>
      <c r="DO2" s="3">
        <f>+ENERGY_PRICING!DQ4</f>
        <v>47727</v>
      </c>
      <c r="DP2" s="3">
        <f>+ENERGY_PRICING!DR4</f>
        <v>47757</v>
      </c>
      <c r="DQ2" s="3">
        <f>+ENERGY_PRICING!DS4</f>
        <v>47788</v>
      </c>
      <c r="DR2" s="3">
        <f>+ENERGY_PRICING!DT4</f>
        <v>47818</v>
      </c>
      <c r="DS2" s="3">
        <f>+ENERGY_PRICING!DU4</f>
        <v>47849</v>
      </c>
      <c r="DT2" s="3">
        <f>+ENERGY_PRICING!DV4</f>
        <v>47880</v>
      </c>
      <c r="DU2" s="3">
        <f>+ENERGY_PRICING!DW4</f>
        <v>47908</v>
      </c>
      <c r="DV2" s="3">
        <f>+ENERGY_PRICING!DX4</f>
        <v>47939</v>
      </c>
      <c r="DW2" s="3">
        <f>+ENERGY_PRICING!DY4</f>
        <v>47969</v>
      </c>
      <c r="DX2" s="3">
        <f>+ENERGY_PRICING!DZ4</f>
        <v>48000</v>
      </c>
      <c r="DY2" s="3">
        <f>+ENERGY_PRICING!EA4</f>
        <v>48030</v>
      </c>
      <c r="DZ2" s="3">
        <f>+ENERGY_PRICING!EB4</f>
        <v>48061</v>
      </c>
      <c r="EA2" s="3">
        <f>+ENERGY_PRICING!EC4</f>
        <v>48092</v>
      </c>
      <c r="EB2" s="3">
        <f>+ENERGY_PRICING!ED4</f>
        <v>48122</v>
      </c>
      <c r="EC2" s="3">
        <f>+ENERGY_PRICING!EE4</f>
        <v>48153</v>
      </c>
      <c r="ED2" s="3">
        <f>+ENERGY_PRICING!EF4</f>
        <v>48183</v>
      </c>
      <c r="EE2" s="3">
        <f>+ENERGY_PRICING!EG4</f>
        <v>48214</v>
      </c>
      <c r="EF2" s="3">
        <f>+ENERGY_PRICING!EH4</f>
        <v>48245</v>
      </c>
      <c r="EG2" s="3">
        <f>+ENERGY_PRICING!EI4</f>
        <v>48274</v>
      </c>
      <c r="EH2" s="3">
        <f>+ENERGY_PRICING!EJ4</f>
        <v>48305</v>
      </c>
      <c r="EI2" s="3">
        <f>+ENERGY_PRICING!EK4</f>
        <v>48335</v>
      </c>
      <c r="EJ2" s="3">
        <f>+ENERGY_PRICING!EL4</f>
        <v>48366</v>
      </c>
      <c r="EK2" s="3">
        <f>+ENERGY_PRICING!EM4</f>
        <v>48396</v>
      </c>
      <c r="EL2" s="3">
        <f>+ENERGY_PRICING!EN4</f>
        <v>48427</v>
      </c>
      <c r="EM2" s="3">
        <f>+ENERGY_PRICING!EO4</f>
        <v>48458</v>
      </c>
      <c r="EN2" s="3">
        <f>+ENERGY_PRICING!EP4</f>
        <v>48488</v>
      </c>
      <c r="EO2" s="3">
        <f>+ENERGY_PRICING!EQ4</f>
        <v>48519</v>
      </c>
      <c r="EP2" s="3">
        <f>+ENERGY_PRICING!ER4</f>
        <v>48549</v>
      </c>
      <c r="EQ2" s="3">
        <f>+ENERGY_PRICING!ES4</f>
        <v>48580</v>
      </c>
      <c r="ER2" s="3">
        <f>+ENERGY_PRICING!ET4</f>
        <v>48611</v>
      </c>
      <c r="ES2" s="3">
        <f>+ENERGY_PRICING!EU4</f>
        <v>48639</v>
      </c>
      <c r="ET2" s="3">
        <f>+ENERGY_PRICING!EV4</f>
        <v>48670</v>
      </c>
      <c r="EU2" s="3">
        <f>+ENERGY_PRICING!EW4</f>
        <v>48700</v>
      </c>
      <c r="EV2" s="3">
        <f>+ENERGY_PRICING!EX4</f>
        <v>48731</v>
      </c>
      <c r="EW2" s="3">
        <f>+ENERGY_PRICING!EY4</f>
        <v>48761</v>
      </c>
      <c r="EX2" s="3">
        <f>+ENERGY_PRICING!EZ4</f>
        <v>48792</v>
      </c>
      <c r="EY2" s="3">
        <f>+ENERGY_PRICING!FA4</f>
        <v>48823</v>
      </c>
      <c r="EZ2" s="3">
        <f>+ENERGY_PRICING!FB4</f>
        <v>48853</v>
      </c>
      <c r="FA2" s="3">
        <f>+ENERGY_PRICING!FC4</f>
        <v>48884</v>
      </c>
      <c r="FB2" s="3">
        <f>+ENERGY_PRICING!FD4</f>
        <v>48914</v>
      </c>
      <c r="FC2" s="3">
        <f>+ENERGY_PRICING!FE4</f>
        <v>48945</v>
      </c>
      <c r="FD2" s="3">
        <f>+ENERGY_PRICING!FF4</f>
        <v>48976</v>
      </c>
      <c r="FE2" s="3">
        <f>+ENERGY_PRICING!FG4</f>
        <v>49004</v>
      </c>
      <c r="FF2" s="3">
        <f>+ENERGY_PRICING!FH4</f>
        <v>49035</v>
      </c>
      <c r="FG2" s="3">
        <f>+ENERGY_PRICING!FI4</f>
        <v>49065</v>
      </c>
      <c r="FH2" s="3">
        <f>+ENERGY_PRICING!FJ4</f>
        <v>49096</v>
      </c>
      <c r="FI2" s="3">
        <f>+ENERGY_PRICING!FK4</f>
        <v>49126</v>
      </c>
      <c r="FJ2" s="3">
        <f>+ENERGY_PRICING!FL4</f>
        <v>49157</v>
      </c>
      <c r="FK2" s="3">
        <f>+ENERGY_PRICING!FM4</f>
        <v>49188</v>
      </c>
      <c r="FL2" s="3">
        <f>+ENERGY_PRICING!FN4</f>
        <v>49218</v>
      </c>
      <c r="FM2" s="3">
        <f>+ENERGY_PRICING!FO4</f>
        <v>49249</v>
      </c>
      <c r="FN2" s="3">
        <f>+ENERGY_PRICING!FP4</f>
        <v>49279</v>
      </c>
      <c r="FO2" s="3">
        <f>+ENERGY_PRICING!FQ4</f>
        <v>49310</v>
      </c>
      <c r="FP2" s="3">
        <f>+ENERGY_PRICING!FR4</f>
        <v>49341</v>
      </c>
      <c r="FQ2" s="3">
        <f>+ENERGY_PRICING!FS4</f>
        <v>49369</v>
      </c>
      <c r="FR2" s="3">
        <f>+ENERGY_PRICING!FT4</f>
        <v>49400</v>
      </c>
      <c r="FS2" s="3">
        <f>+ENERGY_PRICING!FU4</f>
        <v>49430</v>
      </c>
      <c r="FT2" s="3">
        <f>+ENERGY_PRICING!FV4</f>
        <v>49461</v>
      </c>
      <c r="FU2" s="3">
        <f>+ENERGY_PRICING!FW4</f>
        <v>49491</v>
      </c>
      <c r="FV2" s="3">
        <f>+ENERGY_PRICING!FX4</f>
        <v>49522</v>
      </c>
      <c r="FW2" s="3">
        <f>+ENERGY_PRICING!FY4</f>
        <v>49553</v>
      </c>
      <c r="FX2" s="3">
        <f>+ENERGY_PRICING!FZ4</f>
        <v>49583</v>
      </c>
      <c r="FY2" s="3">
        <f>+ENERGY_PRICING!GA4</f>
        <v>49614</v>
      </c>
      <c r="FZ2" s="3">
        <f>+ENERGY_PRICING!GB4</f>
        <v>49644</v>
      </c>
      <c r="GA2" s="3">
        <f>+ENERGY_PRICING!GC4</f>
        <v>49675</v>
      </c>
      <c r="GB2" s="3">
        <f>+ENERGY_PRICING!GD4</f>
        <v>49706</v>
      </c>
      <c r="GC2" s="3">
        <f>+ENERGY_PRICING!GE4</f>
        <v>49735</v>
      </c>
      <c r="GD2" s="3">
        <f>+ENERGY_PRICING!GF4</f>
        <v>49766</v>
      </c>
      <c r="GE2" s="3">
        <f>+ENERGY_PRICING!GG4</f>
        <v>49796</v>
      </c>
      <c r="GF2" s="3">
        <f>+ENERGY_PRICING!GH4</f>
        <v>49827</v>
      </c>
      <c r="GG2" s="3">
        <f>+ENERGY_PRICING!GI4</f>
        <v>49857</v>
      </c>
      <c r="GH2" s="3">
        <f>+ENERGY_PRICING!GJ4</f>
        <v>49888</v>
      </c>
      <c r="GI2" s="3">
        <f>+ENERGY_PRICING!GK4</f>
        <v>49919</v>
      </c>
      <c r="GJ2" s="3">
        <f>+ENERGY_PRICING!GL4</f>
        <v>49949</v>
      </c>
      <c r="GK2" s="3">
        <f>+ENERGY_PRICING!GM4</f>
        <v>49980</v>
      </c>
      <c r="GL2" s="3">
        <f>+ENERGY_PRICING!GN4</f>
        <v>50010</v>
      </c>
      <c r="GM2" s="3">
        <f>+ENERGY_PRICING!GO4</f>
        <v>50041</v>
      </c>
      <c r="GN2" s="3">
        <f>+ENERGY_PRICING!GP4</f>
        <v>50072</v>
      </c>
      <c r="GO2" s="3">
        <f>+ENERGY_PRICING!GQ4</f>
        <v>50100</v>
      </c>
      <c r="GP2" s="3">
        <f>+ENERGY_PRICING!GR4</f>
        <v>50131</v>
      </c>
      <c r="GQ2" s="3">
        <f>+ENERGY_PRICING!GS4</f>
        <v>50161</v>
      </c>
      <c r="GR2" s="3">
        <f>+ENERGY_PRICING!GT4</f>
        <v>50192</v>
      </c>
      <c r="GS2" s="3">
        <f>+ENERGY_PRICING!GU4</f>
        <v>50222</v>
      </c>
      <c r="GT2" s="3">
        <f>+ENERGY_PRICING!GV4</f>
        <v>50253</v>
      </c>
      <c r="GU2" s="3">
        <f>+ENERGY_PRICING!GW4</f>
        <v>50284</v>
      </c>
      <c r="GV2" s="3">
        <f>+ENERGY_PRICING!GX4</f>
        <v>50314</v>
      </c>
      <c r="GW2" s="3">
        <f>+ENERGY_PRICING!GY4</f>
        <v>50345</v>
      </c>
      <c r="GX2" s="3">
        <f>+ENERGY_PRICING!GZ4</f>
        <v>50375</v>
      </c>
      <c r="GY2" s="3">
        <f>+ENERGY_PRICING!HA4</f>
        <v>50406</v>
      </c>
      <c r="GZ2" s="3">
        <f>+ENERGY_PRICING!HB4</f>
        <v>50437</v>
      </c>
      <c r="HA2" s="3">
        <f>+ENERGY_PRICING!HC4</f>
        <v>50465</v>
      </c>
      <c r="HB2" s="3">
        <f>+ENERGY_PRICING!HD4</f>
        <v>50496</v>
      </c>
      <c r="HC2" s="3">
        <f>+ENERGY_PRICING!HE4</f>
        <v>50526</v>
      </c>
      <c r="HD2" s="3">
        <f>+ENERGY_PRICING!HF4</f>
        <v>50557</v>
      </c>
      <c r="HE2" s="3">
        <f>+ENERGY_PRICING!HG4</f>
        <v>50587</v>
      </c>
      <c r="HF2" s="3">
        <f>+ENERGY_PRICING!HH4</f>
        <v>50618</v>
      </c>
      <c r="HG2" s="3">
        <f>+ENERGY_PRICING!HI4</f>
        <v>50649</v>
      </c>
      <c r="HH2" s="3">
        <f>+ENERGY_PRICING!HJ4</f>
        <v>50679</v>
      </c>
      <c r="HI2" s="3">
        <f>+ENERGY_PRICING!HK4</f>
        <v>50710</v>
      </c>
      <c r="HJ2" s="3">
        <f>+ENERGY_PRICING!HL4</f>
        <v>50740</v>
      </c>
      <c r="HK2" s="3">
        <f>+ENERGY_PRICING!HM4</f>
        <v>50771</v>
      </c>
      <c r="HL2" s="3">
        <f>+ENERGY_PRICING!HN4</f>
        <v>50802</v>
      </c>
      <c r="HM2" s="3">
        <f>+ENERGY_PRICING!HO4</f>
        <v>50830</v>
      </c>
      <c r="HN2" s="3">
        <f>+ENERGY_PRICING!HP4</f>
        <v>50861</v>
      </c>
      <c r="HO2" s="3">
        <f>+ENERGY_PRICING!HQ4</f>
        <v>50891</v>
      </c>
      <c r="HP2" s="3">
        <f>+ENERGY_PRICING!HR4</f>
        <v>50922</v>
      </c>
      <c r="HQ2" s="3">
        <f>+ENERGY_PRICING!HS4</f>
        <v>50952</v>
      </c>
      <c r="HR2" s="3">
        <f>+ENERGY_PRICING!HT4</f>
        <v>50983</v>
      </c>
      <c r="HS2" s="3">
        <f>+ENERGY_PRICING!HU4</f>
        <v>51014</v>
      </c>
      <c r="HT2" s="3">
        <f>+ENERGY_PRICING!HV4</f>
        <v>51044</v>
      </c>
      <c r="HU2" s="3">
        <f>+ENERGY_PRICING!HW4</f>
        <v>51075</v>
      </c>
      <c r="HV2" s="3">
        <f>+ENERGY_PRICING!HX4</f>
        <v>51105</v>
      </c>
      <c r="HW2" s="3">
        <f>+ENERGY_PRICING!HY4</f>
        <v>51136</v>
      </c>
      <c r="HX2" s="3">
        <f>+ENERGY_PRICING!HZ4</f>
        <v>51167</v>
      </c>
      <c r="HY2" s="3">
        <f>+ENERGY_PRICING!IA4</f>
        <v>51196</v>
      </c>
      <c r="HZ2" s="3">
        <f>+ENERGY_PRICING!IB4</f>
        <v>51227</v>
      </c>
      <c r="IA2" s="3">
        <f>+ENERGY_PRICING!IC4</f>
        <v>51257</v>
      </c>
      <c r="IB2" s="3">
        <f>+ENERGY_PRICING!ID4</f>
        <v>51288</v>
      </c>
      <c r="IC2" s="3">
        <f>+ENERGY_PRICING!IE4</f>
        <v>51318</v>
      </c>
      <c r="ID2" s="3">
        <f>+ENERGY_PRICING!IF4</f>
        <v>51349</v>
      </c>
      <c r="IE2" s="3">
        <f>+ENERGY_PRICING!IG4</f>
        <v>51380</v>
      </c>
      <c r="IF2" s="3">
        <f>+ENERGY_PRICING!IH4</f>
        <v>51410</v>
      </c>
      <c r="IG2" s="3">
        <f>+ENERGY_PRICING!II4</f>
        <v>51441</v>
      </c>
      <c r="IH2" s="3">
        <f>+ENERGY_PRICING!IJ4</f>
        <v>51471</v>
      </c>
      <c r="II2" s="3">
        <f>+ENERGY_PRICING!IK4</f>
        <v>51502</v>
      </c>
      <c r="IJ2" s="3">
        <f>+ENERGY_PRICING!IL4</f>
        <v>51533</v>
      </c>
      <c r="IK2" s="3">
        <f>+ENERGY_PRICING!IM4</f>
        <v>51561</v>
      </c>
      <c r="IL2" s="3">
        <f>+ENERGY_PRICING!IN4</f>
        <v>51592</v>
      </c>
      <c r="IM2" s="3">
        <f>+ENERGY_PRICING!IO4</f>
        <v>51622</v>
      </c>
      <c r="IN2" s="3">
        <f>+ENERGY_PRICING!IP4</f>
        <v>51653</v>
      </c>
      <c r="IO2" s="3">
        <f>+ENERGY_PRICING!IQ4</f>
        <v>51683</v>
      </c>
      <c r="IP2" s="3">
        <f>+ENERGY_PRICING!IR4</f>
        <v>51714</v>
      </c>
      <c r="IQ2" s="3">
        <f>+ENERGY_PRICING!IS4</f>
        <v>51745</v>
      </c>
      <c r="IR2" s="3">
        <f>+ENERGY_PRICING!IT4</f>
        <v>51775</v>
      </c>
      <c r="IS2" s="3">
        <f>+ENERGY_PRICING!IU4</f>
        <v>51806</v>
      </c>
      <c r="IT2" s="3">
        <f>+ENERGY_PRICING!IV4</f>
        <v>51836</v>
      </c>
      <c r="IU2" s="3">
        <f>+ENERGY_PRICING!IW4</f>
        <v>51867</v>
      </c>
      <c r="IV2" s="3">
        <f>+ENERGY_PRICING!IX4</f>
        <v>51898</v>
      </c>
      <c r="IW2" s="3">
        <f>+ENERGY_PRICING!IY4</f>
        <v>51926</v>
      </c>
      <c r="IX2" s="3">
        <f>+ENERGY_PRICING!IZ4</f>
        <v>51957</v>
      </c>
      <c r="IY2" s="3">
        <f>+ENERGY_PRICING!JA4</f>
        <v>51987</v>
      </c>
      <c r="IZ2" s="3">
        <f>+ENERGY_PRICING!JB4</f>
        <v>52018</v>
      </c>
      <c r="JA2" s="3">
        <f>+ENERGY_PRICING!JC4</f>
        <v>52048</v>
      </c>
      <c r="JB2" s="3">
        <f>+ENERGY_PRICING!JD4</f>
        <v>52079</v>
      </c>
      <c r="JC2" s="3">
        <f>+ENERGY_PRICING!JE4</f>
        <v>52110</v>
      </c>
      <c r="JD2" s="3">
        <f>+ENERGY_PRICING!JF4</f>
        <v>52140</v>
      </c>
      <c r="JE2" s="3">
        <f>+ENERGY_PRICING!JG4</f>
        <v>52171</v>
      </c>
      <c r="JF2" s="3">
        <f>+ENERGY_PRICING!JH4</f>
        <v>52201</v>
      </c>
      <c r="JG2" s="3">
        <f>+ENERGY_PRICING!JI4</f>
        <v>52232</v>
      </c>
      <c r="JH2" s="3">
        <f>+ENERGY_PRICING!JJ4</f>
        <v>52263</v>
      </c>
      <c r="JI2" s="3">
        <f>+ENERGY_PRICING!JK4</f>
        <v>52291</v>
      </c>
      <c r="JJ2" s="3">
        <f>+ENERGY_PRICING!JL4</f>
        <v>52322</v>
      </c>
      <c r="JK2" s="3">
        <f>+ENERGY_PRICING!JM4</f>
        <v>52352</v>
      </c>
      <c r="JL2" s="3">
        <f>+ENERGY_PRICING!JN4</f>
        <v>52383</v>
      </c>
      <c r="JM2" s="3">
        <f>+ENERGY_PRICING!JO4</f>
        <v>52413</v>
      </c>
      <c r="JN2" s="3">
        <f>+ENERGY_PRICING!JP4</f>
        <v>52444</v>
      </c>
      <c r="JO2" s="3">
        <f>+ENERGY_PRICING!JQ4</f>
        <v>52475</v>
      </c>
      <c r="JP2" s="3">
        <f>+ENERGY_PRICING!JR4</f>
        <v>52505</v>
      </c>
      <c r="JQ2" s="3">
        <f>+ENERGY_PRICING!JS4</f>
        <v>52536</v>
      </c>
      <c r="JR2" s="3">
        <f>+ENERGY_PRICING!JT4</f>
        <v>52566</v>
      </c>
      <c r="JS2" s="3">
        <f>+ENERGY_PRICING!JU4</f>
        <v>52597</v>
      </c>
      <c r="JT2" s="3">
        <f>+ENERGY_PRICING!JV4</f>
        <v>52628</v>
      </c>
      <c r="JU2" s="3">
        <f>+ENERGY_PRICING!JW4</f>
        <v>52657</v>
      </c>
      <c r="JV2" s="3">
        <f>+ENERGY_PRICING!JX4</f>
        <v>52688</v>
      </c>
      <c r="JW2" s="3">
        <f>+ENERGY_PRICING!JY4</f>
        <v>52718</v>
      </c>
      <c r="JX2" s="3">
        <f>+ENERGY_PRICING!JZ4</f>
        <v>52749</v>
      </c>
      <c r="JY2" s="3">
        <f>+ENERGY_PRICING!KA4</f>
        <v>52779</v>
      </c>
      <c r="JZ2" s="3">
        <f>+ENERGY_PRICING!KB4</f>
        <v>52810</v>
      </c>
      <c r="KA2" s="3">
        <f>+ENERGY_PRICING!KC4</f>
        <v>52841</v>
      </c>
      <c r="KB2" s="3">
        <f>+ENERGY_PRICING!KD4</f>
        <v>52871</v>
      </c>
      <c r="KC2" s="3">
        <f>+ENERGY_PRICING!KE4</f>
        <v>52902</v>
      </c>
      <c r="KD2" s="3">
        <f>+ENERGY_PRICING!KF4</f>
        <v>52932</v>
      </c>
      <c r="KE2" s="3">
        <f>+ENERGY_PRICING!KG4</f>
        <v>52963</v>
      </c>
      <c r="KF2" s="3">
        <f>+ENERGY_PRICING!KH4</f>
        <v>52994</v>
      </c>
      <c r="KG2" s="3">
        <f>+ENERGY_PRICING!KI4</f>
        <v>53022</v>
      </c>
      <c r="KH2" s="3">
        <f>+ENERGY_PRICING!KJ4</f>
        <v>53053</v>
      </c>
      <c r="KI2" s="3">
        <f>+ENERGY_PRICING!KK4</f>
        <v>53083</v>
      </c>
      <c r="KJ2" s="3">
        <f>+ENERGY_PRICING!KL4</f>
        <v>53114</v>
      </c>
      <c r="KK2" s="3">
        <f>+ENERGY_PRICING!KM4</f>
        <v>53144</v>
      </c>
      <c r="KL2" s="3">
        <f>+ENERGY_PRICING!KN4</f>
        <v>53175</v>
      </c>
      <c r="KM2" s="3">
        <f>+ENERGY_PRICING!KO4</f>
        <v>53206</v>
      </c>
      <c r="KN2" s="3">
        <f>+ENERGY_PRICING!KP4</f>
        <v>53236</v>
      </c>
      <c r="KO2" s="3">
        <f>+ENERGY_PRICING!KQ4</f>
        <v>53267</v>
      </c>
      <c r="KP2" s="3">
        <f>+ENERGY_PRICING!KR4</f>
        <v>53297</v>
      </c>
      <c r="KQ2" s="3">
        <f>+ENERGY_PRICING!KS4</f>
        <v>53328</v>
      </c>
      <c r="KR2" s="3">
        <f>+ENERGY_PRICING!KT4</f>
        <v>53359</v>
      </c>
      <c r="KS2" s="3">
        <f>+ENERGY_PRICING!KU4</f>
        <v>53387</v>
      </c>
      <c r="KT2" s="3">
        <f>+ENERGY_PRICING!KV4</f>
        <v>53418</v>
      </c>
      <c r="KU2" s="3">
        <f>+ENERGY_PRICING!KW4</f>
        <v>53448</v>
      </c>
      <c r="KV2" s="3">
        <f>+ENERGY_PRICING!KX4</f>
        <v>53479</v>
      </c>
      <c r="KW2" s="3">
        <f>+ENERGY_PRICING!KY4</f>
        <v>53509</v>
      </c>
      <c r="KX2" s="3">
        <f>+ENERGY_PRICING!KZ4</f>
        <v>53540</v>
      </c>
      <c r="KY2" s="3">
        <f>+ENERGY_PRICING!LA4</f>
        <v>53571</v>
      </c>
      <c r="KZ2" s="3">
        <f>+ENERGY_PRICING!LB4</f>
        <v>53601</v>
      </c>
      <c r="LA2" s="3">
        <f>+ENERGY_PRICING!LC4</f>
        <v>53632</v>
      </c>
      <c r="LB2" s="3">
        <f>+ENERGY_PRICING!LD4</f>
        <v>53662</v>
      </c>
      <c r="LC2" s="3">
        <f>+ENERGY_PRICING!LE4</f>
        <v>53693</v>
      </c>
      <c r="LD2" s="3">
        <f>+ENERGY_PRICING!LF4</f>
        <v>53724</v>
      </c>
      <c r="LE2" s="3">
        <f>+ENERGY_PRICING!LG4</f>
        <v>53752</v>
      </c>
      <c r="LF2" s="3">
        <f>+ENERGY_PRICING!LH4</f>
        <v>53783</v>
      </c>
      <c r="LG2" s="3">
        <f>+ENERGY_PRICING!LI4</f>
        <v>53813</v>
      </c>
      <c r="LH2" s="3">
        <f>+ENERGY_PRICING!LJ4</f>
        <v>53844</v>
      </c>
      <c r="LI2" s="3">
        <f>+ENERGY_PRICING!LK4</f>
        <v>53874</v>
      </c>
      <c r="LJ2" s="3">
        <f>+ENERGY_PRICING!LL4</f>
        <v>53905</v>
      </c>
      <c r="LK2" s="3">
        <f>+ENERGY_PRICING!LM4</f>
        <v>53936</v>
      </c>
      <c r="LL2" s="3">
        <f>+ENERGY_PRICING!LN4</f>
        <v>53966</v>
      </c>
      <c r="LM2" s="3">
        <f>+ENERGY_PRICING!LO4</f>
        <v>53997</v>
      </c>
      <c r="LN2" s="3">
        <f>+ENERGY_PRICING!LP4</f>
        <v>54027</v>
      </c>
      <c r="LO2" s="3">
        <f>+ENERGY_PRICING!LQ4</f>
        <v>54058</v>
      </c>
      <c r="LP2" s="3">
        <f>+ENERGY_PRICING!LR4</f>
        <v>54089</v>
      </c>
      <c r="LQ2" s="3">
        <f>+ENERGY_PRICING!LS4</f>
        <v>54118</v>
      </c>
      <c r="LR2" s="3">
        <f>+ENERGY_PRICING!LT4</f>
        <v>54149</v>
      </c>
      <c r="LS2" s="3">
        <f>+ENERGY_PRICING!LU4</f>
        <v>54179</v>
      </c>
      <c r="LT2" s="3">
        <f>+ENERGY_PRICING!LV4</f>
        <v>54210</v>
      </c>
      <c r="LU2" s="3">
        <f>+ENERGY_PRICING!LW4</f>
        <v>54240</v>
      </c>
      <c r="LV2" s="3">
        <f>+ENERGY_PRICING!LX4</f>
        <v>54271</v>
      </c>
      <c r="LW2" s="3">
        <f>+ENERGY_PRICING!LY4</f>
        <v>54302</v>
      </c>
      <c r="LX2" s="3">
        <f>+ENERGY_PRICING!LZ4</f>
        <v>54332</v>
      </c>
      <c r="LY2" s="3">
        <f>+ENERGY_PRICING!MA4</f>
        <v>54363</v>
      </c>
      <c r="LZ2" s="3">
        <f>+ENERGY_PRICING!MB4</f>
        <v>54393</v>
      </c>
      <c r="MA2" s="3">
        <f>+ENERGY_PRICING!MC4</f>
        <v>54424</v>
      </c>
      <c r="MB2" s="3">
        <f>+ENERGY_PRICING!MD4</f>
        <v>54455</v>
      </c>
      <c r="MC2" s="3">
        <f>+ENERGY_PRICING!ME4</f>
        <v>54483</v>
      </c>
      <c r="MD2" s="3">
        <f>+ENERGY_PRICING!MF4</f>
        <v>54514</v>
      </c>
      <c r="ME2" s="3">
        <f>+ENERGY_PRICING!MG4</f>
        <v>54544</v>
      </c>
      <c r="MF2" s="3">
        <f>+ENERGY_PRICING!MH4</f>
        <v>54575</v>
      </c>
      <c r="MG2" s="3">
        <f>+ENERGY_PRICING!MI4</f>
        <v>54605</v>
      </c>
      <c r="MH2" s="3">
        <f>+ENERGY_PRICING!MJ4</f>
        <v>54636</v>
      </c>
      <c r="MI2" s="3">
        <f>+ENERGY_PRICING!MK4</f>
        <v>54667</v>
      </c>
      <c r="MJ2" s="3">
        <f>+ENERGY_PRICING!ML4</f>
        <v>54697</v>
      </c>
      <c r="MK2" s="3">
        <f>+ENERGY_PRICING!MM4</f>
        <v>54728</v>
      </c>
      <c r="ML2" s="3">
        <f>+ENERGY_PRICING!MN4</f>
        <v>54758</v>
      </c>
      <c r="MM2" s="3">
        <f>+ENERGY_PRICING!MO4</f>
        <v>54789</v>
      </c>
      <c r="MN2" s="3">
        <f>+ENERGY_PRICING!MP4</f>
        <v>54820</v>
      </c>
      <c r="MO2" s="3">
        <f>+ENERGY_PRICING!MQ4</f>
        <v>54848</v>
      </c>
      <c r="MP2" s="3">
        <f>+ENERGY_PRICING!MR4</f>
        <v>54879</v>
      </c>
      <c r="MQ2" s="3">
        <f>+ENERGY_PRICING!MS4</f>
        <v>54909</v>
      </c>
      <c r="MR2" s="3">
        <f>+ENERGY_PRICING!MT4</f>
        <v>54940</v>
      </c>
      <c r="MS2" s="3">
        <f>+ENERGY_PRICING!MU4</f>
        <v>54970</v>
      </c>
      <c r="MT2" s="3">
        <f>+ENERGY_PRICING!MV4</f>
        <v>55001</v>
      </c>
      <c r="MU2" s="3">
        <f>+ENERGY_PRICING!MW4</f>
        <v>55032</v>
      </c>
      <c r="MV2" s="3">
        <f>+ENERGY_PRICING!MX4</f>
        <v>55062</v>
      </c>
      <c r="MW2" s="3">
        <f>+ENERGY_PRICING!MY4</f>
        <v>55093</v>
      </c>
      <c r="MX2" s="3">
        <f>+ENERGY_PRICING!MZ4</f>
        <v>55123</v>
      </c>
    </row>
    <row r="3" spans="1:362" x14ac:dyDescent="0.25">
      <c r="A3" s="1">
        <v>474</v>
      </c>
      <c r="B3" s="1" t="s">
        <v>63</v>
      </c>
      <c r="C3" s="30">
        <f>ENERGY_PRICING!E$19*(1+INDEX(DA_LMP_Basis!$C$23:$AF$35,MATCH(LMP_BY_NODE!C$1,DA_LMP_Basis!$C$23:$C$35,0),MATCH(LMP_BY_NODE!$A3,DA_LMP_Basis!$C$23:$AF$23,0)))</f>
        <v>55.664638483436789</v>
      </c>
      <c r="D3" s="30">
        <f>ENERGY_PRICING!F$19*(1+INDEX(DA_LMP_Basis!$C$23:$AF$35,MATCH(LMP_BY_NODE!D$1,DA_LMP_Basis!$C$23:$C$35,0),MATCH(LMP_BY_NODE!$A3,DA_LMP_Basis!$C$23:$AF$23,0)))</f>
        <v>51.093074606067312</v>
      </c>
      <c r="E3" s="30">
        <f>ENERGY_PRICING!G$19*(1+INDEX(DA_LMP_Basis!$C$23:$AF$35,MATCH(LMP_BY_NODE!E$1,DA_LMP_Basis!$C$23:$C$35,0),MATCH(LMP_BY_NODE!$A3,DA_LMP_Basis!$C$23:$AF$23,0)))</f>
        <v>39.099490068470104</v>
      </c>
      <c r="F3" s="30">
        <f>ENERGY_PRICING!H$19*(1+INDEX(DA_LMP_Basis!$C$23:$AF$35,MATCH(LMP_BY_NODE!F$1,DA_LMP_Basis!$C$23:$C$35,0),MATCH(LMP_BY_NODE!$A3,DA_LMP_Basis!$C$23:$AF$23,0)))</f>
        <v>44.988912839219587</v>
      </c>
      <c r="G3" s="30">
        <f>ENERGY_PRICING!I$19*(1+INDEX(DA_LMP_Basis!$C$23:$AF$35,MATCH(LMP_BY_NODE!G$1,DA_LMP_Basis!$C$23:$C$35,0),MATCH(LMP_BY_NODE!$A3,DA_LMP_Basis!$C$23:$AF$23,0)))</f>
        <v>26.316289676026003</v>
      </c>
      <c r="H3" s="30">
        <f>ENERGY_PRICING!J$19*(1+INDEX(DA_LMP_Basis!$C$23:$AF$35,MATCH(LMP_BY_NODE!H$1,DA_LMP_Basis!$C$23:$C$35,0),MATCH(LMP_BY_NODE!$A3,DA_LMP_Basis!$C$23:$AF$23,0)))</f>
        <v>29.772119752132632</v>
      </c>
      <c r="I3" s="30">
        <f>ENERGY_PRICING!K$19*(1+INDEX(DA_LMP_Basis!$C$23:$AF$35,MATCH(LMP_BY_NODE!I$1,DA_LMP_Basis!$C$23:$C$35,0),MATCH(LMP_BY_NODE!$A3,DA_LMP_Basis!$C$23:$AF$23,0)))</f>
        <v>43.979472618148591</v>
      </c>
      <c r="J3" s="30">
        <f>ENERGY_PRICING!L$19*(1+INDEX(DA_LMP_Basis!$C$23:$AF$35,MATCH(LMP_BY_NODE!J$1,DA_LMP_Basis!$C$23:$C$35,0),MATCH(LMP_BY_NODE!$A3,DA_LMP_Basis!$C$23:$AF$23,0)))</f>
        <v>52.058670501614621</v>
      </c>
      <c r="K3" s="30">
        <f>ENERGY_PRICING!M$19*(1+INDEX(DA_LMP_Basis!$C$23:$AF$35,MATCH(LMP_BY_NODE!K$1,DA_LMP_Basis!$C$23:$C$35,0),MATCH(LMP_BY_NODE!$A3,DA_LMP_Basis!$C$23:$AF$23,0)))</f>
        <v>46.614265820615827</v>
      </c>
      <c r="L3" s="30">
        <f>ENERGY_PRICING!N$19*(1+INDEX(DA_LMP_Basis!$C$23:$AF$35,MATCH(LMP_BY_NODE!L$1,DA_LMP_Basis!$C$23:$C$35,0),MATCH(LMP_BY_NODE!$A3,DA_LMP_Basis!$C$23:$AF$23,0)))</f>
        <v>57.845728196510358</v>
      </c>
      <c r="M3" s="30">
        <f>ENERGY_PRICING!O$19*(1+INDEX(DA_LMP_Basis!$C$23:$AF$35,MATCH(LMP_BY_NODE!M$1,DA_LMP_Basis!$C$23:$C$35,0),MATCH(LMP_BY_NODE!$A3,DA_LMP_Basis!$C$23:$AF$23,0)))</f>
        <v>90.545191611029381</v>
      </c>
      <c r="N3" s="30">
        <f>ENERGY_PRICING!P$19*(1+INDEX(DA_LMP_Basis!$C$23:$AF$35,MATCH(LMP_BY_NODE!N$1,DA_LMP_Basis!$C$23:$C$35,0),MATCH(LMP_BY_NODE!$A3,DA_LMP_Basis!$C$23:$AF$23,0)))</f>
        <v>153.13385654363336</v>
      </c>
      <c r="O3" s="30">
        <f>ENERGY_PRICING!Q$19*(1+INDEX(DA_LMP_Basis!$C$23:$AF$35,MATCH(LMP_BY_NODE!O$1,DA_LMP_Basis!$C$23:$C$35,0),MATCH(LMP_BY_NODE!$A3,DA_LMP_Basis!$C$23:$AF$23,0)))</f>
        <v>158.51782178987611</v>
      </c>
      <c r="P3" s="30">
        <f>ENERGY_PRICING!R$19*(1+INDEX(DA_LMP_Basis!$C$23:$AF$35,MATCH(LMP_BY_NODE!P$1,DA_LMP_Basis!$C$23:$C$35,0),MATCH(LMP_BY_NODE!$A3,DA_LMP_Basis!$C$23:$AF$23,0)))</f>
        <v>123.17520396833972</v>
      </c>
      <c r="Q3" s="30">
        <f>ENERGY_PRICING!S$19*(1+INDEX(DA_LMP_Basis!$C$23:$AF$35,MATCH(LMP_BY_NODE!Q$1,DA_LMP_Basis!$C$23:$C$35,0),MATCH(LMP_BY_NODE!$A3,DA_LMP_Basis!$C$23:$AF$23,0)))</f>
        <v>95.412592116769815</v>
      </c>
      <c r="R3" s="30">
        <f>ENERGY_PRICING!T$19*(1+INDEX(DA_LMP_Basis!$C$23:$AF$35,MATCH(LMP_BY_NODE!R$1,DA_LMP_Basis!$C$23:$C$35,0),MATCH(LMP_BY_NODE!$A3,DA_LMP_Basis!$C$23:$AF$23,0)))</f>
        <v>53.057576554949186</v>
      </c>
      <c r="S3" s="30">
        <f>ENERGY_PRICING!U$19*(1+INDEX(DA_LMP_Basis!$C$23:$AF$35,MATCH(LMP_BY_NODE!S$1,DA_LMP_Basis!$C$23:$C$35,0),MATCH(LMP_BY_NODE!$A3,DA_LMP_Basis!$C$23:$AF$23,0)))</f>
        <v>47.94205867808865</v>
      </c>
      <c r="T3" s="30">
        <f>ENERGY_PRICING!V$19*(1+INDEX(DA_LMP_Basis!$C$23:$AF$35,MATCH(LMP_BY_NODE!T$1,DA_LMP_Basis!$C$23:$C$35,0),MATCH(LMP_BY_NODE!$A3,DA_LMP_Basis!$C$23:$AF$23,0)))</f>
        <v>54.199244850778364</v>
      </c>
      <c r="U3" s="30">
        <f>ENERGY_PRICING!W$19*(1+INDEX(DA_LMP_Basis!$C$23:$AF$35,MATCH(LMP_BY_NODE!U$1,DA_LMP_Basis!$C$23:$C$35,0),MATCH(LMP_BY_NODE!$A3,DA_LMP_Basis!$C$23:$AF$23,0)))</f>
        <v>135.40231440028674</v>
      </c>
      <c r="V3" s="30">
        <f>ENERGY_PRICING!X$19*(1+INDEX(DA_LMP_Basis!$C$23:$AF$35,MATCH(LMP_BY_NODE!V$1,DA_LMP_Basis!$C$23:$C$35,0),MATCH(LMP_BY_NODE!$A3,DA_LMP_Basis!$C$23:$AF$23,0)))</f>
        <v>93.230432440788746</v>
      </c>
      <c r="W3" s="30">
        <f>ENERGY_PRICING!Y$19*(1+INDEX(DA_LMP_Basis!$C$23:$AF$35,MATCH(LMP_BY_NODE!W$1,DA_LMP_Basis!$C$23:$C$35,0),MATCH(LMP_BY_NODE!$A3,DA_LMP_Basis!$C$23:$AF$23,0)))</f>
        <v>98.118833505554846</v>
      </c>
      <c r="X3" s="30">
        <f>ENERGY_PRICING!Z$19*(1+INDEX(DA_LMP_Basis!$C$23:$AF$35,MATCH(LMP_BY_NODE!X$1,DA_LMP_Basis!$C$23:$C$35,0),MATCH(LMP_BY_NODE!$A3,DA_LMP_Basis!$C$23:$AF$23,0)))</f>
        <v>89.297679030510409</v>
      </c>
      <c r="Y3" s="30">
        <f>ENERGY_PRICING!AA$19*(1+INDEX(DA_LMP_Basis!$C$23:$AF$35,MATCH(LMP_BY_NODE!Y$1,DA_LMP_Basis!$C$23:$C$35,0),MATCH(LMP_BY_NODE!$A3,DA_LMP_Basis!$C$23:$AF$23,0)))</f>
        <v>150.13975669650424</v>
      </c>
      <c r="Z3" s="30">
        <f>ENERGY_PRICING!AB$19*(1+INDEX(DA_LMP_Basis!$C$23:$AF$35,MATCH(LMP_BY_NODE!Z$1,DA_LMP_Basis!$C$23:$C$35,0),MATCH(LMP_BY_NODE!$A3,DA_LMP_Basis!$C$23:$AF$23,0)))</f>
        <v>248.96482827041987</v>
      </c>
      <c r="AA3" s="30">
        <f>ENERGY_PRICING!AC$19*(1+INDEX(DA_LMP_Basis!$C$23:$AF$35,MATCH(LMP_BY_NODE!AA$1,DA_LMP_Basis!$C$23:$C$35,0),MATCH(LMP_BY_NODE!$A3,DA_LMP_Basis!$C$23:$AF$23,0)))</f>
        <v>314.71421831797625</v>
      </c>
      <c r="AB3" s="30">
        <f>ENERGY_PRICING!AD$19*(1+INDEX(DA_LMP_Basis!$C$23:$AF$35,MATCH(LMP_BY_NODE!AB$1,DA_LMP_Basis!$C$23:$C$35,0),MATCH(LMP_BY_NODE!$A3,DA_LMP_Basis!$C$23:$AF$23,0)))</f>
        <v>312.82395967826011</v>
      </c>
      <c r="AC3" s="30">
        <f>ENERGY_PRICING!AE$19*(1+INDEX(DA_LMP_Basis!$C$23:$AF$35,MATCH(LMP_BY_NODE!AC$1,DA_LMP_Basis!$C$23:$C$35,0),MATCH(LMP_BY_NODE!$A3,DA_LMP_Basis!$C$23:$AF$23,0)))</f>
        <v>157.53528820826202</v>
      </c>
      <c r="AD3" s="30">
        <f>ENERGY_PRICING!AF$19*(1+INDEX(DA_LMP_Basis!$C$23:$AF$35,MATCH(LMP_BY_NODE!AD$1,DA_LMP_Basis!$C$23:$C$35,0),MATCH(LMP_BY_NODE!$A3,DA_LMP_Basis!$C$23:$AF$23,0)))</f>
        <v>82.449110418433889</v>
      </c>
      <c r="AE3" s="30">
        <f>ENERGY_PRICING!AG$19*(1+INDEX(DA_LMP_Basis!$C$23:$AF$35,MATCH(LMP_BY_NODE!AE$1,DA_LMP_Basis!$C$23:$C$35,0),MATCH(LMP_BY_NODE!$A3,DA_LMP_Basis!$C$23:$AF$23,0)))</f>
        <v>61.419076632094779</v>
      </c>
      <c r="AF3" s="30">
        <f>ENERGY_PRICING!AH$19*(1+INDEX(DA_LMP_Basis!$C$23:$AF$35,MATCH(LMP_BY_NODE!AF$1,DA_LMP_Basis!$C$23:$C$35,0),MATCH(LMP_BY_NODE!$A3,DA_LMP_Basis!$C$23:$AF$23,0)))</f>
        <v>66.094355615839746</v>
      </c>
      <c r="AG3" s="30">
        <f>ENERGY_PRICING!AI$19*(1+INDEX(DA_LMP_Basis!$C$23:$AF$35,MATCH(LMP_BY_NODE!AG$1,DA_LMP_Basis!$C$23:$C$35,0),MATCH(LMP_BY_NODE!$A3,DA_LMP_Basis!$C$23:$AF$23,0)))</f>
        <v>80.254862227489724</v>
      </c>
      <c r="AH3" s="30">
        <f>ENERGY_PRICING!AJ$19*(1+INDEX(DA_LMP_Basis!$C$23:$AF$35,MATCH(LMP_BY_NODE!AH$1,DA_LMP_Basis!$C$23:$C$35,0),MATCH(LMP_BY_NODE!$A3,DA_LMP_Basis!$C$23:$AF$23,0)))</f>
        <v>80.363212587121637</v>
      </c>
      <c r="AI3" s="30">
        <f>ENERGY_PRICING!AK$19*(1+INDEX(DA_LMP_Basis!$C$23:$AF$35,MATCH(LMP_BY_NODE!AI$1,DA_LMP_Basis!$C$23:$C$35,0),MATCH(LMP_BY_NODE!$A3,DA_LMP_Basis!$C$23:$AF$23,0)))</f>
        <v>59.259625165570121</v>
      </c>
      <c r="AJ3" s="30">
        <f>ENERGY_PRICING!AL$19*(1+INDEX(DA_LMP_Basis!$C$23:$AF$35,MATCH(LMP_BY_NODE!AJ$1,DA_LMP_Basis!$C$23:$C$35,0),MATCH(LMP_BY_NODE!$A3,DA_LMP_Basis!$C$23:$AF$23,0)))</f>
        <v>57.825127865956048</v>
      </c>
      <c r="AK3" s="30">
        <f>ENERGY_PRICING!AM$19*(1+INDEX(DA_LMP_Basis!$C$23:$AF$35,MATCH(LMP_BY_NODE!AK$1,DA_LMP_Basis!$C$23:$C$35,0),MATCH(LMP_BY_NODE!$A3,DA_LMP_Basis!$C$23:$AF$23,0)))</f>
        <v>107.33314833322483</v>
      </c>
      <c r="AL3" s="30">
        <f>ENERGY_PRICING!AN$19*(1+INDEX(DA_LMP_Basis!$C$23:$AF$35,MATCH(LMP_BY_NODE!AL$1,DA_LMP_Basis!$C$23:$C$35,0),MATCH(LMP_BY_NODE!$A3,DA_LMP_Basis!$C$23:$AF$23,0)))</f>
        <v>173.38109537884463</v>
      </c>
      <c r="AM3" s="30">
        <f>ENERGY_PRICING!AO$19*(1+INDEX(DA_LMP_Basis!$C$23:$AF$35,MATCH(LMP_BY_NODE!AM$1,DA_LMP_Basis!$C$23:$C$35,0),MATCH(LMP_BY_NODE!$A3,DA_LMP_Basis!$C$23:$AF$23,0)))</f>
        <v>223.05509632721777</v>
      </c>
      <c r="AN3" s="30">
        <f>ENERGY_PRICING!AP$19*(1+INDEX(DA_LMP_Basis!$C$23:$AF$35,MATCH(LMP_BY_NODE!AN$1,DA_LMP_Basis!$C$23:$C$35,0),MATCH(LMP_BY_NODE!$A3,DA_LMP_Basis!$C$23:$AF$23,0)))</f>
        <v>197.3063205274519</v>
      </c>
      <c r="AO3" s="30">
        <f>ENERGY_PRICING!AQ$19*(1+INDEX(DA_LMP_Basis!$C$23:$AF$35,MATCH(LMP_BY_NODE!AO$1,DA_LMP_Basis!$C$23:$C$35,0),MATCH(LMP_BY_NODE!$A3,DA_LMP_Basis!$C$23:$AF$23,0)))</f>
        <v>108.19984673035752</v>
      </c>
      <c r="AP3" s="30">
        <f>ENERGY_PRICING!AR$19*(1+INDEX(DA_LMP_Basis!$C$23:$AF$35,MATCH(LMP_BY_NODE!AP$1,DA_LMP_Basis!$C$23:$C$35,0),MATCH(LMP_BY_NODE!$A3,DA_LMP_Basis!$C$23:$AF$23,0)))</f>
        <v>70.417428791821962</v>
      </c>
      <c r="AQ3" s="30">
        <f>ENERGY_PRICING!AS$19*(1+INDEX(DA_LMP_Basis!$C$23:$AF$35,MATCH(LMP_BY_NODE!AQ$1,DA_LMP_Basis!$C$23:$C$35,0),MATCH(LMP_BY_NODE!$A3,DA_LMP_Basis!$C$23:$AF$23,0)))</f>
        <v>52.583205450220817</v>
      </c>
      <c r="AR3" s="30">
        <f>ENERGY_PRICING!AT$19*(1+INDEX(DA_LMP_Basis!$C$23:$AF$35,MATCH(LMP_BY_NODE!AR$1,DA_LMP_Basis!$C$23:$C$35,0),MATCH(LMP_BY_NODE!$A3,DA_LMP_Basis!$C$23:$AF$23,0)))</f>
        <v>55.947607587900244</v>
      </c>
      <c r="AS3" s="30">
        <f>ENERGY_PRICING!AU$19*(1+INDEX(DA_LMP_Basis!$C$23:$AF$35,MATCH(LMP_BY_NODE!AS$1,DA_LMP_Basis!$C$23:$C$35,0),MATCH(LMP_BY_NODE!$A3,DA_LMP_Basis!$C$23:$AF$23,0)))</f>
        <v>72.581647275569608</v>
      </c>
      <c r="AT3" s="30">
        <f>ENERGY_PRICING!AV$19*(1+INDEX(DA_LMP_Basis!$C$23:$AF$35,MATCH(LMP_BY_NODE!AT$1,DA_LMP_Basis!$C$23:$C$35,0),MATCH(LMP_BY_NODE!$A3,DA_LMP_Basis!$C$23:$AF$23,0)))</f>
        <v>72.679638193087996</v>
      </c>
      <c r="AU3" s="30">
        <f>ENERGY_PRICING!AW$19*(1+INDEX(DA_LMP_Basis!$C$23:$AF$35,MATCH(LMP_BY_NODE!AU$1,DA_LMP_Basis!$C$23:$C$35,0),MATCH(LMP_BY_NODE!$A3,DA_LMP_Basis!$C$23:$AF$23,0)))</f>
        <v>49.093748045116669</v>
      </c>
      <c r="AV3" s="30">
        <f>ENERGY_PRICING!AX$19*(1+INDEX(DA_LMP_Basis!$C$23:$AF$35,MATCH(LMP_BY_NODE!AV$1,DA_LMP_Basis!$C$23:$C$35,0),MATCH(LMP_BY_NODE!$A3,DA_LMP_Basis!$C$23:$AF$23,0)))</f>
        <v>48.94638539704723</v>
      </c>
      <c r="AW3" s="30">
        <f>ENERGY_PRICING!AY$19*(1+INDEX(DA_LMP_Basis!$C$23:$AF$35,MATCH(LMP_BY_NODE!AW$1,DA_LMP_Basis!$C$23:$C$35,0),MATCH(LMP_BY_NODE!$A3,DA_LMP_Basis!$C$23:$AF$23,0)))</f>
        <v>80.211229524987985</v>
      </c>
      <c r="AX3" s="30">
        <f>ENERGY_PRICING!AZ$19*(1+INDEX(DA_LMP_Basis!$C$23:$AF$35,MATCH(LMP_BY_NODE!AX$1,DA_LMP_Basis!$C$23:$C$35,0),MATCH(LMP_BY_NODE!$A3,DA_LMP_Basis!$C$23:$AF$23,0)))</f>
        <v>119.62053650133659</v>
      </c>
      <c r="AY3" s="30">
        <f>ENERGY_PRICING!BA$19*(1+INDEX(DA_LMP_Basis!$C$23:$AF$35,MATCH(LMP_BY_NODE!AY$1,DA_LMP_Basis!$C$23:$C$35,0),MATCH(LMP_BY_NODE!$A3,DA_LMP_Basis!$C$23:$AF$23,0)))</f>
        <v>219.12831926873412</v>
      </c>
      <c r="AZ3" s="30">
        <f>ENERGY_PRICING!BB$19*(1+INDEX(DA_LMP_Basis!$C$23:$AF$35,MATCH(LMP_BY_NODE!AZ$1,DA_LMP_Basis!$C$23:$C$35,0),MATCH(LMP_BY_NODE!$A3,DA_LMP_Basis!$C$23:$AF$23,0)))</f>
        <v>193.83283820986148</v>
      </c>
      <c r="BA3" s="30">
        <f>ENERGY_PRICING!BC$19*(1+INDEX(DA_LMP_Basis!$C$23:$AF$35,MATCH(LMP_BY_NODE!BA$1,DA_LMP_Basis!$C$23:$C$35,0),MATCH(LMP_BY_NODE!$A3,DA_LMP_Basis!$C$23:$AF$23,0)))</f>
        <v>104.04877169715381</v>
      </c>
      <c r="BB3" s="30">
        <f>ENERGY_PRICING!BD$19*(1+INDEX(DA_LMP_Basis!$C$23:$AF$35,MATCH(LMP_BY_NODE!BB$1,DA_LMP_Basis!$C$23:$C$35,0),MATCH(LMP_BY_NODE!$A3,DA_LMP_Basis!$C$23:$AF$23,0)))</f>
        <v>63.952400898946863</v>
      </c>
      <c r="BC3" s="30">
        <f>ENERGY_PRICING!BE$19*(1+INDEX(DA_LMP_Basis!$C$23:$AF$35,MATCH(LMP_BY_NODE!BC$1,DA_LMP_Basis!$C$23:$C$35,0),MATCH(LMP_BY_NODE!$A3,DA_LMP_Basis!$C$23:$AF$23,0)))</f>
        <v>47.755538553471801</v>
      </c>
      <c r="BD3" s="30">
        <f>ENERGY_PRICING!BF$19*(1+INDEX(DA_LMP_Basis!$C$23:$AF$35,MATCH(LMP_BY_NODE!BD$1,DA_LMP_Basis!$C$23:$C$35,0),MATCH(LMP_BY_NODE!$A3,DA_LMP_Basis!$C$23:$AF$23,0)))</f>
        <v>50.811054751460802</v>
      </c>
      <c r="BE3" s="30">
        <f>ENERGY_PRICING!BG$19*(1+INDEX(DA_LMP_Basis!$C$23:$AF$35,MATCH(LMP_BY_NODE!BE$1,DA_LMP_Basis!$C$23:$C$35,0),MATCH(LMP_BY_NODE!$A3,DA_LMP_Basis!$C$23:$AF$23,0)))</f>
        <v>65.917922368279676</v>
      </c>
      <c r="BF3" s="30">
        <f>ENERGY_PRICING!BH$19*(1+INDEX(DA_LMP_Basis!$C$23:$AF$35,MATCH(LMP_BY_NODE!BF$1,DA_LMP_Basis!$C$23:$C$35,0),MATCH(LMP_BY_NODE!$A3,DA_LMP_Basis!$C$23:$AF$23,0)))</f>
        <v>66.006916734434668</v>
      </c>
      <c r="BG3" s="30">
        <f>ENERGY_PRICING!BI$19*(1+INDEX(DA_LMP_Basis!$C$23:$AF$35,MATCH(LMP_BY_NODE!BG$1,DA_LMP_Basis!$C$23:$C$35,0),MATCH(LMP_BY_NODE!$A3,DA_LMP_Basis!$C$23:$AF$23,0)))</f>
        <v>44.586448418829796</v>
      </c>
      <c r="BH3" s="30">
        <f>ENERGY_PRICING!BJ$19*(1+INDEX(DA_LMP_Basis!$C$23:$AF$35,MATCH(LMP_BY_NODE!BH$1,DA_LMP_Basis!$C$23:$C$35,0),MATCH(LMP_BY_NODE!$A3,DA_LMP_Basis!$C$23:$AF$23,0)))</f>
        <v>44.452615143338747</v>
      </c>
      <c r="BI3" s="30">
        <f>ENERGY_PRICING!BK$19*(1+INDEX(DA_LMP_Basis!$C$23:$AF$35,MATCH(LMP_BY_NODE!BI$1,DA_LMP_Basis!$C$23:$C$35,0),MATCH(LMP_BY_NODE!$A3,DA_LMP_Basis!$C$23:$AF$23,0)))</f>
        <v>77.731965580322651</v>
      </c>
      <c r="BJ3" s="30">
        <f>ENERGY_PRICING!BL$19*(1+INDEX(DA_LMP_Basis!$C$23:$AF$35,MATCH(LMP_BY_NODE!BJ$1,DA_LMP_Basis!$C$23:$C$35,0),MATCH(LMP_BY_NODE!$A3,DA_LMP_Basis!$C$23:$AF$23,0)))</f>
        <v>116.14810315013791</v>
      </c>
      <c r="BK3" s="30">
        <f>ENERGY_PRICING!BM$19*(1+INDEX(DA_LMP_Basis!$C$23:$AF$35,MATCH(LMP_BY_NODE!BK$1,DA_LMP_Basis!$C$23:$C$35,0),MATCH(LMP_BY_NODE!$A3,DA_LMP_Basis!$C$23:$AF$23,0)))</f>
        <v>217.93291169177618</v>
      </c>
      <c r="BL3" s="30">
        <f>ENERGY_PRICING!BN$19*(1+INDEX(DA_LMP_Basis!$C$23:$AF$35,MATCH(LMP_BY_NODE!BL$1,DA_LMP_Basis!$C$23:$C$35,0),MATCH(LMP_BY_NODE!$A3,DA_LMP_Basis!$C$23:$AF$23,0)))</f>
        <v>192.77542470788885</v>
      </c>
      <c r="BM3" s="30">
        <f>ENERGY_PRICING!BO$19*(1+INDEX(DA_LMP_Basis!$C$23:$AF$35,MATCH(LMP_BY_NODE!BM$1,DA_LMP_Basis!$C$23:$C$35,0),MATCH(LMP_BY_NODE!$A3,DA_LMP_Basis!$C$23:$AF$23,0)))</f>
        <v>102.78508229658244</v>
      </c>
      <c r="BN3" s="30">
        <f>ENERGY_PRICING!BP$19*(1+INDEX(DA_LMP_Basis!$C$23:$AF$35,MATCH(LMP_BY_NODE!BN$1,DA_LMP_Basis!$C$23:$C$35,0),MATCH(LMP_BY_NODE!$A3,DA_LMP_Basis!$C$23:$AF$23,0)))</f>
        <v>61.984287300113792</v>
      </c>
      <c r="BO3" s="30">
        <f>ENERGY_PRICING!BQ$19*(1+INDEX(DA_LMP_Basis!$C$23:$AF$35,MATCH(LMP_BY_NODE!BO$1,DA_LMP_Basis!$C$23:$C$35,0),MATCH(LMP_BY_NODE!$A3,DA_LMP_Basis!$C$23:$AF$23,0)))</f>
        <v>46.285877938302747</v>
      </c>
      <c r="BP3" s="30">
        <f>ENERGY_PRICING!BR$19*(1+INDEX(DA_LMP_Basis!$C$23:$AF$35,MATCH(LMP_BY_NODE!BP$1,DA_LMP_Basis!$C$23:$C$35,0),MATCH(LMP_BY_NODE!$A3,DA_LMP_Basis!$C$23:$AF$23,0)))</f>
        <v>49.247361654380406</v>
      </c>
      <c r="BQ3" s="30">
        <f>ENERGY_PRICING!BS$19*(1+INDEX(DA_LMP_Basis!$C$23:$AF$35,MATCH(LMP_BY_NODE!BQ$1,DA_LMP_Basis!$C$23:$C$35,0),MATCH(LMP_BY_NODE!$A3,DA_LMP_Basis!$C$23:$AF$23,0)))</f>
        <v>63.889320508205174</v>
      </c>
      <c r="BR3" s="30">
        <f>ENERGY_PRICING!BT$19*(1+INDEX(DA_LMP_Basis!$C$23:$AF$35,MATCH(LMP_BY_NODE!BR$1,DA_LMP_Basis!$C$23:$C$35,0),MATCH(LMP_BY_NODE!$A3,DA_LMP_Basis!$C$23:$AF$23,0)))</f>
        <v>63.97557610271457</v>
      </c>
      <c r="BS3" s="30">
        <f>ENERGY_PRICING!BU$19*(1+INDEX(DA_LMP_Basis!$C$23:$AF$35,MATCH(LMP_BY_NODE!BS$1,DA_LMP_Basis!$C$23:$C$35,0),MATCH(LMP_BY_NODE!$A3,DA_LMP_Basis!$C$23:$AF$23,0)))</f>
        <v>43.214315485221462</v>
      </c>
      <c r="BT3" s="30">
        <f>ENERGY_PRICING!BV$19*(1+INDEX(DA_LMP_Basis!$C$23:$AF$35,MATCH(LMP_BY_NODE!BT$1,DA_LMP_Basis!$C$23:$C$35,0),MATCH(LMP_BY_NODE!$A3,DA_LMP_Basis!$C$23:$AF$23,0)))</f>
        <v>43.084600883709307</v>
      </c>
      <c r="BU3" s="30">
        <f>ENERGY_PRICING!BW$19*(1+INDEX(DA_LMP_Basis!$C$23:$AF$35,MATCH(LMP_BY_NODE!BU$1,DA_LMP_Basis!$C$23:$C$35,0),MATCH(LMP_BY_NODE!$A3,DA_LMP_Basis!$C$23:$AF$23,0)))</f>
        <v>76.977216619383171</v>
      </c>
      <c r="BV3" s="30">
        <f>ENERGY_PRICING!BX$19*(1+INDEX(DA_LMP_Basis!$C$23:$AF$35,MATCH(LMP_BY_NODE!BV$1,DA_LMP_Basis!$C$23:$C$35,0),MATCH(LMP_BY_NODE!$A3,DA_LMP_Basis!$C$23:$AF$23,0)))</f>
        <v>115.09100897935062</v>
      </c>
      <c r="BW3" s="30">
        <f>ENERGY_PRICING!BY$19*(1+INDEX(DA_LMP_Basis!$C$23:$AF$35,MATCH(LMP_BY_NODE!BW$1,DA_LMP_Basis!$C$23:$C$35,0),MATCH(LMP_BY_NODE!$A3,DA_LMP_Basis!$C$23:$AF$23,0)))</f>
        <v>217.44079993495686</v>
      </c>
      <c r="BX3" s="30">
        <f>ENERGY_PRICING!BZ$19*(1+INDEX(DA_LMP_Basis!$C$23:$AF$35,MATCH(LMP_BY_NODE!BX$1,DA_LMP_Basis!$C$23:$C$35,0),MATCH(LMP_BY_NODE!$A3,DA_LMP_Basis!$C$23:$AF$23,0)))</f>
        <v>192.34012077794014</v>
      </c>
      <c r="BY3" s="30">
        <f>ENERGY_PRICING!CA$19*(1+INDEX(DA_LMP_Basis!$C$23:$AF$35,MATCH(LMP_BY_NODE!BY$1,DA_LMP_Basis!$C$23:$C$35,0),MATCH(LMP_BY_NODE!$A3,DA_LMP_Basis!$C$23:$AF$23,0)))</f>
        <v>102.26486105742009</v>
      </c>
      <c r="BZ3" s="30">
        <f>ENERGY_PRICING!CB$19*(1+INDEX(DA_LMP_Basis!$C$23:$AF$35,MATCH(LMP_BY_NODE!BZ$1,DA_LMP_Basis!$C$23:$C$35,0),MATCH(LMP_BY_NODE!$A3,DA_LMP_Basis!$C$23:$AF$23,0)))</f>
        <v>61.17407674146363</v>
      </c>
      <c r="CA3" s="30">
        <f>ENERGY_PRICING!CC$19*(1+INDEX(DA_LMP_Basis!$C$23:$AF$35,MATCH(LMP_BY_NODE!CA$1,DA_LMP_Basis!$C$23:$C$35,0),MATCH(LMP_BY_NODE!$A3,DA_LMP_Basis!$C$23:$AF$23,0)))</f>
        <v>45.68086481876113</v>
      </c>
      <c r="CB3" s="30">
        <f>ENERGY_PRICING!CD$19*(1+INDEX(DA_LMP_Basis!$C$23:$AF$35,MATCH(LMP_BY_NODE!CB$1,DA_LMP_Basis!$C$23:$C$35,0),MATCH(LMP_BY_NODE!$A3,DA_LMP_Basis!$C$23:$AF$23,0)))</f>
        <v>48.603638315192008</v>
      </c>
      <c r="CC3" s="30">
        <f>ENERGY_PRICING!CE$19*(1+INDEX(DA_LMP_Basis!$C$23:$AF$35,MATCH(LMP_BY_NODE!CC$1,DA_LMP_Basis!$C$23:$C$35,0),MATCH(LMP_BY_NODE!$A3,DA_LMP_Basis!$C$23:$AF$23,0)))</f>
        <v>63.054208832078231</v>
      </c>
      <c r="CD3" s="30">
        <f>ENERGY_PRICING!CF$19*(1+INDEX(DA_LMP_Basis!$C$23:$AF$35,MATCH(LMP_BY_NODE!CD$1,DA_LMP_Basis!$C$23:$C$35,0),MATCH(LMP_BY_NODE!$A3,DA_LMP_Basis!$C$23:$AF$23,0)))</f>
        <v>63.139336960314196</v>
      </c>
      <c r="CE3" s="30">
        <f>ENERGY_PRICING!CG$19*(1+INDEX(DA_LMP_Basis!$C$23:$AF$35,MATCH(LMP_BY_NODE!CE$1,DA_LMP_Basis!$C$23:$C$35,0),MATCH(LMP_BY_NODE!$A3,DA_LMP_Basis!$C$23:$AF$23,0)))</f>
        <v>42.649451449253093</v>
      </c>
      <c r="CF3" s="30">
        <f>ENERGY_PRICING!CH$19*(1+INDEX(DA_LMP_Basis!$C$23:$AF$35,MATCH(LMP_BY_NODE!CF$1,DA_LMP_Basis!$C$23:$C$35,0),MATCH(LMP_BY_NODE!$A3,DA_LMP_Basis!$C$23:$AF$23,0)))</f>
        <v>42.521432376468198</v>
      </c>
      <c r="CG3" s="30">
        <f>ENERGY_PRICING!CI$19*(1+INDEX(DA_LMP_Basis!$C$23:$AF$35,MATCH(LMP_BY_NODE!CG$1,DA_LMP_Basis!$C$23:$C$35,0),MATCH(LMP_BY_NODE!$A3,DA_LMP_Basis!$C$23:$AF$23,0)))</f>
        <v>76.666510175585415</v>
      </c>
      <c r="CH3" s="30">
        <f>ENERGY_PRICING!CJ$19*(1+INDEX(DA_LMP_Basis!$C$23:$AF$35,MATCH(LMP_BY_NODE!CH$1,DA_LMP_Basis!$C$23:$C$35,0),MATCH(LMP_BY_NODE!$A3,DA_LMP_Basis!$C$23:$AF$23,0)))</f>
        <v>114.65583650802212</v>
      </c>
      <c r="CI3" s="30">
        <f>ENERGY_PRICING!CK$19*(1+INDEX(DA_LMP_Basis!$C$23:$AF$35,MATCH(LMP_BY_NODE!CI$1,DA_LMP_Basis!$C$23:$C$35,0),MATCH(LMP_BY_NODE!$A3,DA_LMP_Basis!$C$23:$AF$23,0)))</f>
        <v>219.28492422309833</v>
      </c>
      <c r="CJ3" s="30">
        <f>ENERGY_PRICING!CL$19*(1+INDEX(DA_LMP_Basis!$C$23:$AF$35,MATCH(LMP_BY_NODE!CJ$1,DA_LMP_Basis!$C$23:$C$35,0),MATCH(LMP_BY_NODE!$A3,DA_LMP_Basis!$C$23:$AF$23,0)))</f>
        <v>193.97136518293115</v>
      </c>
      <c r="CK3" s="30">
        <f>ENERGY_PRICING!CM$19*(1+INDEX(DA_LMP_Basis!$C$23:$AF$35,MATCH(LMP_BY_NODE!CK$1,DA_LMP_Basis!$C$23:$C$35,0),MATCH(LMP_BY_NODE!$A3,DA_LMP_Basis!$C$23:$AF$23,0)))</f>
        <v>104.2143219452212</v>
      </c>
      <c r="CL3" s="30">
        <f>ENERGY_PRICING!CN$19*(1+INDEX(DA_LMP_Basis!$C$23:$AF$35,MATCH(LMP_BY_NODE!CL$1,DA_LMP_Basis!$C$23:$C$35,0),MATCH(LMP_BY_NODE!$A3,DA_LMP_Basis!$C$23:$AF$23,0)))</f>
        <v>64.210234583683189</v>
      </c>
      <c r="CM3" s="30">
        <f>ENERGY_PRICING!CO$19*(1+INDEX(DA_LMP_Basis!$C$23:$AF$35,MATCH(LMP_BY_NODE!CM$1,DA_LMP_Basis!$C$23:$C$35,0),MATCH(LMP_BY_NODE!$A3,DA_LMP_Basis!$C$23:$AF$23,0)))</f>
        <v>47.948072161260292</v>
      </c>
      <c r="CN3" s="30">
        <f>ENERGY_PRICING!CP$19*(1+INDEX(DA_LMP_Basis!$C$23:$AF$35,MATCH(LMP_BY_NODE!CN$1,DA_LMP_Basis!$C$23:$C$35,0),MATCH(LMP_BY_NODE!$A3,DA_LMP_Basis!$C$23:$AF$23,0)))</f>
        <v>51.015907130538956</v>
      </c>
      <c r="CO3" s="30">
        <f>ENERGY_PRICING!CQ$19*(1+INDEX(DA_LMP_Basis!$C$23:$AF$35,MATCH(LMP_BY_NODE!CO$1,DA_LMP_Basis!$C$23:$C$35,0),MATCH(LMP_BY_NODE!$A3,DA_LMP_Basis!$C$23:$AF$23,0)))</f>
        <v>66.183680347268336</v>
      </c>
      <c r="CP3" s="30">
        <f>ENERGY_PRICING!CR$19*(1+INDEX(DA_LMP_Basis!$C$23:$AF$35,MATCH(LMP_BY_NODE!CP$1,DA_LMP_Basis!$C$23:$C$35,0),MATCH(LMP_BY_NODE!$A3,DA_LMP_Basis!$C$23:$AF$23,0)))</f>
        <v>66.273033507542451</v>
      </c>
      <c r="CQ3" s="30">
        <f>ENERGY_PRICING!CS$19*(1+INDEX(DA_LMP_Basis!$C$23:$AF$35,MATCH(LMP_BY_NODE!CQ$1,DA_LMP_Basis!$C$23:$C$35,0),MATCH(LMP_BY_NODE!$A3,DA_LMP_Basis!$C$23:$AF$23,0)))</f>
        <v>44.766205364988835</v>
      </c>
      <c r="CR3" s="30">
        <f>ENERGY_PRICING!CT$19*(1+INDEX(DA_LMP_Basis!$C$23:$AF$35,MATCH(LMP_BY_NODE!CR$1,DA_LMP_Basis!$C$23:$C$35,0),MATCH(LMP_BY_NODE!$A3,DA_LMP_Basis!$C$23:$AF$23,0)))</f>
        <v>44.631832520598493</v>
      </c>
      <c r="CS3" s="30">
        <f>ENERGY_PRICING!CU$19*(1+INDEX(DA_LMP_Basis!$C$23:$AF$35,MATCH(LMP_BY_NODE!CS$1,DA_LMP_Basis!$C$23:$C$35,0),MATCH(LMP_BY_NODE!$A3,DA_LMP_Basis!$C$23:$AF$23,0)))</f>
        <v>77.830841837143069</v>
      </c>
      <c r="CT3" s="30">
        <f>ENERGY_PRICING!CV$19*(1+INDEX(DA_LMP_Basis!$C$23:$AF$35,MATCH(LMP_BY_NODE!CT$1,DA_LMP_Basis!$C$23:$C$35,0),MATCH(LMP_BY_NODE!$A3,DA_LMP_Basis!$C$23:$AF$23,0)))</f>
        <v>116.28658828906944</v>
      </c>
      <c r="CU3" s="30">
        <f>ENERGY_PRICING!CW$19*(1+INDEX(DA_LMP_Basis!$C$23:$AF$35,MATCH(LMP_BY_NODE!CU$1,DA_LMP_Basis!$C$23:$C$35,0),MATCH(LMP_BY_NODE!$A3,DA_LMP_Basis!$C$23:$AF$23,0)))</f>
        <v>220.83410844899515</v>
      </c>
      <c r="CV3" s="30">
        <f>ENERGY_PRICING!CX$19*(1+INDEX(DA_LMP_Basis!$C$23:$AF$35,MATCH(LMP_BY_NODE!CV$1,DA_LMP_Basis!$C$23:$C$35,0),MATCH(LMP_BY_NODE!$A3,DA_LMP_Basis!$C$23:$AF$23,0)))</f>
        <v>195.34171647489387</v>
      </c>
      <c r="CW3" s="30">
        <f>ENERGY_PRICING!CY$19*(1+INDEX(DA_LMP_Basis!$C$23:$AF$35,MATCH(LMP_BY_NODE!CW$1,DA_LMP_Basis!$C$23:$C$35,0),MATCH(LMP_BY_NODE!$A3,DA_LMP_Basis!$C$23:$AF$23,0)))</f>
        <v>105.85199575918521</v>
      </c>
      <c r="CX3" s="30">
        <f>ENERGY_PRICING!CZ$19*(1+INDEX(DA_LMP_Basis!$C$23:$AF$35,MATCH(LMP_BY_NODE!CX$1,DA_LMP_Basis!$C$23:$C$35,0),MATCH(LMP_BY_NODE!$A3,DA_LMP_Basis!$C$23:$AF$23,0)))</f>
        <v>66.760804448602599</v>
      </c>
      <c r="CY3" s="30">
        <f>ENERGY_PRICING!DA$19*(1+INDEX(DA_LMP_Basis!$C$23:$AF$35,MATCH(LMP_BY_NODE!CY$1,DA_LMP_Basis!$C$23:$C$35,0),MATCH(LMP_BY_NODE!$A3,DA_LMP_Basis!$C$23:$AF$23,0)))</f>
        <v>49.852673643070915</v>
      </c>
      <c r="CZ3" s="30">
        <f>ENERGY_PRICING!DB$19*(1+INDEX(DA_LMP_Basis!$C$23:$AF$35,MATCH(LMP_BY_NODE!CZ$1,DA_LMP_Basis!$C$23:$C$35,0),MATCH(LMP_BY_NODE!$A3,DA_LMP_Basis!$C$23:$AF$23,0)))</f>
        <v>53.042369675058985</v>
      </c>
      <c r="DA3" s="30">
        <f>ENERGY_PRICING!DC$19*(1+INDEX(DA_LMP_Basis!$C$23:$AF$35,MATCH(LMP_BY_NODE!DA$1,DA_LMP_Basis!$C$23:$C$35,0),MATCH(LMP_BY_NODE!$A3,DA_LMP_Basis!$C$23:$AF$23,0)))</f>
        <v>68.812639760634156</v>
      </c>
      <c r="DB3" s="30">
        <f>ENERGY_PRICING!DD$19*(1+INDEX(DA_LMP_Basis!$C$23:$AF$35,MATCH(LMP_BY_NODE!DB$1,DA_LMP_Basis!$C$23:$C$35,0),MATCH(LMP_BY_NODE!$A3,DA_LMP_Basis!$C$23:$AF$23,0)))</f>
        <v>68.905542222346085</v>
      </c>
      <c r="DC3" s="30">
        <f>ENERGY_PRICING!DE$19*(1+INDEX(DA_LMP_Basis!$C$23:$AF$35,MATCH(LMP_BY_NODE!DC$1,DA_LMP_Basis!$C$23:$C$35,0),MATCH(LMP_BY_NODE!$A3,DA_LMP_Basis!$C$23:$AF$23,0)))</f>
        <v>46.54441619245322</v>
      </c>
      <c r="DD3" s="30">
        <f>ENERGY_PRICING!DF$19*(1+INDEX(DA_LMP_Basis!$C$23:$AF$35,MATCH(LMP_BY_NODE!DD$1,DA_LMP_Basis!$C$23:$C$35,0),MATCH(LMP_BY_NODE!$A3,DA_LMP_Basis!$C$23:$AF$23,0)))</f>
        <v>46.404705767071505</v>
      </c>
      <c r="DE3" s="30">
        <f>ENERGY_PRICING!DG$19*(1+INDEX(DA_LMP_Basis!$C$23:$AF$35,MATCH(LMP_BY_NODE!DE$1,DA_LMP_Basis!$C$23:$C$35,0),MATCH(LMP_BY_NODE!$A3,DA_LMP_Basis!$C$23:$AF$23,0)))</f>
        <v>78.808956086489687</v>
      </c>
      <c r="DF3" s="30">
        <f>ENERGY_PRICING!DH$19*(1+INDEX(DA_LMP_Basis!$C$23:$AF$35,MATCH(LMP_BY_NODE!DF$1,DA_LMP_Basis!$C$23:$C$35,0),MATCH(LMP_BY_NODE!$A3,DA_LMP_Basis!$C$23:$AF$23,0)))</f>
        <v>117.65652574491072</v>
      </c>
      <c r="DG3" s="30">
        <f>ENERGY_PRICING!DI$19*(1+INDEX(DA_LMP_Basis!$C$23:$AF$35,MATCH(LMP_BY_NODE!DG$1,DA_LMP_Basis!$C$23:$C$35,0),MATCH(LMP_BY_NODE!$A3,DA_LMP_Basis!$C$23:$AF$23,0)))</f>
        <v>223.20828871566221</v>
      </c>
      <c r="DH3" s="30">
        <f>ENERGY_PRICING!DJ$19*(1+INDEX(DA_LMP_Basis!$C$23:$AF$35,MATCH(LMP_BY_NODE!DH$1,DA_LMP_Basis!$C$23:$C$35,0),MATCH(LMP_BY_NODE!$A3,DA_LMP_Basis!$C$23:$AF$23,0)))</f>
        <v>197.44182887043297</v>
      </c>
      <c r="DI3" s="30">
        <f>ENERGY_PRICING!DK$19*(1+INDEX(DA_LMP_Basis!$C$23:$AF$35,MATCH(LMP_BY_NODE!DI$1,DA_LMP_Basis!$C$23:$C$35,0),MATCH(LMP_BY_NODE!$A3,DA_LMP_Basis!$C$23:$AF$23,0)))</f>
        <v>108.36178948633206</v>
      </c>
      <c r="DJ3" s="30">
        <f>ENERGY_PRICING!DL$19*(1+INDEX(DA_LMP_Basis!$C$23:$AF$35,MATCH(LMP_BY_NODE!DJ$1,DA_LMP_Basis!$C$23:$C$35,0),MATCH(LMP_BY_NODE!$A3,DA_LMP_Basis!$C$23:$AF$23,0)))</f>
        <v>70.669644043545901</v>
      </c>
      <c r="DK3" s="30">
        <f>ENERGY_PRICING!DM$19*(1+INDEX(DA_LMP_Basis!$C$23:$AF$35,MATCH(LMP_BY_NODE!DK$1,DA_LMP_Basis!$C$23:$C$35,0),MATCH(LMP_BY_NODE!$A3,DA_LMP_Basis!$C$23:$AF$23,0)))</f>
        <v>52.771543573702814</v>
      </c>
      <c r="DL3" s="30">
        <f>ENERGY_PRICING!DN$19*(1+INDEX(DA_LMP_Basis!$C$23:$AF$35,MATCH(LMP_BY_NODE!DL$1,DA_LMP_Basis!$C$23:$C$35,0),MATCH(LMP_BY_NODE!$A3,DA_LMP_Basis!$C$23:$AF$23,0)))</f>
        <v>56.147996045321072</v>
      </c>
      <c r="DM3" s="30">
        <f>ENERGY_PRICING!DO$19*(1+INDEX(DA_LMP_Basis!$C$23:$AF$35,MATCH(LMP_BY_NODE!DM$1,DA_LMP_Basis!$C$23:$C$35,0),MATCH(LMP_BY_NODE!$A3,DA_LMP_Basis!$C$23:$AF$23,0)))</f>
        <v>72.841614143889444</v>
      </c>
      <c r="DN3" s="30">
        <f>ENERGY_PRICING!DP$19*(1+INDEX(DA_LMP_Basis!$C$23:$AF$35,MATCH(LMP_BY_NODE!DN$1,DA_LMP_Basis!$C$23:$C$35,0),MATCH(LMP_BY_NODE!$A3,DA_LMP_Basis!$C$23:$AF$23,0)))</f>
        <v>72.939956037073287</v>
      </c>
      <c r="DO3" s="30">
        <f>ENERGY_PRICING!DQ$19*(1+INDEX(DA_LMP_Basis!$C$23:$AF$35,MATCH(LMP_BY_NODE!DO$1,DA_LMP_Basis!$C$23:$C$35,0),MATCH(LMP_BY_NODE!$A3,DA_LMP_Basis!$C$23:$AF$23,0)))</f>
        <v>49.269587922171489</v>
      </c>
      <c r="DP3" s="30">
        <f>ENERGY_PRICING!DR$19*(1+INDEX(DA_LMP_Basis!$C$23:$AF$35,MATCH(LMP_BY_NODE!DP$1,DA_LMP_Basis!$C$23:$C$35,0),MATCH(LMP_BY_NODE!$A3,DA_LMP_Basis!$C$23:$AF$23,0)))</f>
        <v>49.121697462905082</v>
      </c>
      <c r="DQ3" s="30">
        <f>ENERGY_PRICING!DS$19*(1+INDEX(DA_LMP_Basis!$C$23:$AF$35,MATCH(LMP_BY_NODE!DQ$1,DA_LMP_Basis!$C$23:$C$35,0),MATCH(LMP_BY_NODE!$A3,DA_LMP_Basis!$C$23:$AF$23,0)))</f>
        <v>80.307951177277047</v>
      </c>
      <c r="DR3" s="30">
        <f>ENERGY_PRICING!DT$19*(1+INDEX(DA_LMP_Basis!$C$23:$AF$35,MATCH(LMP_BY_NODE!DR$1,DA_LMP_Basis!$C$23:$C$35,0),MATCH(LMP_BY_NODE!$A3,DA_LMP_Basis!$C$23:$AF$23,0)))</f>
        <v>119.75600392178382</v>
      </c>
      <c r="DS3" s="30">
        <f>ENERGY_PRICING!DU$19*(1+INDEX(DA_LMP_Basis!$C$23:$AF$35,MATCH(LMP_BY_NODE!DS$1,DA_LMP_Basis!$C$23:$C$35,0),MATCH(LMP_BY_NODE!$A3,DA_LMP_Basis!$C$23:$AF$23,0)))</f>
        <v>225.94851331197012</v>
      </c>
      <c r="DT3" s="30">
        <f>ENERGY_PRICING!DV$19*(1+INDEX(DA_LMP_Basis!$C$23:$AF$35,MATCH(LMP_BY_NODE!DT$1,DA_LMP_Basis!$C$23:$C$35,0),MATCH(LMP_BY_NODE!$A3,DA_LMP_Basis!$C$23:$AF$23,0)))</f>
        <v>199.86573059435142</v>
      </c>
      <c r="DU3" s="30">
        <f>ENERGY_PRICING!DW$19*(1+INDEX(DA_LMP_Basis!$C$23:$AF$35,MATCH(LMP_BY_NODE!DU$1,DA_LMP_Basis!$C$23:$C$35,0),MATCH(LMP_BY_NODE!$A3,DA_LMP_Basis!$C$23:$AF$23,0)))</f>
        <v>111.2585360389609</v>
      </c>
      <c r="DV3" s="30">
        <f>ENERGY_PRICING!DX$19*(1+INDEX(DA_LMP_Basis!$C$23:$AF$35,MATCH(LMP_BY_NODE!DV$1,DA_LMP_Basis!$C$23:$C$35,0),MATCH(LMP_BY_NODE!$A3,DA_LMP_Basis!$C$23:$AF$23,0)))</f>
        <v>75.181137358298571</v>
      </c>
      <c r="DW3" s="30">
        <f>ENERGY_PRICING!DY$19*(1+INDEX(DA_LMP_Basis!$C$23:$AF$35,MATCH(LMP_BY_NODE!DW$1,DA_LMP_Basis!$C$23:$C$35,0),MATCH(LMP_BY_NODE!$A3,DA_LMP_Basis!$C$23:$AF$23,0)))</f>
        <v>56.14043652999446</v>
      </c>
      <c r="DX3" s="30">
        <f>ENERGY_PRICING!DZ$19*(1+INDEX(DA_LMP_Basis!$C$23:$AF$35,MATCH(LMP_BY_NODE!DX$1,DA_LMP_Basis!$C$23:$C$35,0),MATCH(LMP_BY_NODE!$A3,DA_LMP_Basis!$C$23:$AF$23,0)))</f>
        <v>59.732439015475812</v>
      </c>
      <c r="DY3" s="30">
        <f>ENERGY_PRICING!EA$19*(1+INDEX(DA_LMP_Basis!$C$23:$AF$35,MATCH(LMP_BY_NODE!DY$1,DA_LMP_Basis!$C$23:$C$35,0),MATCH(LMP_BY_NODE!$A3,DA_LMP_Basis!$C$23:$AF$23,0)))</f>
        <v>77.491764285348438</v>
      </c>
      <c r="DZ3" s="30">
        <f>ENERGY_PRICING!EB$19*(1+INDEX(DA_LMP_Basis!$C$23:$AF$35,MATCH(LMP_BY_NODE!DZ$1,DA_LMP_Basis!$C$23:$C$35,0),MATCH(LMP_BY_NODE!$A3,DA_LMP_Basis!$C$23:$AF$23,0)))</f>
        <v>77.596384246006124</v>
      </c>
      <c r="EA3" s="30">
        <f>ENERGY_PRICING!EC$19*(1+INDEX(DA_LMP_Basis!$C$23:$AF$35,MATCH(LMP_BY_NODE!EA$1,DA_LMP_Basis!$C$23:$C$35,0),MATCH(LMP_BY_NODE!$A3,DA_LMP_Basis!$C$23:$AF$23,0)))</f>
        <v>52.414918842397007</v>
      </c>
      <c r="EB3" s="30">
        <f>ENERGY_PRICING!ED$19*(1+INDEX(DA_LMP_Basis!$C$23:$AF$35,MATCH(LMP_BY_NODE!EB$1,DA_LMP_Basis!$C$23:$C$35,0),MATCH(LMP_BY_NODE!$A3,DA_LMP_Basis!$C$23:$AF$23,0)))</f>
        <v>52.257587174994832</v>
      </c>
      <c r="EC3" s="30">
        <f>ENERGY_PRICING!EE$19*(1+INDEX(DA_LMP_Basis!$C$23:$AF$35,MATCH(LMP_BY_NODE!EC$1,DA_LMP_Basis!$C$23:$C$35,0),MATCH(LMP_BY_NODE!$A3,DA_LMP_Basis!$C$23:$AF$23,0)))</f>
        <v>82.038057048002187</v>
      </c>
      <c r="ED3" s="30">
        <f>ENERGY_PRICING!EF$19*(1+INDEX(DA_LMP_Basis!$C$23:$AF$35,MATCH(LMP_BY_NODE!ED$1,DA_LMP_Basis!$C$23:$C$35,0),MATCH(LMP_BY_NODE!$A3,DA_LMP_Basis!$C$23:$AF$23,0)))</f>
        <v>122.17917364501454</v>
      </c>
      <c r="EE3" s="30">
        <f>ENERGY_PRICING!EG$19*(1+INDEX(DA_LMP_Basis!$C$23:$AF$35,MATCH(LMP_BY_NODE!EE$1,DA_LMP_Basis!$C$23:$C$35,0),MATCH(LMP_BY_NODE!$A3,DA_LMP_Basis!$C$23:$AF$23,0)))</f>
        <v>227.26438117403242</v>
      </c>
      <c r="EF3" s="30">
        <f>ENERGY_PRICING!EH$19*(1+INDEX(DA_LMP_Basis!$C$23:$AF$35,MATCH(LMP_BY_NODE!EF$1,DA_LMP_Basis!$C$23:$C$35,0),MATCH(LMP_BY_NODE!$A3,DA_LMP_Basis!$C$23:$AF$23,0)))</f>
        <v>201.02969882659016</v>
      </c>
      <c r="EG3" s="30">
        <f>ENERGY_PRICING!EI$19*(1+INDEX(DA_LMP_Basis!$C$23:$AF$35,MATCH(LMP_BY_NODE!EG$1,DA_LMP_Basis!$C$23:$C$35,0),MATCH(LMP_BY_NODE!$A3,DA_LMP_Basis!$C$23:$AF$23,0)))</f>
        <v>112.64956643051345</v>
      </c>
      <c r="EH3" s="30">
        <f>ENERGY_PRICING!EJ$19*(1+INDEX(DA_LMP_Basis!$C$23:$AF$35,MATCH(LMP_BY_NODE!EH$1,DA_LMP_Basis!$C$23:$C$35,0),MATCH(LMP_BY_NODE!$A3,DA_LMP_Basis!$C$23:$AF$23,0)))</f>
        <v>77.347576222759116</v>
      </c>
      <c r="EI3" s="30">
        <f>ENERGY_PRICING!EK$19*(1+INDEX(DA_LMP_Basis!$C$23:$AF$35,MATCH(LMP_BY_NODE!EI$1,DA_LMP_Basis!$C$23:$C$35,0),MATCH(LMP_BY_NODE!$A3,DA_LMP_Basis!$C$23:$AF$23,0)))</f>
        <v>57.758193694091624</v>
      </c>
      <c r="EJ3" s="30">
        <f>ENERGY_PRICING!EL$19*(1+INDEX(DA_LMP_Basis!$C$23:$AF$35,MATCH(LMP_BY_NODE!EJ$1,DA_LMP_Basis!$C$23:$C$35,0),MATCH(LMP_BY_NODE!$A3,DA_LMP_Basis!$C$23:$AF$23,0)))</f>
        <v>61.453704241025925</v>
      </c>
      <c r="EK3" s="30">
        <f>ENERGY_PRICING!EM$19*(1+INDEX(DA_LMP_Basis!$C$23:$AF$35,MATCH(LMP_BY_NODE!EK$1,DA_LMP_Basis!$C$23:$C$35,0),MATCH(LMP_BY_NODE!$A3,DA_LMP_Basis!$C$23:$AF$23,0)))</f>
        <v>79.724786765752086</v>
      </c>
      <c r="EL3" s="30">
        <f>ENERGY_PRICING!EN$19*(1+INDEX(DA_LMP_Basis!$C$23:$AF$35,MATCH(LMP_BY_NODE!EL$1,DA_LMP_Basis!$C$23:$C$35,0),MATCH(LMP_BY_NODE!$A3,DA_LMP_Basis!$C$23:$AF$23,0)))</f>
        <v>79.832421481928662</v>
      </c>
      <c r="EM3" s="30">
        <f>ENERGY_PRICING!EO$19*(1+INDEX(DA_LMP_Basis!$C$23:$AF$35,MATCH(LMP_BY_NODE!EM$1,DA_LMP_Basis!$C$23:$C$35,0),MATCH(LMP_BY_NODE!$A3,DA_LMP_Basis!$C$23:$AF$23,0)))</f>
        <v>53.925320536861129</v>
      </c>
      <c r="EN3" s="30">
        <f>ENERGY_PRICING!EP$19*(1+INDEX(DA_LMP_Basis!$C$23:$AF$35,MATCH(LMP_BY_NODE!EN$1,DA_LMP_Basis!$C$23:$C$35,0),MATCH(LMP_BY_NODE!$A3,DA_LMP_Basis!$C$23:$AF$23,0)))</f>
        <v>53.763455159929578</v>
      </c>
      <c r="EO3" s="30">
        <f>ENERGY_PRICING!EQ$19*(1+INDEX(DA_LMP_Basis!$C$23:$AF$35,MATCH(LMP_BY_NODE!EO$1,DA_LMP_Basis!$C$23:$C$35,0),MATCH(LMP_BY_NODE!$A3,DA_LMP_Basis!$C$23:$AF$23,0)))</f>
        <v>82.868861470500974</v>
      </c>
      <c r="EP3" s="30">
        <f>ENERGY_PRICING!ER$19*(1+INDEX(DA_LMP_Basis!$C$23:$AF$35,MATCH(LMP_BY_NODE!EP$1,DA_LMP_Basis!$C$23:$C$35,0),MATCH(LMP_BY_NODE!$A3,DA_LMP_Basis!$C$23:$AF$23,0)))</f>
        <v>123.34279036731459</v>
      </c>
      <c r="EQ3" s="30">
        <f>ENERGY_PRICING!ES$19*(1+INDEX(DA_LMP_Basis!$C$23:$AF$35,MATCH(LMP_BY_NODE!EQ$1,DA_LMP_Basis!$C$23:$C$35,0),MATCH(LMP_BY_NODE!$A3,DA_LMP_Basis!$C$23:$AF$23,0)))</f>
        <v>229.33555631108811</v>
      </c>
      <c r="ER3" s="30">
        <f>ENERGY_PRICING!ET$19*(1+INDEX(DA_LMP_Basis!$C$23:$AF$35,MATCH(LMP_BY_NODE!ER$1,DA_LMP_Basis!$C$23:$C$35,0),MATCH(LMP_BY_NODE!$A3,DA_LMP_Basis!$C$23:$AF$23,0)))</f>
        <v>202.86178404763757</v>
      </c>
      <c r="ES3" s="30">
        <f>ENERGY_PRICING!EU$19*(1+INDEX(DA_LMP_Basis!$C$23:$AF$35,MATCH(LMP_BY_NODE!ES$1,DA_LMP_Basis!$C$23:$C$35,0),MATCH(LMP_BY_NODE!$A3,DA_LMP_Basis!$C$23:$AF$23,0)))</f>
        <v>114.83904733884498</v>
      </c>
      <c r="ET3" s="30">
        <f>ENERGY_PRICING!EV$19*(1+INDEX(DA_LMP_Basis!$C$23:$AF$35,MATCH(LMP_BY_NODE!ET$1,DA_LMP_Basis!$C$23:$C$35,0),MATCH(LMP_BY_NODE!$A3,DA_LMP_Basis!$C$23:$AF$23,0)))</f>
        <v>80.757549550163944</v>
      </c>
      <c r="EU3" s="30">
        <f>ENERGY_PRICING!EW$19*(1+INDEX(DA_LMP_Basis!$C$23:$AF$35,MATCH(LMP_BY_NODE!EU$1,DA_LMP_Basis!$C$23:$C$35,0),MATCH(LMP_BY_NODE!$A3,DA_LMP_Basis!$C$23:$AF$23,0)))</f>
        <v>60.304542391156318</v>
      </c>
      <c r="EV3" s="30">
        <f>ENERGY_PRICING!EX$19*(1+INDEX(DA_LMP_Basis!$C$23:$AF$35,MATCH(LMP_BY_NODE!EV$1,DA_LMP_Basis!$C$23:$C$35,0),MATCH(LMP_BY_NODE!$A3,DA_LMP_Basis!$C$23:$AF$23,0)))</f>
        <v>64.162974557766162</v>
      </c>
      <c r="EW3" s="30">
        <f>ENERGY_PRICING!EY$19*(1+INDEX(DA_LMP_Basis!$C$23:$AF$35,MATCH(LMP_BY_NODE!EW$1,DA_LMP_Basis!$C$23:$C$35,0),MATCH(LMP_BY_NODE!$A3,DA_LMP_Basis!$C$23:$AF$23,0)))</f>
        <v>83.23956266023265</v>
      </c>
      <c r="EX3" s="30">
        <f>ENERGY_PRICING!EZ$19*(1+INDEX(DA_LMP_Basis!$C$23:$AF$35,MATCH(LMP_BY_NODE!EX$1,DA_LMP_Basis!$C$23:$C$35,0),MATCH(LMP_BY_NODE!$A3,DA_LMP_Basis!$C$23:$AF$23,0)))</f>
        <v>83.351942599584788</v>
      </c>
      <c r="EY3" s="30">
        <f>ENERGY_PRICING!FA$19*(1+INDEX(DA_LMP_Basis!$C$23:$AF$35,MATCH(LMP_BY_NODE!EY$1,DA_LMP_Basis!$C$23:$C$35,0),MATCH(LMP_BY_NODE!$A3,DA_LMP_Basis!$C$23:$AF$23,0)))</f>
        <v>56.30269179634147</v>
      </c>
      <c r="EZ3" s="30">
        <f>ENERGY_PRICING!FB$19*(1+INDEX(DA_LMP_Basis!$C$23:$AF$35,MATCH(LMP_BY_NODE!EZ$1,DA_LMP_Basis!$C$23:$C$35,0),MATCH(LMP_BY_NODE!$A3,DA_LMP_Basis!$C$23:$AF$23,0)))</f>
        <v>56.133690363635182</v>
      </c>
      <c r="FA3" s="30">
        <f>ENERGY_PRICING!FC$19*(1+INDEX(DA_LMP_Basis!$C$23:$AF$35,MATCH(LMP_BY_NODE!FA$1,DA_LMP_Basis!$C$23:$C$35,0),MATCH(LMP_BY_NODE!$A3,DA_LMP_Basis!$C$23:$AF$23,0)))</f>
        <v>84.176547077274975</v>
      </c>
      <c r="FB3" s="30">
        <f>ENERGY_PRICING!FD$19*(1+INDEX(DA_LMP_Basis!$C$23:$AF$35,MATCH(LMP_BY_NODE!FB$1,DA_LMP_Basis!$C$23:$C$35,0),MATCH(LMP_BY_NODE!$A3,DA_LMP_Basis!$C$23:$AF$23,0)))</f>
        <v>125.17432231195291</v>
      </c>
      <c r="FC3" s="30">
        <f>ENERGY_PRICING!FE$19*(1+INDEX(DA_LMP_Basis!$C$23:$AF$35,MATCH(LMP_BY_NODE!FC$1,DA_LMP_Basis!$C$23:$C$35,0),MATCH(LMP_BY_NODE!$A3,DA_LMP_Basis!$C$23:$AF$23,0)))</f>
        <v>230.8400370207238</v>
      </c>
      <c r="FD3" s="30">
        <f>ENERGY_PRICING!FF$19*(1+INDEX(DA_LMP_Basis!$C$23:$AF$35,MATCH(LMP_BY_NODE!FD$1,DA_LMP_Basis!$C$23:$C$35,0),MATCH(LMP_BY_NODE!$A3,DA_LMP_Basis!$C$23:$AF$23,0)))</f>
        <v>204.19259225606012</v>
      </c>
      <c r="FE3" s="30">
        <f>ENERGY_PRICING!FG$19*(1+INDEX(DA_LMP_Basis!$C$23:$AF$35,MATCH(LMP_BY_NODE!FE$1,DA_LMP_Basis!$C$23:$C$35,0),MATCH(LMP_BY_NODE!$A3,DA_LMP_Basis!$C$23:$AF$23,0)))</f>
        <v>116.42946416635819</v>
      </c>
      <c r="FF3" s="30">
        <f>ENERGY_PRICING!FH$19*(1+INDEX(DA_LMP_Basis!$C$23:$AF$35,MATCH(LMP_BY_NODE!FF$1,DA_LMP_Basis!$C$23:$C$35,0),MATCH(LMP_BY_NODE!$A3,DA_LMP_Basis!$C$23:$AF$23,0)))</f>
        <v>83.23451974919098</v>
      </c>
      <c r="FG3" s="30">
        <f>ENERGY_PRICING!FI$19*(1+INDEX(DA_LMP_Basis!$C$23:$AF$35,MATCH(LMP_BY_NODE!FG$1,DA_LMP_Basis!$C$23:$C$35,0),MATCH(LMP_BY_NODE!$A3,DA_LMP_Basis!$C$23:$AF$23,0)))</f>
        <v>62.154184377582254</v>
      </c>
      <c r="FH3" s="30">
        <f>ENERGY_PRICING!FJ$19*(1+INDEX(DA_LMP_Basis!$C$23:$AF$35,MATCH(LMP_BY_NODE!FH$1,DA_LMP_Basis!$C$23:$C$35,0),MATCH(LMP_BY_NODE!$A3,DA_LMP_Basis!$C$23:$AF$23,0)))</f>
        <v>66.130961163919849</v>
      </c>
      <c r="FI3" s="30">
        <f>ENERGY_PRICING!FK$19*(1+INDEX(DA_LMP_Basis!$C$23:$AF$35,MATCH(LMP_BY_NODE!FI$1,DA_LMP_Basis!$C$23:$C$35,0),MATCH(LMP_BY_NODE!$A3,DA_LMP_Basis!$C$23:$AF$23,0)))</f>
        <v>85.792660385930304</v>
      </c>
      <c r="FJ3" s="30">
        <f>ENERGY_PRICING!FL$19*(1+INDEX(DA_LMP_Basis!$C$23:$AF$35,MATCH(LMP_BY_NODE!FJ$1,DA_LMP_Basis!$C$23:$C$35,0),MATCH(LMP_BY_NODE!$A3,DA_LMP_Basis!$C$23:$AF$23,0)))</f>
        <v>85.908487207490893</v>
      </c>
      <c r="FK3" s="30">
        <f>ENERGY_PRICING!FM$19*(1+INDEX(DA_LMP_Basis!$C$23:$AF$35,MATCH(LMP_BY_NODE!FK$1,DA_LMP_Basis!$C$23:$C$35,0),MATCH(LMP_BY_NODE!$A3,DA_LMP_Basis!$C$23:$AF$23,0)))</f>
        <v>58.029590278048289</v>
      </c>
      <c r="FL3" s="30">
        <f>ENERGY_PRICING!FN$19*(1+INDEX(DA_LMP_Basis!$C$23:$AF$35,MATCH(LMP_BY_NODE!FL$1,DA_LMP_Basis!$C$23:$C$35,0),MATCH(LMP_BY_NODE!$A3,DA_LMP_Basis!$C$23:$AF$23,0)))</f>
        <v>57.855405286470557</v>
      </c>
      <c r="FM3" s="30">
        <f>ENERGY_PRICING!FO$19*(1+INDEX(DA_LMP_Basis!$C$23:$AF$35,MATCH(LMP_BY_NODE!FM$1,DA_LMP_Basis!$C$23:$C$35,0),MATCH(LMP_BY_NODE!$A3,DA_LMP_Basis!$C$23:$AF$23,0)))</f>
        <v>85.126436700060069</v>
      </c>
      <c r="FN3" s="30">
        <f>ENERGY_PRICING!FP$19*(1+INDEX(DA_LMP_Basis!$C$23:$AF$35,MATCH(LMP_BY_NODE!FN$1,DA_LMP_Basis!$C$23:$C$35,0),MATCH(LMP_BY_NODE!$A3,DA_LMP_Basis!$C$23:$AF$23,0)))</f>
        <v>126.50472862597761</v>
      </c>
      <c r="FO3" s="30">
        <f>ENERGY_PRICING!FQ$19*(1+INDEX(DA_LMP_Basis!$C$23:$AF$35,MATCH(LMP_BY_NODE!FO$1,DA_LMP_Basis!$C$23:$C$35,0),MATCH(LMP_BY_NODE!$A3,DA_LMP_Basis!$C$23:$AF$23,0)))</f>
        <v>231.13820310991505</v>
      </c>
      <c r="FP3" s="30">
        <f>ENERGY_PRICING!FR$19*(1+INDEX(DA_LMP_Basis!$C$23:$AF$35,MATCH(LMP_BY_NODE!FP$1,DA_LMP_Basis!$C$23:$C$35,0),MATCH(LMP_BY_NODE!$A3,DA_LMP_Basis!$C$23:$AF$23,0)))</f>
        <v>204.45633899367371</v>
      </c>
      <c r="FQ3" s="30">
        <f>ENERGY_PRICING!FS$19*(1+INDEX(DA_LMP_Basis!$C$23:$AF$35,MATCH(LMP_BY_NODE!FQ$1,DA_LMP_Basis!$C$23:$C$35,0),MATCH(LMP_BY_NODE!$A3,DA_LMP_Basis!$C$23:$AF$23,0)))</f>
        <v>116.74466153818653</v>
      </c>
      <c r="FR3" s="30">
        <f>ENERGY_PRICING!FT$19*(1+INDEX(DA_LMP_Basis!$C$23:$AF$35,MATCH(LMP_BY_NODE!FR$1,DA_LMP_Basis!$C$23:$C$35,0),MATCH(LMP_BY_NODE!$A3,DA_LMP_Basis!$C$23:$AF$23,0)))</f>
        <v>83.725419042586466</v>
      </c>
      <c r="FS3" s="30">
        <f>ENERGY_PRICING!FU$19*(1+INDEX(DA_LMP_Basis!$C$23:$AF$35,MATCH(LMP_BY_NODE!FS$1,DA_LMP_Basis!$C$23:$C$35,0),MATCH(LMP_BY_NODE!$A3,DA_LMP_Basis!$C$23:$AF$23,0)))</f>
        <v>62.520756387422246</v>
      </c>
      <c r="FT3" s="30">
        <f>ENERGY_PRICING!FV$19*(1+INDEX(DA_LMP_Basis!$C$23:$AF$35,MATCH(LMP_BY_NODE!FT$1,DA_LMP_Basis!$C$23:$C$35,0),MATCH(LMP_BY_NODE!$A3,DA_LMP_Basis!$C$23:$AF$23,0)))</f>
        <v>66.520987347824743</v>
      </c>
      <c r="FU3" s="30">
        <f>ENERGY_PRICING!FW$19*(1+INDEX(DA_LMP_Basis!$C$23:$AF$35,MATCH(LMP_BY_NODE!FU$1,DA_LMP_Basis!$C$23:$C$35,0),MATCH(LMP_BY_NODE!$A3,DA_LMP_Basis!$C$23:$AF$23,0)))</f>
        <v>86.298647042534782</v>
      </c>
      <c r="FV3" s="30">
        <f>ENERGY_PRICING!FX$19*(1+INDEX(DA_LMP_Basis!$C$23:$AF$35,MATCH(LMP_BY_NODE!FV$1,DA_LMP_Basis!$C$23:$C$35,0),MATCH(LMP_BY_NODE!$A3,DA_LMP_Basis!$C$23:$AF$23,0)))</f>
        <v>86.415156985774118</v>
      </c>
      <c r="FW3" s="30">
        <f>ENERGY_PRICING!FY$19*(1+INDEX(DA_LMP_Basis!$C$23:$AF$35,MATCH(LMP_BY_NODE!FW$1,DA_LMP_Basis!$C$23:$C$35,0),MATCH(LMP_BY_NODE!$A3,DA_LMP_Basis!$C$23:$AF$23,0)))</f>
        <v>58.371836319106279</v>
      </c>
      <c r="FX3" s="30">
        <f>ENERGY_PRICING!FZ$19*(1+INDEX(DA_LMP_Basis!$C$23:$AF$35,MATCH(LMP_BY_NODE!FX$1,DA_LMP_Basis!$C$23:$C$35,0),MATCH(LMP_BY_NODE!$A3,DA_LMP_Basis!$C$23:$AF$23,0)))</f>
        <v>58.196624021916122</v>
      </c>
      <c r="FY3" s="30">
        <f>ENERGY_PRICING!GA$19*(1+INDEX(DA_LMP_Basis!$C$23:$AF$35,MATCH(LMP_BY_NODE!FY$1,DA_LMP_Basis!$C$23:$C$35,0),MATCH(LMP_BY_NODE!$A3,DA_LMP_Basis!$C$23:$AF$23,0)))</f>
        <v>85.314690940992023</v>
      </c>
      <c r="FZ3" s="30">
        <f>ENERGY_PRICING!GB$19*(1+INDEX(DA_LMP_Basis!$C$23:$AF$35,MATCH(LMP_BY_NODE!FZ$1,DA_LMP_Basis!$C$23:$C$35,0),MATCH(LMP_BY_NODE!$A3,DA_LMP_Basis!$C$23:$AF$23,0)))</f>
        <v>126.76839571399509</v>
      </c>
      <c r="GA3" s="30">
        <f>ENERGY_PRICING!GC$19*(1+INDEX(DA_LMP_Basis!$C$23:$AF$35,MATCH(LMP_BY_NODE!GA$1,DA_LMP_Basis!$C$23:$C$35,0),MATCH(LMP_BY_NODE!$A3,DA_LMP_Basis!$C$23:$AF$23,0)))</f>
        <v>232.0630743114632</v>
      </c>
      <c r="GB3" s="30">
        <f>ENERGY_PRICING!GD$19*(1+INDEX(DA_LMP_Basis!$C$23:$AF$35,MATCH(LMP_BY_NODE!GB$1,DA_LMP_Basis!$C$23:$C$35,0),MATCH(LMP_BY_NODE!$A3,DA_LMP_Basis!$C$23:$AF$23,0)))</f>
        <v>205.27444598492386</v>
      </c>
      <c r="GC3" s="30">
        <f>ENERGY_PRICING!GE$19*(1+INDEX(DA_LMP_Basis!$C$23:$AF$35,MATCH(LMP_BY_NODE!GC$1,DA_LMP_Basis!$C$23:$C$35,0),MATCH(LMP_BY_NODE!$A3,DA_LMP_Basis!$C$23:$AF$23,0)))</f>
        <v>117.72236149326319</v>
      </c>
      <c r="GD3" s="30">
        <f>ENERGY_PRICING!GF$19*(1+INDEX(DA_LMP_Basis!$C$23:$AF$35,MATCH(LMP_BY_NODE!GD$1,DA_LMP_Basis!$C$23:$C$35,0),MATCH(LMP_BY_NODE!$A3,DA_LMP_Basis!$C$23:$AF$23,0)))</f>
        <v>85.248122783153391</v>
      </c>
      <c r="GE3" s="30">
        <f>ENERGY_PRICING!GG$19*(1+INDEX(DA_LMP_Basis!$C$23:$AF$35,MATCH(LMP_BY_NODE!GE$1,DA_LMP_Basis!$C$23:$C$35,0),MATCH(LMP_BY_NODE!$A3,DA_LMP_Basis!$C$23:$AF$23,0)))</f>
        <v>63.65781357630032</v>
      </c>
      <c r="GF3" s="30">
        <f>ENERGY_PRICING!GH$19*(1+INDEX(DA_LMP_Basis!$C$23:$AF$35,MATCH(LMP_BY_NODE!GF$1,DA_LMP_Basis!$C$23:$C$35,0),MATCH(LMP_BY_NODE!$A3,DA_LMP_Basis!$C$23:$AF$23,0)))</f>
        <v>67.730796237634138</v>
      </c>
      <c r="GG3" s="30">
        <f>ENERGY_PRICING!GI$19*(1+INDEX(DA_LMP_Basis!$C$23:$AF$35,MATCH(LMP_BY_NODE!GG$1,DA_LMP_Basis!$C$23:$C$35,0),MATCH(LMP_BY_NODE!$A3,DA_LMP_Basis!$C$23:$AF$23,0)))</f>
        <v>87.8681497593942</v>
      </c>
      <c r="GH3" s="30">
        <f>ENERGY_PRICING!GJ$19*(1+INDEX(DA_LMP_Basis!$C$23:$AF$35,MATCH(LMP_BY_NODE!GH$1,DA_LMP_Basis!$C$23:$C$35,0),MATCH(LMP_BY_NODE!$A3,DA_LMP_Basis!$C$23:$AF$23,0)))</f>
        <v>87.98677865442157</v>
      </c>
      <c r="GI3" s="30">
        <f>ENERGY_PRICING!GK$19*(1+INDEX(DA_LMP_Basis!$C$23:$AF$35,MATCH(LMP_BY_NODE!GI$1,DA_LMP_Basis!$C$23:$C$35,0),MATCH(LMP_BY_NODE!$A3,DA_LMP_Basis!$C$23:$AF$23,0)))</f>
        <v>59.433437616815567</v>
      </c>
      <c r="GJ3" s="30">
        <f>ENERGY_PRICING!GL$19*(1+INDEX(DA_LMP_Basis!$C$23:$AF$35,MATCH(LMP_BY_NODE!GJ$1,DA_LMP_Basis!$C$23:$C$35,0),MATCH(LMP_BY_NODE!$A3,DA_LMP_Basis!$C$23:$AF$23,0)))</f>
        <v>59.255038755456781</v>
      </c>
      <c r="GK3" s="30">
        <f>ENERGY_PRICING!GM$19*(1+INDEX(DA_LMP_Basis!$C$23:$AF$35,MATCH(LMP_BY_NODE!GK$1,DA_LMP_Basis!$C$23:$C$35,0),MATCH(LMP_BY_NODE!$A3,DA_LMP_Basis!$C$23:$AF$23,0)))</f>
        <v>85.898630336915602</v>
      </c>
      <c r="GL3" s="30">
        <f>ENERGY_PRICING!GN$19*(1+INDEX(DA_LMP_Basis!$C$23:$AF$35,MATCH(LMP_BY_NODE!GL$1,DA_LMP_Basis!$C$23:$C$35,0),MATCH(LMP_BY_NODE!$A3,DA_LMP_Basis!$C$23:$AF$23,0)))</f>
        <v>127.58625564288523</v>
      </c>
      <c r="GM3" s="30">
        <f>ENERGY_PRICING!GO$19*(1+INDEX(DA_LMP_Basis!$C$23:$AF$35,MATCH(LMP_BY_NODE!GM$1,DA_LMP_Basis!$C$23:$C$35,0),MATCH(LMP_BY_NODE!$A3,DA_LMP_Basis!$C$23:$AF$23,0)))</f>
        <v>233.36424948617312</v>
      </c>
      <c r="GN3" s="30">
        <f>ENERGY_PRICING!GP$19*(1+INDEX(DA_LMP_Basis!$C$23:$AF$35,MATCH(LMP_BY_NODE!GN$1,DA_LMP_Basis!$C$23:$C$35,0),MATCH(LMP_BY_NODE!$A3,DA_LMP_Basis!$C$23:$AF$23,0)))</f>
        <v>206.42541760723128</v>
      </c>
      <c r="GO3" s="30">
        <f>ENERGY_PRICING!GQ$19*(1+INDEX(DA_LMP_Basis!$C$23:$AF$35,MATCH(LMP_BY_NODE!GO$1,DA_LMP_Basis!$C$23:$C$35,0),MATCH(LMP_BY_NODE!$A3,DA_LMP_Basis!$C$23:$AF$23,0)))</f>
        <v>119.09785994940643</v>
      </c>
      <c r="GP3" s="30">
        <f>ENERGY_PRICING!GR$19*(1+INDEX(DA_LMP_Basis!$C$23:$AF$35,MATCH(LMP_BY_NODE!GP$1,DA_LMP_Basis!$C$23:$C$35,0),MATCH(LMP_BY_NODE!$A3,DA_LMP_Basis!$C$23:$AF$23,0)))</f>
        <v>87.3903716739689</v>
      </c>
      <c r="GQ3" s="30">
        <f>ENERGY_PRICING!GS$19*(1+INDEX(DA_LMP_Basis!$C$23:$AF$35,MATCH(LMP_BY_NODE!GQ$1,DA_LMP_Basis!$C$23:$C$35,0),MATCH(LMP_BY_NODE!$A3,DA_LMP_Basis!$C$23:$AF$23,0)))</f>
        <v>65.25750722436409</v>
      </c>
      <c r="GR3" s="30">
        <f>ENERGY_PRICING!GT$19*(1+INDEX(DA_LMP_Basis!$C$23:$AF$35,MATCH(LMP_BY_NODE!GR$1,DA_LMP_Basis!$C$23:$C$35,0),MATCH(LMP_BY_NODE!$A3,DA_LMP_Basis!$C$23:$AF$23,0)))</f>
        <v>69.43284219919984</v>
      </c>
      <c r="GS3" s="30">
        <f>ENERGY_PRICING!GU$19*(1+INDEX(DA_LMP_Basis!$C$23:$AF$35,MATCH(LMP_BY_NODE!GS$1,DA_LMP_Basis!$C$23:$C$35,0),MATCH(LMP_BY_NODE!$A3,DA_LMP_Basis!$C$23:$AF$23,0)))</f>
        <v>90.076238808333031</v>
      </c>
      <c r="GT3" s="30">
        <f>ENERGY_PRICING!GV$19*(1+INDEX(DA_LMP_Basis!$C$23:$AF$35,MATCH(LMP_BY_NODE!GT$1,DA_LMP_Basis!$C$23:$C$35,0),MATCH(LMP_BY_NODE!$A3,DA_LMP_Basis!$C$23:$AF$23,0)))</f>
        <v>90.197848796790893</v>
      </c>
      <c r="GU3" s="30">
        <f>ENERGY_PRICING!GW$19*(1+INDEX(DA_LMP_Basis!$C$23:$AF$35,MATCH(LMP_BY_NODE!GU$1,DA_LMP_Basis!$C$23:$C$35,0),MATCH(LMP_BY_NODE!$A3,DA_LMP_Basis!$C$23:$AF$23,0)))</f>
        <v>60.926974502499775</v>
      </c>
      <c r="GV3" s="30">
        <f>ENERGY_PRICING!GX$19*(1+INDEX(DA_LMP_Basis!$C$23:$AF$35,MATCH(LMP_BY_NODE!GV$1,DA_LMP_Basis!$C$23:$C$35,0),MATCH(LMP_BY_NODE!$A3,DA_LMP_Basis!$C$23:$AF$23,0)))</f>
        <v>60.744092554002037</v>
      </c>
      <c r="GW3" s="30">
        <f>ENERGY_PRICING!GY$19*(1+INDEX(DA_LMP_Basis!$C$23:$AF$35,MATCH(LMP_BY_NODE!GW$1,DA_LMP_Basis!$C$23:$C$35,0),MATCH(LMP_BY_NODE!$A3,DA_LMP_Basis!$C$23:$AF$23,0)))</f>
        <v>86.720158182348641</v>
      </c>
      <c r="GX3" s="30">
        <f>ENERGY_PRICING!GZ$19*(1+INDEX(DA_LMP_Basis!$C$23:$AF$35,MATCH(LMP_BY_NODE!GX$1,DA_LMP_Basis!$C$23:$C$35,0),MATCH(LMP_BY_NODE!$A3,DA_LMP_Basis!$C$23:$AF$23,0)))</f>
        <v>128.73687968013562</v>
      </c>
      <c r="GY3" s="30">
        <f>ENERGY_PRICING!HA$19*(1+INDEX(DA_LMP_Basis!$C$23:$AF$35,MATCH(LMP_BY_NODE!GY$1,DA_LMP_Basis!$C$23:$C$35,0),MATCH(LMP_BY_NODE!$A3,DA_LMP_Basis!$C$23:$AF$23,0)))</f>
        <v>235.16921156284278</v>
      </c>
      <c r="GZ3" s="30">
        <f>ENERGY_PRICING!HB$19*(1+INDEX(DA_LMP_Basis!$C$23:$AF$35,MATCH(LMP_BY_NODE!GZ$1,DA_LMP_Basis!$C$23:$C$35,0),MATCH(LMP_BY_NODE!$A3,DA_LMP_Basis!$C$23:$AF$23,0)))</f>
        <v>208.02202056274879</v>
      </c>
      <c r="HA3" s="30">
        <f>ENERGY_PRICING!HC$19*(1+INDEX(DA_LMP_Basis!$C$23:$AF$35,MATCH(LMP_BY_NODE!HA$1,DA_LMP_Basis!$C$23:$C$35,0),MATCH(LMP_BY_NODE!$A3,DA_LMP_Basis!$C$23:$AF$23,0)))</f>
        <v>121.00592167553766</v>
      </c>
      <c r="HB3" s="30">
        <f>ENERGY_PRICING!HD$19*(1+INDEX(DA_LMP_Basis!$C$23:$AF$35,MATCH(LMP_BY_NODE!HB$1,DA_LMP_Basis!$C$23:$C$35,0),MATCH(LMP_BY_NODE!$A3,DA_LMP_Basis!$C$23:$AF$23,0)))</f>
        <v>90.362053029303382</v>
      </c>
      <c r="HC3" s="30">
        <f>ENERGY_PRICING!HE$19*(1+INDEX(DA_LMP_Basis!$C$23:$AF$35,MATCH(LMP_BY_NODE!HC$1,DA_LMP_Basis!$C$23:$C$35,0),MATCH(LMP_BY_NODE!$A3,DA_LMP_Basis!$C$23:$AF$23,0)))</f>
        <v>67.47656767461288</v>
      </c>
      <c r="HD3" s="30">
        <f>ENERGY_PRICING!HF$19*(1+INDEX(DA_LMP_Basis!$C$23:$AF$35,MATCH(LMP_BY_NODE!HD$1,DA_LMP_Basis!$C$23:$C$35,0),MATCH(LMP_BY_NODE!$A3,DA_LMP_Basis!$C$23:$AF$23,0)))</f>
        <v>71.793883566331402</v>
      </c>
      <c r="HE3" s="30">
        <f>ENERGY_PRICING!HG$19*(1+INDEX(DA_LMP_Basis!$C$23:$AF$35,MATCH(LMP_BY_NODE!HE$1,DA_LMP_Basis!$C$23:$C$35,0),MATCH(LMP_BY_NODE!$A3,DA_LMP_Basis!$C$23:$AF$23,0)))</f>
        <v>93.139252207841352</v>
      </c>
      <c r="HF3" s="30">
        <f>ENERGY_PRICING!HH$19*(1+INDEX(DA_LMP_Basis!$C$23:$AF$35,MATCH(LMP_BY_NODE!HF$1,DA_LMP_Basis!$C$23:$C$35,0),MATCH(LMP_BY_NODE!$A3,DA_LMP_Basis!$C$23:$AF$23,0)))</f>
        <v>93.264997504667861</v>
      </c>
      <c r="HG3" s="30">
        <f>ENERGY_PRICING!HI$19*(1+INDEX(DA_LMP_Basis!$C$23:$AF$35,MATCH(LMP_BY_NODE!HG$1,DA_LMP_Basis!$C$23:$C$35,0),MATCH(LMP_BY_NODE!$A3,DA_LMP_Basis!$C$23:$AF$23,0)))</f>
        <v>62.998776586618256</v>
      </c>
      <c r="HH3" s="30">
        <f>ENERGY_PRICING!HJ$19*(1+INDEX(DA_LMP_Basis!$C$23:$AF$35,MATCH(LMP_BY_NODE!HH$1,DA_LMP_Basis!$C$23:$C$35,0),MATCH(LMP_BY_NODE!$A3,DA_LMP_Basis!$C$23:$AF$23,0)))</f>
        <v>62.80967579654601</v>
      </c>
      <c r="HI3" s="30">
        <f>ENERGY_PRICING!HK$19*(1+INDEX(DA_LMP_Basis!$C$23:$AF$35,MATCH(LMP_BY_NODE!HI$1,DA_LMP_Basis!$C$23:$C$35,0),MATCH(LMP_BY_NODE!$A3,DA_LMP_Basis!$C$23:$AF$23,0)))</f>
        <v>87.859763851712358</v>
      </c>
      <c r="HJ3" s="30">
        <f>ENERGY_PRICING!HL$19*(1+INDEX(DA_LMP_Basis!$C$23:$AF$35,MATCH(LMP_BY_NODE!HJ$1,DA_LMP_Basis!$C$23:$C$35,0),MATCH(LMP_BY_NODE!$A3,DA_LMP_Basis!$C$23:$AF$23,0)))</f>
        <v>130.33300047317516</v>
      </c>
      <c r="HK3" s="30">
        <f>ENERGY_PRICING!HM$19*(1+INDEX(DA_LMP_Basis!$C$23:$AF$35,MATCH(LMP_BY_NODE!HK$1,DA_LMP_Basis!$C$23:$C$35,0),MATCH(LMP_BY_NODE!$A3,DA_LMP_Basis!$C$23:$AF$23,0)))</f>
        <v>236.87146747549551</v>
      </c>
      <c r="HL3" s="30">
        <f>ENERGY_PRICING!HN$19*(1+INDEX(DA_LMP_Basis!$C$23:$AF$35,MATCH(LMP_BY_NODE!HL$1,DA_LMP_Basis!$C$23:$C$35,0),MATCH(LMP_BY_NODE!$A3,DA_LMP_Basis!$C$23:$AF$23,0)))</f>
        <v>209.52777342942574</v>
      </c>
      <c r="HM3" s="30">
        <f>ENERGY_PRICING!HO$19*(1+INDEX(DA_LMP_Basis!$C$23:$AF$35,MATCH(LMP_BY_NODE!HM$1,DA_LMP_Basis!$C$23:$C$35,0),MATCH(LMP_BY_NODE!$A3,DA_LMP_Basis!$C$23:$AF$23,0)))</f>
        <v>122.80541064929287</v>
      </c>
      <c r="HN3" s="30">
        <f>ENERGY_PRICING!HP$19*(1+INDEX(DA_LMP_Basis!$C$23:$AF$35,MATCH(LMP_BY_NODE!HN$1,DA_LMP_Basis!$C$23:$C$35,0),MATCH(LMP_BY_NODE!$A3,DA_LMP_Basis!$C$23:$AF$23,0)))</f>
        <v>93.164639423235656</v>
      </c>
      <c r="HO3" s="30">
        <f>ENERGY_PRICING!HQ$19*(1+INDEX(DA_LMP_Basis!$C$23:$AF$35,MATCH(LMP_BY_NODE!HO$1,DA_LMP_Basis!$C$23:$C$35,0),MATCH(LMP_BY_NODE!$A3,DA_LMP_Basis!$C$23:$AF$23,0)))</f>
        <v>69.569358886569901</v>
      </c>
      <c r="HP3" s="30">
        <f>ENERGY_PRICING!HR$19*(1+INDEX(DA_LMP_Basis!$C$23:$AF$35,MATCH(LMP_BY_NODE!HP$1,DA_LMP_Basis!$C$23:$C$35,0),MATCH(LMP_BY_NODE!$A3,DA_LMP_Basis!$C$23:$AF$23,0)))</f>
        <v>74.020576680367981</v>
      </c>
      <c r="HQ3" s="30">
        <f>ENERGY_PRICING!HS$19*(1+INDEX(DA_LMP_Basis!$C$23:$AF$35,MATCH(LMP_BY_NODE!HQ$1,DA_LMP_Basis!$C$23:$C$35,0),MATCH(LMP_BY_NODE!$A3,DA_LMP_Basis!$C$23:$AF$23,0)))</f>
        <v>96.027973659246115</v>
      </c>
      <c r="HR3" s="30">
        <f>ENERGY_PRICING!HT$19*(1+INDEX(DA_LMP_Basis!$C$23:$AF$35,MATCH(LMP_BY_NODE!HR$1,DA_LMP_Basis!$C$23:$C$35,0),MATCH(LMP_BY_NODE!$A3,DA_LMP_Basis!$C$23:$AF$23,0)))</f>
        <v>96.157618956638942</v>
      </c>
      <c r="HS3" s="30">
        <f>ENERGY_PRICING!HU$19*(1+INDEX(DA_LMP_Basis!$C$23:$AF$35,MATCH(LMP_BY_NODE!HS$1,DA_LMP_Basis!$C$23:$C$35,0),MATCH(LMP_BY_NODE!$A3,DA_LMP_Basis!$C$23:$AF$23,0)))</f>
        <v>64.952688745284902</v>
      </c>
      <c r="HT3" s="30">
        <f>ENERGY_PRICING!HV$19*(1+INDEX(DA_LMP_Basis!$C$23:$AF$35,MATCH(LMP_BY_NODE!HT$1,DA_LMP_Basis!$C$23:$C$35,0),MATCH(LMP_BY_NODE!$A3,DA_LMP_Basis!$C$23:$AF$23,0)))</f>
        <v>64.757722978891607</v>
      </c>
      <c r="HU3" s="30">
        <f>ENERGY_PRICING!HW$19*(1+INDEX(DA_LMP_Basis!$C$23:$AF$35,MATCH(LMP_BY_NODE!HU$1,DA_LMP_Basis!$C$23:$C$35,0),MATCH(LMP_BY_NODE!$A3,DA_LMP_Basis!$C$23:$AF$23,0)))</f>
        <v>88.934523545470739</v>
      </c>
      <c r="HV3" s="30">
        <f>ENERGY_PRICING!HX$19*(1+INDEX(DA_LMP_Basis!$C$23:$AF$35,MATCH(LMP_BY_NODE!HV$1,DA_LMP_Basis!$C$23:$C$35,0),MATCH(LMP_BY_NODE!$A3,DA_LMP_Basis!$C$23:$AF$23,0)))</f>
        <v>131.83829861344014</v>
      </c>
      <c r="HW3" s="30">
        <f>ENERGY_PRICING!HY$19*(1+INDEX(DA_LMP_Basis!$C$23:$AF$35,MATCH(LMP_BY_NODE!HW$1,DA_LMP_Basis!$C$23:$C$35,0),MATCH(LMP_BY_NODE!$A3,DA_LMP_Basis!$C$23:$AF$23,0)))</f>
        <v>238.60884757949637</v>
      </c>
      <c r="HX3" s="30">
        <f>ENERGY_PRICING!HZ$19*(1+INDEX(DA_LMP_Basis!$C$23:$AF$35,MATCH(LMP_BY_NODE!HX$1,DA_LMP_Basis!$C$23:$C$35,0),MATCH(LMP_BY_NODE!$A3,DA_LMP_Basis!$C$23:$AF$23,0)))</f>
        <v>211.06459586174145</v>
      </c>
      <c r="HY3" s="30">
        <f>ENERGY_PRICING!IA$19*(1+INDEX(DA_LMP_Basis!$C$23:$AF$35,MATCH(LMP_BY_NODE!HY$1,DA_LMP_Basis!$C$23:$C$35,0),MATCH(LMP_BY_NODE!$A3,DA_LMP_Basis!$C$23:$AF$23,0)))</f>
        <v>124.64203011240232</v>
      </c>
      <c r="HZ3" s="30">
        <f>ENERGY_PRICING!IB$19*(1+INDEX(DA_LMP_Basis!$C$23:$AF$35,MATCH(LMP_BY_NODE!HZ$1,DA_LMP_Basis!$C$23:$C$35,0),MATCH(LMP_BY_NODE!$A3,DA_LMP_Basis!$C$23:$AF$23,0)))</f>
        <v>96.025054126083376</v>
      </c>
      <c r="IA3" s="30">
        <f>ENERGY_PRICING!IC$19*(1+INDEX(DA_LMP_Basis!$C$23:$AF$35,MATCH(LMP_BY_NODE!IA$1,DA_LMP_Basis!$C$23:$C$35,0),MATCH(LMP_BY_NODE!$A3,DA_LMP_Basis!$C$23:$AF$23,0)))</f>
        <v>71.705332559186331</v>
      </c>
      <c r="IB3" s="30">
        <f>ENERGY_PRICING!ID$19*(1+INDEX(DA_LMP_Basis!$C$23:$AF$35,MATCH(LMP_BY_NODE!IB$1,DA_LMP_Basis!$C$23:$C$35,0),MATCH(LMP_BY_NODE!$A3,DA_LMP_Basis!$C$23:$AF$23,0)))</f>
        <v>76.293215174549559</v>
      </c>
      <c r="IC3" s="30">
        <f>ENERGY_PRICING!IE$19*(1+INDEX(DA_LMP_Basis!$C$23:$AF$35,MATCH(LMP_BY_NODE!IC$1,DA_LMP_Basis!$C$23:$C$35,0),MATCH(LMP_BY_NODE!$A3,DA_LMP_Basis!$C$23:$AF$23,0)))</f>
        <v>98.976300722390121</v>
      </c>
      <c r="ID3" s="30">
        <f>ENERGY_PRICING!IF$19*(1+INDEX(DA_LMP_Basis!$C$23:$AF$35,MATCH(LMP_BY_NODE!ID$1,DA_LMP_Basis!$C$23:$C$35,0),MATCH(LMP_BY_NODE!$A3,DA_LMP_Basis!$C$23:$AF$23,0)))</f>
        <v>99.109926492600891</v>
      </c>
      <c r="IE3" s="30">
        <f>ENERGY_PRICING!IG$19*(1+INDEX(DA_LMP_Basis!$C$23:$AF$35,MATCH(LMP_BY_NODE!IE$1,DA_LMP_Basis!$C$23:$C$35,0),MATCH(LMP_BY_NODE!$A3,DA_LMP_Basis!$C$23:$AF$23,0)))</f>
        <v>66.946917747046768</v>
      </c>
      <c r="IF3" s="30">
        <f>ENERGY_PRICING!IH$19*(1+INDEX(DA_LMP_Basis!$C$23:$AF$35,MATCH(LMP_BY_NODE!IF$1,DA_LMP_Basis!$C$23:$C$35,0),MATCH(LMP_BY_NODE!$A3,DA_LMP_Basis!$C$23:$AF$23,0)))</f>
        <v>66.745965986952484</v>
      </c>
      <c r="IG3" s="30">
        <f>ENERGY_PRICING!II$19*(1+INDEX(DA_LMP_Basis!$C$23:$AF$35,MATCH(LMP_BY_NODE!IG$1,DA_LMP_Basis!$C$23:$C$35,0),MATCH(LMP_BY_NODE!$A3,DA_LMP_Basis!$C$23:$AF$23,0)))</f>
        <v>90.031459731527477</v>
      </c>
      <c r="IH3" s="30">
        <f>ENERGY_PRICING!IJ$19*(1+INDEX(DA_LMP_Basis!$C$23:$AF$35,MATCH(LMP_BY_NODE!IH$1,DA_LMP_Basis!$C$23:$C$35,0),MATCH(LMP_BY_NODE!$A3,DA_LMP_Basis!$C$23:$AF$23,0)))</f>
        <v>133.37465693656105</v>
      </c>
      <c r="II3" s="30">
        <f>ENERGY_PRICING!IK$19*(1+INDEX(DA_LMP_Basis!$C$23:$AF$35,MATCH(LMP_BY_NODE!II$1,DA_LMP_Basis!$C$23:$C$35,0),MATCH(LMP_BY_NODE!$A3,DA_LMP_Basis!$C$23:$AF$23,0)))</f>
        <v>239.40573109973116</v>
      </c>
      <c r="IJ3" s="30">
        <f>ENERGY_PRICING!IL$19*(1+INDEX(DA_LMP_Basis!$C$23:$AF$35,MATCH(LMP_BY_NODE!IJ$1,DA_LMP_Basis!$C$23:$C$35,0),MATCH(LMP_BY_NODE!$A3,DA_LMP_Basis!$C$23:$AF$23,0)))</f>
        <v>211.76948966535952</v>
      </c>
      <c r="IK3" s="30">
        <f>ENERGY_PRICING!IM$19*(1+INDEX(DA_LMP_Basis!$C$23:$AF$35,MATCH(LMP_BY_NODE!IK$1,DA_LMP_Basis!$C$23:$C$35,0),MATCH(LMP_BY_NODE!$A3,DA_LMP_Basis!$C$23:$AF$23,0)))</f>
        <v>125.4844317145181</v>
      </c>
      <c r="IL3" s="30">
        <f>ENERGY_PRICING!IN$19*(1+INDEX(DA_LMP_Basis!$C$23:$AF$35,MATCH(LMP_BY_NODE!IL$1,DA_LMP_Basis!$C$23:$C$35,0),MATCH(LMP_BY_NODE!$A3,DA_LMP_Basis!$C$23:$AF$23,0)))</f>
        <v>97.337039530133723</v>
      </c>
      <c r="IM3" s="30">
        <f>ENERGY_PRICING!IO$19*(1+INDEX(DA_LMP_Basis!$C$23:$AF$35,MATCH(LMP_BY_NODE!IM$1,DA_LMP_Basis!$C$23:$C$35,0),MATCH(LMP_BY_NODE!$A3,DA_LMP_Basis!$C$23:$AF$23,0)))</f>
        <v>72.68503885111619</v>
      </c>
      <c r="IN3" s="30">
        <f>ENERGY_PRICING!IP$19*(1+INDEX(DA_LMP_Basis!$C$23:$AF$35,MATCH(LMP_BY_NODE!IN$1,DA_LMP_Basis!$C$23:$C$35,0),MATCH(LMP_BY_NODE!$A3,DA_LMP_Basis!$C$23:$AF$23,0)))</f>
        <v>77.335605472040598</v>
      </c>
      <c r="IO3" s="30">
        <f>ENERGY_PRICING!IQ$19*(1+INDEX(DA_LMP_Basis!$C$23:$AF$35,MATCH(LMP_BY_NODE!IO$1,DA_LMP_Basis!$C$23:$C$35,0),MATCH(LMP_BY_NODE!$A3,DA_LMP_Basis!$C$23:$AF$23,0)))</f>
        <v>100.32860885776665</v>
      </c>
      <c r="IP3" s="30">
        <f>ENERGY_PRICING!IR$19*(1+INDEX(DA_LMP_Basis!$C$23:$AF$35,MATCH(LMP_BY_NODE!IP$1,DA_LMP_Basis!$C$23:$C$35,0),MATCH(LMP_BY_NODE!$A3,DA_LMP_Basis!$C$23:$AF$23,0)))</f>
        <v>100.46406035004253</v>
      </c>
      <c r="IQ3" s="30">
        <f>ENERGY_PRICING!IS$19*(1+INDEX(DA_LMP_Basis!$C$23:$AF$35,MATCH(LMP_BY_NODE!IQ$1,DA_LMP_Basis!$C$23:$C$35,0),MATCH(LMP_BY_NODE!$A3,DA_LMP_Basis!$C$23:$AF$23,0)))</f>
        <v>67.861610060731465</v>
      </c>
      <c r="IR3" s="30">
        <f>ENERGY_PRICING!IT$19*(1+INDEX(DA_LMP_Basis!$C$23:$AF$35,MATCH(LMP_BY_NODE!IR$1,DA_LMP_Basis!$C$23:$C$35,0),MATCH(LMP_BY_NODE!$A3,DA_LMP_Basis!$C$23:$AF$23,0)))</f>
        <v>67.657912707015171</v>
      </c>
      <c r="IS3" s="30">
        <f>ENERGY_PRICING!IU$19*(1+INDEX(DA_LMP_Basis!$C$23:$AF$35,MATCH(LMP_BY_NODE!IS$1,DA_LMP_Basis!$C$23:$C$35,0),MATCH(LMP_BY_NODE!$A3,DA_LMP_Basis!$C$23:$AF$23,0)))</f>
        <v>90.534591065542912</v>
      </c>
      <c r="IT3" s="30">
        <f>ENERGY_PRICING!IV$19*(1+INDEX(DA_LMP_Basis!$C$23:$AF$35,MATCH(LMP_BY_NODE!IT$1,DA_LMP_Basis!$C$23:$C$35,0),MATCH(LMP_BY_NODE!$A3,DA_LMP_Basis!$C$23:$AF$23,0)))</f>
        <v>134.07933786737826</v>
      </c>
      <c r="IU3" s="30">
        <f>ENERGY_PRICING!IW$19*(1+INDEX(DA_LMP_Basis!$C$23:$AF$35,MATCH(LMP_BY_NODE!IU$1,DA_LMP_Basis!$C$23:$C$35,0),MATCH(LMP_BY_NODE!$A3,DA_LMP_Basis!$C$23:$AF$23,0)))</f>
        <v>240.52284717238777</v>
      </c>
      <c r="IV3" s="30">
        <f>ENERGY_PRICING!IX$19*(1+INDEX(DA_LMP_Basis!$C$23:$AF$35,MATCH(LMP_BY_NODE!IV$1,DA_LMP_Basis!$C$23:$C$35,0),MATCH(LMP_BY_NODE!$A3,DA_LMP_Basis!$C$23:$AF$23,0)))</f>
        <v>212.75764938700343</v>
      </c>
      <c r="IW3" s="30">
        <f>ENERGY_PRICING!IY$19*(1+INDEX(DA_LMP_Basis!$C$23:$AF$35,MATCH(LMP_BY_NODE!IW$1,DA_LMP_Basis!$C$23:$C$35,0),MATCH(LMP_BY_NODE!$A3,DA_LMP_Basis!$C$23:$AF$23,0)))</f>
        <v>126.66535759070884</v>
      </c>
      <c r="IX3" s="30">
        <f>ENERGY_PRICING!IZ$19*(1+INDEX(DA_LMP_Basis!$C$23:$AF$35,MATCH(LMP_BY_NODE!IX$1,DA_LMP_Basis!$C$23:$C$35,0),MATCH(LMP_BY_NODE!$A3,DA_LMP_Basis!$C$23:$AF$23,0)))</f>
        <v>99.176254352299622</v>
      </c>
      <c r="IY3" s="30">
        <f>ENERGY_PRICING!JA$19*(1+INDEX(DA_LMP_Basis!$C$23:$AF$35,MATCH(LMP_BY_NODE!IY$1,DA_LMP_Basis!$C$23:$C$35,0),MATCH(LMP_BY_NODE!$A3,DA_LMP_Basis!$C$23:$AF$23,0)))</f>
        <v>74.058446152694245</v>
      </c>
      <c r="IZ3" s="30">
        <f>ENERGY_PRICING!JB$19*(1+INDEX(DA_LMP_Basis!$C$23:$AF$35,MATCH(LMP_BY_NODE!IZ$1,DA_LMP_Basis!$C$23:$C$35,0),MATCH(LMP_BY_NODE!$A3,DA_LMP_Basis!$C$23:$AF$23,0)))</f>
        <v>78.796886733027762</v>
      </c>
      <c r="JA3" s="30">
        <f>ENERGY_PRICING!JC$19*(1+INDEX(DA_LMP_Basis!$C$23:$AF$35,MATCH(LMP_BY_NODE!JA$1,DA_LMP_Basis!$C$23:$C$35,0),MATCH(LMP_BY_NODE!$A3,DA_LMP_Basis!$C$23:$AF$23,0)))</f>
        <v>102.22435034928147</v>
      </c>
      <c r="JB3" s="30">
        <f>ENERGY_PRICING!JD$19*(1+INDEX(DA_LMP_Basis!$C$23:$AF$35,MATCH(LMP_BY_NODE!JB$1,DA_LMP_Basis!$C$23:$C$35,0),MATCH(LMP_BY_NODE!$A3,DA_LMP_Basis!$C$23:$AF$23,0)))</f>
        <v>102.36236124128308</v>
      </c>
      <c r="JC3" s="30">
        <f>ENERGY_PRICING!JE$19*(1+INDEX(DA_LMP_Basis!$C$23:$AF$35,MATCH(LMP_BY_NODE!JC$1,DA_LMP_Basis!$C$23:$C$35,0),MATCH(LMP_BY_NODE!$A3,DA_LMP_Basis!$C$23:$AF$23,0)))</f>
        <v>69.143877116337777</v>
      </c>
      <c r="JD3" s="30">
        <f>ENERGY_PRICING!JF$19*(1+INDEX(DA_LMP_Basis!$C$23:$AF$35,MATCH(LMP_BY_NODE!JD$1,DA_LMP_Basis!$C$23:$C$35,0),MATCH(LMP_BY_NODE!$A3,DA_LMP_Basis!$C$23:$AF$23,0)))</f>
        <v>68.9363308352861</v>
      </c>
      <c r="JE3" s="30">
        <f>ENERGY_PRICING!JG$19*(1+INDEX(DA_LMP_Basis!$C$23:$AF$35,MATCH(LMP_BY_NODE!JE$1,DA_LMP_Basis!$C$23:$C$35,0),MATCH(LMP_BY_NODE!$A3,DA_LMP_Basis!$C$23:$AF$23,0)))</f>
        <v>91.239908826061054</v>
      </c>
      <c r="JF3" s="30">
        <f>ENERGY_PRICING!JH$19*(1+INDEX(DA_LMP_Basis!$C$23:$AF$35,MATCH(LMP_BY_NODE!JF$1,DA_LMP_Basis!$C$23:$C$35,0),MATCH(LMP_BY_NODE!$A3,DA_LMP_Basis!$C$23:$AF$23,0)))</f>
        <v>135.06719917197466</v>
      </c>
      <c r="JG3" s="30">
        <f>ENERGY_PRICING!JI$19*(1+INDEX(DA_LMP_Basis!$C$23:$AF$35,MATCH(LMP_BY_NODE!JG$1,DA_LMP_Basis!$C$23:$C$35,0),MATCH(LMP_BY_NODE!$A3,DA_LMP_Basis!$C$23:$AF$23,0)))</f>
        <v>241.96369614643217</v>
      </c>
      <c r="JH3" s="30">
        <f>ENERGY_PRICING!JJ$19*(1+INDEX(DA_LMP_Basis!$C$23:$AF$35,MATCH(LMP_BY_NODE!JH$1,DA_LMP_Basis!$C$23:$C$35,0),MATCH(LMP_BY_NODE!$A3,DA_LMP_Basis!$C$23:$AF$23,0)))</f>
        <v>214.03217130641033</v>
      </c>
      <c r="JI3" s="30">
        <f>ENERGY_PRICING!JK$19*(1+INDEX(DA_LMP_Basis!$C$23:$AF$35,MATCH(LMP_BY_NODE!JI$1,DA_LMP_Basis!$C$23:$C$35,0),MATCH(LMP_BY_NODE!$A3,DA_LMP_Basis!$C$23:$AF$23,0)))</f>
        <v>128.18850803029164</v>
      </c>
      <c r="JJ3" s="30">
        <f>ENERGY_PRICING!JL$19*(1+INDEX(DA_LMP_Basis!$C$23:$AF$35,MATCH(LMP_BY_NODE!JJ$1,DA_LMP_Basis!$C$23:$C$35,0),MATCH(LMP_BY_NODE!$A3,DA_LMP_Basis!$C$23:$AF$23,0)))</f>
        <v>101.54846155120153</v>
      </c>
      <c r="JK3" s="30">
        <f>ENERGY_PRICING!JM$19*(1+INDEX(DA_LMP_Basis!$C$23:$AF$35,MATCH(LMP_BY_NODE!JK$1,DA_LMP_Basis!$C$23:$C$35,0),MATCH(LMP_BY_NODE!$A3,DA_LMP_Basis!$C$23:$AF$23,0)))</f>
        <v>75.829857870652873</v>
      </c>
      <c r="JL3" s="30">
        <f>ENERGY_PRICING!JN$19*(1+INDEX(DA_LMP_Basis!$C$23:$AF$35,MATCH(LMP_BY_NODE!JL$1,DA_LMP_Basis!$C$23:$C$35,0),MATCH(LMP_BY_NODE!$A3,DA_LMP_Basis!$C$23:$AF$23,0)))</f>
        <v>80.681637706735131</v>
      </c>
      <c r="JM3" s="30">
        <f>ENERGY_PRICING!JO$19*(1+INDEX(DA_LMP_Basis!$C$23:$AF$35,MATCH(LMP_BY_NODE!JM$1,DA_LMP_Basis!$C$23:$C$35,0),MATCH(LMP_BY_NODE!$A3,DA_LMP_Basis!$C$23:$AF$23,0)))</f>
        <v>104.66946527508034</v>
      </c>
      <c r="JN3" s="30">
        <f>ENERGY_PRICING!JP$19*(1+INDEX(DA_LMP_Basis!$C$23:$AF$35,MATCH(LMP_BY_NODE!JN$1,DA_LMP_Basis!$C$23:$C$35,0),MATCH(LMP_BY_NODE!$A3,DA_LMP_Basis!$C$23:$AF$23,0)))</f>
        <v>104.81077726403981</v>
      </c>
      <c r="JO3" s="30">
        <f>ENERGY_PRICING!JQ$19*(1+INDEX(DA_LMP_Basis!$C$23:$AF$35,MATCH(LMP_BY_NODE!JO$1,DA_LMP_Basis!$C$23:$C$35,0),MATCH(LMP_BY_NODE!$A3,DA_LMP_Basis!$C$23:$AF$23,0)))</f>
        <v>70.797736743589994</v>
      </c>
      <c r="JP3" s="30">
        <f>ENERGY_PRICING!JR$19*(1+INDEX(DA_LMP_Basis!$C$23:$AF$35,MATCH(LMP_BY_NODE!JP$1,DA_LMP_Basis!$C$23:$C$35,0),MATCH(LMP_BY_NODE!$A3,DA_LMP_Basis!$C$23:$AF$23,0)))</f>
        <v>70.585226141338339</v>
      </c>
      <c r="JQ3" s="30">
        <f>ENERGY_PRICING!JS$19*(1+INDEX(DA_LMP_Basis!$C$23:$AF$35,MATCH(LMP_BY_NODE!JQ$1,DA_LMP_Basis!$C$23:$C$35,0),MATCH(LMP_BY_NODE!$A3,DA_LMP_Basis!$C$23:$AF$23,0)))</f>
        <v>92.149623041523995</v>
      </c>
      <c r="JR3" s="30">
        <f>ENERGY_PRICING!JT$19*(1+INDEX(DA_LMP_Basis!$C$23:$AF$35,MATCH(LMP_BY_NODE!JR$1,DA_LMP_Basis!$C$23:$C$35,0),MATCH(LMP_BY_NODE!$A3,DA_LMP_Basis!$C$23:$AF$23,0)))</f>
        <v>136.34133619503353</v>
      </c>
      <c r="JS3" s="30">
        <f>ENERGY_PRICING!JU$19*(1+INDEX(DA_LMP_Basis!$C$23:$AF$35,MATCH(LMP_BY_NODE!JS$1,DA_LMP_Basis!$C$23:$C$35,0),MATCH(LMP_BY_NODE!$A3,DA_LMP_Basis!$C$23:$AF$23,0)))</f>
        <v>240.98506880198676</v>
      </c>
      <c r="JT3" s="30">
        <f>ENERGY_PRICING!JV$19*(1+INDEX(DA_LMP_Basis!$C$23:$AF$35,MATCH(LMP_BY_NODE!JT$1,DA_LMP_Basis!$C$23:$C$35,0),MATCH(LMP_BY_NODE!$A3,DA_LMP_Basis!$C$23:$AF$23,0)))</f>
        <v>213.16651361161004</v>
      </c>
      <c r="JU3" s="30">
        <f>ENERGY_PRICING!JW$19*(1+INDEX(DA_LMP_Basis!$C$23:$AF$35,MATCH(LMP_BY_NODE!JU$1,DA_LMP_Basis!$C$23:$C$35,0),MATCH(LMP_BY_NODE!$A3,DA_LMP_Basis!$C$23:$AF$23,0)))</f>
        <v>127.15398137501302</v>
      </c>
      <c r="JV3" s="30">
        <f>ENERGY_PRICING!JX$19*(1+INDEX(DA_LMP_Basis!$C$23:$AF$35,MATCH(LMP_BY_NODE!JV$1,DA_LMP_Basis!$C$23:$C$35,0),MATCH(LMP_BY_NODE!$A3,DA_LMP_Basis!$C$23:$AF$23,0)))</f>
        <v>99.937253941413502</v>
      </c>
      <c r="JW3" s="30">
        <f>ENERGY_PRICING!JY$19*(1+INDEX(DA_LMP_Basis!$C$23:$AF$35,MATCH(LMP_BY_NODE!JW$1,DA_LMP_Basis!$C$23:$C$35,0),MATCH(LMP_BY_NODE!$A3,DA_LMP_Basis!$C$23:$AF$23,0)))</f>
        <v>74.626711686220162</v>
      </c>
      <c r="JX3" s="30">
        <f>ENERGY_PRICING!JZ$19*(1+INDEX(DA_LMP_Basis!$C$23:$AF$35,MATCH(LMP_BY_NODE!JX$1,DA_LMP_Basis!$C$23:$C$35,0),MATCH(LMP_BY_NODE!$A3,DA_LMP_Basis!$C$23:$AF$23,0)))</f>
        <v>79.401511285738508</v>
      </c>
      <c r="JY3" s="30">
        <f>ENERGY_PRICING!KA$19*(1+INDEX(DA_LMP_Basis!$C$23:$AF$35,MATCH(LMP_BY_NODE!JY$1,DA_LMP_Basis!$C$23:$C$35,0),MATCH(LMP_BY_NODE!$A3,DA_LMP_Basis!$C$23:$AF$23,0)))</f>
        <v>103.00873859948594</v>
      </c>
      <c r="JZ3" s="30">
        <f>ENERGY_PRICING!KB$19*(1+INDEX(DA_LMP_Basis!$C$23:$AF$35,MATCH(LMP_BY_NODE!JZ$1,DA_LMP_Basis!$C$23:$C$35,0),MATCH(LMP_BY_NODE!$A3,DA_LMP_Basis!$C$23:$AF$23,0)))</f>
        <v>103.14780847715699</v>
      </c>
      <c r="KA3" s="30">
        <f>ENERGY_PRICING!KC$19*(1+INDEX(DA_LMP_Basis!$C$23:$AF$35,MATCH(LMP_BY_NODE!KA$1,DA_LMP_Basis!$C$23:$C$35,0),MATCH(LMP_BY_NODE!$A3,DA_LMP_Basis!$C$23:$AF$23,0)))</f>
        <v>69.674432161181059</v>
      </c>
      <c r="KB3" s="30">
        <f>ENERGY_PRICING!KD$19*(1+INDEX(DA_LMP_Basis!$C$23:$AF$35,MATCH(LMP_BY_NODE!KB$1,DA_LMP_Basis!$C$23:$C$35,0),MATCH(LMP_BY_NODE!$A3,DA_LMP_Basis!$C$23:$AF$23,0)))</f>
        <v>69.465293335264349</v>
      </c>
      <c r="KC3" s="30">
        <f>ENERGY_PRICING!KE$19*(1+INDEX(DA_LMP_Basis!$C$23:$AF$35,MATCH(LMP_BY_NODE!KC$1,DA_LMP_Basis!$C$23:$C$35,0),MATCH(LMP_BY_NODE!$A3,DA_LMP_Basis!$C$23:$AF$23,0)))</f>
        <v>91.531743428240318</v>
      </c>
      <c r="KD3" s="30">
        <f>ENERGY_PRICING!KF$19*(1+INDEX(DA_LMP_Basis!$C$23:$AF$35,MATCH(LMP_BY_NODE!KD$1,DA_LMP_Basis!$C$23:$C$35,0),MATCH(LMP_BY_NODE!$A3,DA_LMP_Basis!$C$23:$AF$23,0)))</f>
        <v>135.47593992255977</v>
      </c>
      <c r="KE3" s="30">
        <f>ENERGY_PRICING!KG$19*(1+INDEX(DA_LMP_Basis!$C$23:$AF$35,MATCH(LMP_BY_NODE!KE$1,DA_LMP_Basis!$C$23:$C$35,0),MATCH(LMP_BY_NODE!$A3,DA_LMP_Basis!$C$23:$AF$23,0)))</f>
        <v>242.62513042642931</v>
      </c>
      <c r="KF3" s="30">
        <f>ENERGY_PRICING!KH$19*(1+INDEX(DA_LMP_Basis!$C$23:$AF$35,MATCH(LMP_BY_NODE!KF$1,DA_LMP_Basis!$C$23:$C$35,0),MATCH(LMP_BY_NODE!$A3,DA_LMP_Basis!$C$23:$AF$23,0)))</f>
        <v>214.61725170226691</v>
      </c>
      <c r="KG3" s="30">
        <f>ENERGY_PRICING!KI$19*(1+INDEX(DA_LMP_Basis!$C$23:$AF$35,MATCH(LMP_BY_NODE!KG$1,DA_LMP_Basis!$C$23:$C$35,0),MATCH(LMP_BY_NODE!$A3,DA_LMP_Basis!$C$23:$AF$23,0)))</f>
        <v>128.88772351538501</v>
      </c>
      <c r="KH3" s="30">
        <f>ENERGY_PRICING!KJ$19*(1+INDEX(DA_LMP_Basis!$C$23:$AF$35,MATCH(LMP_BY_NODE!KH$1,DA_LMP_Basis!$C$23:$C$35,0),MATCH(LMP_BY_NODE!$A3,DA_LMP_Basis!$C$23:$AF$23,0)))</f>
        <v>102.63744394205223</v>
      </c>
      <c r="KI3" s="30">
        <f>ENERGY_PRICING!KK$19*(1+INDEX(DA_LMP_Basis!$C$23:$AF$35,MATCH(LMP_BY_NODE!KI$1,DA_LMP_Basis!$C$23:$C$35,0),MATCH(LMP_BY_NODE!$A3,DA_LMP_Basis!$C$23:$AF$23,0)))</f>
        <v>76.643039859433827</v>
      </c>
      <c r="KJ3" s="30">
        <f>ENERGY_PRICING!KL$19*(1+INDEX(DA_LMP_Basis!$C$23:$AF$35,MATCH(LMP_BY_NODE!KJ$1,DA_LMP_Basis!$C$23:$C$35,0),MATCH(LMP_BY_NODE!$A3,DA_LMP_Basis!$C$23:$AF$23,0)))</f>
        <v>81.546849068734261</v>
      </c>
      <c r="KK3" s="30">
        <f>ENERGY_PRICING!KM$19*(1+INDEX(DA_LMP_Basis!$C$23:$AF$35,MATCH(LMP_BY_NODE!KK$1,DA_LMP_Basis!$C$23:$C$35,0),MATCH(LMP_BY_NODE!$A3,DA_LMP_Basis!$C$23:$AF$23,0)))</f>
        <v>105.791916593428</v>
      </c>
      <c r="KL3" s="30">
        <f>ENERGY_PRICING!KN$19*(1+INDEX(DA_LMP_Basis!$C$23:$AF$35,MATCH(LMP_BY_NODE!KL$1,DA_LMP_Basis!$C$23:$C$35,0),MATCH(LMP_BY_NODE!$A3,DA_LMP_Basis!$C$23:$AF$23,0)))</f>
        <v>105.93474397971838</v>
      </c>
      <c r="KM3" s="30">
        <f>ENERGY_PRICING!KO$19*(1+INDEX(DA_LMP_Basis!$C$23:$AF$35,MATCH(LMP_BY_NODE!KM$1,DA_LMP_Basis!$C$23:$C$35,0),MATCH(LMP_BY_NODE!$A3,DA_LMP_Basis!$C$23:$AF$23,0)))</f>
        <v>71.556955420546316</v>
      </c>
      <c r="KN3" s="30">
        <f>ENERGY_PRICING!KP$19*(1+INDEX(DA_LMP_Basis!$C$23:$AF$35,MATCH(LMP_BY_NODE!KN$1,DA_LMP_Basis!$C$23:$C$35,0),MATCH(LMP_BY_NODE!$A3,DA_LMP_Basis!$C$23:$AF$23,0)))</f>
        <v>71.342165903378714</v>
      </c>
      <c r="KO3" s="30">
        <f>ENERGY_PRICING!KQ$19*(1+INDEX(DA_LMP_Basis!$C$23:$AF$35,MATCH(LMP_BY_NODE!KO$1,DA_LMP_Basis!$C$23:$C$35,0),MATCH(LMP_BY_NODE!$A3,DA_LMP_Basis!$C$23:$AF$23,0)))</f>
        <v>92.567235281215503</v>
      </c>
      <c r="KP3" s="30">
        <f>ENERGY_PRICING!KR$19*(1+INDEX(DA_LMP_Basis!$C$23:$AF$35,MATCH(LMP_BY_NODE!KP$1,DA_LMP_Basis!$C$23:$C$35,0),MATCH(LMP_BY_NODE!$A3,DA_LMP_Basis!$C$23:$AF$23,0)))</f>
        <v>136.92623990086679</v>
      </c>
      <c r="KQ3" s="30">
        <f>ENERGY_PRICING!KS$19*(1+INDEX(DA_LMP_Basis!$C$23:$AF$35,MATCH(LMP_BY_NODE!KQ$1,DA_LMP_Basis!$C$23:$C$35,0),MATCH(LMP_BY_NODE!$A3,DA_LMP_Basis!$C$23:$AF$23,0)))</f>
        <v>244.19958519674185</v>
      </c>
      <c r="KR3" s="30">
        <f>ENERGY_PRICING!KT$19*(1+INDEX(DA_LMP_Basis!$C$23:$AF$35,MATCH(LMP_BY_NODE!KR$1,DA_LMP_Basis!$C$23:$C$35,0),MATCH(LMP_BY_NODE!$A3,DA_LMP_Basis!$C$23:$AF$23,0)))</f>
        <v>216.00995638681511</v>
      </c>
      <c r="KS3" s="30">
        <f>ENERGY_PRICING!KU$19*(1+INDEX(DA_LMP_Basis!$C$23:$AF$35,MATCH(LMP_BY_NODE!KS$1,DA_LMP_Basis!$C$23:$C$35,0),MATCH(LMP_BY_NODE!$A3,DA_LMP_Basis!$C$23:$AF$23,0)))</f>
        <v>130.55211133028087</v>
      </c>
      <c r="KT3" s="30">
        <f>ENERGY_PRICING!KV$19*(1+INDEX(DA_LMP_Basis!$C$23:$AF$35,MATCH(LMP_BY_NODE!KT$1,DA_LMP_Basis!$C$23:$C$35,0),MATCH(LMP_BY_NODE!$A3,DA_LMP_Basis!$C$23:$AF$23,0)))</f>
        <v>105.22961911638501</v>
      </c>
      <c r="KU3" s="30">
        <f>ENERGY_PRICING!KW$19*(1+INDEX(DA_LMP_Basis!$C$23:$AF$35,MATCH(LMP_BY_NODE!KU$1,DA_LMP_Basis!$C$23:$C$35,0),MATCH(LMP_BY_NODE!$A3,DA_LMP_Basis!$C$23:$AF$23,0)))</f>
        <v>78.578709509597658</v>
      </c>
      <c r="KV3" s="30">
        <f>ENERGY_PRICING!KX$19*(1+INDEX(DA_LMP_Basis!$C$23:$AF$35,MATCH(LMP_BY_NODE!KV$1,DA_LMP_Basis!$C$23:$C$35,0),MATCH(LMP_BY_NODE!$A3,DA_LMP_Basis!$C$23:$AF$23,0)))</f>
        <v>83.606367599031842</v>
      </c>
      <c r="KW3" s="30">
        <f>ENERGY_PRICING!KY$19*(1+INDEX(DA_LMP_Basis!$C$23:$AF$35,MATCH(LMP_BY_NODE!KW$1,DA_LMP_Basis!$C$23:$C$35,0),MATCH(LMP_BY_NODE!$A3,DA_LMP_Basis!$C$23:$AF$23,0)))</f>
        <v>108.46376001923852</v>
      </c>
      <c r="KX3" s="30">
        <f>ENERGY_PRICING!KZ$19*(1+INDEX(DA_LMP_Basis!$C$23:$AF$35,MATCH(LMP_BY_NODE!KX$1,DA_LMP_Basis!$C$23:$C$35,0),MATCH(LMP_BY_NODE!$A3,DA_LMP_Basis!$C$23:$AF$23,0)))</f>
        <v>108.61019460374757</v>
      </c>
      <c r="KY3" s="30">
        <f>ENERGY_PRICING!LA$19*(1+INDEX(DA_LMP_Basis!$C$23:$AF$35,MATCH(LMP_BY_NODE!KY$1,DA_LMP_Basis!$C$23:$C$35,0),MATCH(LMP_BY_NODE!$A3,DA_LMP_Basis!$C$23:$AF$23,0)))</f>
        <v>73.364172711505944</v>
      </c>
      <c r="KZ3" s="30">
        <f>ENERGY_PRICING!LB$19*(1+INDEX(DA_LMP_Basis!$C$23:$AF$35,MATCH(LMP_BY_NODE!KZ$1,DA_LMP_Basis!$C$23:$C$35,0),MATCH(LMP_BY_NODE!$A3,DA_LMP_Basis!$C$23:$AF$23,0)))</f>
        <v>73.143958545859931</v>
      </c>
      <c r="LA3" s="30">
        <f>ENERGY_PRICING!LC$19*(1+INDEX(DA_LMP_Basis!$C$23:$AF$35,MATCH(LMP_BY_NODE!LA$1,DA_LMP_Basis!$C$23:$C$35,0),MATCH(LMP_BY_NODE!$A3,DA_LMP_Basis!$C$23:$AF$23,0)))</f>
        <v>93.561304688876135</v>
      </c>
      <c r="LB3" s="30">
        <f>ENERGY_PRICING!LD$19*(1+INDEX(DA_LMP_Basis!$C$23:$AF$35,MATCH(LMP_BY_NODE!LB$1,DA_LMP_Basis!$C$23:$C$35,0),MATCH(LMP_BY_NODE!$A3,DA_LMP_Basis!$C$23:$AF$23,0)))</f>
        <v>138.31852399873162</v>
      </c>
      <c r="LC3" s="30">
        <f>ENERGY_PRICING!LE$19*(1+INDEX(DA_LMP_Basis!$C$23:$AF$35,MATCH(LMP_BY_NODE!LC$1,DA_LMP_Basis!$C$23:$C$35,0),MATCH(LMP_BY_NODE!$A3,DA_LMP_Basis!$C$23:$AF$23,0)))</f>
        <v>245.92237136931726</v>
      </c>
      <c r="LD3" s="30">
        <f>ENERGY_PRICING!LF$19*(1+INDEX(DA_LMP_Basis!$C$23:$AF$35,MATCH(LMP_BY_NODE!LD$1,DA_LMP_Basis!$C$23:$C$35,0),MATCH(LMP_BY_NODE!$A3,DA_LMP_Basis!$C$23:$AF$23,0)))</f>
        <v>217.53386956505412</v>
      </c>
      <c r="LE3" s="30">
        <f>ENERGY_PRICING!LG$19*(1+INDEX(DA_LMP_Basis!$C$23:$AF$35,MATCH(LMP_BY_NODE!LE$1,DA_LMP_Basis!$C$23:$C$35,0),MATCH(LMP_BY_NODE!$A3,DA_LMP_Basis!$C$23:$AF$23,0)))</f>
        <v>132.37330325485826</v>
      </c>
      <c r="LF3" s="30">
        <f>ENERGY_PRICING!LH$19*(1+INDEX(DA_LMP_Basis!$C$23:$AF$35,MATCH(LMP_BY_NODE!LF$1,DA_LMP_Basis!$C$23:$C$35,0),MATCH(LMP_BY_NODE!$A3,DA_LMP_Basis!$C$23:$AF$23,0)))</f>
        <v>108.06600643689671</v>
      </c>
      <c r="LG3" s="30">
        <f>ENERGY_PRICING!LI$19*(1+INDEX(DA_LMP_Basis!$C$23:$AF$35,MATCH(LMP_BY_NODE!LG$1,DA_LMP_Basis!$C$23:$C$35,0),MATCH(LMP_BY_NODE!$A3,DA_LMP_Basis!$C$23:$AF$23,0)))</f>
        <v>80.696741078909795</v>
      </c>
      <c r="LH3" s="30">
        <f>ENERGY_PRICING!LJ$19*(1+INDEX(DA_LMP_Basis!$C$23:$AF$35,MATCH(LMP_BY_NODE!LH$1,DA_LMP_Basis!$C$23:$C$35,0),MATCH(LMP_BY_NODE!$A3,DA_LMP_Basis!$C$23:$AF$23,0)))</f>
        <v>85.859916010241562</v>
      </c>
      <c r="LI3" s="30">
        <f>ENERGY_PRICING!LK$19*(1+INDEX(DA_LMP_Basis!$C$23:$AF$35,MATCH(LMP_BY_NODE!LI$1,DA_LMP_Basis!$C$23:$C$35,0),MATCH(LMP_BY_NODE!$A3,DA_LMP_Basis!$C$23:$AF$23,0)))</f>
        <v>111.38732123932935</v>
      </c>
      <c r="LJ3" s="30">
        <f>ENERGY_PRICING!LL$19*(1+INDEX(DA_LMP_Basis!$C$23:$AF$35,MATCH(LMP_BY_NODE!LJ$1,DA_LMP_Basis!$C$23:$C$35,0),MATCH(LMP_BY_NODE!$A3,DA_LMP_Basis!$C$23:$AF$23,0)))</f>
        <v>111.53770286082546</v>
      </c>
      <c r="LK3" s="30">
        <f>ENERGY_PRICING!LM$19*(1+INDEX(DA_LMP_Basis!$C$23:$AF$35,MATCH(LMP_BY_NODE!LK$1,DA_LMP_Basis!$C$23:$C$35,0),MATCH(LMP_BY_NODE!$A3,DA_LMP_Basis!$C$23:$AF$23,0)))</f>
        <v>75.341650260185446</v>
      </c>
      <c r="LL3" s="30">
        <f>ENERGY_PRICING!LN$19*(1+INDEX(DA_LMP_Basis!$C$23:$AF$35,MATCH(LMP_BY_NODE!LL$1,DA_LMP_Basis!$C$23:$C$35,0),MATCH(LMP_BY_NODE!$A3,DA_LMP_Basis!$C$23:$AF$23,0)))</f>
        <v>75.115500382973806</v>
      </c>
      <c r="LM3" s="30">
        <f>ENERGY_PRICING!LO$19*(1+INDEX(DA_LMP_Basis!$C$23:$AF$35,MATCH(LMP_BY_NODE!LM$1,DA_LMP_Basis!$C$23:$C$35,0),MATCH(LMP_BY_NODE!$A3,DA_LMP_Basis!$C$23:$AF$23,0)))</f>
        <v>94.649026649766725</v>
      </c>
      <c r="LN3" s="30">
        <f>ENERGY_PRICING!LP$19*(1+INDEX(DA_LMP_Basis!$C$23:$AF$35,MATCH(LMP_BY_NODE!LN$1,DA_LMP_Basis!$C$23:$C$35,0),MATCH(LMP_BY_NODE!$A3,DA_LMP_Basis!$C$23:$AF$23,0)))</f>
        <v>139.84197696627663</v>
      </c>
      <c r="LO3" s="30">
        <f>ENERGY_PRICING!LQ$19*(1+INDEX(DA_LMP_Basis!$C$23:$AF$35,MATCH(LMP_BY_NODE!LO$1,DA_LMP_Basis!$C$23:$C$35,0),MATCH(LMP_BY_NODE!$A3,DA_LMP_Basis!$C$23:$AF$23,0)))</f>
        <v>247.68855528534203</v>
      </c>
      <c r="LP3" s="30">
        <f>ENERGY_PRICING!LR$19*(1+INDEX(DA_LMP_Basis!$C$23:$AF$35,MATCH(LMP_BY_NODE!LP$1,DA_LMP_Basis!$C$23:$C$35,0),MATCH(LMP_BY_NODE!$A3,DA_LMP_Basis!$C$23:$AF$23,0)))</f>
        <v>219.09617078831067</v>
      </c>
      <c r="LQ3" s="30">
        <f>ENERGY_PRICING!LS$19*(1+INDEX(DA_LMP_Basis!$C$23:$AF$35,MATCH(LMP_BY_NODE!LQ$1,DA_LMP_Basis!$C$23:$C$35,0),MATCH(LMP_BY_NODE!$A3,DA_LMP_Basis!$C$23:$AF$23,0)))</f>
        <v>134.24037180717573</v>
      </c>
      <c r="LR3" s="30">
        <f>ENERGY_PRICING!LT$19*(1+INDEX(DA_LMP_Basis!$C$23:$AF$35,MATCH(LMP_BY_NODE!LR$1,DA_LMP_Basis!$C$23:$C$35,0),MATCH(LMP_BY_NODE!$A3,DA_LMP_Basis!$C$23:$AF$23,0)))</f>
        <v>110.97384360488127</v>
      </c>
      <c r="LS3" s="30">
        <f>ENERGY_PRICING!LU$19*(1+INDEX(DA_LMP_Basis!$C$23:$AF$35,MATCH(LMP_BY_NODE!LS$1,DA_LMP_Basis!$C$23:$C$35,0),MATCH(LMP_BY_NODE!$A3,DA_LMP_Basis!$C$23:$AF$23,0)))</f>
        <v>82.868126797521512</v>
      </c>
      <c r="LT3" s="30">
        <f>ENERGY_PRICING!LV$19*(1+INDEX(DA_LMP_Basis!$C$23:$AF$35,MATCH(LMP_BY_NODE!LT$1,DA_LMP_Basis!$C$23:$C$35,0),MATCH(LMP_BY_NODE!$A3,DA_LMP_Basis!$C$23:$AF$23,0)))</f>
        <v>88.170232299762262</v>
      </c>
      <c r="LU3" s="30">
        <f>ENERGY_PRICING!LW$19*(1+INDEX(DA_LMP_Basis!$C$23:$AF$35,MATCH(LMP_BY_NODE!LU$1,DA_LMP_Basis!$C$23:$C$35,0),MATCH(LMP_BY_NODE!$A3,DA_LMP_Basis!$C$23:$AF$23,0)))</f>
        <v>114.38452825586779</v>
      </c>
      <c r="LV3" s="30">
        <f>ENERGY_PRICING!LX$19*(1+INDEX(DA_LMP_Basis!$C$23:$AF$35,MATCH(LMP_BY_NODE!LV$1,DA_LMP_Basis!$C$23:$C$35,0),MATCH(LMP_BY_NODE!$A3,DA_LMP_Basis!$C$23:$AF$23,0)))</f>
        <v>114.53895634195332</v>
      </c>
      <c r="LW3" s="30">
        <f>ENERGY_PRICING!LY$19*(1+INDEX(DA_LMP_Basis!$C$23:$AF$35,MATCH(LMP_BY_NODE!LW$1,DA_LMP_Basis!$C$23:$C$35,0),MATCH(LMP_BY_NODE!$A3,DA_LMP_Basis!$C$23:$AF$23,0)))</f>
        <v>77.36894134039936</v>
      </c>
      <c r="LX3" s="30">
        <f>ENERGY_PRICING!LZ$19*(1+INDEX(DA_LMP_Basis!$C$23:$AF$35,MATCH(LMP_BY_NODE!LX$1,DA_LMP_Basis!$C$23:$C$35,0),MATCH(LMP_BY_NODE!$A3,DA_LMP_Basis!$C$23:$AF$23,0)))</f>
        <v>77.136706228430043</v>
      </c>
      <c r="LY3" s="30">
        <f>ENERGY_PRICING!MA$19*(1+INDEX(DA_LMP_Basis!$C$23:$AF$35,MATCH(LMP_BY_NODE!LY$1,DA_LMP_Basis!$C$23:$C$35,0),MATCH(LMP_BY_NODE!$A3,DA_LMP_Basis!$C$23:$AF$23,0)))</f>
        <v>95.764148806546117</v>
      </c>
      <c r="LZ3" s="30">
        <f>ENERGY_PRICING!MB$19*(1+INDEX(DA_LMP_Basis!$C$23:$AF$35,MATCH(LMP_BY_NODE!LZ$1,DA_LMP_Basis!$C$23:$C$35,0),MATCH(LMP_BY_NODE!$A3,DA_LMP_Basis!$C$23:$AF$23,0)))</f>
        <v>141.40380638592885</v>
      </c>
      <c r="MA3" s="30">
        <f>ENERGY_PRICING!MC$19*(1+INDEX(DA_LMP_Basis!$C$23:$AF$35,MATCH(LMP_BY_NODE!MA$1,DA_LMP_Basis!$C$23:$C$35,0),MATCH(LMP_BY_NODE!$A3,DA_LMP_Basis!$C$23:$AF$23,0)))</f>
        <v>250.03679566186631</v>
      </c>
      <c r="MB3" s="30">
        <f>ENERGY_PRICING!MD$19*(1+INDEX(DA_LMP_Basis!$C$23:$AF$35,MATCH(LMP_BY_NODE!MB$1,DA_LMP_Basis!$C$23:$C$35,0),MATCH(LMP_BY_NODE!$A3,DA_LMP_Basis!$C$23:$AF$23,0)))</f>
        <v>221.17333771269384</v>
      </c>
      <c r="MC3" s="30">
        <f>ENERGY_PRICING!ME$19*(1+INDEX(DA_LMP_Basis!$C$23:$AF$35,MATCH(LMP_BY_NODE!MC$1,DA_LMP_Basis!$C$23:$C$35,0),MATCH(LMP_BY_NODE!$A3,DA_LMP_Basis!$C$23:$AF$23,0)))</f>
        <v>136.7227439545558</v>
      </c>
      <c r="MD3" s="30">
        <f>ENERGY_PRICING!MF$19*(1+INDEX(DA_LMP_Basis!$C$23:$AF$35,MATCH(LMP_BY_NODE!MD$1,DA_LMP_Basis!$C$23:$C$35,0),MATCH(LMP_BY_NODE!$A3,DA_LMP_Basis!$C$23:$AF$23,0)))</f>
        <v>114.8399758826499</v>
      </c>
      <c r="ME3" s="30">
        <f>ENERGY_PRICING!MG$19*(1+INDEX(DA_LMP_Basis!$C$23:$AF$35,MATCH(LMP_BY_NODE!ME$1,DA_LMP_Basis!$C$23:$C$35,0),MATCH(LMP_BY_NODE!$A3,DA_LMP_Basis!$C$23:$AF$23,0)))</f>
        <v>85.755105651302785</v>
      </c>
      <c r="MF3" s="30">
        <f>ENERGY_PRICING!MH$19*(1+INDEX(DA_LMP_Basis!$C$23:$AF$35,MATCH(LMP_BY_NODE!MF$1,DA_LMP_Basis!$C$23:$C$35,0),MATCH(LMP_BY_NODE!$A3,DA_LMP_Basis!$C$23:$AF$23,0)))</f>
        <v>91.241927124050363</v>
      </c>
      <c r="MG3" s="30">
        <f>ENERGY_PRICING!MI$19*(1+INDEX(DA_LMP_Basis!$C$23:$AF$35,MATCH(LMP_BY_NODE!MG$1,DA_LMP_Basis!$C$23:$C$35,0),MATCH(LMP_BY_NODE!$A3,DA_LMP_Basis!$C$23:$AF$23,0)))</f>
        <v>118.36948274966618</v>
      </c>
      <c r="MH3" s="30">
        <f>ENERGY_PRICING!MJ$19*(1+INDEX(DA_LMP_Basis!$C$23:$AF$35,MATCH(LMP_BY_NODE!MH$1,DA_LMP_Basis!$C$23:$C$35,0),MATCH(LMP_BY_NODE!$A3,DA_LMP_Basis!$C$23:$AF$23,0)))</f>
        <v>118.52929083691969</v>
      </c>
      <c r="MI3" s="30">
        <f>ENERGY_PRICING!MK$19*(1+INDEX(DA_LMP_Basis!$C$23:$AF$35,MATCH(LMP_BY_NODE!MI$1,DA_LMP_Basis!$C$23:$C$35,0),MATCH(LMP_BY_NODE!$A3,DA_LMP_Basis!$C$23:$AF$23,0)))</f>
        <v>80.064338306894541</v>
      </c>
      <c r="MJ3" s="30">
        <f>ENERGY_PRICING!ML$19*(1+INDEX(DA_LMP_Basis!$C$23:$AF$35,MATCH(LMP_BY_NODE!MJ$1,DA_LMP_Basis!$C$23:$C$35,0),MATCH(LMP_BY_NODE!$A3,DA_LMP_Basis!$C$23:$AF$23,0)))</f>
        <v>79.824012534700714</v>
      </c>
      <c r="MK3" s="30">
        <f>ENERGY_PRICING!MM$19*(1+INDEX(DA_LMP_Basis!$C$23:$AF$35,MATCH(LMP_BY_NODE!MK$1,DA_LMP_Basis!$C$23:$C$35,0),MATCH(LMP_BY_NODE!$A3,DA_LMP_Basis!$C$23:$AF$23,0)))</f>
        <v>97.246766131699829</v>
      </c>
      <c r="ML3" s="30">
        <f>ENERGY_PRICING!MN$19*(1+INDEX(DA_LMP_Basis!$C$23:$AF$35,MATCH(LMP_BY_NODE!ML$1,DA_LMP_Basis!$C$23:$C$35,0),MATCH(LMP_BY_NODE!$A3,DA_LMP_Basis!$C$23:$AF$23,0)))</f>
        <v>143.48034602101143</v>
      </c>
      <c r="MM3" s="30">
        <f>ENERGY_PRICING!MO$19*(1+INDEX(DA_LMP_Basis!$C$23:$AF$35,MATCH(LMP_BY_NODE!MM$1,DA_LMP_Basis!$C$23:$C$35,0),MATCH(LMP_BY_NODE!$A3,DA_LMP_Basis!$C$23:$AF$23,0)))</f>
        <v>251.66918724264991</v>
      </c>
      <c r="MN3" s="30">
        <f>ENERGY_PRICING!MP$19*(1+INDEX(DA_LMP_Basis!$C$23:$AF$35,MATCH(LMP_BY_NODE!MN$1,DA_LMP_Basis!$C$23:$C$35,0),MATCH(LMP_BY_NODE!$A3,DA_LMP_Basis!$C$23:$AF$23,0)))</f>
        <v>222.61729116530591</v>
      </c>
      <c r="MO3" s="30">
        <f>ENERGY_PRICING!MQ$19*(1+INDEX(DA_LMP_Basis!$C$23:$AF$35,MATCH(LMP_BY_NODE!MO$1,DA_LMP_Basis!$C$23:$C$35,0),MATCH(LMP_BY_NODE!$A3,DA_LMP_Basis!$C$23:$AF$23,0)))</f>
        <v>138.44837793745864</v>
      </c>
      <c r="MP3" s="30">
        <f>ENERGY_PRICING!MR$19*(1+INDEX(DA_LMP_Basis!$C$23:$AF$35,MATCH(LMP_BY_NODE!MP$1,DA_LMP_Basis!$C$23:$C$35,0),MATCH(LMP_BY_NODE!$A3,DA_LMP_Basis!$C$23:$AF$23,0)))</f>
        <v>117.52753795828649</v>
      </c>
      <c r="MQ3" s="30">
        <f>ENERGY_PRICING!MS$19*(1+INDEX(DA_LMP_Basis!$C$23:$AF$35,MATCH(LMP_BY_NODE!MQ$1,DA_LMP_Basis!$C$23:$C$35,0),MATCH(LMP_BY_NODE!$A3,DA_LMP_Basis!$C$23:$AF$23,0)))</f>
        <v>87.7620041025543</v>
      </c>
      <c r="MR3" s="30">
        <f>ENERGY_PRICING!MT$19*(1+INDEX(DA_LMP_Basis!$C$23:$AF$35,MATCH(LMP_BY_NODE!MR$1,DA_LMP_Basis!$C$23:$C$35,0),MATCH(LMP_BY_NODE!$A3,DA_LMP_Basis!$C$23:$AF$23,0)))</f>
        <v>93.377231848401507</v>
      </c>
      <c r="MS3" s="30">
        <f>ENERGY_PRICING!MU$19*(1+INDEX(DA_LMP_Basis!$C$23:$AF$35,MATCH(LMP_BY_NODE!MS$1,DA_LMP_Basis!$C$23:$C$35,0),MATCH(LMP_BY_NODE!$A3,DA_LMP_Basis!$C$23:$AF$23,0)))</f>
        <v>121.13964471030435</v>
      </c>
      <c r="MT3" s="30">
        <f>ENERGY_PRICING!MV$19*(1+INDEX(DA_LMP_Basis!$C$23:$AF$35,MATCH(LMP_BY_NODE!MT$1,DA_LMP_Basis!$C$23:$C$35,0),MATCH(LMP_BY_NODE!$A3,DA_LMP_Basis!$C$23:$AF$23,0)))</f>
        <v>121.30319273351118</v>
      </c>
      <c r="MU3" s="30">
        <f>ENERGY_PRICING!MW$19*(1+INDEX(DA_LMP_Basis!$C$23:$AF$35,MATCH(LMP_BY_NODE!MU$1,DA_LMP_Basis!$C$23:$C$35,0),MATCH(LMP_BY_NODE!$A3,DA_LMP_Basis!$C$23:$AF$23,0)))</f>
        <v>81.938057607083422</v>
      </c>
      <c r="MV3" s="30">
        <f>ENERGY_PRICING!MX$19*(1+INDEX(DA_LMP_Basis!$C$23:$AF$35,MATCH(LMP_BY_NODE!MV$1,DA_LMP_Basis!$C$23:$C$35,0),MATCH(LMP_BY_NODE!$A3,DA_LMP_Basis!$C$23:$AF$23,0)))</f>
        <v>81.692107570114359</v>
      </c>
      <c r="MW3" s="30">
        <f>ENERGY_PRICING!MY$19*(1+INDEX(DA_LMP_Basis!$C$23:$AF$35,MATCH(LMP_BY_NODE!MW$1,DA_LMP_Basis!$C$23:$C$35,0),MATCH(LMP_BY_NODE!$A3,DA_LMP_Basis!$C$23:$AF$23,0)))</f>
        <v>98.277415320471164</v>
      </c>
      <c r="MX3" s="30">
        <f>ENERGY_PRICING!MZ$19*(1+INDEX(DA_LMP_Basis!$C$23:$AF$35,MATCH(LMP_BY_NODE!MX$1,DA_LMP_Basis!$C$23:$C$35,0),MATCH(LMP_BY_NODE!$A3,DA_LMP_Basis!$C$23:$AF$23,0)))</f>
        <v>144.92386341018499</v>
      </c>
    </row>
    <row r="4" spans="1:362" x14ac:dyDescent="0.25">
      <c r="A4" s="1">
        <v>474</v>
      </c>
      <c r="B4" s="1" t="s">
        <v>62</v>
      </c>
      <c r="C4" s="30">
        <f>ENERGY_PRICING!E$20*(1+INDEX(DA_LMP_Basis!$C$23:$AF$35,MATCH(LMP_BY_NODE!C$1,DA_LMP_Basis!$C$23:$C$35,0),MATCH(LMP_BY_NODE!$A4,DA_LMP_Basis!$C$23:$AF$23,0)))</f>
        <v>45.255400654833295</v>
      </c>
      <c r="D4" s="30">
        <f>ENERGY_PRICING!F$20*(1+INDEX(DA_LMP_Basis!$C$23:$AF$35,MATCH(LMP_BY_NODE!D$1,DA_LMP_Basis!$C$23:$C$35,0),MATCH(LMP_BY_NODE!$A4,DA_LMP_Basis!$C$23:$AF$23,0)))</f>
        <v>43.012781225744227</v>
      </c>
      <c r="E4" s="30">
        <f>ENERGY_PRICING!G$20*(1+INDEX(DA_LMP_Basis!$C$23:$AF$35,MATCH(LMP_BY_NODE!E$1,DA_LMP_Basis!$C$23:$C$35,0),MATCH(LMP_BY_NODE!$A4,DA_LMP_Basis!$C$23:$AF$23,0)))</f>
        <v>33.197680246814237</v>
      </c>
      <c r="F4" s="30">
        <f>ENERGY_PRICING!H$20*(1+INDEX(DA_LMP_Basis!$C$23:$AF$35,MATCH(LMP_BY_NODE!F$1,DA_LMP_Basis!$C$23:$C$35,0),MATCH(LMP_BY_NODE!$A4,DA_LMP_Basis!$C$23:$AF$23,0)))</f>
        <v>26.162030835850519</v>
      </c>
      <c r="G4" s="30">
        <f>ENERGY_PRICING!I$20*(1+INDEX(DA_LMP_Basis!$C$23:$AF$35,MATCH(LMP_BY_NODE!G$1,DA_LMP_Basis!$C$23:$C$35,0),MATCH(LMP_BY_NODE!$A4,DA_LMP_Basis!$C$23:$AF$23,0)))</f>
        <v>20.983908278257132</v>
      </c>
      <c r="H4" s="30">
        <f>ENERGY_PRICING!J$20*(1+INDEX(DA_LMP_Basis!$C$23:$AF$35,MATCH(LMP_BY_NODE!H$1,DA_LMP_Basis!$C$23:$C$35,0),MATCH(LMP_BY_NODE!$A4,DA_LMP_Basis!$C$23:$AF$23,0)))</f>
        <v>22.878575245766349</v>
      </c>
      <c r="I4" s="30">
        <f>ENERGY_PRICING!K$20*(1+INDEX(DA_LMP_Basis!$C$23:$AF$35,MATCH(LMP_BY_NODE!I$1,DA_LMP_Basis!$C$23:$C$35,0),MATCH(LMP_BY_NODE!$A4,DA_LMP_Basis!$C$23:$AF$23,0)))</f>
        <v>31.625575688761984</v>
      </c>
      <c r="J4" s="30">
        <f>ENERGY_PRICING!L$20*(1+INDEX(DA_LMP_Basis!$C$23:$AF$35,MATCH(LMP_BY_NODE!J$1,DA_LMP_Basis!$C$23:$C$35,0),MATCH(LMP_BY_NODE!$A4,DA_LMP_Basis!$C$23:$AF$23,0)))</f>
        <v>39.688094842266956</v>
      </c>
      <c r="K4" s="30">
        <f>ENERGY_PRICING!M$20*(1+INDEX(DA_LMP_Basis!$C$23:$AF$35,MATCH(LMP_BY_NODE!K$1,DA_LMP_Basis!$C$23:$C$35,0),MATCH(LMP_BY_NODE!$A4,DA_LMP_Basis!$C$23:$AF$23,0)))</f>
        <v>34.464802920561702</v>
      </c>
      <c r="L4" s="30">
        <f>ENERGY_PRICING!N$20*(1+INDEX(DA_LMP_Basis!$C$23:$AF$35,MATCH(LMP_BY_NODE!L$1,DA_LMP_Basis!$C$23:$C$35,0),MATCH(LMP_BY_NODE!$A4,DA_LMP_Basis!$C$23:$AF$23,0)))</f>
        <v>48.451977463743724</v>
      </c>
      <c r="M4" s="30">
        <f>ENERGY_PRICING!O$20*(1+INDEX(DA_LMP_Basis!$C$23:$AF$35,MATCH(LMP_BY_NODE!M$1,DA_LMP_Basis!$C$23:$C$35,0),MATCH(LMP_BY_NODE!$A4,DA_LMP_Basis!$C$23:$AF$23,0)))</f>
        <v>76.274482063638871</v>
      </c>
      <c r="N4" s="30">
        <f>ENERGY_PRICING!P$20*(1+INDEX(DA_LMP_Basis!$C$23:$AF$35,MATCH(LMP_BY_NODE!N$1,DA_LMP_Basis!$C$23:$C$35,0),MATCH(LMP_BY_NODE!$A4,DA_LMP_Basis!$C$23:$AF$23,0)))</f>
        <v>133.56403462112431</v>
      </c>
      <c r="O4" s="30">
        <f>ENERGY_PRICING!Q$20*(1+INDEX(DA_LMP_Basis!$C$23:$AF$35,MATCH(LMP_BY_NODE!O$1,DA_LMP_Basis!$C$23:$C$35,0),MATCH(LMP_BY_NODE!$A4,DA_LMP_Basis!$C$23:$AF$23,0)))</f>
        <v>134.57657478408805</v>
      </c>
      <c r="P4" s="30">
        <f>ENERGY_PRICING!R$20*(1+INDEX(DA_LMP_Basis!$C$23:$AF$35,MATCH(LMP_BY_NODE!P$1,DA_LMP_Basis!$C$23:$C$35,0),MATCH(LMP_BY_NODE!$A4,DA_LMP_Basis!$C$23:$AF$23,0)))</f>
        <v>108.39417949213895</v>
      </c>
      <c r="Q4" s="30">
        <f>ENERGY_PRICING!S$20*(1+INDEX(DA_LMP_Basis!$C$23:$AF$35,MATCH(LMP_BY_NODE!Q$1,DA_LMP_Basis!$C$23:$C$35,0),MATCH(LMP_BY_NODE!$A4,DA_LMP_Basis!$C$23:$AF$23,0)))</f>
        <v>84.248335204137476</v>
      </c>
      <c r="R4" s="30">
        <f>ENERGY_PRICING!T$20*(1+INDEX(DA_LMP_Basis!$C$23:$AF$35,MATCH(LMP_BY_NODE!R$1,DA_LMP_Basis!$C$23:$C$35,0),MATCH(LMP_BY_NODE!$A4,DA_LMP_Basis!$C$23:$AF$23,0)))</f>
        <v>45.233417800302298</v>
      </c>
      <c r="S4" s="30">
        <f>ENERGY_PRICING!U$20*(1+INDEX(DA_LMP_Basis!$C$23:$AF$35,MATCH(LMP_BY_NODE!S$1,DA_LMP_Basis!$C$23:$C$35,0),MATCH(LMP_BY_NODE!$A4,DA_LMP_Basis!$C$23:$AF$23,0)))</f>
        <v>39.499121464954605</v>
      </c>
      <c r="T4" s="30">
        <f>ENERGY_PRICING!V$20*(1+INDEX(DA_LMP_Basis!$C$23:$AF$35,MATCH(LMP_BY_NODE!T$1,DA_LMP_Basis!$C$23:$C$35,0),MATCH(LMP_BY_NODE!$A4,DA_LMP_Basis!$C$23:$AF$23,0)))</f>
        <v>42.210471796228312</v>
      </c>
      <c r="U4" s="30">
        <f>ENERGY_PRICING!W$20*(1+INDEX(DA_LMP_Basis!$C$23:$AF$35,MATCH(LMP_BY_NODE!U$1,DA_LMP_Basis!$C$23:$C$35,0),MATCH(LMP_BY_NODE!$A4,DA_LMP_Basis!$C$23:$AF$23,0)))</f>
        <v>88.950060143922187</v>
      </c>
      <c r="V4" s="30">
        <f>ENERGY_PRICING!X$20*(1+INDEX(DA_LMP_Basis!$C$23:$AF$35,MATCH(LMP_BY_NODE!V$1,DA_LMP_Basis!$C$23:$C$35,0),MATCH(LMP_BY_NODE!$A4,DA_LMP_Basis!$C$23:$AF$23,0)))</f>
        <v>63.657338279463282</v>
      </c>
      <c r="W4" s="30">
        <f>ENERGY_PRICING!Y$20*(1+INDEX(DA_LMP_Basis!$C$23:$AF$35,MATCH(LMP_BY_NODE!W$1,DA_LMP_Basis!$C$23:$C$35,0),MATCH(LMP_BY_NODE!$A4,DA_LMP_Basis!$C$23:$AF$23,0)))</f>
        <v>77.951106550268776</v>
      </c>
      <c r="X4" s="30">
        <f>ENERGY_PRICING!Z$20*(1+INDEX(DA_LMP_Basis!$C$23:$AF$35,MATCH(LMP_BY_NODE!X$1,DA_LMP_Basis!$C$23:$C$35,0),MATCH(LMP_BY_NODE!$A4,DA_LMP_Basis!$C$23:$AF$23,0)))</f>
        <v>76.804370869725616</v>
      </c>
      <c r="Y4" s="30">
        <f>ENERGY_PRICING!AA$20*(1+INDEX(DA_LMP_Basis!$C$23:$AF$35,MATCH(LMP_BY_NODE!Y$1,DA_LMP_Basis!$C$23:$C$35,0),MATCH(LMP_BY_NODE!$A4,DA_LMP_Basis!$C$23:$AF$23,0)))</f>
        <v>127.16141657823667</v>
      </c>
      <c r="Z4" s="30">
        <f>ENERGY_PRICING!AB$20*(1+INDEX(DA_LMP_Basis!$C$23:$AF$35,MATCH(LMP_BY_NODE!Z$1,DA_LMP_Basis!$C$23:$C$35,0),MATCH(LMP_BY_NODE!$A4,DA_LMP_Basis!$C$23:$AF$23,0)))</f>
        <v>228.73341293632598</v>
      </c>
      <c r="AA4" s="30">
        <f>ENERGY_PRICING!AC$20*(1+INDEX(DA_LMP_Basis!$C$23:$AF$35,MATCH(LMP_BY_NODE!AA$1,DA_LMP_Basis!$C$23:$C$35,0),MATCH(LMP_BY_NODE!$A4,DA_LMP_Basis!$C$23:$AF$23,0)))</f>
        <v>274.13246030436949</v>
      </c>
      <c r="AB4" s="30">
        <f>ENERGY_PRICING!AD$20*(1+INDEX(DA_LMP_Basis!$C$23:$AF$35,MATCH(LMP_BY_NODE!AB$1,DA_LMP_Basis!$C$23:$C$35,0),MATCH(LMP_BY_NODE!$A4,DA_LMP_Basis!$C$23:$AF$23,0)))</f>
        <v>272.48594666959809</v>
      </c>
      <c r="AC4" s="30">
        <f>ENERGY_PRICING!AE$20*(1+INDEX(DA_LMP_Basis!$C$23:$AF$35,MATCH(LMP_BY_NODE!AC$1,DA_LMP_Basis!$C$23:$C$35,0),MATCH(LMP_BY_NODE!$A4,DA_LMP_Basis!$C$23:$AF$23,0)))</f>
        <v>143.25302021655597</v>
      </c>
      <c r="AD4" s="30">
        <f>ENERGY_PRICING!AF$20*(1+INDEX(DA_LMP_Basis!$C$23:$AF$35,MATCH(LMP_BY_NODE!AD$1,DA_LMP_Basis!$C$23:$C$35,0),MATCH(LMP_BY_NODE!$A4,DA_LMP_Basis!$C$23:$AF$23,0)))</f>
        <v>67.967933636247849</v>
      </c>
      <c r="AE4" s="30">
        <f>ENERGY_PRICING!AG$20*(1+INDEX(DA_LMP_Basis!$C$23:$AF$35,MATCH(LMP_BY_NODE!AE$1,DA_LMP_Basis!$C$23:$C$35,0),MATCH(LMP_BY_NODE!$A4,DA_LMP_Basis!$C$23:$AF$23,0)))</f>
        <v>49.674633778710515</v>
      </c>
      <c r="AF4" s="30">
        <f>ENERGY_PRICING!AH$20*(1+INDEX(DA_LMP_Basis!$C$23:$AF$35,MATCH(LMP_BY_NODE!AF$1,DA_LMP_Basis!$C$23:$C$35,0),MATCH(LMP_BY_NODE!$A4,DA_LMP_Basis!$C$23:$AF$23,0)))</f>
        <v>50.598071732498731</v>
      </c>
      <c r="AG4" s="30">
        <f>ENERGY_PRICING!AI$20*(1+INDEX(DA_LMP_Basis!$C$23:$AF$35,MATCH(LMP_BY_NODE!AG$1,DA_LMP_Basis!$C$23:$C$35,0),MATCH(LMP_BY_NODE!$A4,DA_LMP_Basis!$C$23:$AF$23,0)))</f>
        <v>56.058514908322373</v>
      </c>
      <c r="AH4" s="30">
        <f>ENERGY_PRICING!AJ$20*(1+INDEX(DA_LMP_Basis!$C$23:$AF$35,MATCH(LMP_BY_NODE!AH$1,DA_LMP_Basis!$C$23:$C$35,0),MATCH(LMP_BY_NODE!$A4,DA_LMP_Basis!$C$23:$AF$23,0)))</f>
        <v>56.134198300981254</v>
      </c>
      <c r="AI4" s="30">
        <f>ENERGY_PRICING!AK$20*(1+INDEX(DA_LMP_Basis!$C$23:$AF$35,MATCH(LMP_BY_NODE!AI$1,DA_LMP_Basis!$C$23:$C$35,0),MATCH(LMP_BY_NODE!$A4,DA_LMP_Basis!$C$23:$AF$23,0)))</f>
        <v>46.287424981931629</v>
      </c>
      <c r="AJ4" s="30">
        <f>ENERGY_PRICING!AL$20*(1+INDEX(DA_LMP_Basis!$C$23:$AF$35,MATCH(LMP_BY_NODE!AJ$1,DA_LMP_Basis!$C$23:$C$35,0),MATCH(LMP_BY_NODE!$A4,DA_LMP_Basis!$C$23:$AF$23,0)))</f>
        <v>46.148485956306928</v>
      </c>
      <c r="AK4" s="30">
        <f>ENERGY_PRICING!AM$20*(1+INDEX(DA_LMP_Basis!$C$23:$AF$35,MATCH(LMP_BY_NODE!AK$1,DA_LMP_Basis!$C$23:$C$35,0),MATCH(LMP_BY_NODE!$A4,DA_LMP_Basis!$C$23:$AF$23,0)))</f>
        <v>95.655392642588311</v>
      </c>
      <c r="AL4" s="30">
        <f>ENERGY_PRICING!AN$20*(1+INDEX(DA_LMP_Basis!$C$23:$AF$35,MATCH(LMP_BY_NODE!AL$1,DA_LMP_Basis!$C$23:$C$35,0),MATCH(LMP_BY_NODE!$A4,DA_LMP_Basis!$C$23:$AF$23,0)))</f>
        <v>155.67416996626673</v>
      </c>
      <c r="AM4" s="30">
        <f>ENERGY_PRICING!AO$20*(1+INDEX(DA_LMP_Basis!$C$23:$AF$35,MATCH(LMP_BY_NODE!AM$1,DA_LMP_Basis!$C$23:$C$35,0),MATCH(LMP_BY_NODE!$A4,DA_LMP_Basis!$C$23:$AF$23,0)))</f>
        <v>189.34899288221598</v>
      </c>
      <c r="AN4" s="30">
        <f>ENERGY_PRICING!AP$20*(1+INDEX(DA_LMP_Basis!$C$23:$AF$35,MATCH(LMP_BY_NODE!AN$1,DA_LMP_Basis!$C$23:$C$35,0),MATCH(LMP_BY_NODE!$A4,DA_LMP_Basis!$C$23:$AF$23,0)))</f>
        <v>163.80266504806352</v>
      </c>
      <c r="AO4" s="30">
        <f>ENERGY_PRICING!AQ$20*(1+INDEX(DA_LMP_Basis!$C$23:$AF$35,MATCH(LMP_BY_NODE!AO$1,DA_LMP_Basis!$C$23:$C$35,0),MATCH(LMP_BY_NODE!$A4,DA_LMP_Basis!$C$23:$AF$23,0)))</f>
        <v>95.412592116769815</v>
      </c>
      <c r="AP4" s="30">
        <f>ENERGY_PRICING!AR$20*(1+INDEX(DA_LMP_Basis!$C$23:$AF$35,MATCH(LMP_BY_NODE!AP$1,DA_LMP_Basis!$C$23:$C$35,0),MATCH(LMP_BY_NODE!$A4,DA_LMP_Basis!$C$23:$AF$23,0)))</f>
        <v>57.45866585443806</v>
      </c>
      <c r="AQ4" s="30">
        <f>ENERGY_PRICING!AS$20*(1+INDEX(DA_LMP_Basis!$C$23:$AF$35,MATCH(LMP_BY_NODE!AQ$1,DA_LMP_Basis!$C$23:$C$35,0),MATCH(LMP_BY_NODE!$A4,DA_LMP_Basis!$C$23:$AF$23,0)))</f>
        <v>39.400373661292214</v>
      </c>
      <c r="AR4" s="30">
        <f>ENERGY_PRICING!AT$20*(1+INDEX(DA_LMP_Basis!$C$23:$AF$35,MATCH(LMP_BY_NODE!AR$1,DA_LMP_Basis!$C$23:$C$35,0),MATCH(LMP_BY_NODE!$A4,DA_LMP_Basis!$C$23:$AF$23,0)))</f>
        <v>39.862670406378925</v>
      </c>
      <c r="AS4" s="30">
        <f>ENERGY_PRICING!AU$20*(1+INDEX(DA_LMP_Basis!$C$23:$AF$35,MATCH(LMP_BY_NODE!AS$1,DA_LMP_Basis!$C$23:$C$35,0),MATCH(LMP_BY_NODE!$A4,DA_LMP_Basis!$C$23:$AF$23,0)))</f>
        <v>51.95844818761465</v>
      </c>
      <c r="AT4" s="30">
        <f>ENERGY_PRICING!AV$20*(1+INDEX(DA_LMP_Basis!$C$23:$AF$35,MATCH(LMP_BY_NODE!AT$1,DA_LMP_Basis!$C$23:$C$35,0),MATCH(LMP_BY_NODE!$A4,DA_LMP_Basis!$C$23:$AF$23,0)))</f>
        <v>52.028596168569202</v>
      </c>
      <c r="AU4" s="30">
        <f>ENERGY_PRICING!AW$20*(1+INDEX(DA_LMP_Basis!$C$23:$AF$35,MATCH(LMP_BY_NODE!AU$1,DA_LMP_Basis!$C$23:$C$35,0),MATCH(LMP_BY_NODE!$A4,DA_LMP_Basis!$C$23:$AF$23,0)))</f>
        <v>40.564329192833775</v>
      </c>
      <c r="AV4" s="30">
        <f>ENERGY_PRICING!AX$20*(1+INDEX(DA_LMP_Basis!$C$23:$AF$35,MATCH(LMP_BY_NODE!AV$1,DA_LMP_Basis!$C$23:$C$35,0),MATCH(LMP_BY_NODE!$A4,DA_LMP_Basis!$C$23:$AF$23,0)))</f>
        <v>40.442568944226899</v>
      </c>
      <c r="AW4" s="30">
        <f>ENERGY_PRICING!AY$20*(1+INDEX(DA_LMP_Basis!$C$23:$AF$35,MATCH(LMP_BY_NODE!AW$1,DA_LMP_Basis!$C$23:$C$35,0),MATCH(LMP_BY_NODE!$A4,DA_LMP_Basis!$C$23:$AF$23,0)))</f>
        <v>64.464239679591572</v>
      </c>
      <c r="AX4" s="30">
        <f>ENERGY_PRICING!AZ$20*(1+INDEX(DA_LMP_Basis!$C$23:$AF$35,MATCH(LMP_BY_NODE!AX$1,DA_LMP_Basis!$C$23:$C$35,0),MATCH(LMP_BY_NODE!$A4,DA_LMP_Basis!$C$23:$AF$23,0)))</f>
        <v>100.78458290092163</v>
      </c>
      <c r="AY4" s="30">
        <f>ENERGY_PRICING!BA$20*(1+INDEX(DA_LMP_Basis!$C$23:$AF$35,MATCH(LMP_BY_NODE!AY$1,DA_LMP_Basis!$C$23:$C$35,0),MATCH(LMP_BY_NODE!$A4,DA_LMP_Basis!$C$23:$AF$23,0)))</f>
        <v>185.42221582373233</v>
      </c>
      <c r="AZ4" s="30">
        <f>ENERGY_PRICING!BB$20*(1+INDEX(DA_LMP_Basis!$C$23:$AF$35,MATCH(LMP_BY_NODE!AZ$1,DA_LMP_Basis!$C$23:$C$35,0),MATCH(LMP_BY_NODE!$A4,DA_LMP_Basis!$C$23:$AF$23,0)))</f>
        <v>160.32918273047309</v>
      </c>
      <c r="BA4" s="30">
        <f>ENERGY_PRICING!BC$20*(1+INDEX(DA_LMP_Basis!$C$23:$AF$35,MATCH(LMP_BY_NODE!BA$1,DA_LMP_Basis!$C$23:$C$35,0),MATCH(LMP_BY_NODE!$A4,DA_LMP_Basis!$C$23:$AF$23,0)))</f>
        <v>91.261517083566105</v>
      </c>
      <c r="BB4" s="30">
        <f>ENERGY_PRICING!BD$20*(1+INDEX(DA_LMP_Basis!$C$23:$AF$35,MATCH(LMP_BY_NODE!BB$1,DA_LMP_Basis!$C$23:$C$35,0),MATCH(LMP_BY_NODE!$A4,DA_LMP_Basis!$C$23:$AF$23,0)))</f>
        <v>50.99363796156296</v>
      </c>
      <c r="BC4" s="30">
        <f>ENERGY_PRICING!BE$20*(1+INDEX(DA_LMP_Basis!$C$23:$AF$35,MATCH(LMP_BY_NODE!BC$1,DA_LMP_Basis!$C$23:$C$35,0),MATCH(LMP_BY_NODE!$A4,DA_LMP_Basis!$C$23:$AF$23,0)))</f>
        <v>34.572706764543206</v>
      </c>
      <c r="BD4" s="30">
        <f>ENERGY_PRICING!BF$20*(1+INDEX(DA_LMP_Basis!$C$23:$AF$35,MATCH(LMP_BY_NODE!BD$1,DA_LMP_Basis!$C$23:$C$35,0),MATCH(LMP_BY_NODE!$A4,DA_LMP_Basis!$C$23:$AF$23,0)))</f>
        <v>34.726117569939483</v>
      </c>
      <c r="BE4" s="30">
        <f>ENERGY_PRICING!BG$20*(1+INDEX(DA_LMP_Basis!$C$23:$AF$35,MATCH(LMP_BY_NODE!BE$1,DA_LMP_Basis!$C$23:$C$35,0),MATCH(LMP_BY_NODE!$A4,DA_LMP_Basis!$C$23:$AF$23,0)))</f>
        <v>45.294723280324732</v>
      </c>
      <c r="BF4" s="30">
        <f>ENERGY_PRICING!BH$20*(1+INDEX(DA_LMP_Basis!$C$23:$AF$35,MATCH(LMP_BY_NODE!BF$1,DA_LMP_Basis!$C$23:$C$35,0),MATCH(LMP_BY_NODE!$A4,DA_LMP_Basis!$C$23:$AF$23,0)))</f>
        <v>45.355874709915867</v>
      </c>
      <c r="BG4" s="30">
        <f>ENERGY_PRICING!BI$20*(1+INDEX(DA_LMP_Basis!$C$23:$AF$35,MATCH(LMP_BY_NODE!BG$1,DA_LMP_Basis!$C$23:$C$35,0),MATCH(LMP_BY_NODE!$A4,DA_LMP_Basis!$C$23:$AF$23,0)))</f>
        <v>36.057029566546902</v>
      </c>
      <c r="BH4" s="30">
        <f>ENERGY_PRICING!BJ$20*(1+INDEX(DA_LMP_Basis!$C$23:$AF$35,MATCH(LMP_BY_NODE!BH$1,DA_LMP_Basis!$C$23:$C$35,0),MATCH(LMP_BY_NODE!$A4,DA_LMP_Basis!$C$23:$AF$23,0)))</f>
        <v>35.948798690518423</v>
      </c>
      <c r="BI4" s="30">
        <f>ENERGY_PRICING!BK$20*(1+INDEX(DA_LMP_Basis!$C$23:$AF$35,MATCH(LMP_BY_NODE!BI$1,DA_LMP_Basis!$C$23:$C$35,0),MATCH(LMP_BY_NODE!$A4,DA_LMP_Basis!$C$23:$AF$23,0)))</f>
        <v>61.984975734926238</v>
      </c>
      <c r="BJ4" s="30">
        <f>ENERGY_PRICING!BL$20*(1+INDEX(DA_LMP_Basis!$C$23:$AF$35,MATCH(LMP_BY_NODE!BJ$1,DA_LMP_Basis!$C$23:$C$35,0),MATCH(LMP_BY_NODE!$A4,DA_LMP_Basis!$C$23:$AF$23,0)))</f>
        <v>97.312149549722946</v>
      </c>
      <c r="BK4" s="30">
        <f>ENERGY_PRICING!BM$20*(1+INDEX(DA_LMP_Basis!$C$23:$AF$35,MATCH(LMP_BY_NODE!BK$1,DA_LMP_Basis!$C$23:$C$35,0),MATCH(LMP_BY_NODE!$A4,DA_LMP_Basis!$C$23:$AF$23,0)))</f>
        <v>184.2268082467744</v>
      </c>
      <c r="BL4" s="30">
        <f>ENERGY_PRICING!BN$20*(1+INDEX(DA_LMP_Basis!$C$23:$AF$35,MATCH(LMP_BY_NODE!BL$1,DA_LMP_Basis!$C$23:$C$35,0),MATCH(LMP_BY_NODE!$A4,DA_LMP_Basis!$C$23:$AF$23,0)))</f>
        <v>159.27176922850046</v>
      </c>
      <c r="BM4" s="30">
        <f>ENERGY_PRICING!BO$20*(1+INDEX(DA_LMP_Basis!$C$23:$AF$35,MATCH(LMP_BY_NODE!BM$1,DA_LMP_Basis!$C$23:$C$35,0),MATCH(LMP_BY_NODE!$A4,DA_LMP_Basis!$C$23:$AF$23,0)))</f>
        <v>89.997827682994739</v>
      </c>
      <c r="BN4" s="30">
        <f>ENERGY_PRICING!BP$20*(1+INDEX(DA_LMP_Basis!$C$23:$AF$35,MATCH(LMP_BY_NODE!BN$1,DA_LMP_Basis!$C$23:$C$35,0),MATCH(LMP_BY_NODE!$A4,DA_LMP_Basis!$C$23:$AF$23,0)))</f>
        <v>49.02552436272989</v>
      </c>
      <c r="BO4" s="30">
        <f>ENERGY_PRICING!BQ$20*(1+INDEX(DA_LMP_Basis!$C$23:$AF$35,MATCH(LMP_BY_NODE!BO$1,DA_LMP_Basis!$C$23:$C$35,0),MATCH(LMP_BY_NODE!$A4,DA_LMP_Basis!$C$23:$AF$23,0)))</f>
        <v>33.103046149374144</v>
      </c>
      <c r="BP4" s="30">
        <f>ENERGY_PRICING!BR$20*(1+INDEX(DA_LMP_Basis!$C$23:$AF$35,MATCH(LMP_BY_NODE!BP$1,DA_LMP_Basis!$C$23:$C$35,0),MATCH(LMP_BY_NODE!$A4,DA_LMP_Basis!$C$23:$AF$23,0)))</f>
        <v>33.16242447285908</v>
      </c>
      <c r="BQ4" s="30">
        <f>ENERGY_PRICING!BS$20*(1+INDEX(DA_LMP_Basis!$C$23:$AF$35,MATCH(LMP_BY_NODE!BQ$1,DA_LMP_Basis!$C$23:$C$35,0),MATCH(LMP_BY_NODE!$A4,DA_LMP_Basis!$C$23:$AF$23,0)))</f>
        <v>43.266121420250222</v>
      </c>
      <c r="BR4" s="30">
        <f>ENERGY_PRICING!BT$20*(1+INDEX(DA_LMP_Basis!$C$23:$AF$35,MATCH(LMP_BY_NODE!BR$1,DA_LMP_Basis!$C$23:$C$35,0),MATCH(LMP_BY_NODE!$A4,DA_LMP_Basis!$C$23:$AF$23,0)))</f>
        <v>43.324534078195775</v>
      </c>
      <c r="BS4" s="30">
        <f>ENERGY_PRICING!BU$20*(1+INDEX(DA_LMP_Basis!$C$23:$AF$35,MATCH(LMP_BY_NODE!BS$1,DA_LMP_Basis!$C$23:$C$35,0),MATCH(LMP_BY_NODE!$A4,DA_LMP_Basis!$C$23:$AF$23,0)))</f>
        <v>34.68489663293856</v>
      </c>
      <c r="BT4" s="30">
        <f>ENERGY_PRICING!BV$20*(1+INDEX(DA_LMP_Basis!$C$23:$AF$35,MATCH(LMP_BY_NODE!BT$1,DA_LMP_Basis!$C$23:$C$35,0),MATCH(LMP_BY_NODE!$A4,DA_LMP_Basis!$C$23:$AF$23,0)))</f>
        <v>34.580784430888976</v>
      </c>
      <c r="BU4" s="30">
        <f>ENERGY_PRICING!BW$20*(1+INDEX(DA_LMP_Basis!$C$23:$AF$35,MATCH(LMP_BY_NODE!BU$1,DA_LMP_Basis!$C$23:$C$35,0),MATCH(LMP_BY_NODE!$A4,DA_LMP_Basis!$C$23:$AF$23,0)))</f>
        <v>61.230226773986757</v>
      </c>
      <c r="BV4" s="30">
        <f>ENERGY_PRICING!BX$20*(1+INDEX(DA_LMP_Basis!$C$23:$AF$35,MATCH(LMP_BY_NODE!BV$1,DA_LMP_Basis!$C$23:$C$35,0),MATCH(LMP_BY_NODE!$A4,DA_LMP_Basis!$C$23:$AF$23,0)))</f>
        <v>96.255055378935651</v>
      </c>
      <c r="BW4" s="30">
        <f>ENERGY_PRICING!BY$20*(1+INDEX(DA_LMP_Basis!$C$23:$AF$35,MATCH(LMP_BY_NODE!BW$1,DA_LMP_Basis!$C$23:$C$35,0),MATCH(LMP_BY_NODE!$A4,DA_LMP_Basis!$C$23:$AF$23,0)))</f>
        <v>183.73469648995507</v>
      </c>
      <c r="BX4" s="30">
        <f>ENERGY_PRICING!BZ$20*(1+INDEX(DA_LMP_Basis!$C$23:$AF$35,MATCH(LMP_BY_NODE!BX$1,DA_LMP_Basis!$C$23:$C$35,0),MATCH(LMP_BY_NODE!$A4,DA_LMP_Basis!$C$23:$AF$23,0)))</f>
        <v>158.83646529855176</v>
      </c>
      <c r="BY4" s="30">
        <f>ENERGY_PRICING!CA$20*(1+INDEX(DA_LMP_Basis!$C$23:$AF$35,MATCH(LMP_BY_NODE!BY$1,DA_LMP_Basis!$C$23:$C$35,0),MATCH(LMP_BY_NODE!$A4,DA_LMP_Basis!$C$23:$AF$23,0)))</f>
        <v>89.477606443832386</v>
      </c>
      <c r="BZ4" s="30">
        <f>ENERGY_PRICING!CB$20*(1+INDEX(DA_LMP_Basis!$C$23:$AF$35,MATCH(LMP_BY_NODE!BZ$1,DA_LMP_Basis!$C$23:$C$35,0),MATCH(LMP_BY_NODE!$A4,DA_LMP_Basis!$C$23:$AF$23,0)))</f>
        <v>48.215313804079727</v>
      </c>
      <c r="CA4" s="30">
        <f>ENERGY_PRICING!CC$20*(1+INDEX(DA_LMP_Basis!$C$23:$AF$35,MATCH(LMP_BY_NODE!CA$1,DA_LMP_Basis!$C$23:$C$35,0),MATCH(LMP_BY_NODE!$A4,DA_LMP_Basis!$C$23:$AF$23,0)))</f>
        <v>32.498033029832527</v>
      </c>
      <c r="CB4" s="30">
        <f>ENERGY_PRICING!CD$20*(1+INDEX(DA_LMP_Basis!$C$23:$AF$35,MATCH(LMP_BY_NODE!CB$1,DA_LMP_Basis!$C$23:$C$35,0),MATCH(LMP_BY_NODE!$A4,DA_LMP_Basis!$C$23:$AF$23,0)))</f>
        <v>32.518701133670689</v>
      </c>
      <c r="CC4" s="30">
        <f>ENERGY_PRICING!CE$20*(1+INDEX(DA_LMP_Basis!$C$23:$AF$35,MATCH(LMP_BY_NODE!CC$1,DA_LMP_Basis!$C$23:$C$35,0),MATCH(LMP_BY_NODE!$A4,DA_LMP_Basis!$C$23:$AF$23,0)))</f>
        <v>42.43100974412328</v>
      </c>
      <c r="CD4" s="30">
        <f>ENERGY_PRICING!CF$20*(1+INDEX(DA_LMP_Basis!$C$23:$AF$35,MATCH(LMP_BY_NODE!CD$1,DA_LMP_Basis!$C$23:$C$35,0),MATCH(LMP_BY_NODE!$A4,DA_LMP_Basis!$C$23:$AF$23,0)))</f>
        <v>42.488294935795395</v>
      </c>
      <c r="CE4" s="30">
        <f>ENERGY_PRICING!CG$20*(1+INDEX(DA_LMP_Basis!$C$23:$AF$35,MATCH(LMP_BY_NODE!CE$1,DA_LMP_Basis!$C$23:$C$35,0),MATCH(LMP_BY_NODE!$A4,DA_LMP_Basis!$C$23:$AF$23,0)))</f>
        <v>34.120032596970191</v>
      </c>
      <c r="CF4" s="30">
        <f>ENERGY_PRICING!CH$20*(1+INDEX(DA_LMP_Basis!$C$23:$AF$35,MATCH(LMP_BY_NODE!CF$1,DA_LMP_Basis!$C$23:$C$35,0),MATCH(LMP_BY_NODE!$A4,DA_LMP_Basis!$C$23:$AF$23,0)))</f>
        <v>34.017615923647867</v>
      </c>
      <c r="CG4" s="30">
        <f>ENERGY_PRICING!CI$20*(1+INDEX(DA_LMP_Basis!$C$23:$AF$35,MATCH(LMP_BY_NODE!CG$1,DA_LMP_Basis!$C$23:$C$35,0),MATCH(LMP_BY_NODE!$A4,DA_LMP_Basis!$C$23:$AF$23,0)))</f>
        <v>60.919520330189002</v>
      </c>
      <c r="CH4" s="30">
        <f>ENERGY_PRICING!CJ$20*(1+INDEX(DA_LMP_Basis!$C$23:$AF$35,MATCH(LMP_BY_NODE!CH$1,DA_LMP_Basis!$C$23:$C$35,0),MATCH(LMP_BY_NODE!$A4,DA_LMP_Basis!$C$23:$AF$23,0)))</f>
        <v>95.819882907607152</v>
      </c>
      <c r="CI4" s="30">
        <f>ENERGY_PRICING!CK$20*(1+INDEX(DA_LMP_Basis!$C$23:$AF$35,MATCH(LMP_BY_NODE!CI$1,DA_LMP_Basis!$C$23:$C$35,0),MATCH(LMP_BY_NODE!$A4,DA_LMP_Basis!$C$23:$AF$23,0)))</f>
        <v>185.57882077809654</v>
      </c>
      <c r="CJ4" s="30">
        <f>ENERGY_PRICING!CL$20*(1+INDEX(DA_LMP_Basis!$C$23:$AF$35,MATCH(LMP_BY_NODE!CJ$1,DA_LMP_Basis!$C$23:$C$35,0),MATCH(LMP_BY_NODE!$A4,DA_LMP_Basis!$C$23:$AF$23,0)))</f>
        <v>160.46770970354277</v>
      </c>
      <c r="CK4" s="30">
        <f>ENERGY_PRICING!CM$20*(1+INDEX(DA_LMP_Basis!$C$23:$AF$35,MATCH(LMP_BY_NODE!CK$1,DA_LMP_Basis!$C$23:$C$35,0),MATCH(LMP_BY_NODE!$A4,DA_LMP_Basis!$C$23:$AF$23,0)))</f>
        <v>91.427067331633481</v>
      </c>
      <c r="CL4" s="30">
        <f>ENERGY_PRICING!CN$20*(1+INDEX(DA_LMP_Basis!$C$23:$AF$35,MATCH(LMP_BY_NODE!CL$1,DA_LMP_Basis!$C$23:$C$35,0),MATCH(LMP_BY_NODE!$A4,DA_LMP_Basis!$C$23:$AF$23,0)))</f>
        <v>51.251471646299287</v>
      </c>
      <c r="CM4" s="30">
        <f>ENERGY_PRICING!CO$20*(1+INDEX(DA_LMP_Basis!$C$23:$AF$35,MATCH(LMP_BY_NODE!CM$1,DA_LMP_Basis!$C$23:$C$35,0),MATCH(LMP_BY_NODE!$A4,DA_LMP_Basis!$C$23:$AF$23,0)))</f>
        <v>34.765240372331689</v>
      </c>
      <c r="CN4" s="30">
        <f>ENERGY_PRICING!CP$20*(1+INDEX(DA_LMP_Basis!$C$23:$AF$35,MATCH(LMP_BY_NODE!CN$1,DA_LMP_Basis!$C$23:$C$35,0),MATCH(LMP_BY_NODE!$A4,DA_LMP_Basis!$C$23:$AF$23,0)))</f>
        <v>34.93096994901763</v>
      </c>
      <c r="CO4" s="30">
        <f>ENERGY_PRICING!CQ$20*(1+INDEX(DA_LMP_Basis!$C$23:$AF$35,MATCH(LMP_BY_NODE!CO$1,DA_LMP_Basis!$C$23:$C$35,0),MATCH(LMP_BY_NODE!$A4,DA_LMP_Basis!$C$23:$AF$23,0)))</f>
        <v>45.560481259313391</v>
      </c>
      <c r="CP4" s="30">
        <f>ENERGY_PRICING!CR$20*(1+INDEX(DA_LMP_Basis!$C$23:$AF$35,MATCH(LMP_BY_NODE!CP$1,DA_LMP_Basis!$C$23:$C$35,0),MATCH(LMP_BY_NODE!$A4,DA_LMP_Basis!$C$23:$AF$23,0)))</f>
        <v>45.621991483023656</v>
      </c>
      <c r="CQ4" s="30">
        <f>ENERGY_PRICING!CS$20*(1+INDEX(DA_LMP_Basis!$C$23:$AF$35,MATCH(LMP_BY_NODE!CQ$1,DA_LMP_Basis!$C$23:$C$35,0),MATCH(LMP_BY_NODE!$A4,DA_LMP_Basis!$C$23:$AF$23,0)))</f>
        <v>36.23678651270594</v>
      </c>
      <c r="CR4" s="30">
        <f>ENERGY_PRICING!CT$20*(1+INDEX(DA_LMP_Basis!$C$23:$AF$35,MATCH(LMP_BY_NODE!CR$1,DA_LMP_Basis!$C$23:$C$35,0),MATCH(LMP_BY_NODE!$A4,DA_LMP_Basis!$C$23:$AF$23,0)))</f>
        <v>36.128016067778169</v>
      </c>
      <c r="CS4" s="30">
        <f>ENERGY_PRICING!CU$20*(1+INDEX(DA_LMP_Basis!$C$23:$AF$35,MATCH(LMP_BY_NODE!CS$1,DA_LMP_Basis!$C$23:$C$35,0),MATCH(LMP_BY_NODE!$A4,DA_LMP_Basis!$C$23:$AF$23,0)))</f>
        <v>62.083851991746656</v>
      </c>
      <c r="CT4" s="30">
        <f>ENERGY_PRICING!CV$20*(1+INDEX(DA_LMP_Basis!$C$23:$AF$35,MATCH(LMP_BY_NODE!CT$1,DA_LMP_Basis!$C$23:$C$35,0),MATCH(LMP_BY_NODE!$A4,DA_LMP_Basis!$C$23:$AF$23,0)))</f>
        <v>97.450634688654475</v>
      </c>
      <c r="CU4" s="30">
        <f>ENERGY_PRICING!CW$20*(1+INDEX(DA_LMP_Basis!$C$23:$AF$35,MATCH(LMP_BY_NODE!CU$1,DA_LMP_Basis!$C$23:$C$35,0),MATCH(LMP_BY_NODE!$A4,DA_LMP_Basis!$C$23:$AF$23,0)))</f>
        <v>187.12800500399334</v>
      </c>
      <c r="CV4" s="30">
        <f>ENERGY_PRICING!CX$20*(1+INDEX(DA_LMP_Basis!$C$23:$AF$35,MATCH(LMP_BY_NODE!CV$1,DA_LMP_Basis!$C$23:$C$35,0),MATCH(LMP_BY_NODE!$A4,DA_LMP_Basis!$C$23:$AF$23,0)))</f>
        <v>161.83806099550546</v>
      </c>
      <c r="CW4" s="30">
        <f>ENERGY_PRICING!CY$20*(1+INDEX(DA_LMP_Basis!$C$23:$AF$35,MATCH(LMP_BY_NODE!CW$1,DA_LMP_Basis!$C$23:$C$35,0),MATCH(LMP_BY_NODE!$A4,DA_LMP_Basis!$C$23:$AF$23,0)))</f>
        <v>93.064741145597509</v>
      </c>
      <c r="CX4" s="30">
        <f>ENERGY_PRICING!CZ$20*(1+INDEX(DA_LMP_Basis!$C$23:$AF$35,MATCH(LMP_BY_NODE!CX$1,DA_LMP_Basis!$C$23:$C$35,0),MATCH(LMP_BY_NODE!$A4,DA_LMP_Basis!$C$23:$AF$23,0)))</f>
        <v>53.802041511218697</v>
      </c>
      <c r="CY4" s="30">
        <f>ENERGY_PRICING!DA$20*(1+INDEX(DA_LMP_Basis!$C$23:$AF$35,MATCH(LMP_BY_NODE!CY$1,DA_LMP_Basis!$C$23:$C$35,0),MATCH(LMP_BY_NODE!$A4,DA_LMP_Basis!$C$23:$AF$23,0)))</f>
        <v>36.669841854142319</v>
      </c>
      <c r="CZ4" s="30">
        <f>ENERGY_PRICING!DB$20*(1+INDEX(DA_LMP_Basis!$C$23:$AF$35,MATCH(LMP_BY_NODE!CZ$1,DA_LMP_Basis!$C$23:$C$35,0),MATCH(LMP_BY_NODE!$A4,DA_LMP_Basis!$C$23:$AF$23,0)))</f>
        <v>36.957432493537667</v>
      </c>
      <c r="DA4" s="30">
        <f>ENERGY_PRICING!DC$20*(1+INDEX(DA_LMP_Basis!$C$23:$AF$35,MATCH(LMP_BY_NODE!DA$1,DA_LMP_Basis!$C$23:$C$35,0),MATCH(LMP_BY_NODE!$A4,DA_LMP_Basis!$C$23:$AF$23,0)))</f>
        <v>48.189440672679197</v>
      </c>
      <c r="DB4" s="30">
        <f>ENERGY_PRICING!DD$20*(1+INDEX(DA_LMP_Basis!$C$23:$AF$35,MATCH(LMP_BY_NODE!DB$1,DA_LMP_Basis!$C$23:$C$35,0),MATCH(LMP_BY_NODE!$A4,DA_LMP_Basis!$C$23:$AF$23,0)))</f>
        <v>48.254500197827284</v>
      </c>
      <c r="DC4" s="30">
        <f>ENERGY_PRICING!DE$20*(1+INDEX(DA_LMP_Basis!$C$23:$AF$35,MATCH(LMP_BY_NODE!DC$1,DA_LMP_Basis!$C$23:$C$35,0),MATCH(LMP_BY_NODE!$A4,DA_LMP_Basis!$C$23:$AF$23,0)))</f>
        <v>38.014997340170325</v>
      </c>
      <c r="DD4" s="30">
        <f>ENERGY_PRICING!DF$20*(1+INDEX(DA_LMP_Basis!$C$23:$AF$35,MATCH(LMP_BY_NODE!DD$1,DA_LMP_Basis!$C$23:$C$35,0),MATCH(LMP_BY_NODE!$A4,DA_LMP_Basis!$C$23:$AF$23,0)))</f>
        <v>37.900889314251181</v>
      </c>
      <c r="DE4" s="30">
        <f>ENERGY_PRICING!DG$20*(1+INDEX(DA_LMP_Basis!$C$23:$AF$35,MATCH(LMP_BY_NODE!DE$1,DA_LMP_Basis!$C$23:$C$35,0),MATCH(LMP_BY_NODE!$A4,DA_LMP_Basis!$C$23:$AF$23,0)))</f>
        <v>63.06196624109328</v>
      </c>
      <c r="DF4" s="30">
        <f>ENERGY_PRICING!DH$20*(1+INDEX(DA_LMP_Basis!$C$23:$AF$35,MATCH(LMP_BY_NODE!DF$1,DA_LMP_Basis!$C$23:$C$35,0),MATCH(LMP_BY_NODE!$A4,DA_LMP_Basis!$C$23:$AF$23,0)))</f>
        <v>98.820572144495756</v>
      </c>
      <c r="DG4" s="30">
        <f>ENERGY_PRICING!DI$20*(1+INDEX(DA_LMP_Basis!$C$23:$AF$35,MATCH(LMP_BY_NODE!DG$1,DA_LMP_Basis!$C$23:$C$35,0),MATCH(LMP_BY_NODE!$A4,DA_LMP_Basis!$C$23:$AF$23,0)))</f>
        <v>189.50218527066039</v>
      </c>
      <c r="DH4" s="30">
        <f>ENERGY_PRICING!DJ$20*(1+INDEX(DA_LMP_Basis!$C$23:$AF$35,MATCH(LMP_BY_NODE!DH$1,DA_LMP_Basis!$C$23:$C$35,0),MATCH(LMP_BY_NODE!$A4,DA_LMP_Basis!$C$23:$AF$23,0)))</f>
        <v>163.93817339104459</v>
      </c>
      <c r="DI4" s="30">
        <f>ENERGY_PRICING!DK$20*(1+INDEX(DA_LMP_Basis!$C$23:$AF$35,MATCH(LMP_BY_NODE!DI$1,DA_LMP_Basis!$C$23:$C$35,0),MATCH(LMP_BY_NODE!$A4,DA_LMP_Basis!$C$23:$AF$23,0)))</f>
        <v>95.574534872744351</v>
      </c>
      <c r="DJ4" s="30">
        <f>ENERGY_PRICING!DL$20*(1+INDEX(DA_LMP_Basis!$C$23:$AF$35,MATCH(LMP_BY_NODE!DJ$1,DA_LMP_Basis!$C$23:$C$35,0),MATCH(LMP_BY_NODE!$A4,DA_LMP_Basis!$C$23:$AF$23,0)))</f>
        <v>57.710881106161992</v>
      </c>
      <c r="DK4" s="30">
        <f>ENERGY_PRICING!DM$20*(1+INDEX(DA_LMP_Basis!$C$23:$AF$35,MATCH(LMP_BY_NODE!DK$1,DA_LMP_Basis!$C$23:$C$35,0),MATCH(LMP_BY_NODE!$A4,DA_LMP_Basis!$C$23:$AF$23,0)))</f>
        <v>39.588711784774212</v>
      </c>
      <c r="DL4" s="30">
        <f>ENERGY_PRICING!DN$20*(1+INDEX(DA_LMP_Basis!$C$23:$AF$35,MATCH(LMP_BY_NODE!DL$1,DA_LMP_Basis!$C$23:$C$35,0),MATCH(LMP_BY_NODE!$A4,DA_LMP_Basis!$C$23:$AF$23,0)))</f>
        <v>40.063058863799746</v>
      </c>
      <c r="DM4" s="30">
        <f>ENERGY_PRICING!DO$20*(1+INDEX(DA_LMP_Basis!$C$23:$AF$35,MATCH(LMP_BY_NODE!DM$1,DA_LMP_Basis!$C$23:$C$35,0),MATCH(LMP_BY_NODE!$A4,DA_LMP_Basis!$C$23:$AF$23,0)))</f>
        <v>52.218415055934493</v>
      </c>
      <c r="DN4" s="30">
        <f>ENERGY_PRICING!DP$20*(1+INDEX(DA_LMP_Basis!$C$23:$AF$35,MATCH(LMP_BY_NODE!DN$1,DA_LMP_Basis!$C$23:$C$35,0),MATCH(LMP_BY_NODE!$A4,DA_LMP_Basis!$C$23:$AF$23,0)))</f>
        <v>52.288914012554478</v>
      </c>
      <c r="DO4" s="30">
        <f>ENERGY_PRICING!DQ$20*(1+INDEX(DA_LMP_Basis!$C$23:$AF$35,MATCH(LMP_BY_NODE!DO$1,DA_LMP_Basis!$C$23:$C$35,0),MATCH(LMP_BY_NODE!$A4,DA_LMP_Basis!$C$23:$AF$23,0)))</f>
        <v>40.740169069888587</v>
      </c>
      <c r="DP4" s="30">
        <f>ENERGY_PRICING!DR$20*(1+INDEX(DA_LMP_Basis!$C$23:$AF$35,MATCH(LMP_BY_NODE!DP$1,DA_LMP_Basis!$C$23:$C$35,0),MATCH(LMP_BY_NODE!$A4,DA_LMP_Basis!$C$23:$AF$23,0)))</f>
        <v>40.617881010084758</v>
      </c>
      <c r="DQ4" s="30">
        <f>ENERGY_PRICING!DS$20*(1+INDEX(DA_LMP_Basis!$C$23:$AF$35,MATCH(LMP_BY_NODE!DQ$1,DA_LMP_Basis!$C$23:$C$35,0),MATCH(LMP_BY_NODE!$A4,DA_LMP_Basis!$C$23:$AF$23,0)))</f>
        <v>64.560961331880634</v>
      </c>
      <c r="DR4" s="30">
        <f>ENERGY_PRICING!DT$20*(1+INDEX(DA_LMP_Basis!$C$23:$AF$35,MATCH(LMP_BY_NODE!DR$1,DA_LMP_Basis!$C$23:$C$35,0),MATCH(LMP_BY_NODE!$A4,DA_LMP_Basis!$C$23:$AF$23,0)))</f>
        <v>100.92005032136885</v>
      </c>
      <c r="DS4" s="30">
        <f>ENERGY_PRICING!DU$20*(1+INDEX(DA_LMP_Basis!$C$23:$AF$35,MATCH(LMP_BY_NODE!DS$1,DA_LMP_Basis!$C$23:$C$35,0),MATCH(LMP_BY_NODE!$A4,DA_LMP_Basis!$C$23:$AF$23,0)))</f>
        <v>192.2424098669683</v>
      </c>
      <c r="DT4" s="30">
        <f>ENERGY_PRICING!DV$20*(1+INDEX(DA_LMP_Basis!$C$23:$AF$35,MATCH(LMP_BY_NODE!DT$1,DA_LMP_Basis!$C$23:$C$35,0),MATCH(LMP_BY_NODE!$A4,DA_LMP_Basis!$C$23:$AF$23,0)))</f>
        <v>166.36207511496301</v>
      </c>
      <c r="DU4" s="30">
        <f>ENERGY_PRICING!DW$20*(1+INDEX(DA_LMP_Basis!$C$23:$AF$35,MATCH(LMP_BY_NODE!DU$1,DA_LMP_Basis!$C$23:$C$35,0),MATCH(LMP_BY_NODE!$A4,DA_LMP_Basis!$C$23:$AF$23,0)))</f>
        <v>98.471281425373192</v>
      </c>
      <c r="DV4" s="30">
        <f>ENERGY_PRICING!DX$20*(1+INDEX(DA_LMP_Basis!$C$23:$AF$35,MATCH(LMP_BY_NODE!DV$1,DA_LMP_Basis!$C$23:$C$35,0),MATCH(LMP_BY_NODE!$A4,DA_LMP_Basis!$C$23:$AF$23,0)))</f>
        <v>62.222374420914669</v>
      </c>
      <c r="DW4" s="30">
        <f>ENERGY_PRICING!DY$20*(1+INDEX(DA_LMP_Basis!$C$23:$AF$35,MATCH(LMP_BY_NODE!DW$1,DA_LMP_Basis!$C$23:$C$35,0),MATCH(LMP_BY_NODE!$A4,DA_LMP_Basis!$C$23:$AF$23,0)))</f>
        <v>42.957604741065857</v>
      </c>
      <c r="DX4" s="30">
        <f>ENERGY_PRICING!DZ$20*(1+INDEX(DA_LMP_Basis!$C$23:$AF$35,MATCH(LMP_BY_NODE!DX$1,DA_LMP_Basis!$C$23:$C$35,0),MATCH(LMP_BY_NODE!$A4,DA_LMP_Basis!$C$23:$AF$23,0)))</f>
        <v>43.647501833954493</v>
      </c>
      <c r="DY4" s="30">
        <f>ENERGY_PRICING!EA$20*(1+INDEX(DA_LMP_Basis!$C$23:$AF$35,MATCH(LMP_BY_NODE!DY$1,DA_LMP_Basis!$C$23:$C$35,0),MATCH(LMP_BY_NODE!$A4,DA_LMP_Basis!$C$23:$AF$23,0)))</f>
        <v>56.868565197393487</v>
      </c>
      <c r="DZ4" s="30">
        <f>ENERGY_PRICING!EB$20*(1+INDEX(DA_LMP_Basis!$C$23:$AF$35,MATCH(LMP_BY_NODE!DZ$1,DA_LMP_Basis!$C$23:$C$35,0),MATCH(LMP_BY_NODE!$A4,DA_LMP_Basis!$C$23:$AF$23,0)))</f>
        <v>56.94534222148733</v>
      </c>
      <c r="EA4" s="30">
        <f>ENERGY_PRICING!EC$20*(1+INDEX(DA_LMP_Basis!$C$23:$AF$35,MATCH(LMP_BY_NODE!EA$1,DA_LMP_Basis!$C$23:$C$35,0),MATCH(LMP_BY_NODE!$A4,DA_LMP_Basis!$C$23:$AF$23,0)))</f>
        <v>43.885499990114106</v>
      </c>
      <c r="EB4" s="30">
        <f>ENERGY_PRICING!ED$20*(1+INDEX(DA_LMP_Basis!$C$23:$AF$35,MATCH(LMP_BY_NODE!EB$1,DA_LMP_Basis!$C$23:$C$35,0),MATCH(LMP_BY_NODE!$A4,DA_LMP_Basis!$C$23:$AF$23,0)))</f>
        <v>43.753770722174501</v>
      </c>
      <c r="EC4" s="30">
        <f>ENERGY_PRICING!EE$20*(1+INDEX(DA_LMP_Basis!$C$23:$AF$35,MATCH(LMP_BY_NODE!EC$1,DA_LMP_Basis!$C$23:$C$35,0),MATCH(LMP_BY_NODE!$A4,DA_LMP_Basis!$C$23:$AF$23,0)))</f>
        <v>66.291067202605774</v>
      </c>
      <c r="ED4" s="30">
        <f>ENERGY_PRICING!EF$20*(1+INDEX(DA_LMP_Basis!$C$23:$AF$35,MATCH(LMP_BY_NODE!ED$1,DA_LMP_Basis!$C$23:$C$35,0),MATCH(LMP_BY_NODE!$A4,DA_LMP_Basis!$C$23:$AF$23,0)))</f>
        <v>103.34322004459958</v>
      </c>
      <c r="EE4" s="30">
        <f>ENERGY_PRICING!EG$20*(1+INDEX(DA_LMP_Basis!$C$23:$AF$35,MATCH(LMP_BY_NODE!EE$1,DA_LMP_Basis!$C$23:$C$35,0),MATCH(LMP_BY_NODE!$A4,DA_LMP_Basis!$C$23:$AF$23,0)))</f>
        <v>193.55827772903064</v>
      </c>
      <c r="EF4" s="30">
        <f>ENERGY_PRICING!EH$20*(1+INDEX(DA_LMP_Basis!$C$23:$AF$35,MATCH(LMP_BY_NODE!EF$1,DA_LMP_Basis!$C$23:$C$35,0),MATCH(LMP_BY_NODE!$A4,DA_LMP_Basis!$C$23:$AF$23,0)))</f>
        <v>167.52604334720178</v>
      </c>
      <c r="EG4" s="30">
        <f>ENERGY_PRICING!EI$20*(1+INDEX(DA_LMP_Basis!$C$23:$AF$35,MATCH(LMP_BY_NODE!EG$1,DA_LMP_Basis!$C$23:$C$35,0),MATCH(LMP_BY_NODE!$A4,DA_LMP_Basis!$C$23:$AF$23,0)))</f>
        <v>99.86231181692574</v>
      </c>
      <c r="EH4" s="30">
        <f>ENERGY_PRICING!EJ$20*(1+INDEX(DA_LMP_Basis!$C$23:$AF$35,MATCH(LMP_BY_NODE!EH$1,DA_LMP_Basis!$C$23:$C$35,0),MATCH(LMP_BY_NODE!$A4,DA_LMP_Basis!$C$23:$AF$23,0)))</f>
        <v>64.388813285375207</v>
      </c>
      <c r="EI4" s="30">
        <f>ENERGY_PRICING!EK$20*(1+INDEX(DA_LMP_Basis!$C$23:$AF$35,MATCH(LMP_BY_NODE!EI$1,DA_LMP_Basis!$C$23:$C$35,0),MATCH(LMP_BY_NODE!$A4,DA_LMP_Basis!$C$23:$AF$23,0)))</f>
        <v>44.575361905163028</v>
      </c>
      <c r="EJ4" s="30">
        <f>ENERGY_PRICING!EL$20*(1+INDEX(DA_LMP_Basis!$C$23:$AF$35,MATCH(LMP_BY_NODE!EJ$1,DA_LMP_Basis!$C$23:$C$35,0),MATCH(LMP_BY_NODE!$A4,DA_LMP_Basis!$C$23:$AF$23,0)))</f>
        <v>45.368767059504606</v>
      </c>
      <c r="EK4" s="30">
        <f>ENERGY_PRICING!EM$20*(1+INDEX(DA_LMP_Basis!$C$23:$AF$35,MATCH(LMP_BY_NODE!EK$1,DA_LMP_Basis!$C$23:$C$35,0),MATCH(LMP_BY_NODE!$A4,DA_LMP_Basis!$C$23:$AF$23,0)))</f>
        <v>59.101587677797127</v>
      </c>
      <c r="EL4" s="30">
        <f>ENERGY_PRICING!EN$20*(1+INDEX(DA_LMP_Basis!$C$23:$AF$35,MATCH(LMP_BY_NODE!EL$1,DA_LMP_Basis!$C$23:$C$35,0),MATCH(LMP_BY_NODE!$A4,DA_LMP_Basis!$C$23:$AF$23,0)))</f>
        <v>59.181379457409861</v>
      </c>
      <c r="EM4" s="30">
        <f>ENERGY_PRICING!EO$20*(1+INDEX(DA_LMP_Basis!$C$23:$AF$35,MATCH(LMP_BY_NODE!EM$1,DA_LMP_Basis!$C$23:$C$35,0),MATCH(LMP_BY_NODE!$A4,DA_LMP_Basis!$C$23:$AF$23,0)))</f>
        <v>45.395901684578227</v>
      </c>
      <c r="EN4" s="30">
        <f>ENERGY_PRICING!EP$20*(1+INDEX(DA_LMP_Basis!$C$23:$AF$35,MATCH(LMP_BY_NODE!EN$1,DA_LMP_Basis!$C$23:$C$35,0),MATCH(LMP_BY_NODE!$A4,DA_LMP_Basis!$C$23:$AF$23,0)))</f>
        <v>45.259638707109254</v>
      </c>
      <c r="EO4" s="30">
        <f>ENERGY_PRICING!EQ$20*(1+INDEX(DA_LMP_Basis!$C$23:$AF$35,MATCH(LMP_BY_NODE!EO$1,DA_LMP_Basis!$C$23:$C$35,0),MATCH(LMP_BY_NODE!$A4,DA_LMP_Basis!$C$23:$AF$23,0)))</f>
        <v>67.121871625104561</v>
      </c>
      <c r="EP4" s="30">
        <f>ENERGY_PRICING!ER$20*(1+INDEX(DA_LMP_Basis!$C$23:$AF$35,MATCH(LMP_BY_NODE!EP$1,DA_LMP_Basis!$C$23:$C$35,0),MATCH(LMP_BY_NODE!$A4,DA_LMP_Basis!$C$23:$AF$23,0)))</f>
        <v>104.50683676689962</v>
      </c>
      <c r="EQ4" s="30">
        <f>ENERGY_PRICING!ES$20*(1+INDEX(DA_LMP_Basis!$C$23:$AF$35,MATCH(LMP_BY_NODE!EQ$1,DA_LMP_Basis!$C$23:$C$35,0),MATCH(LMP_BY_NODE!$A4,DA_LMP_Basis!$C$23:$AF$23,0)))</f>
        <v>195.62945286608633</v>
      </c>
      <c r="ER4" s="30">
        <f>ENERGY_PRICING!ET$20*(1+INDEX(DA_LMP_Basis!$C$23:$AF$35,MATCH(LMP_BY_NODE!ER$1,DA_LMP_Basis!$C$23:$C$35,0),MATCH(LMP_BY_NODE!$A4,DA_LMP_Basis!$C$23:$AF$23,0)))</f>
        <v>169.35812856824919</v>
      </c>
      <c r="ES4" s="30">
        <f>ENERGY_PRICING!EU$20*(1+INDEX(DA_LMP_Basis!$C$23:$AF$35,MATCH(LMP_BY_NODE!ES$1,DA_LMP_Basis!$C$23:$C$35,0),MATCH(LMP_BY_NODE!$A4,DA_LMP_Basis!$C$23:$AF$23,0)))</f>
        <v>102.05179272525727</v>
      </c>
      <c r="ET4" s="30">
        <f>ENERGY_PRICING!EV$20*(1+INDEX(DA_LMP_Basis!$C$23:$AF$35,MATCH(LMP_BY_NODE!ET$1,DA_LMP_Basis!$C$23:$C$35,0),MATCH(LMP_BY_NODE!$A4,DA_LMP_Basis!$C$23:$AF$23,0)))</f>
        <v>67.798786612780049</v>
      </c>
      <c r="EU4" s="30">
        <f>ENERGY_PRICING!EW$20*(1+INDEX(DA_LMP_Basis!$C$23:$AF$35,MATCH(LMP_BY_NODE!EU$1,DA_LMP_Basis!$C$23:$C$35,0),MATCH(LMP_BY_NODE!$A4,DA_LMP_Basis!$C$23:$AF$23,0)))</f>
        <v>47.121710602227715</v>
      </c>
      <c r="EV4" s="30">
        <f>ENERGY_PRICING!EX$20*(1+INDEX(DA_LMP_Basis!$C$23:$AF$35,MATCH(LMP_BY_NODE!EV$1,DA_LMP_Basis!$C$23:$C$35,0),MATCH(LMP_BY_NODE!$A4,DA_LMP_Basis!$C$23:$AF$23,0)))</f>
        <v>48.078037376244836</v>
      </c>
      <c r="EW4" s="30">
        <f>ENERGY_PRICING!EY$20*(1+INDEX(DA_LMP_Basis!$C$23:$AF$35,MATCH(LMP_BY_NODE!EW$1,DA_LMP_Basis!$C$23:$C$35,0),MATCH(LMP_BY_NODE!$A4,DA_LMP_Basis!$C$23:$AF$23,0)))</f>
        <v>62.616363572277706</v>
      </c>
      <c r="EX4" s="30">
        <f>ENERGY_PRICING!EZ$20*(1+INDEX(DA_LMP_Basis!$C$23:$AF$35,MATCH(LMP_BY_NODE!EX$1,DA_LMP_Basis!$C$23:$C$35,0),MATCH(LMP_BY_NODE!$A4,DA_LMP_Basis!$C$23:$AF$23,0)))</f>
        <v>62.700900575065987</v>
      </c>
      <c r="EY4" s="30">
        <f>ENERGY_PRICING!FA$20*(1+INDEX(DA_LMP_Basis!$C$23:$AF$35,MATCH(LMP_BY_NODE!EY$1,DA_LMP_Basis!$C$23:$C$35,0),MATCH(LMP_BY_NODE!$A4,DA_LMP_Basis!$C$23:$AF$23,0)))</f>
        <v>47.773272944058576</v>
      </c>
      <c r="EZ4" s="30">
        <f>ENERGY_PRICING!FB$20*(1+INDEX(DA_LMP_Basis!$C$23:$AF$35,MATCH(LMP_BY_NODE!EZ$1,DA_LMP_Basis!$C$23:$C$35,0),MATCH(LMP_BY_NODE!$A4,DA_LMP_Basis!$C$23:$AF$23,0)))</f>
        <v>47.629873910814851</v>
      </c>
      <c r="FA4" s="30">
        <f>ENERGY_PRICING!FC$20*(1+INDEX(DA_LMP_Basis!$C$23:$AF$35,MATCH(LMP_BY_NODE!FA$1,DA_LMP_Basis!$C$23:$C$35,0),MATCH(LMP_BY_NODE!$A4,DA_LMP_Basis!$C$23:$AF$23,0)))</f>
        <v>68.429557231878562</v>
      </c>
      <c r="FB4" s="30">
        <f>ENERGY_PRICING!FD$20*(1+INDEX(DA_LMP_Basis!$C$23:$AF$35,MATCH(LMP_BY_NODE!FB$1,DA_LMP_Basis!$C$23:$C$35,0),MATCH(LMP_BY_NODE!$A4,DA_LMP_Basis!$C$23:$AF$23,0)))</f>
        <v>106.33836871153795</v>
      </c>
      <c r="FC4" s="30">
        <f>ENERGY_PRICING!FE$20*(1+INDEX(DA_LMP_Basis!$C$23:$AF$35,MATCH(LMP_BY_NODE!FC$1,DA_LMP_Basis!$C$23:$C$35,0),MATCH(LMP_BY_NODE!$A4,DA_LMP_Basis!$C$23:$AF$23,0)))</f>
        <v>197.13393357572198</v>
      </c>
      <c r="FD4" s="30">
        <f>ENERGY_PRICING!FF$20*(1+INDEX(DA_LMP_Basis!$C$23:$AF$35,MATCH(LMP_BY_NODE!FD$1,DA_LMP_Basis!$C$23:$C$35,0),MATCH(LMP_BY_NODE!$A4,DA_LMP_Basis!$C$23:$AF$23,0)))</f>
        <v>170.68893677667171</v>
      </c>
      <c r="FE4" s="30">
        <f>ENERGY_PRICING!FG$20*(1+INDEX(DA_LMP_Basis!$C$23:$AF$35,MATCH(LMP_BY_NODE!FE$1,DA_LMP_Basis!$C$23:$C$35,0),MATCH(LMP_BY_NODE!$A4,DA_LMP_Basis!$C$23:$AF$23,0)))</f>
        <v>103.64220955277048</v>
      </c>
      <c r="FF4" s="30">
        <f>ENERGY_PRICING!FH$20*(1+INDEX(DA_LMP_Basis!$C$23:$AF$35,MATCH(LMP_BY_NODE!FF$1,DA_LMP_Basis!$C$23:$C$35,0),MATCH(LMP_BY_NODE!$A4,DA_LMP_Basis!$C$23:$AF$23,0)))</f>
        <v>70.275756811807071</v>
      </c>
      <c r="FG4" s="30">
        <f>ENERGY_PRICING!FI$20*(1+INDEX(DA_LMP_Basis!$C$23:$AF$35,MATCH(LMP_BY_NODE!FG$1,DA_LMP_Basis!$C$23:$C$35,0),MATCH(LMP_BY_NODE!$A4,DA_LMP_Basis!$C$23:$AF$23,0)))</f>
        <v>48.971352588653652</v>
      </c>
      <c r="FH4" s="30">
        <f>ENERGY_PRICING!FJ$20*(1+INDEX(DA_LMP_Basis!$C$23:$AF$35,MATCH(LMP_BY_NODE!FH$1,DA_LMP_Basis!$C$23:$C$35,0),MATCH(LMP_BY_NODE!$A4,DA_LMP_Basis!$C$23:$AF$23,0)))</f>
        <v>50.04602398239853</v>
      </c>
      <c r="FI4" s="30">
        <f>ENERGY_PRICING!FK$20*(1+INDEX(DA_LMP_Basis!$C$23:$AF$35,MATCH(LMP_BY_NODE!FI$1,DA_LMP_Basis!$C$23:$C$35,0),MATCH(LMP_BY_NODE!$A4,DA_LMP_Basis!$C$23:$AF$23,0)))</f>
        <v>65.169461297975346</v>
      </c>
      <c r="FJ4" s="30">
        <f>ENERGY_PRICING!FL$20*(1+INDEX(DA_LMP_Basis!$C$23:$AF$35,MATCH(LMP_BY_NODE!FJ$1,DA_LMP_Basis!$C$23:$C$35,0),MATCH(LMP_BY_NODE!$A4,DA_LMP_Basis!$C$23:$AF$23,0)))</f>
        <v>65.257445182972091</v>
      </c>
      <c r="FK4" s="30">
        <f>ENERGY_PRICING!FM$20*(1+INDEX(DA_LMP_Basis!$C$23:$AF$35,MATCH(LMP_BY_NODE!FK$1,DA_LMP_Basis!$C$23:$C$35,0),MATCH(LMP_BY_NODE!$A4,DA_LMP_Basis!$C$23:$AF$23,0)))</f>
        <v>49.500171425765394</v>
      </c>
      <c r="FL4" s="30">
        <f>ENERGY_PRICING!FN$20*(1+INDEX(DA_LMP_Basis!$C$23:$AF$35,MATCH(LMP_BY_NODE!FL$1,DA_LMP_Basis!$C$23:$C$35,0),MATCH(LMP_BY_NODE!$A4,DA_LMP_Basis!$C$23:$AF$23,0)))</f>
        <v>49.351588833650233</v>
      </c>
      <c r="FM4" s="30">
        <f>ENERGY_PRICING!FO$20*(1+INDEX(DA_LMP_Basis!$C$23:$AF$35,MATCH(LMP_BY_NODE!FM$1,DA_LMP_Basis!$C$23:$C$35,0),MATCH(LMP_BY_NODE!$A4,DA_LMP_Basis!$C$23:$AF$23,0)))</f>
        <v>69.379446854663655</v>
      </c>
      <c r="FN4" s="30">
        <f>ENERGY_PRICING!FP$20*(1+INDEX(DA_LMP_Basis!$C$23:$AF$35,MATCH(LMP_BY_NODE!FN$1,DA_LMP_Basis!$C$23:$C$35,0),MATCH(LMP_BY_NODE!$A4,DA_LMP_Basis!$C$23:$AF$23,0)))</f>
        <v>107.66877502556264</v>
      </c>
      <c r="FO4" s="30">
        <f>ENERGY_PRICING!FQ$20*(1+INDEX(DA_LMP_Basis!$C$23:$AF$35,MATCH(LMP_BY_NODE!FO$1,DA_LMP_Basis!$C$23:$C$35,0),MATCH(LMP_BY_NODE!$A4,DA_LMP_Basis!$C$23:$AF$23,0)))</f>
        <v>197.43209966491324</v>
      </c>
      <c r="FP4" s="30">
        <f>ENERGY_PRICING!FR$20*(1+INDEX(DA_LMP_Basis!$C$23:$AF$35,MATCH(LMP_BY_NODE!FP$1,DA_LMP_Basis!$C$23:$C$35,0),MATCH(LMP_BY_NODE!$A4,DA_LMP_Basis!$C$23:$AF$23,0)))</f>
        <v>170.95268351428533</v>
      </c>
      <c r="FQ4" s="30">
        <f>ENERGY_PRICING!FS$20*(1+INDEX(DA_LMP_Basis!$C$23:$AF$35,MATCH(LMP_BY_NODE!FQ$1,DA_LMP_Basis!$C$23:$C$35,0),MATCH(LMP_BY_NODE!$A4,DA_LMP_Basis!$C$23:$AF$23,0)))</f>
        <v>103.95740692459883</v>
      </c>
      <c r="FR4" s="30">
        <f>ENERGY_PRICING!FT$20*(1+INDEX(DA_LMP_Basis!$C$23:$AF$35,MATCH(LMP_BY_NODE!FR$1,DA_LMP_Basis!$C$23:$C$35,0),MATCH(LMP_BY_NODE!$A4,DA_LMP_Basis!$C$23:$AF$23,0)))</f>
        <v>70.766656105202571</v>
      </c>
      <c r="FS4" s="30">
        <f>ENERGY_PRICING!FU$20*(1+INDEX(DA_LMP_Basis!$C$23:$AF$35,MATCH(LMP_BY_NODE!FS$1,DA_LMP_Basis!$C$23:$C$35,0),MATCH(LMP_BY_NODE!$A4,DA_LMP_Basis!$C$23:$AF$23,0)))</f>
        <v>49.33792459849365</v>
      </c>
      <c r="FT4" s="30">
        <f>ENERGY_PRICING!FV$20*(1+INDEX(DA_LMP_Basis!$C$23:$AF$35,MATCH(LMP_BY_NODE!FT$1,DA_LMP_Basis!$C$23:$C$35,0),MATCH(LMP_BY_NODE!$A4,DA_LMP_Basis!$C$23:$AF$23,0)))</f>
        <v>50.436050166303417</v>
      </c>
      <c r="FU4" s="30">
        <f>ENERGY_PRICING!FW$20*(1+INDEX(DA_LMP_Basis!$C$23:$AF$35,MATCH(LMP_BY_NODE!FU$1,DA_LMP_Basis!$C$23:$C$35,0),MATCH(LMP_BY_NODE!$A4,DA_LMP_Basis!$C$23:$AF$23,0)))</f>
        <v>65.675447954579838</v>
      </c>
      <c r="FV4" s="30">
        <f>ENERGY_PRICING!FX$20*(1+INDEX(DA_LMP_Basis!$C$23:$AF$35,MATCH(LMP_BY_NODE!FV$1,DA_LMP_Basis!$C$23:$C$35,0),MATCH(LMP_BY_NODE!$A4,DA_LMP_Basis!$C$23:$AF$23,0)))</f>
        <v>65.764114961255331</v>
      </c>
      <c r="FW4" s="30">
        <f>ENERGY_PRICING!FY$20*(1+INDEX(DA_LMP_Basis!$C$23:$AF$35,MATCH(LMP_BY_NODE!FW$1,DA_LMP_Basis!$C$23:$C$35,0),MATCH(LMP_BY_NODE!$A4,DA_LMP_Basis!$C$23:$AF$23,0)))</f>
        <v>49.842417466823377</v>
      </c>
      <c r="FX4" s="30">
        <f>ENERGY_PRICING!FZ$20*(1+INDEX(DA_LMP_Basis!$C$23:$AF$35,MATCH(LMP_BY_NODE!FX$1,DA_LMP_Basis!$C$23:$C$35,0),MATCH(LMP_BY_NODE!$A4,DA_LMP_Basis!$C$23:$AF$23,0)))</f>
        <v>49.692807569095798</v>
      </c>
      <c r="FY4" s="30">
        <f>ENERGY_PRICING!GA$20*(1+INDEX(DA_LMP_Basis!$C$23:$AF$35,MATCH(LMP_BY_NODE!FY$1,DA_LMP_Basis!$C$23:$C$35,0),MATCH(LMP_BY_NODE!$A4,DA_LMP_Basis!$C$23:$AF$23,0)))</f>
        <v>69.567701095595609</v>
      </c>
      <c r="FZ4" s="30">
        <f>ENERGY_PRICING!GB$20*(1+INDEX(DA_LMP_Basis!$C$23:$AF$35,MATCH(LMP_BY_NODE!FZ$1,DA_LMP_Basis!$C$23:$C$35,0),MATCH(LMP_BY_NODE!$A4,DA_LMP_Basis!$C$23:$AF$23,0)))</f>
        <v>107.93244211358012</v>
      </c>
      <c r="GA4" s="30">
        <f>ENERGY_PRICING!GC$20*(1+INDEX(DA_LMP_Basis!$C$23:$AF$35,MATCH(LMP_BY_NODE!GA$1,DA_LMP_Basis!$C$23:$C$35,0),MATCH(LMP_BY_NODE!$A4,DA_LMP_Basis!$C$23:$AF$23,0)))</f>
        <v>198.35697086646141</v>
      </c>
      <c r="GB4" s="30">
        <f>ENERGY_PRICING!GD$20*(1+INDEX(DA_LMP_Basis!$C$23:$AF$35,MATCH(LMP_BY_NODE!GB$1,DA_LMP_Basis!$C$23:$C$35,0),MATCH(LMP_BY_NODE!$A4,DA_LMP_Basis!$C$23:$AF$23,0)))</f>
        <v>171.77079050553547</v>
      </c>
      <c r="GC4" s="30">
        <f>ENERGY_PRICING!GE$20*(1+INDEX(DA_LMP_Basis!$C$23:$AF$35,MATCH(LMP_BY_NODE!GC$1,DA_LMP_Basis!$C$23:$C$35,0),MATCH(LMP_BY_NODE!$A4,DA_LMP_Basis!$C$23:$AF$23,0)))</f>
        <v>104.93510687967549</v>
      </c>
      <c r="GD4" s="30">
        <f>ENERGY_PRICING!GF$20*(1+INDEX(DA_LMP_Basis!$C$23:$AF$35,MATCH(LMP_BY_NODE!GD$1,DA_LMP_Basis!$C$23:$C$35,0),MATCH(LMP_BY_NODE!$A4,DA_LMP_Basis!$C$23:$AF$23,0)))</f>
        <v>72.289359845769482</v>
      </c>
      <c r="GE4" s="30">
        <f>ENERGY_PRICING!GG$20*(1+INDEX(DA_LMP_Basis!$C$23:$AF$35,MATCH(LMP_BY_NODE!GE$1,DA_LMP_Basis!$C$23:$C$35,0),MATCH(LMP_BY_NODE!$A4,DA_LMP_Basis!$C$23:$AF$23,0)))</f>
        <v>50.474981787371718</v>
      </c>
      <c r="GF4" s="30">
        <f>ENERGY_PRICING!GH$20*(1+INDEX(DA_LMP_Basis!$C$23:$AF$35,MATCH(LMP_BY_NODE!GF$1,DA_LMP_Basis!$C$23:$C$35,0),MATCH(LMP_BY_NODE!$A4,DA_LMP_Basis!$C$23:$AF$23,0)))</f>
        <v>51.645859056112819</v>
      </c>
      <c r="GG4" s="30">
        <f>ENERGY_PRICING!GI$20*(1+INDEX(DA_LMP_Basis!$C$23:$AF$35,MATCH(LMP_BY_NODE!GG$1,DA_LMP_Basis!$C$23:$C$35,0),MATCH(LMP_BY_NODE!$A4,DA_LMP_Basis!$C$23:$AF$23,0)))</f>
        <v>67.244950671439241</v>
      </c>
      <c r="GH4" s="30">
        <f>ENERGY_PRICING!GJ$20*(1+INDEX(DA_LMP_Basis!$C$23:$AF$35,MATCH(LMP_BY_NODE!GH$1,DA_LMP_Basis!$C$23:$C$35,0),MATCH(LMP_BY_NODE!$A4,DA_LMP_Basis!$C$23:$AF$23,0)))</f>
        <v>67.335736629902769</v>
      </c>
      <c r="GI4" s="30">
        <f>ENERGY_PRICING!GK$20*(1+INDEX(DA_LMP_Basis!$C$23:$AF$35,MATCH(LMP_BY_NODE!GI$1,DA_LMP_Basis!$C$23:$C$35,0),MATCH(LMP_BY_NODE!$A4,DA_LMP_Basis!$C$23:$AF$23,0)))</f>
        <v>50.904018764532672</v>
      </c>
      <c r="GJ4" s="30">
        <f>ENERGY_PRICING!GL$20*(1+INDEX(DA_LMP_Basis!$C$23:$AF$35,MATCH(LMP_BY_NODE!GJ$1,DA_LMP_Basis!$C$23:$C$35,0),MATCH(LMP_BY_NODE!$A4,DA_LMP_Basis!$C$23:$AF$23,0)))</f>
        <v>50.751222302636457</v>
      </c>
      <c r="GK4" s="30">
        <f>ENERGY_PRICING!GM$20*(1+INDEX(DA_LMP_Basis!$C$23:$AF$35,MATCH(LMP_BY_NODE!GK$1,DA_LMP_Basis!$C$23:$C$35,0),MATCH(LMP_BY_NODE!$A4,DA_LMP_Basis!$C$23:$AF$23,0)))</f>
        <v>70.151640491519188</v>
      </c>
      <c r="GL4" s="30">
        <f>ENERGY_PRICING!GN$20*(1+INDEX(DA_LMP_Basis!$C$23:$AF$35,MATCH(LMP_BY_NODE!GL$1,DA_LMP_Basis!$C$23:$C$35,0),MATCH(LMP_BY_NODE!$A4,DA_LMP_Basis!$C$23:$AF$23,0)))</f>
        <v>108.75030204247027</v>
      </c>
      <c r="GM4" s="30">
        <f>ENERGY_PRICING!GO$20*(1+INDEX(DA_LMP_Basis!$C$23:$AF$35,MATCH(LMP_BY_NODE!GM$1,DA_LMP_Basis!$C$23:$C$35,0),MATCH(LMP_BY_NODE!$A4,DA_LMP_Basis!$C$23:$AF$23,0)))</f>
        <v>199.65814604117134</v>
      </c>
      <c r="GN4" s="30">
        <f>ENERGY_PRICING!GP$20*(1+INDEX(DA_LMP_Basis!$C$23:$AF$35,MATCH(LMP_BY_NODE!GN$1,DA_LMP_Basis!$C$23:$C$35,0),MATCH(LMP_BY_NODE!$A4,DA_LMP_Basis!$C$23:$AF$23,0)))</f>
        <v>172.9217621278429</v>
      </c>
      <c r="GO4" s="30">
        <f>ENERGY_PRICING!GQ$20*(1+INDEX(DA_LMP_Basis!$C$23:$AF$35,MATCH(LMP_BY_NODE!GO$1,DA_LMP_Basis!$C$23:$C$35,0),MATCH(LMP_BY_NODE!$A4,DA_LMP_Basis!$C$23:$AF$23,0)))</f>
        <v>106.31060533581872</v>
      </c>
      <c r="GP4" s="30">
        <f>ENERGY_PRICING!GR$20*(1+INDEX(DA_LMP_Basis!$C$23:$AF$35,MATCH(LMP_BY_NODE!GP$1,DA_LMP_Basis!$C$23:$C$35,0),MATCH(LMP_BY_NODE!$A4,DA_LMP_Basis!$C$23:$AF$23,0)))</f>
        <v>74.431608736585005</v>
      </c>
      <c r="GQ4" s="30">
        <f>ENERGY_PRICING!GS$20*(1+INDEX(DA_LMP_Basis!$C$23:$AF$35,MATCH(LMP_BY_NODE!GQ$1,DA_LMP_Basis!$C$23:$C$35,0),MATCH(LMP_BY_NODE!$A4,DA_LMP_Basis!$C$23:$AF$23,0)))</f>
        <v>52.074675435435481</v>
      </c>
      <c r="GR4" s="30">
        <f>ENERGY_PRICING!GT$20*(1+INDEX(DA_LMP_Basis!$C$23:$AF$35,MATCH(LMP_BY_NODE!GR$1,DA_LMP_Basis!$C$23:$C$35,0),MATCH(LMP_BY_NODE!$A4,DA_LMP_Basis!$C$23:$AF$23,0)))</f>
        <v>53.347905017678521</v>
      </c>
      <c r="GS4" s="30">
        <f>ENERGY_PRICING!GU$20*(1+INDEX(DA_LMP_Basis!$C$23:$AF$35,MATCH(LMP_BY_NODE!GS$1,DA_LMP_Basis!$C$23:$C$35,0),MATCH(LMP_BY_NODE!$A4,DA_LMP_Basis!$C$23:$AF$23,0)))</f>
        <v>69.453039720378086</v>
      </c>
      <c r="GT4" s="30">
        <f>ENERGY_PRICING!GV$20*(1+INDEX(DA_LMP_Basis!$C$23:$AF$35,MATCH(LMP_BY_NODE!GT$1,DA_LMP_Basis!$C$23:$C$35,0),MATCH(LMP_BY_NODE!$A4,DA_LMP_Basis!$C$23:$AF$23,0)))</f>
        <v>69.546806772272106</v>
      </c>
      <c r="GU4" s="30">
        <f>ENERGY_PRICING!GW$20*(1+INDEX(DA_LMP_Basis!$C$23:$AF$35,MATCH(LMP_BY_NODE!GU$1,DA_LMP_Basis!$C$23:$C$35,0),MATCH(LMP_BY_NODE!$A4,DA_LMP_Basis!$C$23:$AF$23,0)))</f>
        <v>52.397555650216873</v>
      </c>
      <c r="GV4" s="30">
        <f>ENERGY_PRICING!GX$20*(1+INDEX(DA_LMP_Basis!$C$23:$AF$35,MATCH(LMP_BY_NODE!GV$1,DA_LMP_Basis!$C$23:$C$35,0),MATCH(LMP_BY_NODE!$A4,DA_LMP_Basis!$C$23:$AF$23,0)))</f>
        <v>52.240276101181713</v>
      </c>
      <c r="GW4" s="30">
        <f>ENERGY_PRICING!GY$20*(1+INDEX(DA_LMP_Basis!$C$23:$AF$35,MATCH(LMP_BY_NODE!GW$1,DA_LMP_Basis!$C$23:$C$35,0),MATCH(LMP_BY_NODE!$A4,DA_LMP_Basis!$C$23:$AF$23,0)))</f>
        <v>70.973168336952227</v>
      </c>
      <c r="GX4" s="30">
        <f>ENERGY_PRICING!GZ$20*(1+INDEX(DA_LMP_Basis!$C$23:$AF$35,MATCH(LMP_BY_NODE!GX$1,DA_LMP_Basis!$C$23:$C$35,0),MATCH(LMP_BY_NODE!$A4,DA_LMP_Basis!$C$23:$AF$23,0)))</f>
        <v>109.90092607972066</v>
      </c>
      <c r="GY4" s="30">
        <f>ENERGY_PRICING!HA$20*(1+INDEX(DA_LMP_Basis!$C$23:$AF$35,MATCH(LMP_BY_NODE!GY$1,DA_LMP_Basis!$C$23:$C$35,0),MATCH(LMP_BY_NODE!$A4,DA_LMP_Basis!$C$23:$AF$23,0)))</f>
        <v>201.46310811784099</v>
      </c>
      <c r="GZ4" s="30">
        <f>ENERGY_PRICING!HB$20*(1+INDEX(DA_LMP_Basis!$C$23:$AF$35,MATCH(LMP_BY_NODE!GZ$1,DA_LMP_Basis!$C$23:$C$35,0),MATCH(LMP_BY_NODE!$A4,DA_LMP_Basis!$C$23:$AF$23,0)))</f>
        <v>174.51836508336038</v>
      </c>
      <c r="HA4" s="30">
        <f>ENERGY_PRICING!HC$20*(1+INDEX(DA_LMP_Basis!$C$23:$AF$35,MATCH(LMP_BY_NODE!HA$1,DA_LMP_Basis!$C$23:$C$35,0),MATCH(LMP_BY_NODE!$A4,DA_LMP_Basis!$C$23:$AF$23,0)))</f>
        <v>108.21866706194996</v>
      </c>
      <c r="HB4" s="30">
        <f>ENERGY_PRICING!HD$20*(1+INDEX(DA_LMP_Basis!$C$23:$AF$35,MATCH(LMP_BY_NODE!HB$1,DA_LMP_Basis!$C$23:$C$35,0),MATCH(LMP_BY_NODE!$A4,DA_LMP_Basis!$C$23:$AF$23,0)))</f>
        <v>77.403290091919487</v>
      </c>
      <c r="HC4" s="30">
        <f>ENERGY_PRICING!HE$20*(1+INDEX(DA_LMP_Basis!$C$23:$AF$35,MATCH(LMP_BY_NODE!HC$1,DA_LMP_Basis!$C$23:$C$35,0),MATCH(LMP_BY_NODE!$A4,DA_LMP_Basis!$C$23:$AF$23,0)))</f>
        <v>54.293735885684278</v>
      </c>
      <c r="HD4" s="30">
        <f>ENERGY_PRICING!HF$20*(1+INDEX(DA_LMP_Basis!$C$23:$AF$35,MATCH(LMP_BY_NODE!HD$1,DA_LMP_Basis!$C$23:$C$35,0),MATCH(LMP_BY_NODE!$A4,DA_LMP_Basis!$C$23:$AF$23,0)))</f>
        <v>55.708946384810083</v>
      </c>
      <c r="HE4" s="30">
        <f>ENERGY_PRICING!HG$20*(1+INDEX(DA_LMP_Basis!$C$23:$AF$35,MATCH(LMP_BY_NODE!HE$1,DA_LMP_Basis!$C$23:$C$35,0),MATCH(LMP_BY_NODE!$A4,DA_LMP_Basis!$C$23:$AF$23,0)))</f>
        <v>72.516053119886394</v>
      </c>
      <c r="HF4" s="30">
        <f>ENERGY_PRICING!HH$20*(1+INDEX(DA_LMP_Basis!$C$23:$AF$35,MATCH(LMP_BY_NODE!HF$1,DA_LMP_Basis!$C$23:$C$35,0),MATCH(LMP_BY_NODE!$A4,DA_LMP_Basis!$C$23:$AF$23,0)))</f>
        <v>72.613955480149059</v>
      </c>
      <c r="HG4" s="30">
        <f>ENERGY_PRICING!HI$20*(1+INDEX(DA_LMP_Basis!$C$23:$AF$35,MATCH(LMP_BY_NODE!HG$1,DA_LMP_Basis!$C$23:$C$35,0),MATCH(LMP_BY_NODE!$A4,DA_LMP_Basis!$C$23:$AF$23,0)))</f>
        <v>54.469357734335361</v>
      </c>
      <c r="HH4" s="30">
        <f>ENERGY_PRICING!HJ$20*(1+INDEX(DA_LMP_Basis!$C$23:$AF$35,MATCH(LMP_BY_NODE!HH$1,DA_LMP_Basis!$C$23:$C$35,0),MATCH(LMP_BY_NODE!$A4,DA_LMP_Basis!$C$23:$AF$23,0)))</f>
        <v>54.305859343725686</v>
      </c>
      <c r="HI4" s="30">
        <f>ENERGY_PRICING!HK$20*(1+INDEX(DA_LMP_Basis!$C$23:$AF$35,MATCH(LMP_BY_NODE!HI$1,DA_LMP_Basis!$C$23:$C$35,0),MATCH(LMP_BY_NODE!$A4,DA_LMP_Basis!$C$23:$AF$23,0)))</f>
        <v>72.112774006315945</v>
      </c>
      <c r="HJ4" s="30">
        <f>ENERGY_PRICING!HL$20*(1+INDEX(DA_LMP_Basis!$C$23:$AF$35,MATCH(LMP_BY_NODE!HJ$1,DA_LMP_Basis!$C$23:$C$35,0),MATCH(LMP_BY_NODE!$A4,DA_LMP_Basis!$C$23:$AF$23,0)))</f>
        <v>111.49704687276019</v>
      </c>
      <c r="HK4" s="30">
        <f>ENERGY_PRICING!HM$20*(1+INDEX(DA_LMP_Basis!$C$23:$AF$35,MATCH(LMP_BY_NODE!HK$1,DA_LMP_Basis!$C$23:$C$35,0),MATCH(LMP_BY_NODE!$A4,DA_LMP_Basis!$C$23:$AF$23,0)))</f>
        <v>203.16536403049372</v>
      </c>
      <c r="HL4" s="30">
        <f>ENERGY_PRICING!HN$20*(1+INDEX(DA_LMP_Basis!$C$23:$AF$35,MATCH(LMP_BY_NODE!HL$1,DA_LMP_Basis!$C$23:$C$35,0),MATCH(LMP_BY_NODE!$A4,DA_LMP_Basis!$C$23:$AF$23,0)))</f>
        <v>176.02411795003735</v>
      </c>
      <c r="HM4" s="30">
        <f>ENERGY_PRICING!HO$20*(1+INDEX(DA_LMP_Basis!$C$23:$AF$35,MATCH(LMP_BY_NODE!HM$1,DA_LMP_Basis!$C$23:$C$35,0),MATCH(LMP_BY_NODE!$A4,DA_LMP_Basis!$C$23:$AF$23,0)))</f>
        <v>110.01815603570516</v>
      </c>
      <c r="HN4" s="30">
        <f>ENERGY_PRICING!HP$20*(1+INDEX(DA_LMP_Basis!$C$23:$AF$35,MATCH(LMP_BY_NODE!HN$1,DA_LMP_Basis!$C$23:$C$35,0),MATCH(LMP_BY_NODE!$A4,DA_LMP_Basis!$C$23:$AF$23,0)))</f>
        <v>80.205876485851761</v>
      </c>
      <c r="HO4" s="30">
        <f>ENERGY_PRICING!HQ$20*(1+INDEX(DA_LMP_Basis!$C$23:$AF$35,MATCH(LMP_BY_NODE!HO$1,DA_LMP_Basis!$C$23:$C$35,0),MATCH(LMP_BY_NODE!$A4,DA_LMP_Basis!$C$23:$AF$23,0)))</f>
        <v>56.386527097641306</v>
      </c>
      <c r="HP4" s="30">
        <f>ENERGY_PRICING!HR$20*(1+INDEX(DA_LMP_Basis!$C$23:$AF$35,MATCH(LMP_BY_NODE!HP$1,DA_LMP_Basis!$C$23:$C$35,0),MATCH(LMP_BY_NODE!$A4,DA_LMP_Basis!$C$23:$AF$23,0)))</f>
        <v>57.935639498846662</v>
      </c>
      <c r="HQ4" s="30">
        <f>ENERGY_PRICING!HS$20*(1+INDEX(DA_LMP_Basis!$C$23:$AF$35,MATCH(LMP_BY_NODE!HQ$1,DA_LMP_Basis!$C$23:$C$35,0),MATCH(LMP_BY_NODE!$A4,DA_LMP_Basis!$C$23:$AF$23,0)))</f>
        <v>75.404774571291171</v>
      </c>
      <c r="HR4" s="30">
        <f>ENERGY_PRICING!HT$20*(1+INDEX(DA_LMP_Basis!$C$23:$AF$35,MATCH(LMP_BY_NODE!HR$1,DA_LMP_Basis!$C$23:$C$35,0),MATCH(LMP_BY_NODE!$A4,DA_LMP_Basis!$C$23:$AF$23,0)))</f>
        <v>75.50657693212014</v>
      </c>
      <c r="HS4" s="30">
        <f>ENERGY_PRICING!HU$20*(1+INDEX(DA_LMP_Basis!$C$23:$AF$35,MATCH(LMP_BY_NODE!HS$1,DA_LMP_Basis!$C$23:$C$35,0),MATCH(LMP_BY_NODE!$A4,DA_LMP_Basis!$C$23:$AF$23,0)))</f>
        <v>56.423269893002008</v>
      </c>
      <c r="HT4" s="30">
        <f>ENERGY_PRICING!HV$20*(1+INDEX(DA_LMP_Basis!$C$23:$AF$35,MATCH(LMP_BY_NODE!HT$1,DA_LMP_Basis!$C$23:$C$35,0),MATCH(LMP_BY_NODE!$A4,DA_LMP_Basis!$C$23:$AF$23,0)))</f>
        <v>56.253906526071283</v>
      </c>
      <c r="HU4" s="30">
        <f>ENERGY_PRICING!HW$20*(1+INDEX(DA_LMP_Basis!$C$23:$AF$35,MATCH(LMP_BY_NODE!HU$1,DA_LMP_Basis!$C$23:$C$35,0),MATCH(LMP_BY_NODE!$A4,DA_LMP_Basis!$C$23:$AF$23,0)))</f>
        <v>73.187533700074326</v>
      </c>
      <c r="HV4" s="30">
        <f>ENERGY_PRICING!HX$20*(1+INDEX(DA_LMP_Basis!$C$23:$AF$35,MATCH(LMP_BY_NODE!HV$1,DA_LMP_Basis!$C$23:$C$35,0),MATCH(LMP_BY_NODE!$A4,DA_LMP_Basis!$C$23:$AF$23,0)))</f>
        <v>113.00234501302518</v>
      </c>
      <c r="HW4" s="30">
        <f>ENERGY_PRICING!HY$20*(1+INDEX(DA_LMP_Basis!$C$23:$AF$35,MATCH(LMP_BY_NODE!HW$1,DA_LMP_Basis!$C$23:$C$35,0),MATCH(LMP_BY_NODE!$A4,DA_LMP_Basis!$C$23:$AF$23,0)))</f>
        <v>204.90274413449458</v>
      </c>
      <c r="HX4" s="30">
        <f>ENERGY_PRICING!HZ$20*(1+INDEX(DA_LMP_Basis!$C$23:$AF$35,MATCH(LMP_BY_NODE!HX$1,DA_LMP_Basis!$C$23:$C$35,0),MATCH(LMP_BY_NODE!$A4,DA_LMP_Basis!$C$23:$AF$23,0)))</f>
        <v>177.56094038235307</v>
      </c>
      <c r="HY4" s="30">
        <f>ENERGY_PRICING!IA$20*(1+INDEX(DA_LMP_Basis!$C$23:$AF$35,MATCH(LMP_BY_NODE!HY$1,DA_LMP_Basis!$C$23:$C$35,0),MATCH(LMP_BY_NODE!$A4,DA_LMP_Basis!$C$23:$AF$23,0)))</f>
        <v>111.85477549881462</v>
      </c>
      <c r="HZ4" s="30">
        <f>ENERGY_PRICING!IB$20*(1+INDEX(DA_LMP_Basis!$C$23:$AF$35,MATCH(LMP_BY_NODE!HZ$1,DA_LMP_Basis!$C$23:$C$35,0),MATCH(LMP_BY_NODE!$A4,DA_LMP_Basis!$C$23:$AF$23,0)))</f>
        <v>83.066291188699466</v>
      </c>
      <c r="IA4" s="30">
        <f>ENERGY_PRICING!IC$20*(1+INDEX(DA_LMP_Basis!$C$23:$AF$35,MATCH(LMP_BY_NODE!IA$1,DA_LMP_Basis!$C$23:$C$35,0),MATCH(LMP_BY_NODE!$A4,DA_LMP_Basis!$C$23:$AF$23,0)))</f>
        <v>58.522500770257729</v>
      </c>
      <c r="IB4" s="30">
        <f>ENERGY_PRICING!ID$20*(1+INDEX(DA_LMP_Basis!$C$23:$AF$35,MATCH(LMP_BY_NODE!IB$1,DA_LMP_Basis!$C$23:$C$35,0),MATCH(LMP_BY_NODE!$A4,DA_LMP_Basis!$C$23:$AF$23,0)))</f>
        <v>60.208277993028233</v>
      </c>
      <c r="IC4" s="30">
        <f>ENERGY_PRICING!IE$20*(1+INDEX(DA_LMP_Basis!$C$23:$AF$35,MATCH(LMP_BY_NODE!IC$1,DA_LMP_Basis!$C$23:$C$35,0),MATCH(LMP_BY_NODE!$A4,DA_LMP_Basis!$C$23:$AF$23,0)))</f>
        <v>78.353101634435163</v>
      </c>
      <c r="ID4" s="30">
        <f>ENERGY_PRICING!IF$20*(1+INDEX(DA_LMP_Basis!$C$23:$AF$35,MATCH(LMP_BY_NODE!ID$1,DA_LMP_Basis!$C$23:$C$35,0),MATCH(LMP_BY_NODE!$A4,DA_LMP_Basis!$C$23:$AF$23,0)))</f>
        <v>78.458884468082076</v>
      </c>
      <c r="IE4" s="30">
        <f>ENERGY_PRICING!IG$20*(1+INDEX(DA_LMP_Basis!$C$23:$AF$35,MATCH(LMP_BY_NODE!IE$1,DA_LMP_Basis!$C$23:$C$35,0),MATCH(LMP_BY_NODE!$A4,DA_LMP_Basis!$C$23:$AF$23,0)))</f>
        <v>58.417498894763874</v>
      </c>
      <c r="IF4" s="30">
        <f>ENERGY_PRICING!IH$20*(1+INDEX(DA_LMP_Basis!$C$23:$AF$35,MATCH(LMP_BY_NODE!IF$1,DA_LMP_Basis!$C$23:$C$35,0),MATCH(LMP_BY_NODE!$A4,DA_LMP_Basis!$C$23:$AF$23,0)))</f>
        <v>58.242149534132153</v>
      </c>
      <c r="IG4" s="30">
        <f>ENERGY_PRICING!II$20*(1+INDEX(DA_LMP_Basis!$C$23:$AF$35,MATCH(LMP_BY_NODE!IG$1,DA_LMP_Basis!$C$23:$C$35,0),MATCH(LMP_BY_NODE!$A4,DA_LMP_Basis!$C$23:$AF$23,0)))</f>
        <v>74.284469886131063</v>
      </c>
      <c r="IH4" s="30">
        <f>ENERGY_PRICING!IJ$20*(1+INDEX(DA_LMP_Basis!$C$23:$AF$35,MATCH(LMP_BY_NODE!IH$1,DA_LMP_Basis!$C$23:$C$35,0),MATCH(LMP_BY_NODE!$A4,DA_LMP_Basis!$C$23:$AF$23,0)))</f>
        <v>114.53870333614609</v>
      </c>
      <c r="II4" s="30">
        <f>ENERGY_PRICING!IK$20*(1+INDEX(DA_LMP_Basis!$C$23:$AF$35,MATCH(LMP_BY_NODE!II$1,DA_LMP_Basis!$C$23:$C$35,0),MATCH(LMP_BY_NODE!$A4,DA_LMP_Basis!$C$23:$AF$23,0)))</f>
        <v>205.69962765472937</v>
      </c>
      <c r="IJ4" s="30">
        <f>ENERGY_PRICING!IL$20*(1+INDEX(DA_LMP_Basis!$C$23:$AF$35,MATCH(LMP_BY_NODE!IJ$1,DA_LMP_Basis!$C$23:$C$35,0),MATCH(LMP_BY_NODE!$A4,DA_LMP_Basis!$C$23:$AF$23,0)))</f>
        <v>178.26583418597113</v>
      </c>
      <c r="IK4" s="30">
        <f>ENERGY_PRICING!IM$20*(1+INDEX(DA_LMP_Basis!$C$23:$AF$35,MATCH(LMP_BY_NODE!IK$1,DA_LMP_Basis!$C$23:$C$35,0),MATCH(LMP_BY_NODE!$A4,DA_LMP_Basis!$C$23:$AF$23,0)))</f>
        <v>112.69717710093039</v>
      </c>
      <c r="IL4" s="30">
        <f>ENERGY_PRICING!IN$20*(1+INDEX(DA_LMP_Basis!$C$23:$AF$35,MATCH(LMP_BY_NODE!IL$1,DA_LMP_Basis!$C$23:$C$35,0),MATCH(LMP_BY_NODE!$A4,DA_LMP_Basis!$C$23:$AF$23,0)))</f>
        <v>84.378276592749828</v>
      </c>
      <c r="IM4" s="30">
        <f>ENERGY_PRICING!IO$20*(1+INDEX(DA_LMP_Basis!$C$23:$AF$35,MATCH(LMP_BY_NODE!IM$1,DA_LMP_Basis!$C$23:$C$35,0),MATCH(LMP_BY_NODE!$A4,DA_LMP_Basis!$C$23:$AF$23,0)))</f>
        <v>59.502207062187587</v>
      </c>
      <c r="IN4" s="30">
        <f>ENERGY_PRICING!IP$20*(1+INDEX(DA_LMP_Basis!$C$23:$AF$35,MATCH(LMP_BY_NODE!IN$1,DA_LMP_Basis!$C$23:$C$35,0),MATCH(LMP_BY_NODE!$A4,DA_LMP_Basis!$C$23:$AF$23,0)))</f>
        <v>61.250668290519279</v>
      </c>
      <c r="IO4" s="30">
        <f>ENERGY_PRICING!IQ$20*(1+INDEX(DA_LMP_Basis!$C$23:$AF$35,MATCH(LMP_BY_NODE!IO$1,DA_LMP_Basis!$C$23:$C$35,0),MATCH(LMP_BY_NODE!$A4,DA_LMP_Basis!$C$23:$AF$23,0)))</f>
        <v>79.705409769811695</v>
      </c>
      <c r="IP4" s="30">
        <f>ENERGY_PRICING!IR$20*(1+INDEX(DA_LMP_Basis!$C$23:$AF$35,MATCH(LMP_BY_NODE!IP$1,DA_LMP_Basis!$C$23:$C$35,0),MATCH(LMP_BY_NODE!$A4,DA_LMP_Basis!$C$23:$AF$23,0)))</f>
        <v>79.813018325523728</v>
      </c>
      <c r="IQ4" s="30">
        <f>ENERGY_PRICING!IS$20*(1+INDEX(DA_LMP_Basis!$C$23:$AF$35,MATCH(LMP_BY_NODE!IQ$1,DA_LMP_Basis!$C$23:$C$35,0),MATCH(LMP_BY_NODE!$A4,DA_LMP_Basis!$C$23:$AF$23,0)))</f>
        <v>59.33219120844857</v>
      </c>
      <c r="IR4" s="30">
        <f>ENERGY_PRICING!IT$20*(1+INDEX(DA_LMP_Basis!$C$23:$AF$35,MATCH(LMP_BY_NODE!IR$1,DA_LMP_Basis!$C$23:$C$35,0),MATCH(LMP_BY_NODE!$A4,DA_LMP_Basis!$C$23:$AF$23,0)))</f>
        <v>59.15409625419484</v>
      </c>
      <c r="IS4" s="30">
        <f>ENERGY_PRICING!IU$20*(1+INDEX(DA_LMP_Basis!$C$23:$AF$35,MATCH(LMP_BY_NODE!IS$1,DA_LMP_Basis!$C$23:$C$35,0),MATCH(LMP_BY_NODE!$A4,DA_LMP_Basis!$C$23:$AF$23,0)))</f>
        <v>74.787601220146499</v>
      </c>
      <c r="IT4" s="30">
        <f>ENERGY_PRICING!IV$20*(1+INDEX(DA_LMP_Basis!$C$23:$AF$35,MATCH(LMP_BY_NODE!IT$1,DA_LMP_Basis!$C$23:$C$35,0),MATCH(LMP_BY_NODE!$A4,DA_LMP_Basis!$C$23:$AF$23,0)))</f>
        <v>115.24338426696328</v>
      </c>
      <c r="IU4" s="30">
        <f>ENERGY_PRICING!IW$20*(1+INDEX(DA_LMP_Basis!$C$23:$AF$35,MATCH(LMP_BY_NODE!IU$1,DA_LMP_Basis!$C$23:$C$35,0),MATCH(LMP_BY_NODE!$A4,DA_LMP_Basis!$C$23:$AF$23,0)))</f>
        <v>206.81674372738598</v>
      </c>
      <c r="IV4" s="30">
        <f>ENERGY_PRICING!IX$20*(1+INDEX(DA_LMP_Basis!$C$23:$AF$35,MATCH(LMP_BY_NODE!IV$1,DA_LMP_Basis!$C$23:$C$35,0),MATCH(LMP_BY_NODE!$A4,DA_LMP_Basis!$C$23:$AF$23,0)))</f>
        <v>179.25399390761501</v>
      </c>
      <c r="IW4" s="30">
        <f>ENERGY_PRICING!IY$20*(1+INDEX(DA_LMP_Basis!$C$23:$AF$35,MATCH(LMP_BY_NODE!IW$1,DA_LMP_Basis!$C$23:$C$35,0),MATCH(LMP_BY_NODE!$A4,DA_LMP_Basis!$C$23:$AF$23,0)))</f>
        <v>113.87810297712113</v>
      </c>
      <c r="IX4" s="30">
        <f>ENERGY_PRICING!IZ$20*(1+INDEX(DA_LMP_Basis!$C$23:$AF$35,MATCH(LMP_BY_NODE!IX$1,DA_LMP_Basis!$C$23:$C$35,0),MATCH(LMP_BY_NODE!$A4,DA_LMP_Basis!$C$23:$AF$23,0)))</f>
        <v>86.217491414915727</v>
      </c>
      <c r="IY4" s="30">
        <f>ENERGY_PRICING!JA$20*(1+INDEX(DA_LMP_Basis!$C$23:$AF$35,MATCH(LMP_BY_NODE!IY$1,DA_LMP_Basis!$C$23:$C$35,0),MATCH(LMP_BY_NODE!$A4,DA_LMP_Basis!$C$23:$AF$23,0)))</f>
        <v>60.875614363765642</v>
      </c>
      <c r="IZ4" s="30">
        <f>ENERGY_PRICING!JB$20*(1+INDEX(DA_LMP_Basis!$C$23:$AF$35,MATCH(LMP_BY_NODE!IZ$1,DA_LMP_Basis!$C$23:$C$35,0),MATCH(LMP_BY_NODE!$A4,DA_LMP_Basis!$C$23:$AF$23,0)))</f>
        <v>62.71194955150645</v>
      </c>
      <c r="JA4" s="30">
        <f>ENERGY_PRICING!JC$20*(1+INDEX(DA_LMP_Basis!$C$23:$AF$35,MATCH(LMP_BY_NODE!JA$1,DA_LMP_Basis!$C$23:$C$35,0),MATCH(LMP_BY_NODE!$A4,DA_LMP_Basis!$C$23:$AF$23,0)))</f>
        <v>81.601151261326521</v>
      </c>
      <c r="JB4" s="30">
        <f>ENERGY_PRICING!JD$20*(1+INDEX(DA_LMP_Basis!$C$23:$AF$35,MATCH(LMP_BY_NODE!JB$1,DA_LMP_Basis!$C$23:$C$35,0),MATCH(LMP_BY_NODE!$A4,DA_LMP_Basis!$C$23:$AF$23,0)))</f>
        <v>81.711319216764281</v>
      </c>
      <c r="JC4" s="30">
        <f>ENERGY_PRICING!JE$20*(1+INDEX(DA_LMP_Basis!$C$23:$AF$35,MATCH(LMP_BY_NODE!JC$1,DA_LMP_Basis!$C$23:$C$35,0),MATCH(LMP_BY_NODE!$A4,DA_LMP_Basis!$C$23:$AF$23,0)))</f>
        <v>60.614458264054875</v>
      </c>
      <c r="JD4" s="30">
        <f>ENERGY_PRICING!JF$20*(1+INDEX(DA_LMP_Basis!$C$23:$AF$35,MATCH(LMP_BY_NODE!JD$1,DA_LMP_Basis!$C$23:$C$35,0),MATCH(LMP_BY_NODE!$A4,DA_LMP_Basis!$C$23:$AF$23,0)))</f>
        <v>60.432514382465776</v>
      </c>
      <c r="JE4" s="30">
        <f>ENERGY_PRICING!JG$20*(1+INDEX(DA_LMP_Basis!$C$23:$AF$35,MATCH(LMP_BY_NODE!JE$1,DA_LMP_Basis!$C$23:$C$35,0),MATCH(LMP_BY_NODE!$A4,DA_LMP_Basis!$C$23:$AF$23,0)))</f>
        <v>75.492918980664641</v>
      </c>
      <c r="JF4" s="30">
        <f>ENERGY_PRICING!JH$20*(1+INDEX(DA_LMP_Basis!$C$23:$AF$35,MATCH(LMP_BY_NODE!JF$1,DA_LMP_Basis!$C$23:$C$35,0),MATCH(LMP_BY_NODE!$A4,DA_LMP_Basis!$C$23:$AF$23,0)))</f>
        <v>116.23124557155968</v>
      </c>
      <c r="JG4" s="30">
        <f>ENERGY_PRICING!JI$20*(1+INDEX(DA_LMP_Basis!$C$23:$AF$35,MATCH(LMP_BY_NODE!JG$1,DA_LMP_Basis!$C$23:$C$35,0),MATCH(LMP_BY_NODE!$A4,DA_LMP_Basis!$C$23:$AF$23,0)))</f>
        <v>208.25759270143038</v>
      </c>
      <c r="JH4" s="30">
        <f>ENERGY_PRICING!JJ$20*(1+INDEX(DA_LMP_Basis!$C$23:$AF$35,MATCH(LMP_BY_NODE!JH$1,DA_LMP_Basis!$C$23:$C$35,0),MATCH(LMP_BY_NODE!$A4,DA_LMP_Basis!$C$23:$AF$23,0)))</f>
        <v>180.52851582702195</v>
      </c>
      <c r="JI4" s="30">
        <f>ENERGY_PRICING!JK$20*(1+INDEX(DA_LMP_Basis!$C$23:$AF$35,MATCH(LMP_BY_NODE!JI$1,DA_LMP_Basis!$C$23:$C$35,0),MATCH(LMP_BY_NODE!$A4,DA_LMP_Basis!$C$23:$AF$23,0)))</f>
        <v>115.40125341670392</v>
      </c>
      <c r="JJ4" s="30">
        <f>ENERGY_PRICING!JL$20*(1+INDEX(DA_LMP_Basis!$C$23:$AF$35,MATCH(LMP_BY_NODE!JJ$1,DA_LMP_Basis!$C$23:$C$35,0),MATCH(LMP_BY_NODE!$A4,DA_LMP_Basis!$C$23:$AF$23,0)))</f>
        <v>88.589698613817617</v>
      </c>
      <c r="JK4" s="30">
        <f>ENERGY_PRICING!JM$20*(1+INDEX(DA_LMP_Basis!$C$23:$AF$35,MATCH(LMP_BY_NODE!JK$1,DA_LMP_Basis!$C$23:$C$35,0),MATCH(LMP_BY_NODE!$A4,DA_LMP_Basis!$C$23:$AF$23,0)))</f>
        <v>62.647026081724277</v>
      </c>
      <c r="JL4" s="30">
        <f>ENERGY_PRICING!JN$20*(1+INDEX(DA_LMP_Basis!$C$23:$AF$35,MATCH(LMP_BY_NODE!JL$1,DA_LMP_Basis!$C$23:$C$35,0),MATCH(LMP_BY_NODE!$A4,DA_LMP_Basis!$C$23:$AF$23,0)))</f>
        <v>64.596700525213819</v>
      </c>
      <c r="JM4" s="30">
        <f>ENERGY_PRICING!JO$20*(1+INDEX(DA_LMP_Basis!$C$23:$AF$35,MATCH(LMP_BY_NODE!JM$1,DA_LMP_Basis!$C$23:$C$35,0),MATCH(LMP_BY_NODE!$A4,DA_LMP_Basis!$C$23:$AF$23,0)))</f>
        <v>84.046266187125397</v>
      </c>
      <c r="JN4" s="30">
        <f>ENERGY_PRICING!JP$20*(1+INDEX(DA_LMP_Basis!$C$23:$AF$35,MATCH(LMP_BY_NODE!JN$1,DA_LMP_Basis!$C$23:$C$35,0),MATCH(LMP_BY_NODE!$A4,DA_LMP_Basis!$C$23:$AF$23,0)))</f>
        <v>84.159735239521012</v>
      </c>
      <c r="JO4" s="30">
        <f>ENERGY_PRICING!JQ$20*(1+INDEX(DA_LMP_Basis!$C$23:$AF$35,MATCH(LMP_BY_NODE!JO$1,DA_LMP_Basis!$C$23:$C$35,0),MATCH(LMP_BY_NODE!$A4,DA_LMP_Basis!$C$23:$AF$23,0)))</f>
        <v>62.268317891307099</v>
      </c>
      <c r="JP4" s="30">
        <f>ENERGY_PRICING!JR$20*(1+INDEX(DA_LMP_Basis!$C$23:$AF$35,MATCH(LMP_BY_NODE!JP$1,DA_LMP_Basis!$C$23:$C$35,0),MATCH(LMP_BY_NODE!$A4,DA_LMP_Basis!$C$23:$AF$23,0)))</f>
        <v>62.081409688518015</v>
      </c>
      <c r="JQ4" s="30">
        <f>ENERGY_PRICING!JS$20*(1+INDEX(DA_LMP_Basis!$C$23:$AF$35,MATCH(LMP_BY_NODE!JQ$1,DA_LMP_Basis!$C$23:$C$35,0),MATCH(LMP_BY_NODE!$A4,DA_LMP_Basis!$C$23:$AF$23,0)))</f>
        <v>76.402633196127582</v>
      </c>
      <c r="JR4" s="30">
        <f>ENERGY_PRICING!JT$20*(1+INDEX(DA_LMP_Basis!$C$23:$AF$35,MATCH(LMP_BY_NODE!JR$1,DA_LMP_Basis!$C$23:$C$35,0),MATCH(LMP_BY_NODE!$A4,DA_LMP_Basis!$C$23:$AF$23,0)))</f>
        <v>117.50538259461857</v>
      </c>
      <c r="JS4" s="30">
        <f>ENERGY_PRICING!JU$20*(1+INDEX(DA_LMP_Basis!$C$23:$AF$35,MATCH(LMP_BY_NODE!JS$1,DA_LMP_Basis!$C$23:$C$35,0),MATCH(LMP_BY_NODE!$A4,DA_LMP_Basis!$C$23:$AF$23,0)))</f>
        <v>207.27896535698497</v>
      </c>
      <c r="JT4" s="30">
        <f>ENERGY_PRICING!JV$20*(1+INDEX(DA_LMP_Basis!$C$23:$AF$35,MATCH(LMP_BY_NODE!JT$1,DA_LMP_Basis!$C$23:$C$35,0),MATCH(LMP_BY_NODE!$A4,DA_LMP_Basis!$C$23:$AF$23,0)))</f>
        <v>179.66285813222163</v>
      </c>
      <c r="JU4" s="30">
        <f>ENERGY_PRICING!JW$20*(1+INDEX(DA_LMP_Basis!$C$23:$AF$35,MATCH(LMP_BY_NODE!JU$1,DA_LMP_Basis!$C$23:$C$35,0),MATCH(LMP_BY_NODE!$A4,DA_LMP_Basis!$C$23:$AF$23,0)))</f>
        <v>114.36672676142531</v>
      </c>
      <c r="JV4" s="30">
        <f>ENERGY_PRICING!JX$20*(1+INDEX(DA_LMP_Basis!$C$23:$AF$35,MATCH(LMP_BY_NODE!JV$1,DA_LMP_Basis!$C$23:$C$35,0),MATCH(LMP_BY_NODE!$A4,DA_LMP_Basis!$C$23:$AF$23,0)))</f>
        <v>86.978491004029593</v>
      </c>
      <c r="JW4" s="30">
        <f>ENERGY_PRICING!JY$20*(1+INDEX(DA_LMP_Basis!$C$23:$AF$35,MATCH(LMP_BY_NODE!JW$1,DA_LMP_Basis!$C$23:$C$35,0),MATCH(LMP_BY_NODE!$A4,DA_LMP_Basis!$C$23:$AF$23,0)))</f>
        <v>61.443879897291566</v>
      </c>
      <c r="JX4" s="30">
        <f>ENERGY_PRICING!JZ$20*(1+INDEX(DA_LMP_Basis!$C$23:$AF$35,MATCH(LMP_BY_NODE!JX$1,DA_LMP_Basis!$C$23:$C$35,0),MATCH(LMP_BY_NODE!$A4,DA_LMP_Basis!$C$23:$AF$23,0)))</f>
        <v>63.316574104217189</v>
      </c>
      <c r="JY4" s="30">
        <f>ENERGY_PRICING!KA$20*(1+INDEX(DA_LMP_Basis!$C$23:$AF$35,MATCH(LMP_BY_NODE!JY$1,DA_LMP_Basis!$C$23:$C$35,0),MATCH(LMP_BY_NODE!$A4,DA_LMP_Basis!$C$23:$AF$23,0)))</f>
        <v>82.385539511530993</v>
      </c>
      <c r="JZ4" s="30">
        <f>ENERGY_PRICING!KB$20*(1+INDEX(DA_LMP_Basis!$C$23:$AF$35,MATCH(LMP_BY_NODE!JZ$1,DA_LMP_Basis!$C$23:$C$35,0),MATCH(LMP_BY_NODE!$A4,DA_LMP_Basis!$C$23:$AF$23,0)))</f>
        <v>82.496766452638184</v>
      </c>
      <c r="KA4" s="30">
        <f>ENERGY_PRICING!KC$20*(1+INDEX(DA_LMP_Basis!$C$23:$AF$35,MATCH(LMP_BY_NODE!KA$1,DA_LMP_Basis!$C$23:$C$35,0),MATCH(LMP_BY_NODE!$A4,DA_LMP_Basis!$C$23:$AF$23,0)))</f>
        <v>61.145013308898157</v>
      </c>
      <c r="KB4" s="30">
        <f>ENERGY_PRICING!KD$20*(1+INDEX(DA_LMP_Basis!$C$23:$AF$35,MATCH(LMP_BY_NODE!KB$1,DA_LMP_Basis!$C$23:$C$35,0),MATCH(LMP_BY_NODE!$A4,DA_LMP_Basis!$C$23:$AF$23,0)))</f>
        <v>60.961476882444018</v>
      </c>
      <c r="KC4" s="30">
        <f>ENERGY_PRICING!KE$20*(1+INDEX(DA_LMP_Basis!$C$23:$AF$35,MATCH(LMP_BY_NODE!KC$1,DA_LMP_Basis!$C$23:$C$35,0),MATCH(LMP_BY_NODE!$A4,DA_LMP_Basis!$C$23:$AF$23,0)))</f>
        <v>75.784753582843905</v>
      </c>
      <c r="KD4" s="30">
        <f>ENERGY_PRICING!KF$20*(1+INDEX(DA_LMP_Basis!$C$23:$AF$35,MATCH(LMP_BY_NODE!KD$1,DA_LMP_Basis!$C$23:$C$35,0),MATCH(LMP_BY_NODE!$A4,DA_LMP_Basis!$C$23:$AF$23,0)))</f>
        <v>116.63998632214481</v>
      </c>
      <c r="KE4" s="30">
        <f>ENERGY_PRICING!KG$20*(1+INDEX(DA_LMP_Basis!$C$23:$AF$35,MATCH(LMP_BY_NODE!KE$1,DA_LMP_Basis!$C$23:$C$35,0),MATCH(LMP_BY_NODE!$A4,DA_LMP_Basis!$C$23:$AF$23,0)))</f>
        <v>208.91902698142752</v>
      </c>
      <c r="KF4" s="30">
        <f>ENERGY_PRICING!KH$20*(1+INDEX(DA_LMP_Basis!$C$23:$AF$35,MATCH(LMP_BY_NODE!KF$1,DA_LMP_Basis!$C$23:$C$35,0),MATCH(LMP_BY_NODE!$A4,DA_LMP_Basis!$C$23:$AF$23,0)))</f>
        <v>181.11359622287853</v>
      </c>
      <c r="KG4" s="30">
        <f>ENERGY_PRICING!KI$20*(1+INDEX(DA_LMP_Basis!$C$23:$AF$35,MATCH(LMP_BY_NODE!KG$1,DA_LMP_Basis!$C$23:$C$35,0),MATCH(LMP_BY_NODE!$A4,DA_LMP_Basis!$C$23:$AF$23,0)))</f>
        <v>116.1004689017973</v>
      </c>
      <c r="KH4" s="30">
        <f>ENERGY_PRICING!KJ$20*(1+INDEX(DA_LMP_Basis!$C$23:$AF$35,MATCH(LMP_BY_NODE!KH$1,DA_LMP_Basis!$C$23:$C$35,0),MATCH(LMP_BY_NODE!$A4,DA_LMP_Basis!$C$23:$AF$23,0)))</f>
        <v>89.67868100466832</v>
      </c>
      <c r="KI4" s="30">
        <f>ENERGY_PRICING!KK$20*(1+INDEX(DA_LMP_Basis!$C$23:$AF$35,MATCH(LMP_BY_NODE!KI$1,DA_LMP_Basis!$C$23:$C$35,0),MATCH(LMP_BY_NODE!$A4,DA_LMP_Basis!$C$23:$AF$23,0)))</f>
        <v>63.460208070505239</v>
      </c>
      <c r="KJ4" s="30">
        <f>ENERGY_PRICING!KL$20*(1+INDEX(DA_LMP_Basis!$C$23:$AF$35,MATCH(LMP_BY_NODE!KJ$1,DA_LMP_Basis!$C$23:$C$35,0),MATCH(LMP_BY_NODE!$A4,DA_LMP_Basis!$C$23:$AF$23,0)))</f>
        <v>65.461911887212921</v>
      </c>
      <c r="KK4" s="30">
        <f>ENERGY_PRICING!KM$20*(1+INDEX(DA_LMP_Basis!$C$23:$AF$35,MATCH(LMP_BY_NODE!KK$1,DA_LMP_Basis!$C$23:$C$35,0),MATCH(LMP_BY_NODE!$A4,DA_LMP_Basis!$C$23:$AF$23,0)))</f>
        <v>85.168717505473055</v>
      </c>
      <c r="KL4" s="30">
        <f>ENERGY_PRICING!KN$20*(1+INDEX(DA_LMP_Basis!$C$23:$AF$35,MATCH(LMP_BY_NODE!KL$1,DA_LMP_Basis!$C$23:$C$35,0),MATCH(LMP_BY_NODE!$A4,DA_LMP_Basis!$C$23:$AF$23,0)))</f>
        <v>85.283701955199589</v>
      </c>
      <c r="KM4" s="30">
        <f>ENERGY_PRICING!KO$20*(1+INDEX(DA_LMP_Basis!$C$23:$AF$35,MATCH(LMP_BY_NODE!KM$1,DA_LMP_Basis!$C$23:$C$35,0),MATCH(LMP_BY_NODE!$A4,DA_LMP_Basis!$C$23:$AF$23,0)))</f>
        <v>63.027536568263415</v>
      </c>
      <c r="KN4" s="30">
        <f>ENERGY_PRICING!KP$20*(1+INDEX(DA_LMP_Basis!$C$23:$AF$35,MATCH(LMP_BY_NODE!KN$1,DA_LMP_Basis!$C$23:$C$35,0),MATCH(LMP_BY_NODE!$A4,DA_LMP_Basis!$C$23:$AF$23,0)))</f>
        <v>62.838349450558383</v>
      </c>
      <c r="KO4" s="30">
        <f>ENERGY_PRICING!KQ$20*(1+INDEX(DA_LMP_Basis!$C$23:$AF$35,MATCH(LMP_BY_NODE!KO$1,DA_LMP_Basis!$C$23:$C$35,0),MATCH(LMP_BY_NODE!$A4,DA_LMP_Basis!$C$23:$AF$23,0)))</f>
        <v>76.820245435819089</v>
      </c>
      <c r="KP4" s="30">
        <f>ENERGY_PRICING!KR$20*(1+INDEX(DA_LMP_Basis!$C$23:$AF$35,MATCH(LMP_BY_NODE!KP$1,DA_LMP_Basis!$C$23:$C$35,0),MATCH(LMP_BY_NODE!$A4,DA_LMP_Basis!$C$23:$AF$23,0)))</f>
        <v>118.09028630045182</v>
      </c>
      <c r="KQ4" s="30">
        <f>ENERGY_PRICING!KS$20*(1+INDEX(DA_LMP_Basis!$C$23:$AF$35,MATCH(LMP_BY_NODE!KQ$1,DA_LMP_Basis!$C$23:$C$35,0),MATCH(LMP_BY_NODE!$A4,DA_LMP_Basis!$C$23:$AF$23,0)))</f>
        <v>210.49348175174006</v>
      </c>
      <c r="KR4" s="30">
        <f>ENERGY_PRICING!KT$20*(1+INDEX(DA_LMP_Basis!$C$23:$AF$35,MATCH(LMP_BY_NODE!KR$1,DA_LMP_Basis!$C$23:$C$35,0),MATCH(LMP_BY_NODE!$A4,DA_LMP_Basis!$C$23:$AF$23,0)))</f>
        <v>182.50630090742669</v>
      </c>
      <c r="KS4" s="30">
        <f>ENERGY_PRICING!KU$20*(1+INDEX(DA_LMP_Basis!$C$23:$AF$35,MATCH(LMP_BY_NODE!KS$1,DA_LMP_Basis!$C$23:$C$35,0),MATCH(LMP_BY_NODE!$A4,DA_LMP_Basis!$C$23:$AF$23,0)))</f>
        <v>117.76485671669316</v>
      </c>
      <c r="KT4" s="30">
        <f>ENERGY_PRICING!KV$20*(1+INDEX(DA_LMP_Basis!$C$23:$AF$35,MATCH(LMP_BY_NODE!KT$1,DA_LMP_Basis!$C$23:$C$35,0),MATCH(LMP_BY_NODE!$A4,DA_LMP_Basis!$C$23:$AF$23,0)))</f>
        <v>92.270856179001115</v>
      </c>
      <c r="KU4" s="30">
        <f>ENERGY_PRICING!KW$20*(1+INDEX(DA_LMP_Basis!$C$23:$AF$35,MATCH(LMP_BY_NODE!KU$1,DA_LMP_Basis!$C$23:$C$35,0),MATCH(LMP_BY_NODE!$A4,DA_LMP_Basis!$C$23:$AF$23,0)))</f>
        <v>65.395877720669048</v>
      </c>
      <c r="KV4" s="30">
        <f>ENERGY_PRICING!KX$20*(1+INDEX(DA_LMP_Basis!$C$23:$AF$35,MATCH(LMP_BY_NODE!KV$1,DA_LMP_Basis!$C$23:$C$35,0),MATCH(LMP_BY_NODE!$A4,DA_LMP_Basis!$C$23:$AF$23,0)))</f>
        <v>67.52143041751053</v>
      </c>
      <c r="KW4" s="30">
        <f>ENERGY_PRICING!KY$20*(1+INDEX(DA_LMP_Basis!$C$23:$AF$35,MATCH(LMP_BY_NODE!KW$1,DA_LMP_Basis!$C$23:$C$35,0),MATCH(LMP_BY_NODE!$A4,DA_LMP_Basis!$C$23:$AF$23,0)))</f>
        <v>87.840560931283562</v>
      </c>
      <c r="KX4" s="30">
        <f>ENERGY_PRICING!KZ$20*(1+INDEX(DA_LMP_Basis!$C$23:$AF$35,MATCH(LMP_BY_NODE!KX$1,DA_LMP_Basis!$C$23:$C$35,0),MATCH(LMP_BY_NODE!$A4,DA_LMP_Basis!$C$23:$AF$23,0)))</f>
        <v>87.959152579228771</v>
      </c>
      <c r="KY4" s="30">
        <f>ENERGY_PRICING!LA$20*(1+INDEX(DA_LMP_Basis!$C$23:$AF$35,MATCH(LMP_BY_NODE!KY$1,DA_LMP_Basis!$C$23:$C$35,0),MATCH(LMP_BY_NODE!$A4,DA_LMP_Basis!$C$23:$AF$23,0)))</f>
        <v>64.834753859223042</v>
      </c>
      <c r="KZ4" s="30">
        <f>ENERGY_PRICING!LB$20*(1+INDEX(DA_LMP_Basis!$C$23:$AF$35,MATCH(LMP_BY_NODE!KZ$1,DA_LMP_Basis!$C$23:$C$35,0),MATCH(LMP_BY_NODE!$A4,DA_LMP_Basis!$C$23:$AF$23,0)))</f>
        <v>64.6401420930396</v>
      </c>
      <c r="LA4" s="30">
        <f>ENERGY_PRICING!LC$20*(1+INDEX(DA_LMP_Basis!$C$23:$AF$35,MATCH(LMP_BY_NODE!LA$1,DA_LMP_Basis!$C$23:$C$35,0),MATCH(LMP_BY_NODE!$A4,DA_LMP_Basis!$C$23:$AF$23,0)))</f>
        <v>77.814314843479721</v>
      </c>
      <c r="LB4" s="30">
        <f>ENERGY_PRICING!LD$20*(1+INDEX(DA_LMP_Basis!$C$23:$AF$35,MATCH(LMP_BY_NODE!LB$1,DA_LMP_Basis!$C$23:$C$35,0),MATCH(LMP_BY_NODE!$A4,DA_LMP_Basis!$C$23:$AF$23,0)))</f>
        <v>119.48257039831664</v>
      </c>
      <c r="LC4" s="30">
        <f>ENERGY_PRICING!LE$20*(1+INDEX(DA_LMP_Basis!$C$23:$AF$35,MATCH(LMP_BY_NODE!LC$1,DA_LMP_Basis!$C$23:$C$35,0),MATCH(LMP_BY_NODE!$A4,DA_LMP_Basis!$C$23:$AF$23,0)))</f>
        <v>212.21626792431545</v>
      </c>
      <c r="LD4" s="30">
        <f>ENERGY_PRICING!LF$20*(1+INDEX(DA_LMP_Basis!$C$23:$AF$35,MATCH(LMP_BY_NODE!LD$1,DA_LMP_Basis!$C$23:$C$35,0),MATCH(LMP_BY_NODE!$A4,DA_LMP_Basis!$C$23:$AF$23,0)))</f>
        <v>184.0302140856657</v>
      </c>
      <c r="LE4" s="30">
        <f>ENERGY_PRICING!LG$20*(1+INDEX(DA_LMP_Basis!$C$23:$AF$35,MATCH(LMP_BY_NODE!LE$1,DA_LMP_Basis!$C$23:$C$35,0),MATCH(LMP_BY_NODE!$A4,DA_LMP_Basis!$C$23:$AF$23,0)))</f>
        <v>119.58604864127055</v>
      </c>
      <c r="LF4" s="30">
        <f>ENERGY_PRICING!LH$20*(1+INDEX(DA_LMP_Basis!$C$23:$AF$35,MATCH(LMP_BY_NODE!LF$1,DA_LMP_Basis!$C$23:$C$35,0),MATCH(LMP_BY_NODE!$A4,DA_LMP_Basis!$C$23:$AF$23,0)))</f>
        <v>95.107243499512819</v>
      </c>
      <c r="LG4" s="30">
        <f>ENERGY_PRICING!LI$20*(1+INDEX(DA_LMP_Basis!$C$23:$AF$35,MATCH(LMP_BY_NODE!LG$1,DA_LMP_Basis!$C$23:$C$35,0),MATCH(LMP_BY_NODE!$A4,DA_LMP_Basis!$C$23:$AF$23,0)))</f>
        <v>67.5139092899812</v>
      </c>
      <c r="LH4" s="30">
        <f>ENERGY_PRICING!LJ$20*(1+INDEX(DA_LMP_Basis!$C$23:$AF$35,MATCH(LMP_BY_NODE!LH$1,DA_LMP_Basis!$C$23:$C$35,0),MATCH(LMP_BY_NODE!$A4,DA_LMP_Basis!$C$23:$AF$23,0)))</f>
        <v>69.774978828720236</v>
      </c>
      <c r="LI4" s="30">
        <f>ENERGY_PRICING!LK$20*(1+INDEX(DA_LMP_Basis!$C$23:$AF$35,MATCH(LMP_BY_NODE!LI$1,DA_LMP_Basis!$C$23:$C$35,0),MATCH(LMP_BY_NODE!$A4,DA_LMP_Basis!$C$23:$AF$23,0)))</f>
        <v>90.764122151374394</v>
      </c>
      <c r="LJ4" s="30">
        <f>ENERGY_PRICING!LL$20*(1+INDEX(DA_LMP_Basis!$C$23:$AF$35,MATCH(LMP_BY_NODE!LJ$1,DA_LMP_Basis!$C$23:$C$35,0),MATCH(LMP_BY_NODE!$A4,DA_LMP_Basis!$C$23:$AF$23,0)))</f>
        <v>90.886660836306646</v>
      </c>
      <c r="LK4" s="30">
        <f>ENERGY_PRICING!LM$20*(1+INDEX(DA_LMP_Basis!$C$23:$AF$35,MATCH(LMP_BY_NODE!LK$1,DA_LMP_Basis!$C$23:$C$35,0),MATCH(LMP_BY_NODE!$A4,DA_LMP_Basis!$C$23:$AF$23,0)))</f>
        <v>66.812231407902544</v>
      </c>
      <c r="LL4" s="30">
        <f>ENERGY_PRICING!LN$20*(1+INDEX(DA_LMP_Basis!$C$23:$AF$35,MATCH(LMP_BY_NODE!LL$1,DA_LMP_Basis!$C$23:$C$35,0),MATCH(LMP_BY_NODE!$A4,DA_LMP_Basis!$C$23:$AF$23,0)))</f>
        <v>66.611683930153475</v>
      </c>
      <c r="LM4" s="30">
        <f>ENERGY_PRICING!LO$20*(1+INDEX(DA_LMP_Basis!$C$23:$AF$35,MATCH(LMP_BY_NODE!LM$1,DA_LMP_Basis!$C$23:$C$35,0),MATCH(LMP_BY_NODE!$A4,DA_LMP_Basis!$C$23:$AF$23,0)))</f>
        <v>78.902036804370312</v>
      </c>
      <c r="LN4" s="30">
        <f>ENERGY_PRICING!LP$20*(1+INDEX(DA_LMP_Basis!$C$23:$AF$35,MATCH(LMP_BY_NODE!LN$1,DA_LMP_Basis!$C$23:$C$35,0),MATCH(LMP_BY_NODE!$A4,DA_LMP_Basis!$C$23:$AF$23,0)))</f>
        <v>121.00602336586167</v>
      </c>
      <c r="LO4" s="30">
        <f>ENERGY_PRICING!LQ$20*(1+INDEX(DA_LMP_Basis!$C$23:$AF$35,MATCH(LMP_BY_NODE!LO$1,DA_LMP_Basis!$C$23:$C$35,0),MATCH(LMP_BY_NODE!$A4,DA_LMP_Basis!$C$23:$AF$23,0)))</f>
        <v>213.98245184034022</v>
      </c>
      <c r="LP4" s="30">
        <f>ENERGY_PRICING!LR$20*(1+INDEX(DA_LMP_Basis!$C$23:$AF$35,MATCH(LMP_BY_NODE!LP$1,DA_LMP_Basis!$C$23:$C$35,0),MATCH(LMP_BY_NODE!$A4,DA_LMP_Basis!$C$23:$AF$23,0)))</f>
        <v>185.59251530892226</v>
      </c>
      <c r="LQ4" s="30">
        <f>ENERGY_PRICING!LS$20*(1+INDEX(DA_LMP_Basis!$C$23:$AF$35,MATCH(LMP_BY_NODE!LQ$1,DA_LMP_Basis!$C$23:$C$35,0),MATCH(LMP_BY_NODE!$A4,DA_LMP_Basis!$C$23:$AF$23,0)))</f>
        <v>121.45311719358803</v>
      </c>
      <c r="LR4" s="30">
        <f>ENERGY_PRICING!LT$20*(1+INDEX(DA_LMP_Basis!$C$23:$AF$35,MATCH(LMP_BY_NODE!LR$1,DA_LMP_Basis!$C$23:$C$35,0),MATCH(LMP_BY_NODE!$A4,DA_LMP_Basis!$C$23:$AF$23,0)))</f>
        <v>98.015080667497358</v>
      </c>
      <c r="LS4" s="30">
        <f>ENERGY_PRICING!LU$20*(1+INDEX(DA_LMP_Basis!$C$23:$AF$35,MATCH(LMP_BY_NODE!LS$1,DA_LMP_Basis!$C$23:$C$35,0),MATCH(LMP_BY_NODE!$A4,DA_LMP_Basis!$C$23:$AF$23,0)))</f>
        <v>69.685295008592917</v>
      </c>
      <c r="LT4" s="30">
        <f>ENERGY_PRICING!LV$20*(1+INDEX(DA_LMP_Basis!$C$23:$AF$35,MATCH(LMP_BY_NODE!LT$1,DA_LMP_Basis!$C$23:$C$35,0),MATCH(LMP_BY_NODE!$A4,DA_LMP_Basis!$C$23:$AF$23,0)))</f>
        <v>72.085295118240936</v>
      </c>
      <c r="LU4" s="30">
        <f>ENERGY_PRICING!LW$20*(1+INDEX(DA_LMP_Basis!$C$23:$AF$35,MATCH(LMP_BY_NODE!LU$1,DA_LMP_Basis!$C$23:$C$35,0),MATCH(LMP_BY_NODE!$A4,DA_LMP_Basis!$C$23:$AF$23,0)))</f>
        <v>93.761329167912848</v>
      </c>
      <c r="LV4" s="30">
        <f>ENERGY_PRICING!LX$20*(1+INDEX(DA_LMP_Basis!$C$23:$AF$35,MATCH(LMP_BY_NODE!LV$1,DA_LMP_Basis!$C$23:$C$35,0),MATCH(LMP_BY_NODE!$A4,DA_LMP_Basis!$C$23:$AF$23,0)))</f>
        <v>93.887914317434536</v>
      </c>
      <c r="LW4" s="30">
        <f>ENERGY_PRICING!LY$20*(1+INDEX(DA_LMP_Basis!$C$23:$AF$35,MATCH(LMP_BY_NODE!LW$1,DA_LMP_Basis!$C$23:$C$35,0),MATCH(LMP_BY_NODE!$A4,DA_LMP_Basis!$C$23:$AF$23,0)))</f>
        <v>68.839522488116444</v>
      </c>
      <c r="LX4" s="30">
        <f>ENERGY_PRICING!LZ$20*(1+INDEX(DA_LMP_Basis!$C$23:$AF$35,MATCH(LMP_BY_NODE!LX$1,DA_LMP_Basis!$C$23:$C$35,0),MATCH(LMP_BY_NODE!$A4,DA_LMP_Basis!$C$23:$AF$23,0)))</f>
        <v>68.632889775609712</v>
      </c>
      <c r="LY4" s="30">
        <f>ENERGY_PRICING!MA$20*(1+INDEX(DA_LMP_Basis!$C$23:$AF$35,MATCH(LMP_BY_NODE!LY$1,DA_LMP_Basis!$C$23:$C$35,0),MATCH(LMP_BY_NODE!$A4,DA_LMP_Basis!$C$23:$AF$23,0)))</f>
        <v>80.017158961149704</v>
      </c>
      <c r="LZ4" s="30">
        <f>ENERGY_PRICING!MB$20*(1+INDEX(DA_LMP_Basis!$C$23:$AF$35,MATCH(LMP_BY_NODE!LZ$1,DA_LMP_Basis!$C$23:$C$35,0),MATCH(LMP_BY_NODE!$A4,DA_LMP_Basis!$C$23:$AF$23,0)))</f>
        <v>122.56785278551389</v>
      </c>
      <c r="MA4" s="30">
        <f>ENERGY_PRICING!MC$20*(1+INDEX(DA_LMP_Basis!$C$23:$AF$35,MATCH(LMP_BY_NODE!MA$1,DA_LMP_Basis!$C$23:$C$35,0),MATCH(LMP_BY_NODE!$A4,DA_LMP_Basis!$C$23:$AF$23,0)))</f>
        <v>216.33069221686452</v>
      </c>
      <c r="MB4" s="30">
        <f>ENERGY_PRICING!MD$20*(1+INDEX(DA_LMP_Basis!$C$23:$AF$35,MATCH(LMP_BY_NODE!MB$1,DA_LMP_Basis!$C$23:$C$35,0),MATCH(LMP_BY_NODE!$A4,DA_LMP_Basis!$C$23:$AF$23,0)))</f>
        <v>187.66968223330545</v>
      </c>
      <c r="MC4" s="30">
        <f>ENERGY_PRICING!ME$20*(1+INDEX(DA_LMP_Basis!$C$23:$AF$35,MATCH(LMP_BY_NODE!MC$1,DA_LMP_Basis!$C$23:$C$35,0),MATCH(LMP_BY_NODE!$A4,DA_LMP_Basis!$C$23:$AF$23,0)))</f>
        <v>123.93548934096808</v>
      </c>
      <c r="MD4" s="30">
        <f>ENERGY_PRICING!MF$20*(1+INDEX(DA_LMP_Basis!$C$23:$AF$35,MATCH(LMP_BY_NODE!MD$1,DA_LMP_Basis!$C$23:$C$35,0),MATCH(LMP_BY_NODE!$A4,DA_LMP_Basis!$C$23:$AF$23,0)))</f>
        <v>101.881212945266</v>
      </c>
      <c r="ME4" s="30">
        <f>ENERGY_PRICING!MG$20*(1+INDEX(DA_LMP_Basis!$C$23:$AF$35,MATCH(LMP_BY_NODE!ME$1,DA_LMP_Basis!$C$23:$C$35,0),MATCH(LMP_BY_NODE!$A4,DA_LMP_Basis!$C$23:$AF$23,0)))</f>
        <v>72.572273862374189</v>
      </c>
      <c r="MF4" s="30">
        <f>ENERGY_PRICING!MH$20*(1+INDEX(DA_LMP_Basis!$C$23:$AF$35,MATCH(LMP_BY_NODE!MF$1,DA_LMP_Basis!$C$23:$C$35,0),MATCH(LMP_BY_NODE!$A4,DA_LMP_Basis!$C$23:$AF$23,0)))</f>
        <v>75.156989942529037</v>
      </c>
      <c r="MG4" s="30">
        <f>ENERGY_PRICING!MI$20*(1+INDEX(DA_LMP_Basis!$C$23:$AF$35,MATCH(LMP_BY_NODE!MG$1,DA_LMP_Basis!$C$23:$C$35,0),MATCH(LMP_BY_NODE!$A4,DA_LMP_Basis!$C$23:$AF$23,0)))</f>
        <v>97.746283661711232</v>
      </c>
      <c r="MH4" s="30">
        <f>ENERGY_PRICING!MJ$20*(1+INDEX(DA_LMP_Basis!$C$23:$AF$35,MATCH(LMP_BY_NODE!MH$1,DA_LMP_Basis!$C$23:$C$35,0),MATCH(LMP_BY_NODE!$A4,DA_LMP_Basis!$C$23:$AF$23,0)))</f>
        <v>97.878248812400898</v>
      </c>
      <c r="MI4" s="30">
        <f>ENERGY_PRICING!MK$20*(1+INDEX(DA_LMP_Basis!$C$23:$AF$35,MATCH(LMP_BY_NODE!MI$1,DA_LMP_Basis!$C$23:$C$35,0),MATCH(LMP_BY_NODE!$A4,DA_LMP_Basis!$C$23:$AF$23,0)))</f>
        <v>71.534919454611625</v>
      </c>
      <c r="MJ4" s="30">
        <f>ENERGY_PRICING!ML$20*(1+INDEX(DA_LMP_Basis!$C$23:$AF$35,MATCH(LMP_BY_NODE!MJ$1,DA_LMP_Basis!$C$23:$C$35,0),MATCH(LMP_BY_NODE!$A4,DA_LMP_Basis!$C$23:$AF$23,0)))</f>
        <v>71.320196081880383</v>
      </c>
      <c r="MK4" s="30">
        <f>ENERGY_PRICING!MM$20*(1+INDEX(DA_LMP_Basis!$C$23:$AF$35,MATCH(LMP_BY_NODE!MK$1,DA_LMP_Basis!$C$23:$C$35,0),MATCH(LMP_BY_NODE!$A4,DA_LMP_Basis!$C$23:$AF$23,0)))</f>
        <v>81.499776286303415</v>
      </c>
      <c r="ML4" s="30">
        <f>ENERGY_PRICING!MN$20*(1+INDEX(DA_LMP_Basis!$C$23:$AF$35,MATCH(LMP_BY_NODE!ML$1,DA_LMP_Basis!$C$23:$C$35,0),MATCH(LMP_BY_NODE!$A4,DA_LMP_Basis!$C$23:$AF$23,0)))</f>
        <v>124.64439242059647</v>
      </c>
      <c r="MM4" s="30">
        <f>ENERGY_PRICING!MO$20*(1+INDEX(DA_LMP_Basis!$C$23:$AF$35,MATCH(LMP_BY_NODE!MM$1,DA_LMP_Basis!$C$23:$C$35,0),MATCH(LMP_BY_NODE!$A4,DA_LMP_Basis!$C$23:$AF$23,0)))</f>
        <v>217.96308379764812</v>
      </c>
      <c r="MN4" s="30">
        <f>ENERGY_PRICING!MP$20*(1+INDEX(DA_LMP_Basis!$C$23:$AF$35,MATCH(LMP_BY_NODE!MN$1,DA_LMP_Basis!$C$23:$C$35,0),MATCH(LMP_BY_NODE!$A4,DA_LMP_Basis!$C$23:$AF$23,0)))</f>
        <v>189.1136356859175</v>
      </c>
      <c r="MO4" s="30">
        <f>ENERGY_PRICING!MQ$20*(1+INDEX(DA_LMP_Basis!$C$23:$AF$35,MATCH(LMP_BY_NODE!MO$1,DA_LMP_Basis!$C$23:$C$35,0),MATCH(LMP_BY_NODE!$A4,DA_LMP_Basis!$C$23:$AF$23,0)))</f>
        <v>125.66112332387095</v>
      </c>
      <c r="MP4" s="30">
        <f>ENERGY_PRICING!MR$20*(1+INDEX(DA_LMP_Basis!$C$23:$AF$35,MATCH(LMP_BY_NODE!MP$1,DA_LMP_Basis!$C$23:$C$35,0),MATCH(LMP_BY_NODE!$A4,DA_LMP_Basis!$C$23:$AF$23,0)))</f>
        <v>104.56877502090259</v>
      </c>
      <c r="MQ4" s="30">
        <f>ENERGY_PRICING!MS$20*(1+INDEX(DA_LMP_Basis!$C$23:$AF$35,MATCH(LMP_BY_NODE!MQ$1,DA_LMP_Basis!$C$23:$C$35,0),MATCH(LMP_BY_NODE!$A4,DA_LMP_Basis!$C$23:$AF$23,0)))</f>
        <v>74.579172313625705</v>
      </c>
      <c r="MR4" s="30">
        <f>ENERGY_PRICING!MT$20*(1+INDEX(DA_LMP_Basis!$C$23:$AF$35,MATCH(LMP_BY_NODE!MR$1,DA_LMP_Basis!$C$23:$C$35,0),MATCH(LMP_BY_NODE!$A4,DA_LMP_Basis!$C$23:$AF$23,0)))</f>
        <v>77.292294666880181</v>
      </c>
      <c r="MS4" s="30">
        <f>ENERGY_PRICING!MU$20*(1+INDEX(DA_LMP_Basis!$C$23:$AF$35,MATCH(LMP_BY_NODE!MS$1,DA_LMP_Basis!$C$23:$C$35,0),MATCH(LMP_BY_NODE!$A4,DA_LMP_Basis!$C$23:$AF$23,0)))</f>
        <v>100.51644562234941</v>
      </c>
      <c r="MT4" s="30">
        <f>ENERGY_PRICING!MV$20*(1+INDEX(DA_LMP_Basis!$C$23:$AF$35,MATCH(LMP_BY_NODE!MT$1,DA_LMP_Basis!$C$23:$C$35,0),MATCH(LMP_BY_NODE!$A4,DA_LMP_Basis!$C$23:$AF$23,0)))</f>
        <v>100.65215070899239</v>
      </c>
      <c r="MU4" s="30">
        <f>ENERGY_PRICING!MW$20*(1+INDEX(DA_LMP_Basis!$C$23:$AF$35,MATCH(LMP_BY_NODE!MU$1,DA_LMP_Basis!$C$23:$C$35,0),MATCH(LMP_BY_NODE!$A4,DA_LMP_Basis!$C$23:$AF$23,0)))</f>
        <v>73.408638754800535</v>
      </c>
      <c r="MV4" s="30">
        <f>ENERGY_PRICING!MX$20*(1+INDEX(DA_LMP_Basis!$C$23:$AF$35,MATCH(LMP_BY_NODE!MV$1,DA_LMP_Basis!$C$23:$C$35,0),MATCH(LMP_BY_NODE!$A4,DA_LMP_Basis!$C$23:$AF$23,0)))</f>
        <v>73.188291117294042</v>
      </c>
      <c r="MW4" s="30">
        <f>ENERGY_PRICING!MY$20*(1+INDEX(DA_LMP_Basis!$C$23:$AF$35,MATCH(LMP_BY_NODE!MW$1,DA_LMP_Basis!$C$23:$C$35,0),MATCH(LMP_BY_NODE!$A4,DA_LMP_Basis!$C$23:$AF$23,0)))</f>
        <v>82.53042547507475</v>
      </c>
      <c r="MX4" s="30">
        <f>ENERGY_PRICING!MZ$20*(1+INDEX(DA_LMP_Basis!$C$23:$AF$35,MATCH(LMP_BY_NODE!MX$1,DA_LMP_Basis!$C$23:$C$35,0),MATCH(LMP_BY_NODE!$A4,DA_LMP_Basis!$C$23:$AF$23,0)))</f>
        <v>126.08790980977004</v>
      </c>
    </row>
    <row r="5" spans="1:362" x14ac:dyDescent="0.25">
      <c r="A5" s="1">
        <v>555</v>
      </c>
      <c r="B5" s="1" t="s">
        <v>63</v>
      </c>
      <c r="C5" s="30">
        <f>ENERGY_PRICING!E$19*(1+INDEX(DA_LMP_Basis!$C$23:$AF$35,MATCH(LMP_BY_NODE!C$1,DA_LMP_Basis!$C$23:$C$35,0),MATCH(LMP_BY_NODE!$A5,DA_LMP_Basis!$C$23:$AF$23,0)))</f>
        <v>54.574655343144279</v>
      </c>
      <c r="D5" s="30">
        <f>ENERGY_PRICING!F$19*(1+INDEX(DA_LMP_Basis!$C$23:$AF$35,MATCH(LMP_BY_NODE!D$1,DA_LMP_Basis!$C$23:$C$35,0),MATCH(LMP_BY_NODE!$A5,DA_LMP_Basis!$C$23:$AF$23,0)))</f>
        <v>51.373976908498108</v>
      </c>
      <c r="E5" s="30">
        <f>ENERGY_PRICING!G$19*(1+INDEX(DA_LMP_Basis!$C$23:$AF$35,MATCH(LMP_BY_NODE!E$1,DA_LMP_Basis!$C$23:$C$35,0),MATCH(LMP_BY_NODE!$A5,DA_LMP_Basis!$C$23:$AF$23,0)))</f>
        <v>39.127820220776876</v>
      </c>
      <c r="F5" s="30">
        <f>ENERGY_PRICING!H$19*(1+INDEX(DA_LMP_Basis!$C$23:$AF$35,MATCH(LMP_BY_NODE!F$1,DA_LMP_Basis!$C$23:$C$35,0),MATCH(LMP_BY_NODE!$A5,DA_LMP_Basis!$C$23:$AF$23,0)))</f>
        <v>45.123174708450783</v>
      </c>
      <c r="G5" s="30">
        <f>ENERGY_PRICING!I$19*(1+INDEX(DA_LMP_Basis!$C$23:$AF$35,MATCH(LMP_BY_NODE!G$1,DA_LMP_Basis!$C$23:$C$35,0),MATCH(LMP_BY_NODE!$A5,DA_LMP_Basis!$C$23:$AF$23,0)))</f>
        <v>25.822389042365828</v>
      </c>
      <c r="H5" s="30">
        <f>ENERGY_PRICING!J$19*(1+INDEX(DA_LMP_Basis!$C$23:$AF$35,MATCH(LMP_BY_NODE!H$1,DA_LMP_Basis!$C$23:$C$35,0),MATCH(LMP_BY_NODE!$A5,DA_LMP_Basis!$C$23:$AF$23,0)))</f>
        <v>29.474075975634939</v>
      </c>
      <c r="I5" s="30">
        <f>ENERGY_PRICING!K$19*(1+INDEX(DA_LMP_Basis!$C$23:$AF$35,MATCH(LMP_BY_NODE!I$1,DA_LMP_Basis!$C$23:$C$35,0),MATCH(LMP_BY_NODE!$A5,DA_LMP_Basis!$C$23:$AF$23,0)))</f>
        <v>43.200954301199708</v>
      </c>
      <c r="J5" s="30">
        <f>ENERGY_PRICING!L$19*(1+INDEX(DA_LMP_Basis!$C$23:$AF$35,MATCH(LMP_BY_NODE!J$1,DA_LMP_Basis!$C$23:$C$35,0),MATCH(LMP_BY_NODE!$A5,DA_LMP_Basis!$C$23:$AF$23,0)))</f>
        <v>51.449723574562483</v>
      </c>
      <c r="K5" s="30">
        <f>ENERGY_PRICING!M$19*(1+INDEX(DA_LMP_Basis!$C$23:$AF$35,MATCH(LMP_BY_NODE!K$1,DA_LMP_Basis!$C$23:$C$35,0),MATCH(LMP_BY_NODE!$A5,DA_LMP_Basis!$C$23:$AF$23,0)))</f>
        <v>46.533379887888302</v>
      </c>
      <c r="L5" s="30">
        <f>ENERGY_PRICING!N$19*(1+INDEX(DA_LMP_Basis!$C$23:$AF$35,MATCH(LMP_BY_NODE!L$1,DA_LMP_Basis!$C$23:$C$35,0),MATCH(LMP_BY_NODE!$A5,DA_LMP_Basis!$C$23:$AF$23,0)))</f>
        <v>57.628229058331428</v>
      </c>
      <c r="M5" s="30">
        <f>ENERGY_PRICING!O$19*(1+INDEX(DA_LMP_Basis!$C$23:$AF$35,MATCH(LMP_BY_NODE!M$1,DA_LMP_Basis!$C$23:$C$35,0),MATCH(LMP_BY_NODE!$A5,DA_LMP_Basis!$C$23:$AF$23,0)))</f>
        <v>90.847855144718523</v>
      </c>
      <c r="N5" s="30">
        <f>ENERGY_PRICING!P$19*(1+INDEX(DA_LMP_Basis!$C$23:$AF$35,MATCH(LMP_BY_NODE!N$1,DA_LMP_Basis!$C$23:$C$35,0),MATCH(LMP_BY_NODE!$A5,DA_LMP_Basis!$C$23:$AF$23,0)))</f>
        <v>155.14361699918803</v>
      </c>
      <c r="O5" s="30">
        <f>ENERGY_PRICING!Q$19*(1+INDEX(DA_LMP_Basis!$C$23:$AF$35,MATCH(LMP_BY_NODE!O$1,DA_LMP_Basis!$C$23:$C$35,0),MATCH(LMP_BY_NODE!$A5,DA_LMP_Basis!$C$23:$AF$23,0)))</f>
        <v>155.41384486854446</v>
      </c>
      <c r="P5" s="30">
        <f>ENERGY_PRICING!R$19*(1+INDEX(DA_LMP_Basis!$C$23:$AF$35,MATCH(LMP_BY_NODE!P$1,DA_LMP_Basis!$C$23:$C$35,0),MATCH(LMP_BY_NODE!$A5,DA_LMP_Basis!$C$23:$AF$23,0)))</f>
        <v>123.85240334739177</v>
      </c>
      <c r="Q5" s="30">
        <f>ENERGY_PRICING!S$19*(1+INDEX(DA_LMP_Basis!$C$23:$AF$35,MATCH(LMP_BY_NODE!Q$1,DA_LMP_Basis!$C$23:$C$35,0),MATCH(LMP_BY_NODE!$A5,DA_LMP_Basis!$C$23:$AF$23,0)))</f>
        <v>95.481724815480675</v>
      </c>
      <c r="R5" s="30">
        <f>ENERGY_PRICING!T$19*(1+INDEX(DA_LMP_Basis!$C$23:$AF$35,MATCH(LMP_BY_NODE!R$1,DA_LMP_Basis!$C$23:$C$35,0),MATCH(LMP_BY_NODE!$A5,DA_LMP_Basis!$C$23:$AF$23,0)))</f>
        <v>53.215917998553365</v>
      </c>
      <c r="S5" s="30">
        <f>ENERGY_PRICING!U$19*(1+INDEX(DA_LMP_Basis!$C$23:$AF$35,MATCH(LMP_BY_NODE!S$1,DA_LMP_Basis!$C$23:$C$35,0),MATCH(LMP_BY_NODE!$A5,DA_LMP_Basis!$C$23:$AF$23,0)))</f>
        <v>47.042288480557637</v>
      </c>
      <c r="T5" s="30">
        <f>ENERGY_PRICING!V$19*(1+INDEX(DA_LMP_Basis!$C$23:$AF$35,MATCH(LMP_BY_NODE!T$1,DA_LMP_Basis!$C$23:$C$35,0),MATCH(LMP_BY_NODE!$A5,DA_LMP_Basis!$C$23:$AF$23,0)))</f>
        <v>53.656665156986421</v>
      </c>
      <c r="U5" s="30">
        <f>ENERGY_PRICING!W$19*(1+INDEX(DA_LMP_Basis!$C$23:$AF$35,MATCH(LMP_BY_NODE!U$1,DA_LMP_Basis!$C$23:$C$35,0),MATCH(LMP_BY_NODE!$A5,DA_LMP_Basis!$C$23:$AF$23,0)))</f>
        <v>133.00544204956205</v>
      </c>
      <c r="V5" s="30">
        <f>ENERGY_PRICING!X$19*(1+INDEX(DA_LMP_Basis!$C$23:$AF$35,MATCH(LMP_BY_NODE!V$1,DA_LMP_Basis!$C$23:$C$35,0),MATCH(LMP_BY_NODE!$A5,DA_LMP_Basis!$C$23:$AF$23,0)))</f>
        <v>92.139886239828826</v>
      </c>
      <c r="W5" s="30">
        <f>ENERGY_PRICING!Y$19*(1+INDEX(DA_LMP_Basis!$C$23:$AF$35,MATCH(LMP_BY_NODE!W$1,DA_LMP_Basis!$C$23:$C$35,0),MATCH(LMP_BY_NODE!$A5,DA_LMP_Basis!$C$23:$AF$23,0)))</f>
        <v>97.948575898221193</v>
      </c>
      <c r="X5" s="30">
        <f>ENERGY_PRICING!Z$19*(1+INDEX(DA_LMP_Basis!$C$23:$AF$35,MATCH(LMP_BY_NODE!X$1,DA_LMP_Basis!$C$23:$C$35,0),MATCH(LMP_BY_NODE!$A5,DA_LMP_Basis!$C$23:$AF$23,0)))</f>
        <v>88.961920992085595</v>
      </c>
      <c r="Y5" s="30">
        <f>ENERGY_PRICING!AA$19*(1+INDEX(DA_LMP_Basis!$C$23:$AF$35,MATCH(LMP_BY_NODE!Y$1,DA_LMP_Basis!$C$23:$C$35,0),MATCH(LMP_BY_NODE!$A5,DA_LMP_Basis!$C$23:$AF$23,0)))</f>
        <v>150.64162574664888</v>
      </c>
      <c r="Z5" s="30">
        <f>ENERGY_PRICING!AB$19*(1+INDEX(DA_LMP_Basis!$C$23:$AF$35,MATCH(LMP_BY_NODE!Z$1,DA_LMP_Basis!$C$23:$C$35,0),MATCH(LMP_BY_NODE!$A5,DA_LMP_Basis!$C$23:$AF$23,0)))</f>
        <v>252.23229425067669</v>
      </c>
      <c r="AA5" s="30">
        <f>ENERGY_PRICING!AC$19*(1+INDEX(DA_LMP_Basis!$C$23:$AF$35,MATCH(LMP_BY_NODE!AA$1,DA_LMP_Basis!$C$23:$C$35,0),MATCH(LMP_BY_NODE!$A5,DA_LMP_Basis!$C$23:$AF$23,0)))</f>
        <v>308.55172088113403</v>
      </c>
      <c r="AB5" s="30">
        <f>ENERGY_PRICING!AD$19*(1+INDEX(DA_LMP_Basis!$C$23:$AF$35,MATCH(LMP_BY_NODE!AB$1,DA_LMP_Basis!$C$23:$C$35,0),MATCH(LMP_BY_NODE!$A5,DA_LMP_Basis!$C$23:$AF$23,0)))</f>
        <v>314.543820367926</v>
      </c>
      <c r="AC5" s="30">
        <f>ENERGY_PRICING!AE$19*(1+INDEX(DA_LMP_Basis!$C$23:$AF$35,MATCH(LMP_BY_NODE!AC$1,DA_LMP_Basis!$C$23:$C$35,0),MATCH(LMP_BY_NODE!$A5,DA_LMP_Basis!$C$23:$AF$23,0)))</f>
        <v>157.64943288638483</v>
      </c>
      <c r="AD5" s="30">
        <f>ENERGY_PRICING!AF$19*(1+INDEX(DA_LMP_Basis!$C$23:$AF$35,MATCH(LMP_BY_NODE!AD$1,DA_LMP_Basis!$C$23:$C$35,0),MATCH(LMP_BY_NODE!$A5,DA_LMP_Basis!$C$23:$AF$23,0)))</f>
        <v>82.695165968182096</v>
      </c>
      <c r="AE5" s="30">
        <f>ENERGY_PRICING!AG$19*(1+INDEX(DA_LMP_Basis!$C$23:$AF$35,MATCH(LMP_BY_NODE!AE$1,DA_LMP_Basis!$C$23:$C$35,0),MATCH(LMP_BY_NODE!$A5,DA_LMP_Basis!$C$23:$AF$23,0)))</f>
        <v>60.26637154939273</v>
      </c>
      <c r="AF5" s="30">
        <f>ENERGY_PRICING!AH$19*(1+INDEX(DA_LMP_Basis!$C$23:$AF$35,MATCH(LMP_BY_NODE!AF$1,DA_LMP_Basis!$C$23:$C$35,0),MATCH(LMP_BY_NODE!$A5,DA_LMP_Basis!$C$23:$AF$23,0)))</f>
        <v>65.432695931647615</v>
      </c>
      <c r="AG5" s="30">
        <f>ENERGY_PRICING!AI$19*(1+INDEX(DA_LMP_Basis!$C$23:$AF$35,MATCH(LMP_BY_NODE!AG$1,DA_LMP_Basis!$C$23:$C$35,0),MATCH(LMP_BY_NODE!$A5,DA_LMP_Basis!$C$23:$AF$23,0)))</f>
        <v>78.834202166129046</v>
      </c>
      <c r="AH5" s="30">
        <f>ENERGY_PRICING!AJ$19*(1+INDEX(DA_LMP_Basis!$C$23:$AF$35,MATCH(LMP_BY_NODE!AH$1,DA_LMP_Basis!$C$23:$C$35,0),MATCH(LMP_BY_NODE!$A5,DA_LMP_Basis!$C$23:$AF$23,0)))</f>
        <v>79.423178374157104</v>
      </c>
      <c r="AI5" s="30">
        <f>ENERGY_PRICING!AK$19*(1+INDEX(DA_LMP_Basis!$C$23:$AF$35,MATCH(LMP_BY_NODE!AI$1,DA_LMP_Basis!$C$23:$C$35,0),MATCH(LMP_BY_NODE!$A5,DA_LMP_Basis!$C$23:$AF$23,0)))</f>
        <v>59.156796772368644</v>
      </c>
      <c r="AJ5" s="30">
        <f>ENERGY_PRICING!AL$19*(1+INDEX(DA_LMP_Basis!$C$23:$AF$35,MATCH(LMP_BY_NODE!AJ$1,DA_LMP_Basis!$C$23:$C$35,0),MATCH(LMP_BY_NODE!$A5,DA_LMP_Basis!$C$23:$AF$23,0)))</f>
        <v>57.607706184735157</v>
      </c>
      <c r="AK5" s="30">
        <f>ENERGY_PRICING!AM$19*(1+INDEX(DA_LMP_Basis!$C$23:$AF$35,MATCH(LMP_BY_NODE!AK$1,DA_LMP_Basis!$C$23:$C$35,0),MATCH(LMP_BY_NODE!$A5,DA_LMP_Basis!$C$23:$AF$23,0)))</f>
        <v>107.69192862159255</v>
      </c>
      <c r="AL5" s="30">
        <f>ENERGY_PRICING!AN$19*(1+INDEX(DA_LMP_Basis!$C$23:$AF$35,MATCH(LMP_BY_NODE!AL$1,DA_LMP_Basis!$C$23:$C$35,0),MATCH(LMP_BY_NODE!$A5,DA_LMP_Basis!$C$23:$AF$23,0)))</f>
        <v>175.65658479116715</v>
      </c>
      <c r="AM5" s="30">
        <f>ENERGY_PRICING!AO$19*(1+INDEX(DA_LMP_Basis!$C$23:$AF$35,MATCH(LMP_BY_NODE!AM$1,DA_LMP_Basis!$C$23:$C$35,0),MATCH(LMP_BY_NODE!$A5,DA_LMP_Basis!$C$23:$AF$23,0)))</f>
        <v>218.68739897074735</v>
      </c>
      <c r="AN5" s="30">
        <f>ENERGY_PRICING!AP$19*(1+INDEX(DA_LMP_Basis!$C$23:$AF$35,MATCH(LMP_BY_NODE!AN$1,DA_LMP_Basis!$C$23:$C$35,0),MATCH(LMP_BY_NODE!$A5,DA_LMP_Basis!$C$23:$AF$23,0)))</f>
        <v>198.39108201709865</v>
      </c>
      <c r="AO5" s="30">
        <f>ENERGY_PRICING!AQ$19*(1+INDEX(DA_LMP_Basis!$C$23:$AF$35,MATCH(LMP_BY_NODE!AO$1,DA_LMP_Basis!$C$23:$C$35,0),MATCH(LMP_BY_NODE!$A5,DA_LMP_Basis!$C$23:$AF$23,0)))</f>
        <v>108.27824463611211</v>
      </c>
      <c r="AP5" s="30">
        <f>ENERGY_PRICING!AR$19*(1+INDEX(DA_LMP_Basis!$C$23:$AF$35,MATCH(LMP_BY_NODE!AP$1,DA_LMP_Basis!$C$23:$C$35,0),MATCH(LMP_BY_NODE!$A5,DA_LMP_Basis!$C$23:$AF$23,0)))</f>
        <v>70.627577804531654</v>
      </c>
      <c r="AQ5" s="30">
        <f>ENERGY_PRICING!AS$19*(1+INDEX(DA_LMP_Basis!$C$23:$AF$35,MATCH(LMP_BY_NODE!AQ$1,DA_LMP_Basis!$C$23:$C$35,0),MATCH(LMP_BY_NODE!$A5,DA_LMP_Basis!$C$23:$AF$23,0)))</f>
        <v>51.596330825740353</v>
      </c>
      <c r="AR5" s="30">
        <f>ENERGY_PRICING!AT$19*(1+INDEX(DA_LMP_Basis!$C$23:$AF$35,MATCH(LMP_BY_NODE!AR$1,DA_LMP_Basis!$C$23:$C$35,0),MATCH(LMP_BY_NODE!$A5,DA_LMP_Basis!$C$23:$AF$23,0)))</f>
        <v>55.387525323340824</v>
      </c>
      <c r="AS5" s="30">
        <f>ENERGY_PRICING!AU$19*(1+INDEX(DA_LMP_Basis!$C$23:$AF$35,MATCH(LMP_BY_NODE!AS$1,DA_LMP_Basis!$C$23:$C$35,0),MATCH(LMP_BY_NODE!$A5,DA_LMP_Basis!$C$23:$AF$23,0)))</f>
        <v>71.296817364829934</v>
      </c>
      <c r="AT5" s="30">
        <f>ENERGY_PRICING!AV$19*(1+INDEX(DA_LMP_Basis!$C$23:$AF$35,MATCH(LMP_BY_NODE!AT$1,DA_LMP_Basis!$C$23:$C$35,0),MATCH(LMP_BY_NODE!$A5,DA_LMP_Basis!$C$23:$AF$23,0)))</f>
        <v>71.829481208468707</v>
      </c>
      <c r="AU5" s="30">
        <f>ENERGY_PRICING!AW$19*(1+INDEX(DA_LMP_Basis!$C$23:$AF$35,MATCH(LMP_BY_NODE!AU$1,DA_LMP_Basis!$C$23:$C$35,0),MATCH(LMP_BY_NODE!$A5,DA_LMP_Basis!$C$23:$AF$23,0)))</f>
        <v>49.008559669158956</v>
      </c>
      <c r="AV5" s="30">
        <f>ENERGY_PRICING!AX$19*(1+INDEX(DA_LMP_Basis!$C$23:$AF$35,MATCH(LMP_BY_NODE!AV$1,DA_LMP_Basis!$C$23:$C$35,0),MATCH(LMP_BY_NODE!$A5,DA_LMP_Basis!$C$23:$AF$23,0)))</f>
        <v>48.762347664741981</v>
      </c>
      <c r="AW5" s="30">
        <f>ENERGY_PRICING!AY$19*(1+INDEX(DA_LMP_Basis!$C$23:$AF$35,MATCH(LMP_BY_NODE!AW$1,DA_LMP_Basis!$C$23:$C$35,0),MATCH(LMP_BY_NODE!$A5,DA_LMP_Basis!$C$23:$AF$23,0)))</f>
        <v>80.479349937984338</v>
      </c>
      <c r="AX5" s="30">
        <f>ENERGY_PRICING!AZ$19*(1+INDEX(DA_LMP_Basis!$C$23:$AF$35,MATCH(LMP_BY_NODE!AX$1,DA_LMP_Basis!$C$23:$C$35,0),MATCH(LMP_BY_NODE!$A5,DA_LMP_Basis!$C$23:$AF$23,0)))</f>
        <v>121.19046120224112</v>
      </c>
      <c r="AY5" s="30">
        <f>ENERGY_PRICING!BA$19*(1+INDEX(DA_LMP_Basis!$C$23:$AF$35,MATCH(LMP_BY_NODE!AY$1,DA_LMP_Basis!$C$23:$C$35,0),MATCH(LMP_BY_NODE!$A5,DA_LMP_Basis!$C$23:$AF$23,0)))</f>
        <v>214.83751311116563</v>
      </c>
      <c r="AZ5" s="30">
        <f>ENERGY_PRICING!BB$19*(1+INDEX(DA_LMP_Basis!$C$23:$AF$35,MATCH(LMP_BY_NODE!AZ$1,DA_LMP_Basis!$C$23:$C$35,0),MATCH(LMP_BY_NODE!$A5,DA_LMP_Basis!$C$23:$AF$23,0)))</f>
        <v>194.89850299828234</v>
      </c>
      <c r="BA5" s="30">
        <f>ENERGY_PRICING!BC$19*(1+INDEX(DA_LMP_Basis!$C$23:$AF$35,MATCH(LMP_BY_NODE!BA$1,DA_LMP_Basis!$C$23:$C$35,0),MATCH(LMP_BY_NODE!$A5,DA_LMP_Basis!$C$23:$AF$23,0)))</f>
        <v>104.12416187601167</v>
      </c>
      <c r="BB5" s="30">
        <f>ENERGY_PRICING!BD$19*(1+INDEX(DA_LMP_Basis!$C$23:$AF$35,MATCH(LMP_BY_NODE!BB$1,DA_LMP_Basis!$C$23:$C$35,0),MATCH(LMP_BY_NODE!$A5,DA_LMP_Basis!$C$23:$AF$23,0)))</f>
        <v>64.143256119592039</v>
      </c>
      <c r="BC5" s="30">
        <f>ENERGY_PRICING!BE$19*(1+INDEX(DA_LMP_Basis!$C$23:$AF$35,MATCH(LMP_BY_NODE!BC$1,DA_LMP_Basis!$C$23:$C$35,0),MATCH(LMP_BY_NODE!$A5,DA_LMP_Basis!$C$23:$AF$23,0)))</f>
        <v>46.859268940896825</v>
      </c>
      <c r="BD5" s="30">
        <f>ENERGY_PRICING!BF$19*(1+INDEX(DA_LMP_Basis!$C$23:$AF$35,MATCH(LMP_BY_NODE!BD$1,DA_LMP_Basis!$C$23:$C$35,0),MATCH(LMP_BY_NODE!$A5,DA_LMP_Basis!$C$23:$AF$23,0)))</f>
        <v>50.302393669480857</v>
      </c>
      <c r="BE5" s="30">
        <f>ENERGY_PRICING!BG$19*(1+INDEX(DA_LMP_Basis!$C$23:$AF$35,MATCH(LMP_BY_NODE!BE$1,DA_LMP_Basis!$C$23:$C$35,0),MATCH(LMP_BY_NODE!$A5,DA_LMP_Basis!$C$23:$AF$23,0)))</f>
        <v>64.751052760167482</v>
      </c>
      <c r="BF5" s="30">
        <f>ENERGY_PRICING!BH$19*(1+INDEX(DA_LMP_Basis!$C$23:$AF$35,MATCH(LMP_BY_NODE!BF$1,DA_LMP_Basis!$C$23:$C$35,0),MATCH(LMP_BY_NODE!$A5,DA_LMP_Basis!$C$23:$AF$23,0)))</f>
        <v>65.23481270791379</v>
      </c>
      <c r="BG5" s="30">
        <f>ENERGY_PRICING!BI$19*(1+INDEX(DA_LMP_Basis!$C$23:$AF$35,MATCH(LMP_BY_NODE!BG$1,DA_LMP_Basis!$C$23:$C$35,0),MATCH(LMP_BY_NODE!$A5,DA_LMP_Basis!$C$23:$AF$23,0)))</f>
        <v>44.509081192212022</v>
      </c>
      <c r="BH5" s="30">
        <f>ENERGY_PRICING!BJ$19*(1+INDEX(DA_LMP_Basis!$C$23:$AF$35,MATCH(LMP_BY_NODE!BH$1,DA_LMP_Basis!$C$23:$C$35,0),MATCH(LMP_BY_NODE!$A5,DA_LMP_Basis!$C$23:$AF$23,0)))</f>
        <v>44.285473925051534</v>
      </c>
      <c r="BI5" s="30">
        <f>ENERGY_PRICING!BK$19*(1+INDEX(DA_LMP_Basis!$C$23:$AF$35,MATCH(LMP_BY_NODE!BI$1,DA_LMP_Basis!$C$23:$C$35,0),MATCH(LMP_BY_NODE!$A5,DA_LMP_Basis!$C$23:$AF$23,0)))</f>
        <v>77.991798609162117</v>
      </c>
      <c r="BJ5" s="30">
        <f>ENERGY_PRICING!BL$19*(1+INDEX(DA_LMP_Basis!$C$23:$AF$35,MATCH(LMP_BY_NODE!BJ$1,DA_LMP_Basis!$C$23:$C$35,0),MATCH(LMP_BY_NODE!$A5,DA_LMP_Basis!$C$23:$AF$23,0)))</f>
        <v>117.67245491641319</v>
      </c>
      <c r="BK5" s="30">
        <f>ENERGY_PRICING!BM$19*(1+INDEX(DA_LMP_Basis!$C$23:$AF$35,MATCH(LMP_BY_NODE!BK$1,DA_LMP_Basis!$C$23:$C$35,0),MATCH(LMP_BY_NODE!$A5,DA_LMP_Basis!$C$23:$AF$23,0)))</f>
        <v>213.6655131074923</v>
      </c>
      <c r="BL5" s="30">
        <f>ENERGY_PRICING!BN$19*(1+INDEX(DA_LMP_Basis!$C$23:$AF$35,MATCH(LMP_BY_NODE!BL$1,DA_LMP_Basis!$C$23:$C$35,0),MATCH(LMP_BY_NODE!$A5,DA_LMP_Basis!$C$23:$AF$23,0)))</f>
        <v>193.8352759904752</v>
      </c>
      <c r="BM5" s="30">
        <f>ENERGY_PRICING!BO$19*(1+INDEX(DA_LMP_Basis!$C$23:$AF$35,MATCH(LMP_BY_NODE!BM$1,DA_LMP_Basis!$C$23:$C$35,0),MATCH(LMP_BY_NODE!$A5,DA_LMP_Basis!$C$23:$AF$23,0)))</f>
        <v>102.85955684935095</v>
      </c>
      <c r="BN5" s="30">
        <f>ENERGY_PRICING!BP$19*(1+INDEX(DA_LMP_Basis!$C$23:$AF$35,MATCH(LMP_BY_NODE!BN$1,DA_LMP_Basis!$C$23:$C$35,0),MATCH(LMP_BY_NODE!$A5,DA_LMP_Basis!$C$23:$AF$23,0)))</f>
        <v>62.169269015622639</v>
      </c>
      <c r="BO5" s="30">
        <f>ENERGY_PRICING!BQ$19*(1+INDEX(DA_LMP_Basis!$C$23:$AF$35,MATCH(LMP_BY_NODE!BO$1,DA_LMP_Basis!$C$23:$C$35,0),MATCH(LMP_BY_NODE!$A5,DA_LMP_Basis!$C$23:$AF$23,0)))</f>
        <v>45.417190721195873</v>
      </c>
      <c r="BP5" s="30">
        <f>ENERGY_PRICING!BR$19*(1+INDEX(DA_LMP_Basis!$C$23:$AF$35,MATCH(LMP_BY_NODE!BP$1,DA_LMP_Basis!$C$23:$C$35,0),MATCH(LMP_BY_NODE!$A5,DA_LMP_Basis!$C$23:$AF$23,0)))</f>
        <v>48.754354445884012</v>
      </c>
      <c r="BQ5" s="30">
        <f>ENERGY_PRICING!BS$19*(1+INDEX(DA_LMP_Basis!$C$23:$AF$35,MATCH(LMP_BY_NODE!BQ$1,DA_LMP_Basis!$C$23:$C$35,0),MATCH(LMP_BY_NODE!$A5,DA_LMP_Basis!$C$23:$AF$23,0)))</f>
        <v>62.758360919287092</v>
      </c>
      <c r="BR5" s="30">
        <f>ENERGY_PRICING!BT$19*(1+INDEX(DA_LMP_Basis!$C$23:$AF$35,MATCH(LMP_BY_NODE!BR$1,DA_LMP_Basis!$C$23:$C$35,0),MATCH(LMP_BY_NODE!$A5,DA_LMP_Basis!$C$23:$AF$23,0)))</f>
        <v>63.227233317569308</v>
      </c>
      <c r="BS5" s="30">
        <f>ENERGY_PRICING!BU$19*(1+INDEX(DA_LMP_Basis!$C$23:$AF$35,MATCH(LMP_BY_NODE!BS$1,DA_LMP_Basis!$C$23:$C$35,0),MATCH(LMP_BY_NODE!$A5,DA_LMP_Basis!$C$23:$AF$23,0)))</f>
        <v>43.139329208945973</v>
      </c>
      <c r="BT5" s="30">
        <f>ENERGY_PRICING!BV$19*(1+INDEX(DA_LMP_Basis!$C$23:$AF$35,MATCH(LMP_BY_NODE!BT$1,DA_LMP_Basis!$C$23:$C$35,0),MATCH(LMP_BY_NODE!$A5,DA_LMP_Basis!$C$23:$AF$23,0)))</f>
        <v>42.922603380122595</v>
      </c>
      <c r="BU5" s="30">
        <f>ENERGY_PRICING!BW$19*(1+INDEX(DA_LMP_Basis!$C$23:$AF$35,MATCH(LMP_BY_NODE!BU$1,DA_LMP_Basis!$C$23:$C$35,0),MATCH(LMP_BY_NODE!$A5,DA_LMP_Basis!$C$23:$AF$23,0)))</f>
        <v>77.234526764527743</v>
      </c>
      <c r="BV5" s="30">
        <f>ENERGY_PRICING!BX$19*(1+INDEX(DA_LMP_Basis!$C$23:$AF$35,MATCH(LMP_BY_NODE!BV$1,DA_LMP_Basis!$C$23:$C$35,0),MATCH(LMP_BY_NODE!$A5,DA_LMP_Basis!$C$23:$AF$23,0)))</f>
        <v>116.60148722274729</v>
      </c>
      <c r="BW5" s="30">
        <f>ENERGY_PRICING!BY$19*(1+INDEX(DA_LMP_Basis!$C$23:$AF$35,MATCH(LMP_BY_NODE!BW$1,DA_LMP_Basis!$C$23:$C$35,0),MATCH(LMP_BY_NODE!$A5,DA_LMP_Basis!$C$23:$AF$23,0)))</f>
        <v>213.18303751346298</v>
      </c>
      <c r="BX5" s="30">
        <f>ENERGY_PRICING!BZ$19*(1+INDEX(DA_LMP_Basis!$C$23:$AF$35,MATCH(LMP_BY_NODE!BX$1,DA_LMP_Basis!$C$23:$C$35,0),MATCH(LMP_BY_NODE!$A5,DA_LMP_Basis!$C$23:$AF$23,0)))</f>
        <v>193.39757882275165</v>
      </c>
      <c r="BY5" s="30">
        <f>ENERGY_PRICING!CA$19*(1+INDEX(DA_LMP_Basis!$C$23:$AF$35,MATCH(LMP_BY_NODE!BY$1,DA_LMP_Basis!$C$23:$C$35,0),MATCH(LMP_BY_NODE!$A5,DA_LMP_Basis!$C$23:$AF$23,0)))</f>
        <v>102.3389586756835</v>
      </c>
      <c r="BZ5" s="30">
        <f>ENERGY_PRICING!CB$19*(1+INDEX(DA_LMP_Basis!$C$23:$AF$35,MATCH(LMP_BY_NODE!BZ$1,DA_LMP_Basis!$C$23:$C$35,0),MATCH(LMP_BY_NODE!$A5,DA_LMP_Basis!$C$23:$AF$23,0)))</f>
        <v>61.356640519369407</v>
      </c>
      <c r="CA5" s="30">
        <f>ENERGY_PRICING!CC$19*(1+INDEX(DA_LMP_Basis!$C$23:$AF$35,MATCH(LMP_BY_NODE!CA$1,DA_LMP_Basis!$C$23:$C$35,0),MATCH(LMP_BY_NODE!$A5,DA_LMP_Basis!$C$23:$AF$23,0)))</f>
        <v>44.823532407623986</v>
      </c>
      <c r="CB5" s="30">
        <f>ENERGY_PRICING!CD$19*(1+INDEX(DA_LMP_Basis!$C$23:$AF$35,MATCH(LMP_BY_NODE!CB$1,DA_LMP_Basis!$C$23:$C$35,0),MATCH(LMP_BY_NODE!$A5,DA_LMP_Basis!$C$23:$AF$23,0)))</f>
        <v>48.117075314787911</v>
      </c>
      <c r="CC5" s="30">
        <f>ENERGY_PRICING!CE$19*(1+INDEX(DA_LMP_Basis!$C$23:$AF$35,MATCH(LMP_BY_NODE!CC$1,DA_LMP_Basis!$C$23:$C$35,0),MATCH(LMP_BY_NODE!$A5,DA_LMP_Basis!$C$23:$AF$23,0)))</f>
        <v>61.938032270283003</v>
      </c>
      <c r="CD5" s="30">
        <f>ENERGY_PRICING!CF$19*(1+INDEX(DA_LMP_Basis!$C$23:$AF$35,MATCH(LMP_BY_NODE!CD$1,DA_LMP_Basis!$C$23:$C$35,0),MATCH(LMP_BY_NODE!$A5,DA_LMP_Basis!$C$23:$AF$23,0)))</f>
        <v>62.400775932004798</v>
      </c>
      <c r="CE5" s="30">
        <f>ENERGY_PRICING!CG$19*(1+INDEX(DA_LMP_Basis!$C$23:$AF$35,MATCH(LMP_BY_NODE!CE$1,DA_LMP_Basis!$C$23:$C$35,0),MATCH(LMP_BY_NODE!$A5,DA_LMP_Basis!$C$23:$AF$23,0)))</f>
        <v>42.575445335458106</v>
      </c>
      <c r="CF5" s="30">
        <f>ENERGY_PRICING!CH$19*(1+INDEX(DA_LMP_Basis!$C$23:$AF$35,MATCH(LMP_BY_NODE!CF$1,DA_LMP_Basis!$C$23:$C$35,0),MATCH(LMP_BY_NODE!$A5,DA_LMP_Basis!$C$23:$AF$23,0)))</f>
        <v>42.361552378681715</v>
      </c>
      <c r="CG5" s="30">
        <f>ENERGY_PRICING!CI$19*(1+INDEX(DA_LMP_Basis!$C$23:$AF$35,MATCH(LMP_BY_NODE!CG$1,DA_LMP_Basis!$C$23:$C$35,0),MATCH(LMP_BY_NODE!$A5,DA_LMP_Basis!$C$23:$AF$23,0)))</f>
        <v>76.922781728745733</v>
      </c>
      <c r="CH5" s="30">
        <f>ENERGY_PRICING!CJ$19*(1+INDEX(DA_LMP_Basis!$C$23:$AF$35,MATCH(LMP_BY_NODE!CH$1,DA_LMP_Basis!$C$23:$C$35,0),MATCH(LMP_BY_NODE!$A5,DA_LMP_Basis!$C$23:$AF$23,0)))</f>
        <v>116.1606034577574</v>
      </c>
      <c r="CI5" s="30">
        <f>ENERGY_PRICING!CK$19*(1+INDEX(DA_LMP_Basis!$C$23:$AF$35,MATCH(LMP_BY_NODE!CI$1,DA_LMP_Basis!$C$23:$C$35,0),MATCH(LMP_BY_NODE!$A5,DA_LMP_Basis!$C$23:$AF$23,0)))</f>
        <v>214.99105154494166</v>
      </c>
      <c r="CJ5" s="30">
        <f>ENERGY_PRICING!CL$19*(1+INDEX(DA_LMP_Basis!$C$23:$AF$35,MATCH(LMP_BY_NODE!CJ$1,DA_LMP_Basis!$C$23:$C$35,0),MATCH(LMP_BY_NODE!$A5,DA_LMP_Basis!$C$23:$AF$23,0)))</f>
        <v>195.0377915725276</v>
      </c>
      <c r="CK5" s="30">
        <f>ENERGY_PRICING!CM$19*(1+INDEX(DA_LMP_Basis!$C$23:$AF$35,MATCH(LMP_BY_NODE!CK$1,DA_LMP_Basis!$C$23:$C$35,0),MATCH(LMP_BY_NODE!$A5,DA_LMP_Basis!$C$23:$AF$23,0)))</f>
        <v>104.28983207612276</v>
      </c>
      <c r="CL5" s="30">
        <f>ENERGY_PRICING!CN$19*(1+INDEX(DA_LMP_Basis!$C$23:$AF$35,MATCH(LMP_BY_NODE!CL$1,DA_LMP_Basis!$C$23:$C$35,0),MATCH(LMP_BY_NODE!$A5,DA_LMP_Basis!$C$23:$AF$23,0)))</f>
        <v>64.40185926574182</v>
      </c>
      <c r="CM5" s="30">
        <f>ENERGY_PRICING!CO$19*(1+INDEX(DA_LMP_Basis!$C$23:$AF$35,MATCH(LMP_BY_NODE!CM$1,DA_LMP_Basis!$C$23:$C$35,0),MATCH(LMP_BY_NODE!$A5,DA_LMP_Basis!$C$23:$AF$23,0)))</f>
        <v>47.048189103474833</v>
      </c>
      <c r="CN5" s="30">
        <f>ENERGY_PRICING!CP$19*(1+INDEX(DA_LMP_Basis!$C$23:$AF$35,MATCH(LMP_BY_NODE!CN$1,DA_LMP_Basis!$C$23:$C$35,0),MATCH(LMP_BY_NODE!$A5,DA_LMP_Basis!$C$23:$AF$23,0)))</f>
        <v>50.505195305206051</v>
      </c>
      <c r="CO5" s="30">
        <f>ENERGY_PRICING!CQ$19*(1+INDEX(DA_LMP_Basis!$C$23:$AF$35,MATCH(LMP_BY_NODE!CO$1,DA_LMP_Basis!$C$23:$C$35,0),MATCH(LMP_BY_NODE!$A5,DA_LMP_Basis!$C$23:$AF$23,0)))</f>
        <v>65.012106329525906</v>
      </c>
      <c r="CP5" s="30">
        <f>ENERGY_PRICING!CR$19*(1+INDEX(DA_LMP_Basis!$C$23:$AF$35,MATCH(LMP_BY_NODE!CP$1,DA_LMP_Basis!$C$23:$C$35,0),MATCH(LMP_BY_NODE!$A5,DA_LMP_Basis!$C$23:$AF$23,0)))</f>
        <v>65.497816627972142</v>
      </c>
      <c r="CQ5" s="30">
        <f>ENERGY_PRICING!CS$19*(1+INDEX(DA_LMP_Basis!$C$23:$AF$35,MATCH(LMP_BY_NODE!CQ$1,DA_LMP_Basis!$C$23:$C$35,0),MATCH(LMP_BY_NODE!$A5,DA_LMP_Basis!$C$23:$AF$23,0)))</f>
        <v>44.688526220806807</v>
      </c>
      <c r="CR5" s="30">
        <f>ENERGY_PRICING!CT$19*(1+INDEX(DA_LMP_Basis!$C$23:$AF$35,MATCH(LMP_BY_NODE!CR$1,DA_LMP_Basis!$C$23:$C$35,0),MATCH(LMP_BY_NODE!$A5,DA_LMP_Basis!$C$23:$AF$23,0)))</f>
        <v>44.464017447450843</v>
      </c>
      <c r="CS5" s="30">
        <f>ENERGY_PRICING!CU$19*(1+INDEX(DA_LMP_Basis!$C$23:$AF$35,MATCH(LMP_BY_NODE!CS$1,DA_LMP_Basis!$C$23:$C$35,0),MATCH(LMP_BY_NODE!$A5,DA_LMP_Basis!$C$23:$AF$23,0)))</f>
        <v>78.091005377595067</v>
      </c>
      <c r="CT5" s="30">
        <f>ENERGY_PRICING!CV$19*(1+INDEX(DA_LMP_Basis!$C$23:$AF$35,MATCH(LMP_BY_NODE!CT$1,DA_LMP_Basis!$C$23:$C$35,0),MATCH(LMP_BY_NODE!$A5,DA_LMP_Basis!$C$23:$AF$23,0)))</f>
        <v>117.81275756299578</v>
      </c>
      <c r="CU5" s="30">
        <f>ENERGY_PRICING!CW$19*(1+INDEX(DA_LMP_Basis!$C$23:$AF$35,MATCH(LMP_BY_NODE!CU$1,DA_LMP_Basis!$C$23:$C$35,0),MATCH(LMP_BY_NODE!$A5,DA_LMP_Basis!$C$23:$AF$23,0)))</f>
        <v>216.50990080894096</v>
      </c>
      <c r="CV5" s="30">
        <f>ENERGY_PRICING!CX$19*(1+INDEX(DA_LMP_Basis!$C$23:$AF$35,MATCH(LMP_BY_NODE!CV$1,DA_LMP_Basis!$C$23:$C$35,0),MATCH(LMP_BY_NODE!$A5,DA_LMP_Basis!$C$23:$AF$23,0)))</f>
        <v>196.415676856837</v>
      </c>
      <c r="CW5" s="30">
        <f>ENERGY_PRICING!CY$19*(1+INDEX(DA_LMP_Basis!$C$23:$AF$35,MATCH(LMP_BY_NODE!CW$1,DA_LMP_Basis!$C$23:$C$35,0),MATCH(LMP_BY_NODE!$A5,DA_LMP_Basis!$C$23:$AF$23,0)))</f>
        <v>105.9286924924823</v>
      </c>
      <c r="CX5" s="30">
        <f>ENERGY_PRICING!CZ$19*(1+INDEX(DA_LMP_Basis!$C$23:$AF$35,MATCH(LMP_BY_NODE!CX$1,DA_LMP_Basis!$C$23:$C$35,0),MATCH(LMP_BY_NODE!$A5,DA_LMP_Basis!$C$23:$AF$23,0)))</f>
        <v>66.960040878891121</v>
      </c>
      <c r="CY5" s="30">
        <f>ENERGY_PRICING!DA$19*(1+INDEX(DA_LMP_Basis!$C$23:$AF$35,MATCH(LMP_BY_NODE!CY$1,DA_LMP_Basis!$C$23:$C$35,0),MATCH(LMP_BY_NODE!$A5,DA_LMP_Basis!$C$23:$AF$23,0)))</f>
        <v>48.917045277329173</v>
      </c>
      <c r="CZ5" s="30">
        <f>ENERGY_PRICING!DB$19*(1+INDEX(DA_LMP_Basis!$C$23:$AF$35,MATCH(LMP_BY_NODE!CZ$1,DA_LMP_Basis!$C$23:$C$35,0),MATCH(LMP_BY_NODE!$A5,DA_LMP_Basis!$C$23:$AF$23,0)))</f>
        <v>52.511371267691345</v>
      </c>
      <c r="DA5" s="30">
        <f>ENERGY_PRICING!DC$19*(1+INDEX(DA_LMP_Basis!$C$23:$AF$35,MATCH(LMP_BY_NODE!DA$1,DA_LMP_Basis!$C$23:$C$35,0),MATCH(LMP_BY_NODE!$A5,DA_LMP_Basis!$C$23:$AF$23,0)))</f>
        <v>67.59452828038981</v>
      </c>
      <c r="DB5" s="30">
        <f>ENERGY_PRICING!DD$19*(1+INDEX(DA_LMP_Basis!$C$23:$AF$35,MATCH(LMP_BY_NODE!DB$1,DA_LMP_Basis!$C$23:$C$35,0),MATCH(LMP_BY_NODE!$A5,DA_LMP_Basis!$C$23:$AF$23,0)))</f>
        <v>68.099532045965233</v>
      </c>
      <c r="DC5" s="30">
        <f>ENERGY_PRICING!DE$19*(1+INDEX(DA_LMP_Basis!$C$23:$AF$35,MATCH(LMP_BY_NODE!DC$1,DA_LMP_Basis!$C$23:$C$35,0),MATCH(LMP_BY_NODE!$A5,DA_LMP_Basis!$C$23:$AF$23,0)))</f>
        <v>46.463651464087178</v>
      </c>
      <c r="DD5" s="30">
        <f>ENERGY_PRICING!DF$19*(1+INDEX(DA_LMP_Basis!$C$23:$AF$35,MATCH(LMP_BY_NODE!DD$1,DA_LMP_Basis!$C$23:$C$35,0),MATCH(LMP_BY_NODE!$A5,DA_LMP_Basis!$C$23:$AF$23,0)))</f>
        <v>46.23022471503085</v>
      </c>
      <c r="DE5" s="30">
        <f>ENERGY_PRICING!DG$19*(1+INDEX(DA_LMP_Basis!$C$23:$AF$35,MATCH(LMP_BY_NODE!DE$1,DA_LMP_Basis!$C$23:$C$35,0),MATCH(LMP_BY_NODE!$A5,DA_LMP_Basis!$C$23:$AF$23,0)))</f>
        <v>79.072389149152556</v>
      </c>
      <c r="DF5" s="30">
        <f>ENERGY_PRICING!DH$19*(1+INDEX(DA_LMP_Basis!$C$23:$AF$35,MATCH(LMP_BY_NODE!DF$1,DA_LMP_Basis!$C$23:$C$35,0),MATCH(LMP_BY_NODE!$A5,DA_LMP_Basis!$C$23:$AF$23,0)))</f>
        <v>119.20067436179542</v>
      </c>
      <c r="DG5" s="30">
        <f>ENERGY_PRICING!DI$19*(1+INDEX(DA_LMP_Basis!$C$23:$AF$35,MATCH(LMP_BY_NODE!DG$1,DA_LMP_Basis!$C$23:$C$35,0),MATCH(LMP_BY_NODE!$A5,DA_LMP_Basis!$C$23:$AF$23,0)))</f>
        <v>218.83759166090618</v>
      </c>
      <c r="DH5" s="30">
        <f>ENERGY_PRICING!DJ$19*(1+INDEX(DA_LMP_Basis!$C$23:$AF$35,MATCH(LMP_BY_NODE!DH$1,DA_LMP_Basis!$C$23:$C$35,0),MATCH(LMP_BY_NODE!$A5,DA_LMP_Basis!$C$23:$AF$23,0)))</f>
        <v>198.52733536526554</v>
      </c>
      <c r="DI5" s="30">
        <f>ENERGY_PRICING!DK$19*(1+INDEX(DA_LMP_Basis!$C$23:$AF$35,MATCH(LMP_BY_NODE!DI$1,DA_LMP_Basis!$C$23:$C$35,0),MATCH(LMP_BY_NODE!$A5,DA_LMP_Basis!$C$23:$AF$23,0)))</f>
        <v>108.44030473026505</v>
      </c>
      <c r="DJ5" s="30">
        <f>ENERGY_PRICING!DL$19*(1+INDEX(DA_LMP_Basis!$C$23:$AF$35,MATCH(LMP_BY_NODE!DJ$1,DA_LMP_Basis!$C$23:$C$35,0),MATCH(LMP_BY_NODE!$A5,DA_LMP_Basis!$C$23:$AF$23,0)))</f>
        <v>70.880545750397502</v>
      </c>
      <c r="DK5" s="30">
        <f>ENERGY_PRICING!DM$19*(1+INDEX(DA_LMP_Basis!$C$23:$AF$35,MATCH(LMP_BY_NODE!DK$1,DA_LMP_Basis!$C$23:$C$35,0),MATCH(LMP_BY_NODE!$A5,DA_LMP_Basis!$C$23:$AF$23,0)))</f>
        <v>51.781134244304774</v>
      </c>
      <c r="DL5" s="30">
        <f>ENERGY_PRICING!DN$19*(1+INDEX(DA_LMP_Basis!$C$23:$AF$35,MATCH(LMP_BY_NODE!DL$1,DA_LMP_Basis!$C$23:$C$35,0),MATCH(LMP_BY_NODE!$A5,DA_LMP_Basis!$C$23:$AF$23,0)))</f>
        <v>55.585907724991571</v>
      </c>
      <c r="DM5" s="30">
        <f>ENERGY_PRICING!DO$19*(1+INDEX(DA_LMP_Basis!$C$23:$AF$35,MATCH(LMP_BY_NODE!DM$1,DA_LMP_Basis!$C$23:$C$35,0),MATCH(LMP_BY_NODE!$A5,DA_LMP_Basis!$C$23:$AF$23,0)))</f>
        <v>71.552182336930059</v>
      </c>
      <c r="DN5" s="30">
        <f>ENERGY_PRICING!DP$19*(1+INDEX(DA_LMP_Basis!$C$23:$AF$35,MATCH(LMP_BY_NODE!DN$1,DA_LMP_Basis!$C$23:$C$35,0),MATCH(LMP_BY_NODE!$A5,DA_LMP_Basis!$C$23:$AF$23,0)))</f>
        <v>72.086754031334081</v>
      </c>
      <c r="DO5" s="30">
        <f>ENERGY_PRICING!DQ$19*(1+INDEX(DA_LMP_Basis!$C$23:$AF$35,MATCH(LMP_BY_NODE!DO$1,DA_LMP_Basis!$C$23:$C$35,0),MATCH(LMP_BY_NODE!$A5,DA_LMP_Basis!$C$23:$AF$23,0)))</f>
        <v>49.184094425619982</v>
      </c>
      <c r="DP5" s="30">
        <f>ENERGY_PRICING!DR$19*(1+INDEX(DA_LMP_Basis!$C$23:$AF$35,MATCH(LMP_BY_NODE!DP$1,DA_LMP_Basis!$C$23:$C$35,0),MATCH(LMP_BY_NODE!$A5,DA_LMP_Basis!$C$23:$AF$23,0)))</f>
        <v>48.937000559656269</v>
      </c>
      <c r="DQ5" s="30">
        <f>ENERGY_PRICING!DS$19*(1+INDEX(DA_LMP_Basis!$C$23:$AF$35,MATCH(LMP_BY_NODE!DQ$1,DA_LMP_Basis!$C$23:$C$35,0),MATCH(LMP_BY_NODE!$A5,DA_LMP_Basis!$C$23:$AF$23,0)))</f>
        <v>80.576394899734083</v>
      </c>
      <c r="DR5" s="30">
        <f>ENERGY_PRICING!DT$19*(1+INDEX(DA_LMP_Basis!$C$23:$AF$35,MATCH(LMP_BY_NODE!DR$1,DA_LMP_Basis!$C$23:$C$35,0),MATCH(LMP_BY_NODE!$A5,DA_LMP_Basis!$C$23:$AF$23,0)))</f>
        <v>121.32770652517689</v>
      </c>
      <c r="DS5" s="30">
        <f>ENERGY_PRICING!DU$19*(1+INDEX(DA_LMP_Basis!$C$23:$AF$35,MATCH(LMP_BY_NODE!DS$1,DA_LMP_Basis!$C$23:$C$35,0),MATCH(LMP_BY_NODE!$A5,DA_LMP_Basis!$C$23:$AF$23,0)))</f>
        <v>221.52415923739031</v>
      </c>
      <c r="DT5" s="30">
        <f>ENERGY_PRICING!DV$19*(1+INDEX(DA_LMP_Basis!$C$23:$AF$35,MATCH(LMP_BY_NODE!DT$1,DA_LMP_Basis!$C$23:$C$35,0),MATCH(LMP_BY_NODE!$A5,DA_LMP_Basis!$C$23:$AF$23,0)))</f>
        <v>200.9645633487674</v>
      </c>
      <c r="DU5" s="30">
        <f>ENERGY_PRICING!DW$19*(1+INDEX(DA_LMP_Basis!$C$23:$AF$35,MATCH(LMP_BY_NODE!DU$1,DA_LMP_Basis!$C$23:$C$35,0),MATCH(LMP_BY_NODE!$A5,DA_LMP_Basis!$C$23:$AF$23,0)))</f>
        <v>111.33915016630354</v>
      </c>
      <c r="DV5" s="30">
        <f>ENERGY_PRICING!DX$19*(1+INDEX(DA_LMP_Basis!$C$23:$AF$35,MATCH(LMP_BY_NODE!DV$1,DA_LMP_Basis!$C$23:$C$35,0),MATCH(LMP_BY_NODE!$A5,DA_LMP_Basis!$C$23:$AF$23,0)))</f>
        <v>75.405502860721938</v>
      </c>
      <c r="DW5" s="30">
        <f>ENERGY_PRICING!DY$19*(1+INDEX(DA_LMP_Basis!$C$23:$AF$35,MATCH(LMP_BY_NODE!DW$1,DA_LMP_Basis!$C$23:$C$35,0),MATCH(LMP_BY_NODE!$A5,DA_LMP_Basis!$C$23:$AF$23,0)))</f>
        <v>55.086800264492219</v>
      </c>
      <c r="DX5" s="30">
        <f>ENERGY_PRICING!DZ$19*(1+INDEX(DA_LMP_Basis!$C$23:$AF$35,MATCH(LMP_BY_NODE!DX$1,DA_LMP_Basis!$C$23:$C$35,0),MATCH(LMP_BY_NODE!$A5,DA_LMP_Basis!$C$23:$AF$23,0)))</f>
        <v>59.134467428238892</v>
      </c>
      <c r="DY5" s="30">
        <f>ENERGY_PRICING!EA$19*(1+INDEX(DA_LMP_Basis!$C$23:$AF$35,MATCH(LMP_BY_NODE!DY$1,DA_LMP_Basis!$C$23:$C$35,0),MATCH(LMP_BY_NODE!$A5,DA_LMP_Basis!$C$23:$AF$23,0)))</f>
        <v>76.120016187488503</v>
      </c>
      <c r="DZ5" s="30">
        <f>ENERGY_PRICING!EB$19*(1+INDEX(DA_LMP_Basis!$C$23:$AF$35,MATCH(LMP_BY_NODE!DZ$1,DA_LMP_Basis!$C$23:$C$35,0),MATCH(LMP_BY_NODE!$A5,DA_LMP_Basis!$C$23:$AF$23,0)))</f>
        <v>76.688714509501878</v>
      </c>
      <c r="EA5" s="30">
        <f>ENERGY_PRICING!EC$19*(1+INDEX(DA_LMP_Basis!$C$23:$AF$35,MATCH(LMP_BY_NODE!EA$1,DA_LMP_Basis!$C$23:$C$35,0),MATCH(LMP_BY_NODE!$A5,DA_LMP_Basis!$C$23:$AF$23,0)))</f>
        <v>52.323967509692977</v>
      </c>
      <c r="EB5" s="30">
        <f>ENERGY_PRICING!ED$19*(1+INDEX(DA_LMP_Basis!$C$23:$AF$35,MATCH(LMP_BY_NODE!EB$1,DA_LMP_Basis!$C$23:$C$35,0),MATCH(LMP_BY_NODE!$A5,DA_LMP_Basis!$C$23:$AF$23,0)))</f>
        <v>52.061099369788884</v>
      </c>
      <c r="EC5" s="30">
        <f>ENERGY_PRICING!EE$19*(1+INDEX(DA_LMP_Basis!$C$23:$AF$35,MATCH(LMP_BY_NODE!EC$1,DA_LMP_Basis!$C$23:$C$35,0),MATCH(LMP_BY_NODE!$A5,DA_LMP_Basis!$C$23:$AF$23,0)))</f>
        <v>82.312283959463215</v>
      </c>
      <c r="ED5" s="30">
        <f>ENERGY_PRICING!EF$19*(1+INDEX(DA_LMP_Basis!$C$23:$AF$35,MATCH(LMP_BY_NODE!ED$1,DA_LMP_Basis!$C$23:$C$35,0),MATCH(LMP_BY_NODE!$A5,DA_LMP_Basis!$C$23:$AF$23,0)))</f>
        <v>123.78267842982436</v>
      </c>
      <c r="EE5" s="30">
        <f>ENERGY_PRICING!EG$19*(1+INDEX(DA_LMP_Basis!$C$23:$AF$35,MATCH(LMP_BY_NODE!EE$1,DA_LMP_Basis!$C$23:$C$35,0),MATCH(LMP_BY_NODE!$A5,DA_LMP_Basis!$C$23:$AF$23,0)))</f>
        <v>222.81426076334452</v>
      </c>
      <c r="EF5" s="30">
        <f>ENERGY_PRICING!EH$19*(1+INDEX(DA_LMP_Basis!$C$23:$AF$35,MATCH(LMP_BY_NODE!EF$1,DA_LMP_Basis!$C$23:$C$35,0),MATCH(LMP_BY_NODE!$A5,DA_LMP_Basis!$C$23:$AF$23,0)))</f>
        <v>202.13493090926957</v>
      </c>
      <c r="EG5" s="30">
        <f>ENERGY_PRICING!EI$19*(1+INDEX(DA_LMP_Basis!$C$23:$AF$35,MATCH(LMP_BY_NODE!EG$1,DA_LMP_Basis!$C$23:$C$35,0),MATCH(LMP_BY_NODE!$A5,DA_LMP_Basis!$C$23:$AF$23,0)))</f>
        <v>112.7311884508692</v>
      </c>
      <c r="EH5" s="30">
        <f>ENERGY_PRICING!EJ$19*(1+INDEX(DA_LMP_Basis!$C$23:$AF$35,MATCH(LMP_BY_NODE!EH$1,DA_LMP_Basis!$C$23:$C$35,0),MATCH(LMP_BY_NODE!$A5,DA_LMP_Basis!$C$23:$AF$23,0)))</f>
        <v>77.578407098830368</v>
      </c>
      <c r="EI5" s="30">
        <f>ENERGY_PRICING!EK$19*(1+INDEX(DA_LMP_Basis!$C$23:$AF$35,MATCH(LMP_BY_NODE!EI$1,DA_LMP_Basis!$C$23:$C$35,0),MATCH(LMP_BY_NODE!$A5,DA_LMP_Basis!$C$23:$AF$23,0)))</f>
        <v>56.6741955767367</v>
      </c>
      <c r="EJ5" s="30">
        <f>ENERGY_PRICING!EL$19*(1+INDEX(DA_LMP_Basis!$C$23:$AF$35,MATCH(LMP_BY_NODE!EJ$1,DA_LMP_Basis!$C$23:$C$35,0),MATCH(LMP_BY_NODE!$A5,DA_LMP_Basis!$C$23:$AF$23,0)))</f>
        <v>60.838501351737015</v>
      </c>
      <c r="EK5" s="30">
        <f>ENERGY_PRICING!EM$19*(1+INDEX(DA_LMP_Basis!$C$23:$AF$35,MATCH(LMP_BY_NODE!EK$1,DA_LMP_Basis!$C$23:$C$35,0),MATCH(LMP_BY_NODE!$A5,DA_LMP_Basis!$C$23:$AF$23,0)))</f>
        <v>78.313510024194045</v>
      </c>
      <c r="EL5" s="30">
        <f>ENERGY_PRICING!EN$19*(1+INDEX(DA_LMP_Basis!$C$23:$AF$35,MATCH(LMP_BY_NODE!EL$1,DA_LMP_Basis!$C$23:$C$35,0),MATCH(LMP_BY_NODE!$A5,DA_LMP_Basis!$C$23:$AF$23,0)))</f>
        <v>78.898596102368813</v>
      </c>
      <c r="EM5" s="30">
        <f>ENERGY_PRICING!EO$19*(1+INDEX(DA_LMP_Basis!$C$23:$AF$35,MATCH(LMP_BY_NODE!EM$1,DA_LMP_Basis!$C$23:$C$35,0),MATCH(LMP_BY_NODE!$A5,DA_LMP_Basis!$C$23:$AF$23,0)))</f>
        <v>53.831748327313946</v>
      </c>
      <c r="EN5" s="30">
        <f>ENERGY_PRICING!EP$19*(1+INDEX(DA_LMP_Basis!$C$23:$AF$35,MATCH(LMP_BY_NODE!EN$1,DA_LMP_Basis!$C$23:$C$35,0),MATCH(LMP_BY_NODE!$A5,DA_LMP_Basis!$C$23:$AF$23,0)))</f>
        <v>53.561305311922105</v>
      </c>
      <c r="EO5" s="30">
        <f>ENERGY_PRICING!EQ$19*(1+INDEX(DA_LMP_Basis!$C$23:$AF$35,MATCH(LMP_BY_NODE!EO$1,DA_LMP_Basis!$C$23:$C$35,0),MATCH(LMP_BY_NODE!$A5,DA_LMP_Basis!$C$23:$AF$23,0)))</f>
        <v>83.145865494670517</v>
      </c>
      <c r="EP5" s="30">
        <f>ENERGY_PRICING!ER$19*(1+INDEX(DA_LMP_Basis!$C$23:$AF$35,MATCH(LMP_BY_NODE!EP$1,DA_LMP_Basis!$C$23:$C$35,0),MATCH(LMP_BY_NODE!$A5,DA_LMP_Basis!$C$23:$AF$23,0)))</f>
        <v>124.96156669903563</v>
      </c>
      <c r="EQ5" s="30">
        <f>ENERGY_PRICING!ES$19*(1+INDEX(DA_LMP_Basis!$C$23:$AF$35,MATCH(LMP_BY_NODE!EQ$1,DA_LMP_Basis!$C$23:$C$35,0),MATCH(LMP_BY_NODE!$A5,DA_LMP_Basis!$C$23:$AF$23,0)))</f>
        <v>224.84487970455504</v>
      </c>
      <c r="ER5" s="30">
        <f>ENERGY_PRICING!ET$19*(1+INDEX(DA_LMP_Basis!$C$23:$AF$35,MATCH(LMP_BY_NODE!ER$1,DA_LMP_Basis!$C$23:$C$35,0),MATCH(LMP_BY_NODE!$A5,DA_LMP_Basis!$C$23:$AF$23,0)))</f>
        <v>203.97708866873455</v>
      </c>
      <c r="ES5" s="30">
        <f>ENERGY_PRICING!EU$19*(1+INDEX(DA_LMP_Basis!$C$23:$AF$35,MATCH(LMP_BY_NODE!ES$1,DA_LMP_Basis!$C$23:$C$35,0),MATCH(LMP_BY_NODE!$A5,DA_LMP_Basis!$C$23:$AF$23,0)))</f>
        <v>114.92225578213099</v>
      </c>
      <c r="ET5" s="30">
        <f>ENERGY_PRICING!EV$19*(1+INDEX(DA_LMP_Basis!$C$23:$AF$35,MATCH(LMP_BY_NODE!ET$1,DA_LMP_Basis!$C$23:$C$35,0),MATCH(LMP_BY_NODE!$A5,DA_LMP_Basis!$C$23:$AF$23,0)))</f>
        <v>80.998556920043839</v>
      </c>
      <c r="EU5" s="30">
        <f>ENERGY_PRICING!EW$19*(1+INDEX(DA_LMP_Basis!$C$23:$AF$35,MATCH(LMP_BY_NODE!EU$1,DA_LMP_Basis!$C$23:$C$35,0),MATCH(LMP_BY_NODE!$A5,DA_LMP_Basis!$C$23:$AF$23,0)))</f>
        <v>59.172754739239998</v>
      </c>
      <c r="EV5" s="30">
        <f>ENERGY_PRICING!EX$19*(1+INDEX(DA_LMP_Basis!$C$23:$AF$35,MATCH(LMP_BY_NODE!EV$1,DA_LMP_Basis!$C$23:$C$35,0),MATCH(LMP_BY_NODE!$A5,DA_LMP_Basis!$C$23:$AF$23,0)))</f>
        <v>63.520649610542606</v>
      </c>
      <c r="EW5" s="30">
        <f>ENERGY_PRICING!EY$19*(1+INDEX(DA_LMP_Basis!$C$23:$AF$35,MATCH(LMP_BY_NODE!EW$1,DA_LMP_Basis!$C$23:$C$35,0),MATCH(LMP_BY_NODE!$A5,DA_LMP_Basis!$C$23:$AF$23,0)))</f>
        <v>81.766067859863838</v>
      </c>
      <c r="EX5" s="30">
        <f>ENERGY_PRICING!EZ$19*(1+INDEX(DA_LMP_Basis!$C$23:$AF$35,MATCH(LMP_BY_NODE!EX$1,DA_LMP_Basis!$C$23:$C$35,0),MATCH(LMP_BY_NODE!$A5,DA_LMP_Basis!$C$23:$AF$23,0)))</f>
        <v>82.376948255304157</v>
      </c>
      <c r="EY5" s="30">
        <f>ENERGY_PRICING!FA$19*(1+INDEX(DA_LMP_Basis!$C$23:$AF$35,MATCH(LMP_BY_NODE!EY$1,DA_LMP_Basis!$C$23:$C$35,0),MATCH(LMP_BY_NODE!$A5,DA_LMP_Basis!$C$23:$AF$23,0)))</f>
        <v>56.204994328391578</v>
      </c>
      <c r="EZ5" s="30">
        <f>ENERGY_PRICING!FB$19*(1+INDEX(DA_LMP_Basis!$C$23:$AF$35,MATCH(LMP_BY_NODE!EZ$1,DA_LMP_Basis!$C$23:$C$35,0),MATCH(LMP_BY_NODE!$A5,DA_LMP_Basis!$C$23:$AF$23,0)))</f>
        <v>55.922628464035299</v>
      </c>
      <c r="FA5" s="30">
        <f>ENERGY_PRICING!FC$19*(1+INDEX(DA_LMP_Basis!$C$23:$AF$35,MATCH(LMP_BY_NODE!FA$1,DA_LMP_Basis!$C$23:$C$35,0),MATCH(LMP_BY_NODE!$A5,DA_LMP_Basis!$C$23:$AF$23,0)))</f>
        <v>84.457922274995084</v>
      </c>
      <c r="FB5" s="30">
        <f>ENERGY_PRICING!FD$19*(1+INDEX(DA_LMP_Basis!$C$23:$AF$35,MATCH(LMP_BY_NODE!FB$1,DA_LMP_Basis!$C$23:$C$35,0),MATCH(LMP_BY_NODE!$A5,DA_LMP_Basis!$C$23:$AF$23,0)))</f>
        <v>126.81713604832437</v>
      </c>
      <c r="FC5" s="30">
        <f>ENERGY_PRICING!FE$19*(1+INDEX(DA_LMP_Basis!$C$23:$AF$35,MATCH(LMP_BY_NODE!FC$1,DA_LMP_Basis!$C$23:$C$35,0),MATCH(LMP_BY_NODE!$A5,DA_LMP_Basis!$C$23:$AF$23,0)))</f>
        <v>226.3199008029712</v>
      </c>
      <c r="FD5" s="30">
        <f>ENERGY_PRICING!FF$19*(1+INDEX(DA_LMP_Basis!$C$23:$AF$35,MATCH(LMP_BY_NODE!FD$1,DA_LMP_Basis!$C$23:$C$35,0),MATCH(LMP_BY_NODE!$A5,DA_LMP_Basis!$C$23:$AF$23,0)))</f>
        <v>205.31521346737449</v>
      </c>
      <c r="FE5" s="30">
        <f>ENERGY_PRICING!FG$19*(1+INDEX(DA_LMP_Basis!$C$23:$AF$35,MATCH(LMP_BY_NODE!FE$1,DA_LMP_Basis!$C$23:$C$35,0),MATCH(LMP_BY_NODE!$A5,DA_LMP_Basis!$C$23:$AF$23,0)))</f>
        <v>116.5138249712447</v>
      </c>
      <c r="FF5" s="30">
        <f>ENERGY_PRICING!FH$19*(1+INDEX(DA_LMP_Basis!$C$23:$AF$35,MATCH(LMP_BY_NODE!FF$1,DA_LMP_Basis!$C$23:$C$35,0),MATCH(LMP_BY_NODE!$A5,DA_LMP_Basis!$C$23:$AF$23,0)))</f>
        <v>83.482919221434841</v>
      </c>
      <c r="FG5" s="30">
        <f>ENERGY_PRICING!FI$19*(1+INDEX(DA_LMP_Basis!$C$23:$AF$35,MATCH(LMP_BY_NODE!FG$1,DA_LMP_Basis!$C$23:$C$35,0),MATCH(LMP_BY_NODE!$A5,DA_LMP_Basis!$C$23:$AF$23,0)))</f>
        <v>60.987682890228399</v>
      </c>
      <c r="FH5" s="30">
        <f>ENERGY_PRICING!FJ$19*(1+INDEX(DA_LMP_Basis!$C$23:$AF$35,MATCH(LMP_BY_NODE!FH$1,DA_LMP_Basis!$C$23:$C$35,0),MATCH(LMP_BY_NODE!$A5,DA_LMP_Basis!$C$23:$AF$23,0)))</f>
        <v>65.468935027628191</v>
      </c>
      <c r="FI5" s="30">
        <f>ENERGY_PRICING!FK$19*(1+INDEX(DA_LMP_Basis!$C$23:$AF$35,MATCH(LMP_BY_NODE!FI$1,DA_LMP_Basis!$C$23:$C$35,0),MATCH(LMP_BY_NODE!$A5,DA_LMP_Basis!$C$23:$AF$23,0)))</f>
        <v>84.273971015774933</v>
      </c>
      <c r="FJ5" s="30">
        <f>ENERGY_PRICING!FL$19*(1+INDEX(DA_LMP_Basis!$C$23:$AF$35,MATCH(LMP_BY_NODE!FJ$1,DA_LMP_Basis!$C$23:$C$35,0),MATCH(LMP_BY_NODE!$A5,DA_LMP_Basis!$C$23:$AF$23,0)))</f>
        <v>84.903588142865786</v>
      </c>
      <c r="FK5" s="30">
        <f>ENERGY_PRICING!FM$19*(1+INDEX(DA_LMP_Basis!$C$23:$AF$35,MATCH(LMP_BY_NODE!FK$1,DA_LMP_Basis!$C$23:$C$35,0),MATCH(LMP_BY_NODE!$A5,DA_LMP_Basis!$C$23:$AF$23,0)))</f>
        <v>57.92889626404196</v>
      </c>
      <c r="FL5" s="30">
        <f>ENERGY_PRICING!FN$19*(1+INDEX(DA_LMP_Basis!$C$23:$AF$35,MATCH(LMP_BY_NODE!FL$1,DA_LMP_Basis!$C$23:$C$35,0),MATCH(LMP_BY_NODE!$A5,DA_LMP_Basis!$C$23:$AF$23,0)))</f>
        <v>57.637869762567185</v>
      </c>
      <c r="FM5" s="30">
        <f>ENERGY_PRICING!FO$19*(1+INDEX(DA_LMP_Basis!$C$23:$AF$35,MATCH(LMP_BY_NODE!FM$1,DA_LMP_Basis!$C$23:$C$35,0),MATCH(LMP_BY_NODE!$A5,DA_LMP_Basis!$C$23:$AF$23,0)))</f>
        <v>85.410987074117344</v>
      </c>
      <c r="FN5" s="30">
        <f>ENERGY_PRICING!FP$19*(1+INDEX(DA_LMP_Basis!$C$23:$AF$35,MATCH(LMP_BY_NODE!FN$1,DA_LMP_Basis!$C$23:$C$35,0),MATCH(LMP_BY_NODE!$A5,DA_LMP_Basis!$C$23:$AF$23,0)))</f>
        <v>128.16500289041318</v>
      </c>
      <c r="FO5" s="30">
        <f>ENERGY_PRICING!FQ$19*(1+INDEX(DA_LMP_Basis!$C$23:$AF$35,MATCH(LMP_BY_NODE!FO$1,DA_LMP_Basis!$C$23:$C$35,0),MATCH(LMP_BY_NODE!$A5,DA_LMP_Basis!$C$23:$AF$23,0)))</f>
        <v>226.61222842776064</v>
      </c>
      <c r="FP5" s="30">
        <f>ENERGY_PRICING!FR$19*(1+INDEX(DA_LMP_Basis!$C$23:$AF$35,MATCH(LMP_BY_NODE!FP$1,DA_LMP_Basis!$C$23:$C$35,0),MATCH(LMP_BY_NODE!$A5,DA_LMP_Basis!$C$23:$AF$23,0)))</f>
        <v>205.58041024623978</v>
      </c>
      <c r="FQ5" s="30">
        <f>ENERGY_PRICING!FS$19*(1+INDEX(DA_LMP_Basis!$C$23:$AF$35,MATCH(LMP_BY_NODE!FQ$1,DA_LMP_Basis!$C$23:$C$35,0),MATCH(LMP_BY_NODE!$A5,DA_LMP_Basis!$C$23:$AF$23,0)))</f>
        <v>116.82925072430092</v>
      </c>
      <c r="FR5" s="30">
        <f>ENERGY_PRICING!FT$19*(1+INDEX(DA_LMP_Basis!$C$23:$AF$35,MATCH(LMP_BY_NODE!FR$1,DA_LMP_Basis!$C$23:$C$35,0),MATCH(LMP_BY_NODE!$A5,DA_LMP_Basis!$C$23:$AF$23,0)))</f>
        <v>83.975283521485878</v>
      </c>
      <c r="FS5" s="30">
        <f>ENERGY_PRICING!FU$19*(1+INDEX(DA_LMP_Basis!$C$23:$AF$35,MATCH(LMP_BY_NODE!FS$1,DA_LMP_Basis!$C$23:$C$35,0),MATCH(LMP_BY_NODE!$A5,DA_LMP_Basis!$C$23:$AF$23,0)))</f>
        <v>61.347375125215216</v>
      </c>
      <c r="FT5" s="30">
        <f>ENERGY_PRICING!FV$19*(1+INDEX(DA_LMP_Basis!$C$23:$AF$35,MATCH(LMP_BY_NODE!FT$1,DA_LMP_Basis!$C$23:$C$35,0),MATCH(LMP_BY_NODE!$A5,DA_LMP_Basis!$C$23:$AF$23,0)))</f>
        <v>65.855056723785765</v>
      </c>
      <c r="FU5" s="30">
        <f>ENERGY_PRICING!FW$19*(1+INDEX(DA_LMP_Basis!$C$23:$AF$35,MATCH(LMP_BY_NODE!FU$1,DA_LMP_Basis!$C$23:$C$35,0),MATCH(LMP_BY_NODE!$A5,DA_LMP_Basis!$C$23:$AF$23,0)))</f>
        <v>84.771000769150518</v>
      </c>
      <c r="FV5" s="30">
        <f>ENERGY_PRICING!FX$19*(1+INDEX(DA_LMP_Basis!$C$23:$AF$35,MATCH(LMP_BY_NODE!FV$1,DA_LMP_Basis!$C$23:$C$35,0),MATCH(LMP_BY_NODE!$A5,DA_LMP_Basis!$C$23:$AF$23,0)))</f>
        <v>85.404331242623741</v>
      </c>
      <c r="FW5" s="30">
        <f>ENERGY_PRICING!FY$19*(1+INDEX(DA_LMP_Basis!$C$23:$AF$35,MATCH(LMP_BY_NODE!FW$1,DA_LMP_Basis!$C$23:$C$35,0),MATCH(LMP_BY_NODE!$A5,DA_LMP_Basis!$C$23:$AF$23,0)))</f>
        <v>58.270548433465031</v>
      </c>
      <c r="FX5" s="30">
        <f>ENERGY_PRICING!FZ$19*(1+INDEX(DA_LMP_Basis!$C$23:$AF$35,MATCH(LMP_BY_NODE!FX$1,DA_LMP_Basis!$C$23:$C$35,0),MATCH(LMP_BY_NODE!$A5,DA_LMP_Basis!$C$23:$AF$23,0)))</f>
        <v>57.977805520285543</v>
      </c>
      <c r="FY5" s="30">
        <f>ENERGY_PRICING!GA$19*(1+INDEX(DA_LMP_Basis!$C$23:$AF$35,MATCH(LMP_BY_NODE!FY$1,DA_LMP_Basis!$C$23:$C$35,0),MATCH(LMP_BY_NODE!$A5,DA_LMP_Basis!$C$23:$AF$23,0)))</f>
        <v>85.599870588595223</v>
      </c>
      <c r="FZ5" s="30">
        <f>ENERGY_PRICING!GB$19*(1+INDEX(DA_LMP_Basis!$C$23:$AF$35,MATCH(LMP_BY_NODE!FZ$1,DA_LMP_Basis!$C$23:$C$35,0),MATCH(LMP_BY_NODE!$A5,DA_LMP_Basis!$C$23:$AF$23,0)))</f>
        <v>128.43213039991346</v>
      </c>
      <c r="GA5" s="30">
        <f>ENERGY_PRICING!GC$19*(1+INDEX(DA_LMP_Basis!$C$23:$AF$35,MATCH(LMP_BY_NODE!GA$1,DA_LMP_Basis!$C$23:$C$35,0),MATCH(LMP_BY_NODE!$A5,DA_LMP_Basis!$C$23:$AF$23,0)))</f>
        <v>227.51898949612379</v>
      </c>
      <c r="GB5" s="30">
        <f>ENERGY_PRICING!GD$19*(1+INDEX(DA_LMP_Basis!$C$23:$AF$35,MATCH(LMP_BY_NODE!GB$1,DA_LMP_Basis!$C$23:$C$35,0),MATCH(LMP_BY_NODE!$A5,DA_LMP_Basis!$C$23:$AF$23,0)))</f>
        <v>206.40301507089004</v>
      </c>
      <c r="GC5" s="30">
        <f>ENERGY_PRICING!GE$19*(1+INDEX(DA_LMP_Basis!$C$23:$AF$35,MATCH(LMP_BY_NODE!GC$1,DA_LMP_Basis!$C$23:$C$35,0),MATCH(LMP_BY_NODE!$A5,DA_LMP_Basis!$C$23:$AF$23,0)))</f>
        <v>117.80765908730282</v>
      </c>
      <c r="GD5" s="30">
        <f>ENERGY_PRICING!GF$19*(1+INDEX(DA_LMP_Basis!$C$23:$AF$35,MATCH(LMP_BY_NODE!GD$1,DA_LMP_Basis!$C$23:$C$35,0),MATCH(LMP_BY_NODE!$A5,DA_LMP_Basis!$C$23:$AF$23,0)))</f>
        <v>85.502531516127689</v>
      </c>
      <c r="GE5" s="30">
        <f>ENERGY_PRICING!GG$19*(1+INDEX(DA_LMP_Basis!$C$23:$AF$35,MATCH(LMP_BY_NODE!GE$1,DA_LMP_Basis!$C$23:$C$35,0),MATCH(LMP_BY_NODE!$A5,DA_LMP_Basis!$C$23:$AF$23,0)))</f>
        <v>62.463092175608402</v>
      </c>
      <c r="GF5" s="30">
        <f>ENERGY_PRICING!GH$19*(1+INDEX(DA_LMP_Basis!$C$23:$AF$35,MATCH(LMP_BY_NODE!GF$1,DA_LMP_Basis!$C$23:$C$35,0),MATCH(LMP_BY_NODE!$A5,DA_LMP_Basis!$C$23:$AF$23,0)))</f>
        <v>67.052754416496626</v>
      </c>
      <c r="GG5" s="30">
        <f>ENERGY_PRICING!GI$19*(1+INDEX(DA_LMP_Basis!$C$23:$AF$35,MATCH(LMP_BY_NODE!GG$1,DA_LMP_Basis!$C$23:$C$35,0),MATCH(LMP_BY_NODE!$A5,DA_LMP_Basis!$C$23:$AF$23,0)))</f>
        <v>86.3127203740071</v>
      </c>
      <c r="GH5" s="30">
        <f>ENERGY_PRICING!GJ$19*(1+INDEX(DA_LMP_Basis!$C$23:$AF$35,MATCH(LMP_BY_NODE!GH$1,DA_LMP_Basis!$C$23:$C$35,0),MATCH(LMP_BY_NODE!$A5,DA_LMP_Basis!$C$23:$AF$23,0)))</f>
        <v>86.957569149711603</v>
      </c>
      <c r="GI5" s="30">
        <f>ENERGY_PRICING!GK$19*(1+INDEX(DA_LMP_Basis!$C$23:$AF$35,MATCH(LMP_BY_NODE!GI$1,DA_LMP_Basis!$C$23:$C$35,0),MATCH(LMP_BY_NODE!$A5,DA_LMP_Basis!$C$23:$AF$23,0)))</f>
        <v>59.330307621046913</v>
      </c>
      <c r="GJ5" s="30">
        <f>ENERGY_PRICING!GL$19*(1+INDEX(DA_LMP_Basis!$C$23:$AF$35,MATCH(LMP_BY_NODE!GJ$1,DA_LMP_Basis!$C$23:$C$35,0),MATCH(LMP_BY_NODE!$A5,DA_LMP_Basis!$C$23:$AF$23,0)))</f>
        <v>59.032240629062926</v>
      </c>
      <c r="GK5" s="30">
        <f>ENERGY_PRICING!GM$19*(1+INDEX(DA_LMP_Basis!$C$23:$AF$35,MATCH(LMP_BY_NODE!GK$1,DA_LMP_Basis!$C$23:$C$35,0),MATCH(LMP_BY_NODE!$A5,DA_LMP_Basis!$C$23:$AF$23,0)))</f>
        <v>86.185761906624066</v>
      </c>
      <c r="GL5" s="30">
        <f>ENERGY_PRICING!GN$19*(1+INDEX(DA_LMP_Basis!$C$23:$AF$35,MATCH(LMP_BY_NODE!GL$1,DA_LMP_Basis!$C$23:$C$35,0),MATCH(LMP_BY_NODE!$A5,DA_LMP_Basis!$C$23:$AF$23,0)))</f>
        <v>129.26072409193324</v>
      </c>
      <c r="GM5" s="30">
        <f>ENERGY_PRICING!GO$19*(1+INDEX(DA_LMP_Basis!$C$23:$AF$35,MATCH(LMP_BY_NODE!GM$1,DA_LMP_Basis!$C$23:$C$35,0),MATCH(LMP_BY_NODE!$A5,DA_LMP_Basis!$C$23:$AF$23,0)))</f>
        <v>228.79468603589348</v>
      </c>
      <c r="GN5" s="30">
        <f>ENERGY_PRICING!GP$19*(1+INDEX(DA_LMP_Basis!$C$23:$AF$35,MATCH(LMP_BY_NODE!GN$1,DA_LMP_Basis!$C$23:$C$35,0),MATCH(LMP_BY_NODE!$A5,DA_LMP_Basis!$C$23:$AF$23,0)))</f>
        <v>207.56031456798738</v>
      </c>
      <c r="GO5" s="30">
        <f>ENERGY_PRICING!GQ$19*(1+INDEX(DA_LMP_Basis!$C$23:$AF$35,MATCH(LMP_BY_NODE!GO$1,DA_LMP_Basis!$C$23:$C$35,0),MATCH(LMP_BY_NODE!$A5,DA_LMP_Basis!$C$23:$AF$23,0)))</f>
        <v>119.18415418255036</v>
      </c>
      <c r="GP5" s="30">
        <f>ENERGY_PRICING!GR$19*(1+INDEX(DA_LMP_Basis!$C$23:$AF$35,MATCH(LMP_BY_NODE!GP$1,DA_LMP_Basis!$C$23:$C$35,0),MATCH(LMP_BY_NODE!$A5,DA_LMP_Basis!$C$23:$AF$23,0)))</f>
        <v>87.651173589669511</v>
      </c>
      <c r="GQ5" s="30">
        <f>ENERGY_PRICING!GS$19*(1+INDEX(DA_LMP_Basis!$C$23:$AF$35,MATCH(LMP_BY_NODE!GQ$1,DA_LMP_Basis!$C$23:$C$35,0),MATCH(LMP_BY_NODE!$A5,DA_LMP_Basis!$C$23:$AF$23,0)))</f>
        <v>64.032762985492184</v>
      </c>
      <c r="GR5" s="30">
        <f>ENERGY_PRICING!GT$19*(1+INDEX(DA_LMP_Basis!$C$23:$AF$35,MATCH(LMP_BY_NODE!GR$1,DA_LMP_Basis!$C$23:$C$35,0),MATCH(LMP_BY_NODE!$A5,DA_LMP_Basis!$C$23:$AF$23,0)))</f>
        <v>68.737761476889659</v>
      </c>
      <c r="GS5" s="30">
        <f>ENERGY_PRICING!GU$19*(1+INDEX(DA_LMP_Basis!$C$23:$AF$35,MATCH(LMP_BY_NODE!GS$1,DA_LMP_Basis!$C$23:$C$35,0),MATCH(LMP_BY_NODE!$A5,DA_LMP_Basis!$C$23:$AF$23,0)))</f>
        <v>88.481722147275789</v>
      </c>
      <c r="GT5" s="30">
        <f>ENERGY_PRICING!GV$19*(1+INDEX(DA_LMP_Basis!$C$23:$AF$35,MATCH(LMP_BY_NODE!GT$1,DA_LMP_Basis!$C$23:$C$35,0),MATCH(LMP_BY_NODE!$A5,DA_LMP_Basis!$C$23:$AF$23,0)))</f>
        <v>89.142775697107808</v>
      </c>
      <c r="GU5" s="30">
        <f>ENERGY_PRICING!GW$19*(1+INDEX(DA_LMP_Basis!$C$23:$AF$35,MATCH(LMP_BY_NODE!GU$1,DA_LMP_Basis!$C$23:$C$35,0),MATCH(LMP_BY_NODE!$A5,DA_LMP_Basis!$C$23:$AF$23,0)))</f>
        <v>60.821252894014819</v>
      </c>
      <c r="GV5" s="30">
        <f>ENERGY_PRICING!GX$19*(1+INDEX(DA_LMP_Basis!$C$23:$AF$35,MATCH(LMP_BY_NODE!GV$1,DA_LMP_Basis!$C$23:$C$35,0),MATCH(LMP_BY_NODE!$A5,DA_LMP_Basis!$C$23:$AF$23,0)))</f>
        <v>60.515695605914978</v>
      </c>
      <c r="GW5" s="30">
        <f>ENERGY_PRICING!GY$19*(1+INDEX(DA_LMP_Basis!$C$23:$AF$35,MATCH(LMP_BY_NODE!GW$1,DA_LMP_Basis!$C$23:$C$35,0),MATCH(LMP_BY_NODE!$A5,DA_LMP_Basis!$C$23:$AF$23,0)))</f>
        <v>87.010035856143901</v>
      </c>
      <c r="GX5" s="30">
        <f>ENERGY_PRICING!GZ$19*(1+INDEX(DA_LMP_Basis!$C$23:$AF$35,MATCH(LMP_BY_NODE!GX$1,DA_LMP_Basis!$C$23:$C$35,0),MATCH(LMP_BY_NODE!$A5,DA_LMP_Basis!$C$23:$AF$23,0)))</f>
        <v>130.42644915740476</v>
      </c>
      <c r="GY5" s="30">
        <f>ENERGY_PRICING!HA$19*(1+INDEX(DA_LMP_Basis!$C$23:$AF$35,MATCH(LMP_BY_NODE!GY$1,DA_LMP_Basis!$C$23:$C$35,0),MATCH(LMP_BY_NODE!$A5,DA_LMP_Basis!$C$23:$AF$23,0)))</f>
        <v>230.56430470091007</v>
      </c>
      <c r="GZ5" s="30">
        <f>ENERGY_PRICING!HB$19*(1+INDEX(DA_LMP_Basis!$C$23:$AF$35,MATCH(LMP_BY_NODE!GZ$1,DA_LMP_Basis!$C$23:$C$35,0),MATCH(LMP_BY_NODE!$A5,DA_LMP_Basis!$C$23:$AF$23,0)))</f>
        <v>209.16569541463258</v>
      </c>
      <c r="HA5" s="30">
        <f>ENERGY_PRICING!HC$19*(1+INDEX(DA_LMP_Basis!$C$23:$AF$35,MATCH(LMP_BY_NODE!HA$1,DA_LMP_Basis!$C$23:$C$35,0),MATCH(LMP_BY_NODE!$A5,DA_LMP_Basis!$C$23:$AF$23,0)))</f>
        <v>121.09359842490412</v>
      </c>
      <c r="HB5" s="30">
        <f>ENERGY_PRICING!HD$19*(1+INDEX(DA_LMP_Basis!$C$23:$AF$35,MATCH(LMP_BY_NODE!HB$1,DA_LMP_Basis!$C$23:$C$35,0),MATCH(LMP_BY_NODE!$A5,DA_LMP_Basis!$C$23:$AF$23,0)))</f>
        <v>90.631723429889433</v>
      </c>
      <c r="HC5" s="30">
        <f>ENERGY_PRICING!HE$19*(1+INDEX(DA_LMP_Basis!$C$23:$AF$35,MATCH(LMP_BY_NODE!HC$1,DA_LMP_Basis!$C$23:$C$35,0),MATCH(LMP_BY_NODE!$A5,DA_LMP_Basis!$C$23:$AF$23,0)))</f>
        <v>66.21017640357951</v>
      </c>
      <c r="HD5" s="30">
        <f>ENERGY_PRICING!HF$19*(1+INDEX(DA_LMP_Basis!$C$23:$AF$35,MATCH(LMP_BY_NODE!HD$1,DA_LMP_Basis!$C$23:$C$35,0),MATCH(LMP_BY_NODE!$A5,DA_LMP_Basis!$C$23:$AF$23,0)))</f>
        <v>71.075166848620626</v>
      </c>
      <c r="HE5" s="30">
        <f>ENERGY_PRICING!HG$19*(1+INDEX(DA_LMP_Basis!$C$23:$AF$35,MATCH(LMP_BY_NODE!HE$1,DA_LMP_Basis!$C$23:$C$35,0),MATCH(LMP_BY_NODE!$A5,DA_LMP_Basis!$C$23:$AF$23,0)))</f>
        <v>91.490514522869574</v>
      </c>
      <c r="HF5" s="30">
        <f>ENERGY_PRICING!HH$19*(1+INDEX(DA_LMP_Basis!$C$23:$AF$35,MATCH(LMP_BY_NODE!HF$1,DA_LMP_Basis!$C$23:$C$35,0),MATCH(LMP_BY_NODE!$A5,DA_LMP_Basis!$C$23:$AF$23,0)))</f>
        <v>92.174046985095316</v>
      </c>
      <c r="HG5" s="30">
        <f>ENERGY_PRICING!HI$19*(1+INDEX(DA_LMP_Basis!$C$23:$AF$35,MATCH(LMP_BY_NODE!HG$1,DA_LMP_Basis!$C$23:$C$35,0),MATCH(LMP_BY_NODE!$A5,DA_LMP_Basis!$C$23:$AF$23,0)))</f>
        <v>62.889459948992531</v>
      </c>
      <c r="HH5" s="30">
        <f>ENERGY_PRICING!HJ$19*(1+INDEX(DA_LMP_Basis!$C$23:$AF$35,MATCH(LMP_BY_NODE!HH$1,DA_LMP_Basis!$C$23:$C$35,0),MATCH(LMP_BY_NODE!$A5,DA_LMP_Basis!$C$23:$AF$23,0)))</f>
        <v>62.573512284028055</v>
      </c>
      <c r="HI5" s="30">
        <f>ENERGY_PRICING!HK$19*(1+INDEX(DA_LMP_Basis!$C$23:$AF$35,MATCH(LMP_BY_NODE!HI$1,DA_LMP_Basis!$C$23:$C$35,0),MATCH(LMP_BY_NODE!$A5,DA_LMP_Basis!$C$23:$AF$23,0)))</f>
        <v>88.153450861738122</v>
      </c>
      <c r="HJ5" s="30">
        <f>ENERGY_PRICING!HL$19*(1+INDEX(DA_LMP_Basis!$C$23:$AF$35,MATCH(LMP_BY_NODE!HJ$1,DA_LMP_Basis!$C$23:$C$35,0),MATCH(LMP_BY_NODE!$A5,DA_LMP_Basis!$C$23:$AF$23,0)))</f>
        <v>132.04351777037482</v>
      </c>
      <c r="HK5" s="30">
        <f>ENERGY_PRICING!HM$19*(1+INDEX(DA_LMP_Basis!$C$23:$AF$35,MATCH(LMP_BY_NODE!HK$1,DA_LMP_Basis!$C$23:$C$35,0),MATCH(LMP_BY_NODE!$A5,DA_LMP_Basis!$C$23:$AF$23,0)))</f>
        <v>232.23322831686954</v>
      </c>
      <c r="HL5" s="30">
        <f>ENERGY_PRICING!HN$19*(1+INDEX(DA_LMP_Basis!$C$23:$AF$35,MATCH(LMP_BY_NODE!HL$1,DA_LMP_Basis!$C$23:$C$35,0),MATCH(LMP_BY_NODE!$A5,DA_LMP_Basis!$C$23:$AF$23,0)))</f>
        <v>210.67972669184564</v>
      </c>
      <c r="HM5" s="30">
        <f>ENERGY_PRICING!HO$19*(1+INDEX(DA_LMP_Basis!$C$23:$AF$35,MATCH(LMP_BY_NODE!HM$1,DA_LMP_Basis!$C$23:$C$35,0),MATCH(LMP_BY_NODE!$A5,DA_LMP_Basis!$C$23:$AF$23,0)))</f>
        <v>122.89439124678142</v>
      </c>
      <c r="HN5" s="30">
        <f>ENERGY_PRICING!HP$19*(1+INDEX(DA_LMP_Basis!$C$23:$AF$35,MATCH(LMP_BY_NODE!HN$1,DA_LMP_Basis!$C$23:$C$35,0),MATCH(LMP_BY_NODE!$A5,DA_LMP_Basis!$C$23:$AF$23,0)))</f>
        <v>93.442673673138884</v>
      </c>
      <c r="HO5" s="30">
        <f>ENERGY_PRICING!HQ$19*(1+INDEX(DA_LMP_Basis!$C$23:$AF$35,MATCH(LMP_BY_NODE!HO$1,DA_LMP_Basis!$C$23:$C$35,0),MATCH(LMP_BY_NODE!$A5,DA_LMP_Basis!$C$23:$AF$23,0)))</f>
        <v>68.26369038768911</v>
      </c>
      <c r="HP5" s="30">
        <f>ENERGY_PRICING!HR$19*(1+INDEX(DA_LMP_Basis!$C$23:$AF$35,MATCH(LMP_BY_NODE!HP$1,DA_LMP_Basis!$C$23:$C$35,0),MATCH(LMP_BY_NODE!$A5,DA_LMP_Basis!$C$23:$AF$23,0)))</f>
        <v>73.279568905442133</v>
      </c>
      <c r="HQ5" s="30">
        <f>ENERGY_PRICING!HS$19*(1+INDEX(DA_LMP_Basis!$C$23:$AF$35,MATCH(LMP_BY_NODE!HQ$1,DA_LMP_Basis!$C$23:$C$35,0),MATCH(LMP_BY_NODE!$A5,DA_LMP_Basis!$C$23:$AF$23,0)))</f>
        <v>94.32810024142897</v>
      </c>
      <c r="HR5" s="30">
        <f>ENERGY_PRICING!HT$19*(1+INDEX(DA_LMP_Basis!$C$23:$AF$35,MATCH(LMP_BY_NODE!HR$1,DA_LMP_Basis!$C$23:$C$35,0),MATCH(LMP_BY_NODE!$A5,DA_LMP_Basis!$C$23:$AF$23,0)))</f>
        <v>95.032832518336036</v>
      </c>
      <c r="HS5" s="30">
        <f>ENERGY_PRICING!HU$19*(1+INDEX(DA_LMP_Basis!$C$23:$AF$35,MATCH(LMP_BY_NODE!HS$1,DA_LMP_Basis!$C$23:$C$35,0),MATCH(LMP_BY_NODE!$A5,DA_LMP_Basis!$C$23:$AF$23,0)))</f>
        <v>64.839981643288681</v>
      </c>
      <c r="HT5" s="30">
        <f>ENERGY_PRICING!HV$19*(1+INDEX(DA_LMP_Basis!$C$23:$AF$35,MATCH(LMP_BY_NODE!HT$1,DA_LMP_Basis!$C$23:$C$35,0),MATCH(LMP_BY_NODE!$A5,DA_LMP_Basis!$C$23:$AF$23,0)))</f>
        <v>64.51423483590392</v>
      </c>
      <c r="HU5" s="30">
        <f>ENERGY_PRICING!HW$19*(1+INDEX(DA_LMP_Basis!$C$23:$AF$35,MATCH(LMP_BY_NODE!HU$1,DA_LMP_Basis!$C$23:$C$35,0),MATCH(LMP_BY_NODE!$A5,DA_LMP_Basis!$C$23:$AF$23,0)))</f>
        <v>89.231803132429533</v>
      </c>
      <c r="HV5" s="30">
        <f>ENERGY_PRICING!HX$19*(1+INDEX(DA_LMP_Basis!$C$23:$AF$35,MATCH(LMP_BY_NODE!HV$1,DA_LMP_Basis!$C$23:$C$35,0),MATCH(LMP_BY_NODE!$A5,DA_LMP_Basis!$C$23:$AF$23,0)))</f>
        <v>133.56857175526102</v>
      </c>
      <c r="HW5" s="30">
        <f>ENERGY_PRICING!HY$19*(1+INDEX(DA_LMP_Basis!$C$23:$AF$35,MATCH(LMP_BY_NODE!HW$1,DA_LMP_Basis!$C$23:$C$35,0),MATCH(LMP_BY_NODE!$A5,DA_LMP_Basis!$C$23:$AF$23,0)))</f>
        <v>233.93658834864439</v>
      </c>
      <c r="HX5" s="30">
        <f>ENERGY_PRICING!HZ$19*(1+INDEX(DA_LMP_Basis!$C$23:$AF$35,MATCH(LMP_BY_NODE!HX$1,DA_LMP_Basis!$C$23:$C$35,0),MATCH(LMP_BY_NODE!$A5,DA_LMP_Basis!$C$23:$AF$23,0)))</f>
        <v>212.22499835065622</v>
      </c>
      <c r="HY5" s="30">
        <f>ENERGY_PRICING!IA$19*(1+INDEX(DA_LMP_Basis!$C$23:$AF$35,MATCH(LMP_BY_NODE!HY$1,DA_LMP_Basis!$C$23:$C$35,0),MATCH(LMP_BY_NODE!$A5,DA_LMP_Basis!$C$23:$AF$23,0)))</f>
        <v>124.73234146149476</v>
      </c>
      <c r="HZ5" s="30">
        <f>ENERGY_PRICING!IB$19*(1+INDEX(DA_LMP_Basis!$C$23:$AF$35,MATCH(LMP_BY_NODE!HZ$1,DA_LMP_Basis!$C$23:$C$35,0),MATCH(LMP_BY_NODE!$A5,DA_LMP_Basis!$C$23:$AF$23,0)))</f>
        <v>96.311624804198445</v>
      </c>
      <c r="IA5" s="30">
        <f>ENERGY_PRICING!IC$19*(1+INDEX(DA_LMP_Basis!$C$23:$AF$35,MATCH(LMP_BY_NODE!IA$1,DA_LMP_Basis!$C$23:$C$35,0),MATCH(LMP_BY_NODE!$A5,DA_LMP_Basis!$C$23:$AF$23,0)))</f>
        <v>70.359576389764811</v>
      </c>
      <c r="IB5" s="30">
        <f>ENERGY_PRICING!ID$19*(1+INDEX(DA_LMP_Basis!$C$23:$AF$35,MATCH(LMP_BY_NODE!IB$1,DA_LMP_Basis!$C$23:$C$35,0),MATCH(LMP_BY_NODE!$A5,DA_LMP_Basis!$C$23:$AF$23,0)))</f>
        <v>75.529456390791978</v>
      </c>
      <c r="IC5" s="30">
        <f>ENERGY_PRICING!IE$19*(1+INDEX(DA_LMP_Basis!$C$23:$AF$35,MATCH(LMP_BY_NODE!IC$1,DA_LMP_Basis!$C$23:$C$35,0),MATCH(LMP_BY_NODE!$A5,DA_LMP_Basis!$C$23:$AF$23,0)))</f>
        <v>97.224236441736977</v>
      </c>
      <c r="ID5" s="30">
        <f>ENERGY_PRICING!IF$19*(1+INDEX(DA_LMP_Basis!$C$23:$AF$35,MATCH(LMP_BY_NODE!ID$1,DA_LMP_Basis!$C$23:$C$35,0),MATCH(LMP_BY_NODE!$A5,DA_LMP_Basis!$C$23:$AF$23,0)))</f>
        <v>97.95060596834432</v>
      </c>
      <c r="IE5" s="30">
        <f>ENERGY_PRICING!IG$19*(1+INDEX(DA_LMP_Basis!$C$23:$AF$35,MATCH(LMP_BY_NODE!IE$1,DA_LMP_Basis!$C$23:$C$35,0),MATCH(LMP_BY_NODE!$A5,DA_LMP_Basis!$C$23:$AF$23,0)))</f>
        <v>66.830750222151252</v>
      </c>
      <c r="IF5" s="30">
        <f>ENERGY_PRICING!IH$19*(1+INDEX(DA_LMP_Basis!$C$23:$AF$35,MATCH(LMP_BY_NODE!IF$1,DA_LMP_Basis!$C$23:$C$35,0),MATCH(LMP_BY_NODE!$A5,DA_LMP_Basis!$C$23:$AF$23,0)))</f>
        <v>66.495002077746165</v>
      </c>
      <c r="IG5" s="30">
        <f>ENERGY_PRICING!II$19*(1+INDEX(DA_LMP_Basis!$C$23:$AF$35,MATCH(LMP_BY_NODE!IG$1,DA_LMP_Basis!$C$23:$C$35,0),MATCH(LMP_BY_NODE!$A5,DA_LMP_Basis!$C$23:$AF$23,0)))</f>
        <v>90.332406024320093</v>
      </c>
      <c r="IH5" s="30">
        <f>ENERGY_PRICING!IJ$19*(1+INDEX(DA_LMP_Basis!$C$23:$AF$35,MATCH(LMP_BY_NODE!IH$1,DA_LMP_Basis!$C$23:$C$35,0),MATCH(LMP_BY_NODE!$A5,DA_LMP_Basis!$C$23:$AF$23,0)))</f>
        <v>135.12509356327718</v>
      </c>
      <c r="II5" s="30">
        <f>ENERGY_PRICING!IK$19*(1+INDEX(DA_LMP_Basis!$C$23:$AF$35,MATCH(LMP_BY_NODE!II$1,DA_LMP_Basis!$C$23:$C$35,0),MATCH(LMP_BY_NODE!$A5,DA_LMP_Basis!$C$23:$AF$23,0)))</f>
        <v>234.71786789433631</v>
      </c>
      <c r="IJ5" s="30">
        <f>ENERGY_PRICING!IL$19*(1+INDEX(DA_LMP_Basis!$C$23:$AF$35,MATCH(LMP_BY_NODE!IJ$1,DA_LMP_Basis!$C$23:$C$35,0),MATCH(LMP_BY_NODE!$A5,DA_LMP_Basis!$C$23:$AF$23,0)))</f>
        <v>212.93376755801407</v>
      </c>
      <c r="IK5" s="30">
        <f>ENERGY_PRICING!IM$19*(1+INDEX(DA_LMP_Basis!$C$23:$AF$35,MATCH(LMP_BY_NODE!IK$1,DA_LMP_Basis!$C$23:$C$35,0),MATCH(LMP_BY_NODE!$A5,DA_LMP_Basis!$C$23:$AF$23,0)))</f>
        <v>125.57535343897986</v>
      </c>
      <c r="IL5" s="30">
        <f>ENERGY_PRICING!IN$19*(1+INDEX(DA_LMP_Basis!$C$23:$AF$35,MATCH(LMP_BY_NODE!IL$1,DA_LMP_Basis!$C$23:$C$35,0),MATCH(LMP_BY_NODE!$A5,DA_LMP_Basis!$C$23:$AF$23,0)))</f>
        <v>97.627525608769389</v>
      </c>
      <c r="IM5" s="30">
        <f>ENERGY_PRICING!IO$19*(1+INDEX(DA_LMP_Basis!$C$23:$AF$35,MATCH(LMP_BY_NODE!IM$1,DA_LMP_Basis!$C$23:$C$35,0),MATCH(LMP_BY_NODE!$A5,DA_LMP_Basis!$C$23:$AF$23,0)))</f>
        <v>71.320895683970377</v>
      </c>
      <c r="IN5" s="30">
        <f>ENERGY_PRICING!IP$19*(1+INDEX(DA_LMP_Basis!$C$23:$AF$35,MATCH(LMP_BY_NODE!IN$1,DA_LMP_Basis!$C$23:$C$35,0),MATCH(LMP_BY_NODE!$A5,DA_LMP_Basis!$C$23:$AF$23,0)))</f>
        <v>76.561411491077195</v>
      </c>
      <c r="IO5" s="30">
        <f>ENERGY_PRICING!IQ$19*(1+INDEX(DA_LMP_Basis!$C$23:$AF$35,MATCH(LMP_BY_NODE!IO$1,DA_LMP_Basis!$C$23:$C$35,0),MATCH(LMP_BY_NODE!$A5,DA_LMP_Basis!$C$23:$AF$23,0)))</f>
        <v>98.55260621244301</v>
      </c>
      <c r="IP5" s="30">
        <f>ENERGY_PRICING!IR$19*(1+INDEX(DA_LMP_Basis!$C$23:$AF$35,MATCH(LMP_BY_NODE!IP$1,DA_LMP_Basis!$C$23:$C$35,0),MATCH(LMP_BY_NODE!$A5,DA_LMP_Basis!$C$23:$AF$23,0)))</f>
        <v>99.28890008874771</v>
      </c>
      <c r="IQ5" s="30">
        <f>ENERGY_PRICING!IS$19*(1+INDEX(DA_LMP_Basis!$C$23:$AF$35,MATCH(LMP_BY_NODE!IQ$1,DA_LMP_Basis!$C$23:$C$35,0),MATCH(LMP_BY_NODE!$A5,DA_LMP_Basis!$C$23:$AF$23,0)))</f>
        <v>67.743855344883812</v>
      </c>
      <c r="IR5" s="30">
        <f>ENERGY_PRICING!IT$19*(1+INDEX(DA_LMP_Basis!$C$23:$AF$35,MATCH(LMP_BY_NODE!IR$1,DA_LMP_Basis!$C$23:$C$35,0),MATCH(LMP_BY_NODE!$A5,DA_LMP_Basis!$C$23:$AF$23,0)))</f>
        <v>67.403519890751014</v>
      </c>
      <c r="IS5" s="30">
        <f>ENERGY_PRICING!IU$19*(1+INDEX(DA_LMP_Basis!$C$23:$AF$35,MATCH(LMP_BY_NODE!IS$1,DA_LMP_Basis!$C$23:$C$35,0),MATCH(LMP_BY_NODE!$A5,DA_LMP_Basis!$C$23:$AF$23,0)))</f>
        <v>90.837219165008563</v>
      </c>
      <c r="IT5" s="30">
        <f>ENERGY_PRICING!IV$19*(1+INDEX(DA_LMP_Basis!$C$23:$AF$35,MATCH(LMP_BY_NODE!IT$1,DA_LMP_Basis!$C$23:$C$35,0),MATCH(LMP_BY_NODE!$A5,DA_LMP_Basis!$C$23:$AF$23,0)))</f>
        <v>135.83902287260784</v>
      </c>
      <c r="IU5" s="30">
        <f>ENERGY_PRICING!IW$19*(1+INDEX(DA_LMP_Basis!$C$23:$AF$35,MATCH(LMP_BY_NODE!IU$1,DA_LMP_Basis!$C$23:$C$35,0),MATCH(LMP_BY_NODE!$A5,DA_LMP_Basis!$C$23:$AF$23,0)))</f>
        <v>235.81310943913971</v>
      </c>
      <c r="IV5" s="30">
        <f>ENERGY_PRICING!IX$19*(1+INDEX(DA_LMP_Basis!$C$23:$AF$35,MATCH(LMP_BY_NODE!IV$1,DA_LMP_Basis!$C$23:$C$35,0),MATCH(LMP_BY_NODE!$A5,DA_LMP_Basis!$C$23:$AF$23,0)))</f>
        <v>213.92736003826801</v>
      </c>
      <c r="IW5" s="30">
        <f>ENERGY_PRICING!IY$19*(1+INDEX(DA_LMP_Basis!$C$23:$AF$35,MATCH(LMP_BY_NODE!IW$1,DA_LMP_Basis!$C$23:$C$35,0),MATCH(LMP_BY_NODE!$A5,DA_LMP_Basis!$C$23:$AF$23,0)))</f>
        <v>126.75713497364281</v>
      </c>
      <c r="IX5" s="30">
        <f>ENERGY_PRICING!IZ$19*(1+INDEX(DA_LMP_Basis!$C$23:$AF$35,MATCH(LMP_BY_NODE!IX$1,DA_LMP_Basis!$C$23:$C$35,0),MATCH(LMP_BY_NODE!$A5,DA_LMP_Basis!$C$23:$AF$23,0)))</f>
        <v>99.472229259278947</v>
      </c>
      <c r="IY5" s="30">
        <f>ENERGY_PRICING!JA$19*(1+INDEX(DA_LMP_Basis!$C$23:$AF$35,MATCH(LMP_BY_NODE!IY$1,DA_LMP_Basis!$C$23:$C$35,0),MATCH(LMP_BY_NODE!$A5,DA_LMP_Basis!$C$23:$AF$23,0)))</f>
        <v>72.668527059501344</v>
      </c>
      <c r="IZ5" s="30">
        <f>ENERGY_PRICING!JB$19*(1+INDEX(DA_LMP_Basis!$C$23:$AF$35,MATCH(LMP_BY_NODE!IZ$1,DA_LMP_Basis!$C$23:$C$35,0),MATCH(LMP_BY_NODE!$A5,DA_LMP_Basis!$C$23:$AF$23,0)))</f>
        <v>78.008064106567318</v>
      </c>
      <c r="JA5" s="30">
        <f>ENERGY_PRICING!JC$19*(1+INDEX(DA_LMP_Basis!$C$23:$AF$35,MATCH(LMP_BY_NODE!JA$1,DA_LMP_Basis!$C$23:$C$35,0),MATCH(LMP_BY_NODE!$A5,DA_LMP_Basis!$C$23:$AF$23,0)))</f>
        <v>100.41478955995372</v>
      </c>
      <c r="JB5" s="30">
        <f>ENERGY_PRICING!JD$19*(1+INDEX(DA_LMP_Basis!$C$23:$AF$35,MATCH(LMP_BY_NODE!JB$1,DA_LMP_Basis!$C$23:$C$35,0),MATCH(LMP_BY_NODE!$A5,DA_LMP_Basis!$C$23:$AF$23,0)))</f>
        <v>101.16499594702827</v>
      </c>
      <c r="JC5" s="30">
        <f>ENERGY_PRICING!JE$19*(1+INDEX(DA_LMP_Basis!$C$23:$AF$35,MATCH(LMP_BY_NODE!JC$1,DA_LMP_Basis!$C$23:$C$35,0),MATCH(LMP_BY_NODE!$A5,DA_LMP_Basis!$C$23:$AF$23,0)))</f>
        <v>69.02389738707474</v>
      </c>
      <c r="JD5" s="30">
        <f>ENERGY_PRICING!JF$19*(1+INDEX(DA_LMP_Basis!$C$23:$AF$35,MATCH(LMP_BY_NODE!JD$1,DA_LMP_Basis!$C$23:$C$35,0),MATCH(LMP_BY_NODE!$A5,DA_LMP_Basis!$C$23:$AF$23,0)))</f>
        <v>68.677131184536492</v>
      </c>
      <c r="JE5" s="30">
        <f>ENERGY_PRICING!JG$19*(1+INDEX(DA_LMP_Basis!$C$23:$AF$35,MATCH(LMP_BY_NODE!JE$1,DA_LMP_Basis!$C$23:$C$35,0),MATCH(LMP_BY_NODE!$A5,DA_LMP_Basis!$C$23:$AF$23,0)))</f>
        <v>91.544894576573355</v>
      </c>
      <c r="JF5" s="30">
        <f>ENERGY_PRICING!JH$19*(1+INDEX(DA_LMP_Basis!$C$23:$AF$35,MATCH(LMP_BY_NODE!JF$1,DA_LMP_Basis!$C$23:$C$35,0),MATCH(LMP_BY_NODE!$A5,DA_LMP_Basis!$C$23:$AF$23,0)))</f>
        <v>136.83984907360508</v>
      </c>
      <c r="JG5" s="30">
        <f>ENERGY_PRICING!JI$19*(1+INDEX(DA_LMP_Basis!$C$23:$AF$35,MATCH(LMP_BY_NODE!JG$1,DA_LMP_Basis!$C$23:$C$35,0),MATCH(LMP_BY_NODE!$A5,DA_LMP_Basis!$C$23:$AF$23,0)))</f>
        <v>237.22574479081624</v>
      </c>
      <c r="JH5" s="30">
        <f>ENERGY_PRICING!JJ$19*(1+INDEX(DA_LMP_Basis!$C$23:$AF$35,MATCH(LMP_BY_NODE!JH$1,DA_LMP_Basis!$C$23:$C$35,0),MATCH(LMP_BY_NODE!$A5,DA_LMP_Basis!$C$23:$AF$23,0)))</f>
        <v>215.20888909405144</v>
      </c>
      <c r="JI5" s="30">
        <f>ENERGY_PRICING!JK$19*(1+INDEX(DA_LMP_Basis!$C$23:$AF$35,MATCH(LMP_BY_NODE!JI$1,DA_LMP_Basis!$C$23:$C$35,0),MATCH(LMP_BY_NODE!$A5,DA_LMP_Basis!$C$23:$AF$23,0)))</f>
        <v>128.28138903590363</v>
      </c>
      <c r="JJ5" s="30">
        <f>ENERGY_PRICING!JL$19*(1+INDEX(DA_LMP_Basis!$C$23:$AF$35,MATCH(LMP_BY_NODE!JJ$1,DA_LMP_Basis!$C$23:$C$35,0),MATCH(LMP_BY_NODE!$A5,DA_LMP_Basis!$C$23:$AF$23,0)))</f>
        <v>101.85151591293153</v>
      </c>
      <c r="JK5" s="30">
        <f>ENERGY_PRICING!JM$19*(1+INDEX(DA_LMP_Basis!$C$23:$AF$35,MATCH(LMP_BY_NODE!JK$1,DA_LMP_Basis!$C$23:$C$35,0),MATCH(LMP_BY_NODE!$A5,DA_LMP_Basis!$C$23:$AF$23,0)))</f>
        <v>74.406693157323417</v>
      </c>
      <c r="JL5" s="30">
        <f>ENERGY_PRICING!JN$19*(1+INDEX(DA_LMP_Basis!$C$23:$AF$35,MATCH(LMP_BY_NODE!JL$1,DA_LMP_Basis!$C$23:$C$35,0),MATCH(LMP_BY_NODE!$A5,DA_LMP_Basis!$C$23:$AF$23,0)))</f>
        <v>79.873947149383682</v>
      </c>
      <c r="JM5" s="30">
        <f>ENERGY_PRICING!JO$19*(1+INDEX(DA_LMP_Basis!$C$23:$AF$35,MATCH(LMP_BY_NODE!JM$1,DA_LMP_Basis!$C$23:$C$35,0),MATCH(LMP_BY_NODE!$A5,DA_LMP_Basis!$C$23:$AF$23,0)))</f>
        <v>102.81662141200346</v>
      </c>
      <c r="JN5" s="30">
        <f>ENERGY_PRICING!JP$19*(1+INDEX(DA_LMP_Basis!$C$23:$AF$35,MATCH(LMP_BY_NODE!JN$1,DA_LMP_Basis!$C$23:$C$35,0),MATCH(LMP_BY_NODE!$A5,DA_LMP_Basis!$C$23:$AF$23,0)))</f>
        <v>103.58477206410096</v>
      </c>
      <c r="JO5" s="30">
        <f>ENERGY_PRICING!JQ$19*(1+INDEX(DA_LMP_Basis!$C$23:$AF$35,MATCH(LMP_BY_NODE!JO$1,DA_LMP_Basis!$C$23:$C$35,0),MATCH(LMP_BY_NODE!$A5,DA_LMP_Basis!$C$23:$AF$23,0)))</f>
        <v>70.674887206636214</v>
      </c>
      <c r="JP5" s="30">
        <f>ENERGY_PRICING!JR$19*(1+INDEX(DA_LMP_Basis!$C$23:$AF$35,MATCH(LMP_BY_NODE!JP$1,DA_LMP_Basis!$C$23:$C$35,0),MATCH(LMP_BY_NODE!$A5,DA_LMP_Basis!$C$23:$AF$23,0)))</f>
        <v>70.319826667037447</v>
      </c>
      <c r="JQ5" s="30">
        <f>ENERGY_PRICING!JS$19*(1+INDEX(DA_LMP_Basis!$C$23:$AF$35,MATCH(LMP_BY_NODE!JQ$1,DA_LMP_Basis!$C$23:$C$35,0),MATCH(LMP_BY_NODE!$A5,DA_LMP_Basis!$C$23:$AF$23,0)))</f>
        <v>92.457649674872826</v>
      </c>
      <c r="JR5" s="30">
        <f>ENERGY_PRICING!JT$19*(1+INDEX(DA_LMP_Basis!$C$23:$AF$35,MATCH(LMP_BY_NODE!JR$1,DA_LMP_Basis!$C$23:$C$35,0),MATCH(LMP_BY_NODE!$A5,DA_LMP_Basis!$C$23:$AF$23,0)))</f>
        <v>138.13070813489705</v>
      </c>
      <c r="JS5" s="30">
        <f>ENERGY_PRICING!JU$19*(1+INDEX(DA_LMP_Basis!$C$23:$AF$35,MATCH(LMP_BY_NODE!JS$1,DA_LMP_Basis!$C$23:$C$35,0),MATCH(LMP_BY_NODE!$A5,DA_LMP_Basis!$C$23:$AF$23,0)))</f>
        <v>236.26628019196903</v>
      </c>
      <c r="JT5" s="30">
        <f>ENERGY_PRICING!JV$19*(1+INDEX(DA_LMP_Basis!$C$23:$AF$35,MATCH(LMP_BY_NODE!JT$1,DA_LMP_Basis!$C$23:$C$35,0),MATCH(LMP_BY_NODE!$A5,DA_LMP_Basis!$C$23:$AF$23,0)))</f>
        <v>214.33847213899011</v>
      </c>
      <c r="JU5" s="30">
        <f>ENERGY_PRICING!JW$19*(1+INDEX(DA_LMP_Basis!$C$23:$AF$35,MATCH(LMP_BY_NODE!JU$1,DA_LMP_Basis!$C$23:$C$35,0),MATCH(LMP_BY_NODE!$A5,DA_LMP_Basis!$C$23:$AF$23,0)))</f>
        <v>127.24611279801772</v>
      </c>
      <c r="JV5" s="30">
        <f>ENERGY_PRICING!JX$19*(1+INDEX(DA_LMP_Basis!$C$23:$AF$35,MATCH(LMP_BY_NODE!JV$1,DA_LMP_Basis!$C$23:$C$35,0),MATCH(LMP_BY_NODE!$A5,DA_LMP_Basis!$C$23:$AF$23,0)))</f>
        <v>100.23549992410615</v>
      </c>
      <c r="JW5" s="30">
        <f>ENERGY_PRICING!JY$19*(1+INDEX(DA_LMP_Basis!$C$23:$AF$35,MATCH(LMP_BY_NODE!JW$1,DA_LMP_Basis!$C$23:$C$35,0),MATCH(LMP_BY_NODE!$A5,DA_LMP_Basis!$C$23:$AF$23,0)))</f>
        <v>73.226127460877152</v>
      </c>
      <c r="JX5" s="30">
        <f>ENERGY_PRICING!JZ$19*(1+INDEX(DA_LMP_Basis!$C$23:$AF$35,MATCH(LMP_BY_NODE!JX$1,DA_LMP_Basis!$C$23:$C$35,0),MATCH(LMP_BY_NODE!$A5,DA_LMP_Basis!$C$23:$AF$23,0)))</f>
        <v>78.606635862683348</v>
      </c>
      <c r="JY5" s="30">
        <f>ENERGY_PRICING!KA$19*(1+INDEX(DA_LMP_Basis!$C$23:$AF$35,MATCH(LMP_BY_NODE!JY$1,DA_LMP_Basis!$C$23:$C$35,0),MATCH(LMP_BY_NODE!$A5,DA_LMP_Basis!$C$23:$AF$23,0)))</f>
        <v>101.18529268184649</v>
      </c>
      <c r="JZ5" s="30">
        <f>ENERGY_PRICING!KB$19*(1+INDEX(DA_LMP_Basis!$C$23:$AF$35,MATCH(LMP_BY_NODE!JZ$1,DA_LMP_Basis!$C$23:$C$35,0),MATCH(LMP_BY_NODE!$A5,DA_LMP_Basis!$C$23:$AF$23,0)))</f>
        <v>101.9412555552498</v>
      </c>
      <c r="KA5" s="30">
        <f>ENERGY_PRICING!KC$19*(1+INDEX(DA_LMP_Basis!$C$23:$AF$35,MATCH(LMP_BY_NODE!KA$1,DA_LMP_Basis!$C$23:$C$35,0),MATCH(LMP_BY_NODE!$A5,DA_LMP_Basis!$C$23:$AF$23,0)))</f>
        <v>69.553531803030921</v>
      </c>
      <c r="KB5" s="30">
        <f>ENERGY_PRICING!KD$19*(1+INDEX(DA_LMP_Basis!$C$23:$AF$35,MATCH(LMP_BY_NODE!KB$1,DA_LMP_Basis!$C$23:$C$35,0),MATCH(LMP_BY_NODE!$A5,DA_LMP_Basis!$C$23:$AF$23,0)))</f>
        <v>69.204104792828844</v>
      </c>
      <c r="KC5" s="30">
        <f>ENERGY_PRICING!KE$19*(1+INDEX(DA_LMP_Basis!$C$23:$AF$35,MATCH(LMP_BY_NODE!KC$1,DA_LMP_Basis!$C$23:$C$35,0),MATCH(LMP_BY_NODE!$A5,DA_LMP_Basis!$C$23:$AF$23,0)))</f>
        <v>91.837704688223383</v>
      </c>
      <c r="KD5" s="30">
        <f>ENERGY_PRICING!KF$19*(1+INDEX(DA_LMP_Basis!$C$23:$AF$35,MATCH(LMP_BY_NODE!KD$1,DA_LMP_Basis!$C$23:$C$35,0),MATCH(LMP_BY_NODE!$A5,DA_LMP_Basis!$C$23:$AF$23,0)))</f>
        <v>137.25395422247311</v>
      </c>
      <c r="KE5" s="30">
        <f>ENERGY_PRICING!KG$19*(1+INDEX(DA_LMP_Basis!$C$23:$AF$35,MATCH(LMP_BY_NODE!KE$1,DA_LMP_Basis!$C$23:$C$35,0),MATCH(LMP_BY_NODE!$A5,DA_LMP_Basis!$C$23:$AF$23,0)))</f>
        <v>237.87422736155503</v>
      </c>
      <c r="KF5" s="30">
        <f>ENERGY_PRICING!KH$19*(1+INDEX(DA_LMP_Basis!$C$23:$AF$35,MATCH(LMP_BY_NODE!KF$1,DA_LMP_Basis!$C$23:$C$35,0),MATCH(LMP_BY_NODE!$A5,DA_LMP_Basis!$C$23:$AF$23,0)))</f>
        <v>215.79718617693595</v>
      </c>
      <c r="KG5" s="30">
        <f>ENERGY_PRICING!KI$19*(1+INDEX(DA_LMP_Basis!$C$23:$AF$35,MATCH(LMP_BY_NODE!KG$1,DA_LMP_Basis!$C$23:$C$35,0),MATCH(LMP_BY_NODE!$A5,DA_LMP_Basis!$C$23:$AF$23,0)))</f>
        <v>128.98111114860654</v>
      </c>
      <c r="KH5" s="30">
        <f>ENERGY_PRICING!KJ$19*(1+INDEX(DA_LMP_Basis!$C$23:$AF$35,MATCH(LMP_BY_NODE!KH$1,DA_LMP_Basis!$C$23:$C$35,0),MATCH(LMP_BY_NODE!$A5,DA_LMP_Basis!$C$23:$AF$23,0)))</f>
        <v>102.94374818919017</v>
      </c>
      <c r="KI5" s="30">
        <f>ENERGY_PRICING!KK$19*(1+INDEX(DA_LMP_Basis!$C$23:$AF$35,MATCH(LMP_BY_NODE!KI$1,DA_LMP_Basis!$C$23:$C$35,0),MATCH(LMP_BY_NODE!$A5,DA_LMP_Basis!$C$23:$AF$23,0)))</f>
        <v>75.204613454411344</v>
      </c>
      <c r="KJ5" s="30">
        <f>ENERGY_PRICING!KL$19*(1+INDEX(DA_LMP_Basis!$C$23:$AF$35,MATCH(LMP_BY_NODE!KJ$1,DA_LMP_Basis!$C$23:$C$35,0),MATCH(LMP_BY_NODE!$A5,DA_LMP_Basis!$C$23:$AF$23,0)))</f>
        <v>80.730497023254131</v>
      </c>
      <c r="KK5" s="30">
        <f>ENERGY_PRICING!KM$19*(1+INDEX(DA_LMP_Basis!$C$23:$AF$35,MATCH(LMP_BY_NODE!KK$1,DA_LMP_Basis!$C$23:$C$35,0),MATCH(LMP_BY_NODE!$A5,DA_LMP_Basis!$C$23:$AF$23,0)))</f>
        <v>103.91920325809063</v>
      </c>
      <c r="KL5" s="30">
        <f>ENERGY_PRICING!KN$19*(1+INDEX(DA_LMP_Basis!$C$23:$AF$35,MATCH(LMP_BY_NODE!KL$1,DA_LMP_Basis!$C$23:$C$35,0),MATCH(LMP_BY_NODE!$A5,DA_LMP_Basis!$C$23:$AF$23,0)))</f>
        <v>104.6955913814494</v>
      </c>
      <c r="KM5" s="30">
        <f>ENERGY_PRICING!KO$19*(1+INDEX(DA_LMP_Basis!$C$23:$AF$35,MATCH(LMP_BY_NODE!KM$1,DA_LMP_Basis!$C$23:$C$35,0),MATCH(LMP_BY_NODE!$A5,DA_LMP_Basis!$C$23:$AF$23,0)))</f>
        <v>71.432788473358812</v>
      </c>
      <c r="KN5" s="30">
        <f>ENERGY_PRICING!KP$19*(1+INDEX(DA_LMP_Basis!$C$23:$AF$35,MATCH(LMP_BY_NODE!KN$1,DA_LMP_Basis!$C$23:$C$35,0),MATCH(LMP_BY_NODE!$A5,DA_LMP_Basis!$C$23:$AF$23,0)))</f>
        <v>71.073920346038847</v>
      </c>
      <c r="KO5" s="30">
        <f>ENERGY_PRICING!KQ$19*(1+INDEX(DA_LMP_Basis!$C$23:$AF$35,MATCH(LMP_BY_NODE!KO$1,DA_LMP_Basis!$C$23:$C$35,0),MATCH(LMP_BY_NODE!$A5,DA_LMP_Basis!$C$23:$AF$23,0)))</f>
        <v>92.876657858334823</v>
      </c>
      <c r="KP5" s="30">
        <f>ENERGY_PRICING!KR$19*(1+INDEX(DA_LMP_Basis!$C$23:$AF$35,MATCH(LMP_BY_NODE!KP$1,DA_LMP_Basis!$C$23:$C$35,0),MATCH(LMP_BY_NODE!$A5,DA_LMP_Basis!$C$23:$AF$23,0)))</f>
        <v>138.72328823813075</v>
      </c>
      <c r="KQ5" s="30">
        <f>ENERGY_PRICING!KS$19*(1+INDEX(DA_LMP_Basis!$C$23:$AF$35,MATCH(LMP_BY_NODE!KQ$1,DA_LMP_Basis!$C$23:$C$35,0),MATCH(LMP_BY_NODE!$A5,DA_LMP_Basis!$C$23:$AF$23,0)))</f>
        <v>239.41785234115036</v>
      </c>
      <c r="KR5" s="30">
        <f>ENERGY_PRICING!KT$19*(1+INDEX(DA_LMP_Basis!$C$23:$AF$35,MATCH(LMP_BY_NODE!KR$1,DA_LMP_Basis!$C$23:$C$35,0),MATCH(LMP_BY_NODE!$A5,DA_LMP_Basis!$C$23:$AF$23,0)))</f>
        <v>217.19754774953623</v>
      </c>
      <c r="KS5" s="30">
        <f>ENERGY_PRICING!KU$19*(1+INDEX(DA_LMP_Basis!$C$23:$AF$35,MATCH(LMP_BY_NODE!KS$1,DA_LMP_Basis!$C$23:$C$35,0),MATCH(LMP_BY_NODE!$A5,DA_LMP_Basis!$C$23:$AF$23,0)))</f>
        <v>130.6467049219487</v>
      </c>
      <c r="KT5" s="30">
        <f>ENERGY_PRICING!KV$19*(1+INDEX(DA_LMP_Basis!$C$23:$AF$35,MATCH(LMP_BY_NODE!KT$1,DA_LMP_Basis!$C$23:$C$35,0),MATCH(LMP_BY_NODE!$A5,DA_LMP_Basis!$C$23:$AF$23,0)))</f>
        <v>105.54365927582484</v>
      </c>
      <c r="KU5" s="30">
        <f>ENERGY_PRICING!KW$19*(1+INDEX(DA_LMP_Basis!$C$23:$AF$35,MATCH(LMP_BY_NODE!KU$1,DA_LMP_Basis!$C$23:$C$35,0),MATCH(LMP_BY_NODE!$A5,DA_LMP_Basis!$C$23:$AF$23,0)))</f>
        <v>77.103954713356572</v>
      </c>
      <c r="KV5" s="30">
        <f>ENERGY_PRICING!KX$19*(1+INDEX(DA_LMP_Basis!$C$23:$AF$35,MATCH(LMP_BY_NODE!KV$1,DA_LMP_Basis!$C$23:$C$35,0),MATCH(LMP_BY_NODE!$A5,DA_LMP_Basis!$C$23:$AF$23,0)))</f>
        <v>82.769398053499742</v>
      </c>
      <c r="KW5" s="30">
        <f>ENERGY_PRICING!KY$19*(1+INDEX(DA_LMP_Basis!$C$23:$AF$35,MATCH(LMP_BY_NODE!KW$1,DA_LMP_Basis!$C$23:$C$35,0),MATCH(LMP_BY_NODE!$A5,DA_LMP_Basis!$C$23:$AF$23,0)))</f>
        <v>106.54375009476118</v>
      </c>
      <c r="KX5" s="30">
        <f>ENERGY_PRICING!KZ$19*(1+INDEX(DA_LMP_Basis!$C$23:$AF$35,MATCH(LMP_BY_NODE!KX$1,DA_LMP_Basis!$C$23:$C$35,0),MATCH(LMP_BY_NODE!$A5,DA_LMP_Basis!$C$23:$AF$23,0)))</f>
        <v>107.33974640341494</v>
      </c>
      <c r="KY5" s="30">
        <f>ENERGY_PRICING!LA$19*(1+INDEX(DA_LMP_Basis!$C$23:$AF$35,MATCH(LMP_BY_NODE!KY$1,DA_LMP_Basis!$C$23:$C$35,0),MATCH(LMP_BY_NODE!$A5,DA_LMP_Basis!$C$23:$AF$23,0)))</f>
        <v>73.236869847584643</v>
      </c>
      <c r="KZ5" s="30">
        <f>ENERGY_PRICING!LB$19*(1+INDEX(DA_LMP_Basis!$C$23:$AF$35,MATCH(LMP_BY_NODE!KZ$1,DA_LMP_Basis!$C$23:$C$35,0),MATCH(LMP_BY_NODE!$A5,DA_LMP_Basis!$C$23:$AF$23,0)))</f>
        <v>72.868938273097939</v>
      </c>
      <c r="LA5" s="30">
        <f>ENERGY_PRICING!LC$19*(1+INDEX(DA_LMP_Basis!$C$23:$AF$35,MATCH(LMP_BY_NODE!LA$1,DA_LMP_Basis!$C$23:$C$35,0),MATCH(LMP_BY_NODE!$A5,DA_LMP_Basis!$C$23:$AF$23,0)))</f>
        <v>93.874050121183018</v>
      </c>
      <c r="LB5" s="30">
        <f>ENERGY_PRICING!LD$19*(1+INDEX(DA_LMP_Basis!$C$23:$AF$35,MATCH(LMP_BY_NODE!LB$1,DA_LMP_Basis!$C$23:$C$35,0),MATCH(LMP_BY_NODE!$A5,DA_LMP_Basis!$C$23:$AF$23,0)))</f>
        <v>140.13384496091302</v>
      </c>
      <c r="LC5" s="30">
        <f>ENERGY_PRICING!LE$19*(1+INDEX(DA_LMP_Basis!$C$23:$AF$35,MATCH(LMP_BY_NODE!LC$1,DA_LMP_Basis!$C$23:$C$35,0),MATCH(LMP_BY_NODE!$A5,DA_LMP_Basis!$C$23:$AF$23,0)))</f>
        <v>241.10690420890322</v>
      </c>
      <c r="LD5" s="30">
        <f>ENERGY_PRICING!LF$19*(1+INDEX(DA_LMP_Basis!$C$23:$AF$35,MATCH(LMP_BY_NODE!LD$1,DA_LMP_Basis!$C$23:$C$35,0),MATCH(LMP_BY_NODE!$A5,DA_LMP_Basis!$C$23:$AF$23,0)))</f>
        <v>218.72983918106635</v>
      </c>
      <c r="LE5" s="30">
        <f>ENERGY_PRICING!LG$19*(1+INDEX(DA_LMP_Basis!$C$23:$AF$35,MATCH(LMP_BY_NODE!LE$1,DA_LMP_Basis!$C$23:$C$35,0),MATCH(LMP_BY_NODE!$A5,DA_LMP_Basis!$C$23:$AF$23,0)))</f>
        <v>132.46921641986356</v>
      </c>
      <c r="LF5" s="30">
        <f>ENERGY_PRICING!LH$19*(1+INDEX(DA_LMP_Basis!$C$23:$AF$35,MATCH(LMP_BY_NODE!LF$1,DA_LMP_Basis!$C$23:$C$35,0),MATCH(LMP_BY_NODE!$A5,DA_LMP_Basis!$C$23:$AF$23,0)))</f>
        <v>108.38851131885332</v>
      </c>
      <c r="LG5" s="30">
        <f>ENERGY_PRICING!LI$19*(1+INDEX(DA_LMP_Basis!$C$23:$AF$35,MATCH(LMP_BY_NODE!LG$1,DA_LMP_Basis!$C$23:$C$35,0),MATCH(LMP_BY_NODE!$A5,DA_LMP_Basis!$C$23:$AF$23,0)))</f>
        <v>79.182235347142708</v>
      </c>
      <c r="LH5" s="30">
        <f>ENERGY_PRICING!LJ$19*(1+INDEX(DA_LMP_Basis!$C$23:$AF$35,MATCH(LMP_BY_NODE!LH$1,DA_LMP_Basis!$C$23:$C$35,0),MATCH(LMP_BY_NODE!$A5,DA_LMP_Basis!$C$23:$AF$23,0)))</f>
        <v>85.000386563547266</v>
      </c>
      <c r="LI5" s="30">
        <f>ENERGY_PRICING!LK$19*(1+INDEX(DA_LMP_Basis!$C$23:$AF$35,MATCH(LMP_BY_NODE!LI$1,DA_LMP_Basis!$C$23:$C$35,0),MATCH(LMP_BY_NODE!$A5,DA_LMP_Basis!$C$23:$AF$23,0)))</f>
        <v>109.41555885341793</v>
      </c>
      <c r="LJ5" s="30">
        <f>ENERGY_PRICING!LL$19*(1+INDEX(DA_LMP_Basis!$C$23:$AF$35,MATCH(LMP_BY_NODE!LJ$1,DA_LMP_Basis!$C$23:$C$35,0),MATCH(LMP_BY_NODE!$A5,DA_LMP_Basis!$C$23:$AF$23,0)))</f>
        <v>110.23301065963973</v>
      </c>
      <c r="LK5" s="30">
        <f>ENERGY_PRICING!LM$19*(1+INDEX(DA_LMP_Basis!$C$23:$AF$35,MATCH(LMP_BY_NODE!LK$1,DA_LMP_Basis!$C$23:$C$35,0),MATCH(LMP_BY_NODE!$A5,DA_LMP_Basis!$C$23:$AF$23,0)))</f>
        <v>75.210916040794814</v>
      </c>
      <c r="LL5" s="30">
        <f>ENERGY_PRICING!LN$19*(1+INDEX(DA_LMP_Basis!$C$23:$AF$35,MATCH(LMP_BY_NODE!LL$1,DA_LMP_Basis!$C$23:$C$35,0),MATCH(LMP_BY_NODE!$A5,DA_LMP_Basis!$C$23:$AF$23,0)))</f>
        <v>74.833067140165014</v>
      </c>
      <c r="LM5" s="30">
        <f>ENERGY_PRICING!LO$19*(1+INDEX(DA_LMP_Basis!$C$23:$AF$35,MATCH(LMP_BY_NODE!LM$1,DA_LMP_Basis!$C$23:$C$35,0),MATCH(LMP_BY_NODE!$A5,DA_LMP_Basis!$C$23:$AF$23,0)))</f>
        <v>94.965407987708119</v>
      </c>
      <c r="LN5" s="30">
        <f>ENERGY_PRICING!LP$19*(1+INDEX(DA_LMP_Basis!$C$23:$AF$35,MATCH(LMP_BY_NODE!LN$1,DA_LMP_Basis!$C$23:$C$35,0),MATCH(LMP_BY_NODE!$A5,DA_LMP_Basis!$C$23:$AF$23,0)))</f>
        <v>141.67729204079333</v>
      </c>
      <c r="LO5" s="30">
        <f>ENERGY_PRICING!LQ$19*(1+INDEX(DA_LMP_Basis!$C$23:$AF$35,MATCH(LMP_BY_NODE!LO$1,DA_LMP_Basis!$C$23:$C$35,0),MATCH(LMP_BY_NODE!$A5,DA_LMP_Basis!$C$23:$AF$23,0)))</f>
        <v>242.83850403808989</v>
      </c>
      <c r="LP5" s="30">
        <f>ENERGY_PRICING!LR$19*(1+INDEX(DA_LMP_Basis!$C$23:$AF$35,MATCH(LMP_BY_NODE!LP$1,DA_LMP_Basis!$C$23:$C$35,0),MATCH(LMP_BY_NODE!$A5,DA_LMP_Basis!$C$23:$AF$23,0)))</f>
        <v>220.30072970950931</v>
      </c>
      <c r="LQ5" s="30">
        <f>ENERGY_PRICING!LS$19*(1+INDEX(DA_LMP_Basis!$C$23:$AF$35,MATCH(LMP_BY_NODE!LQ$1,DA_LMP_Basis!$C$23:$C$35,0),MATCH(LMP_BY_NODE!$A5,DA_LMP_Basis!$C$23:$AF$23,0)))</f>
        <v>134.33763778615284</v>
      </c>
      <c r="LR5" s="30">
        <f>ENERGY_PRICING!LT$19*(1+INDEX(DA_LMP_Basis!$C$23:$AF$35,MATCH(LMP_BY_NODE!LR$1,DA_LMP_Basis!$C$23:$C$35,0),MATCH(LMP_BY_NODE!$A5,DA_LMP_Basis!$C$23:$AF$23,0)))</f>
        <v>111.30502643944784</v>
      </c>
      <c r="LS5" s="30">
        <f>ENERGY_PRICING!LU$19*(1+INDEX(DA_LMP_Basis!$C$23:$AF$35,MATCH(LMP_BY_NODE!LS$1,DA_LMP_Basis!$C$23:$C$35,0),MATCH(LMP_BY_NODE!$A5,DA_LMP_Basis!$C$23:$AF$23,0)))</f>
        <v>81.312868786632038</v>
      </c>
      <c r="LT5" s="30">
        <f>ENERGY_PRICING!LV$19*(1+INDEX(DA_LMP_Basis!$C$23:$AF$35,MATCH(LMP_BY_NODE!LT$1,DA_LMP_Basis!$C$23:$C$35,0),MATCH(LMP_BY_NODE!$A5,DA_LMP_Basis!$C$23:$AF$23,0)))</f>
        <v>87.287574658046395</v>
      </c>
      <c r="LU5" s="30">
        <f>ENERGY_PRICING!LW$19*(1+INDEX(DA_LMP_Basis!$C$23:$AF$35,MATCH(LMP_BY_NODE!LU$1,DA_LMP_Basis!$C$23:$C$35,0),MATCH(LMP_BY_NODE!$A5,DA_LMP_Basis!$C$23:$AF$23,0)))</f>
        <v>112.35970974119552</v>
      </c>
      <c r="LV5" s="30">
        <f>ENERGY_PRICING!LX$19*(1+INDEX(DA_LMP_Basis!$C$23:$AF$35,MATCH(LMP_BY_NODE!LV$1,DA_LMP_Basis!$C$23:$C$35,0),MATCH(LMP_BY_NODE!$A5,DA_LMP_Basis!$C$23:$AF$23,0)))</f>
        <v>113.19915751843118</v>
      </c>
      <c r="LW5" s="30">
        <f>ENERGY_PRICING!LY$19*(1+INDEX(DA_LMP_Basis!$C$23:$AF$35,MATCH(LMP_BY_NODE!LW$1,DA_LMP_Basis!$C$23:$C$35,0),MATCH(LMP_BY_NODE!$A5,DA_LMP_Basis!$C$23:$AF$23,0)))</f>
        <v>77.234689328181844</v>
      </c>
      <c r="LX5" s="30">
        <f>ENERGY_PRICING!LZ$19*(1+INDEX(DA_LMP_Basis!$C$23:$AF$35,MATCH(LMP_BY_NODE!LX$1,DA_LMP_Basis!$C$23:$C$35,0),MATCH(LMP_BY_NODE!$A5,DA_LMP_Basis!$C$23:$AF$23,0)))</f>
        <v>76.846673279589808</v>
      </c>
      <c r="LY5" s="30">
        <f>ENERGY_PRICING!MA$19*(1+INDEX(DA_LMP_Basis!$C$23:$AF$35,MATCH(LMP_BY_NODE!LY$1,DA_LMP_Basis!$C$23:$C$35,0),MATCH(LMP_BY_NODE!$A5,DA_LMP_Basis!$C$23:$AF$23,0)))</f>
        <v>96.084257640188383</v>
      </c>
      <c r="LZ5" s="30">
        <f>ENERGY_PRICING!MB$19*(1+INDEX(DA_LMP_Basis!$C$23:$AF$35,MATCH(LMP_BY_NODE!LZ$1,DA_LMP_Basis!$C$23:$C$35,0),MATCH(LMP_BY_NODE!$A5,DA_LMP_Basis!$C$23:$AF$23,0)))</f>
        <v>143.25961923328813</v>
      </c>
      <c r="MA5" s="30">
        <f>ENERGY_PRICING!MC$19*(1+INDEX(DA_LMP_Basis!$C$23:$AF$35,MATCH(LMP_BY_NODE!MA$1,DA_LMP_Basis!$C$23:$C$35,0),MATCH(LMP_BY_NODE!$A5,DA_LMP_Basis!$C$23:$AF$23,0)))</f>
        <v>245.14076293535734</v>
      </c>
      <c r="MB5" s="30">
        <f>ENERGY_PRICING!MD$19*(1+INDEX(DA_LMP_Basis!$C$23:$AF$35,MATCH(LMP_BY_NODE!MB$1,DA_LMP_Basis!$C$23:$C$35,0),MATCH(LMP_BY_NODE!$A5,DA_LMP_Basis!$C$23:$AF$23,0)))</f>
        <v>222.38931659591458</v>
      </c>
      <c r="MC5" s="30">
        <f>ENERGY_PRICING!ME$19*(1+INDEX(DA_LMP_Basis!$C$23:$AF$35,MATCH(LMP_BY_NODE!MC$1,DA_LMP_Basis!$C$23:$C$35,0),MATCH(LMP_BY_NODE!$A5,DA_LMP_Basis!$C$23:$AF$23,0)))</f>
        <v>136.82180857543062</v>
      </c>
      <c r="MD5" s="30">
        <f>ENERGY_PRICING!MF$19*(1+INDEX(DA_LMP_Basis!$C$23:$AF$35,MATCH(LMP_BY_NODE!MD$1,DA_LMP_Basis!$C$23:$C$35,0),MATCH(LMP_BY_NODE!$A5,DA_LMP_Basis!$C$23:$AF$23,0)))</f>
        <v>115.18269654095016</v>
      </c>
      <c r="ME5" s="30">
        <f>ENERGY_PRICING!MG$19*(1+INDEX(DA_LMP_Basis!$C$23:$AF$35,MATCH(LMP_BY_NODE!ME$1,DA_LMP_Basis!$C$23:$C$35,0),MATCH(LMP_BY_NODE!$A5,DA_LMP_Basis!$C$23:$AF$23,0)))</f>
        <v>84.145665204256844</v>
      </c>
      <c r="MF5" s="30">
        <f>ENERGY_PRICING!MH$19*(1+INDEX(DA_LMP_Basis!$C$23:$AF$35,MATCH(LMP_BY_NODE!MF$1,DA_LMP_Basis!$C$23:$C$35,0),MATCH(LMP_BY_NODE!$A5,DA_LMP_Basis!$C$23:$AF$23,0)))</f>
        <v>90.328519252478458</v>
      </c>
      <c r="MG5" s="30">
        <f>ENERGY_PRICING!MI$19*(1+INDEX(DA_LMP_Basis!$C$23:$AF$35,MATCH(LMP_BY_NODE!MG$1,DA_LMP_Basis!$C$23:$C$35,0),MATCH(LMP_BY_NODE!$A5,DA_LMP_Basis!$C$23:$AF$23,0)))</f>
        <v>116.27412314204888</v>
      </c>
      <c r="MH5" s="30">
        <f>ENERGY_PRICING!MJ$19*(1+INDEX(DA_LMP_Basis!$C$23:$AF$35,MATCH(LMP_BY_NODE!MH$1,DA_LMP_Basis!$C$23:$C$35,0),MATCH(LMP_BY_NODE!$A5,DA_LMP_Basis!$C$23:$AF$23,0)))</f>
        <v>117.14281579394732</v>
      </c>
      <c r="MI5" s="30">
        <f>ENERGY_PRICING!MK$19*(1+INDEX(DA_LMP_Basis!$C$23:$AF$35,MATCH(LMP_BY_NODE!MI$1,DA_LMP_Basis!$C$23:$C$35,0),MATCH(LMP_BY_NODE!$A5,DA_LMP_Basis!$C$23:$AF$23,0)))</f>
        <v>79.925409192209202</v>
      </c>
      <c r="MJ5" s="30">
        <f>ENERGY_PRICING!ML$19*(1+INDEX(DA_LMP_Basis!$C$23:$AF$35,MATCH(LMP_BY_NODE!MJ$1,DA_LMP_Basis!$C$23:$C$35,0),MATCH(LMP_BY_NODE!$A5,DA_LMP_Basis!$C$23:$AF$23,0)))</f>
        <v>79.523875351306614</v>
      </c>
      <c r="MK5" s="30">
        <f>ENERGY_PRICING!MM$19*(1+INDEX(DA_LMP_Basis!$C$23:$AF$35,MATCH(LMP_BY_NODE!MK$1,DA_LMP_Basis!$C$23:$C$35,0),MATCH(LMP_BY_NODE!$A5,DA_LMP_Basis!$C$23:$AF$23,0)))</f>
        <v>97.571830879518828</v>
      </c>
      <c r="ML5" s="30">
        <f>ENERGY_PRICING!MN$19*(1+INDEX(DA_LMP_Basis!$C$23:$AF$35,MATCH(LMP_BY_NODE!ML$1,DA_LMP_Basis!$C$23:$C$35,0),MATCH(LMP_BY_NODE!$A5,DA_LMP_Basis!$C$23:$AF$23,0)))</f>
        <v>145.36341180470484</v>
      </c>
      <c r="MM5" s="30">
        <f>ENERGY_PRICING!MO$19*(1+INDEX(DA_LMP_Basis!$C$23:$AF$35,MATCH(LMP_BY_NODE!MM$1,DA_LMP_Basis!$C$23:$C$35,0),MATCH(LMP_BY_NODE!$A5,DA_LMP_Basis!$C$23:$AF$23,0)))</f>
        <v>246.74119025031825</v>
      </c>
      <c r="MN5" s="30">
        <f>ENERGY_PRICING!MP$19*(1+INDEX(DA_LMP_Basis!$C$23:$AF$35,MATCH(LMP_BY_NODE!MN$1,DA_LMP_Basis!$C$23:$C$35,0),MATCH(LMP_BY_NODE!$A5,DA_LMP_Basis!$C$23:$AF$23,0)))</f>
        <v>223.84120869486117</v>
      </c>
      <c r="MO5" s="30">
        <f>ENERGY_PRICING!MQ$19*(1+INDEX(DA_LMP_Basis!$C$23:$AF$35,MATCH(LMP_BY_NODE!MO$1,DA_LMP_Basis!$C$23:$C$35,0),MATCH(LMP_BY_NODE!$A5,DA_LMP_Basis!$C$23:$AF$23,0)))</f>
        <v>138.54869289365695</v>
      </c>
      <c r="MP5" s="30">
        <f>ENERGY_PRICING!MR$19*(1+INDEX(DA_LMP_Basis!$C$23:$AF$35,MATCH(LMP_BY_NODE!MP$1,DA_LMP_Basis!$C$23:$C$35,0),MATCH(LMP_BY_NODE!$A5,DA_LMP_Basis!$C$23:$AF$23,0)))</f>
        <v>117.8782791951066</v>
      </c>
      <c r="MQ5" s="30">
        <f>ENERGY_PRICING!MS$19*(1+INDEX(DA_LMP_Basis!$C$23:$AF$35,MATCH(LMP_BY_NODE!MQ$1,DA_LMP_Basis!$C$23:$C$35,0),MATCH(LMP_BY_NODE!$A5,DA_LMP_Basis!$C$23:$AF$23,0)))</f>
        <v>86.114898451599771</v>
      </c>
      <c r="MR5" s="30">
        <f>ENERGY_PRICING!MT$19*(1+INDEX(DA_LMP_Basis!$C$23:$AF$35,MATCH(LMP_BY_NODE!MR$1,DA_LMP_Basis!$C$23:$C$35,0),MATCH(LMP_BY_NODE!$A5,DA_LMP_Basis!$C$23:$AF$23,0)))</f>
        <v>92.442447793698634</v>
      </c>
      <c r="MS5" s="30">
        <f>ENERGY_PRICING!MU$19*(1+INDEX(DA_LMP_Basis!$C$23:$AF$35,MATCH(LMP_BY_NODE!MS$1,DA_LMP_Basis!$C$23:$C$35,0),MATCH(LMP_BY_NODE!$A5,DA_LMP_Basis!$C$23:$AF$23,0)))</f>
        <v>118.99524809294397</v>
      </c>
      <c r="MT5" s="30">
        <f>ENERGY_PRICING!MV$19*(1+INDEX(DA_LMP_Basis!$C$23:$AF$35,MATCH(LMP_BY_NODE!MT$1,DA_LMP_Basis!$C$23:$C$35,0),MATCH(LMP_BY_NODE!$A5,DA_LMP_Basis!$C$23:$AF$23,0)))</f>
        <v>119.88427047243667</v>
      </c>
      <c r="MU5" s="30">
        <f>ENERGY_PRICING!MW$19*(1+INDEX(DA_LMP_Basis!$C$23:$AF$35,MATCH(LMP_BY_NODE!MU$1,DA_LMP_Basis!$C$23:$C$35,0),MATCH(LMP_BY_NODE!$A5,DA_LMP_Basis!$C$23:$AF$23,0)))</f>
        <v>81.795877180152843</v>
      </c>
      <c r="MV5" s="30">
        <f>ENERGY_PRICING!MX$19*(1+INDEX(DA_LMP_Basis!$C$23:$AF$35,MATCH(LMP_BY_NODE!MV$1,DA_LMP_Basis!$C$23:$C$35,0),MATCH(LMP_BY_NODE!$A5,DA_LMP_Basis!$C$23:$AF$23,0)))</f>
        <v>81.384946375217481</v>
      </c>
      <c r="MW5" s="30">
        <f>ENERGY_PRICING!MY$19*(1+INDEX(DA_LMP_Basis!$C$23:$AF$35,MATCH(LMP_BY_NODE!MW$1,DA_LMP_Basis!$C$23:$C$35,0),MATCH(LMP_BY_NODE!$A5,DA_LMP_Basis!$C$23:$AF$23,0)))</f>
        <v>98.605925197953226</v>
      </c>
      <c r="MX5" s="30">
        <f>ENERGY_PRICING!MZ$19*(1+INDEX(DA_LMP_Basis!$C$23:$AF$35,MATCH(LMP_BY_NODE!MX$1,DA_LMP_Basis!$C$23:$C$35,0),MATCH(LMP_BY_NODE!$A5,DA_LMP_Basis!$C$23:$AF$23,0)))</f>
        <v>146.82587421512417</v>
      </c>
    </row>
    <row r="6" spans="1:362" x14ac:dyDescent="0.25">
      <c r="A6" s="1">
        <v>555</v>
      </c>
      <c r="B6" s="1" t="s">
        <v>62</v>
      </c>
      <c r="C6" s="30">
        <f>ENERGY_PRICING!E$20*(1+INDEX(DA_LMP_Basis!$C$23:$AF$35,MATCH(LMP_BY_NODE!C$1,DA_LMP_Basis!$C$23:$C$35,0),MATCH(LMP_BY_NODE!$A6,DA_LMP_Basis!$C$23:$AF$23,0)))</f>
        <v>44.36924339117607</v>
      </c>
      <c r="D6" s="30">
        <f>ENERGY_PRICING!F$20*(1+INDEX(DA_LMP_Basis!$C$23:$AF$35,MATCH(LMP_BY_NODE!D$1,DA_LMP_Basis!$C$23:$C$35,0),MATCH(LMP_BY_NODE!$A6,DA_LMP_Basis!$C$23:$AF$23,0)))</f>
        <v>43.249259248909205</v>
      </c>
      <c r="E6" s="30">
        <f>ENERGY_PRICING!G$20*(1+INDEX(DA_LMP_Basis!$C$23:$AF$35,MATCH(LMP_BY_NODE!E$1,DA_LMP_Basis!$C$23:$C$35,0),MATCH(LMP_BY_NODE!$A6,DA_LMP_Basis!$C$23:$AF$23,0)))</f>
        <v>33.221734149716212</v>
      </c>
      <c r="F6" s="30">
        <f>ENERGY_PRICING!H$20*(1+INDEX(DA_LMP_Basis!$C$23:$AF$35,MATCH(LMP_BY_NODE!F$1,DA_LMP_Basis!$C$23:$C$35,0),MATCH(LMP_BY_NODE!$A6,DA_LMP_Basis!$C$23:$AF$23,0)))</f>
        <v>26.240107031544749</v>
      </c>
      <c r="G6" s="30">
        <f>ENERGY_PRICING!I$20*(1+INDEX(DA_LMP_Basis!$C$23:$AF$35,MATCH(LMP_BY_NODE!G$1,DA_LMP_Basis!$C$23:$C$35,0),MATCH(LMP_BY_NODE!$A6,DA_LMP_Basis!$C$23:$AF$23,0)))</f>
        <v>20.590085071304838</v>
      </c>
      <c r="H6" s="30">
        <f>ENERGY_PRICING!J$20*(1+INDEX(DA_LMP_Basis!$C$23:$AF$35,MATCH(LMP_BY_NODE!H$1,DA_LMP_Basis!$C$23:$C$35,0),MATCH(LMP_BY_NODE!$A6,DA_LMP_Basis!$C$23:$AF$23,0)))</f>
        <v>22.649541605437587</v>
      </c>
      <c r="I6" s="30">
        <f>ENERGY_PRICING!K$20*(1+INDEX(DA_LMP_Basis!$C$23:$AF$35,MATCH(LMP_BY_NODE!I$1,DA_LMP_Basis!$C$23:$C$35,0),MATCH(LMP_BY_NODE!$A6,DA_LMP_Basis!$C$23:$AF$23,0)))</f>
        <v>31.065744283516931</v>
      </c>
      <c r="J6" s="30">
        <f>ENERGY_PRICING!L$20*(1+INDEX(DA_LMP_Basis!$C$23:$AF$35,MATCH(LMP_BY_NODE!J$1,DA_LMP_Basis!$C$23:$C$35,0),MATCH(LMP_BY_NODE!$A6,DA_LMP_Basis!$C$23:$AF$23,0)))</f>
        <v>39.223850497148639</v>
      </c>
      <c r="K6" s="30">
        <f>ENERGY_PRICING!M$20*(1+INDEX(DA_LMP_Basis!$C$23:$AF$35,MATCH(LMP_BY_NODE!K$1,DA_LMP_Basis!$C$23:$C$35,0),MATCH(LMP_BY_NODE!$A6,DA_LMP_Basis!$C$23:$AF$23,0)))</f>
        <v>34.404998959662095</v>
      </c>
      <c r="L6" s="30">
        <f>ENERGY_PRICING!N$20*(1+INDEX(DA_LMP_Basis!$C$23:$AF$35,MATCH(LMP_BY_NODE!L$1,DA_LMP_Basis!$C$23:$C$35,0),MATCH(LMP_BY_NODE!$A6,DA_LMP_Basis!$C$23:$AF$23,0)))</f>
        <v>48.269798698431451</v>
      </c>
      <c r="M6" s="30">
        <f>ENERGY_PRICING!O$20*(1+INDEX(DA_LMP_Basis!$C$23:$AF$35,MATCH(LMP_BY_NODE!M$1,DA_LMP_Basis!$C$23:$C$35,0),MATCH(LMP_BY_NODE!$A6,DA_LMP_Basis!$C$23:$AF$23,0)))</f>
        <v>76.5294431925618</v>
      </c>
      <c r="N6" s="30">
        <f>ENERGY_PRICING!P$20*(1+INDEX(DA_LMP_Basis!$C$23:$AF$35,MATCH(LMP_BY_NODE!N$1,DA_LMP_Basis!$C$23:$C$35,0),MATCH(LMP_BY_NODE!$A6,DA_LMP_Basis!$C$23:$AF$23,0)))</f>
        <v>135.31695667980296</v>
      </c>
      <c r="O6" s="30">
        <f>ENERGY_PRICING!Q$20*(1+INDEX(DA_LMP_Basis!$C$23:$AF$35,MATCH(LMP_BY_NODE!O$1,DA_LMP_Basis!$C$23:$C$35,0),MATCH(LMP_BY_NODE!$A6,DA_LMP_Basis!$C$23:$AF$23,0)))</f>
        <v>131.94139737901756</v>
      </c>
      <c r="P6" s="30">
        <f>ENERGY_PRICING!R$20*(1+INDEX(DA_LMP_Basis!$C$23:$AF$35,MATCH(LMP_BY_NODE!P$1,DA_LMP_Basis!$C$23:$C$35,0),MATCH(LMP_BY_NODE!$A6,DA_LMP_Basis!$C$23:$AF$23,0)))</f>
        <v>108.99011494570476</v>
      </c>
      <c r="Q6" s="30">
        <f>ENERGY_PRICING!S$20*(1+INDEX(DA_LMP_Basis!$C$23:$AF$35,MATCH(LMP_BY_NODE!Q$1,DA_LMP_Basis!$C$23:$C$35,0),MATCH(LMP_BY_NODE!$A6,DA_LMP_Basis!$C$23:$AF$23,0)))</f>
        <v>84.309378664390934</v>
      </c>
      <c r="R6" s="30">
        <f>ENERGY_PRICING!T$20*(1+INDEX(DA_LMP_Basis!$C$23:$AF$35,MATCH(LMP_BY_NODE!R$1,DA_LMP_Basis!$C$23:$C$35,0),MATCH(LMP_BY_NODE!$A6,DA_LMP_Basis!$C$23:$AF$23,0)))</f>
        <v>45.368409353605408</v>
      </c>
      <c r="S6" s="30">
        <f>ENERGY_PRICING!U$20*(1+INDEX(DA_LMP_Basis!$C$23:$AF$35,MATCH(LMP_BY_NODE!S$1,DA_LMP_Basis!$C$23:$C$35,0),MATCH(LMP_BY_NODE!$A6,DA_LMP_Basis!$C$23:$AF$23,0)))</f>
        <v>38.7578071930444</v>
      </c>
      <c r="T6" s="30">
        <f>ENERGY_PRICING!V$20*(1+INDEX(DA_LMP_Basis!$C$23:$AF$35,MATCH(LMP_BY_NODE!T$1,DA_LMP_Basis!$C$23:$C$35,0),MATCH(LMP_BY_NODE!$A6,DA_LMP_Basis!$C$23:$AF$23,0)))</f>
        <v>41.787909730556244</v>
      </c>
      <c r="U6" s="30">
        <f>ENERGY_PRICING!W$20*(1+INDEX(DA_LMP_Basis!$C$23:$AF$35,MATCH(LMP_BY_NODE!U$1,DA_LMP_Basis!$C$23:$C$35,0),MATCH(LMP_BY_NODE!$A6,DA_LMP_Basis!$C$23:$AF$23,0)))</f>
        <v>87.375478936070891</v>
      </c>
      <c r="V6" s="30">
        <f>ENERGY_PRICING!X$20*(1+INDEX(DA_LMP_Basis!$C$23:$AF$35,MATCH(LMP_BY_NODE!V$1,DA_LMP_Basis!$C$23:$C$35,0),MATCH(LMP_BY_NODE!$A6,DA_LMP_Basis!$C$23:$AF$23,0)))</f>
        <v>62.912718023969148</v>
      </c>
      <c r="W6" s="30">
        <f>ENERGY_PRICING!Y$20*(1+INDEX(DA_LMP_Basis!$C$23:$AF$35,MATCH(LMP_BY_NODE!W$1,DA_LMP_Basis!$C$23:$C$35,0),MATCH(LMP_BY_NODE!$A6,DA_LMP_Basis!$C$23:$AF$23,0)))</f>
        <v>77.815844354255105</v>
      </c>
      <c r="X6" s="30">
        <f>ENERGY_PRICING!Z$20*(1+INDEX(DA_LMP_Basis!$C$23:$AF$35,MATCH(LMP_BY_NODE!X$1,DA_LMP_Basis!$C$23:$C$35,0),MATCH(LMP_BY_NODE!$A6,DA_LMP_Basis!$C$23:$AF$23,0)))</f>
        <v>76.515587497238869</v>
      </c>
      <c r="Y6" s="30">
        <f>ENERGY_PRICING!AA$20*(1+INDEX(DA_LMP_Basis!$C$23:$AF$35,MATCH(LMP_BY_NODE!Y$1,DA_LMP_Basis!$C$23:$C$35,0),MATCH(LMP_BY_NODE!$A6,DA_LMP_Basis!$C$23:$AF$23,0)))</f>
        <v>127.58647640754073</v>
      </c>
      <c r="Z6" s="30">
        <f>ENERGY_PRICING!AB$20*(1+INDEX(DA_LMP_Basis!$C$23:$AF$35,MATCH(LMP_BY_NODE!Z$1,DA_LMP_Basis!$C$23:$C$35,0),MATCH(LMP_BY_NODE!$A6,DA_LMP_Basis!$C$23:$AF$23,0)))</f>
        <v>231.7353576307215</v>
      </c>
      <c r="AA6" s="30">
        <f>ENERGY_PRICING!AC$20*(1+INDEX(DA_LMP_Basis!$C$23:$AF$35,MATCH(LMP_BY_NODE!AA$1,DA_LMP_Basis!$C$23:$C$35,0),MATCH(LMP_BY_NODE!$A6,DA_LMP_Basis!$C$23:$AF$23,0)))</f>
        <v>268.76460437142242</v>
      </c>
      <c r="AB6" s="30">
        <f>ENERGY_PRICING!AD$20*(1+INDEX(DA_LMP_Basis!$C$23:$AF$35,MATCH(LMP_BY_NODE!AB$1,DA_LMP_Basis!$C$23:$C$35,0),MATCH(LMP_BY_NODE!$A6,DA_LMP_Basis!$C$23:$AF$23,0)))</f>
        <v>273.98403482322107</v>
      </c>
      <c r="AC6" s="30">
        <f>ENERGY_PRICING!AE$20*(1+INDEX(DA_LMP_Basis!$C$23:$AF$35,MATCH(LMP_BY_NODE!AC$1,DA_LMP_Basis!$C$23:$C$35,0),MATCH(LMP_BY_NODE!$A6,DA_LMP_Basis!$C$23:$AF$23,0)))</f>
        <v>143.35681645210875</v>
      </c>
      <c r="AD6" s="30">
        <f>ENERGY_PRICING!AF$20*(1+INDEX(DA_LMP_Basis!$C$23:$AF$35,MATCH(LMP_BY_NODE!AD$1,DA_LMP_Basis!$C$23:$C$35,0),MATCH(LMP_BY_NODE!$A6,DA_LMP_Basis!$C$23:$AF$23,0)))</f>
        <v>68.170772541255346</v>
      </c>
      <c r="AE6" s="30">
        <f>ENERGY_PRICING!AG$20*(1+INDEX(DA_LMP_Basis!$C$23:$AF$35,MATCH(LMP_BY_NODE!AE$1,DA_LMP_Basis!$C$23:$C$35,0),MATCH(LMP_BY_NODE!$A6,DA_LMP_Basis!$C$23:$AF$23,0)))</f>
        <v>48.742346841525261</v>
      </c>
      <c r="AF6" s="30">
        <f>ENERGY_PRICING!AH$20*(1+INDEX(DA_LMP_Basis!$C$23:$AF$35,MATCH(LMP_BY_NODE!AF$1,DA_LMP_Basis!$C$23:$C$35,0),MATCH(LMP_BY_NODE!$A6,DA_LMP_Basis!$C$23:$AF$23,0)))</f>
        <v>50.09154278836553</v>
      </c>
      <c r="AG6" s="30">
        <f>ENERGY_PRICING!AI$20*(1+INDEX(DA_LMP_Basis!$C$23:$AF$35,MATCH(LMP_BY_NODE!AG$1,DA_LMP_Basis!$C$23:$C$35,0),MATCH(LMP_BY_NODE!$A6,DA_LMP_Basis!$C$23:$AF$23,0)))</f>
        <v>55.0661751170746</v>
      </c>
      <c r="AH6" s="30">
        <f>ENERGY_PRICING!AJ$20*(1+INDEX(DA_LMP_Basis!$C$23:$AF$35,MATCH(LMP_BY_NODE!AH$1,DA_LMP_Basis!$C$23:$C$35,0),MATCH(LMP_BY_NODE!$A6,DA_LMP_Basis!$C$23:$AF$23,0)))</f>
        <v>55.477578621136431</v>
      </c>
      <c r="AI6" s="30">
        <f>ENERGY_PRICING!AK$20*(1+INDEX(DA_LMP_Basis!$C$23:$AF$35,MATCH(LMP_BY_NODE!AI$1,DA_LMP_Basis!$C$23:$C$35,0),MATCH(LMP_BY_NODE!$A6,DA_LMP_Basis!$C$23:$AF$23,0)))</f>
        <v>46.207106189448083</v>
      </c>
      <c r="AJ6" s="30">
        <f>ENERGY_PRICING!AL$20*(1+INDEX(DA_LMP_Basis!$C$23:$AF$35,MATCH(LMP_BY_NODE!AJ$1,DA_LMP_Basis!$C$23:$C$35,0),MATCH(LMP_BY_NODE!$A6,DA_LMP_Basis!$C$23:$AF$23,0)))</f>
        <v>45.974968287211965</v>
      </c>
      <c r="AK6" s="30">
        <f>ENERGY_PRICING!AM$20*(1+INDEX(DA_LMP_Basis!$C$23:$AF$35,MATCH(LMP_BY_NODE!AK$1,DA_LMP_Basis!$C$23:$C$35,0),MATCH(LMP_BY_NODE!$A6,DA_LMP_Basis!$C$23:$AF$23,0)))</f>
        <v>95.975137939257408</v>
      </c>
      <c r="AL6" s="30">
        <f>ENERGY_PRICING!AN$20*(1+INDEX(DA_LMP_Basis!$C$23:$AF$35,MATCH(LMP_BY_NODE!AL$1,DA_LMP_Basis!$C$23:$C$35,0),MATCH(LMP_BY_NODE!$A6,DA_LMP_Basis!$C$23:$AF$23,0)))</f>
        <v>157.71727002141589</v>
      </c>
      <c r="AM6" s="30">
        <f>ENERGY_PRICING!AO$20*(1+INDEX(DA_LMP_Basis!$C$23:$AF$35,MATCH(LMP_BY_NODE!AM$1,DA_LMP_Basis!$C$23:$C$35,0),MATCH(LMP_BY_NODE!$A6,DA_LMP_Basis!$C$23:$AF$23,0)))</f>
        <v>185.64130312627887</v>
      </c>
      <c r="AN6" s="30">
        <f>ENERGY_PRICING!AP$20*(1+INDEX(DA_LMP_Basis!$C$23:$AF$35,MATCH(LMP_BY_NODE!AN$1,DA_LMP_Basis!$C$23:$C$35,0),MATCH(LMP_BY_NODE!$A6,DA_LMP_Basis!$C$23:$AF$23,0)))</f>
        <v>164.70322830660808</v>
      </c>
      <c r="AO6" s="30">
        <f>ENERGY_PRICING!AQ$20*(1+INDEX(DA_LMP_Basis!$C$23:$AF$35,MATCH(LMP_BY_NODE!AO$1,DA_LMP_Basis!$C$23:$C$35,0),MATCH(LMP_BY_NODE!$A6,DA_LMP_Basis!$C$23:$AF$23,0)))</f>
        <v>95.481724815480675</v>
      </c>
      <c r="AP6" s="30">
        <f>ENERGY_PRICING!AR$20*(1+INDEX(DA_LMP_Basis!$C$23:$AF$35,MATCH(LMP_BY_NODE!AP$1,DA_LMP_Basis!$C$23:$C$35,0),MATCH(LMP_BY_NODE!$A6,DA_LMP_Basis!$C$23:$AF$23,0)))</f>
        <v>57.630141611336597</v>
      </c>
      <c r="AQ6" s="30">
        <f>ENERGY_PRICING!AS$20*(1+INDEX(DA_LMP_Basis!$C$23:$AF$35,MATCH(LMP_BY_NODE!AQ$1,DA_LMP_Basis!$C$23:$C$35,0),MATCH(LMP_BY_NODE!$A6,DA_LMP_Basis!$C$23:$AF$23,0)))</f>
        <v>38.660912675061788</v>
      </c>
      <c r="AR6" s="30">
        <f>ENERGY_PRICING!AT$20*(1+INDEX(DA_LMP_Basis!$C$23:$AF$35,MATCH(LMP_BY_NODE!AR$1,DA_LMP_Basis!$C$23:$C$35,0),MATCH(LMP_BY_NODE!$A6,DA_LMP_Basis!$C$23:$AF$23,0)))</f>
        <v>39.463611792880336</v>
      </c>
      <c r="AS6" s="30">
        <f>ENERGY_PRICING!AU$20*(1+INDEX(DA_LMP_Basis!$C$23:$AF$35,MATCH(LMP_BY_NODE!AS$1,DA_LMP_Basis!$C$23:$C$35,0),MATCH(LMP_BY_NODE!$A6,DA_LMP_Basis!$C$23:$AF$23,0)))</f>
        <v>51.03868718944377</v>
      </c>
      <c r="AT6" s="30">
        <f>ENERGY_PRICING!AV$20*(1+INDEX(DA_LMP_Basis!$C$23:$AF$35,MATCH(LMP_BY_NODE!AT$1,DA_LMP_Basis!$C$23:$C$35,0),MATCH(LMP_BY_NODE!$A6,DA_LMP_Basis!$C$23:$AF$23,0)))</f>
        <v>51.420001030614152</v>
      </c>
      <c r="AU6" s="30">
        <f>ENERGY_PRICING!AW$20*(1+INDEX(DA_LMP_Basis!$C$23:$AF$35,MATCH(LMP_BY_NODE!AU$1,DA_LMP_Basis!$C$23:$C$35,0),MATCH(LMP_BY_NODE!$A6,DA_LMP_Basis!$C$23:$AF$23,0)))</f>
        <v>40.493941221587903</v>
      </c>
      <c r="AV6" s="30">
        <f>ENERGY_PRICING!AX$20*(1+INDEX(DA_LMP_Basis!$C$23:$AF$35,MATCH(LMP_BY_NODE!AV$1,DA_LMP_Basis!$C$23:$C$35,0),MATCH(LMP_BY_NODE!$A6,DA_LMP_Basis!$C$23:$AF$23,0)))</f>
        <v>40.290505444200946</v>
      </c>
      <c r="AW6" s="30">
        <f>ENERGY_PRICING!AY$20*(1+INDEX(DA_LMP_Basis!$C$23:$AF$35,MATCH(LMP_BY_NODE!AW$1,DA_LMP_Basis!$C$23:$C$35,0),MATCH(LMP_BY_NODE!$A6,DA_LMP_Basis!$C$23:$AF$23,0)))</f>
        <v>64.679722956294171</v>
      </c>
      <c r="AX6" s="30">
        <f>ENERGY_PRICING!AZ$20*(1+INDEX(DA_LMP_Basis!$C$23:$AF$35,MATCH(LMP_BY_NODE!AX$1,DA_LMP_Basis!$C$23:$C$35,0),MATCH(LMP_BY_NODE!$A6,DA_LMP_Basis!$C$23:$AF$23,0)))</f>
        <v>102.107300644833</v>
      </c>
      <c r="AY6" s="30">
        <f>ENERGY_PRICING!BA$20*(1+INDEX(DA_LMP_Basis!$C$23:$AF$35,MATCH(LMP_BY_NODE!AY$1,DA_LMP_Basis!$C$23:$C$35,0),MATCH(LMP_BY_NODE!$A6,DA_LMP_Basis!$C$23:$AF$23,0)))</f>
        <v>181.79141726669715</v>
      </c>
      <c r="AZ6" s="30">
        <f>ENERGY_PRICING!BB$20*(1+INDEX(DA_LMP_Basis!$C$23:$AF$35,MATCH(LMP_BY_NODE!AZ$1,DA_LMP_Basis!$C$23:$C$35,0),MATCH(LMP_BY_NODE!$A6,DA_LMP_Basis!$C$23:$AF$23,0)))</f>
        <v>161.2106492877918</v>
      </c>
      <c r="BA6" s="30">
        <f>ENERGY_PRICING!BC$20*(1+INDEX(DA_LMP_Basis!$C$23:$AF$35,MATCH(LMP_BY_NODE!BA$1,DA_LMP_Basis!$C$23:$C$35,0),MATCH(LMP_BY_NODE!$A6,DA_LMP_Basis!$C$23:$AF$23,0)))</f>
        <v>91.327642055380238</v>
      </c>
      <c r="BB6" s="30">
        <f>ENERGY_PRICING!BD$20*(1+INDEX(DA_LMP_Basis!$C$23:$AF$35,MATCH(LMP_BY_NODE!BB$1,DA_LMP_Basis!$C$23:$C$35,0),MATCH(LMP_BY_NODE!$A6,DA_LMP_Basis!$C$23:$AF$23,0)))</f>
        <v>51.145819926396975</v>
      </c>
      <c r="BC6" s="30">
        <f>ENERGY_PRICING!BE$20*(1+INDEX(DA_LMP_Basis!$C$23:$AF$35,MATCH(LMP_BY_NODE!BC$1,DA_LMP_Basis!$C$23:$C$35,0),MATCH(LMP_BY_NODE!$A6,DA_LMP_Basis!$C$23:$AF$23,0)))</f>
        <v>33.92385079021826</v>
      </c>
      <c r="BD6" s="30">
        <f>ENERGY_PRICING!BF$20*(1+INDEX(DA_LMP_Basis!$C$23:$AF$35,MATCH(LMP_BY_NODE!BD$1,DA_LMP_Basis!$C$23:$C$35,0),MATCH(LMP_BY_NODE!$A6,DA_LMP_Basis!$C$23:$AF$23,0)))</f>
        <v>34.378480139020368</v>
      </c>
      <c r="BE6" s="30">
        <f>ENERGY_PRICING!BG$20*(1+INDEX(DA_LMP_Basis!$C$23:$AF$35,MATCH(LMP_BY_NODE!BE$1,DA_LMP_Basis!$C$23:$C$35,0),MATCH(LMP_BY_NODE!$A6,DA_LMP_Basis!$C$23:$AF$23,0)))</f>
        <v>44.492922584781326</v>
      </c>
      <c r="BF6" s="30">
        <f>ENERGY_PRICING!BH$20*(1+INDEX(DA_LMP_Basis!$C$23:$AF$35,MATCH(LMP_BY_NODE!BF$1,DA_LMP_Basis!$C$23:$C$35,0),MATCH(LMP_BY_NODE!$A6,DA_LMP_Basis!$C$23:$AF$23,0)))</f>
        <v>44.825332530059235</v>
      </c>
      <c r="BG6" s="30">
        <f>ENERGY_PRICING!BI$20*(1+INDEX(DA_LMP_Basis!$C$23:$AF$35,MATCH(LMP_BY_NODE!BG$1,DA_LMP_Basis!$C$23:$C$35,0),MATCH(LMP_BY_NODE!$A6,DA_LMP_Basis!$C$23:$AF$23,0)))</f>
        <v>35.99446274464097</v>
      </c>
      <c r="BH6" s="30">
        <f>ENERGY_PRICING!BJ$20*(1+INDEX(DA_LMP_Basis!$C$23:$AF$35,MATCH(LMP_BY_NODE!BH$1,DA_LMP_Basis!$C$23:$C$35,0),MATCH(LMP_BY_NODE!$A6,DA_LMP_Basis!$C$23:$AF$23,0)))</f>
        <v>35.813631704510499</v>
      </c>
      <c r="BI6" s="30">
        <f>ENERGY_PRICING!BK$20*(1+INDEX(DA_LMP_Basis!$C$23:$AF$35,MATCH(LMP_BY_NODE!BI$1,DA_LMP_Basis!$C$23:$C$35,0),MATCH(LMP_BY_NODE!$A6,DA_LMP_Basis!$C$23:$AF$23,0)))</f>
        <v>62.192171627471936</v>
      </c>
      <c r="BJ6" s="30">
        <f>ENERGY_PRICING!BL$20*(1+INDEX(DA_LMP_Basis!$C$23:$AF$35,MATCH(LMP_BY_NODE!BJ$1,DA_LMP_Basis!$C$23:$C$35,0),MATCH(LMP_BY_NODE!$A6,DA_LMP_Basis!$C$23:$AF$23,0)))</f>
        <v>98.589294359005066</v>
      </c>
      <c r="BK6" s="30">
        <f>ENERGY_PRICING!BM$20*(1+INDEX(DA_LMP_Basis!$C$23:$AF$35,MATCH(LMP_BY_NODE!BK$1,DA_LMP_Basis!$C$23:$C$35,0),MATCH(LMP_BY_NODE!$A6,DA_LMP_Basis!$C$23:$AF$23,0)))</f>
        <v>180.61941726302382</v>
      </c>
      <c r="BL6" s="30">
        <f>ENERGY_PRICING!BN$20*(1+INDEX(DA_LMP_Basis!$C$23:$AF$35,MATCH(LMP_BY_NODE!BL$1,DA_LMP_Basis!$C$23:$C$35,0),MATCH(LMP_BY_NODE!$A6,DA_LMP_Basis!$C$23:$AF$23,0)))</f>
        <v>160.14742227998462</v>
      </c>
      <c r="BM6" s="30">
        <f>ENERGY_PRICING!BO$20*(1+INDEX(DA_LMP_Basis!$C$23:$AF$35,MATCH(LMP_BY_NODE!BM$1,DA_LMP_Basis!$C$23:$C$35,0),MATCH(LMP_BY_NODE!$A6,DA_LMP_Basis!$C$23:$AF$23,0)))</f>
        <v>90.063037028719521</v>
      </c>
      <c r="BN6" s="30">
        <f>ENERGY_PRICING!BP$20*(1+INDEX(DA_LMP_Basis!$C$23:$AF$35,MATCH(LMP_BY_NODE!BN$1,DA_LMP_Basis!$C$23:$C$35,0),MATCH(LMP_BY_NODE!$A6,DA_LMP_Basis!$C$23:$AF$23,0)))</f>
        <v>49.171832822427575</v>
      </c>
      <c r="BO6" s="30">
        <f>ENERGY_PRICING!BQ$20*(1+INDEX(DA_LMP_Basis!$C$23:$AF$35,MATCH(LMP_BY_NODE!BO$1,DA_LMP_Basis!$C$23:$C$35,0),MATCH(LMP_BY_NODE!$A6,DA_LMP_Basis!$C$23:$AF$23,0)))</f>
        <v>32.481772570517307</v>
      </c>
      <c r="BP6" s="30">
        <f>ENERGY_PRICING!BR$20*(1+INDEX(DA_LMP_Basis!$C$23:$AF$35,MATCH(LMP_BY_NODE!BP$1,DA_LMP_Basis!$C$23:$C$35,0),MATCH(LMP_BY_NODE!$A6,DA_LMP_Basis!$C$23:$AF$23,0)))</f>
        <v>32.830440915423523</v>
      </c>
      <c r="BQ6" s="30">
        <f>ENERGY_PRICING!BS$20*(1+INDEX(DA_LMP_Basis!$C$23:$AF$35,MATCH(LMP_BY_NODE!BQ$1,DA_LMP_Basis!$C$23:$C$35,0),MATCH(LMP_BY_NODE!$A6,DA_LMP_Basis!$C$23:$AF$23,0)))</f>
        <v>42.500230743900929</v>
      </c>
      <c r="BR6" s="30">
        <f>ENERGY_PRICING!BT$20*(1+INDEX(DA_LMP_Basis!$C$23:$AF$35,MATCH(LMP_BY_NODE!BR$1,DA_LMP_Basis!$C$23:$C$35,0),MATCH(LMP_BY_NODE!$A6,DA_LMP_Basis!$C$23:$AF$23,0)))</f>
        <v>42.817753139714746</v>
      </c>
      <c r="BS6" s="30">
        <f>ENERGY_PRICING!BU$20*(1+INDEX(DA_LMP_Basis!$C$23:$AF$35,MATCH(LMP_BY_NODE!BS$1,DA_LMP_Basis!$C$23:$C$35,0),MATCH(LMP_BY_NODE!$A6,DA_LMP_Basis!$C$23:$AF$23,0)))</f>
        <v>34.624710761374921</v>
      </c>
      <c r="BT6" s="30">
        <f>ENERGY_PRICING!BV$20*(1+INDEX(DA_LMP_Basis!$C$23:$AF$35,MATCH(LMP_BY_NODE!BT$1,DA_LMP_Basis!$C$23:$C$35,0),MATCH(LMP_BY_NODE!$A6,DA_LMP_Basis!$C$23:$AF$23,0)))</f>
        <v>34.45076115958156</v>
      </c>
      <c r="BU6" s="30">
        <f>ENERGY_PRICING!BW$20*(1+INDEX(DA_LMP_Basis!$C$23:$AF$35,MATCH(LMP_BY_NODE!BU$1,DA_LMP_Basis!$C$23:$C$35,0),MATCH(LMP_BY_NODE!$A6,DA_LMP_Basis!$C$23:$AF$23,0)))</f>
        <v>61.434899782837569</v>
      </c>
      <c r="BV6" s="30">
        <f>ENERGY_PRICING!BX$20*(1+INDEX(DA_LMP_Basis!$C$23:$AF$35,MATCH(LMP_BY_NODE!BV$1,DA_LMP_Basis!$C$23:$C$35,0),MATCH(LMP_BY_NODE!$A6,DA_LMP_Basis!$C$23:$AF$23,0)))</f>
        <v>97.518326665339188</v>
      </c>
      <c r="BW6" s="30">
        <f>ENERGY_PRICING!BY$20*(1+INDEX(DA_LMP_Basis!$C$23:$AF$35,MATCH(LMP_BY_NODE!BW$1,DA_LMP_Basis!$C$23:$C$35,0),MATCH(LMP_BY_NODE!$A6,DA_LMP_Basis!$C$23:$AF$23,0)))</f>
        <v>180.1369416689945</v>
      </c>
      <c r="BX6" s="30">
        <f>ENERGY_PRICING!BZ$20*(1+INDEX(DA_LMP_Basis!$C$23:$AF$35,MATCH(LMP_BY_NODE!BX$1,DA_LMP_Basis!$C$23:$C$35,0),MATCH(LMP_BY_NODE!$A6,DA_LMP_Basis!$C$23:$AF$23,0)))</f>
        <v>159.70972511226108</v>
      </c>
      <c r="BY6" s="30">
        <f>ENERGY_PRICING!CA$20*(1+INDEX(DA_LMP_Basis!$C$23:$AF$35,MATCH(LMP_BY_NODE!BY$1,DA_LMP_Basis!$C$23:$C$35,0),MATCH(LMP_BY_NODE!$A6,DA_LMP_Basis!$C$23:$AF$23,0)))</f>
        <v>89.542438855052069</v>
      </c>
      <c r="BZ6" s="30">
        <f>ENERGY_PRICING!CB$20*(1+INDEX(DA_LMP_Basis!$C$23:$AF$35,MATCH(LMP_BY_NODE!BZ$1,DA_LMP_Basis!$C$23:$C$35,0),MATCH(LMP_BY_NODE!$A6,DA_LMP_Basis!$C$23:$AF$23,0)))</f>
        <v>48.359204326174343</v>
      </c>
      <c r="CA6" s="30">
        <f>ENERGY_PRICING!CC$20*(1+INDEX(DA_LMP_Basis!$C$23:$AF$35,MATCH(LMP_BY_NODE!CA$1,DA_LMP_Basis!$C$23:$C$35,0),MATCH(LMP_BY_NODE!$A6,DA_LMP_Basis!$C$23:$AF$23,0)))</f>
        <v>31.888114256945414</v>
      </c>
      <c r="CB6" s="30">
        <f>ENERGY_PRICING!CD$20*(1+INDEX(DA_LMP_Basis!$C$23:$AF$35,MATCH(LMP_BY_NODE!CB$1,DA_LMP_Basis!$C$23:$C$35,0),MATCH(LMP_BY_NODE!$A6,DA_LMP_Basis!$C$23:$AF$23,0)))</f>
        <v>32.193161784327422</v>
      </c>
      <c r="CC6" s="30">
        <f>ENERGY_PRICING!CE$20*(1+INDEX(DA_LMP_Basis!$C$23:$AF$35,MATCH(LMP_BY_NODE!CC$1,DA_LMP_Basis!$C$23:$C$35,0),MATCH(LMP_BY_NODE!$A6,DA_LMP_Basis!$C$23:$AF$23,0)))</f>
        <v>41.679902094896839</v>
      </c>
      <c r="CD6" s="30">
        <f>ENERGY_PRICING!CF$20*(1+INDEX(DA_LMP_Basis!$C$23:$AF$35,MATCH(LMP_BY_NODE!CD$1,DA_LMP_Basis!$C$23:$C$35,0),MATCH(LMP_BY_NODE!$A6,DA_LMP_Basis!$C$23:$AF$23,0)))</f>
        <v>41.991295754150237</v>
      </c>
      <c r="CE6" s="30">
        <f>ENERGY_PRICING!CG$20*(1+INDEX(DA_LMP_Basis!$C$23:$AF$35,MATCH(LMP_BY_NODE!CE$1,DA_LMP_Basis!$C$23:$C$35,0),MATCH(LMP_BY_NODE!$A6,DA_LMP_Basis!$C$23:$AF$23,0)))</f>
        <v>34.060826887887053</v>
      </c>
      <c r="CF6" s="30">
        <f>ENERGY_PRICING!CH$20*(1+INDEX(DA_LMP_Basis!$C$23:$AF$35,MATCH(LMP_BY_NODE!CF$1,DA_LMP_Basis!$C$23:$C$35,0),MATCH(LMP_BY_NODE!$A6,DA_LMP_Basis!$C$23:$AF$23,0)))</f>
        <v>33.88971015814068</v>
      </c>
      <c r="CG6" s="30">
        <f>ENERGY_PRICING!CI$20*(1+INDEX(DA_LMP_Basis!$C$23:$AF$35,MATCH(LMP_BY_NODE!CG$1,DA_LMP_Basis!$C$23:$C$35,0),MATCH(LMP_BY_NODE!$A6,DA_LMP_Basis!$C$23:$AF$23,0)))</f>
        <v>61.123154747055558</v>
      </c>
      <c r="CH6" s="30">
        <f>ENERGY_PRICING!CJ$20*(1+INDEX(DA_LMP_Basis!$C$23:$AF$35,MATCH(LMP_BY_NODE!CH$1,DA_LMP_Basis!$C$23:$C$35,0),MATCH(LMP_BY_NODE!$A6,DA_LMP_Basis!$C$23:$AF$23,0)))</f>
        <v>97.077442900349297</v>
      </c>
      <c r="CI6" s="30">
        <f>ENERGY_PRICING!CK$20*(1+INDEX(DA_LMP_Basis!$C$23:$AF$35,MATCH(LMP_BY_NODE!CI$1,DA_LMP_Basis!$C$23:$C$35,0),MATCH(LMP_BY_NODE!$A6,DA_LMP_Basis!$C$23:$AF$23,0)))</f>
        <v>181.94495570047317</v>
      </c>
      <c r="CJ6" s="30">
        <f>ENERGY_PRICING!CL$20*(1+INDEX(DA_LMP_Basis!$C$23:$AF$35,MATCH(LMP_BY_NODE!CJ$1,DA_LMP_Basis!$C$23:$C$35,0),MATCH(LMP_BY_NODE!$A6,DA_LMP_Basis!$C$23:$AF$23,0)))</f>
        <v>161.34993786203702</v>
      </c>
      <c r="CK6" s="30">
        <f>ENERGY_PRICING!CM$20*(1+INDEX(DA_LMP_Basis!$C$23:$AF$35,MATCH(LMP_BY_NODE!CK$1,DA_LMP_Basis!$C$23:$C$35,0),MATCH(LMP_BY_NODE!$A6,DA_LMP_Basis!$C$23:$AF$23,0)))</f>
        <v>91.493312255491333</v>
      </c>
      <c r="CL6" s="30">
        <f>ENERGY_PRICING!CN$20*(1+INDEX(DA_LMP_Basis!$C$23:$AF$35,MATCH(LMP_BY_NODE!CL$1,DA_LMP_Basis!$C$23:$C$35,0),MATCH(LMP_BY_NODE!$A6,DA_LMP_Basis!$C$23:$AF$23,0)))</f>
        <v>51.404423072546763</v>
      </c>
      <c r="CM6" s="30">
        <f>ENERGY_PRICING!CO$20*(1+INDEX(DA_LMP_Basis!$C$23:$AF$35,MATCH(LMP_BY_NODE!CM$1,DA_LMP_Basis!$C$23:$C$35,0),MATCH(LMP_BY_NODE!$A6,DA_LMP_Basis!$C$23:$AF$23,0)))</f>
        <v>34.112770952796261</v>
      </c>
      <c r="CN6" s="30">
        <f>ENERGY_PRICING!CP$20*(1+INDEX(DA_LMP_Basis!$C$23:$AF$35,MATCH(LMP_BY_NODE!CN$1,DA_LMP_Basis!$C$23:$C$35,0),MATCH(LMP_BY_NODE!$A6,DA_LMP_Basis!$C$23:$AF$23,0)))</f>
        <v>34.581281774745563</v>
      </c>
      <c r="CO6" s="30">
        <f>ENERGY_PRICING!CQ$20*(1+INDEX(DA_LMP_Basis!$C$23:$AF$35,MATCH(LMP_BY_NODE!CO$1,DA_LMP_Basis!$C$23:$C$35,0),MATCH(LMP_BY_NODE!$A6,DA_LMP_Basis!$C$23:$AF$23,0)))</f>
        <v>44.753976154139743</v>
      </c>
      <c r="CP6" s="30">
        <f>ENERGY_PRICING!CR$20*(1+INDEX(DA_LMP_Basis!$C$23:$AF$35,MATCH(LMP_BY_NODE!CP$1,DA_LMP_Basis!$C$23:$C$35,0),MATCH(LMP_BY_NODE!$A6,DA_LMP_Basis!$C$23:$AF$23,0)))</f>
        <v>45.088336450117581</v>
      </c>
      <c r="CQ6" s="30">
        <f>ENERGY_PRICING!CS$20*(1+INDEX(DA_LMP_Basis!$C$23:$AF$35,MATCH(LMP_BY_NODE!CQ$1,DA_LMP_Basis!$C$23:$C$35,0),MATCH(LMP_BY_NODE!$A6,DA_LMP_Basis!$C$23:$AF$23,0)))</f>
        <v>36.173907773235754</v>
      </c>
      <c r="CR6" s="30">
        <f>ENERGY_PRICING!CT$20*(1+INDEX(DA_LMP_Basis!$C$23:$AF$35,MATCH(LMP_BY_NODE!CR$1,DA_LMP_Basis!$C$23:$C$35,0),MATCH(LMP_BY_NODE!$A6,DA_LMP_Basis!$C$23:$AF$23,0)))</f>
        <v>35.992175226909808</v>
      </c>
      <c r="CS6" s="30">
        <f>ENERGY_PRICING!CU$20*(1+INDEX(DA_LMP_Basis!$C$23:$AF$35,MATCH(LMP_BY_NODE!CS$1,DA_LMP_Basis!$C$23:$C$35,0),MATCH(LMP_BY_NODE!$A6,DA_LMP_Basis!$C$23:$AF$23,0)))</f>
        <v>62.291378395904893</v>
      </c>
      <c r="CT6" s="30">
        <f>ENERGY_PRICING!CV$20*(1+INDEX(DA_LMP_Basis!$C$23:$AF$35,MATCH(LMP_BY_NODE!CT$1,DA_LMP_Basis!$C$23:$C$35,0),MATCH(LMP_BY_NODE!$A6,DA_LMP_Basis!$C$23:$AF$23,0)))</f>
        <v>98.729597005587678</v>
      </c>
      <c r="CU6" s="30">
        <f>ENERGY_PRICING!CW$20*(1+INDEX(DA_LMP_Basis!$C$23:$AF$35,MATCH(LMP_BY_NODE!CU$1,DA_LMP_Basis!$C$23:$C$35,0),MATCH(LMP_BY_NODE!$A6,DA_LMP_Basis!$C$23:$AF$23,0)))</f>
        <v>183.46380496447247</v>
      </c>
      <c r="CV6" s="30">
        <f>ENERGY_PRICING!CX$20*(1+INDEX(DA_LMP_Basis!$C$23:$AF$35,MATCH(LMP_BY_NODE!CV$1,DA_LMP_Basis!$C$23:$C$35,0),MATCH(LMP_BY_NODE!$A6,DA_LMP_Basis!$C$23:$AF$23,0)))</f>
        <v>162.72782314634642</v>
      </c>
      <c r="CW6" s="30">
        <f>ENERGY_PRICING!CY$20*(1+INDEX(DA_LMP_Basis!$C$23:$AF$35,MATCH(LMP_BY_NODE!CW$1,DA_LMP_Basis!$C$23:$C$35,0),MATCH(LMP_BY_NODE!$A6,DA_LMP_Basis!$C$23:$AF$23,0)))</f>
        <v>93.132172671850867</v>
      </c>
      <c r="CX6" s="30">
        <f>ENERGY_PRICING!CZ$20*(1+INDEX(DA_LMP_Basis!$C$23:$AF$35,MATCH(LMP_BY_NODE!CX$1,DA_LMP_Basis!$C$23:$C$35,0),MATCH(LMP_BY_NODE!$A6,DA_LMP_Basis!$C$23:$AF$23,0)))</f>
        <v>53.962604685696064</v>
      </c>
      <c r="CY6" s="30">
        <f>ENERGY_PRICING!DA$20*(1+INDEX(DA_LMP_Basis!$C$23:$AF$35,MATCH(LMP_BY_NODE!CY$1,DA_LMP_Basis!$C$23:$C$35,0),MATCH(LMP_BY_NODE!$A6,DA_LMP_Basis!$C$23:$AF$23,0)))</f>
        <v>35.981627126650601</v>
      </c>
      <c r="CZ6" s="30">
        <f>ENERGY_PRICING!DB$20*(1+INDEX(DA_LMP_Basis!$C$23:$AF$35,MATCH(LMP_BY_NODE!CZ$1,DA_LMP_Basis!$C$23:$C$35,0),MATCH(LMP_BY_NODE!$A6,DA_LMP_Basis!$C$23:$AF$23,0)))</f>
        <v>36.587457737230856</v>
      </c>
      <c r="DA6" s="30">
        <f>ENERGY_PRICING!DC$20*(1+INDEX(DA_LMP_Basis!$C$23:$AF$35,MATCH(LMP_BY_NODE!DA$1,DA_LMP_Basis!$C$23:$C$35,0),MATCH(LMP_BY_NODE!$A6,DA_LMP_Basis!$C$23:$AF$23,0)))</f>
        <v>47.336398105003653</v>
      </c>
      <c r="DB6" s="30">
        <f>ENERGY_PRICING!DD$20*(1+INDEX(DA_LMP_Basis!$C$23:$AF$35,MATCH(LMP_BY_NODE!DB$1,DA_LMP_Basis!$C$23:$C$35,0),MATCH(LMP_BY_NODE!$A6,DA_LMP_Basis!$C$23:$AF$23,0)))</f>
        <v>47.690051868110679</v>
      </c>
      <c r="DC6" s="30">
        <f>ENERGY_PRICING!DE$20*(1+INDEX(DA_LMP_Basis!$C$23:$AF$35,MATCH(LMP_BY_NODE!DC$1,DA_LMP_Basis!$C$23:$C$35,0),MATCH(LMP_BY_NODE!$A6,DA_LMP_Basis!$C$23:$AF$23,0)))</f>
        <v>37.949033016516125</v>
      </c>
      <c r="DD6" s="30">
        <f>ENERGY_PRICING!DF$20*(1+INDEX(DA_LMP_Basis!$C$23:$AF$35,MATCH(LMP_BY_NODE!DD$1,DA_LMP_Basis!$C$23:$C$35,0),MATCH(LMP_BY_NODE!$A6,DA_LMP_Basis!$C$23:$AF$23,0)))</f>
        <v>37.758382494489815</v>
      </c>
      <c r="DE6" s="30">
        <f>ENERGY_PRICING!DG$20*(1+INDEX(DA_LMP_Basis!$C$23:$AF$35,MATCH(LMP_BY_NODE!DE$1,DA_LMP_Basis!$C$23:$C$35,0),MATCH(LMP_BY_NODE!$A6,DA_LMP_Basis!$C$23:$AF$23,0)))</f>
        <v>63.272762167462382</v>
      </c>
      <c r="DF6" s="30">
        <f>ENERGY_PRICING!DH$20*(1+INDEX(DA_LMP_Basis!$C$23:$AF$35,MATCH(LMP_BY_NODE!DF$1,DA_LMP_Basis!$C$23:$C$35,0),MATCH(LMP_BY_NODE!$A6,DA_LMP_Basis!$C$23:$AF$23,0)))</f>
        <v>100.11751380438731</v>
      </c>
      <c r="DG6" s="30">
        <f>ENERGY_PRICING!DI$20*(1+INDEX(DA_LMP_Basis!$C$23:$AF$35,MATCH(LMP_BY_NODE!DG$1,DA_LMP_Basis!$C$23:$C$35,0),MATCH(LMP_BY_NODE!$A6,DA_LMP_Basis!$C$23:$AF$23,0)))</f>
        <v>185.7914958164377</v>
      </c>
      <c r="DH6" s="30">
        <f>ENERGY_PRICING!DJ$20*(1+INDEX(DA_LMP_Basis!$C$23:$AF$35,MATCH(LMP_BY_NODE!DH$1,DA_LMP_Basis!$C$23:$C$35,0),MATCH(LMP_BY_NODE!$A6,DA_LMP_Basis!$C$23:$AF$23,0)))</f>
        <v>164.839481654775</v>
      </c>
      <c r="DI6" s="30">
        <f>ENERGY_PRICING!DK$20*(1+INDEX(DA_LMP_Basis!$C$23:$AF$35,MATCH(LMP_BY_NODE!DI$1,DA_LMP_Basis!$C$23:$C$35,0),MATCH(LMP_BY_NODE!$A6,DA_LMP_Basis!$C$23:$AF$23,0)))</f>
        <v>95.643784909633624</v>
      </c>
      <c r="DJ6" s="30">
        <f>ENERGY_PRICING!DL$20*(1+INDEX(DA_LMP_Basis!$C$23:$AF$35,MATCH(LMP_BY_NODE!DJ$1,DA_LMP_Basis!$C$23:$C$35,0),MATCH(LMP_BY_NODE!$A6,DA_LMP_Basis!$C$23:$AF$23,0)))</f>
        <v>57.883109557202445</v>
      </c>
      <c r="DK6" s="30">
        <f>ENERGY_PRICING!DM$20*(1+INDEX(DA_LMP_Basis!$C$23:$AF$35,MATCH(LMP_BY_NODE!DK$1,DA_LMP_Basis!$C$23:$C$35,0),MATCH(LMP_BY_NODE!$A6,DA_LMP_Basis!$C$23:$AF$23,0)))</f>
        <v>38.845716093626208</v>
      </c>
      <c r="DL6" s="30">
        <f>ENERGY_PRICING!DN$20*(1+INDEX(DA_LMP_Basis!$C$23:$AF$35,MATCH(LMP_BY_NODE!DL$1,DA_LMP_Basis!$C$23:$C$35,0),MATCH(LMP_BY_NODE!$A6,DA_LMP_Basis!$C$23:$AF$23,0)))</f>
        <v>39.661994194531083</v>
      </c>
      <c r="DM6" s="30">
        <f>ENERGY_PRICING!DO$20*(1+INDEX(DA_LMP_Basis!$C$23:$AF$35,MATCH(LMP_BY_NODE!DM$1,DA_LMP_Basis!$C$23:$C$35,0),MATCH(LMP_BY_NODE!$A6,DA_LMP_Basis!$C$23:$AF$23,0)))</f>
        <v>51.294052161543895</v>
      </c>
      <c r="DN6" s="30">
        <f>ENERGY_PRICING!DP$20*(1+INDEX(DA_LMP_Basis!$C$23:$AF$35,MATCH(LMP_BY_NODE!DN$1,DA_LMP_Basis!$C$23:$C$35,0),MATCH(LMP_BY_NODE!$A6,DA_LMP_Basis!$C$23:$AF$23,0)))</f>
        <v>51.677273853479527</v>
      </c>
      <c r="DO6" s="30">
        <f>ENERGY_PRICING!DQ$20*(1+INDEX(DA_LMP_Basis!$C$23:$AF$35,MATCH(LMP_BY_NODE!DO$1,DA_LMP_Basis!$C$23:$C$35,0),MATCH(LMP_BY_NODE!$A6,DA_LMP_Basis!$C$23:$AF$23,0)))</f>
        <v>40.669475978048929</v>
      </c>
      <c r="DP6" s="30">
        <f>ENERGY_PRICING!DR$20*(1+INDEX(DA_LMP_Basis!$C$23:$AF$35,MATCH(LMP_BY_NODE!DP$1,DA_LMP_Basis!$C$23:$C$35,0),MATCH(LMP_BY_NODE!$A6,DA_LMP_Basis!$C$23:$AF$23,0)))</f>
        <v>40.465158339115234</v>
      </c>
      <c r="DQ6" s="30">
        <f>ENERGY_PRICING!DS$20*(1+INDEX(DA_LMP_Basis!$C$23:$AF$35,MATCH(LMP_BY_NODE!DQ$1,DA_LMP_Basis!$C$23:$C$35,0),MATCH(LMP_BY_NODE!$A6,DA_LMP_Basis!$C$23:$AF$23,0)))</f>
        <v>64.776767918043902</v>
      </c>
      <c r="DR6" s="30">
        <f>ENERGY_PRICING!DT$20*(1+INDEX(DA_LMP_Basis!$C$23:$AF$35,MATCH(LMP_BY_NODE!DR$1,DA_LMP_Basis!$C$23:$C$35,0),MATCH(LMP_BY_NODE!$A6,DA_LMP_Basis!$C$23:$AF$23,0)))</f>
        <v>102.24454596776879</v>
      </c>
      <c r="DS6" s="30">
        <f>ENERGY_PRICING!DU$20*(1+INDEX(DA_LMP_Basis!$C$23:$AF$35,MATCH(LMP_BY_NODE!DS$1,DA_LMP_Basis!$C$23:$C$35,0),MATCH(LMP_BY_NODE!$A6,DA_LMP_Basis!$C$23:$AF$23,0)))</f>
        <v>188.47806339292183</v>
      </c>
      <c r="DT6" s="30">
        <f>ENERGY_PRICING!DV$20*(1+INDEX(DA_LMP_Basis!$C$23:$AF$35,MATCH(LMP_BY_NODE!DT$1,DA_LMP_Basis!$C$23:$C$35,0),MATCH(LMP_BY_NODE!$A6,DA_LMP_Basis!$C$23:$AF$23,0)))</f>
        <v>167.27670963827683</v>
      </c>
      <c r="DU6" s="30">
        <f>ENERGY_PRICING!DW$20*(1+INDEX(DA_LMP_Basis!$C$23:$AF$35,MATCH(LMP_BY_NODE!DU$1,DA_LMP_Basis!$C$23:$C$35,0),MATCH(LMP_BY_NODE!$A6,DA_LMP_Basis!$C$23:$AF$23,0)))</f>
        <v>98.542630345672109</v>
      </c>
      <c r="DV6" s="30">
        <f>ENERGY_PRICING!DX$20*(1+INDEX(DA_LMP_Basis!$C$23:$AF$35,MATCH(LMP_BY_NODE!DV$1,DA_LMP_Basis!$C$23:$C$35,0),MATCH(LMP_BY_NODE!$A6,DA_LMP_Basis!$C$23:$AF$23,0)))</f>
        <v>62.408066667526874</v>
      </c>
      <c r="DW6" s="30">
        <f>ENERGY_PRICING!DY$20*(1+INDEX(DA_LMP_Basis!$C$23:$AF$35,MATCH(LMP_BY_NODE!DW$1,DA_LMP_Basis!$C$23:$C$35,0),MATCH(LMP_BY_NODE!$A6,DA_LMP_Basis!$C$23:$AF$23,0)))</f>
        <v>42.151382113813654</v>
      </c>
      <c r="DX6" s="30">
        <f>ENERGY_PRICING!DZ$20*(1+INDEX(DA_LMP_Basis!$C$23:$AF$35,MATCH(LMP_BY_NODE!DX$1,DA_LMP_Basis!$C$23:$C$35,0),MATCH(LMP_BY_NODE!$A6,DA_LMP_Basis!$C$23:$AF$23,0)))</f>
        <v>43.210553897778404</v>
      </c>
      <c r="DY6" s="30">
        <f>ENERGY_PRICING!EA$20*(1+INDEX(DA_LMP_Basis!$C$23:$AF$35,MATCH(LMP_BY_NODE!DY$1,DA_LMP_Basis!$C$23:$C$35,0),MATCH(LMP_BY_NODE!$A6,DA_LMP_Basis!$C$23:$AF$23,0)))</f>
        <v>55.861886012102339</v>
      </c>
      <c r="DZ6" s="30">
        <f>ENERGY_PRICING!EB$20*(1+INDEX(DA_LMP_Basis!$C$23:$AF$35,MATCH(LMP_BY_NODE!DZ$1,DA_LMP_Basis!$C$23:$C$35,0),MATCH(LMP_BY_NODE!$A6,DA_LMP_Basis!$C$23:$AF$23,0)))</f>
        <v>56.279234331647324</v>
      </c>
      <c r="EA6" s="30">
        <f>ENERGY_PRICING!EC$20*(1+INDEX(DA_LMP_Basis!$C$23:$AF$35,MATCH(LMP_BY_NODE!EA$1,DA_LMP_Basis!$C$23:$C$35,0),MATCH(LMP_BY_NODE!$A6,DA_LMP_Basis!$C$23:$AF$23,0)))</f>
        <v>43.809349062121925</v>
      </c>
      <c r="EB6" s="30">
        <f>ENERGY_PRICING!ED$20*(1+INDEX(DA_LMP_Basis!$C$23:$AF$35,MATCH(LMP_BY_NODE!EB$1,DA_LMP_Basis!$C$23:$C$35,0),MATCH(LMP_BY_NODE!$A6,DA_LMP_Basis!$C$23:$AF$23,0)))</f>
        <v>43.589257149247857</v>
      </c>
      <c r="EC6" s="30">
        <f>ENERGY_PRICING!EE$20*(1+INDEX(DA_LMP_Basis!$C$23:$AF$35,MATCH(LMP_BY_NODE!EC$1,DA_LMP_Basis!$C$23:$C$35,0),MATCH(LMP_BY_NODE!$A6,DA_LMP_Basis!$C$23:$AF$23,0)))</f>
        <v>66.512656977773048</v>
      </c>
      <c r="ED6" s="30">
        <f>ENERGY_PRICING!EF$20*(1+INDEX(DA_LMP_Basis!$C$23:$AF$35,MATCH(LMP_BY_NODE!ED$1,DA_LMP_Basis!$C$23:$C$35,0),MATCH(LMP_BY_NODE!$A6,DA_LMP_Basis!$C$23:$AF$23,0)))</f>
        <v>104.69951787241625</v>
      </c>
      <c r="EE6" s="30">
        <f>ENERGY_PRICING!EG$20*(1+INDEX(DA_LMP_Basis!$C$23:$AF$35,MATCH(LMP_BY_NODE!EE$1,DA_LMP_Basis!$C$23:$C$35,0),MATCH(LMP_BY_NODE!$A6,DA_LMP_Basis!$C$23:$AF$23,0)))</f>
        <v>189.76816491887604</v>
      </c>
      <c r="EF6" s="30">
        <f>ENERGY_PRICING!EH$20*(1+INDEX(DA_LMP_Basis!$C$23:$AF$35,MATCH(LMP_BY_NODE!EF$1,DA_LMP_Basis!$C$23:$C$35,0),MATCH(LMP_BY_NODE!$A6,DA_LMP_Basis!$C$23:$AF$23,0)))</f>
        <v>168.44707719877903</v>
      </c>
      <c r="EG6" s="30">
        <f>ENERGY_PRICING!EI$20*(1+INDEX(DA_LMP_Basis!$C$23:$AF$35,MATCH(LMP_BY_NODE!EG$1,DA_LMP_Basis!$C$23:$C$35,0),MATCH(LMP_BY_NODE!$A6,DA_LMP_Basis!$C$23:$AF$23,0)))</f>
        <v>99.934668630237766</v>
      </c>
      <c r="EH6" s="30">
        <f>ENERGY_PRICING!EJ$20*(1+INDEX(DA_LMP_Basis!$C$23:$AF$35,MATCH(LMP_BY_NODE!EH$1,DA_LMP_Basis!$C$23:$C$35,0),MATCH(LMP_BY_NODE!$A6,DA_LMP_Basis!$C$23:$AF$23,0)))</f>
        <v>64.580970905635297</v>
      </c>
      <c r="EI6" s="30">
        <f>ENERGY_PRICING!EK$20*(1+INDEX(DA_LMP_Basis!$C$23:$AF$35,MATCH(LMP_BY_NODE!EI$1,DA_LMP_Basis!$C$23:$C$35,0),MATCH(LMP_BY_NODE!$A6,DA_LMP_Basis!$C$23:$AF$23,0)))</f>
        <v>43.738777426058135</v>
      </c>
      <c r="EJ6" s="30">
        <f>ENERGY_PRICING!EL$20*(1+INDEX(DA_LMP_Basis!$C$23:$AF$35,MATCH(LMP_BY_NODE!EJ$1,DA_LMP_Basis!$C$23:$C$35,0),MATCH(LMP_BY_NODE!$A6,DA_LMP_Basis!$C$23:$AF$23,0)))</f>
        <v>44.914587821276527</v>
      </c>
      <c r="EK6" s="30">
        <f>ENERGY_PRICING!EM$20*(1+INDEX(DA_LMP_Basis!$C$23:$AF$35,MATCH(LMP_BY_NODE!EK$1,DA_LMP_Basis!$C$23:$C$35,0),MATCH(LMP_BY_NODE!$A6,DA_LMP_Basis!$C$23:$AF$23,0)))</f>
        <v>58.055379848807888</v>
      </c>
      <c r="EL6" s="30">
        <f>ENERGY_PRICING!EN$20*(1+INDEX(DA_LMP_Basis!$C$23:$AF$35,MATCH(LMP_BY_NODE!EL$1,DA_LMP_Basis!$C$23:$C$35,0),MATCH(LMP_BY_NODE!$A6,DA_LMP_Basis!$C$23:$AF$23,0)))</f>
        <v>58.489115924514259</v>
      </c>
      <c r="EM6" s="30">
        <f>ENERGY_PRICING!EO$20*(1+INDEX(DA_LMP_Basis!$C$23:$AF$35,MATCH(LMP_BY_NODE!EM$1,DA_LMP_Basis!$C$23:$C$35,0),MATCH(LMP_BY_NODE!$A6,DA_LMP_Basis!$C$23:$AF$23,0)))</f>
        <v>45.317129879742893</v>
      </c>
      <c r="EN6" s="30">
        <f>ENERGY_PRICING!EP$20*(1+INDEX(DA_LMP_Basis!$C$23:$AF$35,MATCH(LMP_BY_NODE!EN$1,DA_LMP_Basis!$C$23:$C$35,0),MATCH(LMP_BY_NODE!$A6,DA_LMP_Basis!$C$23:$AF$23,0)))</f>
        <v>45.08946309138107</v>
      </c>
      <c r="EO6" s="30">
        <f>ENERGY_PRICING!EQ$20*(1+INDEX(DA_LMP_Basis!$C$23:$AF$35,MATCH(LMP_BY_NODE!EO$1,DA_LMP_Basis!$C$23:$C$35,0),MATCH(LMP_BY_NODE!$A6,DA_LMP_Basis!$C$23:$AF$23,0)))</f>
        <v>67.346238512980335</v>
      </c>
      <c r="EP6" s="30">
        <f>ENERGY_PRICING!ER$20*(1+INDEX(DA_LMP_Basis!$C$23:$AF$35,MATCH(LMP_BY_NODE!EP$1,DA_LMP_Basis!$C$23:$C$35,0),MATCH(LMP_BY_NODE!$A6,DA_LMP_Basis!$C$23:$AF$23,0)))</f>
        <v>105.87840614162752</v>
      </c>
      <c r="EQ6" s="30">
        <f>ENERGY_PRICING!ES$20*(1+INDEX(DA_LMP_Basis!$C$23:$AF$35,MATCH(LMP_BY_NODE!EQ$1,DA_LMP_Basis!$C$23:$C$35,0),MATCH(LMP_BY_NODE!$A6,DA_LMP_Basis!$C$23:$AF$23,0)))</f>
        <v>191.79878386008656</v>
      </c>
      <c r="ER6" s="30">
        <f>ENERGY_PRICING!ET$20*(1+INDEX(DA_LMP_Basis!$C$23:$AF$35,MATCH(LMP_BY_NODE!ER$1,DA_LMP_Basis!$C$23:$C$35,0),MATCH(LMP_BY_NODE!$A6,DA_LMP_Basis!$C$23:$AF$23,0)))</f>
        <v>170.28923495824401</v>
      </c>
      <c r="ES6" s="30">
        <f>ENERGY_PRICING!EU$20*(1+INDEX(DA_LMP_Basis!$C$23:$AF$35,MATCH(LMP_BY_NODE!ES$1,DA_LMP_Basis!$C$23:$C$35,0),MATCH(LMP_BY_NODE!$A6,DA_LMP_Basis!$C$23:$AF$23,0)))</f>
        <v>102.12573596149956</v>
      </c>
      <c r="ET6" s="30">
        <f>ENERGY_PRICING!EV$20*(1+INDEX(DA_LMP_Basis!$C$23:$AF$35,MATCH(LMP_BY_NODE!ET$1,DA_LMP_Basis!$C$23:$C$35,0),MATCH(LMP_BY_NODE!$A6,DA_LMP_Basis!$C$23:$AF$23,0)))</f>
        <v>68.001120726848782</v>
      </c>
      <c r="EU6" s="30">
        <f>ENERGY_PRICING!EW$20*(1+INDEX(DA_LMP_Basis!$C$23:$AF$35,MATCH(LMP_BY_NODE!EU$1,DA_LMP_Basis!$C$23:$C$35,0),MATCH(LMP_BY_NODE!$A6,DA_LMP_Basis!$C$23:$AF$23,0)))</f>
        <v>46.237336588561433</v>
      </c>
      <c r="EV6" s="30">
        <f>ENERGY_PRICING!EX$20*(1+INDEX(DA_LMP_Basis!$C$23:$AF$35,MATCH(LMP_BY_NODE!EV$1,DA_LMP_Basis!$C$23:$C$35,0),MATCH(LMP_BY_NODE!$A6,DA_LMP_Basis!$C$23:$AF$23,0)))</f>
        <v>47.596736080082117</v>
      </c>
      <c r="EW6" s="30">
        <f>ENERGY_PRICING!EY$20*(1+INDEX(DA_LMP_Basis!$C$23:$AF$35,MATCH(LMP_BY_NODE!EW$1,DA_LMP_Basis!$C$23:$C$35,0),MATCH(LMP_BY_NODE!$A6,DA_LMP_Basis!$C$23:$AF$23,0)))</f>
        <v>61.507937684477668</v>
      </c>
      <c r="EX6" s="30">
        <f>ENERGY_PRICING!EZ$20*(1+INDEX(DA_LMP_Basis!$C$23:$AF$35,MATCH(LMP_BY_NODE!EX$1,DA_LMP_Basis!$C$23:$C$35,0),MATCH(LMP_BY_NODE!$A6,DA_LMP_Basis!$C$23:$AF$23,0)))</f>
        <v>61.967468077449603</v>
      </c>
      <c r="EY6" s="30">
        <f>ENERGY_PRICING!FA$20*(1+INDEX(DA_LMP_Basis!$C$23:$AF$35,MATCH(LMP_BY_NODE!EY$1,DA_LMP_Basis!$C$23:$C$35,0),MATCH(LMP_BY_NODE!$A6,DA_LMP_Basis!$C$23:$AF$23,0)))</f>
        <v>47.690375880820525</v>
      </c>
      <c r="EZ6" s="30">
        <f>ENERGY_PRICING!FB$20*(1+INDEX(DA_LMP_Basis!$C$23:$AF$35,MATCH(LMP_BY_NODE!EZ$1,DA_LMP_Basis!$C$23:$C$35,0),MATCH(LMP_BY_NODE!$A6,DA_LMP_Basis!$C$23:$AF$23,0)))</f>
        <v>47.450786243494271</v>
      </c>
      <c r="FA6" s="30">
        <f>ENERGY_PRICING!FC$20*(1+INDEX(DA_LMP_Basis!$C$23:$AF$35,MATCH(LMP_BY_NODE!FA$1,DA_LMP_Basis!$C$23:$C$35,0),MATCH(LMP_BY_NODE!$A6,DA_LMP_Basis!$C$23:$AF$23,0)))</f>
        <v>68.658295293304917</v>
      </c>
      <c r="FB6" s="30">
        <f>ENERGY_PRICING!FD$20*(1+INDEX(DA_LMP_Basis!$C$23:$AF$35,MATCH(LMP_BY_NODE!FB$1,DA_LMP_Basis!$C$23:$C$35,0),MATCH(LMP_BY_NODE!$A6,DA_LMP_Basis!$C$23:$AF$23,0)))</f>
        <v>107.73397549091627</v>
      </c>
      <c r="FC6" s="30">
        <f>ENERGY_PRICING!FE$20*(1+INDEX(DA_LMP_Basis!$C$23:$AF$35,MATCH(LMP_BY_NODE!FC$1,DA_LMP_Basis!$C$23:$C$35,0),MATCH(LMP_BY_NODE!$A6,DA_LMP_Basis!$C$23:$AF$23,0)))</f>
        <v>193.27380495850272</v>
      </c>
      <c r="FD6" s="30">
        <f>ENERGY_PRICING!FF$20*(1+INDEX(DA_LMP_Basis!$C$23:$AF$35,MATCH(LMP_BY_NODE!FD$1,DA_LMP_Basis!$C$23:$C$35,0),MATCH(LMP_BY_NODE!$A6,DA_LMP_Basis!$C$23:$AF$23,0)))</f>
        <v>171.62735975688395</v>
      </c>
      <c r="FE6" s="30">
        <f>ENERGY_PRICING!FG$20*(1+INDEX(DA_LMP_Basis!$C$23:$AF$35,MATCH(LMP_BY_NODE!FE$1,DA_LMP_Basis!$C$23:$C$35,0),MATCH(LMP_BY_NODE!$A6,DA_LMP_Basis!$C$23:$AF$23,0)))</f>
        <v>103.71730515061327</v>
      </c>
      <c r="FF6" s="30">
        <f>ENERGY_PRICING!FH$20*(1+INDEX(DA_LMP_Basis!$C$23:$AF$35,MATCH(LMP_BY_NODE!FF$1,DA_LMP_Basis!$C$23:$C$35,0),MATCH(LMP_BY_NODE!$A6,DA_LMP_Basis!$C$23:$AF$23,0)))</f>
        <v>70.485483028239784</v>
      </c>
      <c r="FG6" s="30">
        <f>ENERGY_PRICING!FI$20*(1+INDEX(DA_LMP_Basis!$C$23:$AF$35,MATCH(LMP_BY_NODE!FG$1,DA_LMP_Basis!$C$23:$C$35,0),MATCH(LMP_BY_NODE!$A6,DA_LMP_Basis!$C$23:$AF$23,0)))</f>
        <v>48.052264739549827</v>
      </c>
      <c r="FH6" s="30">
        <f>ENERGY_PRICING!FJ$20*(1+INDEX(DA_LMP_Basis!$C$23:$AF$35,MATCH(LMP_BY_NODE!FH$1,DA_LMP_Basis!$C$23:$C$35,0),MATCH(LMP_BY_NODE!$A6,DA_LMP_Basis!$C$23:$AF$23,0)))</f>
        <v>49.54502149716771</v>
      </c>
      <c r="FI6" s="30">
        <f>ENERGY_PRICING!FK$20*(1+INDEX(DA_LMP_Basis!$C$23:$AF$35,MATCH(LMP_BY_NODE!FI$1,DA_LMP_Basis!$C$23:$C$35,0),MATCH(LMP_BY_NODE!$A6,DA_LMP_Basis!$C$23:$AF$23,0)))</f>
        <v>64.015840840388762</v>
      </c>
      <c r="FJ6" s="30">
        <f>ENERGY_PRICING!FL$20*(1+INDEX(DA_LMP_Basis!$C$23:$AF$35,MATCH(LMP_BY_NODE!FJ$1,DA_LMP_Basis!$C$23:$C$35,0),MATCH(LMP_BY_NODE!$A6,DA_LMP_Basis!$C$23:$AF$23,0)))</f>
        <v>64.494107965011224</v>
      </c>
      <c r="FK6" s="30">
        <f>ENERGY_PRICING!FM$20*(1+INDEX(DA_LMP_Basis!$C$23:$AF$35,MATCH(LMP_BY_NODE!FK$1,DA_LMP_Basis!$C$23:$C$35,0),MATCH(LMP_BY_NODE!$A6,DA_LMP_Basis!$C$23:$AF$23,0)))</f>
        <v>49.414277816470907</v>
      </c>
      <c r="FL6" s="30">
        <f>ENERGY_PRICING!FN$20*(1+INDEX(DA_LMP_Basis!$C$23:$AF$35,MATCH(LMP_BY_NODE!FL$1,DA_LMP_Basis!$C$23:$C$35,0),MATCH(LMP_BY_NODE!$A6,DA_LMP_Basis!$C$23:$AF$23,0)))</f>
        <v>49.16602754202615</v>
      </c>
      <c r="FM6" s="30">
        <f>ENERGY_PRICING!FO$20*(1+INDEX(DA_LMP_Basis!$C$23:$AF$35,MATCH(LMP_BY_NODE!FM$1,DA_LMP_Basis!$C$23:$C$35,0),MATCH(LMP_BY_NODE!$A6,DA_LMP_Basis!$C$23:$AF$23,0)))</f>
        <v>69.611360092427162</v>
      </c>
      <c r="FN6" s="30">
        <f>ENERGY_PRICING!FP$20*(1+INDEX(DA_LMP_Basis!$C$23:$AF$35,MATCH(LMP_BY_NODE!FN$1,DA_LMP_Basis!$C$23:$C$35,0),MATCH(LMP_BY_NODE!$A6,DA_LMP_Basis!$C$23:$AF$23,0)))</f>
        <v>109.08184233300507</v>
      </c>
      <c r="FO6" s="30">
        <f>ENERGY_PRICING!FQ$20*(1+INDEX(DA_LMP_Basis!$C$23:$AF$35,MATCH(LMP_BY_NODE!FO$1,DA_LMP_Basis!$C$23:$C$35,0),MATCH(LMP_BY_NODE!$A6,DA_LMP_Basis!$C$23:$AF$23,0)))</f>
        <v>193.56613258329216</v>
      </c>
      <c r="FP6" s="30">
        <f>ENERGY_PRICING!FR$20*(1+INDEX(DA_LMP_Basis!$C$23:$AF$35,MATCH(LMP_BY_NODE!FP$1,DA_LMP_Basis!$C$23:$C$35,0),MATCH(LMP_BY_NODE!$A6,DA_LMP_Basis!$C$23:$AF$23,0)))</f>
        <v>171.89255653574924</v>
      </c>
      <c r="FQ6" s="30">
        <f>ENERGY_PRICING!FS$20*(1+INDEX(DA_LMP_Basis!$C$23:$AF$35,MATCH(LMP_BY_NODE!FQ$1,DA_LMP_Basis!$C$23:$C$35,0),MATCH(LMP_BY_NODE!$A6,DA_LMP_Basis!$C$23:$AF$23,0)))</f>
        <v>104.03273090366949</v>
      </c>
      <c r="FR6" s="30">
        <f>ENERGY_PRICING!FT$20*(1+INDEX(DA_LMP_Basis!$C$23:$AF$35,MATCH(LMP_BY_NODE!FR$1,DA_LMP_Basis!$C$23:$C$35,0),MATCH(LMP_BY_NODE!$A6,DA_LMP_Basis!$C$23:$AF$23,0)))</f>
        <v>70.977847328290821</v>
      </c>
      <c r="FS6" s="30">
        <f>ENERGY_PRICING!FU$20*(1+INDEX(DA_LMP_Basis!$C$23:$AF$35,MATCH(LMP_BY_NODE!FS$1,DA_LMP_Basis!$C$23:$C$35,0),MATCH(LMP_BY_NODE!$A6,DA_LMP_Basis!$C$23:$AF$23,0)))</f>
        <v>48.411956974536643</v>
      </c>
      <c r="FT6" s="30">
        <f>ENERGY_PRICING!FV$20*(1+INDEX(DA_LMP_Basis!$C$23:$AF$35,MATCH(LMP_BY_NODE!FT$1,DA_LMP_Basis!$C$23:$C$35,0),MATCH(LMP_BY_NODE!$A6,DA_LMP_Basis!$C$23:$AF$23,0)))</f>
        <v>49.931143193325276</v>
      </c>
      <c r="FU6" s="30">
        <f>ENERGY_PRICING!FW$20*(1+INDEX(DA_LMP_Basis!$C$23:$AF$35,MATCH(LMP_BY_NODE!FU$1,DA_LMP_Basis!$C$23:$C$35,0),MATCH(LMP_BY_NODE!$A6,DA_LMP_Basis!$C$23:$AF$23,0)))</f>
        <v>64.512870593764376</v>
      </c>
      <c r="FV6" s="30">
        <f>ENERGY_PRICING!FX$20*(1+INDEX(DA_LMP_Basis!$C$23:$AF$35,MATCH(LMP_BY_NODE!FV$1,DA_LMP_Basis!$C$23:$C$35,0),MATCH(LMP_BY_NODE!$A6,DA_LMP_Basis!$C$23:$AF$23,0)))</f>
        <v>64.994851064769193</v>
      </c>
      <c r="FW6" s="30">
        <f>ENERGY_PRICING!FY$20*(1+INDEX(DA_LMP_Basis!$C$23:$AF$35,MATCH(LMP_BY_NODE!FW$1,DA_LMP_Basis!$C$23:$C$35,0),MATCH(LMP_BY_NODE!$A6,DA_LMP_Basis!$C$23:$AF$23,0)))</f>
        <v>49.755929985893978</v>
      </c>
      <c r="FX6" s="30">
        <f>ENERGY_PRICING!FZ$20*(1+INDEX(DA_LMP_Basis!$C$23:$AF$35,MATCH(LMP_BY_NODE!FX$1,DA_LMP_Basis!$C$23:$C$35,0),MATCH(LMP_BY_NODE!$A6,DA_LMP_Basis!$C$23:$AF$23,0)))</f>
        <v>49.505963299744515</v>
      </c>
      <c r="FY6" s="30">
        <f>ENERGY_PRICING!GA$20*(1+INDEX(DA_LMP_Basis!$C$23:$AF$35,MATCH(LMP_BY_NODE!FY$1,DA_LMP_Basis!$C$23:$C$35,0),MATCH(LMP_BY_NODE!$A6,DA_LMP_Basis!$C$23:$AF$23,0)))</f>
        <v>69.800243606905042</v>
      </c>
      <c r="FZ6" s="30">
        <f>ENERGY_PRICING!GB$20*(1+INDEX(DA_LMP_Basis!$C$23:$AF$35,MATCH(LMP_BY_NODE!FZ$1,DA_LMP_Basis!$C$23:$C$35,0),MATCH(LMP_BY_NODE!$A6,DA_LMP_Basis!$C$23:$AF$23,0)))</f>
        <v>109.34896984250535</v>
      </c>
      <c r="GA6" s="30">
        <f>ENERGY_PRICING!GC$20*(1+INDEX(DA_LMP_Basis!$C$23:$AF$35,MATCH(LMP_BY_NODE!GA$1,DA_LMP_Basis!$C$23:$C$35,0),MATCH(LMP_BY_NODE!$A6,DA_LMP_Basis!$C$23:$AF$23,0)))</f>
        <v>194.47289365165531</v>
      </c>
      <c r="GB6" s="30">
        <f>ENERGY_PRICING!GD$20*(1+INDEX(DA_LMP_Basis!$C$23:$AF$35,MATCH(LMP_BY_NODE!GB$1,DA_LMP_Basis!$C$23:$C$35,0),MATCH(LMP_BY_NODE!$A6,DA_LMP_Basis!$C$23:$AF$23,0)))</f>
        <v>172.71516136039946</v>
      </c>
      <c r="GC6" s="30">
        <f>ENERGY_PRICING!GE$20*(1+INDEX(DA_LMP_Basis!$C$23:$AF$35,MATCH(LMP_BY_NODE!GC$1,DA_LMP_Basis!$C$23:$C$35,0),MATCH(LMP_BY_NODE!$A6,DA_LMP_Basis!$C$23:$AF$23,0)))</f>
        <v>105.01113926667139</v>
      </c>
      <c r="GD6" s="30">
        <f>ENERGY_PRICING!GF$20*(1+INDEX(DA_LMP_Basis!$C$23:$AF$35,MATCH(LMP_BY_NODE!GD$1,DA_LMP_Basis!$C$23:$C$35,0),MATCH(LMP_BY_NODE!$A6,DA_LMP_Basis!$C$23:$AF$23,0)))</f>
        <v>72.505095322932618</v>
      </c>
      <c r="GE6" s="30">
        <f>ENERGY_PRICING!GG$20*(1+INDEX(DA_LMP_Basis!$C$23:$AF$35,MATCH(LMP_BY_NODE!GE$1,DA_LMP_Basis!$C$23:$C$35,0),MATCH(LMP_BY_NODE!$A6,DA_LMP_Basis!$C$23:$AF$23,0)))</f>
        <v>49.52767402492983</v>
      </c>
      <c r="GF6" s="30">
        <f>ENERGY_PRICING!GH$20*(1+INDEX(DA_LMP_Basis!$C$23:$AF$35,MATCH(LMP_BY_NODE!GF$1,DA_LMP_Basis!$C$23:$C$35,0),MATCH(LMP_BY_NODE!$A6,DA_LMP_Basis!$C$23:$AF$23,0)))</f>
        <v>51.128840886036137</v>
      </c>
      <c r="GG6" s="30">
        <f>ENERGY_PRICING!GI$20*(1+INDEX(DA_LMP_Basis!$C$23:$AF$35,MATCH(LMP_BY_NODE!GG$1,DA_LMP_Basis!$C$23:$C$35,0),MATCH(LMP_BY_NODE!$A6,DA_LMP_Basis!$C$23:$AF$23,0)))</f>
        <v>66.054590198620929</v>
      </c>
      <c r="GH6" s="30">
        <f>ENERGY_PRICING!GJ$20*(1+INDEX(DA_LMP_Basis!$C$23:$AF$35,MATCH(LMP_BY_NODE!GH$1,DA_LMP_Basis!$C$23:$C$35,0),MATCH(LMP_BY_NODE!$A6,DA_LMP_Basis!$C$23:$AF$23,0)))</f>
        <v>66.548088971857041</v>
      </c>
      <c r="GI6" s="30">
        <f>ENERGY_PRICING!GK$20*(1+INDEX(DA_LMP_Basis!$C$23:$AF$35,MATCH(LMP_BY_NODE!GI$1,DA_LMP_Basis!$C$23:$C$35,0),MATCH(LMP_BY_NODE!$A6,DA_LMP_Basis!$C$23:$AF$23,0)))</f>
        <v>50.81568917347586</v>
      </c>
      <c r="GJ6" s="30">
        <f>ENERGY_PRICING!GL$20*(1+INDEX(DA_LMP_Basis!$C$23:$AF$35,MATCH(LMP_BY_NODE!GJ$1,DA_LMP_Basis!$C$23:$C$35,0),MATCH(LMP_BY_NODE!$A6,DA_LMP_Basis!$C$23:$AF$23,0)))</f>
        <v>50.560398408521891</v>
      </c>
      <c r="GK6" s="30">
        <f>ENERGY_PRICING!GM$20*(1+INDEX(DA_LMP_Basis!$C$23:$AF$35,MATCH(LMP_BY_NODE!GK$1,DA_LMP_Basis!$C$23:$C$35,0),MATCH(LMP_BY_NODE!$A6,DA_LMP_Basis!$C$23:$AF$23,0)))</f>
        <v>70.386134924933884</v>
      </c>
      <c r="GL6" s="30">
        <f>ENERGY_PRICING!GN$20*(1+INDEX(DA_LMP_Basis!$C$23:$AF$35,MATCH(LMP_BY_NODE!GL$1,DA_LMP_Basis!$C$23:$C$35,0),MATCH(LMP_BY_NODE!$A6,DA_LMP_Basis!$C$23:$AF$23,0)))</f>
        <v>110.17756353452515</v>
      </c>
      <c r="GM6" s="30">
        <f>ENERGY_PRICING!GO$20*(1+INDEX(DA_LMP_Basis!$C$23:$AF$35,MATCH(LMP_BY_NODE!GM$1,DA_LMP_Basis!$C$23:$C$35,0),MATCH(LMP_BY_NODE!$A6,DA_LMP_Basis!$C$23:$AF$23,0)))</f>
        <v>195.748590191425</v>
      </c>
      <c r="GN6" s="30">
        <f>ENERGY_PRICING!GP$20*(1+INDEX(DA_LMP_Basis!$C$23:$AF$35,MATCH(LMP_BY_NODE!GN$1,DA_LMP_Basis!$C$23:$C$35,0),MATCH(LMP_BY_NODE!$A6,DA_LMP_Basis!$C$23:$AF$23,0)))</f>
        <v>173.8724608574968</v>
      </c>
      <c r="GO6" s="30">
        <f>ENERGY_PRICING!GQ$20*(1+INDEX(DA_LMP_Basis!$C$23:$AF$35,MATCH(LMP_BY_NODE!GO$1,DA_LMP_Basis!$C$23:$C$35,0),MATCH(LMP_BY_NODE!$A6,DA_LMP_Basis!$C$23:$AF$23,0)))</f>
        <v>106.38763436191893</v>
      </c>
      <c r="GP6" s="30">
        <f>ENERGY_PRICING!GR$20*(1+INDEX(DA_LMP_Basis!$C$23:$AF$35,MATCH(LMP_BY_NODE!GP$1,DA_LMP_Basis!$C$23:$C$35,0),MATCH(LMP_BY_NODE!$A6,DA_LMP_Basis!$C$23:$AF$23,0)))</f>
        <v>74.653737396474455</v>
      </c>
      <c r="GQ6" s="30">
        <f>ENERGY_PRICING!GS$20*(1+INDEX(DA_LMP_Basis!$C$23:$AF$35,MATCH(LMP_BY_NODE!GQ$1,DA_LMP_Basis!$C$23:$C$35,0),MATCH(LMP_BY_NODE!$A6,DA_LMP_Basis!$C$23:$AF$23,0)))</f>
        <v>51.097344834813612</v>
      </c>
      <c r="GR6" s="30">
        <f>ENERGY_PRICING!GT$20*(1+INDEX(DA_LMP_Basis!$C$23:$AF$35,MATCH(LMP_BY_NODE!GR$1,DA_LMP_Basis!$C$23:$C$35,0),MATCH(LMP_BY_NODE!$A6,DA_LMP_Basis!$C$23:$AF$23,0)))</f>
        <v>52.813847946429163</v>
      </c>
      <c r="GS6" s="30">
        <f>ENERGY_PRICING!GU$20*(1+INDEX(DA_LMP_Basis!$C$23:$AF$35,MATCH(LMP_BY_NODE!GS$1,DA_LMP_Basis!$C$23:$C$35,0),MATCH(LMP_BY_NODE!$A6,DA_LMP_Basis!$C$23:$AF$23,0)))</f>
        <v>68.223591971889633</v>
      </c>
      <c r="GT6" s="30">
        <f>ENERGY_PRICING!GV$20*(1+INDEX(DA_LMP_Basis!$C$23:$AF$35,MATCH(LMP_BY_NODE!GT$1,DA_LMP_Basis!$C$23:$C$35,0),MATCH(LMP_BY_NODE!$A6,DA_LMP_Basis!$C$23:$AF$23,0)))</f>
        <v>68.733295519253261</v>
      </c>
      <c r="GU6" s="30">
        <f>ENERGY_PRICING!GW$20*(1+INDEX(DA_LMP_Basis!$C$23:$AF$35,MATCH(LMP_BY_NODE!GU$1,DA_LMP_Basis!$C$23:$C$35,0),MATCH(LMP_BY_NODE!$A6,DA_LMP_Basis!$C$23:$AF$23,0)))</f>
        <v>52.306634446443766</v>
      </c>
      <c r="GV6" s="30">
        <f>ENERGY_PRICING!GX$20*(1+INDEX(DA_LMP_Basis!$C$23:$AF$35,MATCH(LMP_BY_NODE!GV$1,DA_LMP_Basis!$C$23:$C$35,0),MATCH(LMP_BY_NODE!$A6,DA_LMP_Basis!$C$23:$AF$23,0)))</f>
        <v>52.043853385373943</v>
      </c>
      <c r="GW6" s="30">
        <f>ENERGY_PRICING!GY$20*(1+INDEX(DA_LMP_Basis!$C$23:$AF$35,MATCH(LMP_BY_NODE!GW$1,DA_LMP_Basis!$C$23:$C$35,0),MATCH(LMP_BY_NODE!$A6,DA_LMP_Basis!$C$23:$AF$23,0)))</f>
        <v>71.210408874453719</v>
      </c>
      <c r="GX6" s="30">
        <f>ENERGY_PRICING!GZ$20*(1+INDEX(DA_LMP_Basis!$C$23:$AF$35,MATCH(LMP_BY_NODE!GX$1,DA_LMP_Basis!$C$23:$C$35,0),MATCH(LMP_BY_NODE!$A6,DA_LMP_Basis!$C$23:$AF$23,0)))</f>
        <v>111.34328859999665</v>
      </c>
      <c r="GY6" s="30">
        <f>ENERGY_PRICING!HA$20*(1+INDEX(DA_LMP_Basis!$C$23:$AF$35,MATCH(LMP_BY_NODE!GY$1,DA_LMP_Basis!$C$23:$C$35,0),MATCH(LMP_BY_NODE!$A6,DA_LMP_Basis!$C$23:$AF$23,0)))</f>
        <v>197.51820885644159</v>
      </c>
      <c r="GZ6" s="30">
        <f>ENERGY_PRICING!HB$20*(1+INDEX(DA_LMP_Basis!$C$23:$AF$35,MATCH(LMP_BY_NODE!GZ$1,DA_LMP_Basis!$C$23:$C$35,0),MATCH(LMP_BY_NODE!$A6,DA_LMP_Basis!$C$23:$AF$23,0)))</f>
        <v>175.47784170414201</v>
      </c>
      <c r="HA6" s="30">
        <f>ENERGY_PRICING!HC$20*(1+INDEX(DA_LMP_Basis!$C$23:$AF$35,MATCH(LMP_BY_NODE!HA$1,DA_LMP_Basis!$C$23:$C$35,0),MATCH(LMP_BY_NODE!$A6,DA_LMP_Basis!$C$23:$AF$23,0)))</f>
        <v>108.29707860427268</v>
      </c>
      <c r="HB6" s="30">
        <f>ENERGY_PRICING!HD$20*(1+INDEX(DA_LMP_Basis!$C$23:$AF$35,MATCH(LMP_BY_NODE!HB$1,DA_LMP_Basis!$C$23:$C$35,0),MATCH(LMP_BY_NODE!$A6,DA_LMP_Basis!$C$23:$AF$23,0)))</f>
        <v>77.634287236694362</v>
      </c>
      <c r="HC6" s="30">
        <f>ENERGY_PRICING!HE$20*(1+INDEX(DA_LMP_Basis!$C$23:$AF$35,MATCH(LMP_BY_NODE!HC$1,DA_LMP_Basis!$C$23:$C$35,0),MATCH(LMP_BY_NODE!$A6,DA_LMP_Basis!$C$23:$AF$23,0)))</f>
        <v>53.274758252900938</v>
      </c>
      <c r="HD6" s="30">
        <f>ENERGY_PRICING!HF$20*(1+INDEX(DA_LMP_Basis!$C$23:$AF$35,MATCH(LMP_BY_NODE!HD$1,DA_LMP_Basis!$C$23:$C$35,0),MATCH(LMP_BY_NODE!$A6,DA_LMP_Basis!$C$23:$AF$23,0)))</f>
        <v>55.151253318160144</v>
      </c>
      <c r="HE6" s="30">
        <f>ENERGY_PRICING!HG$20*(1+INDEX(DA_LMP_Basis!$C$23:$AF$35,MATCH(LMP_BY_NODE!HE$1,DA_LMP_Basis!$C$23:$C$35,0),MATCH(LMP_BY_NODE!$A6,DA_LMP_Basis!$C$23:$AF$23,0)))</f>
        <v>71.232384347483404</v>
      </c>
      <c r="HF6" s="30">
        <f>ENERGY_PRICING!HH$20*(1+INDEX(DA_LMP_Basis!$C$23:$AF$35,MATCH(LMP_BY_NODE!HF$1,DA_LMP_Basis!$C$23:$C$35,0),MATCH(LMP_BY_NODE!$A6,DA_LMP_Basis!$C$23:$AF$23,0)))</f>
        <v>71.764566807240755</v>
      </c>
      <c r="HG6" s="30">
        <f>ENERGY_PRICING!HI$20*(1+INDEX(DA_LMP_Basis!$C$23:$AF$35,MATCH(LMP_BY_NODE!HG$1,DA_LMP_Basis!$C$23:$C$35,0),MATCH(LMP_BY_NODE!$A6,DA_LMP_Basis!$C$23:$AF$23,0)))</f>
        <v>54.374841501421479</v>
      </c>
      <c r="HH6" s="30">
        <f>ENERGY_PRICING!HJ$20*(1+INDEX(DA_LMP_Basis!$C$23:$AF$35,MATCH(LMP_BY_NODE!HH$1,DA_LMP_Basis!$C$23:$C$35,0),MATCH(LMP_BY_NODE!$A6,DA_LMP_Basis!$C$23:$AF$23,0)))</f>
        <v>54.10167006348702</v>
      </c>
      <c r="HI6" s="30">
        <f>ENERGY_PRICING!HK$20*(1+INDEX(DA_LMP_Basis!$C$23:$AF$35,MATCH(LMP_BY_NODE!HI$1,DA_LMP_Basis!$C$23:$C$35,0),MATCH(LMP_BY_NODE!$A6,DA_LMP_Basis!$C$23:$AF$23,0)))</f>
        <v>72.353823880047941</v>
      </c>
      <c r="HJ6" s="30">
        <f>ENERGY_PRICING!HL$20*(1+INDEX(DA_LMP_Basis!$C$23:$AF$35,MATCH(LMP_BY_NODE!HJ$1,DA_LMP_Basis!$C$23:$C$35,0),MATCH(LMP_BY_NODE!$A6,DA_LMP_Basis!$C$23:$AF$23,0)))</f>
        <v>112.96035721296671</v>
      </c>
      <c r="HK6" s="30">
        <f>ENERGY_PRICING!HM$20*(1+INDEX(DA_LMP_Basis!$C$23:$AF$35,MATCH(LMP_BY_NODE!HK$1,DA_LMP_Basis!$C$23:$C$35,0),MATCH(LMP_BY_NODE!$A6,DA_LMP_Basis!$C$23:$AF$23,0)))</f>
        <v>199.18713247240103</v>
      </c>
      <c r="HL6" s="30">
        <f>ENERGY_PRICING!HN$20*(1+INDEX(DA_LMP_Basis!$C$23:$AF$35,MATCH(LMP_BY_NODE!HL$1,DA_LMP_Basis!$C$23:$C$35,0),MATCH(LMP_BY_NODE!$A6,DA_LMP_Basis!$C$23:$AF$23,0)))</f>
        <v>176.9918729813551</v>
      </c>
      <c r="HM6" s="30">
        <f>ENERGY_PRICING!HO$20*(1+INDEX(DA_LMP_Basis!$C$23:$AF$35,MATCH(LMP_BY_NODE!HM$1,DA_LMP_Basis!$C$23:$C$35,0),MATCH(LMP_BY_NODE!$A6,DA_LMP_Basis!$C$23:$AF$23,0)))</f>
        <v>110.09787142614999</v>
      </c>
      <c r="HN6" s="30">
        <f>ENERGY_PRICING!HP$20*(1+INDEX(DA_LMP_Basis!$C$23:$AF$35,MATCH(LMP_BY_NODE!HN$1,DA_LMP_Basis!$C$23:$C$35,0),MATCH(LMP_BY_NODE!$A6,DA_LMP_Basis!$C$23:$AF$23,0)))</f>
        <v>80.445237479943827</v>
      </c>
      <c r="HO6" s="30">
        <f>ENERGY_PRICING!HQ$20*(1+INDEX(DA_LMP_Basis!$C$23:$AF$35,MATCH(LMP_BY_NODE!HO$1,DA_LMP_Basis!$C$23:$C$35,0),MATCH(LMP_BY_NODE!$A6,DA_LMP_Basis!$C$23:$AF$23,0)))</f>
        <v>55.328272237010538</v>
      </c>
      <c r="HP6" s="30">
        <f>ENERGY_PRICING!HR$20*(1+INDEX(DA_LMP_Basis!$C$23:$AF$35,MATCH(LMP_BY_NODE!HP$1,DA_LMP_Basis!$C$23:$C$35,0),MATCH(LMP_BY_NODE!$A6,DA_LMP_Basis!$C$23:$AF$23,0)))</f>
        <v>57.355655374981644</v>
      </c>
      <c r="HQ6" s="30">
        <f>ENERGY_PRICING!HS$20*(1+INDEX(DA_LMP_Basis!$C$23:$AF$35,MATCH(LMP_BY_NODE!HQ$1,DA_LMP_Basis!$C$23:$C$35,0),MATCH(LMP_BY_NODE!$A6,DA_LMP_Basis!$C$23:$AF$23,0)))</f>
        <v>74.069970066042828</v>
      </c>
      <c r="HR6" s="30">
        <f>ENERGY_PRICING!HT$20*(1+INDEX(DA_LMP_Basis!$C$23:$AF$35,MATCH(LMP_BY_NODE!HR$1,DA_LMP_Basis!$C$23:$C$35,0),MATCH(LMP_BY_NODE!$A6,DA_LMP_Basis!$C$23:$AF$23,0)))</f>
        <v>74.623352340481489</v>
      </c>
      <c r="HS6" s="30">
        <f>ENERGY_PRICING!HU$20*(1+INDEX(DA_LMP_Basis!$C$23:$AF$35,MATCH(LMP_BY_NODE!HS$1,DA_LMP_Basis!$C$23:$C$35,0),MATCH(LMP_BY_NODE!$A6,DA_LMP_Basis!$C$23:$AF$23,0)))</f>
        <v>56.325363195717635</v>
      </c>
      <c r="HT6" s="30">
        <f>ENERGY_PRICING!HV$20*(1+INDEX(DA_LMP_Basis!$C$23:$AF$35,MATCH(LMP_BY_NODE!HT$1,DA_LMP_Basis!$C$23:$C$35,0),MATCH(LMP_BY_NODE!$A6,DA_LMP_Basis!$C$23:$AF$23,0)))</f>
        <v>56.042392615362893</v>
      </c>
      <c r="HU6" s="30">
        <f>ENERGY_PRICING!HW$20*(1+INDEX(DA_LMP_Basis!$C$23:$AF$35,MATCH(LMP_BY_NODE!HU$1,DA_LMP_Basis!$C$23:$C$35,0),MATCH(LMP_BY_NODE!$A6,DA_LMP_Basis!$C$23:$AF$23,0)))</f>
        <v>73.432176150739366</v>
      </c>
      <c r="HV6" s="30">
        <f>ENERGY_PRICING!HX$20*(1+INDEX(DA_LMP_Basis!$C$23:$AF$35,MATCH(LMP_BY_NODE!HV$1,DA_LMP_Basis!$C$23:$C$35,0),MATCH(LMP_BY_NODE!$A6,DA_LMP_Basis!$C$23:$AF$23,0)))</f>
        <v>114.4854111978529</v>
      </c>
      <c r="HW6" s="30">
        <f>ENERGY_PRICING!HY$20*(1+INDEX(DA_LMP_Basis!$C$23:$AF$35,MATCH(LMP_BY_NODE!HW$1,DA_LMP_Basis!$C$23:$C$35,0),MATCH(LMP_BY_NODE!$A6,DA_LMP_Basis!$C$23:$AF$23,0)))</f>
        <v>200.89049250417591</v>
      </c>
      <c r="HX6" s="30">
        <f>ENERGY_PRICING!HZ$20*(1+INDEX(DA_LMP_Basis!$C$23:$AF$35,MATCH(LMP_BY_NODE!HX$1,DA_LMP_Basis!$C$23:$C$35,0),MATCH(LMP_BY_NODE!$A6,DA_LMP_Basis!$C$23:$AF$23,0)))</f>
        <v>178.53714464016565</v>
      </c>
      <c r="HY6" s="30">
        <f>ENERGY_PRICING!IA$20*(1+INDEX(DA_LMP_Basis!$C$23:$AF$35,MATCH(LMP_BY_NODE!HY$1,DA_LMP_Basis!$C$23:$C$35,0),MATCH(LMP_BY_NODE!$A6,DA_LMP_Basis!$C$23:$AF$23,0)))</f>
        <v>111.93582164086332</v>
      </c>
      <c r="HZ6" s="30">
        <f>ENERGY_PRICING!IB$20*(1+INDEX(DA_LMP_Basis!$C$23:$AF$35,MATCH(LMP_BY_NODE!HZ$1,DA_LMP_Basis!$C$23:$C$35,0),MATCH(LMP_BY_NODE!$A6,DA_LMP_Basis!$C$23:$AF$23,0)))</f>
        <v>83.314188611003374</v>
      </c>
      <c r="IA6" s="30">
        <f>ENERGY_PRICING!IC$20*(1+INDEX(DA_LMP_Basis!$C$23:$AF$35,MATCH(LMP_BY_NODE!IA$1,DA_LMP_Basis!$C$23:$C$35,0),MATCH(LMP_BY_NODE!$A6,DA_LMP_Basis!$C$23:$AF$23,0)))</f>
        <v>57.424158239086246</v>
      </c>
      <c r="IB6" s="30">
        <f>ENERGY_PRICING!ID$20*(1+INDEX(DA_LMP_Basis!$C$23:$AF$35,MATCH(LMP_BY_NODE!IB$1,DA_LMP_Basis!$C$23:$C$35,0),MATCH(LMP_BY_NODE!$A6,DA_LMP_Basis!$C$23:$AF$23,0)))</f>
        <v>59.605542860331489</v>
      </c>
      <c r="IC6" s="30">
        <f>ENERGY_PRICING!IE$20*(1+INDEX(DA_LMP_Basis!$C$23:$AF$35,MATCH(LMP_BY_NODE!IC$1,DA_LMP_Basis!$C$23:$C$35,0),MATCH(LMP_BY_NODE!$A6,DA_LMP_Basis!$C$23:$AF$23,0)))</f>
        <v>76.966106266350806</v>
      </c>
      <c r="ID6" s="30">
        <f>ENERGY_PRICING!IF$20*(1+INDEX(DA_LMP_Basis!$C$23:$AF$35,MATCH(LMP_BY_NODE!ID$1,DA_LMP_Basis!$C$23:$C$35,0),MATCH(LMP_BY_NODE!$A6,DA_LMP_Basis!$C$23:$AF$23,0)))</f>
        <v>77.541125790489744</v>
      </c>
      <c r="IE6" s="30">
        <f>ENERGY_PRICING!IG$20*(1+INDEX(DA_LMP_Basis!$C$23:$AF$35,MATCH(LMP_BY_NODE!IE$1,DA_LMP_Basis!$C$23:$C$35,0),MATCH(LMP_BY_NODE!$A6,DA_LMP_Basis!$C$23:$AF$23,0)))</f>
        <v>58.316131774580199</v>
      </c>
      <c r="IF6" s="30">
        <f>ENERGY_PRICING!IH$20*(1+INDEX(DA_LMP_Basis!$C$23:$AF$35,MATCH(LMP_BY_NODE!IF$1,DA_LMP_Basis!$C$23:$C$35,0),MATCH(LMP_BY_NODE!$A6,DA_LMP_Basis!$C$23:$AF$23,0)))</f>
        <v>58.02315985720513</v>
      </c>
      <c r="IG6" s="30">
        <f>ENERGY_PRICING!II$20*(1+INDEX(DA_LMP_Basis!$C$23:$AF$35,MATCH(LMP_BY_NODE!IG$1,DA_LMP_Basis!$C$23:$C$35,0),MATCH(LMP_BY_NODE!$A6,DA_LMP_Basis!$C$23:$AF$23,0)))</f>
        <v>74.532779042629912</v>
      </c>
      <c r="IH6" s="30">
        <f>ENERGY_PRICING!IJ$20*(1+INDEX(DA_LMP_Basis!$C$23:$AF$35,MATCH(LMP_BY_NODE!IH$1,DA_LMP_Basis!$C$23:$C$35,0),MATCH(LMP_BY_NODE!$A6,DA_LMP_Basis!$C$23:$AF$23,0)))</f>
        <v>116.04193300586908</v>
      </c>
      <c r="II6" s="30">
        <f>ENERGY_PRICING!IK$20*(1+INDEX(DA_LMP_Basis!$C$23:$AF$35,MATCH(LMP_BY_NODE!II$1,DA_LMP_Basis!$C$23:$C$35,0),MATCH(LMP_BY_NODE!$A6,DA_LMP_Basis!$C$23:$AF$23,0)))</f>
        <v>201.67177204986783</v>
      </c>
      <c r="IJ6" s="30">
        <f>ENERGY_PRICING!IL$20*(1+INDEX(DA_LMP_Basis!$C$23:$AF$35,MATCH(LMP_BY_NODE!IJ$1,DA_LMP_Basis!$C$23:$C$35,0),MATCH(LMP_BY_NODE!$A6,DA_LMP_Basis!$C$23:$AF$23,0)))</f>
        <v>179.2459138475235</v>
      </c>
      <c r="IK6" s="30">
        <f>ENERGY_PRICING!IM$20*(1+INDEX(DA_LMP_Basis!$C$23:$AF$35,MATCH(LMP_BY_NODE!IK$1,DA_LMP_Basis!$C$23:$C$35,0),MATCH(LMP_BY_NODE!$A6,DA_LMP_Basis!$C$23:$AF$23,0)))</f>
        <v>112.77883361834843</v>
      </c>
      <c r="IL6" s="30">
        <f>ENERGY_PRICING!IN$20*(1+INDEX(DA_LMP_Basis!$C$23:$AF$35,MATCH(LMP_BY_NODE!IL$1,DA_LMP_Basis!$C$23:$C$35,0),MATCH(LMP_BY_NODE!$A6,DA_LMP_Basis!$C$23:$AF$23,0)))</f>
        <v>84.630089415574332</v>
      </c>
      <c r="IM6" s="30">
        <f>ENERGY_PRICING!IO$20*(1+INDEX(DA_LMP_Basis!$C$23:$AF$35,MATCH(LMP_BY_NODE!IM$1,DA_LMP_Basis!$C$23:$C$35,0),MATCH(LMP_BY_NODE!$A6,DA_LMP_Basis!$C$23:$AF$23,0)))</f>
        <v>58.385477533291805</v>
      </c>
      <c r="IN6" s="30">
        <f>ENERGY_PRICING!IP$20*(1+INDEX(DA_LMP_Basis!$C$23:$AF$35,MATCH(LMP_BY_NODE!IN$1,DA_LMP_Basis!$C$23:$C$35,0),MATCH(LMP_BY_NODE!$A6,DA_LMP_Basis!$C$23:$AF$23,0)))</f>
        <v>60.637497960616713</v>
      </c>
      <c r="IO6" s="30">
        <f>ENERGY_PRICING!IQ$20*(1+INDEX(DA_LMP_Basis!$C$23:$AF$35,MATCH(LMP_BY_NODE!IO$1,DA_LMP_Basis!$C$23:$C$35,0),MATCH(LMP_BY_NODE!$A6,DA_LMP_Basis!$C$23:$AF$23,0)))</f>
        <v>78.294476037056839</v>
      </c>
      <c r="IP6" s="30">
        <f>ENERGY_PRICING!IR$20*(1+INDEX(DA_LMP_Basis!$C$23:$AF$35,MATCH(LMP_BY_NODE!IP$1,DA_LMP_Basis!$C$23:$C$35,0),MATCH(LMP_BY_NODE!$A6,DA_LMP_Basis!$C$23:$AF$23,0)))</f>
        <v>78.879419910893148</v>
      </c>
      <c r="IQ6" s="30">
        <f>ENERGY_PRICING!IS$20*(1+INDEX(DA_LMP_Basis!$C$23:$AF$35,MATCH(LMP_BY_NODE!IQ$1,DA_LMP_Basis!$C$23:$C$35,0),MATCH(LMP_BY_NODE!$A6,DA_LMP_Basis!$C$23:$AF$23,0)))</f>
        <v>59.229236897312759</v>
      </c>
      <c r="IR6" s="30">
        <f>ENERGY_PRICING!IT$20*(1+INDEX(DA_LMP_Basis!$C$23:$AF$35,MATCH(LMP_BY_NODE!IR$1,DA_LMP_Basis!$C$23:$C$35,0),MATCH(LMP_BY_NODE!$A6,DA_LMP_Basis!$C$23:$AF$23,0)))</f>
        <v>58.931677670209979</v>
      </c>
      <c r="IS6" s="30">
        <f>ENERGY_PRICING!IU$20*(1+INDEX(DA_LMP_Basis!$C$23:$AF$35,MATCH(LMP_BY_NODE!IS$1,DA_LMP_Basis!$C$23:$C$35,0),MATCH(LMP_BY_NODE!$A6,DA_LMP_Basis!$C$23:$AF$23,0)))</f>
        <v>75.037592183318381</v>
      </c>
      <c r="IT6" s="30">
        <f>ENERGY_PRICING!IV$20*(1+INDEX(DA_LMP_Basis!$C$23:$AF$35,MATCH(LMP_BY_NODE!IT$1,DA_LMP_Basis!$C$23:$C$35,0),MATCH(LMP_BY_NODE!$A6,DA_LMP_Basis!$C$23:$AF$23,0)))</f>
        <v>116.75586231519972</v>
      </c>
      <c r="IU6" s="30">
        <f>ENERGY_PRICING!IW$20*(1+INDEX(DA_LMP_Basis!$C$23:$AF$35,MATCH(LMP_BY_NODE!IU$1,DA_LMP_Basis!$C$23:$C$35,0),MATCH(LMP_BY_NODE!$A6,DA_LMP_Basis!$C$23:$AF$23,0)))</f>
        <v>202.76701359467123</v>
      </c>
      <c r="IV6" s="30">
        <f>ENERGY_PRICING!IX$20*(1+INDEX(DA_LMP_Basis!$C$23:$AF$35,MATCH(LMP_BY_NODE!IV$1,DA_LMP_Basis!$C$23:$C$35,0),MATCH(LMP_BY_NODE!$A6,DA_LMP_Basis!$C$23:$AF$23,0)))</f>
        <v>180.23950632777743</v>
      </c>
      <c r="IW6" s="30">
        <f>ENERGY_PRICING!IY$20*(1+INDEX(DA_LMP_Basis!$C$23:$AF$35,MATCH(LMP_BY_NODE!IW$1,DA_LMP_Basis!$C$23:$C$35,0),MATCH(LMP_BY_NODE!$A6,DA_LMP_Basis!$C$23:$AF$23,0)))</f>
        <v>113.96061515301137</v>
      </c>
      <c r="IX6" s="30">
        <f>ENERGY_PRICING!IZ$20*(1+INDEX(DA_LMP_Basis!$C$23:$AF$35,MATCH(LMP_BY_NODE!IX$1,DA_LMP_Basis!$C$23:$C$35,0),MATCH(LMP_BY_NODE!$A6,DA_LMP_Basis!$C$23:$AF$23,0)))</f>
        <v>86.474793066083876</v>
      </c>
      <c r="IY6" s="30">
        <f>ENERGY_PRICING!JA$20*(1+INDEX(DA_LMP_Basis!$C$23:$AF$35,MATCH(LMP_BY_NODE!IY$1,DA_LMP_Basis!$C$23:$C$35,0),MATCH(LMP_BY_NODE!$A6,DA_LMP_Basis!$C$23:$AF$23,0)))</f>
        <v>59.733108908822778</v>
      </c>
      <c r="IZ6" s="30">
        <f>ENERGY_PRICING!JB$20*(1+INDEX(DA_LMP_Basis!$C$23:$AF$35,MATCH(LMP_BY_NODE!IZ$1,DA_LMP_Basis!$C$23:$C$35,0),MATCH(LMP_BY_NODE!$A6,DA_LMP_Basis!$C$23:$AF$23,0)))</f>
        <v>62.084150576106822</v>
      </c>
      <c r="JA6" s="30">
        <f>ENERGY_PRICING!JC$20*(1+INDEX(DA_LMP_Basis!$C$23:$AF$35,MATCH(LMP_BY_NODE!JA$1,DA_LMP_Basis!$C$23:$C$35,0),MATCH(LMP_BY_NODE!$A6,DA_LMP_Basis!$C$23:$AF$23,0)))</f>
        <v>80.156659384567561</v>
      </c>
      <c r="JB6" s="30">
        <f>ENERGY_PRICING!JD$20*(1+INDEX(DA_LMP_Basis!$C$23:$AF$35,MATCH(LMP_BY_NODE!JB$1,DA_LMP_Basis!$C$23:$C$35,0),MATCH(LMP_BY_NODE!$A6,DA_LMP_Basis!$C$23:$AF$23,0)))</f>
        <v>80.755515769173726</v>
      </c>
      <c r="JC6" s="30">
        <f>ENERGY_PRICING!JE$20*(1+INDEX(DA_LMP_Basis!$C$23:$AF$35,MATCH(LMP_BY_NODE!JC$1,DA_LMP_Basis!$C$23:$C$35,0),MATCH(LMP_BY_NODE!$A6,DA_LMP_Basis!$C$23:$AF$23,0)))</f>
        <v>60.509278939503695</v>
      </c>
      <c r="JD6" s="30">
        <f>ENERGY_PRICING!JF$20*(1+INDEX(DA_LMP_Basis!$C$23:$AF$35,MATCH(LMP_BY_NODE!JD$1,DA_LMP_Basis!$C$23:$C$35,0),MATCH(LMP_BY_NODE!$A6,DA_LMP_Basis!$C$23:$AF$23,0)))</f>
        <v>60.205288963995464</v>
      </c>
      <c r="JE6" s="30">
        <f>ENERGY_PRICING!JG$20*(1+INDEX(DA_LMP_Basis!$C$23:$AF$35,MATCH(LMP_BY_NODE!JE$1,DA_LMP_Basis!$C$23:$C$35,0),MATCH(LMP_BY_NODE!$A6,DA_LMP_Basis!$C$23:$AF$23,0)))</f>
        <v>75.745267594883188</v>
      </c>
      <c r="JF6" s="30">
        <f>ENERGY_PRICING!JH$20*(1+INDEX(DA_LMP_Basis!$C$23:$AF$35,MATCH(LMP_BY_NODE!JF$1,DA_LMP_Basis!$C$23:$C$35,0),MATCH(LMP_BY_NODE!$A6,DA_LMP_Basis!$C$23:$AF$23,0)))</f>
        <v>117.75668851619697</v>
      </c>
      <c r="JG6" s="30">
        <f>ENERGY_PRICING!JI$20*(1+INDEX(DA_LMP_Basis!$C$23:$AF$35,MATCH(LMP_BY_NODE!JG$1,DA_LMP_Basis!$C$23:$C$35,0),MATCH(LMP_BY_NODE!$A6,DA_LMP_Basis!$C$23:$AF$23,0)))</f>
        <v>204.17964894634775</v>
      </c>
      <c r="JH6" s="30">
        <f>ENERGY_PRICING!JJ$20*(1+INDEX(DA_LMP_Basis!$C$23:$AF$35,MATCH(LMP_BY_NODE!JH$1,DA_LMP_Basis!$C$23:$C$35,0),MATCH(LMP_BY_NODE!$A6,DA_LMP_Basis!$C$23:$AF$23,0)))</f>
        <v>181.52103538356087</v>
      </c>
      <c r="JI6" s="30">
        <f>ENERGY_PRICING!JK$20*(1+INDEX(DA_LMP_Basis!$C$23:$AF$35,MATCH(LMP_BY_NODE!JI$1,DA_LMP_Basis!$C$23:$C$35,0),MATCH(LMP_BY_NODE!$A6,DA_LMP_Basis!$C$23:$AF$23,0)))</f>
        <v>115.4848692152722</v>
      </c>
      <c r="JJ6" s="30">
        <f>ENERGY_PRICING!JL$20*(1+INDEX(DA_LMP_Basis!$C$23:$AF$35,MATCH(LMP_BY_NODE!JJ$1,DA_LMP_Basis!$C$23:$C$35,0),MATCH(LMP_BY_NODE!$A6,DA_LMP_Basis!$C$23:$AF$23,0)))</f>
        <v>88.854079719736475</v>
      </c>
      <c r="JK6" s="30">
        <f>ENERGY_PRICING!JM$20*(1+INDEX(DA_LMP_Basis!$C$23:$AF$35,MATCH(LMP_BY_NODE!JK$1,DA_LMP_Basis!$C$23:$C$35,0),MATCH(LMP_BY_NODE!$A6,DA_LMP_Basis!$C$23:$AF$23,0)))</f>
        <v>61.471275006644852</v>
      </c>
      <c r="JL6" s="30">
        <f>ENERGY_PRICING!JN$20*(1+INDEX(DA_LMP_Basis!$C$23:$AF$35,MATCH(LMP_BY_NODE!JL$1,DA_LMP_Basis!$C$23:$C$35,0),MATCH(LMP_BY_NODE!$A6,DA_LMP_Basis!$C$23:$AF$23,0)))</f>
        <v>63.950033618923207</v>
      </c>
      <c r="JM6" s="30">
        <f>ENERGY_PRICING!JO$20*(1+INDEX(DA_LMP_Basis!$C$23:$AF$35,MATCH(LMP_BY_NODE!JM$1,DA_LMP_Basis!$C$23:$C$35,0),MATCH(LMP_BY_NODE!$A6,DA_LMP_Basis!$C$23:$AF$23,0)))</f>
        <v>82.5584912366173</v>
      </c>
      <c r="JN6" s="30">
        <f>ENERGY_PRICING!JP$20*(1+INDEX(DA_LMP_Basis!$C$23:$AF$35,MATCH(LMP_BY_NODE!JN$1,DA_LMP_Basis!$C$23:$C$35,0),MATCH(LMP_BY_NODE!$A6,DA_LMP_Basis!$C$23:$AF$23,0)))</f>
        <v>83.175291886246413</v>
      </c>
      <c r="JO6" s="30">
        <f>ENERGY_PRICING!JQ$20*(1+INDEX(DA_LMP_Basis!$C$23:$AF$35,MATCH(LMP_BY_NODE!JO$1,DA_LMP_Basis!$C$23:$C$35,0),MATCH(LMP_BY_NODE!$A6,DA_LMP_Basis!$C$23:$AF$23,0)))</f>
        <v>62.160268759065161</v>
      </c>
      <c r="JP6" s="30">
        <f>ENERGY_PRICING!JR$20*(1+INDEX(DA_LMP_Basis!$C$23:$AF$35,MATCH(LMP_BY_NODE!JP$1,DA_LMP_Basis!$C$23:$C$35,0),MATCH(LMP_BY_NODE!$A6,DA_LMP_Basis!$C$23:$AF$23,0)))</f>
        <v>61.847984446496419</v>
      </c>
      <c r="JQ6" s="30">
        <f>ENERGY_PRICING!JS$20*(1+INDEX(DA_LMP_Basis!$C$23:$AF$35,MATCH(LMP_BY_NODE!JQ$1,DA_LMP_Basis!$C$23:$C$35,0),MATCH(LMP_BY_NODE!$A6,DA_LMP_Basis!$C$23:$AF$23,0)))</f>
        <v>76.658022693182645</v>
      </c>
      <c r="JR6" s="30">
        <f>ENERGY_PRICING!JT$20*(1+INDEX(DA_LMP_Basis!$C$23:$AF$35,MATCH(LMP_BY_NODE!JR$1,DA_LMP_Basis!$C$23:$C$35,0),MATCH(LMP_BY_NODE!$A6,DA_LMP_Basis!$C$23:$AF$23,0)))</f>
        <v>119.04754757748894</v>
      </c>
      <c r="JS6" s="30">
        <f>ENERGY_PRICING!JU$20*(1+INDEX(DA_LMP_Basis!$C$23:$AF$35,MATCH(LMP_BY_NODE!JS$1,DA_LMP_Basis!$C$23:$C$35,0),MATCH(LMP_BY_NODE!$A6,DA_LMP_Basis!$C$23:$AF$23,0)))</f>
        <v>203.22018434750055</v>
      </c>
      <c r="JT6" s="30">
        <f>ENERGY_PRICING!JV$20*(1+INDEX(DA_LMP_Basis!$C$23:$AF$35,MATCH(LMP_BY_NODE!JT$1,DA_LMP_Basis!$C$23:$C$35,0),MATCH(LMP_BY_NODE!$A6,DA_LMP_Basis!$C$23:$AF$23,0)))</f>
        <v>180.65061842849954</v>
      </c>
      <c r="JU6" s="30">
        <f>ENERGY_PRICING!JW$20*(1+INDEX(DA_LMP_Basis!$C$23:$AF$35,MATCH(LMP_BY_NODE!JU$1,DA_LMP_Basis!$C$23:$C$35,0),MATCH(LMP_BY_NODE!$A6,DA_LMP_Basis!$C$23:$AF$23,0)))</f>
        <v>114.44959297738629</v>
      </c>
      <c r="JV6" s="30">
        <f>ENERGY_PRICING!JX$20*(1+INDEX(DA_LMP_Basis!$C$23:$AF$35,MATCH(LMP_BY_NODE!JV$1,DA_LMP_Basis!$C$23:$C$35,0),MATCH(LMP_BY_NODE!$A6,DA_LMP_Basis!$C$23:$AF$23,0)))</f>
        <v>87.238063730911094</v>
      </c>
      <c r="JW6" s="30">
        <f>ENERGY_PRICING!JY$20*(1+INDEX(DA_LMP_Basis!$C$23:$AF$35,MATCH(LMP_BY_NODE!JW$1,DA_LMP_Basis!$C$23:$C$35,0),MATCH(LMP_BY_NODE!$A6,DA_LMP_Basis!$C$23:$AF$23,0)))</f>
        <v>60.290709310198579</v>
      </c>
      <c r="JX6" s="30">
        <f>ENERGY_PRICING!JZ$20*(1+INDEX(DA_LMP_Basis!$C$23:$AF$35,MATCH(LMP_BY_NODE!JX$1,DA_LMP_Basis!$C$23:$C$35,0),MATCH(LMP_BY_NODE!$A6,DA_LMP_Basis!$C$23:$AF$23,0)))</f>
        <v>62.682722332222852</v>
      </c>
      <c r="JY6" s="30">
        <f>ENERGY_PRICING!KA$20*(1+INDEX(DA_LMP_Basis!$C$23:$AF$35,MATCH(LMP_BY_NODE!JY$1,DA_LMP_Basis!$C$23:$C$35,0),MATCH(LMP_BY_NODE!$A6,DA_LMP_Basis!$C$23:$AF$23,0)))</f>
        <v>80.927162506460334</v>
      </c>
      <c r="JZ6" s="30">
        <f>ENERGY_PRICING!KB$20*(1+INDEX(DA_LMP_Basis!$C$23:$AF$35,MATCH(LMP_BY_NODE!JZ$1,DA_LMP_Basis!$C$23:$C$35,0),MATCH(LMP_BY_NODE!$A6,DA_LMP_Basis!$C$23:$AF$23,0)))</f>
        <v>81.531775377395235</v>
      </c>
      <c r="KA6" s="30">
        <f>ENERGY_PRICING!KC$20*(1+INDEX(DA_LMP_Basis!$C$23:$AF$35,MATCH(LMP_BY_NODE!KA$1,DA_LMP_Basis!$C$23:$C$35,0),MATCH(LMP_BY_NODE!$A6,DA_LMP_Basis!$C$23:$AF$23,0)))</f>
        <v>61.038913355459876</v>
      </c>
      <c r="KB6" s="30">
        <f>ENERGY_PRICING!KD$20*(1+INDEX(DA_LMP_Basis!$C$23:$AF$35,MATCH(LMP_BY_NODE!KB$1,DA_LMP_Basis!$C$23:$C$35,0),MATCH(LMP_BY_NODE!$A6,DA_LMP_Basis!$C$23:$AF$23,0)))</f>
        <v>60.732262572287816</v>
      </c>
      <c r="KC6" s="30">
        <f>ENERGY_PRICING!KE$20*(1+INDEX(DA_LMP_Basis!$C$23:$AF$35,MATCH(LMP_BY_NODE!KC$1,DA_LMP_Basis!$C$23:$C$35,0),MATCH(LMP_BY_NODE!$A6,DA_LMP_Basis!$C$23:$AF$23,0)))</f>
        <v>76.038077706533215</v>
      </c>
      <c r="KD6" s="30">
        <f>ENERGY_PRICING!KF$20*(1+INDEX(DA_LMP_Basis!$C$23:$AF$35,MATCH(LMP_BY_NODE!KD$1,DA_LMP_Basis!$C$23:$C$35,0),MATCH(LMP_BY_NODE!$A6,DA_LMP_Basis!$C$23:$AF$23,0)))</f>
        <v>118.17079366506501</v>
      </c>
      <c r="KE6" s="30">
        <f>ENERGY_PRICING!KG$20*(1+INDEX(DA_LMP_Basis!$C$23:$AF$35,MATCH(LMP_BY_NODE!KE$1,DA_LMP_Basis!$C$23:$C$35,0),MATCH(LMP_BY_NODE!$A6,DA_LMP_Basis!$C$23:$AF$23,0)))</f>
        <v>204.82813151708655</v>
      </c>
      <c r="KF6" s="30">
        <f>ENERGY_PRICING!KH$20*(1+INDEX(DA_LMP_Basis!$C$23:$AF$35,MATCH(LMP_BY_NODE!KF$1,DA_LMP_Basis!$C$23:$C$35,0),MATCH(LMP_BY_NODE!$A6,DA_LMP_Basis!$C$23:$AF$23,0)))</f>
        <v>182.10933246644538</v>
      </c>
      <c r="KG6" s="30">
        <f>ENERGY_PRICING!KI$20*(1+INDEX(DA_LMP_Basis!$C$23:$AF$35,MATCH(LMP_BY_NODE!KG$1,DA_LMP_Basis!$C$23:$C$35,0),MATCH(LMP_BY_NODE!$A6,DA_LMP_Basis!$C$23:$AF$23,0)))</f>
        <v>116.18459132797513</v>
      </c>
      <c r="KH6" s="30">
        <f>ENERGY_PRICING!KJ$20*(1+INDEX(DA_LMP_Basis!$C$23:$AF$35,MATCH(LMP_BY_NODE!KH$1,DA_LMP_Basis!$C$23:$C$35,0),MATCH(LMP_BY_NODE!$A6,DA_LMP_Basis!$C$23:$AF$23,0)))</f>
        <v>89.946311995995117</v>
      </c>
      <c r="KI6" s="30">
        <f>ENERGY_PRICING!KK$20*(1+INDEX(DA_LMP_Basis!$C$23:$AF$35,MATCH(LMP_BY_NODE!KI$1,DA_LMP_Basis!$C$23:$C$35,0),MATCH(LMP_BY_NODE!$A6,DA_LMP_Basis!$C$23:$AF$23,0)))</f>
        <v>62.269195303732786</v>
      </c>
      <c r="KJ6" s="30">
        <f>ENERGY_PRICING!KL$20*(1+INDEX(DA_LMP_Basis!$C$23:$AF$35,MATCH(LMP_BY_NODE!KJ$1,DA_LMP_Basis!$C$23:$C$35,0),MATCH(LMP_BY_NODE!$A6,DA_LMP_Basis!$C$23:$AF$23,0)))</f>
        <v>64.806583492793635</v>
      </c>
      <c r="KK6" s="30">
        <f>ENERGY_PRICING!KM$20*(1+INDEX(DA_LMP_Basis!$C$23:$AF$35,MATCH(LMP_BY_NODE!KK$1,DA_LMP_Basis!$C$23:$C$35,0),MATCH(LMP_BY_NODE!$A6,DA_LMP_Basis!$C$23:$AF$23,0)))</f>
        <v>83.661073082704476</v>
      </c>
      <c r="KL6" s="30">
        <f>ENERGY_PRICING!KN$20*(1+INDEX(DA_LMP_Basis!$C$23:$AF$35,MATCH(LMP_BY_NODE!KL$1,DA_LMP_Basis!$C$23:$C$35,0),MATCH(LMP_BY_NODE!$A6,DA_LMP_Basis!$C$23:$AF$23,0)))</f>
        <v>84.286111203594857</v>
      </c>
      <c r="KM6" s="30">
        <f>ENERGY_PRICING!KO$20*(1+INDEX(DA_LMP_Basis!$C$23:$AF$35,MATCH(LMP_BY_NODE!KM$1,DA_LMP_Basis!$C$23:$C$35,0),MATCH(LMP_BY_NODE!$A6,DA_LMP_Basis!$C$23:$AF$23,0)))</f>
        <v>62.918170025787752</v>
      </c>
      <c r="KN6" s="30">
        <f>ENERGY_PRICING!KP$20*(1+INDEX(DA_LMP_Basis!$C$23:$AF$35,MATCH(LMP_BY_NODE!KN$1,DA_LMP_Basis!$C$23:$C$35,0),MATCH(LMP_BY_NODE!$A6,DA_LMP_Basis!$C$23:$AF$23,0)))</f>
        <v>62.602078125497812</v>
      </c>
      <c r="KO6" s="30">
        <f>ENERGY_PRICING!KQ$20*(1+INDEX(DA_LMP_Basis!$C$23:$AF$35,MATCH(LMP_BY_NODE!KO$1,DA_LMP_Basis!$C$23:$C$35,0),MATCH(LMP_BY_NODE!$A6,DA_LMP_Basis!$C$23:$AF$23,0)))</f>
        <v>77.077030876644642</v>
      </c>
      <c r="KP6" s="30">
        <f>ENERGY_PRICING!KR$20*(1+INDEX(DA_LMP_Basis!$C$23:$AF$35,MATCH(LMP_BY_NODE!KP$1,DA_LMP_Basis!$C$23:$C$35,0),MATCH(LMP_BY_NODE!$A6,DA_LMP_Basis!$C$23:$AF$23,0)))</f>
        <v>119.64012768072263</v>
      </c>
      <c r="KQ6" s="30">
        <f>ENERGY_PRICING!KS$20*(1+INDEX(DA_LMP_Basis!$C$23:$AF$35,MATCH(LMP_BY_NODE!KQ$1,DA_LMP_Basis!$C$23:$C$35,0),MATCH(LMP_BY_NODE!$A6,DA_LMP_Basis!$C$23:$AF$23,0)))</f>
        <v>206.37175649668188</v>
      </c>
      <c r="KR6" s="30">
        <f>ENERGY_PRICING!KT$20*(1+INDEX(DA_LMP_Basis!$C$23:$AF$35,MATCH(LMP_BY_NODE!KR$1,DA_LMP_Basis!$C$23:$C$35,0),MATCH(LMP_BY_NODE!$A6,DA_LMP_Basis!$C$23:$AF$23,0)))</f>
        <v>183.50969403904566</v>
      </c>
      <c r="KS6" s="30">
        <f>ENERGY_PRICING!KU$20*(1+INDEX(DA_LMP_Basis!$C$23:$AF$35,MATCH(LMP_BY_NODE!KS$1,DA_LMP_Basis!$C$23:$C$35,0),MATCH(LMP_BY_NODE!$A6,DA_LMP_Basis!$C$23:$AF$23,0)))</f>
        <v>117.85018510131728</v>
      </c>
      <c r="KT6" s="30">
        <f>ENERGY_PRICING!KV$20*(1+INDEX(DA_LMP_Basis!$C$23:$AF$35,MATCH(LMP_BY_NODE!KT$1,DA_LMP_Basis!$C$23:$C$35,0),MATCH(LMP_BY_NODE!$A6,DA_LMP_Basis!$C$23:$AF$23,0)))</f>
        <v>92.54622308262978</v>
      </c>
      <c r="KU6" s="30">
        <f>ENERGY_PRICING!KW$20*(1+INDEX(DA_LMP_Basis!$C$23:$AF$35,MATCH(LMP_BY_NODE!KU$1,DA_LMP_Basis!$C$23:$C$35,0),MATCH(LMP_BY_NODE!$A6,DA_LMP_Basis!$C$23:$AF$23,0)))</f>
        <v>64.168536562678</v>
      </c>
      <c r="KV6" s="30">
        <f>ENERGY_PRICING!KX$20*(1+INDEX(DA_LMP_Basis!$C$23:$AF$35,MATCH(LMP_BY_NODE!KV$1,DA_LMP_Basis!$C$23:$C$35,0),MATCH(LMP_BY_NODE!$A6,DA_LMP_Basis!$C$23:$AF$23,0)))</f>
        <v>66.845484523039261</v>
      </c>
      <c r="KW6" s="30">
        <f>ENERGY_PRICING!KY$20*(1+INDEX(DA_LMP_Basis!$C$23:$AF$35,MATCH(LMP_BY_NODE!KW$1,DA_LMP_Basis!$C$23:$C$35,0),MATCH(LMP_BY_NODE!$A6,DA_LMP_Basis!$C$23:$AF$23,0)))</f>
        <v>86.285619919375009</v>
      </c>
      <c r="KX6" s="30">
        <f>ENERGY_PRICING!KZ$20*(1+INDEX(DA_LMP_Basis!$C$23:$AF$35,MATCH(LMP_BY_NODE!KX$1,DA_LMP_Basis!$C$23:$C$35,0),MATCH(LMP_BY_NODE!$A6,DA_LMP_Basis!$C$23:$AF$23,0)))</f>
        <v>86.930266225560359</v>
      </c>
      <c r="KY6" s="30">
        <f>ENERGY_PRICING!LA$20*(1+INDEX(DA_LMP_Basis!$C$23:$AF$35,MATCH(LMP_BY_NODE!KY$1,DA_LMP_Basis!$C$23:$C$35,0),MATCH(LMP_BY_NODE!$A6,DA_LMP_Basis!$C$23:$AF$23,0)))</f>
        <v>64.72225140001359</v>
      </c>
      <c r="KZ6" s="30">
        <f>ENERGY_PRICING!LB$20*(1+INDEX(DA_LMP_Basis!$C$23:$AF$35,MATCH(LMP_BY_NODE!KZ$1,DA_LMP_Basis!$C$23:$C$35,0),MATCH(LMP_BY_NODE!$A6,DA_LMP_Basis!$C$23:$AF$23,0)))</f>
        <v>64.397096052556904</v>
      </c>
      <c r="LA6" s="30">
        <f>ENERGY_PRICING!LC$20*(1+INDEX(DA_LMP_Basis!$C$23:$AF$35,MATCH(LMP_BY_NODE!LA$1,DA_LMP_Basis!$C$23:$C$35,0),MATCH(LMP_BY_NODE!$A6,DA_LMP_Basis!$C$23:$AF$23,0)))</f>
        <v>78.074423139492851</v>
      </c>
      <c r="LB6" s="30">
        <f>ENERGY_PRICING!LD$20*(1+INDEX(DA_LMP_Basis!$C$23:$AF$35,MATCH(LMP_BY_NODE!LB$1,DA_LMP_Basis!$C$23:$C$35,0),MATCH(LMP_BY_NODE!$A6,DA_LMP_Basis!$C$23:$AF$23,0)))</f>
        <v>121.05068440350492</v>
      </c>
      <c r="LC6" s="30">
        <f>ENERGY_PRICING!LE$20*(1+INDEX(DA_LMP_Basis!$C$23:$AF$35,MATCH(LMP_BY_NODE!LC$1,DA_LMP_Basis!$C$23:$C$35,0),MATCH(LMP_BY_NODE!$A6,DA_LMP_Basis!$C$23:$AF$23,0)))</f>
        <v>208.06080836443473</v>
      </c>
      <c r="LD6" s="30">
        <f>ENERGY_PRICING!LF$20*(1+INDEX(DA_LMP_Basis!$C$23:$AF$35,MATCH(LMP_BY_NODE!LD$1,DA_LMP_Basis!$C$23:$C$35,0),MATCH(LMP_BY_NODE!$A6,DA_LMP_Basis!$C$23:$AF$23,0)))</f>
        <v>185.04198547057581</v>
      </c>
      <c r="LE6" s="30">
        <f>ENERGY_PRICING!LG$20*(1+INDEX(DA_LMP_Basis!$C$23:$AF$35,MATCH(LMP_BY_NODE!LE$1,DA_LMP_Basis!$C$23:$C$35,0),MATCH(LMP_BY_NODE!$A6,DA_LMP_Basis!$C$23:$AF$23,0)))</f>
        <v>119.67269659923213</v>
      </c>
      <c r="LF6" s="30">
        <f>ENERGY_PRICING!LH$20*(1+INDEX(DA_LMP_Basis!$C$23:$AF$35,MATCH(LMP_BY_NODE!LF$1,DA_LMP_Basis!$C$23:$C$35,0),MATCH(LMP_BY_NODE!$A6,DA_LMP_Basis!$C$23:$AF$23,0)))</f>
        <v>95.391075125658261</v>
      </c>
      <c r="LG6" s="30">
        <f>ENERGY_PRICING!LI$20*(1+INDEX(DA_LMP_Basis!$C$23:$AF$35,MATCH(LMP_BY_NODE!LG$1,DA_LMP_Basis!$C$23:$C$35,0),MATCH(LMP_BY_NODE!$A6,DA_LMP_Basis!$C$23:$AF$23,0)))</f>
        <v>66.246817196464136</v>
      </c>
      <c r="LH6" s="30">
        <f>ENERGY_PRICING!LJ$20*(1+INDEX(DA_LMP_Basis!$C$23:$AF$35,MATCH(LMP_BY_NODE!LH$1,DA_LMP_Basis!$C$23:$C$35,0),MATCH(LMP_BY_NODE!$A6,DA_LMP_Basis!$C$23:$AF$23,0)))</f>
        <v>69.076473033086771</v>
      </c>
      <c r="LI6" s="30">
        <f>ENERGY_PRICING!LK$20*(1+INDEX(DA_LMP_Basis!$C$23:$AF$35,MATCH(LMP_BY_NODE!LI$1,DA_LMP_Basis!$C$23:$C$35,0),MATCH(LMP_BY_NODE!$A6,DA_LMP_Basis!$C$23:$AF$23,0)))</f>
        <v>89.157428678031764</v>
      </c>
      <c r="LJ6" s="30">
        <f>ENERGY_PRICING!LL$20*(1+INDEX(DA_LMP_Basis!$C$23:$AF$35,MATCH(LMP_BY_NODE!LJ$1,DA_LMP_Basis!$C$23:$C$35,0),MATCH(LMP_BY_NODE!$A6,DA_LMP_Basis!$C$23:$AF$23,0)))</f>
        <v>89.82353048178517</v>
      </c>
      <c r="LK6" s="30">
        <f>ENERGY_PRICING!LM$20*(1+INDEX(DA_LMP_Basis!$C$23:$AF$35,MATCH(LMP_BY_NODE!LK$1,DA_LMP_Basis!$C$23:$C$35,0),MATCH(LMP_BY_NODE!$A6,DA_LMP_Basis!$C$23:$AF$23,0)))</f>
        <v>66.696297593223747</v>
      </c>
      <c r="LL6" s="30">
        <f>ENERGY_PRICING!LN$20*(1+INDEX(DA_LMP_Basis!$C$23:$AF$35,MATCH(LMP_BY_NODE!LL$1,DA_LMP_Basis!$C$23:$C$35,0),MATCH(LMP_BY_NODE!$A6,DA_LMP_Basis!$C$23:$AF$23,0)))</f>
        <v>66.361224919623979</v>
      </c>
      <c r="LM6" s="30">
        <f>ENERGY_PRICING!LO$20*(1+INDEX(DA_LMP_Basis!$C$23:$AF$35,MATCH(LMP_BY_NODE!LM$1,DA_LMP_Basis!$C$23:$C$35,0),MATCH(LMP_BY_NODE!$A6,DA_LMP_Basis!$C$23:$AF$23,0)))</f>
        <v>79.165781006017937</v>
      </c>
      <c r="LN6" s="30">
        <f>ENERGY_PRICING!LP$20*(1+INDEX(DA_LMP_Basis!$C$23:$AF$35,MATCH(LMP_BY_NODE!LN$1,DA_LMP_Basis!$C$23:$C$35,0),MATCH(LMP_BY_NODE!$A6,DA_LMP_Basis!$C$23:$AF$23,0)))</f>
        <v>122.59413148338523</v>
      </c>
      <c r="LO6" s="30">
        <f>ENERGY_PRICING!LQ$20*(1+INDEX(DA_LMP_Basis!$C$23:$AF$35,MATCH(LMP_BY_NODE!LO$1,DA_LMP_Basis!$C$23:$C$35,0),MATCH(LMP_BY_NODE!$A6,DA_LMP_Basis!$C$23:$AF$23,0)))</f>
        <v>209.79240819362141</v>
      </c>
      <c r="LP6" s="30">
        <f>ENERGY_PRICING!LR$20*(1+INDEX(DA_LMP_Basis!$C$23:$AF$35,MATCH(LMP_BY_NODE!LP$1,DA_LMP_Basis!$C$23:$C$35,0),MATCH(LMP_BY_NODE!$A6,DA_LMP_Basis!$C$23:$AF$23,0)))</f>
        <v>186.61287599901874</v>
      </c>
      <c r="LQ6" s="30">
        <f>ENERGY_PRICING!LS$20*(1+INDEX(DA_LMP_Basis!$C$23:$AF$35,MATCH(LMP_BY_NODE!LQ$1,DA_LMP_Basis!$C$23:$C$35,0),MATCH(LMP_BY_NODE!$A6,DA_LMP_Basis!$C$23:$AF$23,0)))</f>
        <v>121.54111796552139</v>
      </c>
      <c r="LR6" s="30">
        <f>ENERGY_PRICING!LT$20*(1+INDEX(DA_LMP_Basis!$C$23:$AF$35,MATCH(LMP_BY_NODE!LR$1,DA_LMP_Basis!$C$23:$C$35,0),MATCH(LMP_BY_NODE!$A6,DA_LMP_Basis!$C$23:$AF$23,0)))</f>
        <v>98.307590246252786</v>
      </c>
      <c r="LS6" s="30">
        <f>ENERGY_PRICING!LU$20*(1+INDEX(DA_LMP_Basis!$C$23:$AF$35,MATCH(LMP_BY_NODE!LS$1,DA_LMP_Basis!$C$23:$C$35,0),MATCH(LMP_BY_NODE!$A6,DA_LMP_Basis!$C$23:$AF$23,0)))</f>
        <v>68.377450635953466</v>
      </c>
      <c r="LT6" s="30">
        <f>ENERGY_PRICING!LV$20*(1+INDEX(DA_LMP_Basis!$C$23:$AF$35,MATCH(LMP_BY_NODE!LT$1,DA_LMP_Basis!$C$23:$C$35,0),MATCH(LMP_BY_NODE!$A6,DA_LMP_Basis!$C$23:$AF$23,0)))</f>
        <v>71.3636611275859</v>
      </c>
      <c r="LU6" s="30">
        <f>ENERGY_PRICING!LW$20*(1+INDEX(DA_LMP_Basis!$C$23:$AF$35,MATCH(LMP_BY_NODE!LU$1,DA_LMP_Basis!$C$23:$C$35,0),MATCH(LMP_BY_NODE!$A6,DA_LMP_Basis!$C$23:$AF$23,0)))</f>
        <v>92.101579565809359</v>
      </c>
      <c r="LV6" s="30">
        <f>ENERGY_PRICING!LX$20*(1+INDEX(DA_LMP_Basis!$C$23:$AF$35,MATCH(LMP_BY_NODE!LV$1,DA_LMP_Basis!$C$23:$C$35,0),MATCH(LMP_BY_NODE!$A6,DA_LMP_Basis!$C$23:$AF$23,0)))</f>
        <v>92.789677340576617</v>
      </c>
      <c r="LW6" s="30">
        <f>ENERGY_PRICING!LY$20*(1+INDEX(DA_LMP_Basis!$C$23:$AF$35,MATCH(LMP_BY_NODE!LW$1,DA_LMP_Basis!$C$23:$C$35,0),MATCH(LMP_BY_NODE!$A6,DA_LMP_Basis!$C$23:$AF$23,0)))</f>
        <v>68.720070880610791</v>
      </c>
      <c r="LX6" s="30">
        <f>ENERGY_PRICING!LZ$20*(1+INDEX(DA_LMP_Basis!$C$23:$AF$35,MATCH(LMP_BY_NODE!LX$1,DA_LMP_Basis!$C$23:$C$35,0),MATCH(LMP_BY_NODE!$A6,DA_LMP_Basis!$C$23:$AF$23,0)))</f>
        <v>68.374831059048773</v>
      </c>
      <c r="LY6" s="30">
        <f>ENERGY_PRICING!MA$20*(1+INDEX(DA_LMP_Basis!$C$23:$AF$35,MATCH(LMP_BY_NODE!LY$1,DA_LMP_Basis!$C$23:$C$35,0),MATCH(LMP_BY_NODE!$A6,DA_LMP_Basis!$C$23:$AF$23,0)))</f>
        <v>80.284630658498216</v>
      </c>
      <c r="LZ6" s="30">
        <f>ENERGY_PRICING!MB$20*(1+INDEX(DA_LMP_Basis!$C$23:$AF$35,MATCH(LMP_BY_NODE!LZ$1,DA_LMP_Basis!$C$23:$C$35,0),MATCH(LMP_BY_NODE!$A6,DA_LMP_Basis!$C$23:$AF$23,0)))</f>
        <v>124.17645867588003</v>
      </c>
      <c r="MA6" s="30">
        <f>ENERGY_PRICING!MC$20*(1+INDEX(DA_LMP_Basis!$C$23:$AF$35,MATCH(LMP_BY_NODE!MA$1,DA_LMP_Basis!$C$23:$C$35,0),MATCH(LMP_BY_NODE!$A6,DA_LMP_Basis!$C$23:$AF$23,0)))</f>
        <v>212.09466709088886</v>
      </c>
      <c r="MB6" s="30">
        <f>ENERGY_PRICING!MD$20*(1+INDEX(DA_LMP_Basis!$C$23:$AF$35,MATCH(LMP_BY_NODE!MB$1,DA_LMP_Basis!$C$23:$C$35,0),MATCH(LMP_BY_NODE!$A6,DA_LMP_Basis!$C$23:$AF$23,0)))</f>
        <v>188.70146288542401</v>
      </c>
      <c r="MC6" s="30">
        <f>ENERGY_PRICING!ME$20*(1+INDEX(DA_LMP_Basis!$C$23:$AF$35,MATCH(LMP_BY_NODE!MC$1,DA_LMP_Basis!$C$23:$C$35,0),MATCH(LMP_BY_NODE!$A6,DA_LMP_Basis!$C$23:$AF$23,0)))</f>
        <v>124.02528875479918</v>
      </c>
      <c r="MD6" s="30">
        <f>ENERGY_PRICING!MF$20*(1+INDEX(DA_LMP_Basis!$C$23:$AF$35,MATCH(LMP_BY_NODE!MD$1,DA_LMP_Basis!$C$23:$C$35,0),MATCH(LMP_BY_NODE!$A6,DA_LMP_Basis!$C$23:$AF$23,0)))</f>
        <v>102.18526034775509</v>
      </c>
      <c r="ME6" s="30">
        <f>ENERGY_PRICING!MG$20*(1+INDEX(DA_LMP_Basis!$C$23:$AF$35,MATCH(LMP_BY_NODE!ME$1,DA_LMP_Basis!$C$23:$C$35,0),MATCH(LMP_BY_NODE!$A6,DA_LMP_Basis!$C$23:$AF$23,0)))</f>
        <v>71.210247053578286</v>
      </c>
      <c r="MF6" s="30">
        <f>ENERGY_PRICING!MH$20*(1+INDEX(DA_LMP_Basis!$C$23:$AF$35,MATCH(LMP_BY_NODE!MF$1,DA_LMP_Basis!$C$23:$C$35,0),MATCH(LMP_BY_NODE!$A6,DA_LMP_Basis!$C$23:$AF$23,0)))</f>
        <v>74.404605722017976</v>
      </c>
      <c r="MG6" s="30">
        <f>ENERGY_PRICING!MI$20*(1+INDEX(DA_LMP_Basis!$C$23:$AF$35,MATCH(LMP_BY_NODE!MG$1,DA_LMP_Basis!$C$23:$C$35,0),MATCH(LMP_BY_NODE!$A6,DA_LMP_Basis!$C$23:$AF$23,0)))</f>
        <v>96.015992966662736</v>
      </c>
      <c r="MH6" s="30">
        <f>ENERGY_PRICING!MJ$20*(1+INDEX(DA_LMP_Basis!$C$23:$AF$35,MATCH(LMP_BY_NODE!MH$1,DA_LMP_Basis!$C$23:$C$35,0),MATCH(LMP_BY_NODE!$A6,DA_LMP_Basis!$C$23:$AF$23,0)))</f>
        <v>96.733335616092759</v>
      </c>
      <c r="MI6" s="30">
        <f>ENERGY_PRICING!MK$20*(1+INDEX(DA_LMP_Basis!$C$23:$AF$35,MATCH(LMP_BY_NODE!MI$1,DA_LMP_Basis!$C$23:$C$35,0),MATCH(LMP_BY_NODE!$A6,DA_LMP_Basis!$C$23:$AF$23,0)))</f>
        <v>71.410790744638135</v>
      </c>
      <c r="MJ6" s="30">
        <f>ENERGY_PRICING!ML$20*(1+INDEX(DA_LMP_Basis!$C$23:$AF$35,MATCH(LMP_BY_NODE!MJ$1,DA_LMP_Basis!$C$23:$C$35,0),MATCH(LMP_BY_NODE!$A6,DA_LMP_Basis!$C$23:$AF$23,0)))</f>
        <v>71.052033130765565</v>
      </c>
      <c r="MK6" s="30">
        <f>ENERGY_PRICING!MM$20*(1+INDEX(DA_LMP_Basis!$C$23:$AF$35,MATCH(LMP_BY_NODE!MK$1,DA_LMP_Basis!$C$23:$C$35,0),MATCH(LMP_BY_NODE!$A6,DA_LMP_Basis!$C$23:$AF$23,0)))</f>
        <v>81.772203897828646</v>
      </c>
      <c r="ML6" s="30">
        <f>ENERGY_PRICING!MN$20*(1+INDEX(DA_LMP_Basis!$C$23:$AF$35,MATCH(LMP_BY_NODE!ML$1,DA_LMP_Basis!$C$23:$C$35,0),MATCH(LMP_BY_NODE!$A6,DA_LMP_Basis!$C$23:$AF$23,0)))</f>
        <v>126.28025124729672</v>
      </c>
      <c r="MM6" s="30">
        <f>ENERGY_PRICING!MO$20*(1+INDEX(DA_LMP_Basis!$C$23:$AF$35,MATCH(LMP_BY_NODE!MM$1,DA_LMP_Basis!$C$23:$C$35,0),MATCH(LMP_BY_NODE!$A6,DA_LMP_Basis!$C$23:$AF$23,0)))</f>
        <v>213.69509440584974</v>
      </c>
      <c r="MN6" s="30">
        <f>ENERGY_PRICING!MP$20*(1+INDEX(DA_LMP_Basis!$C$23:$AF$35,MATCH(LMP_BY_NODE!MN$1,DA_LMP_Basis!$C$23:$C$35,0),MATCH(LMP_BY_NODE!$A6,DA_LMP_Basis!$C$23:$AF$23,0)))</f>
        <v>190.15335498437062</v>
      </c>
      <c r="MO6" s="30">
        <f>ENERGY_PRICING!MQ$20*(1+INDEX(DA_LMP_Basis!$C$23:$AF$35,MATCH(LMP_BY_NODE!MO$1,DA_LMP_Basis!$C$23:$C$35,0),MATCH(LMP_BY_NODE!$A6,DA_LMP_Basis!$C$23:$AF$23,0)))</f>
        <v>125.7521730730255</v>
      </c>
      <c r="MP6" s="30">
        <f>ENERGY_PRICING!MR$20*(1+INDEX(DA_LMP_Basis!$C$23:$AF$35,MATCH(LMP_BY_NODE!MP$1,DA_LMP_Basis!$C$23:$C$35,0),MATCH(LMP_BY_NODE!$A6,DA_LMP_Basis!$C$23:$AF$23,0)))</f>
        <v>104.88084300191154</v>
      </c>
      <c r="MQ6" s="30">
        <f>ENERGY_PRICING!MS$20*(1+INDEX(DA_LMP_Basis!$C$23:$AF$35,MATCH(LMP_BY_NODE!MQ$1,DA_LMP_Basis!$C$23:$C$35,0),MATCH(LMP_BY_NODE!$A6,DA_LMP_Basis!$C$23:$AF$23,0)))</f>
        <v>73.179480300921213</v>
      </c>
      <c r="MR6" s="30">
        <f>ENERGY_PRICING!MT$20*(1+INDEX(DA_LMP_Basis!$C$23:$AF$35,MATCH(LMP_BY_NODE!MR$1,DA_LMP_Basis!$C$23:$C$35,0),MATCH(LMP_BY_NODE!$A6,DA_LMP_Basis!$C$23:$AF$23,0)))</f>
        <v>76.518534263238138</v>
      </c>
      <c r="MS6" s="30">
        <f>ENERGY_PRICING!MU$20*(1+INDEX(DA_LMP_Basis!$C$23:$AF$35,MATCH(LMP_BY_NODE!MS$1,DA_LMP_Basis!$C$23:$C$35,0),MATCH(LMP_BY_NODE!$A6,DA_LMP_Basis!$C$23:$AF$23,0)))</f>
        <v>98.737117917557811</v>
      </c>
      <c r="MT6" s="30">
        <f>ENERGY_PRICING!MV$20*(1+INDEX(DA_LMP_Basis!$C$23:$AF$35,MATCH(LMP_BY_NODE!MT$1,DA_LMP_Basis!$C$23:$C$35,0),MATCH(LMP_BY_NODE!$A6,DA_LMP_Basis!$C$23:$AF$23,0)))</f>
        <v>99.474790294582121</v>
      </c>
      <c r="MU6" s="30">
        <f>ENERGY_PRICING!MW$20*(1+INDEX(DA_LMP_Basis!$C$23:$AF$35,MATCH(LMP_BY_NODE!MU$1,DA_LMP_Basis!$C$23:$C$35,0),MATCH(LMP_BY_NODE!$A6,DA_LMP_Basis!$C$23:$AF$23,0)))</f>
        <v>73.281258732581804</v>
      </c>
      <c r="MV6" s="30">
        <f>ENERGY_PRICING!MX$20*(1+INDEX(DA_LMP_Basis!$C$23:$AF$35,MATCH(LMP_BY_NODE!MV$1,DA_LMP_Basis!$C$23:$C$35,0),MATCH(LMP_BY_NODE!$A6,DA_LMP_Basis!$C$23:$AF$23,0)))</f>
        <v>72.913104154676446</v>
      </c>
      <c r="MW6" s="30">
        <f>ENERGY_PRICING!MY$20*(1+INDEX(DA_LMP_Basis!$C$23:$AF$35,MATCH(LMP_BY_NODE!MW$1,DA_LMP_Basis!$C$23:$C$35,0),MATCH(LMP_BY_NODE!$A6,DA_LMP_Basis!$C$23:$AF$23,0)))</f>
        <v>82.806298216263045</v>
      </c>
      <c r="MX6" s="30">
        <f>ENERGY_PRICING!MZ$20*(1+INDEX(DA_LMP_Basis!$C$23:$AF$35,MATCH(LMP_BY_NODE!MX$1,DA_LMP_Basis!$C$23:$C$35,0),MATCH(LMP_BY_NODE!$A6,DA_LMP_Basis!$C$23:$AF$23,0)))</f>
        <v>127.74271365771607</v>
      </c>
    </row>
    <row r="7" spans="1:362" x14ac:dyDescent="0.25">
      <c r="A7" s="1">
        <v>642</v>
      </c>
      <c r="B7" s="1" t="s">
        <v>63</v>
      </c>
      <c r="C7" s="30">
        <f>ENERGY_PRICING!E$19*(1+INDEX(DA_LMP_Basis!$C$23:$AF$35,MATCH(LMP_BY_NODE!C$1,DA_LMP_Basis!$C$23:$C$35,0),MATCH(LMP_BY_NODE!$A7,DA_LMP_Basis!$C$23:$AF$23,0)))</f>
        <v>54.731975497821971</v>
      </c>
      <c r="D7" s="30">
        <f>ENERGY_PRICING!F$19*(1+INDEX(DA_LMP_Basis!$C$23:$AF$35,MATCH(LMP_BY_NODE!D$1,DA_LMP_Basis!$C$23:$C$35,0),MATCH(LMP_BY_NODE!$A7,DA_LMP_Basis!$C$23:$AF$23,0)))</f>
        <v>51.633730950186013</v>
      </c>
      <c r="E7" s="30">
        <f>ENERGY_PRICING!G$19*(1+INDEX(DA_LMP_Basis!$C$23:$AF$35,MATCH(LMP_BY_NODE!E$1,DA_LMP_Basis!$C$23:$C$35,0),MATCH(LMP_BY_NODE!$A7,DA_LMP_Basis!$C$23:$AF$23,0)))</f>
        <v>39.126806557091619</v>
      </c>
      <c r="F7" s="30">
        <f>ENERGY_PRICING!H$19*(1+INDEX(DA_LMP_Basis!$C$23:$AF$35,MATCH(LMP_BY_NODE!F$1,DA_LMP_Basis!$C$23:$C$35,0),MATCH(LMP_BY_NODE!$A7,DA_LMP_Basis!$C$23:$AF$23,0)))</f>
        <v>45.144022550157509</v>
      </c>
      <c r="G7" s="30">
        <f>ENERGY_PRICING!I$19*(1+INDEX(DA_LMP_Basis!$C$23:$AF$35,MATCH(LMP_BY_NODE!G$1,DA_LMP_Basis!$C$23:$C$35,0),MATCH(LMP_BY_NODE!$A7,DA_LMP_Basis!$C$23:$AF$23,0)))</f>
        <v>25.9586986841589</v>
      </c>
      <c r="H7" s="30">
        <f>ENERGY_PRICING!J$19*(1+INDEX(DA_LMP_Basis!$C$23:$AF$35,MATCH(LMP_BY_NODE!H$1,DA_LMP_Basis!$C$23:$C$35,0),MATCH(LMP_BY_NODE!$A7,DA_LMP_Basis!$C$23:$AF$23,0)))</f>
        <v>29.567373727366391</v>
      </c>
      <c r="I7" s="30">
        <f>ENERGY_PRICING!K$19*(1+INDEX(DA_LMP_Basis!$C$23:$AF$35,MATCH(LMP_BY_NODE!I$1,DA_LMP_Basis!$C$23:$C$35,0),MATCH(LMP_BY_NODE!$A7,DA_LMP_Basis!$C$23:$AF$23,0)))</f>
        <v>43.261553174633619</v>
      </c>
      <c r="J7" s="30">
        <f>ENERGY_PRICING!L$19*(1+INDEX(DA_LMP_Basis!$C$23:$AF$35,MATCH(LMP_BY_NODE!J$1,DA_LMP_Basis!$C$23:$C$35,0),MATCH(LMP_BY_NODE!$A7,DA_LMP_Basis!$C$23:$AF$23,0)))</f>
        <v>51.718883532012839</v>
      </c>
      <c r="K7" s="30">
        <f>ENERGY_PRICING!M$19*(1+INDEX(DA_LMP_Basis!$C$23:$AF$35,MATCH(LMP_BY_NODE!K$1,DA_LMP_Basis!$C$23:$C$35,0),MATCH(LMP_BY_NODE!$A7,DA_LMP_Basis!$C$23:$AF$23,0)))</f>
        <v>46.765171934538955</v>
      </c>
      <c r="L7" s="30">
        <f>ENERGY_PRICING!N$19*(1+INDEX(DA_LMP_Basis!$C$23:$AF$35,MATCH(LMP_BY_NODE!L$1,DA_LMP_Basis!$C$23:$C$35,0),MATCH(LMP_BY_NODE!$A7,DA_LMP_Basis!$C$23:$AF$23,0)))</f>
        <v>58.518392223953313</v>
      </c>
      <c r="M7" s="30">
        <f>ENERGY_PRICING!O$19*(1+INDEX(DA_LMP_Basis!$C$23:$AF$35,MATCH(LMP_BY_NODE!M$1,DA_LMP_Basis!$C$23:$C$35,0),MATCH(LMP_BY_NODE!$A7,DA_LMP_Basis!$C$23:$AF$23,0)))</f>
        <v>92.037827345949893</v>
      </c>
      <c r="N7" s="30">
        <f>ENERGY_PRICING!P$19*(1+INDEX(DA_LMP_Basis!$C$23:$AF$35,MATCH(LMP_BY_NODE!N$1,DA_LMP_Basis!$C$23:$C$35,0),MATCH(LMP_BY_NODE!$A7,DA_LMP_Basis!$C$23:$AF$23,0)))</f>
        <v>156.70111193199602</v>
      </c>
      <c r="O7" s="30">
        <f>ENERGY_PRICING!Q$19*(1+INDEX(DA_LMP_Basis!$C$23:$AF$35,MATCH(LMP_BY_NODE!O$1,DA_LMP_Basis!$C$23:$C$35,0),MATCH(LMP_BY_NODE!$A7,DA_LMP_Basis!$C$23:$AF$23,0)))</f>
        <v>155.86185008195429</v>
      </c>
      <c r="P7" s="30">
        <f>ENERGY_PRICING!R$19*(1+INDEX(DA_LMP_Basis!$C$23:$AF$35,MATCH(LMP_BY_NODE!P$1,DA_LMP_Basis!$C$23:$C$35,0),MATCH(LMP_BY_NODE!$A7,DA_LMP_Basis!$C$23:$AF$23,0)))</f>
        <v>124.47861849128739</v>
      </c>
      <c r="Q7" s="30">
        <f>ENERGY_PRICING!S$19*(1+INDEX(DA_LMP_Basis!$C$23:$AF$35,MATCH(LMP_BY_NODE!Q$1,DA_LMP_Basis!$C$23:$C$35,0),MATCH(LMP_BY_NODE!$A7,DA_LMP_Basis!$C$23:$AF$23,0)))</f>
        <v>95.479251221078925</v>
      </c>
      <c r="R7" s="30">
        <f>ENERGY_PRICING!T$19*(1+INDEX(DA_LMP_Basis!$C$23:$AF$35,MATCH(LMP_BY_NODE!R$1,DA_LMP_Basis!$C$23:$C$35,0),MATCH(LMP_BY_NODE!$A7,DA_LMP_Basis!$C$23:$AF$23,0)))</f>
        <v>53.240504855348803</v>
      </c>
      <c r="S7" s="30">
        <f>ENERGY_PRICING!U$19*(1+INDEX(DA_LMP_Basis!$C$23:$AF$35,MATCH(LMP_BY_NODE!S$1,DA_LMP_Basis!$C$23:$C$35,0),MATCH(LMP_BY_NODE!$A7,DA_LMP_Basis!$C$23:$AF$23,0)))</f>
        <v>47.290612424612178</v>
      </c>
      <c r="T7" s="30">
        <f>ENERGY_PRICING!V$19*(1+INDEX(DA_LMP_Basis!$C$23:$AF$35,MATCH(LMP_BY_NODE!T$1,DA_LMP_Basis!$C$23:$C$35,0),MATCH(LMP_BY_NODE!$A7,DA_LMP_Basis!$C$23:$AF$23,0)))</f>
        <v>53.826510896296199</v>
      </c>
      <c r="U7" s="30">
        <f>ENERGY_PRICING!W$19*(1+INDEX(DA_LMP_Basis!$C$23:$AF$35,MATCH(LMP_BY_NODE!U$1,DA_LMP_Basis!$C$23:$C$35,0),MATCH(LMP_BY_NODE!$A7,DA_LMP_Basis!$C$23:$AF$23,0)))</f>
        <v>133.19201153811056</v>
      </c>
      <c r="V7" s="30">
        <f>ENERGY_PRICING!X$19*(1+INDEX(DA_LMP_Basis!$C$23:$AF$35,MATCH(LMP_BY_NODE!V$1,DA_LMP_Basis!$C$23:$C$35,0),MATCH(LMP_BY_NODE!$A7,DA_LMP_Basis!$C$23:$AF$23,0)))</f>
        <v>92.621917359468398</v>
      </c>
      <c r="W7" s="30">
        <f>ENERGY_PRICING!Y$19*(1+INDEX(DA_LMP_Basis!$C$23:$AF$35,MATCH(LMP_BY_NODE!W$1,DA_LMP_Basis!$C$23:$C$35,0),MATCH(LMP_BY_NODE!$A7,DA_LMP_Basis!$C$23:$AF$23,0)))</f>
        <v>98.436477291342968</v>
      </c>
      <c r="X7" s="30">
        <f>ENERGY_PRICING!Z$19*(1+INDEX(DA_LMP_Basis!$C$23:$AF$35,MATCH(LMP_BY_NODE!X$1,DA_LMP_Basis!$C$23:$C$35,0),MATCH(LMP_BY_NODE!$A7,DA_LMP_Basis!$C$23:$AF$23,0)))</f>
        <v>90.336084774386833</v>
      </c>
      <c r="Y7" s="30">
        <f>ENERGY_PRICING!AA$19*(1+INDEX(DA_LMP_Basis!$C$23:$AF$35,MATCH(LMP_BY_NODE!Y$1,DA_LMP_Basis!$C$23:$C$35,0),MATCH(LMP_BY_NODE!$A7,DA_LMP_Basis!$C$23:$AF$23,0)))</f>
        <v>152.61480768585102</v>
      </c>
      <c r="Z7" s="30">
        <f>ENERGY_PRICING!AB$19*(1+INDEX(DA_LMP_Basis!$C$23:$AF$35,MATCH(LMP_BY_NODE!Z$1,DA_LMP_Basis!$C$23:$C$35,0),MATCH(LMP_BY_NODE!$A7,DA_LMP_Basis!$C$23:$AF$23,0)))</f>
        <v>254.76446752202708</v>
      </c>
      <c r="AA7" s="30">
        <f>ENERGY_PRICING!AC$19*(1+INDEX(DA_LMP_Basis!$C$23:$AF$35,MATCH(LMP_BY_NODE!AA$1,DA_LMP_Basis!$C$23:$C$35,0),MATCH(LMP_BY_NODE!$A7,DA_LMP_Basis!$C$23:$AF$23,0)))</f>
        <v>309.44117046445945</v>
      </c>
      <c r="AB7" s="30">
        <f>ENERGY_PRICING!AD$19*(1+INDEX(DA_LMP_Basis!$C$23:$AF$35,MATCH(LMP_BY_NODE!AB$1,DA_LMP_Basis!$C$23:$C$35,0),MATCH(LMP_BY_NODE!$A7,DA_LMP_Basis!$C$23:$AF$23,0)))</f>
        <v>316.13419809503961</v>
      </c>
      <c r="AC7" s="30">
        <f>ENERGY_PRICING!AE$19*(1+INDEX(DA_LMP_Basis!$C$23:$AF$35,MATCH(LMP_BY_NODE!AC$1,DA_LMP_Basis!$C$23:$C$35,0),MATCH(LMP_BY_NODE!$A7,DA_LMP_Basis!$C$23:$AF$23,0)))</f>
        <v>157.64534874614353</v>
      </c>
      <c r="AD7" s="30">
        <f>ENERGY_PRICING!AF$19*(1+INDEX(DA_LMP_Basis!$C$23:$AF$35,MATCH(LMP_BY_NODE!AD$1,DA_LMP_Basis!$C$23:$C$35,0),MATCH(LMP_BY_NODE!$A7,DA_LMP_Basis!$C$23:$AF$23,0)))</f>
        <v>82.733372848375168</v>
      </c>
      <c r="AE7" s="30">
        <f>ENERGY_PRICING!AG$19*(1+INDEX(DA_LMP_Basis!$C$23:$AF$35,MATCH(LMP_BY_NODE!AE$1,DA_LMP_Basis!$C$23:$C$35,0),MATCH(LMP_BY_NODE!$A7,DA_LMP_Basis!$C$23:$AF$23,0)))</f>
        <v>60.584501971197938</v>
      </c>
      <c r="AF7" s="30">
        <f>ENERGY_PRICING!AH$19*(1+INDEX(DA_LMP_Basis!$C$23:$AF$35,MATCH(LMP_BY_NODE!AF$1,DA_LMP_Basis!$C$23:$C$35,0),MATCH(LMP_BY_NODE!$A7,DA_LMP_Basis!$C$23:$AF$23,0)))</f>
        <v>65.639817723190689</v>
      </c>
      <c r="AG7" s="30">
        <f>ENERGY_PRICING!AI$19*(1+INDEX(DA_LMP_Basis!$C$23:$AF$35,MATCH(LMP_BY_NODE!AG$1,DA_LMP_Basis!$C$23:$C$35,0),MATCH(LMP_BY_NODE!$A7,DA_LMP_Basis!$C$23:$AF$23,0)))</f>
        <v>78.944784534426304</v>
      </c>
      <c r="AH7" s="30">
        <f>ENERGY_PRICING!AJ$19*(1+INDEX(DA_LMP_Basis!$C$23:$AF$35,MATCH(LMP_BY_NODE!AH$1,DA_LMP_Basis!$C$23:$C$35,0),MATCH(LMP_BY_NODE!$A7,DA_LMP_Basis!$C$23:$AF$23,0)))</f>
        <v>79.838681856518463</v>
      </c>
      <c r="AI7" s="30">
        <f>ENERGY_PRICING!AK$19*(1+INDEX(DA_LMP_Basis!$C$23:$AF$35,MATCH(LMP_BY_NODE!AI$1,DA_LMP_Basis!$C$23:$C$35,0),MATCH(LMP_BY_NODE!$A7,DA_LMP_Basis!$C$23:$AF$23,0)))</f>
        <v>59.451468576355374</v>
      </c>
      <c r="AJ7" s="30">
        <f>ENERGY_PRICING!AL$19*(1+INDEX(DA_LMP_Basis!$C$23:$AF$35,MATCH(LMP_BY_NODE!AJ$1,DA_LMP_Basis!$C$23:$C$35,0),MATCH(LMP_BY_NODE!$A7,DA_LMP_Basis!$C$23:$AF$23,0)))</f>
        <v>58.497552340682674</v>
      </c>
      <c r="AK7" s="30">
        <f>ENERGY_PRICING!AM$19*(1+INDEX(DA_LMP_Basis!$C$23:$AF$35,MATCH(LMP_BY_NODE!AK$1,DA_LMP_Basis!$C$23:$C$35,0),MATCH(LMP_BY_NODE!$A7,DA_LMP_Basis!$C$23:$AF$23,0)))</f>
        <v>109.10253321046861</v>
      </c>
      <c r="AL7" s="30">
        <f>ENERGY_PRICING!AN$19*(1+INDEX(DA_LMP_Basis!$C$23:$AF$35,MATCH(LMP_BY_NODE!AL$1,DA_LMP_Basis!$C$23:$C$35,0),MATCH(LMP_BY_NODE!$A7,DA_LMP_Basis!$C$23:$AF$23,0)))</f>
        <v>177.42001048677946</v>
      </c>
      <c r="AM7" s="30">
        <f>ENERGY_PRICING!AO$19*(1+INDEX(DA_LMP_Basis!$C$23:$AF$35,MATCH(LMP_BY_NODE!AM$1,DA_LMP_Basis!$C$23:$C$35,0),MATCH(LMP_BY_NODE!$A7,DA_LMP_Basis!$C$23:$AF$23,0)))</f>
        <v>219.31780030293757</v>
      </c>
      <c r="AN7" s="30">
        <f>ENERGY_PRICING!AP$19*(1+INDEX(DA_LMP_Basis!$C$23:$AF$35,MATCH(LMP_BY_NODE!AN$1,DA_LMP_Basis!$C$23:$C$35,0),MATCH(LMP_BY_NODE!$A7,DA_LMP_Basis!$C$23:$AF$23,0)))</f>
        <v>199.39417518780184</v>
      </c>
      <c r="AO7" s="30">
        <f>ENERGY_PRICING!AQ$19*(1+INDEX(DA_LMP_Basis!$C$23:$AF$35,MATCH(LMP_BY_NODE!AO$1,DA_LMP_Basis!$C$23:$C$35,0),MATCH(LMP_BY_NODE!$A7,DA_LMP_Basis!$C$23:$AF$23,0)))</f>
        <v>108.27543952905857</v>
      </c>
      <c r="AP7" s="30">
        <f>ENERGY_PRICING!AR$19*(1+INDEX(DA_LMP_Basis!$C$23:$AF$35,MATCH(LMP_BY_NODE!AP$1,DA_LMP_Basis!$C$23:$C$35,0),MATCH(LMP_BY_NODE!$A7,DA_LMP_Basis!$C$23:$AF$23,0)))</f>
        <v>70.660209208942192</v>
      </c>
      <c r="AQ7" s="30">
        <f>ENERGY_PRICING!AS$19*(1+INDEX(DA_LMP_Basis!$C$23:$AF$35,MATCH(LMP_BY_NODE!AQ$1,DA_LMP_Basis!$C$23:$C$35,0),MATCH(LMP_BY_NODE!$A7,DA_LMP_Basis!$C$23:$AF$23,0)))</f>
        <v>51.868694368910376</v>
      </c>
      <c r="AR7" s="30">
        <f>ENERGY_PRICING!AT$19*(1+INDEX(DA_LMP_Basis!$C$23:$AF$35,MATCH(LMP_BY_NODE!AR$1,DA_LMP_Basis!$C$23:$C$35,0),MATCH(LMP_BY_NODE!$A7,DA_LMP_Basis!$C$23:$AF$23,0)))</f>
        <v>55.562849957467037</v>
      </c>
      <c r="AS7" s="30">
        <f>ENERGY_PRICING!AU$19*(1+INDEX(DA_LMP_Basis!$C$23:$AF$35,MATCH(LMP_BY_NODE!AS$1,DA_LMP_Basis!$C$23:$C$35,0),MATCH(LMP_BY_NODE!$A7,DA_LMP_Basis!$C$23:$AF$23,0)))</f>
        <v>71.396826887342073</v>
      </c>
      <c r="AT7" s="30">
        <f>ENERGY_PRICING!AV$19*(1+INDEX(DA_LMP_Basis!$C$23:$AF$35,MATCH(LMP_BY_NODE!AT$1,DA_LMP_Basis!$C$23:$C$35,0),MATCH(LMP_BY_NODE!$A7,DA_LMP_Basis!$C$23:$AF$23,0)))</f>
        <v>72.205258156574828</v>
      </c>
      <c r="AU7" s="30">
        <f>ENERGY_PRICING!AW$19*(1+INDEX(DA_LMP_Basis!$C$23:$AF$35,MATCH(LMP_BY_NODE!AU$1,DA_LMP_Basis!$C$23:$C$35,0),MATCH(LMP_BY_NODE!$A7,DA_LMP_Basis!$C$23:$AF$23,0)))</f>
        <v>49.252681079993152</v>
      </c>
      <c r="AV7" s="30">
        <f>ENERGY_PRICING!AX$19*(1+INDEX(DA_LMP_Basis!$C$23:$AF$35,MATCH(LMP_BY_NODE!AV$1,DA_LMP_Basis!$C$23:$C$35,0),MATCH(LMP_BY_NODE!$A7,DA_LMP_Basis!$C$23:$AF$23,0)))</f>
        <v>49.51556265103742</v>
      </c>
      <c r="AW7" s="30">
        <f>ENERGY_PRICING!AY$19*(1+INDEX(DA_LMP_Basis!$C$23:$AF$35,MATCH(LMP_BY_NODE!AW$1,DA_LMP_Basis!$C$23:$C$35,0),MATCH(LMP_BY_NODE!$A7,DA_LMP_Basis!$C$23:$AF$23,0)))</f>
        <v>81.533510094509964</v>
      </c>
      <c r="AX7" s="30">
        <f>ENERGY_PRICING!AZ$19*(1+INDEX(DA_LMP_Basis!$C$23:$AF$35,MATCH(LMP_BY_NODE!AX$1,DA_LMP_Basis!$C$23:$C$35,0),MATCH(LMP_BY_NODE!$A7,DA_LMP_Basis!$C$23:$AF$23,0)))</f>
        <v>122.4070986178052</v>
      </c>
      <c r="AY7" s="30">
        <f>ENERGY_PRICING!BA$19*(1+INDEX(DA_LMP_Basis!$C$23:$AF$35,MATCH(LMP_BY_NODE!AY$1,DA_LMP_Basis!$C$23:$C$35,0),MATCH(LMP_BY_NODE!$A7,DA_LMP_Basis!$C$23:$AF$23,0)))</f>
        <v>215.45681653288599</v>
      </c>
      <c r="AZ7" s="30">
        <f>ENERGY_PRICING!BB$19*(1+INDEX(DA_LMP_Basis!$C$23:$AF$35,MATCH(LMP_BY_NODE!AZ$1,DA_LMP_Basis!$C$23:$C$35,0),MATCH(LMP_BY_NODE!$A7,DA_LMP_Basis!$C$23:$AF$23,0)))</f>
        <v>195.88393719900415</v>
      </c>
      <c r="BA7" s="30">
        <f>ENERGY_PRICING!BC$19*(1+INDEX(DA_LMP_Basis!$C$23:$AF$35,MATCH(LMP_BY_NODE!BA$1,DA_LMP_Basis!$C$23:$C$35,0),MATCH(LMP_BY_NODE!$A7,DA_LMP_Basis!$C$23:$AF$23,0)))</f>
        <v>104.12146438657689</v>
      </c>
      <c r="BB7" s="30">
        <f>ENERGY_PRICING!BD$19*(1+INDEX(DA_LMP_Basis!$C$23:$AF$35,MATCH(LMP_BY_NODE!BB$1,DA_LMP_Basis!$C$23:$C$35,0),MATCH(LMP_BY_NODE!$A7,DA_LMP_Basis!$C$23:$AF$23,0)))</f>
        <v>64.17289163302334</v>
      </c>
      <c r="BC7" s="30">
        <f>ENERGY_PRICING!BE$19*(1+INDEX(DA_LMP_Basis!$C$23:$AF$35,MATCH(LMP_BY_NODE!BC$1,DA_LMP_Basis!$C$23:$C$35,0),MATCH(LMP_BY_NODE!$A7,DA_LMP_Basis!$C$23:$AF$23,0)))</f>
        <v>47.106626772642734</v>
      </c>
      <c r="BD7" s="30">
        <f>ENERGY_PRICING!BF$19*(1+INDEX(DA_LMP_Basis!$C$23:$AF$35,MATCH(LMP_BY_NODE!BD$1,DA_LMP_Basis!$C$23:$C$35,0),MATCH(LMP_BY_NODE!$A7,DA_LMP_Basis!$C$23:$AF$23,0)))</f>
        <v>50.46162173959754</v>
      </c>
      <c r="BE7" s="30">
        <f>ENERGY_PRICING!BG$19*(1+INDEX(DA_LMP_Basis!$C$23:$AF$35,MATCH(LMP_BY_NODE!BE$1,DA_LMP_Basis!$C$23:$C$35,0),MATCH(LMP_BY_NODE!$A7,DA_LMP_Basis!$C$23:$AF$23,0)))</f>
        <v>64.84188040308409</v>
      </c>
      <c r="BF7" s="30">
        <f>ENERGY_PRICING!BH$19*(1+INDEX(DA_LMP_Basis!$C$23:$AF$35,MATCH(LMP_BY_NODE!BF$1,DA_LMP_Basis!$C$23:$C$35,0),MATCH(LMP_BY_NODE!$A7,DA_LMP_Basis!$C$23:$AF$23,0)))</f>
        <v>65.576089554373382</v>
      </c>
      <c r="BG7" s="30">
        <f>ENERGY_PRICING!BI$19*(1+INDEX(DA_LMP_Basis!$C$23:$AF$35,MATCH(LMP_BY_NODE!BG$1,DA_LMP_Basis!$C$23:$C$35,0),MATCH(LMP_BY_NODE!$A7,DA_LMP_Basis!$C$23:$AF$23,0)))</f>
        <v>44.730789803298066</v>
      </c>
      <c r="BH7" s="30">
        <f>ENERGY_PRICING!BJ$19*(1+INDEX(DA_LMP_Basis!$C$23:$AF$35,MATCH(LMP_BY_NODE!BH$1,DA_LMP_Basis!$C$23:$C$35,0),MATCH(LMP_BY_NODE!$A7,DA_LMP_Basis!$C$23:$AF$23,0)))</f>
        <v>44.969536203284775</v>
      </c>
      <c r="BI7" s="30">
        <f>ENERGY_PRICING!BK$19*(1+INDEX(DA_LMP_Basis!$C$23:$AF$35,MATCH(LMP_BY_NODE!BI$1,DA_LMP_Basis!$C$23:$C$35,0),MATCH(LMP_BY_NODE!$A7,DA_LMP_Basis!$C$23:$AF$23,0)))</f>
        <v>79.013375531601255</v>
      </c>
      <c r="BJ7" s="30">
        <f>ENERGY_PRICING!BL$19*(1+INDEX(DA_LMP_Basis!$C$23:$AF$35,MATCH(LMP_BY_NODE!BJ$1,DA_LMP_Basis!$C$23:$C$35,0),MATCH(LMP_BY_NODE!$A7,DA_LMP_Basis!$C$23:$AF$23,0)))</f>
        <v>118.85377488179952</v>
      </c>
      <c r="BK7" s="30">
        <f>ENERGY_PRICING!BM$19*(1+INDEX(DA_LMP_Basis!$C$23:$AF$35,MATCH(LMP_BY_NODE!BK$1,DA_LMP_Basis!$C$23:$C$35,0),MATCH(LMP_BY_NODE!$A7,DA_LMP_Basis!$C$23:$AF$23,0)))</f>
        <v>214.28143805213938</v>
      </c>
      <c r="BL7" s="30">
        <f>ENERGY_PRICING!BN$19*(1+INDEX(DA_LMP_Basis!$C$23:$AF$35,MATCH(LMP_BY_NODE!BL$1,DA_LMP_Basis!$C$23:$C$35,0),MATCH(LMP_BY_NODE!$A7,DA_LMP_Basis!$C$23:$AF$23,0)))</f>
        <v>194.81533436613674</v>
      </c>
      <c r="BM7" s="30">
        <f>ENERGY_PRICING!BO$19*(1+INDEX(DA_LMP_Basis!$C$23:$AF$35,MATCH(LMP_BY_NODE!BM$1,DA_LMP_Basis!$C$23:$C$35,0),MATCH(LMP_BY_NODE!$A7,DA_LMP_Basis!$C$23:$AF$23,0)))</f>
        <v>102.85689212136786</v>
      </c>
      <c r="BN7" s="30">
        <f>ENERGY_PRICING!BP$19*(1+INDEX(DA_LMP_Basis!$C$23:$AF$35,MATCH(LMP_BY_NODE!BN$1,DA_LMP_Basis!$C$23:$C$35,0),MATCH(LMP_BY_NODE!$A7,DA_LMP_Basis!$C$23:$AF$23,0)))</f>
        <v>62.197992506109181</v>
      </c>
      <c r="BO7" s="30">
        <f>ENERGY_PRICING!BQ$19*(1+INDEX(DA_LMP_Basis!$C$23:$AF$35,MATCH(LMP_BY_NODE!BO$1,DA_LMP_Basis!$C$23:$C$35,0),MATCH(LMP_BY_NODE!$A7,DA_LMP_Basis!$C$23:$AF$23,0)))</f>
        <v>45.656936198978613</v>
      </c>
      <c r="BP7" s="30">
        <f>ENERGY_PRICING!BR$19*(1+INDEX(DA_LMP_Basis!$C$23:$AF$35,MATCH(LMP_BY_NODE!BP$1,DA_LMP_Basis!$C$23:$C$35,0),MATCH(LMP_BY_NODE!$A7,DA_LMP_Basis!$C$23:$AF$23,0)))</f>
        <v>48.90868232577003</v>
      </c>
      <c r="BQ7" s="30">
        <f>ENERGY_PRICING!BS$19*(1+INDEX(DA_LMP_Basis!$C$23:$AF$35,MATCH(LMP_BY_NODE!BQ$1,DA_LMP_Basis!$C$23:$C$35,0),MATCH(LMP_BY_NODE!$A7,DA_LMP_Basis!$C$23:$AF$23,0)))</f>
        <v>62.846393372083199</v>
      </c>
      <c r="BR7" s="30">
        <f>ENERGY_PRICING!BT$19*(1+INDEX(DA_LMP_Basis!$C$23:$AF$35,MATCH(LMP_BY_NODE!BR$1,DA_LMP_Basis!$C$23:$C$35,0),MATCH(LMP_BY_NODE!$A7,DA_LMP_Basis!$C$23:$AF$23,0)))</f>
        <v>63.558007484019342</v>
      </c>
      <c r="BS7" s="30">
        <f>ENERGY_PRICING!BU$19*(1+INDEX(DA_LMP_Basis!$C$23:$AF$35,MATCH(LMP_BY_NODE!BS$1,DA_LMP_Basis!$C$23:$C$35,0),MATCH(LMP_BY_NODE!$A7,DA_LMP_Basis!$C$23:$AF$23,0)))</f>
        <v>43.354214812196133</v>
      </c>
      <c r="BT7" s="30">
        <f>ENERGY_PRICING!BV$19*(1+INDEX(DA_LMP_Basis!$C$23:$AF$35,MATCH(LMP_BY_NODE!BT$1,DA_LMP_Basis!$C$23:$C$35,0),MATCH(LMP_BY_NODE!$A7,DA_LMP_Basis!$C$23:$AF$23,0)))</f>
        <v>43.585613872131781</v>
      </c>
      <c r="BU7" s="30">
        <f>ENERGY_PRICING!BW$19*(1+INDEX(DA_LMP_Basis!$C$23:$AF$35,MATCH(LMP_BY_NODE!BU$1,DA_LMP_Basis!$C$23:$C$35,0),MATCH(LMP_BY_NODE!$A7,DA_LMP_Basis!$C$23:$AF$23,0)))</f>
        <v>78.24618454861789</v>
      </c>
      <c r="BV7" s="30">
        <f>ENERGY_PRICING!BX$19*(1+INDEX(DA_LMP_Basis!$C$23:$AF$35,MATCH(LMP_BY_NODE!BV$1,DA_LMP_Basis!$C$23:$C$35,0),MATCH(LMP_BY_NODE!$A7,DA_LMP_Basis!$C$23:$AF$23,0)))</f>
        <v>117.77205568711574</v>
      </c>
      <c r="BW7" s="30">
        <f>ENERGY_PRICING!BY$19*(1+INDEX(DA_LMP_Basis!$C$23:$AF$35,MATCH(LMP_BY_NODE!BW$1,DA_LMP_Basis!$C$23:$C$35,0),MATCH(LMP_BY_NODE!$A7,DA_LMP_Basis!$C$23:$AF$23,0)))</f>
        <v>213.7975716452024</v>
      </c>
      <c r="BX7" s="30">
        <f>ENERGY_PRICING!BZ$19*(1+INDEX(DA_LMP_Basis!$C$23:$AF$35,MATCH(LMP_BY_NODE!BX$1,DA_LMP_Basis!$C$23:$C$35,0),MATCH(LMP_BY_NODE!$A7,DA_LMP_Basis!$C$23:$AF$23,0)))</f>
        <v>194.37542414006745</v>
      </c>
      <c r="BY7" s="30">
        <f>ENERGY_PRICING!CA$19*(1+INDEX(DA_LMP_Basis!$C$23:$AF$35,MATCH(LMP_BY_NODE!BY$1,DA_LMP_Basis!$C$23:$C$35,0),MATCH(LMP_BY_NODE!$A7,DA_LMP_Basis!$C$23:$AF$23,0)))</f>
        <v>102.33630743456116</v>
      </c>
      <c r="BZ7" s="30">
        <f>ENERGY_PRICING!CB$19*(1+INDEX(DA_LMP_Basis!$C$23:$AF$35,MATCH(LMP_BY_NODE!BZ$1,DA_LMP_Basis!$C$23:$C$35,0),MATCH(LMP_BY_NODE!$A7,DA_LMP_Basis!$C$23:$AF$23,0)))</f>
        <v>61.38498855865231</v>
      </c>
      <c r="CA7" s="30">
        <f>ENERGY_PRICING!CC$19*(1+INDEX(DA_LMP_Basis!$C$23:$AF$35,MATCH(LMP_BY_NODE!CA$1,DA_LMP_Basis!$C$23:$C$35,0),MATCH(LMP_BY_NODE!$A7,DA_LMP_Basis!$C$23:$AF$23,0)))</f>
        <v>45.06014411835141</v>
      </c>
      <c r="CB7" s="30">
        <f>ENERGY_PRICING!CD$19*(1+INDEX(DA_LMP_Basis!$C$23:$AF$35,MATCH(LMP_BY_NODE!CB$1,DA_LMP_Basis!$C$23:$C$35,0),MATCH(LMP_BY_NODE!$A7,DA_LMP_Basis!$C$23:$AF$23,0)))</f>
        <v>48.269385940249883</v>
      </c>
      <c r="CC7" s="30">
        <f>ENERGY_PRICING!CE$19*(1+INDEX(DA_LMP_Basis!$C$23:$AF$35,MATCH(LMP_BY_NODE!CC$1,DA_LMP_Basis!$C$23:$C$35,0),MATCH(LMP_BY_NODE!$A7,DA_LMP_Basis!$C$23:$AF$23,0)))</f>
        <v>62.02491403109142</v>
      </c>
      <c r="CD7" s="30">
        <f>ENERGY_PRICING!CF$19*(1+INDEX(DA_LMP_Basis!$C$23:$AF$35,MATCH(LMP_BY_NODE!CD$1,DA_LMP_Basis!$C$23:$C$35,0),MATCH(LMP_BY_NODE!$A7,DA_LMP_Basis!$C$23:$AF$23,0)))</f>
        <v>62.727226474938945</v>
      </c>
      <c r="CE7" s="30">
        <f>ENERGY_PRICING!CG$19*(1+INDEX(DA_LMP_Basis!$C$23:$AF$35,MATCH(LMP_BY_NODE!CE$1,DA_LMP_Basis!$C$23:$C$35,0),MATCH(LMP_BY_NODE!$A7,DA_LMP_Basis!$C$23:$AF$23,0)))</f>
        <v>42.787522120663589</v>
      </c>
      <c r="CF7" s="30">
        <f>ENERGY_PRICING!CH$19*(1+INDEX(DA_LMP_Basis!$C$23:$AF$35,MATCH(LMP_BY_NODE!CF$1,DA_LMP_Basis!$C$23:$C$35,0),MATCH(LMP_BY_NODE!$A7,DA_LMP_Basis!$C$23:$AF$23,0)))</f>
        <v>43.015896511448588</v>
      </c>
      <c r="CG7" s="30">
        <f>ENERGY_PRICING!CI$19*(1+INDEX(DA_LMP_Basis!$C$23:$AF$35,MATCH(LMP_BY_NODE!CG$1,DA_LMP_Basis!$C$23:$C$35,0),MATCH(LMP_BY_NODE!$A7,DA_LMP_Basis!$C$23:$AF$23,0)))</f>
        <v>77.930356115095094</v>
      </c>
      <c r="CH7" s="30">
        <f>ENERGY_PRICING!CJ$19*(1+INDEX(DA_LMP_Basis!$C$23:$AF$35,MATCH(LMP_BY_NODE!CH$1,DA_LMP_Basis!$C$23:$C$35,0),MATCH(LMP_BY_NODE!$A7,DA_LMP_Basis!$C$23:$AF$23,0)))</f>
        <v>117.32674586681523</v>
      </c>
      <c r="CI7" s="30">
        <f>ENERGY_PRICING!CK$19*(1+INDEX(DA_LMP_Basis!$C$23:$AF$35,MATCH(LMP_BY_NODE!CI$1,DA_LMP_Basis!$C$23:$C$35,0),MATCH(LMP_BY_NODE!$A7,DA_LMP_Basis!$C$23:$AF$23,0)))</f>
        <v>215.61079756570362</v>
      </c>
      <c r="CJ7" s="30">
        <f>ENERGY_PRICING!CL$19*(1+INDEX(DA_LMP_Basis!$C$23:$AF$35,MATCH(LMP_BY_NODE!CJ$1,DA_LMP_Basis!$C$23:$C$35,0),MATCH(LMP_BY_NODE!$A7,DA_LMP_Basis!$C$23:$AF$23,0)))</f>
        <v>196.02393003584106</v>
      </c>
      <c r="CK7" s="30">
        <f>ENERGY_PRICING!CM$19*(1+INDEX(DA_LMP_Basis!$C$23:$AF$35,MATCH(LMP_BY_NODE!CK$1,DA_LMP_Basis!$C$23:$C$35,0),MATCH(LMP_BY_NODE!$A7,DA_LMP_Basis!$C$23:$AF$23,0)))</f>
        <v>104.28713029475799</v>
      </c>
      <c r="CL7" s="30">
        <f>ENERGY_PRICING!CN$19*(1+INDEX(DA_LMP_Basis!$C$23:$AF$35,MATCH(LMP_BY_NODE!CL$1,DA_LMP_Basis!$C$23:$C$35,0),MATCH(LMP_BY_NODE!$A7,DA_LMP_Basis!$C$23:$AF$23,0)))</f>
        <v>64.431614259185139</v>
      </c>
      <c r="CM7" s="30">
        <f>ENERGY_PRICING!CO$19*(1+INDEX(DA_LMP_Basis!$C$23:$AF$35,MATCH(LMP_BY_NODE!CM$1,DA_LMP_Basis!$C$23:$C$35,0),MATCH(LMP_BY_NODE!$A7,DA_LMP_Basis!$C$23:$AF$23,0)))</f>
        <v>47.296544195375333</v>
      </c>
      <c r="CN7" s="30">
        <f>ENERGY_PRICING!CP$19*(1+INDEX(DA_LMP_Basis!$C$23:$AF$35,MATCH(LMP_BY_NODE!CN$1,DA_LMP_Basis!$C$23:$C$35,0),MATCH(LMP_BY_NODE!$A7,DA_LMP_Basis!$C$23:$AF$23,0)))</f>
        <v>50.66506532714088</v>
      </c>
      <c r="CO7" s="30">
        <f>ENERGY_PRICING!CQ$19*(1+INDEX(DA_LMP_Basis!$C$23:$AF$35,MATCH(LMP_BY_NODE!CO$1,DA_LMP_Basis!$C$23:$C$35,0),MATCH(LMP_BY_NODE!$A7,DA_LMP_Basis!$C$23:$AF$23,0)))</f>
        <v>65.103300157691535</v>
      </c>
      <c r="CP7" s="30">
        <f>ENERGY_PRICING!CR$19*(1+INDEX(DA_LMP_Basis!$C$23:$AF$35,MATCH(LMP_BY_NODE!CP$1,DA_LMP_Basis!$C$23:$C$35,0),MATCH(LMP_BY_NODE!$A7,DA_LMP_Basis!$C$23:$AF$23,0)))</f>
        <v>65.840469383163864</v>
      </c>
      <c r="CQ7" s="30">
        <f>ENERGY_PRICING!CS$19*(1+INDEX(DA_LMP_Basis!$C$23:$AF$35,MATCH(LMP_BY_NODE!CQ$1,DA_LMP_Basis!$C$23:$C$35,0),MATCH(LMP_BY_NODE!$A7,DA_LMP_Basis!$C$23:$AF$23,0)))</f>
        <v>44.911128683371928</v>
      </c>
      <c r="CR7" s="30">
        <f>ENERGY_PRICING!CT$19*(1+INDEX(DA_LMP_Basis!$C$23:$AF$35,MATCH(LMP_BY_NODE!CR$1,DA_LMP_Basis!$C$23:$C$35,0),MATCH(LMP_BY_NODE!$A7,DA_LMP_Basis!$C$23:$AF$23,0)))</f>
        <v>45.150837625236043</v>
      </c>
      <c r="CS7" s="30">
        <f>ENERGY_PRICING!CU$19*(1+INDEX(DA_LMP_Basis!$C$23:$AF$35,MATCH(LMP_BY_NODE!CS$1,DA_LMP_Basis!$C$23:$C$35,0),MATCH(LMP_BY_NODE!$A7,DA_LMP_Basis!$C$23:$AF$23,0)))</f>
        <v>79.113881761605654</v>
      </c>
      <c r="CT7" s="30">
        <f>ENERGY_PRICING!CV$19*(1+INDEX(DA_LMP_Basis!$C$23:$AF$35,MATCH(LMP_BY_NODE!CT$1,DA_LMP_Basis!$C$23:$C$35,0),MATCH(LMP_BY_NODE!$A7,DA_LMP_Basis!$C$23:$AF$23,0)))</f>
        <v>118.99548603403217</v>
      </c>
      <c r="CU7" s="30">
        <f>ENERGY_PRICING!CW$19*(1+INDEX(DA_LMP_Basis!$C$23:$AF$35,MATCH(LMP_BY_NODE!CU$1,DA_LMP_Basis!$C$23:$C$35,0),MATCH(LMP_BY_NODE!$A7,DA_LMP_Basis!$C$23:$AF$23,0)))</f>
        <v>217.13402515512965</v>
      </c>
      <c r="CV7" s="30">
        <f>ENERGY_PRICING!CX$19*(1+INDEX(DA_LMP_Basis!$C$23:$AF$35,MATCH(LMP_BY_NODE!CV$1,DA_LMP_Basis!$C$23:$C$35,0),MATCH(LMP_BY_NODE!$A7,DA_LMP_Basis!$C$23:$AF$23,0)))</f>
        <v>197.40878210164411</v>
      </c>
      <c r="CW7" s="30">
        <f>ENERGY_PRICING!CY$19*(1+INDEX(DA_LMP_Basis!$C$23:$AF$35,MATCH(LMP_BY_NODE!CW$1,DA_LMP_Basis!$C$23:$C$35,0),MATCH(LMP_BY_NODE!$A7,DA_LMP_Basis!$C$23:$AF$23,0)))</f>
        <v>105.92594825402996</v>
      </c>
      <c r="CX7" s="30">
        <f>ENERGY_PRICING!CZ$19*(1+INDEX(DA_LMP_Basis!$C$23:$AF$35,MATCH(LMP_BY_NODE!CX$1,DA_LMP_Basis!$C$23:$C$35,0),MATCH(LMP_BY_NODE!$A7,DA_LMP_Basis!$C$23:$AF$23,0)))</f>
        <v>66.990977805247454</v>
      </c>
      <c r="CY7" s="30">
        <f>ENERGY_PRICING!DA$19*(1+INDEX(DA_LMP_Basis!$C$23:$AF$35,MATCH(LMP_BY_NODE!CY$1,DA_LMP_Basis!$C$23:$C$35,0),MATCH(LMP_BY_NODE!$A7,DA_LMP_Basis!$C$23:$AF$23,0)))</f>
        <v>49.175265572453235</v>
      </c>
      <c r="CZ7" s="30">
        <f>ENERGY_PRICING!DB$19*(1+INDEX(DA_LMP_Basis!$C$23:$AF$35,MATCH(LMP_BY_NODE!CZ$1,DA_LMP_Basis!$C$23:$C$35,0),MATCH(LMP_BY_NODE!$A7,DA_LMP_Basis!$C$23:$AF$23,0)))</f>
        <v>52.677591673842876</v>
      </c>
      <c r="DA7" s="30">
        <f>ENERGY_PRICING!DC$19*(1+INDEX(DA_LMP_Basis!$C$23:$AF$35,MATCH(LMP_BY_NODE!DA$1,DA_LMP_Basis!$C$23:$C$35,0),MATCH(LMP_BY_NODE!$A7,DA_LMP_Basis!$C$23:$AF$23,0)))</f>
        <v>67.689344525316471</v>
      </c>
      <c r="DB7" s="30">
        <f>ENERGY_PRICING!DD$19*(1+INDEX(DA_LMP_Basis!$C$23:$AF$35,MATCH(LMP_BY_NODE!DB$1,DA_LMP_Basis!$C$23:$C$35,0),MATCH(LMP_BY_NODE!$A7,DA_LMP_Basis!$C$23:$AF$23,0)))</f>
        <v>68.455795712208598</v>
      </c>
      <c r="DC7" s="30">
        <f>ENERGY_PRICING!DE$19*(1+INDEX(DA_LMP_Basis!$C$23:$AF$35,MATCH(LMP_BY_NODE!DC$1,DA_LMP_Basis!$C$23:$C$35,0),MATCH(LMP_BY_NODE!$A7,DA_LMP_Basis!$C$23:$AF$23,0)))</f>
        <v>46.695096179551022</v>
      </c>
      <c r="DD7" s="30">
        <f>ENERGY_PRICING!DF$19*(1+INDEX(DA_LMP_Basis!$C$23:$AF$35,MATCH(LMP_BY_NODE!DD$1,DA_LMP_Basis!$C$23:$C$35,0),MATCH(LMP_BY_NODE!$A7,DA_LMP_Basis!$C$23:$AF$23,0)))</f>
        <v>46.944326880795622</v>
      </c>
      <c r="DE7" s="30">
        <f>ENERGY_PRICING!DG$19*(1+INDEX(DA_LMP_Basis!$C$23:$AF$35,MATCH(LMP_BY_NODE!DE$1,DA_LMP_Basis!$C$23:$C$35,0),MATCH(LMP_BY_NODE!$A7,DA_LMP_Basis!$C$23:$AF$23,0)))</f>
        <v>80.108120205461489</v>
      </c>
      <c r="DF7" s="30">
        <f>ENERGY_PRICING!DH$19*(1+INDEX(DA_LMP_Basis!$C$23:$AF$35,MATCH(LMP_BY_NODE!DF$1,DA_LMP_Basis!$C$23:$C$35,0),MATCH(LMP_BY_NODE!$A7,DA_LMP_Basis!$C$23:$AF$23,0)))</f>
        <v>120.3973362025901</v>
      </c>
      <c r="DG7" s="30">
        <f>ENERGY_PRICING!DI$19*(1+INDEX(DA_LMP_Basis!$C$23:$AF$35,MATCH(LMP_BY_NODE!DG$1,DA_LMP_Basis!$C$23:$C$35,0),MATCH(LMP_BY_NODE!$A7,DA_LMP_Basis!$C$23:$AF$23,0)))</f>
        <v>219.46842594749802</v>
      </c>
      <c r="DH7" s="30">
        <f>ENERGY_PRICING!DJ$19*(1+INDEX(DA_LMP_Basis!$C$23:$AF$35,MATCH(LMP_BY_NODE!DH$1,DA_LMP_Basis!$C$23:$C$35,0),MATCH(LMP_BY_NODE!$A7,DA_LMP_Basis!$C$23:$AF$23,0)))</f>
        <v>199.53111745203111</v>
      </c>
      <c r="DI7" s="30">
        <f>ENERGY_PRICING!DK$19*(1+INDEX(DA_LMP_Basis!$C$23:$AF$35,MATCH(LMP_BY_NODE!DI$1,DA_LMP_Basis!$C$23:$C$35,0),MATCH(LMP_BY_NODE!$A7,DA_LMP_Basis!$C$23:$AF$23,0)))</f>
        <v>108.43749542480661</v>
      </c>
      <c r="DJ7" s="30">
        <f>ENERGY_PRICING!DL$19*(1+INDEX(DA_LMP_Basis!$C$23:$AF$35,MATCH(LMP_BY_NODE!DJ$1,DA_LMP_Basis!$C$23:$C$35,0),MATCH(LMP_BY_NODE!$A7,DA_LMP_Basis!$C$23:$AF$23,0)))</f>
        <v>70.913294031240753</v>
      </c>
      <c r="DK7" s="30">
        <f>ENERGY_PRICING!DM$19*(1+INDEX(DA_LMP_Basis!$C$23:$AF$35,MATCH(LMP_BY_NODE!DK$1,DA_LMP_Basis!$C$23:$C$35,0),MATCH(LMP_BY_NODE!$A7,DA_LMP_Basis!$C$23:$AF$23,0)))</f>
        <v>52.054473316413862</v>
      </c>
      <c r="DL7" s="30">
        <f>ENERGY_PRICING!DN$19*(1+INDEX(DA_LMP_Basis!$C$23:$AF$35,MATCH(LMP_BY_NODE!DL$1,DA_LMP_Basis!$C$23:$C$35,0),MATCH(LMP_BY_NODE!$A7,DA_LMP_Basis!$C$23:$AF$23,0)))</f>
        <v>55.761860322215675</v>
      </c>
      <c r="DM7" s="30">
        <f>ENERGY_PRICING!DO$19*(1+INDEX(DA_LMP_Basis!$C$23:$AF$35,MATCH(LMP_BY_NODE!DM$1,DA_LMP_Basis!$C$23:$C$35,0),MATCH(LMP_BY_NODE!$A7,DA_LMP_Basis!$C$23:$AF$23,0)))</f>
        <v>71.652550065178019</v>
      </c>
      <c r="DN7" s="30">
        <f>ENERGY_PRICING!DP$19*(1+INDEX(DA_LMP_Basis!$C$23:$AF$35,MATCH(LMP_BY_NODE!DN$1,DA_LMP_Basis!$C$23:$C$35,0),MATCH(LMP_BY_NODE!$A7,DA_LMP_Basis!$C$23:$AF$23,0)))</f>
        <v>72.463876905856225</v>
      </c>
      <c r="DO7" s="30">
        <f>ENERGY_PRICING!DQ$19*(1+INDEX(DA_LMP_Basis!$C$23:$AF$35,MATCH(LMP_BY_NODE!DO$1,DA_LMP_Basis!$C$23:$C$35,0),MATCH(LMP_BY_NODE!$A7,DA_LMP_Basis!$C$23:$AF$23,0)))</f>
        <v>49.429090210087828</v>
      </c>
      <c r="DP7" s="30">
        <f>ENERGY_PRICING!DR$19*(1+INDEX(DA_LMP_Basis!$C$23:$AF$35,MATCH(LMP_BY_NODE!DP$1,DA_LMP_Basis!$C$23:$C$35,0),MATCH(LMP_BY_NODE!$A7,DA_LMP_Basis!$C$23:$AF$23,0)))</f>
        <v>49.692913348337143</v>
      </c>
      <c r="DQ7" s="30">
        <f>ENERGY_PRICING!DS$19*(1+INDEX(DA_LMP_Basis!$C$23:$AF$35,MATCH(LMP_BY_NODE!DQ$1,DA_LMP_Basis!$C$23:$C$35,0),MATCH(LMP_BY_NODE!$A7,DA_LMP_Basis!$C$23:$AF$23,0)))</f>
        <v>81.631826201368924</v>
      </c>
      <c r="DR7" s="30">
        <f>ENERGY_PRICING!DT$19*(1+INDEX(DA_LMP_Basis!$C$23:$AF$35,MATCH(LMP_BY_NODE!DR$1,DA_LMP_Basis!$C$23:$C$35,0),MATCH(LMP_BY_NODE!$A7,DA_LMP_Basis!$C$23:$AF$23,0)))</f>
        <v>122.54572175375809</v>
      </c>
      <c r="DS7" s="30">
        <f>ENERGY_PRICING!DU$19*(1+INDEX(DA_LMP_Basis!$C$23:$AF$35,MATCH(LMP_BY_NODE!DS$1,DA_LMP_Basis!$C$23:$C$35,0),MATCH(LMP_BY_NODE!$A7,DA_LMP_Basis!$C$23:$AF$23,0)))</f>
        <v>222.16273798382392</v>
      </c>
      <c r="DT7" s="30">
        <f>ENERGY_PRICING!DV$19*(1+INDEX(DA_LMP_Basis!$C$23:$AF$35,MATCH(LMP_BY_NODE!DT$1,DA_LMP_Basis!$C$23:$C$35,0),MATCH(LMP_BY_NODE!$A7,DA_LMP_Basis!$C$23:$AF$23,0)))</f>
        <v>201.98066840247705</v>
      </c>
      <c r="DU7" s="30">
        <f>ENERGY_PRICING!DW$19*(1+INDEX(DA_LMP_Basis!$C$23:$AF$35,MATCH(LMP_BY_NODE!DU$1,DA_LMP_Basis!$C$23:$C$35,0),MATCH(LMP_BY_NODE!$A7,DA_LMP_Basis!$C$23:$AF$23,0)))</f>
        <v>111.33626576199393</v>
      </c>
      <c r="DV7" s="30">
        <f>ENERGY_PRICING!DX$19*(1+INDEX(DA_LMP_Basis!$C$23:$AF$35,MATCH(LMP_BY_NODE!DV$1,DA_LMP_Basis!$C$23:$C$35,0),MATCH(LMP_BY_NODE!$A7,DA_LMP_Basis!$C$23:$AF$23,0)))</f>
        <v>75.440341765511192</v>
      </c>
      <c r="DW7" s="30">
        <f>ENERGY_PRICING!DY$19*(1+INDEX(DA_LMP_Basis!$C$23:$AF$35,MATCH(LMP_BY_NODE!DW$1,DA_LMP_Basis!$C$23:$C$35,0),MATCH(LMP_BY_NODE!$A7,DA_LMP_Basis!$C$23:$AF$23,0)))</f>
        <v>55.37758908342218</v>
      </c>
      <c r="DX7" s="30">
        <f>ENERGY_PRICING!DZ$19*(1+INDEX(DA_LMP_Basis!$C$23:$AF$35,MATCH(LMP_BY_NODE!DX$1,DA_LMP_Basis!$C$23:$C$35,0),MATCH(LMP_BY_NODE!$A7,DA_LMP_Basis!$C$23:$AF$23,0)))</f>
        <v>59.321652697946824</v>
      </c>
      <c r="DY7" s="30">
        <f>ENERGY_PRICING!EA$19*(1+INDEX(DA_LMP_Basis!$C$23:$AF$35,MATCH(LMP_BY_NODE!DY$1,DA_LMP_Basis!$C$23:$C$35,0),MATCH(LMP_BY_NODE!$A7,DA_LMP_Basis!$C$23:$AF$23,0)))</f>
        <v>76.226791310893688</v>
      </c>
      <c r="DZ7" s="30">
        <f>ENERGY_PRICING!EB$19*(1+INDEX(DA_LMP_Basis!$C$23:$AF$35,MATCH(LMP_BY_NODE!DZ$1,DA_LMP_Basis!$C$23:$C$35,0),MATCH(LMP_BY_NODE!$A7,DA_LMP_Basis!$C$23:$AF$23,0)))</f>
        <v>77.089912605433071</v>
      </c>
      <c r="EA7" s="30">
        <f>ENERGY_PRICING!EC$19*(1+INDEX(DA_LMP_Basis!$C$23:$AF$35,MATCH(LMP_BY_NODE!EA$1,DA_LMP_Basis!$C$23:$C$35,0),MATCH(LMP_BY_NODE!$A7,DA_LMP_Basis!$C$23:$AF$23,0)))</f>
        <v>52.58460362826365</v>
      </c>
      <c r="EB7" s="30">
        <f>ENERGY_PRICING!ED$19*(1+INDEX(DA_LMP_Basis!$C$23:$AF$35,MATCH(LMP_BY_NODE!EB$1,DA_LMP_Basis!$C$23:$C$35,0),MATCH(LMP_BY_NODE!$A7,DA_LMP_Basis!$C$23:$AF$23,0)))</f>
        <v>52.865269023759311</v>
      </c>
      <c r="EC7" s="30">
        <f>ENERGY_PRICING!EE$19*(1+INDEX(DA_LMP_Basis!$C$23:$AF$35,MATCH(LMP_BY_NODE!EC$1,DA_LMP_Basis!$C$23:$C$35,0),MATCH(LMP_BY_NODE!$A7,DA_LMP_Basis!$C$23:$AF$23,0)))</f>
        <v>83.390452833957752</v>
      </c>
      <c r="ED7" s="30">
        <f>ENERGY_PRICING!EF$19*(1+INDEX(DA_LMP_Basis!$C$23:$AF$35,MATCH(LMP_BY_NODE!ED$1,DA_LMP_Basis!$C$23:$C$35,0),MATCH(LMP_BY_NODE!$A7,DA_LMP_Basis!$C$23:$AF$23,0)))</f>
        <v>125.0253392505068</v>
      </c>
      <c r="EE7" s="30">
        <f>ENERGY_PRICING!EG$19*(1+INDEX(DA_LMP_Basis!$C$23:$AF$35,MATCH(LMP_BY_NODE!EE$1,DA_LMP_Basis!$C$23:$C$35,0),MATCH(LMP_BY_NODE!$A7,DA_LMP_Basis!$C$23:$AF$23,0)))</f>
        <v>223.45655843333958</v>
      </c>
      <c r="EF7" s="30">
        <f>ENERGY_PRICING!EH$19*(1+INDEX(DA_LMP_Basis!$C$23:$AF$35,MATCH(LMP_BY_NODE!EF$1,DA_LMP_Basis!$C$23:$C$35,0),MATCH(LMP_BY_NODE!$A7,DA_LMP_Basis!$C$23:$AF$23,0)))</f>
        <v>203.15695350571966</v>
      </c>
      <c r="EG7" s="30">
        <f>ENERGY_PRICING!EI$19*(1+INDEX(DA_LMP_Basis!$C$23:$AF$35,MATCH(LMP_BY_NODE!EG$1,DA_LMP_Basis!$C$23:$C$35,0),MATCH(LMP_BY_NODE!$A7,DA_LMP_Basis!$C$23:$AF$23,0)))</f>
        <v>112.72826798376208</v>
      </c>
      <c r="EH7" s="30">
        <f>ENERGY_PRICING!EJ$19*(1+INDEX(DA_LMP_Basis!$C$23:$AF$35,MATCH(LMP_BY_NODE!EH$1,DA_LMP_Basis!$C$23:$C$35,0),MATCH(LMP_BY_NODE!$A7,DA_LMP_Basis!$C$23:$AF$23,0)))</f>
        <v>77.614249930402096</v>
      </c>
      <c r="EI7" s="30">
        <f>ENERGY_PRICING!EK$19*(1+INDEX(DA_LMP_Basis!$C$23:$AF$35,MATCH(LMP_BY_NODE!EI$1,DA_LMP_Basis!$C$23:$C$35,0),MATCH(LMP_BY_NODE!$A7,DA_LMP_Basis!$C$23:$AF$23,0)))</f>
        <v>56.973363840575537</v>
      </c>
      <c r="EJ7" s="30">
        <f>ENERGY_PRICING!EL$19*(1+INDEX(DA_LMP_Basis!$C$23:$AF$35,MATCH(LMP_BY_NODE!EJ$1,DA_LMP_Basis!$C$23:$C$35,0),MATCH(LMP_BY_NODE!$A7,DA_LMP_Basis!$C$23:$AF$23,0)))</f>
        <v>61.031080600006582</v>
      </c>
      <c r="EK7" s="30">
        <f>ENERGY_PRICING!EM$19*(1+INDEX(DA_LMP_Basis!$C$23:$AF$35,MATCH(LMP_BY_NODE!EK$1,DA_LMP_Basis!$C$23:$C$35,0),MATCH(LMP_BY_NODE!$A7,DA_LMP_Basis!$C$23:$AF$23,0)))</f>
        <v>78.423362006838545</v>
      </c>
      <c r="EL7" s="30">
        <f>ENERGY_PRICING!EN$19*(1+INDEX(DA_LMP_Basis!$C$23:$AF$35,MATCH(LMP_BY_NODE!EL$1,DA_LMP_Basis!$C$23:$C$35,0),MATCH(LMP_BY_NODE!$A7,DA_LMP_Basis!$C$23:$AF$23,0)))</f>
        <v>79.311355225146812</v>
      </c>
      <c r="EM7" s="30">
        <f>ENERGY_PRICING!EO$19*(1+INDEX(DA_LMP_Basis!$C$23:$AF$35,MATCH(LMP_BY_NODE!EM$1,DA_LMP_Basis!$C$23:$C$35,0),MATCH(LMP_BY_NODE!$A7,DA_LMP_Basis!$C$23:$AF$23,0)))</f>
        <v>54.0998950028753</v>
      </c>
      <c r="EN7" s="30">
        <f>ENERGY_PRICING!EP$19*(1+INDEX(DA_LMP_Basis!$C$23:$AF$35,MATCH(LMP_BY_NODE!EN$1,DA_LMP_Basis!$C$23:$C$35,0),MATCH(LMP_BY_NODE!$A7,DA_LMP_Basis!$C$23:$AF$23,0)))</f>
        <v>54.388648124123407</v>
      </c>
      <c r="EO7" s="30">
        <f>ENERGY_PRICING!EQ$19*(1+INDEX(DA_LMP_Basis!$C$23:$AF$35,MATCH(LMP_BY_NODE!EO$1,DA_LMP_Basis!$C$23:$C$35,0),MATCH(LMP_BY_NODE!$A7,DA_LMP_Basis!$C$23:$AF$23,0)))</f>
        <v>84.234953051315301</v>
      </c>
      <c r="EP7" s="30">
        <f>ENERGY_PRICING!ER$19*(1+INDEX(DA_LMP_Basis!$C$23:$AF$35,MATCH(LMP_BY_NODE!EP$1,DA_LMP_Basis!$C$23:$C$35,0),MATCH(LMP_BY_NODE!$A7,DA_LMP_Basis!$C$23:$AF$23,0)))</f>
        <v>126.21606244107132</v>
      </c>
      <c r="EQ7" s="30">
        <f>ENERGY_PRICING!ES$19*(1+INDEX(DA_LMP_Basis!$C$23:$AF$35,MATCH(LMP_BY_NODE!EQ$1,DA_LMP_Basis!$C$23:$C$35,0),MATCH(LMP_BY_NODE!$A7,DA_LMP_Basis!$C$23:$AF$23,0)))</f>
        <v>225.49303095775488</v>
      </c>
      <c r="ER7" s="30">
        <f>ENERGY_PRICING!ET$19*(1+INDEX(DA_LMP_Basis!$C$23:$AF$35,MATCH(LMP_BY_NODE!ER$1,DA_LMP_Basis!$C$23:$C$35,0),MATCH(LMP_BY_NODE!$A7,DA_LMP_Basis!$C$23:$AF$23,0)))</f>
        <v>205.00842547351036</v>
      </c>
      <c r="ES7" s="30">
        <f>ENERGY_PRICING!EU$19*(1+INDEX(DA_LMP_Basis!$C$23:$AF$35,MATCH(LMP_BY_NODE!ES$1,DA_LMP_Basis!$C$23:$C$35,0),MATCH(LMP_BY_NODE!$A7,DA_LMP_Basis!$C$23:$AF$23,0)))</f>
        <v>114.91927855220464</v>
      </c>
      <c r="ET7" s="30">
        <f>ENERGY_PRICING!EV$19*(1+INDEX(DA_LMP_Basis!$C$23:$AF$35,MATCH(LMP_BY_NODE!ET$1,DA_LMP_Basis!$C$23:$C$35,0),MATCH(LMP_BY_NODE!$A7,DA_LMP_Basis!$C$23:$AF$23,0)))</f>
        <v>81.035979931701448</v>
      </c>
      <c r="EU7" s="30">
        <f>ENERGY_PRICING!EW$19*(1+INDEX(DA_LMP_Basis!$C$23:$AF$35,MATCH(LMP_BY_NODE!EU$1,DA_LMP_Basis!$C$23:$C$35,0),MATCH(LMP_BY_NODE!$A7,DA_LMP_Basis!$C$23:$AF$23,0)))</f>
        <v>59.485112243775376</v>
      </c>
      <c r="EV7" s="30">
        <f>ENERGY_PRICING!EX$19*(1+INDEX(DA_LMP_Basis!$C$23:$AF$35,MATCH(LMP_BY_NODE!EV$1,DA_LMP_Basis!$C$23:$C$35,0),MATCH(LMP_BY_NODE!$A7,DA_LMP_Basis!$C$23:$AF$23,0)))</f>
        <v>63.721718977469799</v>
      </c>
      <c r="EW7" s="30">
        <f>ENERGY_PRICING!EY$19*(1+INDEX(DA_LMP_Basis!$C$23:$AF$35,MATCH(LMP_BY_NODE!EW$1,DA_LMP_Basis!$C$23:$C$35,0),MATCH(LMP_BY_NODE!$A7,DA_LMP_Basis!$C$23:$AF$23,0)))</f>
        <v>81.880762816898397</v>
      </c>
      <c r="EX7" s="30">
        <f>ENERGY_PRICING!EZ$19*(1+INDEX(DA_LMP_Basis!$C$23:$AF$35,MATCH(LMP_BY_NODE!EX$1,DA_LMP_Basis!$C$23:$C$35,0),MATCH(LMP_BY_NODE!$A7,DA_LMP_Basis!$C$23:$AF$23,0)))</f>
        <v>82.807904426626536</v>
      </c>
      <c r="EY7" s="30">
        <f>ENERGY_PRICING!FA$19*(1+INDEX(DA_LMP_Basis!$C$23:$AF$35,MATCH(LMP_BY_NODE!EY$1,DA_LMP_Basis!$C$23:$C$35,0),MATCH(LMP_BY_NODE!$A7,DA_LMP_Basis!$C$23:$AF$23,0)))</f>
        <v>56.484962615645891</v>
      </c>
      <c r="EZ7" s="30">
        <f>ENERGY_PRICING!FB$19*(1+INDEX(DA_LMP_Basis!$C$23:$AF$35,MATCH(LMP_BY_NODE!EZ$1,DA_LMP_Basis!$C$23:$C$35,0),MATCH(LMP_BY_NODE!$A7,DA_LMP_Basis!$C$23:$AF$23,0)))</f>
        <v>56.786445811832934</v>
      </c>
      <c r="FA7" s="30">
        <f>ENERGY_PRICING!FC$19*(1+INDEX(DA_LMP_Basis!$C$23:$AF$35,MATCH(LMP_BY_NODE!FA$1,DA_LMP_Basis!$C$23:$C$35,0),MATCH(LMP_BY_NODE!$A7,DA_LMP_Basis!$C$23:$AF$23,0)))</f>
        <v>85.56419583006037</v>
      </c>
      <c r="FB7" s="30">
        <f>ENERGY_PRICING!FD$19*(1+INDEX(DA_LMP_Basis!$C$23:$AF$35,MATCH(LMP_BY_NODE!FB$1,DA_LMP_Basis!$C$23:$C$35,0),MATCH(LMP_BY_NODE!$A7,DA_LMP_Basis!$C$23:$AF$23,0)))</f>
        <v>128.09025994867486</v>
      </c>
      <c r="FC7" s="30">
        <f>ENERGY_PRICING!FE$19*(1+INDEX(DA_LMP_Basis!$C$23:$AF$35,MATCH(LMP_BY_NODE!FC$1,DA_LMP_Basis!$C$23:$C$35,0),MATCH(LMP_BY_NODE!$A7,DA_LMP_Basis!$C$23:$AF$23,0)))</f>
        <v>226.97230403991506</v>
      </c>
      <c r="FD7" s="30">
        <f>ENERGY_PRICING!FF$19*(1+INDEX(DA_LMP_Basis!$C$23:$AF$35,MATCH(LMP_BY_NODE!FD$1,DA_LMP_Basis!$C$23:$C$35,0),MATCH(LMP_BY_NODE!$A7,DA_LMP_Basis!$C$23:$AF$23,0)))</f>
        <v>206.35331601904485</v>
      </c>
      <c r="FE7" s="30">
        <f>ENERGY_PRICING!FG$19*(1+INDEX(DA_LMP_Basis!$C$23:$AF$35,MATCH(LMP_BY_NODE!FE$1,DA_LMP_Basis!$C$23:$C$35,0),MATCH(LMP_BY_NODE!$A7,DA_LMP_Basis!$C$23:$AF$23,0)))</f>
        <v>116.51080650937953</v>
      </c>
      <c r="FF7" s="30">
        <f>ENERGY_PRICING!FH$19*(1+INDEX(DA_LMP_Basis!$C$23:$AF$35,MATCH(LMP_BY_NODE!FF$1,DA_LMP_Basis!$C$23:$C$35,0),MATCH(LMP_BY_NODE!$A7,DA_LMP_Basis!$C$23:$AF$23,0)))</f>
        <v>83.521490059953848</v>
      </c>
      <c r="FG7" s="30">
        <f>ENERGY_PRICING!FI$19*(1+INDEX(DA_LMP_Basis!$C$23:$AF$35,MATCH(LMP_BY_NODE!FG$1,DA_LMP_Basis!$C$23:$C$35,0),MATCH(LMP_BY_NODE!$A7,DA_LMP_Basis!$C$23:$AF$23,0)))</f>
        <v>61.309620926051394</v>
      </c>
      <c r="FH7" s="30">
        <f>ENERGY_PRICING!FJ$19*(1+INDEX(DA_LMP_Basis!$C$23:$AF$35,MATCH(LMP_BY_NODE!FH$1,DA_LMP_Basis!$C$23:$C$35,0),MATCH(LMP_BY_NODE!$A7,DA_LMP_Basis!$C$23:$AF$23,0)))</f>
        <v>65.676171531034768</v>
      </c>
      <c r="FI7" s="30">
        <f>ENERGY_PRICING!FK$19*(1+INDEX(DA_LMP_Basis!$C$23:$AF$35,MATCH(LMP_BY_NODE!FI$1,DA_LMP_Basis!$C$23:$C$35,0),MATCH(LMP_BY_NODE!$A7,DA_LMP_Basis!$C$23:$AF$23,0)))</f>
        <v>84.392183860513313</v>
      </c>
      <c r="FJ7" s="30">
        <f>ENERGY_PRICING!FL$19*(1+INDEX(DA_LMP_Basis!$C$23:$AF$35,MATCH(LMP_BY_NODE!FJ$1,DA_LMP_Basis!$C$23:$C$35,0),MATCH(LMP_BY_NODE!$A7,DA_LMP_Basis!$C$23:$AF$23,0)))</f>
        <v>85.347762466539223</v>
      </c>
      <c r="FK7" s="30">
        <f>ENERGY_PRICING!FM$19*(1+INDEX(DA_LMP_Basis!$C$23:$AF$35,MATCH(LMP_BY_NODE!FK$1,DA_LMP_Basis!$C$23:$C$35,0),MATCH(LMP_BY_NODE!$A7,DA_LMP_Basis!$C$23:$AF$23,0)))</f>
        <v>58.217451650682818</v>
      </c>
      <c r="FL7" s="30">
        <f>ENERGY_PRICING!FN$19*(1+INDEX(DA_LMP_Basis!$C$23:$AF$35,MATCH(LMP_BY_NODE!FL$1,DA_LMP_Basis!$C$23:$C$35,0),MATCH(LMP_BY_NODE!$A7,DA_LMP_Basis!$C$23:$AF$23,0)))</f>
        <v>58.528181844786744</v>
      </c>
      <c r="FM7" s="30">
        <f>ENERGY_PRICING!FO$19*(1+INDEX(DA_LMP_Basis!$C$23:$AF$35,MATCH(LMP_BY_NODE!FM$1,DA_LMP_Basis!$C$23:$C$35,0),MATCH(LMP_BY_NODE!$A7,DA_LMP_Basis!$C$23:$AF$23,0)))</f>
        <v>86.529744364930934</v>
      </c>
      <c r="FN7" s="30">
        <f>ENERGY_PRICING!FP$19*(1+INDEX(DA_LMP_Basis!$C$23:$AF$35,MATCH(LMP_BY_NODE!FN$1,DA_LMP_Basis!$C$23:$C$35,0),MATCH(LMP_BY_NODE!$A7,DA_LMP_Basis!$C$23:$AF$23,0)))</f>
        <v>129.45165809689962</v>
      </c>
      <c r="FO7" s="30">
        <f>ENERGY_PRICING!FQ$19*(1+INDEX(DA_LMP_Basis!$C$23:$AF$35,MATCH(LMP_BY_NODE!FO$1,DA_LMP_Basis!$C$23:$C$35,0),MATCH(LMP_BY_NODE!$A7,DA_LMP_Basis!$C$23:$AF$23,0)))</f>
        <v>227.26547434574132</v>
      </c>
      <c r="FP7" s="30">
        <f>ENERGY_PRICING!FR$19*(1+INDEX(DA_LMP_Basis!$C$23:$AF$35,MATCH(LMP_BY_NODE!FP$1,DA_LMP_Basis!$C$23:$C$35,0),MATCH(LMP_BY_NODE!$A7,DA_LMP_Basis!$C$23:$AF$23,0)))</f>
        <v>206.61985367006562</v>
      </c>
      <c r="FQ7" s="30">
        <f>ENERGY_PRICING!FS$19*(1+INDEX(DA_LMP_Basis!$C$23:$AF$35,MATCH(LMP_BY_NODE!FQ$1,DA_LMP_Basis!$C$23:$C$35,0),MATCH(LMP_BY_NODE!$A7,DA_LMP_Basis!$C$23:$AF$23,0)))</f>
        <v>116.82622409086807</v>
      </c>
      <c r="FR7" s="30">
        <f>ENERGY_PRICING!FT$19*(1+INDEX(DA_LMP_Basis!$C$23:$AF$35,MATCH(LMP_BY_NODE!FR$1,DA_LMP_Basis!$C$23:$C$35,0),MATCH(LMP_BY_NODE!$A7,DA_LMP_Basis!$C$23:$AF$23,0)))</f>
        <v>84.014081842513718</v>
      </c>
      <c r="FS7" s="30">
        <f>ENERGY_PRICING!FU$19*(1+INDEX(DA_LMP_Basis!$C$23:$AF$35,MATCH(LMP_BY_NODE!FS$1,DA_LMP_Basis!$C$23:$C$35,0),MATCH(LMP_BY_NODE!$A7,DA_LMP_Basis!$C$23:$AF$23,0)))</f>
        <v>61.671211882323306</v>
      </c>
      <c r="FT7" s="30">
        <f>ENERGY_PRICING!FV$19*(1+INDEX(DA_LMP_Basis!$C$23:$AF$35,MATCH(LMP_BY_NODE!FT$1,DA_LMP_Basis!$C$23:$C$35,0),MATCH(LMP_BY_NODE!$A7,DA_LMP_Basis!$C$23:$AF$23,0)))</f>
        <v>66.063515463512005</v>
      </c>
      <c r="FU7" s="30">
        <f>ENERGY_PRICING!FW$19*(1+INDEX(DA_LMP_Basis!$C$23:$AF$35,MATCH(LMP_BY_NODE!FU$1,DA_LMP_Basis!$C$23:$C$35,0),MATCH(LMP_BY_NODE!$A7,DA_LMP_Basis!$C$23:$AF$23,0)))</f>
        <v>84.889910807819106</v>
      </c>
      <c r="FV7" s="30">
        <f>ENERGY_PRICING!FX$19*(1+INDEX(DA_LMP_Basis!$C$23:$AF$35,MATCH(LMP_BY_NODE!FV$1,DA_LMP_Basis!$C$23:$C$35,0),MATCH(LMP_BY_NODE!$A7,DA_LMP_Basis!$C$23:$AF$23,0)))</f>
        <v>85.851125210914489</v>
      </c>
      <c r="FW7" s="30">
        <f>ENERGY_PRICING!FY$19*(1+INDEX(DA_LMP_Basis!$C$23:$AF$35,MATCH(LMP_BY_NODE!FW$1,DA_LMP_Basis!$C$23:$C$35,0),MATCH(LMP_BY_NODE!$A7,DA_LMP_Basis!$C$23:$AF$23,0)))</f>
        <v>58.560805657706851</v>
      </c>
      <c r="FX7" s="30">
        <f>ENERGY_PRICING!FZ$19*(1+INDEX(DA_LMP_Basis!$C$23:$AF$35,MATCH(LMP_BY_NODE!FX$1,DA_LMP_Basis!$C$23:$C$35,0),MATCH(LMP_BY_NODE!$A7,DA_LMP_Basis!$C$23:$AF$23,0)))</f>
        <v>58.873368471656271</v>
      </c>
      <c r="FY7" s="30">
        <f>ENERGY_PRICING!GA$19*(1+INDEX(DA_LMP_Basis!$C$23:$AF$35,MATCH(LMP_BY_NODE!FY$1,DA_LMP_Basis!$C$23:$C$35,0),MATCH(LMP_BY_NODE!$A7,DA_LMP_Basis!$C$23:$AF$23,0)))</f>
        <v>86.721101973388713</v>
      </c>
      <c r="FZ7" s="30">
        <f>ENERGY_PRICING!GB$19*(1+INDEX(DA_LMP_Basis!$C$23:$AF$35,MATCH(LMP_BY_NODE!FZ$1,DA_LMP_Basis!$C$23:$C$35,0),MATCH(LMP_BY_NODE!$A7,DA_LMP_Basis!$C$23:$AF$23,0)))</f>
        <v>129.72146731352075</v>
      </c>
      <c r="GA7" s="30">
        <f>ENERGY_PRICING!GC$19*(1+INDEX(DA_LMP_Basis!$C$23:$AF$35,MATCH(LMP_BY_NODE!GA$1,DA_LMP_Basis!$C$23:$C$35,0),MATCH(LMP_BY_NODE!$A7,DA_LMP_Basis!$C$23:$AF$23,0)))</f>
        <v>228.17484929761201</v>
      </c>
      <c r="GB7" s="30">
        <f>ENERGY_PRICING!GD$19*(1+INDEX(DA_LMP_Basis!$C$23:$AF$35,MATCH(LMP_BY_NODE!GB$1,DA_LMP_Basis!$C$23:$C$35,0),MATCH(LMP_BY_NODE!$A7,DA_LMP_Basis!$C$23:$AF$23,0)))</f>
        <v>207.44661770022756</v>
      </c>
      <c r="GC7" s="30">
        <f>ENERGY_PRICING!GE$19*(1+INDEX(DA_LMP_Basis!$C$23:$AF$35,MATCH(LMP_BY_NODE!GC$1,DA_LMP_Basis!$C$23:$C$35,0),MATCH(LMP_BY_NODE!$A7,DA_LMP_Basis!$C$23:$AF$23,0)))</f>
        <v>117.80460710676346</v>
      </c>
      <c r="GD7" s="30">
        <f>ENERGY_PRICING!GF$19*(1+INDEX(DA_LMP_Basis!$C$23:$AF$35,MATCH(LMP_BY_NODE!GD$1,DA_LMP_Basis!$C$23:$C$35,0),MATCH(LMP_BY_NODE!$A7,DA_LMP_Basis!$C$23:$AF$23,0)))</f>
        <v>85.542035457374951</v>
      </c>
      <c r="GE7" s="30">
        <f>ENERGY_PRICING!GG$19*(1+INDEX(DA_LMP_Basis!$C$23:$AF$35,MATCH(LMP_BY_NODE!GE$1,DA_LMP_Basis!$C$23:$C$35,0),MATCH(LMP_BY_NODE!$A7,DA_LMP_Basis!$C$23:$AF$23,0)))</f>
        <v>62.792818511377554</v>
      </c>
      <c r="GF7" s="30">
        <f>ENERGY_PRICING!GH$19*(1+INDEX(DA_LMP_Basis!$C$23:$AF$35,MATCH(LMP_BY_NODE!GF$1,DA_LMP_Basis!$C$23:$C$35,0),MATCH(LMP_BY_NODE!$A7,DA_LMP_Basis!$C$23:$AF$23,0)))</f>
        <v>67.265004369290125</v>
      </c>
      <c r="GG7" s="30">
        <f>ENERGY_PRICING!GI$19*(1+INDEX(DA_LMP_Basis!$C$23:$AF$35,MATCH(LMP_BY_NODE!GG$1,DA_LMP_Basis!$C$23:$C$35,0),MATCH(LMP_BY_NODE!$A7,DA_LMP_Basis!$C$23:$AF$23,0)))</f>
        <v>86.433793014699575</v>
      </c>
      <c r="GH7" s="30">
        <f>ENERGY_PRICING!GJ$19*(1+INDEX(DA_LMP_Basis!$C$23:$AF$35,MATCH(LMP_BY_NODE!GH$1,DA_LMP_Basis!$C$23:$C$35,0),MATCH(LMP_BY_NODE!$A7,DA_LMP_Basis!$C$23:$AF$23,0)))</f>
        <v>87.412488904108386</v>
      </c>
      <c r="GI7" s="30">
        <f>ENERGY_PRICING!GK$19*(1+INDEX(DA_LMP_Basis!$C$23:$AF$35,MATCH(LMP_BY_NODE!GI$1,DA_LMP_Basis!$C$23:$C$35,0),MATCH(LMP_BY_NODE!$A7,DA_LMP_Basis!$C$23:$AF$23,0)))</f>
        <v>59.625843717178938</v>
      </c>
      <c r="GJ7" s="30">
        <f>ENERGY_PRICING!GL$19*(1+INDEX(DA_LMP_Basis!$C$23:$AF$35,MATCH(LMP_BY_NODE!GJ$1,DA_LMP_Basis!$C$23:$C$35,0),MATCH(LMP_BY_NODE!$A7,DA_LMP_Basis!$C$23:$AF$23,0)))</f>
        <v>59.944091071993071</v>
      </c>
      <c r="GK7" s="30">
        <f>ENERGY_PRICING!GM$19*(1+INDEX(DA_LMP_Basis!$C$23:$AF$35,MATCH(LMP_BY_NODE!GK$1,DA_LMP_Basis!$C$23:$C$35,0),MATCH(LMP_BY_NODE!$A7,DA_LMP_Basis!$C$23:$AF$23,0)))</f>
        <v>87.314667598975902</v>
      </c>
      <c r="GL7" s="30">
        <f>ENERGY_PRICING!GN$19*(1+INDEX(DA_LMP_Basis!$C$23:$AF$35,MATCH(LMP_BY_NODE!GL$1,DA_LMP_Basis!$C$23:$C$35,0),MATCH(LMP_BY_NODE!$A7,DA_LMP_Basis!$C$23:$AF$23,0)))</f>
        <v>130.55837930120515</v>
      </c>
      <c r="GM7" s="30">
        <f>ENERGY_PRICING!GO$19*(1+INDEX(DA_LMP_Basis!$C$23:$AF$35,MATCH(LMP_BY_NODE!GM$1,DA_LMP_Basis!$C$23:$C$35,0),MATCH(LMP_BY_NODE!$A7,DA_LMP_Basis!$C$23:$AF$23,0)))</f>
        <v>229.45422323627128</v>
      </c>
      <c r="GN7" s="30">
        <f>ENERGY_PRICING!GP$19*(1+INDEX(DA_LMP_Basis!$C$23:$AF$35,MATCH(LMP_BY_NODE!GN$1,DA_LMP_Basis!$C$23:$C$35,0),MATCH(LMP_BY_NODE!$A7,DA_LMP_Basis!$C$23:$AF$23,0)))</f>
        <v>208.60976866610159</v>
      </c>
      <c r="GO7" s="30">
        <f>ENERGY_PRICING!GQ$19*(1+INDEX(DA_LMP_Basis!$C$23:$AF$35,MATCH(LMP_BY_NODE!GO$1,DA_LMP_Basis!$C$23:$C$35,0),MATCH(LMP_BY_NODE!$A7,DA_LMP_Basis!$C$23:$AF$23,0)))</f>
        <v>119.18106654188264</v>
      </c>
      <c r="GP7" s="30">
        <f>ENERGY_PRICING!GR$19*(1+INDEX(DA_LMP_Basis!$C$23:$AF$35,MATCH(LMP_BY_NODE!GP$1,DA_LMP_Basis!$C$23:$C$35,0),MATCH(LMP_BY_NODE!$A7,DA_LMP_Basis!$C$23:$AF$23,0)))</f>
        <v>87.691670248076491</v>
      </c>
      <c r="GQ7" s="30">
        <f>ENERGY_PRICING!GS$19*(1+INDEX(DA_LMP_Basis!$C$23:$AF$35,MATCH(LMP_BY_NODE!GQ$1,DA_LMP_Basis!$C$23:$C$35,0),MATCH(LMP_BY_NODE!$A7,DA_LMP_Basis!$C$23:$AF$23,0)))</f>
        <v>64.370775203155432</v>
      </c>
      <c r="GR7" s="30">
        <f>ENERGY_PRICING!GT$19*(1+INDEX(DA_LMP_Basis!$C$23:$AF$35,MATCH(LMP_BY_NODE!GR$1,DA_LMP_Basis!$C$23:$C$35,0),MATCH(LMP_BY_NODE!$A7,DA_LMP_Basis!$C$23:$AF$23,0)))</f>
        <v>68.955345180282023</v>
      </c>
      <c r="GS7" s="30">
        <f>ENERGY_PRICING!GU$19*(1+INDEX(DA_LMP_Basis!$C$23:$AF$35,MATCH(LMP_BY_NODE!GS$1,DA_LMP_Basis!$C$23:$C$35,0),MATCH(LMP_BY_NODE!$A7,DA_LMP_Basis!$C$23:$AF$23,0)))</f>
        <v>88.605837291682874</v>
      </c>
      <c r="GT7" s="30">
        <f>ENERGY_PRICING!GV$19*(1+INDEX(DA_LMP_Basis!$C$23:$AF$35,MATCH(LMP_BY_NODE!GT$1,DA_LMP_Basis!$C$23:$C$35,0),MATCH(LMP_BY_NODE!$A7,DA_LMP_Basis!$C$23:$AF$23,0)))</f>
        <v>89.609127390501612</v>
      </c>
      <c r="GU7" s="30">
        <f>ENERGY_PRICING!GW$19*(1+INDEX(DA_LMP_Basis!$C$23:$AF$35,MATCH(LMP_BY_NODE!GU$1,DA_LMP_Basis!$C$23:$C$35,0),MATCH(LMP_BY_NODE!$A7,DA_LMP_Basis!$C$23:$AF$23,0)))</f>
        <v>61.124215685931638</v>
      </c>
      <c r="GV7" s="30">
        <f>ENERGY_PRICING!GX$19*(1+INDEX(DA_LMP_Basis!$C$23:$AF$35,MATCH(LMP_BY_NODE!GV$1,DA_LMP_Basis!$C$23:$C$35,0),MATCH(LMP_BY_NODE!$A7,DA_LMP_Basis!$C$23:$AF$23,0)))</f>
        <v>61.450460460754535</v>
      </c>
      <c r="GW7" s="30">
        <f>ENERGY_PRICING!GY$19*(1+INDEX(DA_LMP_Basis!$C$23:$AF$35,MATCH(LMP_BY_NODE!GW$1,DA_LMP_Basis!$C$23:$C$35,0),MATCH(LMP_BY_NODE!$A7,DA_LMP_Basis!$C$23:$AF$23,0)))</f>
        <v>88.149738315073947</v>
      </c>
      <c r="GX7" s="30">
        <f>ENERGY_PRICING!GZ$19*(1+INDEX(DA_LMP_Basis!$C$23:$AF$35,MATCH(LMP_BY_NODE!GX$1,DA_LMP_Basis!$C$23:$C$35,0),MATCH(LMP_BY_NODE!$A7,DA_LMP_Basis!$C$23:$AF$23,0)))</f>
        <v>131.73580714193508</v>
      </c>
      <c r="GY7" s="30">
        <f>ENERGY_PRICING!HA$19*(1+INDEX(DA_LMP_Basis!$C$23:$AF$35,MATCH(LMP_BY_NODE!GY$1,DA_LMP_Basis!$C$23:$C$35,0),MATCH(LMP_BY_NODE!$A7,DA_LMP_Basis!$C$23:$AF$23,0)))</f>
        <v>231.22894310953831</v>
      </c>
      <c r="GZ7" s="30">
        <f>ENERGY_PRICING!HB$19*(1+INDEX(DA_LMP_Basis!$C$23:$AF$35,MATCH(LMP_BY_NODE!GZ$1,DA_LMP_Basis!$C$23:$C$35,0),MATCH(LMP_BY_NODE!$A7,DA_LMP_Basis!$C$23:$AF$23,0)))</f>
        <v>210.22326654375078</v>
      </c>
      <c r="HA7" s="30">
        <f>ENERGY_PRICING!HC$19*(1+INDEX(DA_LMP_Basis!$C$23:$AF$35,MATCH(LMP_BY_NODE!HA$1,DA_LMP_Basis!$C$23:$C$35,0),MATCH(LMP_BY_NODE!$A7,DA_LMP_Basis!$C$23:$AF$23,0)))</f>
        <v>121.09046131727717</v>
      </c>
      <c r="HB7" s="30">
        <f>ENERGY_PRICING!HD$19*(1+INDEX(DA_LMP_Basis!$C$23:$AF$35,MATCH(LMP_BY_NODE!HB$1,DA_LMP_Basis!$C$23:$C$35,0),MATCH(LMP_BY_NODE!$A7,DA_LMP_Basis!$C$23:$AF$23,0)))</f>
        <v>90.673597164082167</v>
      </c>
      <c r="HC7" s="30">
        <f>ENERGY_PRICING!HE$19*(1+INDEX(DA_LMP_Basis!$C$23:$AF$35,MATCH(LMP_BY_NODE!HC$1,DA_LMP_Basis!$C$23:$C$35,0),MATCH(LMP_BY_NODE!$A7,DA_LMP_Basis!$C$23:$AF$23,0)))</f>
        <v>66.559682617501878</v>
      </c>
      <c r="HD7" s="30">
        <f>ENERGY_PRICING!HF$19*(1+INDEX(DA_LMP_Basis!$C$23:$AF$35,MATCH(LMP_BY_NODE!HD$1,DA_LMP_Basis!$C$23:$C$35,0),MATCH(LMP_BY_NODE!$A7,DA_LMP_Basis!$C$23:$AF$23,0)))</f>
        <v>71.300149415551502</v>
      </c>
      <c r="HE7" s="30">
        <f>ENERGY_PRICING!HG$19*(1+INDEX(DA_LMP_Basis!$C$23:$AF$35,MATCH(LMP_BY_NODE!HE$1,DA_LMP_Basis!$C$23:$C$35,0),MATCH(LMP_BY_NODE!$A7,DA_LMP_Basis!$C$23:$AF$23,0)))</f>
        <v>91.618850162664003</v>
      </c>
      <c r="HF7" s="30">
        <f>ENERGY_PRICING!HH$19*(1+INDEX(DA_LMP_Basis!$C$23:$AF$35,MATCH(LMP_BY_NODE!HF$1,DA_LMP_Basis!$C$23:$C$35,0),MATCH(LMP_BY_NODE!$A7,DA_LMP_Basis!$C$23:$AF$23,0)))</f>
        <v>92.656256817157498</v>
      </c>
      <c r="HG7" s="30">
        <f>ENERGY_PRICING!HI$19*(1+INDEX(DA_LMP_Basis!$C$23:$AF$35,MATCH(LMP_BY_NODE!HG$1,DA_LMP_Basis!$C$23:$C$35,0),MATCH(LMP_BY_NODE!$A7,DA_LMP_Basis!$C$23:$AF$23,0)))</f>
        <v>63.202724892769488</v>
      </c>
      <c r="HH7" s="30">
        <f>ENERGY_PRICING!HJ$19*(1+INDEX(DA_LMP_Basis!$C$23:$AF$35,MATCH(LMP_BY_NODE!HH$1,DA_LMP_Basis!$C$23:$C$35,0),MATCH(LMP_BY_NODE!$A7,DA_LMP_Basis!$C$23:$AF$23,0)))</f>
        <v>63.540063515759471</v>
      </c>
      <c r="HI7" s="30">
        <f>ENERGY_PRICING!HK$19*(1+INDEX(DA_LMP_Basis!$C$23:$AF$35,MATCH(LMP_BY_NODE!HI$1,DA_LMP_Basis!$C$23:$C$35,0),MATCH(LMP_BY_NODE!$A7,DA_LMP_Basis!$C$23:$AF$23,0)))</f>
        <v>89.308130361886796</v>
      </c>
      <c r="HJ7" s="30">
        <f>ENERGY_PRICING!HL$19*(1+INDEX(DA_LMP_Basis!$C$23:$AF$35,MATCH(LMP_BY_NODE!HJ$1,DA_LMP_Basis!$C$23:$C$35,0),MATCH(LMP_BY_NODE!$A7,DA_LMP_Basis!$C$23:$AF$23,0)))</f>
        <v>133.36910959178104</v>
      </c>
      <c r="HK7" s="30">
        <f>ENERGY_PRICING!HM$19*(1+INDEX(DA_LMP_Basis!$C$23:$AF$35,MATCH(LMP_BY_NODE!HK$1,DA_LMP_Basis!$C$23:$C$35,0),MATCH(LMP_BY_NODE!$A7,DA_LMP_Basis!$C$23:$AF$23,0)))</f>
        <v>232.90267766419737</v>
      </c>
      <c r="HL7" s="30">
        <f>ENERGY_PRICING!HN$19*(1+INDEX(DA_LMP_Basis!$C$23:$AF$35,MATCH(LMP_BY_NODE!HL$1,DA_LMP_Basis!$C$23:$C$35,0),MATCH(LMP_BY_NODE!$A7,DA_LMP_Basis!$C$23:$AF$23,0)))</f>
        <v>211.74495297571659</v>
      </c>
      <c r="HM7" s="30">
        <f>ENERGY_PRICING!HO$19*(1+INDEX(DA_LMP_Basis!$C$23:$AF$35,MATCH(LMP_BY_NODE!HM$1,DA_LMP_Basis!$C$23:$C$35,0),MATCH(LMP_BY_NODE!$A7,DA_LMP_Basis!$C$23:$AF$23,0)))</f>
        <v>122.89120748696998</v>
      </c>
      <c r="HN7" s="30">
        <f>ENERGY_PRICING!HP$19*(1+INDEX(DA_LMP_Basis!$C$23:$AF$35,MATCH(LMP_BY_NODE!HN$1,DA_LMP_Basis!$C$23:$C$35,0),MATCH(LMP_BY_NODE!$A7,DA_LMP_Basis!$C$23:$AF$23,0)))</f>
        <v>93.485846124589344</v>
      </c>
      <c r="HO7" s="30">
        <f>ENERGY_PRICING!HQ$19*(1+INDEX(DA_LMP_Basis!$C$23:$AF$35,MATCH(LMP_BY_NODE!HO$1,DA_LMP_Basis!$C$23:$C$35,0),MATCH(LMP_BY_NODE!$A7,DA_LMP_Basis!$C$23:$AF$23,0)))</f>
        <v>68.624036565145914</v>
      </c>
      <c r="HP7" s="30">
        <f>ENERGY_PRICING!HR$19*(1+INDEX(DA_LMP_Basis!$C$23:$AF$35,MATCH(LMP_BY_NODE!HP$1,DA_LMP_Basis!$C$23:$C$35,0),MATCH(LMP_BY_NODE!$A7,DA_LMP_Basis!$C$23:$AF$23,0)))</f>
        <v>73.511529324909716</v>
      </c>
      <c r="HQ7" s="30">
        <f>ENERGY_PRICING!HS$19*(1+INDEX(DA_LMP_Basis!$C$23:$AF$35,MATCH(LMP_BY_NODE!HQ$1,DA_LMP_Basis!$C$23:$C$35,0),MATCH(LMP_BY_NODE!$A7,DA_LMP_Basis!$C$23:$AF$23,0)))</f>
        <v>94.460416221486682</v>
      </c>
      <c r="HR7" s="30">
        <f>ENERGY_PRICING!HT$19*(1+INDEX(DA_LMP_Basis!$C$23:$AF$35,MATCH(LMP_BY_NODE!HR$1,DA_LMP_Basis!$C$23:$C$35,0),MATCH(LMP_BY_NODE!$A7,DA_LMP_Basis!$C$23:$AF$23,0)))</f>
        <v>95.529998127398102</v>
      </c>
      <c r="HS7" s="30">
        <f>ENERGY_PRICING!HU$19*(1+INDEX(DA_LMP_Basis!$C$23:$AF$35,MATCH(LMP_BY_NODE!HS$1,DA_LMP_Basis!$C$23:$C$35,0),MATCH(LMP_BY_NODE!$A7,DA_LMP_Basis!$C$23:$AF$23,0)))</f>
        <v>65.162962524671016</v>
      </c>
      <c r="HT7" s="30">
        <f>ENERGY_PRICING!HV$19*(1+INDEX(DA_LMP_Basis!$C$23:$AF$35,MATCH(LMP_BY_NODE!HT$1,DA_LMP_Basis!$C$23:$C$35,0),MATCH(LMP_BY_NODE!$A7,DA_LMP_Basis!$C$23:$AF$23,0)))</f>
        <v>65.510763732377086</v>
      </c>
      <c r="HU7" s="30">
        <f>ENERGY_PRICING!HW$19*(1+INDEX(DA_LMP_Basis!$C$23:$AF$35,MATCH(LMP_BY_NODE!HU$1,DA_LMP_Basis!$C$23:$C$35,0),MATCH(LMP_BY_NODE!$A7,DA_LMP_Basis!$C$23:$AF$23,0)))</f>
        <v>90.400607448438905</v>
      </c>
      <c r="HV7" s="30">
        <f>ENERGY_PRICING!HX$19*(1+INDEX(DA_LMP_Basis!$C$23:$AF$35,MATCH(LMP_BY_NODE!HV$1,DA_LMP_Basis!$C$23:$C$35,0),MATCH(LMP_BY_NODE!$A7,DA_LMP_Basis!$C$23:$AF$23,0)))</f>
        <v>134.90947367385112</v>
      </c>
      <c r="HW7" s="30">
        <f>ENERGY_PRICING!HY$19*(1+INDEX(DA_LMP_Basis!$C$23:$AF$35,MATCH(LMP_BY_NODE!HW$1,DA_LMP_Basis!$C$23:$C$35,0),MATCH(LMP_BY_NODE!$A7,DA_LMP_Basis!$C$23:$AF$23,0)))</f>
        <v>234.6109479031368</v>
      </c>
      <c r="HX7" s="30">
        <f>ENERGY_PRICING!HZ$19*(1+INDEX(DA_LMP_Basis!$C$23:$AF$35,MATCH(LMP_BY_NODE!HX$1,DA_LMP_Basis!$C$23:$C$35,0),MATCH(LMP_BY_NODE!$A7,DA_LMP_Basis!$C$23:$AF$23,0)))</f>
        <v>213.29803774503634</v>
      </c>
      <c r="HY7" s="30">
        <f>ENERGY_PRICING!IA$19*(1+INDEX(DA_LMP_Basis!$C$23:$AF$35,MATCH(LMP_BY_NODE!HY$1,DA_LMP_Basis!$C$23:$C$35,0),MATCH(LMP_BY_NODE!$A7,DA_LMP_Basis!$C$23:$AF$23,0)))</f>
        <v>124.72911008688193</v>
      </c>
      <c r="HZ7" s="30">
        <f>ENERGY_PRICING!IB$19*(1+INDEX(DA_LMP_Basis!$C$23:$AF$35,MATCH(LMP_BY_NODE!HZ$1,DA_LMP_Basis!$C$23:$C$35,0),MATCH(LMP_BY_NODE!$A7,DA_LMP_Basis!$C$23:$AF$23,0)))</f>
        <v>96.35612277051861</v>
      </c>
      <c r="IA7" s="30">
        <f>ENERGY_PRICING!IC$19*(1+INDEX(DA_LMP_Basis!$C$23:$AF$35,MATCH(LMP_BY_NODE!IA$1,DA_LMP_Basis!$C$23:$C$35,0),MATCH(LMP_BY_NODE!$A7,DA_LMP_Basis!$C$23:$AF$23,0)))</f>
        <v>70.730986201562857</v>
      </c>
      <c r="IB7" s="30">
        <f>ENERGY_PRICING!ID$19*(1+INDEX(DA_LMP_Basis!$C$23:$AF$35,MATCH(LMP_BY_NODE!IB$1,DA_LMP_Basis!$C$23:$C$35,0),MATCH(LMP_BY_NODE!$A7,DA_LMP_Basis!$C$23:$AF$23,0)))</f>
        <v>75.768538643161307</v>
      </c>
      <c r="IC7" s="30">
        <f>ENERGY_PRICING!IE$19*(1+INDEX(DA_LMP_Basis!$C$23:$AF$35,MATCH(LMP_BY_NODE!IC$1,DA_LMP_Basis!$C$23:$C$35,0),MATCH(LMP_BY_NODE!$A7,DA_LMP_Basis!$C$23:$AF$23,0)))</f>
        <v>97.360614892031478</v>
      </c>
      <c r="ID7" s="30">
        <f>ENERGY_PRICING!IF$19*(1+INDEX(DA_LMP_Basis!$C$23:$AF$35,MATCH(LMP_BY_NODE!ID$1,DA_LMP_Basis!$C$23:$C$35,0),MATCH(LMP_BY_NODE!$A7,DA_LMP_Basis!$C$23:$AF$23,0)))</f>
        <v>98.463035950528152</v>
      </c>
      <c r="IE7" s="30">
        <f>ENERGY_PRICING!IG$19*(1+INDEX(DA_LMP_Basis!$C$23:$AF$35,MATCH(LMP_BY_NODE!IE$1,DA_LMP_Basis!$C$23:$C$35,0),MATCH(LMP_BY_NODE!$A7,DA_LMP_Basis!$C$23:$AF$23,0)))</f>
        <v>67.1636475188985</v>
      </c>
      <c r="IF7" s="30">
        <f>ENERGY_PRICING!IH$19*(1+INDEX(DA_LMP_Basis!$C$23:$AF$35,MATCH(LMP_BY_NODE!IF$1,DA_LMP_Basis!$C$23:$C$35,0),MATCH(LMP_BY_NODE!$A7,DA_LMP_Basis!$C$23:$AF$23,0)))</f>
        <v>67.522127195327798</v>
      </c>
      <c r="IG7" s="30">
        <f>ENERGY_PRICING!II$19*(1+INDEX(DA_LMP_Basis!$C$23:$AF$35,MATCH(LMP_BY_NODE!IG$1,DA_LMP_Basis!$C$23:$C$35,0),MATCH(LMP_BY_NODE!$A7,DA_LMP_Basis!$C$23:$AF$23,0)))</f>
        <v>91.51562660633661</v>
      </c>
      <c r="IH7" s="30">
        <f>ENERGY_PRICING!IJ$19*(1+INDEX(DA_LMP_Basis!$C$23:$AF$35,MATCH(LMP_BY_NODE!IH$1,DA_LMP_Basis!$C$23:$C$35,0),MATCH(LMP_BY_NODE!$A7,DA_LMP_Basis!$C$23:$AF$23,0)))</f>
        <v>136.48162148618306</v>
      </c>
      <c r="II7" s="30">
        <f>ENERGY_PRICING!IK$19*(1+INDEX(DA_LMP_Basis!$C$23:$AF$35,MATCH(LMP_BY_NODE!II$1,DA_LMP_Basis!$C$23:$C$35,0),MATCH(LMP_BY_NODE!$A7,DA_LMP_Basis!$C$23:$AF$23,0)))</f>
        <v>235.39447961181909</v>
      </c>
      <c r="IJ7" s="30">
        <f>ENERGY_PRICING!IL$19*(1+INDEX(DA_LMP_Basis!$C$23:$AF$35,MATCH(LMP_BY_NODE!IJ$1,DA_LMP_Basis!$C$23:$C$35,0),MATCH(LMP_BY_NODE!$A7,DA_LMP_Basis!$C$23:$AF$23,0)))</f>
        <v>214.01039058903891</v>
      </c>
      <c r="IK7" s="30">
        <f>ENERGY_PRICING!IM$19*(1+INDEX(DA_LMP_Basis!$C$23:$AF$35,MATCH(LMP_BY_NODE!IK$1,DA_LMP_Basis!$C$23:$C$35,0),MATCH(LMP_BY_NODE!$A7,DA_LMP_Basis!$C$23:$AF$23,0)))</f>
        <v>125.57210022490287</v>
      </c>
      <c r="IL7" s="30">
        <f>ENERGY_PRICING!IN$19*(1+INDEX(DA_LMP_Basis!$C$23:$AF$35,MATCH(LMP_BY_NODE!IL$1,DA_LMP_Basis!$C$23:$C$35,0),MATCH(LMP_BY_NODE!$A7,DA_LMP_Basis!$C$23:$AF$23,0)))</f>
        <v>97.672631548527889</v>
      </c>
      <c r="IM7" s="30">
        <f>ENERGY_PRICING!IO$19*(1+INDEX(DA_LMP_Basis!$C$23:$AF$35,MATCH(LMP_BY_NODE!IM$1,DA_LMP_Basis!$C$23:$C$35,0),MATCH(LMP_BY_NODE!$A7,DA_LMP_Basis!$C$23:$AF$23,0)))</f>
        <v>71.697380049034081</v>
      </c>
      <c r="IN7" s="30">
        <f>ENERGY_PRICING!IP$19*(1+INDEX(DA_LMP_Basis!$C$23:$AF$35,MATCH(LMP_BY_NODE!IN$1,DA_LMP_Basis!$C$23:$C$35,0),MATCH(LMP_BY_NODE!$A7,DA_LMP_Basis!$C$23:$AF$23,0)))</f>
        <v>76.803760312034598</v>
      </c>
      <c r="IO7" s="30">
        <f>ENERGY_PRICING!IQ$19*(1+INDEX(DA_LMP_Basis!$C$23:$AF$35,MATCH(LMP_BY_NODE!IO$1,DA_LMP_Basis!$C$23:$C$35,0),MATCH(LMP_BY_NODE!$A7,DA_LMP_Basis!$C$23:$AF$23,0)))</f>
        <v>98.690847994529847</v>
      </c>
      <c r="IP7" s="30">
        <f>ENERGY_PRICING!IR$19*(1+INDEX(DA_LMP_Basis!$C$23:$AF$35,MATCH(LMP_BY_NODE!IP$1,DA_LMP_Basis!$C$23:$C$35,0),MATCH(LMP_BY_NODE!$A7,DA_LMP_Basis!$C$23:$AF$23,0)))</f>
        <v>99.808331375573772</v>
      </c>
      <c r="IQ7" s="30">
        <f>ENERGY_PRICING!IS$19*(1+INDEX(DA_LMP_Basis!$C$23:$AF$35,MATCH(LMP_BY_NODE!IQ$1,DA_LMP_Basis!$C$23:$C$35,0),MATCH(LMP_BY_NODE!$A7,DA_LMP_Basis!$C$23:$AF$23,0)))</f>
        <v>68.081301000373003</v>
      </c>
      <c r="IR7" s="30">
        <f>ENERGY_PRICING!IT$19*(1+INDEX(DA_LMP_Basis!$C$23:$AF$35,MATCH(LMP_BY_NODE!IR$1,DA_LMP_Basis!$C$23:$C$35,0),MATCH(LMP_BY_NODE!$A7,DA_LMP_Basis!$C$23:$AF$23,0)))</f>
        <v>68.444678566289625</v>
      </c>
      <c r="IS7" s="30">
        <f>ENERGY_PRICING!IU$19*(1+INDEX(DA_LMP_Basis!$C$23:$AF$35,MATCH(LMP_BY_NODE!IS$1,DA_LMP_Basis!$C$23:$C$35,0),MATCH(LMP_BY_NODE!$A7,DA_LMP_Basis!$C$23:$AF$23,0)))</f>
        <v>92.02705205067582</v>
      </c>
      <c r="IT7" s="30">
        <f>ENERGY_PRICING!IV$19*(1+INDEX(DA_LMP_Basis!$C$23:$AF$35,MATCH(LMP_BY_NODE!IT$1,DA_LMP_Basis!$C$23:$C$35,0),MATCH(LMP_BY_NODE!$A7,DA_LMP_Basis!$C$23:$AF$23,0)))</f>
        <v>137.20271796940827</v>
      </c>
      <c r="IU7" s="30">
        <f>ENERGY_PRICING!IW$19*(1+INDEX(DA_LMP_Basis!$C$23:$AF$35,MATCH(LMP_BY_NODE!IU$1,DA_LMP_Basis!$C$23:$C$35,0),MATCH(LMP_BY_NODE!$A7,DA_LMP_Basis!$C$23:$AF$23,0)))</f>
        <v>236.4928783651867</v>
      </c>
      <c r="IV7" s="30">
        <f>ENERGY_PRICING!IX$19*(1+INDEX(DA_LMP_Basis!$C$23:$AF$35,MATCH(LMP_BY_NODE!IV$1,DA_LMP_Basis!$C$23:$C$35,0),MATCH(LMP_BY_NODE!$A7,DA_LMP_Basis!$C$23:$AF$23,0)))</f>
        <v>215.00900681240302</v>
      </c>
      <c r="IW7" s="30">
        <f>ENERGY_PRICING!IY$19*(1+INDEX(DA_LMP_Basis!$C$23:$AF$35,MATCH(LMP_BY_NODE!IW$1,DA_LMP_Basis!$C$23:$C$35,0),MATCH(LMP_BY_NODE!$A7,DA_LMP_Basis!$C$23:$AF$23,0)))</f>
        <v>126.75385114377841</v>
      </c>
      <c r="IX7" s="30">
        <f>ENERGY_PRICING!IZ$19*(1+INDEX(DA_LMP_Basis!$C$23:$AF$35,MATCH(LMP_BY_NODE!IX$1,DA_LMP_Basis!$C$23:$C$35,0),MATCH(LMP_BY_NODE!$A7,DA_LMP_Basis!$C$23:$AF$23,0)))</f>
        <v>99.518187490347827</v>
      </c>
      <c r="IY7" s="30">
        <f>ENERGY_PRICING!JA$19*(1+INDEX(DA_LMP_Basis!$C$23:$AF$35,MATCH(LMP_BY_NODE!IY$1,DA_LMP_Basis!$C$23:$C$35,0),MATCH(LMP_BY_NODE!$A7,DA_LMP_Basis!$C$23:$AF$23,0)))</f>
        <v>73.052125218326211</v>
      </c>
      <c r="IZ7" s="30">
        <f>ENERGY_PRICING!JB$19*(1+INDEX(DA_LMP_Basis!$C$23:$AF$35,MATCH(LMP_BY_NODE!IZ$1,DA_LMP_Basis!$C$23:$C$35,0),MATCH(LMP_BY_NODE!$A7,DA_LMP_Basis!$C$23:$AF$23,0)))</f>
        <v>78.254992186826115</v>
      </c>
      <c r="JA7" s="30">
        <f>ENERGY_PRICING!JC$19*(1+INDEX(DA_LMP_Basis!$C$23:$AF$35,MATCH(LMP_BY_NODE!JA$1,DA_LMP_Basis!$C$23:$C$35,0),MATCH(LMP_BY_NODE!$A7,DA_LMP_Basis!$C$23:$AF$23,0)))</f>
        <v>100.55564346519411</v>
      </c>
      <c r="JB7" s="30">
        <f>ENERGY_PRICING!JD$19*(1+INDEX(DA_LMP_Basis!$C$23:$AF$35,MATCH(LMP_BY_NODE!JB$1,DA_LMP_Basis!$C$23:$C$35,0),MATCH(LMP_BY_NODE!$A7,DA_LMP_Basis!$C$23:$AF$23,0)))</f>
        <v>101.69424205590397</v>
      </c>
      <c r="JC7" s="30">
        <f>ENERGY_PRICING!JE$19*(1+INDEX(DA_LMP_Basis!$C$23:$AF$35,MATCH(LMP_BY_NODE!JC$1,DA_LMP_Basis!$C$23:$C$35,0),MATCH(LMP_BY_NODE!$A7,DA_LMP_Basis!$C$23:$AF$23,0)))</f>
        <v>69.367719187290021</v>
      </c>
      <c r="JD7" s="30">
        <f>ENERGY_PRICING!JF$19*(1+INDEX(DA_LMP_Basis!$C$23:$AF$35,MATCH(LMP_BY_NODE!JD$1,DA_LMP_Basis!$C$23:$C$35,0),MATCH(LMP_BY_NODE!$A7,DA_LMP_Basis!$C$23:$AF$23,0)))</f>
        <v>69.737962889761661</v>
      </c>
      <c r="JE7" s="30">
        <f>ENERGY_PRICING!JG$19*(1+INDEX(DA_LMP_Basis!$C$23:$AF$35,MATCH(LMP_BY_NODE!JE$1,DA_LMP_Basis!$C$23:$C$35,0),MATCH(LMP_BY_NODE!$A7,DA_LMP_Basis!$C$23:$AF$23,0)))</f>
        <v>92.743996960853607</v>
      </c>
      <c r="JF7" s="30">
        <f>ENERGY_PRICING!JH$19*(1+INDEX(DA_LMP_Basis!$C$23:$AF$35,MATCH(LMP_BY_NODE!JF$1,DA_LMP_Basis!$C$23:$C$35,0),MATCH(LMP_BY_NODE!$A7,DA_LMP_Basis!$C$23:$AF$23,0)))</f>
        <v>138.21359151728853</v>
      </c>
      <c r="JG7" s="30">
        <f>ENERGY_PRICING!JI$19*(1+INDEX(DA_LMP_Basis!$C$23:$AF$35,MATCH(LMP_BY_NODE!JG$1,DA_LMP_Basis!$C$23:$C$35,0),MATCH(LMP_BY_NODE!$A7,DA_LMP_Basis!$C$23:$AF$23,0)))</f>
        <v>237.90958586373489</v>
      </c>
      <c r="JH7" s="30">
        <f>ENERGY_PRICING!JJ$19*(1+INDEX(DA_LMP_Basis!$C$23:$AF$35,MATCH(LMP_BY_NODE!JH$1,DA_LMP_Basis!$C$23:$C$35,0),MATCH(LMP_BY_NODE!$A7,DA_LMP_Basis!$C$23:$AF$23,0)))</f>
        <v>216.29701545905741</v>
      </c>
      <c r="JI7" s="30">
        <f>ENERGY_PRICING!JK$19*(1+INDEX(DA_LMP_Basis!$C$23:$AF$35,MATCH(LMP_BY_NODE!JI$1,DA_LMP_Basis!$C$23:$C$35,0),MATCH(LMP_BY_NODE!$A7,DA_LMP_Basis!$C$23:$AF$23,0)))</f>
        <v>128.27806571799769</v>
      </c>
      <c r="JJ7" s="30">
        <f>ENERGY_PRICING!JL$19*(1+INDEX(DA_LMP_Basis!$C$23:$AF$35,MATCH(LMP_BY_NODE!JJ$1,DA_LMP_Basis!$C$23:$C$35,0),MATCH(LMP_BY_NODE!$A7,DA_LMP_Basis!$C$23:$AF$23,0)))</f>
        <v>101.8985734237353</v>
      </c>
      <c r="JK7" s="30">
        <f>ENERGY_PRICING!JM$19*(1+INDEX(DA_LMP_Basis!$C$23:$AF$35,MATCH(LMP_BY_NODE!JK$1,DA_LMP_Basis!$C$23:$C$35,0),MATCH(LMP_BY_NODE!$A7,DA_LMP_Basis!$C$23:$AF$23,0)))</f>
        <v>74.799466640622796</v>
      </c>
      <c r="JL7" s="30">
        <f>ENERGY_PRICING!JN$19*(1+INDEX(DA_LMP_Basis!$C$23:$AF$35,MATCH(LMP_BY_NODE!JL$1,DA_LMP_Basis!$C$23:$C$35,0),MATCH(LMP_BY_NODE!$A7,DA_LMP_Basis!$C$23:$AF$23,0)))</f>
        <v>80.126781528215943</v>
      </c>
      <c r="JM7" s="30">
        <f>ENERGY_PRICING!JO$19*(1+INDEX(DA_LMP_Basis!$C$23:$AF$35,MATCH(LMP_BY_NODE!JM$1,DA_LMP_Basis!$C$23:$C$35,0),MATCH(LMP_BY_NODE!$A7,DA_LMP_Basis!$C$23:$AF$23,0)))</f>
        <v>102.96084441653267</v>
      </c>
      <c r="JN7" s="30">
        <f>ENERGY_PRICING!JP$19*(1+INDEX(DA_LMP_Basis!$C$23:$AF$35,MATCH(LMP_BY_NODE!JN$1,DA_LMP_Basis!$C$23:$C$35,0),MATCH(LMP_BY_NODE!$A7,DA_LMP_Basis!$C$23:$AF$23,0)))</f>
        <v>104.12667726599913</v>
      </c>
      <c r="JO7" s="30">
        <f>ENERGY_PRICING!JQ$19*(1+INDEX(DA_LMP_Basis!$C$23:$AF$35,MATCH(LMP_BY_NODE!JO$1,DA_LMP_Basis!$C$23:$C$35,0),MATCH(LMP_BY_NODE!$A7,DA_LMP_Basis!$C$23:$AF$23,0)))</f>
        <v>71.026932916444935</v>
      </c>
      <c r="JP7" s="30">
        <f>ENERGY_PRICING!JR$19*(1+INDEX(DA_LMP_Basis!$C$23:$AF$35,MATCH(LMP_BY_NODE!JP$1,DA_LMP_Basis!$C$23:$C$35,0),MATCH(LMP_BY_NODE!$A7,DA_LMP_Basis!$C$23:$AF$23,0)))</f>
        <v>71.406032516753086</v>
      </c>
      <c r="JQ7" s="30">
        <f>ENERGY_PRICING!JS$19*(1+INDEX(DA_LMP_Basis!$C$23:$AF$35,MATCH(LMP_BY_NODE!JQ$1,DA_LMP_Basis!$C$23:$C$35,0),MATCH(LMP_BY_NODE!$A7,DA_LMP_Basis!$C$23:$AF$23,0)))</f>
        <v>93.668707797588269</v>
      </c>
      <c r="JR7" s="30">
        <f>ENERGY_PRICING!JT$19*(1+INDEX(DA_LMP_Basis!$C$23:$AF$35,MATCH(LMP_BY_NODE!JR$1,DA_LMP_Basis!$C$23:$C$35,0),MATCH(LMP_BY_NODE!$A7,DA_LMP_Basis!$C$23:$AF$23,0)))</f>
        <v>139.51740958060597</v>
      </c>
      <c r="JS7" s="30">
        <f>ENERGY_PRICING!JU$19*(1+INDEX(DA_LMP_Basis!$C$23:$AF$35,MATCH(LMP_BY_NODE!JS$1,DA_LMP_Basis!$C$23:$C$35,0),MATCH(LMP_BY_NODE!$A7,DA_LMP_Basis!$C$23:$AF$23,0)))</f>
        <v>236.94735545504153</v>
      </c>
      <c r="JT7" s="30">
        <f>ENERGY_PRICING!JV$19*(1+INDEX(DA_LMP_Basis!$C$23:$AF$35,MATCH(LMP_BY_NODE!JT$1,DA_LMP_Basis!$C$23:$C$35,0),MATCH(LMP_BY_NODE!$A7,DA_LMP_Basis!$C$23:$AF$23,0)))</f>
        <v>215.4221975536388</v>
      </c>
      <c r="JU7" s="30">
        <f>ENERGY_PRICING!JW$19*(1+INDEX(DA_LMP_Basis!$C$23:$AF$35,MATCH(LMP_BY_NODE!JU$1,DA_LMP_Basis!$C$23:$C$35,0),MATCH(LMP_BY_NODE!$A7,DA_LMP_Basis!$C$23:$AF$23,0)))</f>
        <v>127.24281630046418</v>
      </c>
      <c r="JV7" s="30">
        <f>ENERGY_PRICING!JX$19*(1+INDEX(DA_LMP_Basis!$C$23:$AF$35,MATCH(LMP_BY_NODE!JV$1,DA_LMP_Basis!$C$23:$C$35,0),MATCH(LMP_BY_NODE!$A7,DA_LMP_Basis!$C$23:$AF$23,0)))</f>
        <v>100.28181080203782</v>
      </c>
      <c r="JW7" s="30">
        <f>ENERGY_PRICING!JY$19*(1+INDEX(DA_LMP_Basis!$C$23:$AF$35,MATCH(LMP_BY_NODE!JW$1,DA_LMP_Basis!$C$23:$C$35,0),MATCH(LMP_BY_NODE!$A7,DA_LMP_Basis!$C$23:$AF$23,0)))</f>
        <v>73.612669046464362</v>
      </c>
      <c r="JX7" s="30">
        <f>ENERGY_PRICING!JZ$19*(1+INDEX(DA_LMP_Basis!$C$23:$AF$35,MATCH(LMP_BY_NODE!JX$1,DA_LMP_Basis!$C$23:$C$35,0),MATCH(LMP_BY_NODE!$A7,DA_LMP_Basis!$C$23:$AF$23,0)))</f>
        <v>78.855458672369508</v>
      </c>
      <c r="JY7" s="30">
        <f>ENERGY_PRICING!KA$19*(1+INDEX(DA_LMP_Basis!$C$23:$AF$35,MATCH(LMP_BY_NODE!JY$1,DA_LMP_Basis!$C$23:$C$35,0),MATCH(LMP_BY_NODE!$A7,DA_LMP_Basis!$C$23:$AF$23,0)))</f>
        <v>101.32722738777566</v>
      </c>
      <c r="JZ7" s="30">
        <f>ENERGY_PRICING!KB$19*(1+INDEX(DA_LMP_Basis!$C$23:$AF$35,MATCH(LMP_BY_NODE!JZ$1,DA_LMP_Basis!$C$23:$C$35,0),MATCH(LMP_BY_NODE!$A7,DA_LMP_Basis!$C$23:$AF$23,0)))</f>
        <v>102.47456267725838</v>
      </c>
      <c r="KA7" s="30">
        <f>ENERGY_PRICING!KC$19*(1+INDEX(DA_LMP_Basis!$C$23:$AF$35,MATCH(LMP_BY_NODE!KA$1,DA_LMP_Basis!$C$23:$C$35,0),MATCH(LMP_BY_NODE!$A7,DA_LMP_Basis!$C$23:$AF$23,0)))</f>
        <v>69.899991817911598</v>
      </c>
      <c r="KB7" s="30">
        <f>ENERGY_PRICING!KD$19*(1+INDEX(DA_LMP_Basis!$C$23:$AF$35,MATCH(LMP_BY_NODE!KB$1,DA_LMP_Basis!$C$23:$C$35,0),MATCH(LMP_BY_NODE!$A7,DA_LMP_Basis!$C$23:$AF$23,0)))</f>
        <v>70.273076475683425</v>
      </c>
      <c r="KC7" s="30">
        <f>ENERGY_PRICING!KE$19*(1+INDEX(DA_LMP_Basis!$C$23:$AF$35,MATCH(LMP_BY_NODE!KC$1,DA_LMP_Basis!$C$23:$C$35,0),MATCH(LMP_BY_NODE!$A7,DA_LMP_Basis!$C$23:$AF$23,0)))</f>
        <v>93.040642450813309</v>
      </c>
      <c r="KD7" s="30">
        <f>ENERGY_PRICING!KF$19*(1+INDEX(DA_LMP_Basis!$C$23:$AF$35,MATCH(LMP_BY_NODE!KD$1,DA_LMP_Basis!$C$23:$C$35,0),MATCH(LMP_BY_NODE!$A7,DA_LMP_Basis!$C$23:$AF$23,0)))</f>
        <v>138.63185388953119</v>
      </c>
      <c r="KE7" s="30">
        <f>ENERGY_PRICING!KG$19*(1+INDEX(DA_LMP_Basis!$C$23:$AF$35,MATCH(LMP_BY_NODE!KE$1,DA_LMP_Basis!$C$23:$C$35,0),MATCH(LMP_BY_NODE!$A7,DA_LMP_Basis!$C$23:$AF$23,0)))</f>
        <v>238.55993778898801</v>
      </c>
      <c r="KF7" s="30">
        <f>ENERGY_PRICING!KH$19*(1+INDEX(DA_LMP_Basis!$C$23:$AF$35,MATCH(LMP_BY_NODE!KF$1,DA_LMP_Basis!$C$23:$C$35,0),MATCH(LMP_BY_NODE!$A7,DA_LMP_Basis!$C$23:$AF$23,0)))</f>
        <v>216.88828705460745</v>
      </c>
      <c r="KG7" s="30">
        <f>ENERGY_PRICING!KI$19*(1+INDEX(DA_LMP_Basis!$C$23:$AF$35,MATCH(LMP_BY_NODE!KG$1,DA_LMP_Basis!$C$23:$C$35,0),MATCH(LMP_BY_NODE!$A7,DA_LMP_Basis!$C$23:$AF$23,0)))</f>
        <v>128.97776970337097</v>
      </c>
      <c r="KH7" s="30">
        <f>ENERGY_PRICING!KJ$19*(1+INDEX(DA_LMP_Basis!$C$23:$AF$35,MATCH(LMP_BY_NODE!KH$1,DA_LMP_Basis!$C$23:$C$35,0),MATCH(LMP_BY_NODE!$A7,DA_LMP_Basis!$C$23:$AF$23,0)))</f>
        <v>102.99131033393758</v>
      </c>
      <c r="KI7" s="30">
        <f>ENERGY_PRICING!KK$19*(1+INDEX(DA_LMP_Basis!$C$23:$AF$35,MATCH(LMP_BY_NODE!KI$1,DA_LMP_Basis!$C$23:$C$35,0),MATCH(LMP_BY_NODE!$A7,DA_LMP_Basis!$C$23:$AF$23,0)))</f>
        <v>75.601598950383021</v>
      </c>
      <c r="KJ7" s="30">
        <f>ENERGY_PRICING!KL$19*(1+INDEX(DA_LMP_Basis!$C$23:$AF$35,MATCH(LMP_BY_NODE!KJ$1,DA_LMP_Basis!$C$23:$C$35,0),MATCH(LMP_BY_NODE!$A7,DA_LMP_Basis!$C$23:$AF$23,0)))</f>
        <v>80.986042739925907</v>
      </c>
      <c r="KK7" s="30">
        <f>ENERGY_PRICING!KM$19*(1+INDEX(DA_LMP_Basis!$C$23:$AF$35,MATCH(LMP_BY_NODE!KK$1,DA_LMP_Basis!$C$23:$C$35,0),MATCH(LMP_BY_NODE!$A7,DA_LMP_Basis!$C$23:$AF$23,0)))</f>
        <v>104.06497287701349</v>
      </c>
      <c r="KL7" s="30">
        <f>ENERGY_PRICING!KN$19*(1+INDEX(DA_LMP_Basis!$C$23:$AF$35,MATCH(LMP_BY_NODE!KL$1,DA_LMP_Basis!$C$23:$C$35,0),MATCH(LMP_BY_NODE!$A7,DA_LMP_Basis!$C$23:$AF$23,0)))</f>
        <v>105.24330785033639</v>
      </c>
      <c r="KM7" s="30">
        <f>ENERGY_PRICING!KO$19*(1+INDEX(DA_LMP_Basis!$C$23:$AF$35,MATCH(LMP_BY_NODE!KM$1,DA_LMP_Basis!$C$23:$C$35,0),MATCH(LMP_BY_NODE!$A7,DA_LMP_Basis!$C$23:$AF$23,0)))</f>
        <v>71.788609440546125</v>
      </c>
      <c r="KN7" s="30">
        <f>ENERGY_PRICING!KP$19*(1+INDEX(DA_LMP_Basis!$C$23:$AF$35,MATCH(LMP_BY_NODE!KN$1,DA_LMP_Basis!$C$23:$C$35,0),MATCH(LMP_BY_NODE!$A7,DA_LMP_Basis!$C$23:$AF$23,0)))</f>
        <v>72.171774417944263</v>
      </c>
      <c r="KO7" s="30">
        <f>ENERGY_PRICING!KQ$19*(1+INDEX(DA_LMP_Basis!$C$23:$AF$35,MATCH(LMP_BY_NODE!KO$1,DA_LMP_Basis!$C$23:$C$35,0),MATCH(LMP_BY_NODE!$A7,DA_LMP_Basis!$C$23:$AF$23,0)))</f>
        <v>94.093204366985333</v>
      </c>
      <c r="KP7" s="30">
        <f>ENERGY_PRICING!KR$19*(1+INDEX(DA_LMP_Basis!$C$23:$AF$35,MATCH(LMP_BY_NODE!KP$1,DA_LMP_Basis!$C$23:$C$35,0),MATCH(LMP_BY_NODE!$A7,DA_LMP_Basis!$C$23:$AF$23,0)))</f>
        <v>140.1159386266703</v>
      </c>
      <c r="KQ7" s="30">
        <f>ENERGY_PRICING!KS$19*(1+INDEX(DA_LMP_Basis!$C$23:$AF$35,MATCH(LMP_BY_NODE!KQ$1,DA_LMP_Basis!$C$23:$C$35,0),MATCH(LMP_BY_NODE!$A7,DA_LMP_Basis!$C$23:$AF$23,0)))</f>
        <v>240.10801251396475</v>
      </c>
      <c r="KR7" s="30">
        <f>ENERGY_PRICING!KT$19*(1+INDEX(DA_LMP_Basis!$C$23:$AF$35,MATCH(LMP_BY_NODE!KR$1,DA_LMP_Basis!$C$23:$C$35,0),MATCH(LMP_BY_NODE!$A7,DA_LMP_Basis!$C$23:$AF$23,0)))</f>
        <v>218.29572905197131</v>
      </c>
      <c r="KS7" s="30">
        <f>ENERGY_PRICING!KU$19*(1+INDEX(DA_LMP_Basis!$C$23:$AF$35,MATCH(LMP_BY_NODE!KS$1,DA_LMP_Basis!$C$23:$C$35,0),MATCH(LMP_BY_NODE!$A7,DA_LMP_Basis!$C$23:$AF$23,0)))</f>
        <v>130.64332032705866</v>
      </c>
      <c r="KT7" s="30">
        <f>ENERGY_PRICING!KV$19*(1+INDEX(DA_LMP_Basis!$C$23:$AF$35,MATCH(LMP_BY_NODE!KT$1,DA_LMP_Basis!$C$23:$C$35,0),MATCH(LMP_BY_NODE!$A7,DA_LMP_Basis!$C$23:$AF$23,0)))</f>
        <v>105.59242263336668</v>
      </c>
      <c r="KU7" s="30">
        <f>ENERGY_PRICING!KW$19*(1+INDEX(DA_LMP_Basis!$C$23:$AF$35,MATCH(LMP_BY_NODE!KU$1,DA_LMP_Basis!$C$23:$C$35,0),MATCH(LMP_BY_NODE!$A7,DA_LMP_Basis!$C$23:$AF$23,0)))</f>
        <v>77.51096633534722</v>
      </c>
      <c r="KV7" s="30">
        <f>ENERGY_PRICING!KX$19*(1+INDEX(DA_LMP_Basis!$C$23:$AF$35,MATCH(LMP_BY_NODE!KV$1,DA_LMP_Basis!$C$23:$C$35,0),MATCH(LMP_BY_NODE!$A7,DA_LMP_Basis!$C$23:$AF$23,0)))</f>
        <v>83.031397742885787</v>
      </c>
      <c r="KW7" s="30">
        <f>ENERGY_PRICING!KY$19*(1+INDEX(DA_LMP_Basis!$C$23:$AF$35,MATCH(LMP_BY_NODE!KW$1,DA_LMP_Basis!$C$23:$C$35,0),MATCH(LMP_BY_NODE!$A7,DA_LMP_Basis!$C$23:$AF$23,0)))</f>
        <v>106.69320121989495</v>
      </c>
      <c r="KX7" s="30">
        <f>ENERGY_PRICING!KZ$19*(1+INDEX(DA_LMP_Basis!$C$23:$AF$35,MATCH(LMP_BY_NODE!KX$1,DA_LMP_Basis!$C$23:$C$35,0),MATCH(LMP_BY_NODE!$A7,DA_LMP_Basis!$C$23:$AF$23,0)))</f>
        <v>107.90129580674272</v>
      </c>
      <c r="KY7" s="30">
        <f>ENERGY_PRICING!LA$19*(1+INDEX(DA_LMP_Basis!$C$23:$AF$35,MATCH(LMP_BY_NODE!KY$1,DA_LMP_Basis!$C$23:$C$35,0),MATCH(LMP_BY_NODE!$A7,DA_LMP_Basis!$C$23:$AF$23,0)))</f>
        <v>73.601677303934437</v>
      </c>
      <c r="KZ7" s="30">
        <f>ENERGY_PRICING!LB$19*(1+INDEX(DA_LMP_Basis!$C$23:$AF$35,MATCH(LMP_BY_NODE!KZ$1,DA_LMP_Basis!$C$23:$C$35,0),MATCH(LMP_BY_NODE!$A7,DA_LMP_Basis!$C$23:$AF$23,0)))</f>
        <v>73.994519361196794</v>
      </c>
      <c r="LA7" s="30">
        <f>ENERGY_PRICING!LC$19*(1+INDEX(DA_LMP_Basis!$C$23:$AF$35,MATCH(LMP_BY_NODE!LA$1,DA_LMP_Basis!$C$23:$C$35,0),MATCH(LMP_BY_NODE!$A7,DA_LMP_Basis!$C$23:$AF$23,0)))</f>
        <v>95.10366098963182</v>
      </c>
      <c r="LB7" s="30">
        <f>ENERGY_PRICING!LD$19*(1+INDEX(DA_LMP_Basis!$C$23:$AF$35,MATCH(LMP_BY_NODE!LB$1,DA_LMP_Basis!$C$23:$C$35,0),MATCH(LMP_BY_NODE!$A7,DA_LMP_Basis!$C$23:$AF$23,0)))</f>
        <v>141.54065600259878</v>
      </c>
      <c r="LC7" s="30">
        <f>ENERGY_PRICING!LE$19*(1+INDEX(DA_LMP_Basis!$C$23:$AF$35,MATCH(LMP_BY_NODE!LC$1,DA_LMP_Basis!$C$23:$C$35,0),MATCH(LMP_BY_NODE!$A7,DA_LMP_Basis!$C$23:$AF$23,0)))</f>
        <v>241.80193334331568</v>
      </c>
      <c r="LD7" s="30">
        <f>ENERGY_PRICING!LF$19*(1+INDEX(DA_LMP_Basis!$C$23:$AF$35,MATCH(LMP_BY_NODE!LD$1,DA_LMP_Basis!$C$23:$C$35,0),MATCH(LMP_BY_NODE!$A7,DA_LMP_Basis!$C$23:$AF$23,0)))</f>
        <v>219.83576796415869</v>
      </c>
      <c r="LE7" s="30">
        <f>ENERGY_PRICING!LG$19*(1+INDEX(DA_LMP_Basis!$C$23:$AF$35,MATCH(LMP_BY_NODE!LE$1,DA_LMP_Basis!$C$23:$C$35,0),MATCH(LMP_BY_NODE!$A7,DA_LMP_Basis!$C$23:$AF$23,0)))</f>
        <v>132.46578461013479</v>
      </c>
      <c r="LF7" s="30">
        <f>ENERGY_PRICING!LH$19*(1+INDEX(DA_LMP_Basis!$C$23:$AF$35,MATCH(LMP_BY_NODE!LF$1,DA_LMP_Basis!$C$23:$C$35,0),MATCH(LMP_BY_NODE!$A7,DA_LMP_Basis!$C$23:$AF$23,0)))</f>
        <v>108.43858905698686</v>
      </c>
      <c r="LG7" s="30">
        <f>ENERGY_PRICING!LI$19*(1+INDEX(DA_LMP_Basis!$C$23:$AF$35,MATCH(LMP_BY_NODE!LG$1,DA_LMP_Basis!$C$23:$C$35,0),MATCH(LMP_BY_NODE!$A7,DA_LMP_Basis!$C$23:$AF$23,0)))</f>
        <v>79.600217669337425</v>
      </c>
      <c r="LH7" s="30">
        <f>ENERGY_PRICING!LJ$19*(1+INDEX(DA_LMP_Basis!$C$23:$AF$35,MATCH(LMP_BY_NODE!LH$1,DA_LMP_Basis!$C$23:$C$35,0),MATCH(LMP_BY_NODE!$A7,DA_LMP_Basis!$C$23:$AF$23,0)))</f>
        <v>85.269448262690574</v>
      </c>
      <c r="LI7" s="30">
        <f>ENERGY_PRICING!LK$19*(1+INDEX(DA_LMP_Basis!$C$23:$AF$35,MATCH(LMP_BY_NODE!LI$1,DA_LMP_Basis!$C$23:$C$35,0),MATCH(LMP_BY_NODE!$A7,DA_LMP_Basis!$C$23:$AF$23,0)))</f>
        <v>109.56903832418217</v>
      </c>
      <c r="LJ7" s="30">
        <f>ENERGY_PRICING!LL$19*(1+INDEX(DA_LMP_Basis!$C$23:$AF$35,MATCH(LMP_BY_NODE!LJ$1,DA_LMP_Basis!$C$23:$C$35,0),MATCH(LMP_BY_NODE!$A7,DA_LMP_Basis!$C$23:$AF$23,0)))</f>
        <v>110.80969621589495</v>
      </c>
      <c r="LK7" s="30">
        <f>ENERGY_PRICING!LM$19*(1+INDEX(DA_LMP_Basis!$C$23:$AF$35,MATCH(LMP_BY_NODE!LK$1,DA_LMP_Basis!$C$23:$C$35,0),MATCH(LMP_BY_NODE!$A7,DA_LMP_Basis!$C$23:$AF$23,0)))</f>
        <v>75.585556614971196</v>
      </c>
      <c r="LL7" s="30">
        <f>ENERGY_PRICING!LN$19*(1+INDEX(DA_LMP_Basis!$C$23:$AF$35,MATCH(LMP_BY_NODE!LL$1,DA_LMP_Basis!$C$23:$C$35,0),MATCH(LMP_BY_NODE!$A7,DA_LMP_Basis!$C$23:$AF$23,0)))</f>
        <v>75.988987442197171</v>
      </c>
      <c r="LM7" s="30">
        <f>ENERGY_PRICING!LO$19*(1+INDEX(DA_LMP_Basis!$C$23:$AF$35,MATCH(LMP_BY_NODE!LM$1,DA_LMP_Basis!$C$23:$C$35,0),MATCH(LMP_BY_NODE!$A7,DA_LMP_Basis!$C$23:$AF$23,0)))</f>
        <v>96.209314026039479</v>
      </c>
      <c r="LN7" s="30">
        <f>ENERGY_PRICING!LP$19*(1+INDEX(DA_LMP_Basis!$C$23:$AF$35,MATCH(LMP_BY_NODE!LN$1,DA_LMP_Basis!$C$23:$C$35,0),MATCH(LMP_BY_NODE!$A7,DA_LMP_Basis!$C$23:$AF$23,0)))</f>
        <v>143.09959782891127</v>
      </c>
      <c r="LO7" s="30">
        <f>ENERGY_PRICING!LQ$19*(1+INDEX(DA_LMP_Basis!$C$23:$AF$35,MATCH(LMP_BY_NODE!LO$1,DA_LMP_Basis!$C$23:$C$35,0),MATCH(LMP_BY_NODE!$A7,DA_LMP_Basis!$C$23:$AF$23,0)))</f>
        <v>243.53852478539034</v>
      </c>
      <c r="LP7" s="30">
        <f>ENERGY_PRICING!LR$19*(1+INDEX(DA_LMP_Basis!$C$23:$AF$35,MATCH(LMP_BY_NODE!LP$1,DA_LMP_Basis!$C$23:$C$35,0),MATCH(LMP_BY_NODE!$A7,DA_LMP_Basis!$C$23:$AF$23,0)))</f>
        <v>221.41460113571333</v>
      </c>
      <c r="LQ7" s="30">
        <f>ENERGY_PRICING!LS$19*(1+INDEX(DA_LMP_Basis!$C$23:$AF$35,MATCH(LMP_BY_NODE!LQ$1,DA_LMP_Basis!$C$23:$C$35,0),MATCH(LMP_BY_NODE!$A7,DA_LMP_Basis!$C$23:$AF$23,0)))</f>
        <v>134.33415757222272</v>
      </c>
      <c r="LR7" s="30">
        <f>ENERGY_PRICING!LT$19*(1+INDEX(DA_LMP_Basis!$C$23:$AF$35,MATCH(LMP_BY_NODE!LR$1,DA_LMP_Basis!$C$23:$C$35,0),MATCH(LMP_BY_NODE!$A7,DA_LMP_Basis!$C$23:$AF$23,0)))</f>
        <v>111.35645166799983</v>
      </c>
      <c r="LS7" s="30">
        <f>ENERGY_PRICING!LU$19*(1+INDEX(DA_LMP_Basis!$C$23:$AF$35,MATCH(LMP_BY_NODE!LS$1,DA_LMP_Basis!$C$23:$C$35,0),MATCH(LMP_BY_NODE!$A7,DA_LMP_Basis!$C$23:$AF$23,0)))</f>
        <v>81.742098165807136</v>
      </c>
      <c r="LT7" s="30">
        <f>ENERGY_PRICING!LV$19*(1+INDEX(DA_LMP_Basis!$C$23:$AF$35,MATCH(LMP_BY_NODE!LT$1,DA_LMP_Basis!$C$23:$C$35,0),MATCH(LMP_BY_NODE!$A7,DA_LMP_Basis!$C$23:$AF$23,0)))</f>
        <v>87.563876262087135</v>
      </c>
      <c r="LU7" s="30">
        <f>ENERGY_PRICING!LW$19*(1+INDEX(DA_LMP_Basis!$C$23:$AF$35,MATCH(LMP_BY_NODE!LU$1,DA_LMP_Basis!$C$23:$C$35,0),MATCH(LMP_BY_NODE!$A7,DA_LMP_Basis!$C$23:$AF$23,0)))</f>
        <v>112.51731903339322</v>
      </c>
      <c r="LV7" s="30">
        <f>ENERGY_PRICING!LX$19*(1+INDEX(DA_LMP_Basis!$C$23:$AF$35,MATCH(LMP_BY_NODE!LV$1,DA_LMP_Basis!$C$23:$C$35,0),MATCH(LMP_BY_NODE!$A7,DA_LMP_Basis!$C$23:$AF$23,0)))</f>
        <v>113.7913605139812</v>
      </c>
      <c r="LW7" s="30">
        <f>ENERGY_PRICING!LY$19*(1+INDEX(DA_LMP_Basis!$C$23:$AF$35,MATCH(LMP_BY_NODE!LW$1,DA_LMP_Basis!$C$23:$C$35,0),MATCH(LMP_BY_NODE!$A7,DA_LMP_Basis!$C$23:$AF$23,0)))</f>
        <v>77.619410720759362</v>
      </c>
      <c r="LX7" s="30">
        <f>ENERGY_PRICING!LZ$19*(1+INDEX(DA_LMP_Basis!$C$23:$AF$35,MATCH(LMP_BY_NODE!LX$1,DA_LMP_Basis!$C$23:$C$35,0),MATCH(LMP_BY_NODE!$A7,DA_LMP_Basis!$C$23:$AF$23,0)))</f>
        <v>78.033697053734073</v>
      </c>
      <c r="LY7" s="30">
        <f>ENERGY_PRICING!MA$19*(1+INDEX(DA_LMP_Basis!$C$23:$AF$35,MATCH(LMP_BY_NODE!LY$1,DA_LMP_Basis!$C$23:$C$35,0),MATCH(LMP_BY_NODE!$A7,DA_LMP_Basis!$C$23:$AF$23,0)))</f>
        <v>97.342818950035934</v>
      </c>
      <c r="LZ7" s="30">
        <f>ENERGY_PRICING!MB$19*(1+INDEX(DA_LMP_Basis!$C$23:$AF$35,MATCH(LMP_BY_NODE!LZ$1,DA_LMP_Basis!$C$23:$C$35,0),MATCH(LMP_BY_NODE!$A7,DA_LMP_Basis!$C$23:$AF$23,0)))</f>
        <v>144.69781008733415</v>
      </c>
      <c r="MA7" s="30">
        <f>ENERGY_PRICING!MC$19*(1+INDEX(DA_LMP_Basis!$C$23:$AF$35,MATCH(LMP_BY_NODE!MA$1,DA_LMP_Basis!$C$23:$C$35,0),MATCH(LMP_BY_NODE!$A7,DA_LMP_Basis!$C$23:$AF$23,0)))</f>
        <v>245.84742031139228</v>
      </c>
      <c r="MB7" s="30">
        <f>ENERGY_PRICING!MD$19*(1+INDEX(DA_LMP_Basis!$C$23:$AF$35,MATCH(LMP_BY_NODE!MB$1,DA_LMP_Basis!$C$23:$C$35,0),MATCH(LMP_BY_NODE!$A7,DA_LMP_Basis!$C$23:$AF$23,0)))</f>
        <v>223.51374821071613</v>
      </c>
      <c r="MC7" s="30">
        <f>ENERGY_PRICING!ME$19*(1+INDEX(DA_LMP_Basis!$C$23:$AF$35,MATCH(LMP_BY_NODE!MC$1,DA_LMP_Basis!$C$23:$C$35,0),MATCH(LMP_BY_NODE!$A7,DA_LMP_Basis!$C$23:$AF$23,0)))</f>
        <v>136.81826400540547</v>
      </c>
      <c r="MD7" s="30">
        <f>ENERGY_PRICING!MF$19*(1+INDEX(DA_LMP_Basis!$C$23:$AF$35,MATCH(LMP_BY_NODE!MD$1,DA_LMP_Basis!$C$23:$C$35,0),MATCH(LMP_BY_NODE!$A7,DA_LMP_Basis!$C$23:$AF$23,0)))</f>
        <v>115.23591333343772</v>
      </c>
      <c r="ME7" s="30">
        <f>ENERGY_PRICING!MG$19*(1+INDEX(DA_LMP_Basis!$C$23:$AF$35,MATCH(LMP_BY_NODE!ME$1,DA_LMP_Basis!$C$23:$C$35,0),MATCH(LMP_BY_NODE!$A7,DA_LMP_Basis!$C$23:$AF$23,0)))</f>
        <v>84.589848175228809</v>
      </c>
      <c r="MF7" s="30">
        <f>ENERGY_PRICING!MH$19*(1+INDEX(DA_LMP_Basis!$C$23:$AF$35,MATCH(LMP_BY_NODE!MF$1,DA_LMP_Basis!$C$23:$C$35,0),MATCH(LMP_BY_NODE!$A7,DA_LMP_Basis!$C$23:$AF$23,0)))</f>
        <v>90.61444671532594</v>
      </c>
      <c r="MG7" s="30">
        <f>ENERGY_PRICING!MI$19*(1+INDEX(DA_LMP_Basis!$C$23:$AF$35,MATCH(LMP_BY_NODE!MG$1,DA_LMP_Basis!$C$23:$C$35,0),MATCH(LMP_BY_NODE!$A7,DA_LMP_Basis!$C$23:$AF$23,0)))</f>
        <v>116.4372232630045</v>
      </c>
      <c r="MH7" s="30">
        <f>ENERGY_PRICING!MJ$19*(1+INDEX(DA_LMP_Basis!$C$23:$AF$35,MATCH(LMP_BY_NODE!MH$1,DA_LMP_Basis!$C$23:$C$35,0),MATCH(LMP_BY_NODE!$A7,DA_LMP_Basis!$C$23:$AF$23,0)))</f>
        <v>117.75565009361112</v>
      </c>
      <c r="MI7" s="30">
        <f>ENERGY_PRICING!MK$19*(1+INDEX(DA_LMP_Basis!$C$23:$AF$35,MATCH(LMP_BY_NODE!MI$1,DA_LMP_Basis!$C$23:$C$35,0),MATCH(LMP_BY_NODE!$A7,DA_LMP_Basis!$C$23:$AF$23,0)))</f>
        <v>80.323533597113538</v>
      </c>
      <c r="MJ7" s="30">
        <f>ENERGY_PRICING!ML$19*(1+INDEX(DA_LMP_Basis!$C$23:$AF$35,MATCH(LMP_BY_NODE!MJ$1,DA_LMP_Basis!$C$23:$C$35,0),MATCH(LMP_BY_NODE!$A7,DA_LMP_Basis!$C$23:$AF$23,0)))</f>
        <v>80.752252932605984</v>
      </c>
      <c r="MK7" s="30">
        <f>ENERGY_PRICING!MM$19*(1+INDEX(DA_LMP_Basis!$C$23:$AF$35,MATCH(LMP_BY_NODE!MK$1,DA_LMP_Basis!$C$23:$C$35,0),MATCH(LMP_BY_NODE!$A7,DA_LMP_Basis!$C$23:$AF$23,0)))</f>
        <v>98.849877193159571</v>
      </c>
      <c r="ML7" s="30">
        <f>ENERGY_PRICING!MN$19*(1+INDEX(DA_LMP_Basis!$C$23:$AF$35,MATCH(LMP_BY_NODE!ML$1,DA_LMP_Basis!$C$23:$C$35,0),MATCH(LMP_BY_NODE!$A7,DA_LMP_Basis!$C$23:$AF$23,0)))</f>
        <v>146.82272274305106</v>
      </c>
      <c r="MM7" s="30">
        <f>ENERGY_PRICING!MO$19*(1+INDEX(DA_LMP_Basis!$C$23:$AF$35,MATCH(LMP_BY_NODE!MM$1,DA_LMP_Basis!$C$23:$C$35,0),MATCH(LMP_BY_NODE!$A7,DA_LMP_Basis!$C$23:$AF$23,0)))</f>
        <v>247.45246111353248</v>
      </c>
      <c r="MN7" s="30">
        <f>ENERGY_PRICING!MP$19*(1+INDEX(DA_LMP_Basis!$C$23:$AF$35,MATCH(LMP_BY_NODE!MN$1,DA_LMP_Basis!$C$23:$C$35,0),MATCH(LMP_BY_NODE!$A7,DA_LMP_Basis!$C$23:$AF$23,0)))</f>
        <v>224.97298128000395</v>
      </c>
      <c r="MO7" s="30">
        <f>ENERGY_PRICING!MQ$19*(1+INDEX(DA_LMP_Basis!$C$23:$AF$35,MATCH(LMP_BY_NODE!MO$1,DA_LMP_Basis!$C$23:$C$35,0),MATCH(LMP_BY_NODE!$A7,DA_LMP_Basis!$C$23:$AF$23,0)))</f>
        <v>138.54510358615568</v>
      </c>
      <c r="MP7" s="30">
        <f>ENERGY_PRICING!MR$19*(1+INDEX(DA_LMP_Basis!$C$23:$AF$35,MATCH(LMP_BY_NODE!MP$1,DA_LMP_Basis!$C$23:$C$35,0),MATCH(LMP_BY_NODE!$A7,DA_LMP_Basis!$C$23:$AF$23,0)))</f>
        <v>117.93274140263522</v>
      </c>
      <c r="MQ7" s="30">
        <f>ENERGY_PRICING!MS$19*(1+INDEX(DA_LMP_Basis!$C$23:$AF$35,MATCH(LMP_BY_NODE!MQ$1,DA_LMP_Basis!$C$23:$C$35,0),MATCH(LMP_BY_NODE!$A7,DA_LMP_Basis!$C$23:$AF$23,0)))</f>
        <v>86.569476490127727</v>
      </c>
      <c r="MR7" s="30">
        <f>ENERGY_PRICING!MT$19*(1+INDEX(DA_LMP_Basis!$C$23:$AF$35,MATCH(LMP_BY_NODE!MR$1,DA_LMP_Basis!$C$23:$C$35,0),MATCH(LMP_BY_NODE!$A7,DA_LMP_Basis!$C$23:$AF$23,0)))</f>
        <v>92.73506672264601</v>
      </c>
      <c r="MS7" s="30">
        <f>ENERGY_PRICING!MU$19*(1+INDEX(DA_LMP_Basis!$C$23:$AF$35,MATCH(LMP_BY_NODE!MS$1,DA_LMP_Basis!$C$23:$C$35,0),MATCH(LMP_BY_NODE!$A7,DA_LMP_Basis!$C$23:$AF$23,0)))</f>
        <v>119.16216519223177</v>
      </c>
      <c r="MT7" s="30">
        <f>ENERGY_PRICING!MV$19*(1+INDEX(DA_LMP_Basis!$C$23:$AF$35,MATCH(LMP_BY_NODE!MT$1,DA_LMP_Basis!$C$23:$C$35,0),MATCH(LMP_BY_NODE!$A7,DA_LMP_Basis!$C$23:$AF$23,0)))</f>
        <v>120.51144673107223</v>
      </c>
      <c r="MU7" s="30">
        <f>ENERGY_PRICING!MW$19*(1+INDEX(DA_LMP_Basis!$C$23:$AF$35,MATCH(LMP_BY_NODE!MU$1,DA_LMP_Basis!$C$23:$C$35,0),MATCH(LMP_BY_NODE!$A7,DA_LMP_Basis!$C$23:$AF$23,0)))</f>
        <v>82.203318759183901</v>
      </c>
      <c r="MV7" s="30">
        <f>ENERGY_PRICING!MX$19*(1+INDEX(DA_LMP_Basis!$C$23:$AF$35,MATCH(LMP_BY_NODE!MV$1,DA_LMP_Basis!$C$23:$C$35,0),MATCH(LMP_BY_NODE!$A7,DA_LMP_Basis!$C$23:$AF$23,0)))</f>
        <v>82.64207127187187</v>
      </c>
      <c r="MW7" s="30">
        <f>ENERGY_PRICING!MY$19*(1+INDEX(DA_LMP_Basis!$C$23:$AF$35,MATCH(LMP_BY_NODE!MW$1,DA_LMP_Basis!$C$23:$C$35,0),MATCH(LMP_BY_NODE!$A7,DA_LMP_Basis!$C$23:$AF$23,0)))</f>
        <v>99.897516613901871</v>
      </c>
      <c r="MX7" s="30">
        <f>ENERGY_PRICING!MZ$19*(1+INDEX(DA_LMP_Basis!$C$23:$AF$35,MATCH(LMP_BY_NODE!MX$1,DA_LMP_Basis!$C$23:$C$35,0),MATCH(LMP_BY_NODE!$A7,DA_LMP_Basis!$C$23:$AF$23,0)))</f>
        <v>148.29986689054542</v>
      </c>
    </row>
    <row r="8" spans="1:362" x14ac:dyDescent="0.25">
      <c r="A8" s="1">
        <v>642</v>
      </c>
      <c r="B8" s="1" t="s">
        <v>62</v>
      </c>
      <c r="C8" s="30">
        <f>ENERGY_PRICING!E$20*(1+INDEX(DA_LMP_Basis!$C$23:$AF$35,MATCH(LMP_BY_NODE!C$1,DA_LMP_Basis!$C$23:$C$35,0),MATCH(LMP_BY_NODE!$A8,DA_LMP_Basis!$C$23:$AF$23,0)))</f>
        <v>44.497144817018217</v>
      </c>
      <c r="D8" s="30">
        <f>ENERGY_PRICING!F$20*(1+INDEX(DA_LMP_Basis!$C$23:$AF$35,MATCH(LMP_BY_NODE!D$1,DA_LMP_Basis!$C$23:$C$35,0),MATCH(LMP_BY_NODE!$A8,DA_LMP_Basis!$C$23:$AF$23,0)))</f>
        <v>43.467933577157559</v>
      </c>
      <c r="E8" s="30">
        <f>ENERGY_PRICING!G$20*(1+INDEX(DA_LMP_Basis!$C$23:$AF$35,MATCH(LMP_BY_NODE!E$1,DA_LMP_Basis!$C$23:$C$35,0),MATCH(LMP_BY_NODE!$A8,DA_LMP_Basis!$C$23:$AF$23,0)))</f>
        <v>33.220873491870243</v>
      </c>
      <c r="F8" s="30">
        <f>ENERGY_PRICING!H$20*(1+INDEX(DA_LMP_Basis!$C$23:$AF$35,MATCH(LMP_BY_NODE!F$1,DA_LMP_Basis!$C$23:$C$35,0),MATCH(LMP_BY_NODE!$A8,DA_LMP_Basis!$C$23:$AF$23,0)))</f>
        <v>26.252230504711161</v>
      </c>
      <c r="G8" s="30">
        <f>ENERGY_PRICING!I$20*(1+INDEX(DA_LMP_Basis!$C$23:$AF$35,MATCH(LMP_BY_NODE!G$1,DA_LMP_Basis!$C$23:$C$35,0),MATCH(LMP_BY_NODE!$A8,DA_LMP_Basis!$C$23:$AF$23,0)))</f>
        <v>20.698774748156723</v>
      </c>
      <c r="H8" s="30">
        <f>ENERGY_PRICING!J$20*(1+INDEX(DA_LMP_Basis!$C$23:$AF$35,MATCH(LMP_BY_NODE!H$1,DA_LMP_Basis!$C$23:$C$35,0),MATCH(LMP_BY_NODE!$A8,DA_LMP_Basis!$C$23:$AF$23,0)))</f>
        <v>22.721236857607057</v>
      </c>
      <c r="I8" s="30">
        <f>ENERGY_PRICING!K$20*(1+INDEX(DA_LMP_Basis!$C$23:$AF$35,MATCH(LMP_BY_NODE!I$1,DA_LMP_Basis!$C$23:$C$35,0),MATCH(LMP_BY_NODE!$A8,DA_LMP_Basis!$C$23:$AF$23,0)))</f>
        <v>31.109320846498431</v>
      </c>
      <c r="J8" s="30">
        <f>ENERGY_PRICING!L$20*(1+INDEX(DA_LMP_Basis!$C$23:$AF$35,MATCH(LMP_BY_NODE!J$1,DA_LMP_Basis!$C$23:$C$35,0),MATCH(LMP_BY_NODE!$A8,DA_LMP_Basis!$C$23:$AF$23,0)))</f>
        <v>39.429050626466179</v>
      </c>
      <c r="K8" s="30">
        <f>ENERGY_PRICING!M$20*(1+INDEX(DA_LMP_Basis!$C$23:$AF$35,MATCH(LMP_BY_NODE!K$1,DA_LMP_Basis!$C$23:$C$35,0),MATCH(LMP_BY_NODE!$A8,DA_LMP_Basis!$C$23:$AF$23,0)))</f>
        <v>34.57637712181338</v>
      </c>
      <c r="L8" s="30">
        <f>ENERGY_PRICING!N$20*(1+INDEX(DA_LMP_Basis!$C$23:$AF$35,MATCH(LMP_BY_NODE!L$1,DA_LMP_Basis!$C$23:$C$35,0),MATCH(LMP_BY_NODE!$A8,DA_LMP_Basis!$C$23:$AF$23,0)))</f>
        <v>49.01540545254209</v>
      </c>
      <c r="M8" s="30">
        <f>ENERGY_PRICING!O$20*(1+INDEX(DA_LMP_Basis!$C$23:$AF$35,MATCH(LMP_BY_NODE!M$1,DA_LMP_Basis!$C$23:$C$35,0),MATCH(LMP_BY_NODE!$A8,DA_LMP_Basis!$C$23:$AF$23,0)))</f>
        <v>77.531865427294747</v>
      </c>
      <c r="N8" s="30">
        <f>ENERGY_PRICING!P$20*(1+INDEX(DA_LMP_Basis!$C$23:$AF$35,MATCH(LMP_BY_NODE!N$1,DA_LMP_Basis!$C$23:$C$35,0),MATCH(LMP_BY_NODE!$A8,DA_LMP_Basis!$C$23:$AF$23,0)))</f>
        <v>136.67541072662911</v>
      </c>
      <c r="O8" s="30">
        <f>ENERGY_PRICING!Q$20*(1+INDEX(DA_LMP_Basis!$C$23:$AF$35,MATCH(LMP_BY_NODE!O$1,DA_LMP_Basis!$C$23:$C$35,0),MATCH(LMP_BY_NODE!$A8,DA_LMP_Basis!$C$23:$AF$23,0)))</f>
        <v>132.32173951610565</v>
      </c>
      <c r="P8" s="30">
        <f>ENERGY_PRICING!R$20*(1+INDEX(DA_LMP_Basis!$C$23:$AF$35,MATCH(LMP_BY_NODE!P$1,DA_LMP_Basis!$C$23:$C$35,0),MATCH(LMP_BY_NODE!$A8,DA_LMP_Basis!$C$23:$AF$23,0)))</f>
        <v>109.54118427233291</v>
      </c>
      <c r="Q8" s="30">
        <f>ENERGY_PRICING!S$20*(1+INDEX(DA_LMP_Basis!$C$23:$AF$35,MATCH(LMP_BY_NODE!Q$1,DA_LMP_Basis!$C$23:$C$35,0),MATCH(LMP_BY_NODE!$A8,DA_LMP_Basis!$C$23:$AF$23,0)))</f>
        <v>84.30719450603516</v>
      </c>
      <c r="R8" s="30">
        <f>ENERGY_PRICING!T$20*(1+INDEX(DA_LMP_Basis!$C$23:$AF$35,MATCH(LMP_BY_NODE!R$1,DA_LMP_Basis!$C$23:$C$35,0),MATCH(LMP_BY_NODE!$A8,DA_LMP_Basis!$C$23:$AF$23,0)))</f>
        <v>45.389370498799671</v>
      </c>
      <c r="S8" s="30">
        <f>ENERGY_PRICING!U$20*(1+INDEX(DA_LMP_Basis!$C$23:$AF$35,MATCH(LMP_BY_NODE!S$1,DA_LMP_Basis!$C$23:$C$35,0),MATCH(LMP_BY_NODE!$A8,DA_LMP_Basis!$C$23:$AF$23,0)))</f>
        <v>38.962399525942068</v>
      </c>
      <c r="T8" s="30">
        <f>ENERGY_PRICING!V$20*(1+INDEX(DA_LMP_Basis!$C$23:$AF$35,MATCH(LMP_BY_NODE!T$1,DA_LMP_Basis!$C$23:$C$35,0),MATCH(LMP_BY_NODE!$A8,DA_LMP_Basis!$C$23:$AF$23,0)))</f>
        <v>41.920185905410399</v>
      </c>
      <c r="U8" s="30">
        <f>ENERGY_PRICING!W$20*(1+INDEX(DA_LMP_Basis!$C$23:$AF$35,MATCH(LMP_BY_NODE!U$1,DA_LMP_Basis!$C$23:$C$35,0),MATCH(LMP_BY_NODE!$A8,DA_LMP_Basis!$C$23:$AF$23,0)))</f>
        <v>87.498042330211632</v>
      </c>
      <c r="V8" s="30">
        <f>ENERGY_PRICING!X$20*(1+INDEX(DA_LMP_Basis!$C$23:$AF$35,MATCH(LMP_BY_NODE!V$1,DA_LMP_Basis!$C$23:$C$35,0),MATCH(LMP_BY_NODE!$A8,DA_LMP_Basis!$C$23:$AF$23,0)))</f>
        <v>63.241846799206925</v>
      </c>
      <c r="W8" s="30">
        <f>ENERGY_PRICING!Y$20*(1+INDEX(DA_LMP_Basis!$C$23:$AF$35,MATCH(LMP_BY_NODE!W$1,DA_LMP_Basis!$C$23:$C$35,0),MATCH(LMP_BY_NODE!$A8,DA_LMP_Basis!$C$23:$AF$23,0)))</f>
        <v>78.20346059593318</v>
      </c>
      <c r="X8" s="30">
        <f>ENERGY_PRICING!Z$20*(1+INDEX(DA_LMP_Basis!$C$23:$AF$35,MATCH(LMP_BY_NODE!X$1,DA_LMP_Basis!$C$23:$C$35,0),MATCH(LMP_BY_NODE!$A8,DA_LMP_Basis!$C$23:$AF$23,0)))</f>
        <v>77.697497104716447</v>
      </c>
      <c r="Y8" s="30">
        <f>ENERGY_PRICING!AA$20*(1+INDEX(DA_LMP_Basis!$C$23:$AF$35,MATCH(LMP_BY_NODE!Y$1,DA_LMP_Basis!$C$23:$C$35,0),MATCH(LMP_BY_NODE!$A8,DA_LMP_Basis!$C$23:$AF$23,0)))</f>
        <v>129.25767007453686</v>
      </c>
      <c r="Z8" s="30">
        <f>ENERGY_PRICING!AB$20*(1+INDEX(DA_LMP_Basis!$C$23:$AF$35,MATCH(LMP_BY_NODE!Z$1,DA_LMP_Basis!$C$23:$C$35,0),MATCH(LMP_BY_NODE!$A8,DA_LMP_Basis!$C$23:$AF$23,0)))</f>
        <v>234.0617610770469</v>
      </c>
      <c r="AA8" s="30">
        <f>ENERGY_PRICING!AC$20*(1+INDEX(DA_LMP_Basis!$C$23:$AF$35,MATCH(LMP_BY_NODE!AA$1,DA_LMP_Basis!$C$23:$C$35,0),MATCH(LMP_BY_NODE!$A8,DA_LMP_Basis!$C$23:$AF$23,0)))</f>
        <v>269.53936124099397</v>
      </c>
      <c r="AB8" s="30">
        <f>ENERGY_PRICING!AD$20*(1+INDEX(DA_LMP_Basis!$C$23:$AF$35,MATCH(LMP_BY_NODE!AB$1,DA_LMP_Basis!$C$23:$C$35,0),MATCH(LMP_BY_NODE!$A8,DA_LMP_Basis!$C$23:$AF$23,0)))</f>
        <v>275.36933657881707</v>
      </c>
      <c r="AC8" s="30">
        <f>ENERGY_PRICING!AE$20*(1+INDEX(DA_LMP_Basis!$C$23:$AF$35,MATCH(LMP_BY_NODE!AC$1,DA_LMP_Basis!$C$23:$C$35,0),MATCH(LMP_BY_NODE!$A8,DA_LMP_Basis!$C$23:$AF$23,0)))</f>
        <v>143.35310258310068</v>
      </c>
      <c r="AD8" s="30">
        <f>ENERGY_PRICING!AF$20*(1+INDEX(DA_LMP_Basis!$C$23:$AF$35,MATCH(LMP_BY_NODE!AD$1,DA_LMP_Basis!$C$23:$C$35,0),MATCH(LMP_BY_NODE!$A8,DA_LMP_Basis!$C$23:$AF$23,0)))</f>
        <v>68.202268850727094</v>
      </c>
      <c r="AE8" s="30">
        <f>ENERGY_PRICING!AG$20*(1+INDEX(DA_LMP_Basis!$C$23:$AF$35,MATCH(LMP_BY_NODE!AE$1,DA_LMP_Basis!$C$23:$C$35,0),MATCH(LMP_BY_NODE!$A8,DA_LMP_Basis!$C$23:$AF$23,0)))</f>
        <v>48.99964494927282</v>
      </c>
      <c r="AF8" s="30">
        <f>ENERGY_PRICING!AH$20*(1+INDEX(DA_LMP_Basis!$C$23:$AF$35,MATCH(LMP_BY_NODE!AF$1,DA_LMP_Basis!$C$23:$C$35,0),MATCH(LMP_BY_NODE!$A8,DA_LMP_Basis!$C$23:$AF$23,0)))</f>
        <v>50.250103427442987</v>
      </c>
      <c r="AG8" s="30">
        <f>ENERGY_PRICING!AI$20*(1+INDEX(DA_LMP_Basis!$C$23:$AF$35,MATCH(LMP_BY_NODE!AG$1,DA_LMP_Basis!$C$23:$C$35,0),MATCH(LMP_BY_NODE!$A8,DA_LMP_Basis!$C$23:$AF$23,0)))</f>
        <v>55.143417581515173</v>
      </c>
      <c r="AH8" s="30">
        <f>ENERGY_PRICING!AJ$20*(1+INDEX(DA_LMP_Basis!$C$23:$AF$35,MATCH(LMP_BY_NODE!AH$1,DA_LMP_Basis!$C$23:$C$35,0),MATCH(LMP_BY_NODE!$A8,DA_LMP_Basis!$C$23:$AF$23,0)))</f>
        <v>55.767810359300647</v>
      </c>
      <c r="AI8" s="30">
        <f>ENERGY_PRICING!AK$20*(1+INDEX(DA_LMP_Basis!$C$23:$AF$35,MATCH(LMP_BY_NODE!AI$1,DA_LMP_Basis!$C$23:$C$35,0),MATCH(LMP_BY_NODE!$A8,DA_LMP_Basis!$C$23:$AF$23,0)))</f>
        <v>46.437273001729082</v>
      </c>
      <c r="AJ8" s="30">
        <f>ENERGY_PRICING!AL$20*(1+INDEX(DA_LMP_Basis!$C$23:$AF$35,MATCH(LMP_BY_NODE!AJ$1,DA_LMP_Basis!$C$23:$C$35,0),MATCH(LMP_BY_NODE!$A8,DA_LMP_Basis!$C$23:$AF$23,0)))</f>
        <v>46.685127595916136</v>
      </c>
      <c r="AK8" s="30">
        <f>ENERGY_PRICING!AM$20*(1+INDEX(DA_LMP_Basis!$C$23:$AF$35,MATCH(LMP_BY_NODE!AK$1,DA_LMP_Basis!$C$23:$C$35,0),MATCH(LMP_BY_NODE!$A8,DA_LMP_Basis!$C$23:$AF$23,0)))</f>
        <v>97.23226994281579</v>
      </c>
      <c r="AL8" s="30">
        <f>ENERGY_PRICING!AN$20*(1+INDEX(DA_LMP_Basis!$C$23:$AF$35,MATCH(LMP_BY_NODE!AL$1,DA_LMP_Basis!$C$23:$C$35,0),MATCH(LMP_BY_NODE!$A8,DA_LMP_Basis!$C$23:$AF$23,0)))</f>
        <v>159.30060199230806</v>
      </c>
      <c r="AM8" s="30">
        <f>ENERGY_PRICING!AO$20*(1+INDEX(DA_LMP_Basis!$C$23:$AF$35,MATCH(LMP_BY_NODE!AM$1,DA_LMP_Basis!$C$23:$C$35,0),MATCH(LMP_BY_NODE!$A8,DA_LMP_Basis!$C$23:$AF$23,0)))</f>
        <v>186.17644381271589</v>
      </c>
      <c r="AN8" s="30">
        <f>ENERGY_PRICING!AP$20*(1+INDEX(DA_LMP_Basis!$C$23:$AF$35,MATCH(LMP_BY_NODE!AN$1,DA_LMP_Basis!$C$23:$C$35,0),MATCH(LMP_BY_NODE!$A8,DA_LMP_Basis!$C$23:$AF$23,0)))</f>
        <v>165.53599095817168</v>
      </c>
      <c r="AO8" s="30">
        <f>ENERGY_PRICING!AQ$20*(1+INDEX(DA_LMP_Basis!$C$23:$AF$35,MATCH(LMP_BY_NODE!AO$1,DA_LMP_Basis!$C$23:$C$35,0),MATCH(LMP_BY_NODE!$A8,DA_LMP_Basis!$C$23:$AF$23,0)))</f>
        <v>95.479251221078925</v>
      </c>
      <c r="AP8" s="30">
        <f>ENERGY_PRICING!AR$20*(1+INDEX(DA_LMP_Basis!$C$23:$AF$35,MATCH(LMP_BY_NODE!AP$1,DA_LMP_Basis!$C$23:$C$35,0),MATCH(LMP_BY_NODE!$A8,DA_LMP_Basis!$C$23:$AF$23,0)))</f>
        <v>57.656767930907691</v>
      </c>
      <c r="AQ8" s="30">
        <f>ENERGY_PRICING!AS$20*(1+INDEX(DA_LMP_Basis!$C$23:$AF$35,MATCH(LMP_BY_NODE!AQ$1,DA_LMP_Basis!$C$23:$C$35,0),MATCH(LMP_BY_NODE!$A8,DA_LMP_Basis!$C$23:$AF$23,0)))</f>
        <v>38.864993527127211</v>
      </c>
      <c r="AR8" s="30">
        <f>ENERGY_PRICING!AT$20*(1+INDEX(DA_LMP_Basis!$C$23:$AF$35,MATCH(LMP_BY_NODE!AR$1,DA_LMP_Basis!$C$23:$C$35,0),MATCH(LMP_BY_NODE!$A8,DA_LMP_Basis!$C$23:$AF$23,0)))</f>
        <v>39.588530594695264</v>
      </c>
      <c r="AS8" s="30">
        <f>ENERGY_PRICING!AU$20*(1+INDEX(DA_LMP_Basis!$C$23:$AF$35,MATCH(LMP_BY_NODE!AS$1,DA_LMP_Basis!$C$23:$C$35,0),MATCH(LMP_BY_NODE!$A8,DA_LMP_Basis!$C$23:$AF$23,0)))</f>
        <v>51.110280213145565</v>
      </c>
      <c r="AT8" s="30">
        <f>ENERGY_PRICING!AV$20*(1+INDEX(DA_LMP_Basis!$C$23:$AF$35,MATCH(LMP_BY_NODE!AT$1,DA_LMP_Basis!$C$23:$C$35,0),MATCH(LMP_BY_NODE!$A8,DA_LMP_Basis!$C$23:$AF$23,0)))</f>
        <v>51.689005494154948</v>
      </c>
      <c r="AU8" s="30">
        <f>ENERGY_PRICING!AW$20*(1+INDEX(DA_LMP_Basis!$C$23:$AF$35,MATCH(LMP_BY_NODE!AU$1,DA_LMP_Basis!$C$23:$C$35,0),MATCH(LMP_BY_NODE!$A8,DA_LMP_Basis!$C$23:$AF$23,0)))</f>
        <v>40.695649619630707</v>
      </c>
      <c r="AV8" s="30">
        <f>ENERGY_PRICING!AX$20*(1+INDEX(DA_LMP_Basis!$C$23:$AF$35,MATCH(LMP_BY_NODE!AV$1,DA_LMP_Basis!$C$23:$C$35,0),MATCH(LMP_BY_NODE!$A8,DA_LMP_Basis!$C$23:$AF$23,0)))</f>
        <v>40.912858836917785</v>
      </c>
      <c r="AW8" s="30">
        <f>ENERGY_PRICING!AY$20*(1+INDEX(DA_LMP_Basis!$C$23:$AF$35,MATCH(LMP_BY_NODE!AW$1,DA_LMP_Basis!$C$23:$C$35,0),MATCH(LMP_BY_NODE!$A8,DA_LMP_Basis!$C$23:$AF$23,0)))</f>
        <v>65.52693142564911</v>
      </c>
      <c r="AX8" s="30">
        <f>ENERGY_PRICING!AZ$20*(1+INDEX(DA_LMP_Basis!$C$23:$AF$35,MATCH(LMP_BY_NODE!AX$1,DA_LMP_Basis!$C$23:$C$35,0),MATCH(LMP_BY_NODE!$A8,DA_LMP_Basis!$C$23:$AF$23,0)))</f>
        <v>103.13236120763955</v>
      </c>
      <c r="AY8" s="30">
        <f>ENERGY_PRICING!BA$20*(1+INDEX(DA_LMP_Basis!$C$23:$AF$35,MATCH(LMP_BY_NODE!AY$1,DA_LMP_Basis!$C$23:$C$35,0),MATCH(LMP_BY_NODE!$A8,DA_LMP_Basis!$C$23:$AF$23,0)))</f>
        <v>182.31546004266431</v>
      </c>
      <c r="AZ8" s="30">
        <f>ENERGY_PRICING!BB$20*(1+INDEX(DA_LMP_Basis!$C$23:$AF$35,MATCH(LMP_BY_NODE!AZ$1,DA_LMP_Basis!$C$23:$C$35,0),MATCH(LMP_BY_NODE!$A8,DA_LMP_Basis!$C$23:$AF$23,0)))</f>
        <v>162.02575296937397</v>
      </c>
      <c r="BA8" s="30">
        <f>ENERGY_PRICING!BC$20*(1+INDEX(DA_LMP_Basis!$C$23:$AF$35,MATCH(LMP_BY_NODE!BA$1,DA_LMP_Basis!$C$23:$C$35,0),MATCH(LMP_BY_NODE!$A8,DA_LMP_Basis!$C$23:$AF$23,0)))</f>
        <v>91.325276078597241</v>
      </c>
      <c r="BB8" s="30">
        <f>ENERGY_PRICING!BD$20*(1+INDEX(DA_LMP_Basis!$C$23:$AF$35,MATCH(LMP_BY_NODE!BB$1,DA_LMP_Basis!$C$23:$C$35,0),MATCH(LMP_BY_NODE!$A8,DA_LMP_Basis!$C$23:$AF$23,0)))</f>
        <v>51.16945035498884</v>
      </c>
      <c r="BC8" s="30">
        <f>ENERGY_PRICING!BE$20*(1+INDEX(DA_LMP_Basis!$C$23:$AF$35,MATCH(LMP_BY_NODE!BC$1,DA_LMP_Basis!$C$23:$C$35,0),MATCH(LMP_BY_NODE!$A8,DA_LMP_Basis!$C$23:$AF$23,0)))</f>
        <v>34.10292593085957</v>
      </c>
      <c r="BD8" s="30">
        <f>ENERGY_PRICING!BF$20*(1+INDEX(DA_LMP_Basis!$C$23:$AF$35,MATCH(LMP_BY_NODE!BD$1,DA_LMP_Basis!$C$23:$C$35,0),MATCH(LMP_BY_NODE!$A8,DA_LMP_Basis!$C$23:$AF$23,0)))</f>
        <v>34.487302376825767</v>
      </c>
      <c r="BE8" s="30">
        <f>ENERGY_PRICING!BG$20*(1+INDEX(DA_LMP_Basis!$C$23:$AF$35,MATCH(LMP_BY_NODE!BE$1,DA_LMP_Basis!$C$23:$C$35,0),MATCH(LMP_BY_NODE!$A8,DA_LMP_Basis!$C$23:$AF$23,0)))</f>
        <v>44.555333728887582</v>
      </c>
      <c r="BF8" s="30">
        <f>ENERGY_PRICING!BH$20*(1+INDEX(DA_LMP_Basis!$C$23:$AF$35,MATCH(LMP_BY_NODE!BF$1,DA_LMP_Basis!$C$23:$C$35,0),MATCH(LMP_BY_NODE!$A8,DA_LMP_Basis!$C$23:$AF$23,0)))</f>
        <v>45.059836891953495</v>
      </c>
      <c r="BG8" s="30">
        <f>ENERGY_PRICING!BI$20*(1+INDEX(DA_LMP_Basis!$C$23:$AF$35,MATCH(LMP_BY_NODE!BG$1,DA_LMP_Basis!$C$23:$C$35,0),MATCH(LMP_BY_NODE!$A8,DA_LMP_Basis!$C$23:$AF$23,0)))</f>
        <v>36.173758342935621</v>
      </c>
      <c r="BH8" s="30">
        <f>ENERGY_PRICING!BJ$20*(1+INDEX(DA_LMP_Basis!$C$23:$AF$35,MATCH(LMP_BY_NODE!BH$1,DA_LMP_Basis!$C$23:$C$35,0),MATCH(LMP_BY_NODE!$A8,DA_LMP_Basis!$C$23:$AF$23,0)))</f>
        <v>36.36683238916514</v>
      </c>
      <c r="BI8" s="30">
        <f>ENERGY_PRICING!BK$20*(1+INDEX(DA_LMP_Basis!$C$23:$AF$35,MATCH(LMP_BY_NODE!BI$1,DA_LMP_Basis!$C$23:$C$35,0),MATCH(LMP_BY_NODE!$A8,DA_LMP_Basis!$C$23:$AF$23,0)))</f>
        <v>63.006796862740401</v>
      </c>
      <c r="BJ8" s="30">
        <f>ENERGY_PRICING!BL$20*(1+INDEX(DA_LMP_Basis!$C$23:$AF$35,MATCH(LMP_BY_NODE!BJ$1,DA_LMP_Basis!$C$23:$C$35,0),MATCH(LMP_BY_NODE!$A8,DA_LMP_Basis!$C$23:$AF$23,0)))</f>
        <v>99.579037471633882</v>
      </c>
      <c r="BK8" s="30">
        <f>ENERGY_PRICING!BM$20*(1+INDEX(DA_LMP_Basis!$C$23:$AF$35,MATCH(LMP_BY_NODE!BK$1,DA_LMP_Basis!$C$23:$C$35,0),MATCH(LMP_BY_NODE!$A8,DA_LMP_Basis!$C$23:$AF$23,0)))</f>
        <v>181.1400815619177</v>
      </c>
      <c r="BL8" s="30">
        <f>ENERGY_PRICING!BN$20*(1+INDEX(DA_LMP_Basis!$C$23:$AF$35,MATCH(LMP_BY_NODE!BL$1,DA_LMP_Basis!$C$23:$C$35,0),MATCH(LMP_BY_NODE!$A8,DA_LMP_Basis!$C$23:$AF$23,0)))</f>
        <v>160.95715013650658</v>
      </c>
      <c r="BM8" s="30">
        <f>ENERGY_PRICING!BO$20*(1+INDEX(DA_LMP_Basis!$C$23:$AF$35,MATCH(LMP_BY_NODE!BM$1,DA_LMP_Basis!$C$23:$C$35,0),MATCH(LMP_BY_NODE!$A8,DA_LMP_Basis!$C$23:$AF$23,0)))</f>
        <v>90.060703813388216</v>
      </c>
      <c r="BN8" s="30">
        <f>ENERGY_PRICING!BP$20*(1+INDEX(DA_LMP_Basis!$C$23:$AF$35,MATCH(LMP_BY_NODE!BN$1,DA_LMP_Basis!$C$23:$C$35,0),MATCH(LMP_BY_NODE!$A8,DA_LMP_Basis!$C$23:$AF$23,0)))</f>
        <v>49.19455122807468</v>
      </c>
      <c r="BO8" s="30">
        <f>ENERGY_PRICING!BQ$20*(1+INDEX(DA_LMP_Basis!$C$23:$AF$35,MATCH(LMP_BY_NODE!BO$1,DA_LMP_Basis!$C$23:$C$35,0),MATCH(LMP_BY_NODE!$A8,DA_LMP_Basis!$C$23:$AF$23,0)))</f>
        <v>32.653235357195449</v>
      </c>
      <c r="BP8" s="30">
        <f>ENERGY_PRICING!BR$20*(1+INDEX(DA_LMP_Basis!$C$23:$AF$35,MATCH(LMP_BY_NODE!BP$1,DA_LMP_Basis!$C$23:$C$35,0),MATCH(LMP_BY_NODE!$A8,DA_LMP_Basis!$C$23:$AF$23,0)))</f>
        <v>32.934362962998257</v>
      </c>
      <c r="BQ8" s="30">
        <f>ENERGY_PRICING!BS$20*(1+INDEX(DA_LMP_Basis!$C$23:$AF$35,MATCH(LMP_BY_NODE!BQ$1,DA_LMP_Basis!$C$23:$C$35,0),MATCH(LMP_BY_NODE!$A8,DA_LMP_Basis!$C$23:$AF$23,0)))</f>
        <v>42.559846697886691</v>
      </c>
      <c r="BR8" s="30">
        <f>ENERGY_PRICING!BT$20*(1+INDEX(DA_LMP_Basis!$C$23:$AF$35,MATCH(LMP_BY_NODE!BR$1,DA_LMP_Basis!$C$23:$C$35,0),MATCH(LMP_BY_NODE!$A8,DA_LMP_Basis!$C$23:$AF$23,0)))</f>
        <v>43.041754821599461</v>
      </c>
      <c r="BS8" s="30">
        <f>ENERGY_PRICING!BU$20*(1+INDEX(DA_LMP_Basis!$C$23:$AF$35,MATCH(LMP_BY_NODE!BS$1,DA_LMP_Basis!$C$23:$C$35,0),MATCH(LMP_BY_NODE!$A8,DA_LMP_Basis!$C$23:$AF$23,0)))</f>
        <v>34.797183351833688</v>
      </c>
      <c r="BT8" s="30">
        <f>ENERGY_PRICING!BV$20*(1+INDEX(DA_LMP_Basis!$C$23:$AF$35,MATCH(LMP_BY_NODE!BT$1,DA_LMP_Basis!$C$23:$C$35,0),MATCH(LMP_BY_NODE!$A8,DA_LMP_Basis!$C$23:$AF$23,0)))</f>
        <v>34.982910058012152</v>
      </c>
      <c r="BU8" s="30">
        <f>ENERGY_PRICING!BW$20*(1+INDEX(DA_LMP_Basis!$C$23:$AF$35,MATCH(LMP_BY_NODE!BU$1,DA_LMP_Basis!$C$23:$C$35,0),MATCH(LMP_BY_NODE!$A8,DA_LMP_Basis!$C$23:$AF$23,0)))</f>
        <v>62.239605879757036</v>
      </c>
      <c r="BV8" s="30">
        <f>ENERGY_PRICING!BX$20*(1+INDEX(DA_LMP_Basis!$C$23:$AF$35,MATCH(LMP_BY_NODE!BV$1,DA_LMP_Basis!$C$23:$C$35,0),MATCH(LMP_BY_NODE!$A8,DA_LMP_Basis!$C$23:$AF$23,0)))</f>
        <v>98.497318276950097</v>
      </c>
      <c r="BW8" s="30">
        <f>ENERGY_PRICING!BY$20*(1+INDEX(DA_LMP_Basis!$C$23:$AF$35,MATCH(LMP_BY_NODE!BW$1,DA_LMP_Basis!$C$23:$C$35,0),MATCH(LMP_BY_NODE!$A8,DA_LMP_Basis!$C$23:$AF$23,0)))</f>
        <v>180.65621515498074</v>
      </c>
      <c r="BX8" s="30">
        <f>ENERGY_PRICING!BZ$20*(1+INDEX(DA_LMP_Basis!$C$23:$AF$35,MATCH(LMP_BY_NODE!BX$1,DA_LMP_Basis!$C$23:$C$35,0),MATCH(LMP_BY_NODE!$A8,DA_LMP_Basis!$C$23:$AF$23,0)))</f>
        <v>160.5172399104373</v>
      </c>
      <c r="BY8" s="30">
        <f>ENERGY_PRICING!CA$20*(1+INDEX(DA_LMP_Basis!$C$23:$AF$35,MATCH(LMP_BY_NODE!BY$1,DA_LMP_Basis!$C$23:$C$35,0),MATCH(LMP_BY_NODE!$A8,DA_LMP_Basis!$C$23:$AF$23,0)))</f>
        <v>89.540119126581516</v>
      </c>
      <c r="BZ8" s="30">
        <f>ENERGY_PRICING!CB$20*(1+INDEX(DA_LMP_Basis!$C$23:$AF$35,MATCH(LMP_BY_NODE!BZ$1,DA_LMP_Basis!$C$23:$C$35,0),MATCH(LMP_BY_NODE!$A8,DA_LMP_Basis!$C$23:$AF$23,0)))</f>
        <v>48.381547280617809</v>
      </c>
      <c r="CA8" s="30">
        <f>ENERGY_PRICING!CC$20*(1+INDEX(DA_LMP_Basis!$C$23:$AF$35,MATCH(LMP_BY_NODE!CA$1,DA_LMP_Basis!$C$23:$C$35,0),MATCH(LMP_BY_NODE!$A8,DA_LMP_Basis!$C$23:$AF$23,0)))</f>
        <v>32.056443276568245</v>
      </c>
      <c r="CB8" s="30">
        <f>ENERGY_PRICING!CD$20*(1+INDEX(DA_LMP_Basis!$C$23:$AF$35,MATCH(LMP_BY_NODE!CB$1,DA_LMP_Basis!$C$23:$C$35,0),MATCH(LMP_BY_NODE!$A8,DA_LMP_Basis!$C$23:$AF$23,0)))</f>
        <v>32.295066577478103</v>
      </c>
      <c r="CC8" s="30">
        <f>ENERGY_PRICING!CE$20*(1+INDEX(DA_LMP_Basis!$C$23:$AF$35,MATCH(LMP_BY_NODE!CC$1,DA_LMP_Basis!$C$23:$C$35,0),MATCH(LMP_BY_NODE!$A8,DA_LMP_Basis!$C$23:$AF$23,0)))</f>
        <v>41.738367356894912</v>
      </c>
      <c r="CD8" s="30">
        <f>ENERGY_PRICING!CF$20*(1+INDEX(DA_LMP_Basis!$C$23:$AF$35,MATCH(LMP_BY_NODE!CD$1,DA_LMP_Basis!$C$23:$C$35,0),MATCH(LMP_BY_NODE!$A8,DA_LMP_Basis!$C$23:$AF$23,0)))</f>
        <v>42.210973812519057</v>
      </c>
      <c r="CE8" s="30">
        <f>ENERGY_PRICING!CG$20*(1+INDEX(DA_LMP_Basis!$C$23:$AF$35,MATCH(LMP_BY_NODE!CE$1,DA_LMP_Basis!$C$23:$C$35,0),MATCH(LMP_BY_NODE!$A8,DA_LMP_Basis!$C$23:$AF$23,0)))</f>
        <v>34.230490660301143</v>
      </c>
      <c r="CF8" s="30">
        <f>ENERGY_PRICING!CH$20*(1+INDEX(DA_LMP_Basis!$C$23:$AF$35,MATCH(LMP_BY_NODE!CF$1,DA_LMP_Basis!$C$23:$C$35,0),MATCH(LMP_BY_NODE!$A8,DA_LMP_Basis!$C$23:$AF$23,0)))</f>
        <v>34.413192697328952</v>
      </c>
      <c r="CG8" s="30">
        <f>ENERGY_PRICING!CI$20*(1+INDEX(DA_LMP_Basis!$C$23:$AF$35,MATCH(LMP_BY_NODE!CG$1,DA_LMP_Basis!$C$23:$C$35,0),MATCH(LMP_BY_NODE!$A8,DA_LMP_Basis!$C$23:$AF$23,0)))</f>
        <v>61.923777446234247</v>
      </c>
      <c r="CH8" s="30">
        <f>ENERGY_PRICING!CJ$20*(1+INDEX(DA_LMP_Basis!$C$23:$AF$35,MATCH(LMP_BY_NODE!CH$1,DA_LMP_Basis!$C$23:$C$35,0),MATCH(LMP_BY_NODE!$A8,DA_LMP_Basis!$C$23:$AF$23,0)))</f>
        <v>98.052008456649574</v>
      </c>
      <c r="CI8" s="30">
        <f>ENERGY_PRICING!CK$20*(1+INDEX(DA_LMP_Basis!$C$23:$AF$35,MATCH(LMP_BY_NODE!CI$1,DA_LMP_Basis!$C$23:$C$35,0),MATCH(LMP_BY_NODE!$A8,DA_LMP_Basis!$C$23:$AF$23,0)))</f>
        <v>182.46944107548197</v>
      </c>
      <c r="CJ8" s="30">
        <f>ENERGY_PRICING!CL$20*(1+INDEX(DA_LMP_Basis!$C$23:$AF$35,MATCH(LMP_BY_NODE!CJ$1,DA_LMP_Basis!$C$23:$C$35,0),MATCH(LMP_BY_NODE!$A8,DA_LMP_Basis!$C$23:$AF$23,0)))</f>
        <v>162.16574580621088</v>
      </c>
      <c r="CK8" s="30">
        <f>ENERGY_PRICING!CM$20*(1+INDEX(DA_LMP_Basis!$C$23:$AF$35,MATCH(LMP_BY_NODE!CK$1,DA_LMP_Basis!$C$23:$C$35,0),MATCH(LMP_BY_NODE!$A8,DA_LMP_Basis!$C$23:$AF$23,0)))</f>
        <v>91.490941986778338</v>
      </c>
      <c r="CL8" s="30">
        <f>ENERGY_PRICING!CN$20*(1+INDEX(DA_LMP_Basis!$C$23:$AF$35,MATCH(LMP_BY_NODE!CL$1,DA_LMP_Basis!$C$23:$C$35,0),MATCH(LMP_BY_NODE!$A8,DA_LMP_Basis!$C$23:$AF$23,0)))</f>
        <v>51.428172981150631</v>
      </c>
      <c r="CM8" s="30">
        <f>ENERGY_PRICING!CO$20*(1+INDEX(DA_LMP_Basis!$C$23:$AF$35,MATCH(LMP_BY_NODE!CM$1,DA_LMP_Basis!$C$23:$C$35,0),MATCH(LMP_BY_NODE!$A8,DA_LMP_Basis!$C$23:$AF$23,0)))</f>
        <v>34.292843353592168</v>
      </c>
      <c r="CN8" s="30">
        <f>ENERGY_PRICING!CP$20*(1+INDEX(DA_LMP_Basis!$C$23:$AF$35,MATCH(LMP_BY_NODE!CN$1,DA_LMP_Basis!$C$23:$C$35,0),MATCH(LMP_BY_NODE!$A8,DA_LMP_Basis!$C$23:$AF$23,0)))</f>
        <v>34.690745964369107</v>
      </c>
      <c r="CO8" s="30">
        <f>ENERGY_PRICING!CQ$20*(1+INDEX(DA_LMP_Basis!$C$23:$AF$35,MATCH(LMP_BY_NODE!CO$1,DA_LMP_Basis!$C$23:$C$35,0),MATCH(LMP_BY_NODE!$A8,DA_LMP_Basis!$C$23:$AF$23,0)))</f>
        <v>44.81675348349502</v>
      </c>
      <c r="CP8" s="30">
        <f>ENERGY_PRICING!CR$20*(1+INDEX(DA_LMP_Basis!$C$23:$AF$35,MATCH(LMP_BY_NODE!CP$1,DA_LMP_Basis!$C$23:$C$35,0),MATCH(LMP_BY_NODE!$A8,DA_LMP_Basis!$C$23:$AF$23,0)))</f>
        <v>45.324216720743976</v>
      </c>
      <c r="CQ8" s="30">
        <f>ENERGY_PRICING!CS$20*(1+INDEX(DA_LMP_Basis!$C$23:$AF$35,MATCH(LMP_BY_NODE!CQ$1,DA_LMP_Basis!$C$23:$C$35,0),MATCH(LMP_BY_NODE!$A8,DA_LMP_Basis!$C$23:$AF$23,0)))</f>
        <v>36.354097223009482</v>
      </c>
      <c r="CR8" s="30">
        <f>ENERGY_PRICING!CT$20*(1+INDEX(DA_LMP_Basis!$C$23:$AF$35,MATCH(LMP_BY_NODE!CR$1,DA_LMP_Basis!$C$23:$C$35,0),MATCH(LMP_BY_NODE!$A8,DA_LMP_Basis!$C$23:$AF$23,0)))</f>
        <v>36.548133811116408</v>
      </c>
      <c r="CS8" s="30">
        <f>ENERGY_PRICING!CU$20*(1+INDEX(DA_LMP_Basis!$C$23:$AF$35,MATCH(LMP_BY_NODE!CS$1,DA_LMP_Basis!$C$23:$C$35,0),MATCH(LMP_BY_NODE!$A8,DA_LMP_Basis!$C$23:$AF$23,0)))</f>
        <v>63.107303092744807</v>
      </c>
      <c r="CT8" s="30">
        <f>ENERGY_PRICING!CV$20*(1+INDEX(DA_LMP_Basis!$C$23:$AF$35,MATCH(LMP_BY_NODE!CT$1,DA_LMP_Basis!$C$23:$C$35,0),MATCH(LMP_BY_NODE!$A8,DA_LMP_Basis!$C$23:$AF$23,0)))</f>
        <v>99.720748623866527</v>
      </c>
      <c r="CU8" s="30">
        <f>ENERGY_PRICING!CW$20*(1+INDEX(DA_LMP_Basis!$C$23:$AF$35,MATCH(LMP_BY_NODE!CU$1,DA_LMP_Basis!$C$23:$C$35,0),MATCH(LMP_BY_NODE!$A8,DA_LMP_Basis!$C$23:$AF$23,0)))</f>
        <v>183.99266866490797</v>
      </c>
      <c r="CV8" s="30">
        <f>ENERGY_PRICING!CX$20*(1+INDEX(DA_LMP_Basis!$C$23:$AF$35,MATCH(LMP_BY_NODE!CV$1,DA_LMP_Basis!$C$23:$C$35,0),MATCH(LMP_BY_NODE!$A8,DA_LMP_Basis!$C$23:$AF$23,0)))</f>
        <v>163.55059787201395</v>
      </c>
      <c r="CW8" s="30">
        <f>ENERGY_PRICING!CY$20*(1+INDEX(DA_LMP_Basis!$C$23:$AF$35,MATCH(LMP_BY_NODE!CW$1,DA_LMP_Basis!$C$23:$C$35,0),MATCH(LMP_BY_NODE!$A8,DA_LMP_Basis!$C$23:$AF$23,0)))</f>
        <v>93.129759946050314</v>
      </c>
      <c r="CX8" s="30">
        <f>ENERGY_PRICING!CZ$20*(1+INDEX(DA_LMP_Basis!$C$23:$AF$35,MATCH(LMP_BY_NODE!CX$1,DA_LMP_Basis!$C$23:$C$35,0),MATCH(LMP_BY_NODE!$A8,DA_LMP_Basis!$C$23:$AF$23,0)))</f>
        <v>53.98753652721296</v>
      </c>
      <c r="CY8" s="30">
        <f>ENERGY_PRICING!DA$20*(1+INDEX(DA_LMP_Basis!$C$23:$AF$35,MATCH(LMP_BY_NODE!CY$1,DA_LMP_Basis!$C$23:$C$35,0),MATCH(LMP_BY_NODE!$A8,DA_LMP_Basis!$C$23:$AF$23,0)))</f>
        <v>36.17156473067007</v>
      </c>
      <c r="CZ8" s="30">
        <f>ENERGY_PRICING!DB$20*(1+INDEX(DA_LMP_Basis!$C$23:$AF$35,MATCH(LMP_BY_NODE!CZ$1,DA_LMP_Basis!$C$23:$C$35,0),MATCH(LMP_BY_NODE!$A8,DA_LMP_Basis!$C$23:$AF$23,0)))</f>
        <v>36.703272311071096</v>
      </c>
      <c r="DA8" s="30">
        <f>ENERGY_PRICING!DC$20*(1+INDEX(DA_LMP_Basis!$C$23:$AF$35,MATCH(LMP_BY_NODE!DA$1,DA_LMP_Basis!$C$23:$C$35,0),MATCH(LMP_BY_NODE!$A8,DA_LMP_Basis!$C$23:$AF$23,0)))</f>
        <v>47.402797851119963</v>
      </c>
      <c r="DB8" s="30">
        <f>ENERGY_PRICING!DD$20*(1+INDEX(DA_LMP_Basis!$C$23:$AF$35,MATCH(LMP_BY_NODE!DB$1,DA_LMP_Basis!$C$23:$C$35,0),MATCH(LMP_BY_NODE!$A8,DA_LMP_Basis!$C$23:$AF$23,0)))</f>
        <v>47.939543049788718</v>
      </c>
      <c r="DC8" s="30">
        <f>ENERGY_PRICING!DE$20*(1+INDEX(DA_LMP_Basis!$C$23:$AF$35,MATCH(LMP_BY_NODE!DC$1,DA_LMP_Basis!$C$23:$C$35,0),MATCH(LMP_BY_NODE!$A8,DA_LMP_Basis!$C$23:$AF$23,0)))</f>
        <v>38.138064719188577</v>
      </c>
      <c r="DD8" s="30">
        <f>ENERGY_PRICING!DF$20*(1+INDEX(DA_LMP_Basis!$C$23:$AF$35,MATCH(LMP_BY_NODE!DD$1,DA_LMP_Basis!$C$23:$C$35,0),MATCH(LMP_BY_NODE!$A8,DA_LMP_Basis!$C$23:$AF$23,0)))</f>
        <v>38.341623066675993</v>
      </c>
      <c r="DE8" s="30">
        <f>ENERGY_PRICING!DG$20*(1+INDEX(DA_LMP_Basis!$C$23:$AF$35,MATCH(LMP_BY_NODE!DE$1,DA_LMP_Basis!$C$23:$C$35,0),MATCH(LMP_BY_NODE!$A8,DA_LMP_Basis!$C$23:$AF$23,0)))</f>
        <v>64.101541536600649</v>
      </c>
      <c r="DF8" s="30">
        <f>ENERGY_PRICING!DH$20*(1+INDEX(DA_LMP_Basis!$C$23:$AF$35,MATCH(LMP_BY_NODE!DF$1,DA_LMP_Basis!$C$23:$C$35,0),MATCH(LMP_BY_NODE!$A8,DA_LMP_Basis!$C$23:$AF$23,0)))</f>
        <v>101.12259879242445</v>
      </c>
      <c r="DG8" s="30">
        <f>ENERGY_PRICING!DI$20*(1+INDEX(DA_LMP_Basis!$C$23:$AF$35,MATCH(LMP_BY_NODE!DG$1,DA_LMP_Basis!$C$23:$C$35,0),MATCH(LMP_BY_NODE!$A8,DA_LMP_Basis!$C$23:$AF$23,0)))</f>
        <v>186.32706945727634</v>
      </c>
      <c r="DH8" s="30">
        <f>ENERGY_PRICING!DJ$20*(1+INDEX(DA_LMP_Basis!$C$23:$AF$35,MATCH(LMP_BY_NODE!DH$1,DA_LMP_Basis!$C$23:$C$35,0),MATCH(LMP_BY_NODE!$A8,DA_LMP_Basis!$C$23:$AF$23,0)))</f>
        <v>165.67293322240096</v>
      </c>
      <c r="DI8" s="30">
        <f>ENERGY_PRICING!DK$20*(1+INDEX(DA_LMP_Basis!$C$23:$AF$35,MATCH(LMP_BY_NODE!DI$1,DA_LMP_Basis!$C$23:$C$35,0),MATCH(LMP_BY_NODE!$A8,DA_LMP_Basis!$C$23:$AF$23,0)))</f>
        <v>95.641307116826965</v>
      </c>
      <c r="DJ8" s="30">
        <f>ENERGY_PRICING!DL$20*(1+INDEX(DA_LMP_Basis!$C$23:$AF$35,MATCH(LMP_BY_NODE!DJ$1,DA_LMP_Basis!$C$23:$C$35,0),MATCH(LMP_BY_NODE!$A8,DA_LMP_Basis!$C$23:$AF$23,0)))</f>
        <v>57.909852753206245</v>
      </c>
      <c r="DK8" s="30">
        <f>ENERGY_PRICING!DM$20*(1+INDEX(DA_LMP_Basis!$C$23:$AF$35,MATCH(LMP_BY_NODE!DK$1,DA_LMP_Basis!$C$23:$C$35,0),MATCH(LMP_BY_NODE!$A8,DA_LMP_Basis!$C$23:$AF$23,0)))</f>
        <v>39.050772474630698</v>
      </c>
      <c r="DL8" s="30">
        <f>ENERGY_PRICING!DN$20*(1+INDEX(DA_LMP_Basis!$C$23:$AF$35,MATCH(LMP_BY_NODE!DL$1,DA_LMP_Basis!$C$23:$C$35,0),MATCH(LMP_BY_NODE!$A8,DA_LMP_Basis!$C$23:$AF$23,0)))</f>
        <v>39.787540959443902</v>
      </c>
      <c r="DM8" s="30">
        <f>ENERGY_PRICING!DO$20*(1+INDEX(DA_LMP_Basis!$C$23:$AF$35,MATCH(LMP_BY_NODE!DM$1,DA_LMP_Basis!$C$23:$C$35,0),MATCH(LMP_BY_NODE!$A8,DA_LMP_Basis!$C$23:$AF$23,0)))</f>
        <v>51.366003390981511</v>
      </c>
      <c r="DN8" s="30">
        <f>ENERGY_PRICING!DP$20*(1+INDEX(DA_LMP_Basis!$C$23:$AF$35,MATCH(LMP_BY_NODE!DN$1,DA_LMP_Basis!$C$23:$C$35,0),MATCH(LMP_BY_NODE!$A8,DA_LMP_Basis!$C$23:$AF$23,0)))</f>
        <v>51.947624243436337</v>
      </c>
      <c r="DO8" s="30">
        <f>ENERGY_PRICING!DQ$20*(1+INDEX(DA_LMP_Basis!$C$23:$AF$35,MATCH(LMP_BY_NODE!DO$1,DA_LMP_Basis!$C$23:$C$35,0),MATCH(LMP_BY_NODE!$A8,DA_LMP_Basis!$C$23:$AF$23,0)))</f>
        <v>40.872058749725383</v>
      </c>
      <c r="DP8" s="30">
        <f>ENERGY_PRICING!DR$20*(1+INDEX(DA_LMP_Basis!$C$23:$AF$35,MATCH(LMP_BY_NODE!DP$1,DA_LMP_Basis!$C$23:$C$35,0),MATCH(LMP_BY_NODE!$A8,DA_LMP_Basis!$C$23:$AF$23,0)))</f>
        <v>41.090209534217514</v>
      </c>
      <c r="DQ8" s="30">
        <f>ENERGY_PRICING!DS$20*(1+INDEX(DA_LMP_Basis!$C$23:$AF$35,MATCH(LMP_BY_NODE!DQ$1,DA_LMP_Basis!$C$23:$C$35,0),MATCH(LMP_BY_NODE!$A8,DA_LMP_Basis!$C$23:$AF$23,0)))</f>
        <v>65.625247532508084</v>
      </c>
      <c r="DR8" s="30">
        <f>ENERGY_PRICING!DT$20*(1+INDEX(DA_LMP_Basis!$C$23:$AF$35,MATCH(LMP_BY_NODE!DR$1,DA_LMP_Basis!$C$23:$C$35,0),MATCH(LMP_BY_NODE!$A8,DA_LMP_Basis!$C$23:$AF$23,0)))</f>
        <v>103.27098434359245</v>
      </c>
      <c r="DS8" s="30">
        <f>ENERGY_PRICING!DU$20*(1+INDEX(DA_LMP_Basis!$C$23:$AF$35,MATCH(LMP_BY_NODE!DS$1,DA_LMP_Basis!$C$23:$C$35,0),MATCH(LMP_BY_NODE!$A8,DA_LMP_Basis!$C$23:$AF$23,0)))</f>
        <v>189.02138149360226</v>
      </c>
      <c r="DT8" s="30">
        <f>ENERGY_PRICING!DV$20*(1+INDEX(DA_LMP_Basis!$C$23:$AF$35,MATCH(LMP_BY_NODE!DT$1,DA_LMP_Basis!$C$23:$C$35,0),MATCH(LMP_BY_NODE!$A8,DA_LMP_Basis!$C$23:$AF$23,0)))</f>
        <v>168.12248417284687</v>
      </c>
      <c r="DU8" s="30">
        <f>ENERGY_PRICING!DW$20*(1+INDEX(DA_LMP_Basis!$C$23:$AF$35,MATCH(LMP_BY_NODE!DU$1,DA_LMP_Basis!$C$23:$C$35,0),MATCH(LMP_BY_NODE!$A8,DA_LMP_Basis!$C$23:$AF$23,0)))</f>
        <v>98.540077454014281</v>
      </c>
      <c r="DV8" s="30">
        <f>ENERGY_PRICING!DX$20*(1+INDEX(DA_LMP_Basis!$C$23:$AF$35,MATCH(LMP_BY_NODE!DV$1,DA_LMP_Basis!$C$23:$C$35,0),MATCH(LMP_BY_NODE!$A8,DA_LMP_Basis!$C$23:$AF$23,0)))</f>
        <v>62.436900487476692</v>
      </c>
      <c r="DW8" s="30">
        <f>ENERGY_PRICING!DY$20*(1+INDEX(DA_LMP_Basis!$C$23:$AF$35,MATCH(LMP_BY_NODE!DW$1,DA_LMP_Basis!$C$23:$C$35,0),MATCH(LMP_BY_NODE!$A8,DA_LMP_Basis!$C$23:$AF$23,0)))</f>
        <v>42.373888241639008</v>
      </c>
      <c r="DX8" s="30">
        <f>ENERGY_PRICING!DZ$20*(1+INDEX(DA_LMP_Basis!$C$23:$AF$35,MATCH(LMP_BY_NODE!DX$1,DA_LMP_Basis!$C$23:$C$35,0),MATCH(LMP_BY_NODE!$A8,DA_LMP_Basis!$C$23:$AF$23,0)))</f>
        <v>43.347333335175051</v>
      </c>
      <c r="DY8" s="30">
        <f>ENERGY_PRICING!EA$20*(1+INDEX(DA_LMP_Basis!$C$23:$AF$35,MATCH(LMP_BY_NODE!DY$1,DA_LMP_Basis!$C$23:$C$35,0),MATCH(LMP_BY_NODE!$A8,DA_LMP_Basis!$C$23:$AF$23,0)))</f>
        <v>55.94024463669718</v>
      </c>
      <c r="DZ8" s="30">
        <f>ENERGY_PRICING!EB$20*(1+INDEX(DA_LMP_Basis!$C$23:$AF$35,MATCH(LMP_BY_NODE!DZ$1,DA_LMP_Basis!$C$23:$C$35,0),MATCH(LMP_BY_NODE!$A8,DA_LMP_Basis!$C$23:$AF$23,0)))</f>
        <v>56.573659943013176</v>
      </c>
      <c r="EA8" s="30">
        <f>ENERGY_PRICING!EC$20*(1+INDEX(DA_LMP_Basis!$C$23:$AF$35,MATCH(LMP_BY_NODE!EA$1,DA_LMP_Basis!$C$23:$C$35,0),MATCH(LMP_BY_NODE!$A8,DA_LMP_Basis!$C$23:$AF$23,0)))</f>
        <v>44.027572167901205</v>
      </c>
      <c r="EB8" s="30">
        <f>ENERGY_PRICING!ED$20*(1+INDEX(DA_LMP_Basis!$C$23:$AF$35,MATCH(LMP_BY_NODE!EB$1,DA_LMP_Basis!$C$23:$C$35,0),MATCH(LMP_BY_NODE!$A8,DA_LMP_Basis!$C$23:$AF$23,0)))</f>
        <v>44.262565209639682</v>
      </c>
      <c r="EC8" s="30">
        <f>ENERGY_PRICING!EE$20*(1+INDEX(DA_LMP_Basis!$C$23:$AF$35,MATCH(LMP_BY_NODE!EC$1,DA_LMP_Basis!$C$23:$C$35,0),MATCH(LMP_BY_NODE!$A8,DA_LMP_Basis!$C$23:$AF$23,0)))</f>
        <v>67.383874165096913</v>
      </c>
      <c r="ED8" s="30">
        <f>ENERGY_PRICING!EF$20*(1+INDEX(DA_LMP_Basis!$C$23:$AF$35,MATCH(LMP_BY_NODE!ED$1,DA_LMP_Basis!$C$23:$C$35,0),MATCH(LMP_BY_NODE!$A8,DA_LMP_Basis!$C$23:$AF$23,0)))</f>
        <v>105.75060184034116</v>
      </c>
      <c r="EE8" s="30">
        <f>ENERGY_PRICING!EG$20*(1+INDEX(DA_LMP_Basis!$C$23:$AF$35,MATCH(LMP_BY_NODE!EE$1,DA_LMP_Basis!$C$23:$C$35,0),MATCH(LMP_BY_NODE!$A8,DA_LMP_Basis!$C$23:$AF$23,0)))</f>
        <v>190.3152019431179</v>
      </c>
      <c r="EF8" s="30">
        <f>ENERGY_PRICING!EH$20*(1+INDEX(DA_LMP_Basis!$C$23:$AF$35,MATCH(LMP_BY_NODE!EF$1,DA_LMP_Basis!$C$23:$C$35,0),MATCH(LMP_BY_NODE!$A8,DA_LMP_Basis!$C$23:$AF$23,0)))</f>
        <v>169.29876927608947</v>
      </c>
      <c r="EG8" s="30">
        <f>ENERGY_PRICING!EI$20*(1+INDEX(DA_LMP_Basis!$C$23:$AF$35,MATCH(LMP_BY_NODE!EG$1,DA_LMP_Basis!$C$23:$C$35,0),MATCH(LMP_BY_NODE!$A8,DA_LMP_Basis!$C$23:$AF$23,0)))</f>
        <v>99.932079675782433</v>
      </c>
      <c r="EH8" s="30">
        <f>ENERGY_PRICING!EJ$20*(1+INDEX(DA_LMP_Basis!$C$23:$AF$35,MATCH(LMP_BY_NODE!EH$1,DA_LMP_Basis!$C$23:$C$35,0),MATCH(LMP_BY_NODE!$A8,DA_LMP_Basis!$C$23:$AF$23,0)))</f>
        <v>64.610808652367595</v>
      </c>
      <c r="EI8" s="30">
        <f>ENERGY_PRICING!EK$20*(1+INDEX(DA_LMP_Basis!$C$23:$AF$35,MATCH(LMP_BY_NODE!EI$1,DA_LMP_Basis!$C$23:$C$35,0),MATCH(LMP_BY_NODE!$A8,DA_LMP_Basis!$C$23:$AF$23,0)))</f>
        <v>43.969662998792366</v>
      </c>
      <c r="EJ8" s="30">
        <f>ENERGY_PRICING!EL$20*(1+INDEX(DA_LMP_Basis!$C$23:$AF$35,MATCH(LMP_BY_NODE!EJ$1,DA_LMP_Basis!$C$23:$C$35,0),MATCH(LMP_BY_NODE!$A8,DA_LMP_Basis!$C$23:$AF$23,0)))</f>
        <v>45.056761237234802</v>
      </c>
      <c r="EK8" s="30">
        <f>ENERGY_PRICING!EM$20*(1+INDEX(DA_LMP_Basis!$C$23:$AF$35,MATCH(LMP_BY_NODE!EK$1,DA_LMP_Basis!$C$23:$C$35,0),MATCH(LMP_BY_NODE!$A8,DA_LMP_Basis!$C$23:$AF$23,0)))</f>
        <v>58.136815332642037</v>
      </c>
      <c r="EL8" s="30">
        <f>ENERGY_PRICING!EN$20*(1+INDEX(DA_LMP_Basis!$C$23:$AF$35,MATCH(LMP_BY_NODE!EL$1,DA_LMP_Basis!$C$23:$C$35,0),MATCH(LMP_BY_NODE!$A8,DA_LMP_Basis!$C$23:$AF$23,0)))</f>
        <v>58.795102562726925</v>
      </c>
      <c r="EM8" s="30">
        <f>ENERGY_PRICING!EO$20*(1+INDEX(DA_LMP_Basis!$C$23:$AF$35,MATCH(LMP_BY_NODE!EM$1,DA_LMP_Basis!$C$23:$C$35,0),MATCH(LMP_BY_NODE!$A8,DA_LMP_Basis!$C$23:$AF$23,0)))</f>
        <v>45.542863542512855</v>
      </c>
      <c r="EN8" s="30">
        <f>ENERGY_PRICING!EP$20*(1+INDEX(DA_LMP_Basis!$C$23:$AF$35,MATCH(LMP_BY_NODE!EN$1,DA_LMP_Basis!$C$23:$C$35,0),MATCH(LMP_BY_NODE!$A8,DA_LMP_Basis!$C$23:$AF$23,0)))</f>
        <v>45.785944310003771</v>
      </c>
      <c r="EO8" s="30">
        <f>ENERGY_PRICING!EQ$20*(1+INDEX(DA_LMP_Basis!$C$23:$AF$35,MATCH(LMP_BY_NODE!EO$1,DA_LMP_Basis!$C$23:$C$35,0),MATCH(LMP_BY_NODE!$A8,DA_LMP_Basis!$C$23:$AF$23,0)))</f>
        <v>68.228374382454447</v>
      </c>
      <c r="EP8" s="30">
        <f>ENERGY_PRICING!ER$20*(1+INDEX(DA_LMP_Basis!$C$23:$AF$35,MATCH(LMP_BY_NODE!EP$1,DA_LMP_Basis!$C$23:$C$35,0),MATCH(LMP_BY_NODE!$A8,DA_LMP_Basis!$C$23:$AF$23,0)))</f>
        <v>106.94132503090567</v>
      </c>
      <c r="EQ8" s="30">
        <f>ENERGY_PRICING!ES$20*(1+INDEX(DA_LMP_Basis!$C$23:$AF$35,MATCH(LMP_BY_NODE!EQ$1,DA_LMP_Basis!$C$23:$C$35,0),MATCH(LMP_BY_NODE!$A8,DA_LMP_Basis!$C$23:$AF$23,0)))</f>
        <v>192.3516744675332</v>
      </c>
      <c r="ER8" s="30">
        <f>ENERGY_PRICING!ET$20*(1+INDEX(DA_LMP_Basis!$C$23:$AF$35,MATCH(LMP_BY_NODE!ER$1,DA_LMP_Basis!$C$23:$C$35,0),MATCH(LMP_BY_NODE!$A8,DA_LMP_Basis!$C$23:$AF$23,0)))</f>
        <v>171.1502412438802</v>
      </c>
      <c r="ES8" s="30">
        <f>ENERGY_PRICING!EU$20*(1+INDEX(DA_LMP_Basis!$C$23:$AF$35,MATCH(LMP_BY_NODE!ES$1,DA_LMP_Basis!$C$23:$C$35,0),MATCH(LMP_BY_NODE!$A8,DA_LMP_Basis!$C$23:$AF$23,0)))</f>
        <v>102.123090244225</v>
      </c>
      <c r="ET8" s="30">
        <f>ENERGY_PRICING!EV$20*(1+INDEX(DA_LMP_Basis!$C$23:$AF$35,MATCH(LMP_BY_NODE!ET$1,DA_LMP_Basis!$C$23:$C$35,0),MATCH(LMP_BY_NODE!$A8,DA_LMP_Basis!$C$23:$AF$23,0)))</f>
        <v>68.032538653666947</v>
      </c>
      <c r="EU8" s="30">
        <f>ENERGY_PRICING!EW$20*(1+INDEX(DA_LMP_Basis!$C$23:$AF$35,MATCH(LMP_BY_NODE!EU$1,DA_LMP_Basis!$C$23:$C$35,0),MATCH(LMP_BY_NODE!$A8,DA_LMP_Basis!$C$23:$AF$23,0)))</f>
        <v>46.481411401992212</v>
      </c>
      <c r="EV8" s="30">
        <f>ENERGY_PRICING!EX$20*(1+INDEX(DA_LMP_Basis!$C$23:$AF$35,MATCH(LMP_BY_NODE!EV$1,DA_LMP_Basis!$C$23:$C$35,0),MATCH(LMP_BY_NODE!$A8,DA_LMP_Basis!$C$23:$AF$23,0)))</f>
        <v>47.747399614698026</v>
      </c>
      <c r="EW8" s="30">
        <f>ENERGY_PRICING!EY$20*(1+INDEX(DA_LMP_Basis!$C$23:$AF$35,MATCH(LMP_BY_NODE!EW$1,DA_LMP_Basis!$C$23:$C$35,0),MATCH(LMP_BY_NODE!$A8,DA_LMP_Basis!$C$23:$AF$23,0)))</f>
        <v>61.594216142701889</v>
      </c>
      <c r="EX8" s="30">
        <f>ENERGY_PRICING!EZ$20*(1+INDEX(DA_LMP_Basis!$C$23:$AF$35,MATCH(LMP_BY_NODE!EX$1,DA_LMP_Basis!$C$23:$C$35,0),MATCH(LMP_BY_NODE!$A8,DA_LMP_Basis!$C$23:$AF$23,0)))</f>
        <v>62.291651764206648</v>
      </c>
      <c r="EY8" s="30">
        <f>ENERGY_PRICING!FA$20*(1+INDEX(DA_LMP_Basis!$C$23:$AF$35,MATCH(LMP_BY_NODE!EY$1,DA_LMP_Basis!$C$23:$C$35,0),MATCH(LMP_BY_NODE!$A8,DA_LMP_Basis!$C$23:$AF$23,0)))</f>
        <v>47.927931155283439</v>
      </c>
      <c r="EZ8" s="30">
        <f>ENERGY_PRICING!FB$20*(1+INDEX(DA_LMP_Basis!$C$23:$AF$35,MATCH(LMP_BY_NODE!EZ$1,DA_LMP_Basis!$C$23:$C$35,0),MATCH(LMP_BY_NODE!$A8,DA_LMP_Basis!$C$23:$AF$23,0)))</f>
        <v>48.183741997713298</v>
      </c>
      <c r="FA8" s="30">
        <f>ENERGY_PRICING!FC$20*(1+INDEX(DA_LMP_Basis!$C$23:$AF$35,MATCH(LMP_BY_NODE!FA$1,DA_LMP_Basis!$C$23:$C$35,0),MATCH(LMP_BY_NODE!$A8,DA_LMP_Basis!$C$23:$AF$23,0)))</f>
        <v>69.557617161199516</v>
      </c>
      <c r="FB8" s="30">
        <f>ENERGY_PRICING!FD$20*(1+INDEX(DA_LMP_Basis!$C$23:$AF$35,MATCH(LMP_BY_NODE!FB$1,DA_LMP_Basis!$C$23:$C$35,0),MATCH(LMP_BY_NODE!$A8,DA_LMP_Basis!$C$23:$AF$23,0)))</f>
        <v>108.81552253850921</v>
      </c>
      <c r="FC8" s="30">
        <f>ENERGY_PRICING!FE$20*(1+INDEX(DA_LMP_Basis!$C$23:$AF$35,MATCH(LMP_BY_NODE!FC$1,DA_LMP_Basis!$C$23:$C$35,0),MATCH(LMP_BY_NODE!$A8,DA_LMP_Basis!$C$23:$AF$23,0)))</f>
        <v>193.83094754969338</v>
      </c>
      <c r="FD8" s="30">
        <f>ENERGY_PRICING!FF$20*(1+INDEX(DA_LMP_Basis!$C$23:$AF$35,MATCH(LMP_BY_NODE!FD$1,DA_LMP_Basis!$C$23:$C$35,0),MATCH(LMP_BY_NODE!$A8,DA_LMP_Basis!$C$23:$AF$23,0)))</f>
        <v>172.4951317894147</v>
      </c>
      <c r="FE8" s="30">
        <f>ENERGY_PRICING!FG$20*(1+INDEX(DA_LMP_Basis!$C$23:$AF$35,MATCH(LMP_BY_NODE!FE$1,DA_LMP_Basis!$C$23:$C$35,0),MATCH(LMP_BY_NODE!$A8,DA_LMP_Basis!$C$23:$AF$23,0)))</f>
        <v>103.71461820139989</v>
      </c>
      <c r="FF8" s="30">
        <f>ENERGY_PRICING!FH$20*(1+INDEX(DA_LMP_Basis!$C$23:$AF$35,MATCH(LMP_BY_NODE!FF$1,DA_LMP_Basis!$C$23:$C$35,0),MATCH(LMP_BY_NODE!$A8,DA_LMP_Basis!$C$23:$AF$23,0)))</f>
        <v>70.518048781919347</v>
      </c>
      <c r="FG8" s="30">
        <f>ENERGY_PRICING!FI$20*(1+INDEX(DA_LMP_Basis!$C$23:$AF$35,MATCH(LMP_BY_NODE!FG$1,DA_LMP_Basis!$C$23:$C$35,0),MATCH(LMP_BY_NODE!$A8,DA_LMP_Basis!$C$23:$AF$23,0)))</f>
        <v>48.305920084268223</v>
      </c>
      <c r="FH8" s="30">
        <f>ENERGY_PRICING!FJ$20*(1+INDEX(DA_LMP_Basis!$C$23:$AF$35,MATCH(LMP_BY_NODE!FH$1,DA_LMP_Basis!$C$23:$C$35,0),MATCH(LMP_BY_NODE!$A8,DA_LMP_Basis!$C$23:$AF$23,0)))</f>
        <v>49.701852168262988</v>
      </c>
      <c r="FI8" s="30">
        <f>ENERGY_PRICING!FK$20*(1+INDEX(DA_LMP_Basis!$C$23:$AF$35,MATCH(LMP_BY_NODE!FI$1,DA_LMP_Basis!$C$23:$C$35,0),MATCH(LMP_BY_NODE!$A8,DA_LMP_Basis!$C$23:$AF$23,0)))</f>
        <v>64.105637186316798</v>
      </c>
      <c r="FJ8" s="30">
        <f>ENERGY_PRICING!FL$20*(1+INDEX(DA_LMP_Basis!$C$23:$AF$35,MATCH(LMP_BY_NODE!FJ$1,DA_LMP_Basis!$C$23:$C$35,0),MATCH(LMP_BY_NODE!$A8,DA_LMP_Basis!$C$23:$AF$23,0)))</f>
        <v>64.831509804119335</v>
      </c>
      <c r="FK8" s="30">
        <f>ENERGY_PRICING!FM$20*(1+INDEX(DA_LMP_Basis!$C$23:$AF$35,MATCH(LMP_BY_NODE!FK$1,DA_LMP_Basis!$C$23:$C$35,0),MATCH(LMP_BY_NODE!$A8,DA_LMP_Basis!$C$23:$AF$23,0)))</f>
        <v>49.660420190320366</v>
      </c>
      <c r="FL8" s="30">
        <f>ENERGY_PRICING!FN$20*(1+INDEX(DA_LMP_Basis!$C$23:$AF$35,MATCH(LMP_BY_NODE!FL$1,DA_LMP_Basis!$C$23:$C$35,0),MATCH(LMP_BY_NODE!$A8,DA_LMP_Basis!$C$23:$AF$23,0)))</f>
        <v>49.925478030667108</v>
      </c>
      <c r="FM8" s="30">
        <f>ENERGY_PRICING!FO$20*(1+INDEX(DA_LMP_Basis!$C$23:$AF$35,MATCH(LMP_BY_NODE!FM$1,DA_LMP_Basis!$C$23:$C$35,0),MATCH(LMP_BY_NODE!$A8,DA_LMP_Basis!$C$23:$AF$23,0)))</f>
        <v>70.523165696070095</v>
      </c>
      <c r="FN8" s="30">
        <f>ENERGY_PRICING!FP$20*(1+INDEX(DA_LMP_Basis!$C$23:$AF$35,MATCH(LMP_BY_NODE!FN$1,DA_LMP_Basis!$C$23:$C$35,0),MATCH(LMP_BY_NODE!$A8,DA_LMP_Basis!$C$23:$AF$23,0)))</f>
        <v>110.17692068673396</v>
      </c>
      <c r="FO8" s="30">
        <f>ENERGY_PRICING!FQ$20*(1+INDEX(DA_LMP_Basis!$C$23:$AF$35,MATCH(LMP_BY_NODE!FO$1,DA_LMP_Basis!$C$23:$C$35,0),MATCH(LMP_BY_NODE!$A8,DA_LMP_Basis!$C$23:$AF$23,0)))</f>
        <v>194.12411785551964</v>
      </c>
      <c r="FP8" s="30">
        <f>ENERGY_PRICING!FR$20*(1+INDEX(DA_LMP_Basis!$C$23:$AF$35,MATCH(LMP_BY_NODE!FP$1,DA_LMP_Basis!$C$23:$C$35,0),MATCH(LMP_BY_NODE!$A8,DA_LMP_Basis!$C$23:$AF$23,0)))</f>
        <v>172.76166944043544</v>
      </c>
      <c r="FQ8" s="30">
        <f>ENERGY_PRICING!FS$20*(1+INDEX(DA_LMP_Basis!$C$23:$AF$35,MATCH(LMP_BY_NODE!FQ$1,DA_LMP_Basis!$C$23:$C$35,0),MATCH(LMP_BY_NODE!$A8,DA_LMP_Basis!$C$23:$AF$23,0)))</f>
        <v>104.03003578288842</v>
      </c>
      <c r="FR8" s="30">
        <f>ENERGY_PRICING!FT$20*(1+INDEX(DA_LMP_Basis!$C$23:$AF$35,MATCH(LMP_BY_NODE!FR$1,DA_LMP_Basis!$C$23:$C$35,0),MATCH(LMP_BY_NODE!$A8,DA_LMP_Basis!$C$23:$AF$23,0)))</f>
        <v>71.010640564479218</v>
      </c>
      <c r="FS8" s="30">
        <f>ENERGY_PRICING!FU$20*(1+INDEX(DA_LMP_Basis!$C$23:$AF$35,MATCH(LMP_BY_NODE!FS$1,DA_LMP_Basis!$C$23:$C$35,0),MATCH(LMP_BY_NODE!$A8,DA_LMP_Basis!$C$23:$AF$23,0)))</f>
        <v>48.667511040540141</v>
      </c>
      <c r="FT8" s="30">
        <f>ENERGY_PRICING!FV$20*(1+INDEX(DA_LMP_Basis!$C$23:$AF$35,MATCH(LMP_BY_NODE!FT$1,DA_LMP_Basis!$C$23:$C$35,0),MATCH(LMP_BY_NODE!$A8,DA_LMP_Basis!$C$23:$AF$23,0)))</f>
        <v>50.089196100740232</v>
      </c>
      <c r="FU8" s="30">
        <f>ENERGY_PRICING!FW$20*(1+INDEX(DA_LMP_Basis!$C$23:$AF$35,MATCH(LMP_BY_NODE!FU$1,DA_LMP_Basis!$C$23:$C$35,0),MATCH(LMP_BY_NODE!$A8,DA_LMP_Basis!$C$23:$AF$23,0)))</f>
        <v>64.603364133622605</v>
      </c>
      <c r="FV8" s="30">
        <f>ENERGY_PRICING!FX$20*(1+INDEX(DA_LMP_Basis!$C$23:$AF$35,MATCH(LMP_BY_NODE!FV$1,DA_LMP_Basis!$C$23:$C$35,0),MATCH(LMP_BY_NODE!$A8,DA_LMP_Basis!$C$23:$AF$23,0)))</f>
        <v>65.334872548494616</v>
      </c>
      <c r="FW8" s="30">
        <f>ENERGY_PRICING!FY$20*(1+INDEX(DA_LMP_Basis!$C$23:$AF$35,MATCH(LMP_BY_NODE!FW$1,DA_LMP_Basis!$C$23:$C$35,0),MATCH(LMP_BY_NODE!$A8,DA_LMP_Basis!$C$23:$AF$23,0)))</f>
        <v>50.003774197344406</v>
      </c>
      <c r="FX8" s="30">
        <f>ENERGY_PRICING!FZ$20*(1+INDEX(DA_LMP_Basis!$C$23:$AF$35,MATCH(LMP_BY_NODE!FX$1,DA_LMP_Basis!$C$23:$C$35,0),MATCH(LMP_BY_NODE!$A8,DA_LMP_Basis!$C$23:$AF$23,0)))</f>
        <v>50.270664657536635</v>
      </c>
      <c r="FY8" s="30">
        <f>ENERGY_PRICING!GA$20*(1+INDEX(DA_LMP_Basis!$C$23:$AF$35,MATCH(LMP_BY_NODE!FY$1,DA_LMP_Basis!$C$23:$C$35,0),MATCH(LMP_BY_NODE!$A8,DA_LMP_Basis!$C$23:$AF$23,0)))</f>
        <v>70.714523304527859</v>
      </c>
      <c r="FZ8" s="30">
        <f>ENERGY_PRICING!GB$20*(1+INDEX(DA_LMP_Basis!$C$23:$AF$35,MATCH(LMP_BY_NODE!FZ$1,DA_LMP_Basis!$C$23:$C$35,0),MATCH(LMP_BY_NODE!$A8,DA_LMP_Basis!$C$23:$AF$23,0)))</f>
        <v>110.44672990335511</v>
      </c>
      <c r="GA8" s="30">
        <f>ENERGY_PRICING!GC$20*(1+INDEX(DA_LMP_Basis!$C$23:$AF$35,MATCH(LMP_BY_NODE!GA$1,DA_LMP_Basis!$C$23:$C$35,0),MATCH(LMP_BY_NODE!$A8,DA_LMP_Basis!$C$23:$AF$23,0)))</f>
        <v>195.03349280739033</v>
      </c>
      <c r="GB8" s="30">
        <f>ENERGY_PRICING!GD$20*(1+INDEX(DA_LMP_Basis!$C$23:$AF$35,MATCH(LMP_BY_NODE!GB$1,DA_LMP_Basis!$C$23:$C$35,0),MATCH(LMP_BY_NODE!$A8,DA_LMP_Basis!$C$23:$AF$23,0)))</f>
        <v>173.58843347059738</v>
      </c>
      <c r="GC8" s="30">
        <f>ENERGY_PRICING!GE$20*(1+INDEX(DA_LMP_Basis!$C$23:$AF$35,MATCH(LMP_BY_NODE!GC$1,DA_LMP_Basis!$C$23:$C$35,0),MATCH(LMP_BY_NODE!$A8,DA_LMP_Basis!$C$23:$AF$23,0)))</f>
        <v>105.00841879878381</v>
      </c>
      <c r="GD8" s="30">
        <f>ENERGY_PRICING!GF$20*(1+INDEX(DA_LMP_Basis!$C$23:$AF$35,MATCH(LMP_BY_NODE!GD$1,DA_LMP_Basis!$C$23:$C$35,0),MATCH(LMP_BY_NODE!$A8,DA_LMP_Basis!$C$23:$AF$23,0)))</f>
        <v>72.53859417934045</v>
      </c>
      <c r="GE8" s="30">
        <f>ENERGY_PRICING!GG$20*(1+INDEX(DA_LMP_Basis!$C$23:$AF$35,MATCH(LMP_BY_NODE!GE$1,DA_LMP_Basis!$C$23:$C$35,0),MATCH(LMP_BY_NODE!$A8,DA_LMP_Basis!$C$23:$AF$23,0)))</f>
        <v>49.789117669594383</v>
      </c>
      <c r="GF8" s="30">
        <f>ENERGY_PRICING!GH$20*(1+INDEX(DA_LMP_Basis!$C$23:$AF$35,MATCH(LMP_BY_NODE!GF$1,DA_LMP_Basis!$C$23:$C$35,0),MATCH(LMP_BY_NODE!$A8,DA_LMP_Basis!$C$23:$AF$23,0)))</f>
        <v>51.290685006518345</v>
      </c>
      <c r="GG8" s="30">
        <f>ENERGY_PRICING!GI$20*(1+INDEX(DA_LMP_Basis!$C$23:$AF$35,MATCH(LMP_BY_NODE!GG$1,DA_LMP_Basis!$C$23:$C$35,0),MATCH(LMP_BY_NODE!$A8,DA_LMP_Basis!$C$23:$AF$23,0)))</f>
        <v>66.14724634050306</v>
      </c>
      <c r="GH8" s="30">
        <f>ENERGY_PRICING!GJ$20*(1+INDEX(DA_LMP_Basis!$C$23:$AF$35,MATCH(LMP_BY_NODE!GH$1,DA_LMP_Basis!$C$23:$C$35,0),MATCH(LMP_BY_NODE!$A8,DA_LMP_Basis!$C$23:$AF$23,0)))</f>
        <v>66.896236241688499</v>
      </c>
      <c r="GI8" s="30">
        <f>ENERGY_PRICING!GK$20*(1+INDEX(DA_LMP_Basis!$C$23:$AF$35,MATCH(LMP_BY_NODE!GI$1,DA_LMP_Basis!$C$23:$C$35,0),MATCH(LMP_BY_NODE!$A8,DA_LMP_Basis!$C$23:$AF$23,0)))</f>
        <v>51.068812256816493</v>
      </c>
      <c r="GJ8" s="30">
        <f>ENERGY_PRICING!GL$20*(1+INDEX(DA_LMP_Basis!$C$23:$AF$35,MATCH(LMP_BY_NODE!GJ$1,DA_LMP_Basis!$C$23:$C$35,0),MATCH(LMP_BY_NODE!$A8,DA_LMP_Basis!$C$23:$AF$23,0)))</f>
        <v>51.341387257873436</v>
      </c>
      <c r="GK8" s="30">
        <f>ENERGY_PRICING!GM$20*(1+INDEX(DA_LMP_Basis!$C$23:$AF$35,MATCH(LMP_BY_NODE!GK$1,DA_LMP_Basis!$C$23:$C$35,0),MATCH(LMP_BY_NODE!$A8,DA_LMP_Basis!$C$23:$AF$23,0)))</f>
        <v>71.308088930115048</v>
      </c>
      <c r="GL8" s="30">
        <f>ENERGY_PRICING!GN$20*(1+INDEX(DA_LMP_Basis!$C$23:$AF$35,MATCH(LMP_BY_NODE!GL$1,DA_LMP_Basis!$C$23:$C$35,0),MATCH(LMP_BY_NODE!$A8,DA_LMP_Basis!$C$23:$AF$23,0)))</f>
        <v>111.28364189103949</v>
      </c>
      <c r="GM8" s="30">
        <f>ENERGY_PRICING!GO$20*(1+INDEX(DA_LMP_Basis!$C$23:$AF$35,MATCH(LMP_BY_NODE!GM$1,DA_LMP_Basis!$C$23:$C$35,0),MATCH(LMP_BY_NODE!$A8,DA_LMP_Basis!$C$23:$AF$23,0)))</f>
        <v>196.31286674604959</v>
      </c>
      <c r="GN8" s="30">
        <f>ENERGY_PRICING!GP$20*(1+INDEX(DA_LMP_Basis!$C$23:$AF$35,MATCH(LMP_BY_NODE!GN$1,DA_LMP_Basis!$C$23:$C$35,0),MATCH(LMP_BY_NODE!$A8,DA_LMP_Basis!$C$23:$AF$23,0)))</f>
        <v>174.7515844364714</v>
      </c>
      <c r="GO8" s="30">
        <f>ENERGY_PRICING!GQ$20*(1+INDEX(DA_LMP_Basis!$C$23:$AF$35,MATCH(LMP_BY_NODE!GO$1,DA_LMP_Basis!$C$23:$C$35,0),MATCH(LMP_BY_NODE!$A8,DA_LMP_Basis!$C$23:$AF$23,0)))</f>
        <v>106.384878233903</v>
      </c>
      <c r="GP8" s="30">
        <f>ENERGY_PRICING!GR$20*(1+INDEX(DA_LMP_Basis!$C$23:$AF$35,MATCH(LMP_BY_NODE!GP$1,DA_LMP_Basis!$C$23:$C$35,0),MATCH(LMP_BY_NODE!$A8,DA_LMP_Basis!$C$23:$AF$23,0)))</f>
        <v>74.68822897004199</v>
      </c>
      <c r="GQ8" s="30">
        <f>ENERGY_PRICING!GS$20*(1+INDEX(DA_LMP_Basis!$C$23:$AF$35,MATCH(LMP_BY_NODE!GQ$1,DA_LMP_Basis!$C$23:$C$35,0),MATCH(LMP_BY_NODE!$A8,DA_LMP_Basis!$C$23:$AF$23,0)))</f>
        <v>51.367074361372261</v>
      </c>
      <c r="GR8" s="30">
        <f>ENERGY_PRICING!GT$20*(1+INDEX(DA_LMP_Basis!$C$23:$AF$35,MATCH(LMP_BY_NODE!GR$1,DA_LMP_Basis!$C$23:$C$35,0),MATCH(LMP_BY_NODE!$A8,DA_LMP_Basis!$C$23:$AF$23,0)))</f>
        <v>52.981025817510243</v>
      </c>
      <c r="GS8" s="30">
        <f>ENERGY_PRICING!GU$20*(1+INDEX(DA_LMP_Basis!$C$23:$AF$35,MATCH(LMP_BY_NODE!GS$1,DA_LMP_Basis!$C$23:$C$35,0),MATCH(LMP_BY_NODE!$A8,DA_LMP_Basis!$C$23:$AF$23,0)))</f>
        <v>68.319290617486374</v>
      </c>
      <c r="GT8" s="30">
        <f>ENERGY_PRICING!GV$20*(1+INDEX(DA_LMP_Basis!$C$23:$AF$35,MATCH(LMP_BY_NODE!GT$1,DA_LMP_Basis!$C$23:$C$35,0),MATCH(LMP_BY_NODE!$A8,DA_LMP_Basis!$C$23:$AF$23,0)))</f>
        <v>69.092874728081739</v>
      </c>
      <c r="GU8" s="30">
        <f>ENERGY_PRICING!GW$20*(1+INDEX(DA_LMP_Basis!$C$23:$AF$35,MATCH(LMP_BY_NODE!GU$1,DA_LMP_Basis!$C$23:$C$35,0),MATCH(LMP_BY_NODE!$A8,DA_LMP_Basis!$C$23:$AF$23,0)))</f>
        <v>52.567184225569186</v>
      </c>
      <c r="GV8" s="30">
        <f>ENERGY_PRICING!GX$20*(1+INDEX(DA_LMP_Basis!$C$23:$AF$35,MATCH(LMP_BY_NODE!GV$1,DA_LMP_Basis!$C$23:$C$35,0),MATCH(LMP_BY_NODE!$A8,DA_LMP_Basis!$C$23:$AF$23,0)))</f>
        <v>52.847756646634899</v>
      </c>
      <c r="GW8" s="30">
        <f>ENERGY_PRICING!GY$20*(1+INDEX(DA_LMP_Basis!$C$23:$AF$35,MATCH(LMP_BY_NODE!GW$1,DA_LMP_Basis!$C$23:$C$35,0),MATCH(LMP_BY_NODE!$A8,DA_LMP_Basis!$C$23:$AF$23,0)))</f>
        <v>72.143159646213093</v>
      </c>
      <c r="GX8" s="30">
        <f>ENERGY_PRICING!GZ$20*(1+INDEX(DA_LMP_Basis!$C$23:$AF$35,MATCH(LMP_BY_NODE!GX$1,DA_LMP_Basis!$C$23:$C$35,0),MATCH(LMP_BY_NODE!$A8,DA_LMP_Basis!$C$23:$AF$23,0)))</f>
        <v>112.46106973176944</v>
      </c>
      <c r="GY8" s="30">
        <f>ENERGY_PRICING!HA$20*(1+INDEX(DA_LMP_Basis!$C$23:$AF$35,MATCH(LMP_BY_NODE!GY$1,DA_LMP_Basis!$C$23:$C$35,0),MATCH(LMP_BY_NODE!$A8,DA_LMP_Basis!$C$23:$AF$23,0)))</f>
        <v>198.08758661931662</v>
      </c>
      <c r="GZ8" s="30">
        <f>ENERGY_PRICING!HB$20*(1+INDEX(DA_LMP_Basis!$C$23:$AF$35,MATCH(LMP_BY_NODE!GZ$1,DA_LMP_Basis!$C$23:$C$35,0),MATCH(LMP_BY_NODE!$A8,DA_LMP_Basis!$C$23:$AF$23,0)))</f>
        <v>176.3650823141206</v>
      </c>
      <c r="HA8" s="30">
        <f>ENERGY_PRICING!HC$20*(1+INDEX(DA_LMP_Basis!$C$23:$AF$35,MATCH(LMP_BY_NODE!HA$1,DA_LMP_Basis!$C$23:$C$35,0),MATCH(LMP_BY_NODE!$A8,DA_LMP_Basis!$C$23:$AF$23,0)))</f>
        <v>108.29427300929753</v>
      </c>
      <c r="HB8" s="30">
        <f>ENERGY_PRICING!HD$20*(1+INDEX(DA_LMP_Basis!$C$23:$AF$35,MATCH(LMP_BY_NODE!HB$1,DA_LMP_Basis!$C$23:$C$35,0),MATCH(LMP_BY_NODE!$A8,DA_LMP_Basis!$C$23:$AF$23,0)))</f>
        <v>77.670155886047667</v>
      </c>
      <c r="HC8" s="30">
        <f>ENERGY_PRICING!HE$20*(1+INDEX(DA_LMP_Basis!$C$23:$AF$35,MATCH(LMP_BY_NODE!HC$1,DA_LMP_Basis!$C$23:$C$35,0),MATCH(LMP_BY_NODE!$A8,DA_LMP_Basis!$C$23:$AF$23,0)))</f>
        <v>53.55598177571872</v>
      </c>
      <c r="HD8" s="30">
        <f>ENERGY_PRICING!HF$20*(1+INDEX(DA_LMP_Basis!$C$23:$AF$35,MATCH(LMP_BY_NODE!HD$1,DA_LMP_Basis!$C$23:$C$35,0),MATCH(LMP_BY_NODE!$A8,DA_LMP_Basis!$C$23:$AF$23,0)))</f>
        <v>55.325830052779729</v>
      </c>
      <c r="HE8" s="30">
        <f>ENERGY_PRICING!HG$20*(1+INDEX(DA_LMP_Basis!$C$23:$AF$35,MATCH(LMP_BY_NODE!HE$1,DA_LMP_Basis!$C$23:$C$35,0),MATCH(LMP_BY_NODE!$A8,DA_LMP_Basis!$C$23:$AF$23,0)))</f>
        <v>71.332303488467488</v>
      </c>
      <c r="HF8" s="30">
        <f>ENERGY_PRICING!HH$20*(1+INDEX(DA_LMP_Basis!$C$23:$AF$35,MATCH(LMP_BY_NODE!HF$1,DA_LMP_Basis!$C$23:$C$35,0),MATCH(LMP_BY_NODE!$A8,DA_LMP_Basis!$C$23:$AF$23,0)))</f>
        <v>72.140004154737611</v>
      </c>
      <c r="HG8" s="30">
        <f>ENERGY_PRICING!HI$20*(1+INDEX(DA_LMP_Basis!$C$23:$AF$35,MATCH(LMP_BY_NODE!HG$1,DA_LMP_Basis!$C$23:$C$35,0),MATCH(LMP_BY_NODE!$A8,DA_LMP_Basis!$C$23:$AF$23,0)))</f>
        <v>54.645693432407036</v>
      </c>
      <c r="HH8" s="30">
        <f>ENERGY_PRICING!HJ$20*(1+INDEX(DA_LMP_Basis!$C$23:$AF$35,MATCH(LMP_BY_NODE!HH$1,DA_LMP_Basis!$C$23:$C$35,0),MATCH(LMP_BY_NODE!$A8,DA_LMP_Basis!$C$23:$AF$23,0)))</f>
        <v>54.937359701639835</v>
      </c>
      <c r="HI8" s="30">
        <f>ENERGY_PRICING!HK$20*(1+INDEX(DA_LMP_Basis!$C$23:$AF$35,MATCH(LMP_BY_NODE!HI$1,DA_LMP_Basis!$C$23:$C$35,0),MATCH(LMP_BY_NODE!$A8,DA_LMP_Basis!$C$23:$AF$23,0)))</f>
        <v>73.301551693025957</v>
      </c>
      <c r="HJ8" s="30">
        <f>ENERGY_PRICING!HL$20*(1+INDEX(DA_LMP_Basis!$C$23:$AF$35,MATCH(LMP_BY_NODE!HJ$1,DA_LMP_Basis!$C$23:$C$35,0),MATCH(LMP_BY_NODE!$A8,DA_LMP_Basis!$C$23:$AF$23,0)))</f>
        <v>114.0943721816154</v>
      </c>
      <c r="HK8" s="30">
        <f>ENERGY_PRICING!HM$20*(1+INDEX(DA_LMP_Basis!$C$23:$AF$35,MATCH(LMP_BY_NODE!HK$1,DA_LMP_Basis!$C$23:$C$35,0),MATCH(LMP_BY_NODE!$A8,DA_LMP_Basis!$C$23:$AF$23,0)))</f>
        <v>199.76132117397569</v>
      </c>
      <c r="HL8" s="30">
        <f>ENERGY_PRICING!HN$20*(1+INDEX(DA_LMP_Basis!$C$23:$AF$35,MATCH(LMP_BY_NODE!HL$1,DA_LMP_Basis!$C$23:$C$35,0),MATCH(LMP_BY_NODE!$A8,DA_LMP_Basis!$C$23:$AF$23,0)))</f>
        <v>177.88676874608643</v>
      </c>
      <c r="HM8" s="30">
        <f>ENERGY_PRICING!HO$20*(1+INDEX(DA_LMP_Basis!$C$23:$AF$35,MATCH(LMP_BY_NODE!HM$1,DA_LMP_Basis!$C$23:$C$35,0),MATCH(LMP_BY_NODE!$A8,DA_LMP_Basis!$C$23:$AF$23,0)))</f>
        <v>110.09501917899033</v>
      </c>
      <c r="HN8" s="30">
        <f>ENERGY_PRICING!HP$20*(1+INDEX(DA_LMP_Basis!$C$23:$AF$35,MATCH(LMP_BY_NODE!HN$1,DA_LMP_Basis!$C$23:$C$35,0),MATCH(LMP_BY_NODE!$A8,DA_LMP_Basis!$C$23:$AF$23,0)))</f>
        <v>80.482404846554843</v>
      </c>
      <c r="HO8" s="30">
        <f>ENERGY_PRICING!HQ$20*(1+INDEX(DA_LMP_Basis!$C$23:$AF$35,MATCH(LMP_BY_NODE!HO$1,DA_LMP_Basis!$C$23:$C$35,0),MATCH(LMP_BY_NODE!$A8,DA_LMP_Basis!$C$23:$AF$23,0)))</f>
        <v>55.62033572336275</v>
      </c>
      <c r="HP8" s="30">
        <f>ENERGY_PRICING!HR$20*(1+INDEX(DA_LMP_Basis!$C$23:$AF$35,MATCH(LMP_BY_NODE!HP$1,DA_LMP_Basis!$C$23:$C$35,0),MATCH(LMP_BY_NODE!$A8,DA_LMP_Basis!$C$23:$AF$23,0)))</f>
        <v>57.537209962137936</v>
      </c>
      <c r="HQ8" s="30">
        <f>ENERGY_PRICING!HS$20*(1+INDEX(DA_LMP_Basis!$C$23:$AF$35,MATCH(LMP_BY_NODE!HQ$1,DA_LMP_Basis!$C$23:$C$35,0),MATCH(LMP_BY_NODE!$A8,DA_LMP_Basis!$C$23:$AF$23,0)))</f>
        <v>74.173869547290181</v>
      </c>
      <c r="HR8" s="30">
        <f>ENERGY_PRICING!HT$20*(1+INDEX(DA_LMP_Basis!$C$23:$AF$35,MATCH(LMP_BY_NODE!HR$1,DA_LMP_Basis!$C$23:$C$35,0),MATCH(LMP_BY_NODE!$A8,DA_LMP_Basis!$C$23:$AF$23,0)))</f>
        <v>75.013745464978228</v>
      </c>
      <c r="HS8" s="30">
        <f>ENERGY_PRICING!HU$20*(1+INDEX(DA_LMP_Basis!$C$23:$AF$35,MATCH(LMP_BY_NODE!HS$1,DA_LMP_Basis!$C$23:$C$35,0),MATCH(LMP_BY_NODE!$A8,DA_LMP_Basis!$C$23:$AF$23,0)))</f>
        <v>56.605931064308564</v>
      </c>
      <c r="HT8" s="30">
        <f>ENERGY_PRICING!HV$20*(1+INDEX(DA_LMP_Basis!$C$23:$AF$35,MATCH(LMP_BY_NODE!HT$1,DA_LMP_Basis!$C$23:$C$35,0),MATCH(LMP_BY_NODE!$A8,DA_LMP_Basis!$C$23:$AF$23,0)))</f>
        <v>56.908059918257457</v>
      </c>
      <c r="HU8" s="30">
        <f>ENERGY_PRICING!HW$20*(1+INDEX(DA_LMP_Basis!$C$23:$AF$35,MATCH(LMP_BY_NODE!HU$1,DA_LMP_Basis!$C$23:$C$35,0),MATCH(LMP_BY_NODE!$A8,DA_LMP_Basis!$C$23:$AF$23,0)))</f>
        <v>74.394028779578065</v>
      </c>
      <c r="HV8" s="30">
        <f>ENERGY_PRICING!HX$20*(1+INDEX(DA_LMP_Basis!$C$23:$AF$35,MATCH(LMP_BY_NODE!HV$1,DA_LMP_Basis!$C$23:$C$35,0),MATCH(LMP_BY_NODE!$A8,DA_LMP_Basis!$C$23:$AF$23,0)))</f>
        <v>115.63473626368548</v>
      </c>
      <c r="HW8" s="30">
        <f>ENERGY_PRICING!HY$20*(1+INDEX(DA_LMP_Basis!$C$23:$AF$35,MATCH(LMP_BY_NODE!HW$1,DA_LMP_Basis!$C$23:$C$35,0),MATCH(LMP_BY_NODE!$A8,DA_LMP_Basis!$C$23:$AF$23,0)))</f>
        <v>201.46959141291512</v>
      </c>
      <c r="HX8" s="30">
        <f>ENERGY_PRICING!HZ$20*(1+INDEX(DA_LMP_Basis!$C$23:$AF$35,MATCH(LMP_BY_NODE!HX$1,DA_LMP_Basis!$C$23:$C$35,0),MATCH(LMP_BY_NODE!$A8,DA_LMP_Basis!$C$23:$AF$23,0)))</f>
        <v>179.43985351540616</v>
      </c>
      <c r="HY8" s="30">
        <f>ENERGY_PRICING!IA$20*(1+INDEX(DA_LMP_Basis!$C$23:$AF$35,MATCH(LMP_BY_NODE!HY$1,DA_LMP_Basis!$C$23:$C$35,0),MATCH(LMP_BY_NODE!$A8,DA_LMP_Basis!$C$23:$AF$23,0)))</f>
        <v>111.93292177890228</v>
      </c>
      <c r="HZ8" s="30">
        <f>ENERGY_PRICING!IB$20*(1+INDEX(DA_LMP_Basis!$C$23:$AF$35,MATCH(LMP_BY_NODE!HZ$1,DA_LMP_Basis!$C$23:$C$35,0),MATCH(LMP_BY_NODE!$A8,DA_LMP_Basis!$C$23:$AF$23,0)))</f>
        <v>83.352681492484109</v>
      </c>
      <c r="IA8" s="30">
        <f>ENERGY_PRICING!IC$20*(1+INDEX(DA_LMP_Basis!$C$23:$AF$35,MATCH(LMP_BY_NODE!IA$1,DA_LMP_Basis!$C$23:$C$35,0),MATCH(LMP_BY_NODE!$A8,DA_LMP_Basis!$C$23:$AF$23,0)))</f>
        <v>57.7272853597797</v>
      </c>
      <c r="IB8" s="30">
        <f>ENERGY_PRICING!ID$20*(1+INDEX(DA_LMP_Basis!$C$23:$AF$35,MATCH(LMP_BY_NODE!IB$1,DA_LMP_Basis!$C$23:$C$35,0),MATCH(LMP_BY_NODE!$A8,DA_LMP_Basis!$C$23:$AF$23,0)))</f>
        <v>59.794219280389534</v>
      </c>
      <c r="IC8" s="30">
        <f>ENERGY_PRICING!IE$20*(1+INDEX(DA_LMP_Basis!$C$23:$AF$35,MATCH(LMP_BY_NODE!IC$1,DA_LMP_Basis!$C$23:$C$35,0),MATCH(LMP_BY_NODE!$A8,DA_LMP_Basis!$C$23:$AF$23,0)))</f>
        <v>77.074068217834963</v>
      </c>
      <c r="ID8" s="30">
        <f>ENERGY_PRICING!IF$20*(1+INDEX(DA_LMP_Basis!$C$23:$AF$35,MATCH(LMP_BY_NODE!ID$1,DA_LMP_Basis!$C$23:$C$35,0),MATCH(LMP_BY_NODE!$A8,DA_LMP_Basis!$C$23:$AF$23,0)))</f>
        <v>77.94678328810825</v>
      </c>
      <c r="IE8" s="30">
        <f>ENERGY_PRICING!IG$20*(1+INDEX(DA_LMP_Basis!$C$23:$AF$35,MATCH(LMP_BY_NODE!IE$1,DA_LMP_Basis!$C$23:$C$35,0),MATCH(LMP_BY_NODE!$A8,DA_LMP_Basis!$C$23:$AF$23,0)))</f>
        <v>58.606616058536055</v>
      </c>
      <c r="IF8" s="30">
        <f>ENERGY_PRICING!IH$20*(1+INDEX(DA_LMP_Basis!$C$23:$AF$35,MATCH(LMP_BY_NODE!IF$1,DA_LMP_Basis!$C$23:$C$35,0),MATCH(LMP_BY_NODE!$A8,DA_LMP_Basis!$C$23:$AF$23,0)))</f>
        <v>58.919423381208169</v>
      </c>
      <c r="IG8" s="30">
        <f>ENERGY_PRICING!II$20*(1+INDEX(DA_LMP_Basis!$C$23:$AF$35,MATCH(LMP_BY_NODE!IG$1,DA_LMP_Basis!$C$23:$C$35,0),MATCH(LMP_BY_NODE!$A8,DA_LMP_Basis!$C$23:$AF$23,0)))</f>
        <v>75.509047937475756</v>
      </c>
      <c r="IH8" s="30">
        <f>ENERGY_PRICING!IJ$20*(1+INDEX(DA_LMP_Basis!$C$23:$AF$35,MATCH(LMP_BY_NODE!IH$1,DA_LMP_Basis!$C$23:$C$35,0),MATCH(LMP_BY_NODE!$A8,DA_LMP_Basis!$C$23:$AF$23,0)))</f>
        <v>117.20688407601742</v>
      </c>
      <c r="II8" s="30">
        <f>ENERGY_PRICING!IK$20*(1+INDEX(DA_LMP_Basis!$C$23:$AF$35,MATCH(LMP_BY_NODE!II$1,DA_LMP_Basis!$C$23:$C$35,0),MATCH(LMP_BY_NODE!$A8,DA_LMP_Basis!$C$23:$AF$23,0)))</f>
        <v>202.25312312159741</v>
      </c>
      <c r="IJ8" s="30">
        <f>ENERGY_PRICING!IL$20*(1+INDEX(DA_LMP_Basis!$C$23:$AF$35,MATCH(LMP_BY_NODE!IJ$1,DA_LMP_Basis!$C$23:$C$35,0),MATCH(LMP_BY_NODE!$A8,DA_LMP_Basis!$C$23:$AF$23,0)))</f>
        <v>180.15220635940875</v>
      </c>
      <c r="IK8" s="30">
        <f>ENERGY_PRICING!IM$20*(1+INDEX(DA_LMP_Basis!$C$23:$AF$35,MATCH(LMP_BY_NODE!IK$1,DA_LMP_Basis!$C$23:$C$35,0),MATCH(LMP_BY_NODE!$A8,DA_LMP_Basis!$C$23:$AF$23,0)))</f>
        <v>112.77591191692322</v>
      </c>
      <c r="IL8" s="30">
        <f>ENERGY_PRICING!IN$20*(1+INDEX(DA_LMP_Basis!$C$23:$AF$35,MATCH(LMP_BY_NODE!IL$1,DA_LMP_Basis!$C$23:$C$35,0),MATCH(LMP_BY_NODE!$A8,DA_LMP_Basis!$C$23:$AF$23,0)))</f>
        <v>84.669190270493388</v>
      </c>
      <c r="IM8" s="30">
        <f>ENERGY_PRICING!IO$20*(1+INDEX(DA_LMP_Basis!$C$23:$AF$35,MATCH(LMP_BY_NODE!IM$1,DA_LMP_Basis!$C$23:$C$35,0),MATCH(LMP_BY_NODE!$A8,DA_LMP_Basis!$C$23:$AF$23,0)))</f>
        <v>58.693679207250916</v>
      </c>
      <c r="IN8" s="30">
        <f>ENERGY_PRICING!IP$20*(1+INDEX(DA_LMP_Basis!$C$23:$AF$35,MATCH(LMP_BY_NODE!IN$1,DA_LMP_Basis!$C$23:$C$35,0),MATCH(LMP_BY_NODE!$A8,DA_LMP_Basis!$C$23:$AF$23,0)))</f>
        <v>60.829440949262825</v>
      </c>
      <c r="IO8" s="30">
        <f>ENERGY_PRICING!IQ$20*(1+INDEX(DA_LMP_Basis!$C$23:$AF$35,MATCH(LMP_BY_NODE!IO$1,DA_LMP_Basis!$C$23:$C$35,0),MATCH(LMP_BY_NODE!$A8,DA_LMP_Basis!$C$23:$AF$23,0)))</f>
        <v>78.404301320333332</v>
      </c>
      <c r="IP8" s="30">
        <f>ENERGY_PRICING!IR$20*(1+INDEX(DA_LMP_Basis!$C$23:$AF$35,MATCH(LMP_BY_NODE!IP$1,DA_LMP_Basis!$C$23:$C$35,0),MATCH(LMP_BY_NODE!$A8,DA_LMP_Basis!$C$23:$AF$23,0)))</f>
        <v>79.29207871315387</v>
      </c>
      <c r="IQ8" s="30">
        <f>ENERGY_PRICING!IS$20*(1+INDEX(DA_LMP_Basis!$C$23:$AF$35,MATCH(LMP_BY_NODE!IQ$1,DA_LMP_Basis!$C$23:$C$35,0),MATCH(LMP_BY_NODE!$A8,DA_LMP_Basis!$C$23:$AF$23,0)))</f>
        <v>59.524269540010557</v>
      </c>
      <c r="IR8" s="30">
        <f>ENERGY_PRICING!IT$20*(1+INDEX(DA_LMP_Basis!$C$23:$AF$35,MATCH(LMP_BY_NODE!IR$1,DA_LMP_Basis!$C$23:$C$35,0),MATCH(LMP_BY_NODE!$A8,DA_LMP_Basis!$C$23:$AF$23,0)))</f>
        <v>59.841974752169996</v>
      </c>
      <c r="IS8" s="30">
        <f>ENERGY_PRICING!IU$20*(1+INDEX(DA_LMP_Basis!$C$23:$AF$35,MATCH(LMP_BY_NODE!IS$1,DA_LMP_Basis!$C$23:$C$35,0),MATCH(LMP_BY_NODE!$A8,DA_LMP_Basis!$C$23:$AF$23,0)))</f>
        <v>76.020473381814966</v>
      </c>
      <c r="IT8" s="30">
        <f>ENERGY_PRICING!IV$20*(1+INDEX(DA_LMP_Basis!$C$23:$AF$35,MATCH(LMP_BY_NODE!IT$1,DA_LMP_Basis!$C$23:$C$35,0),MATCH(LMP_BY_NODE!$A8,DA_LMP_Basis!$C$23:$AF$23,0)))</f>
        <v>117.92798055924263</v>
      </c>
      <c r="IU8" s="30">
        <f>ENERGY_PRICING!IW$20*(1+INDEX(DA_LMP_Basis!$C$23:$AF$35,MATCH(LMP_BY_NODE!IU$1,DA_LMP_Basis!$C$23:$C$35,0),MATCH(LMP_BY_NODE!$A8,DA_LMP_Basis!$C$23:$AF$23,0)))</f>
        <v>203.35152187496502</v>
      </c>
      <c r="IV8" s="30">
        <f>ENERGY_PRICING!IX$20*(1+INDEX(DA_LMP_Basis!$C$23:$AF$35,MATCH(LMP_BY_NODE!IV$1,DA_LMP_Basis!$C$23:$C$35,0),MATCH(LMP_BY_NODE!$A8,DA_LMP_Basis!$C$23:$AF$23,0)))</f>
        <v>181.15082258277286</v>
      </c>
      <c r="IW8" s="30">
        <f>ENERGY_PRICING!IY$20*(1+INDEX(DA_LMP_Basis!$C$23:$AF$35,MATCH(LMP_BY_NODE!IW$1,DA_LMP_Basis!$C$23:$C$35,0),MATCH(LMP_BY_NODE!$A8,DA_LMP_Basis!$C$23:$AF$23,0)))</f>
        <v>113.95766283579876</v>
      </c>
      <c r="IX8" s="30">
        <f>ENERGY_PRICING!IZ$20*(1+INDEX(DA_LMP_Basis!$C$23:$AF$35,MATCH(LMP_BY_NODE!IX$1,DA_LMP_Basis!$C$23:$C$35,0),MATCH(LMP_BY_NODE!$A8,DA_LMP_Basis!$C$23:$AF$23,0)))</f>
        <v>86.514746212313327</v>
      </c>
      <c r="IY8" s="30">
        <f>ENERGY_PRICING!JA$20*(1+INDEX(DA_LMP_Basis!$C$23:$AF$35,MATCH(LMP_BY_NODE!IY$1,DA_LMP_Basis!$C$23:$C$35,0),MATCH(LMP_BY_NODE!$A8,DA_LMP_Basis!$C$23:$AF$23,0)))</f>
        <v>60.048424376543039</v>
      </c>
      <c r="IZ8" s="30">
        <f>ENERGY_PRICING!JB$20*(1+INDEX(DA_LMP_Basis!$C$23:$AF$35,MATCH(LMP_BY_NODE!IZ$1,DA_LMP_Basis!$C$23:$C$35,0),MATCH(LMP_BY_NODE!$A8,DA_LMP_Basis!$C$23:$AF$23,0)))</f>
        <v>62.280672824054342</v>
      </c>
      <c r="JA8" s="30">
        <f>ENERGY_PRICING!JC$20*(1+INDEX(DA_LMP_Basis!$C$23:$AF$35,MATCH(LMP_BY_NODE!JA$1,DA_LMP_Basis!$C$23:$C$35,0),MATCH(LMP_BY_NODE!$A8,DA_LMP_Basis!$C$23:$AF$23,0)))</f>
        <v>80.269096790997608</v>
      </c>
      <c r="JB8" s="30">
        <f>ENERGY_PRICING!JD$20*(1+INDEX(DA_LMP_Basis!$C$23:$AF$35,MATCH(LMP_BY_NODE!JB$1,DA_LMP_Basis!$C$23:$C$35,0),MATCH(LMP_BY_NODE!$A8,DA_LMP_Basis!$C$23:$AF$23,0)))</f>
        <v>81.177989393484097</v>
      </c>
      <c r="JC8" s="30">
        <f>ENERGY_PRICING!JE$20*(1+INDEX(DA_LMP_Basis!$C$23:$AF$35,MATCH(LMP_BY_NODE!JC$1,DA_LMP_Basis!$C$23:$C$35,0),MATCH(LMP_BY_NODE!$A8,DA_LMP_Basis!$C$23:$AF$23,0)))</f>
        <v>60.810687726927569</v>
      </c>
      <c r="JD8" s="30">
        <f>ENERGY_PRICING!JF$20*(1+INDEX(DA_LMP_Basis!$C$23:$AF$35,MATCH(LMP_BY_NODE!JD$1,DA_LMP_Basis!$C$23:$C$35,0),MATCH(LMP_BY_NODE!$A8,DA_LMP_Basis!$C$23:$AF$23,0)))</f>
        <v>61.135259075642033</v>
      </c>
      <c r="JE8" s="30">
        <f>ENERGY_PRICING!JG$20*(1+INDEX(DA_LMP_Basis!$C$23:$AF$35,MATCH(LMP_BY_NODE!JE$1,DA_LMP_Basis!$C$23:$C$35,0),MATCH(LMP_BY_NODE!$A8,DA_LMP_Basis!$C$23:$AF$23,0)))</f>
        <v>76.737418291992753</v>
      </c>
      <c r="JF8" s="30">
        <f>ENERGY_PRICING!JH$20*(1+INDEX(DA_LMP_Basis!$C$23:$AF$35,MATCH(LMP_BY_NODE!JF$1,DA_LMP_Basis!$C$23:$C$35,0),MATCH(LMP_BY_NODE!$A8,DA_LMP_Basis!$C$23:$AF$23,0)))</f>
        <v>118.93885410712288</v>
      </c>
      <c r="JG8" s="30">
        <f>ENERGY_PRICING!JI$20*(1+INDEX(DA_LMP_Basis!$C$23:$AF$35,MATCH(LMP_BY_NODE!JG$1,DA_LMP_Basis!$C$23:$C$35,0),MATCH(LMP_BY_NODE!$A8,DA_LMP_Basis!$C$23:$AF$23,0)))</f>
        <v>204.76822937351321</v>
      </c>
      <c r="JH8" s="30">
        <f>ENERGY_PRICING!JJ$20*(1+INDEX(DA_LMP_Basis!$C$23:$AF$35,MATCH(LMP_BY_NODE!JH$1,DA_LMP_Basis!$C$23:$C$35,0),MATCH(LMP_BY_NODE!$A8,DA_LMP_Basis!$C$23:$AF$23,0)))</f>
        <v>182.43883122942722</v>
      </c>
      <c r="JI8" s="30">
        <f>ENERGY_PRICING!JK$20*(1+INDEX(DA_LMP_Basis!$C$23:$AF$35,MATCH(LMP_BY_NODE!JI$1,DA_LMP_Basis!$C$23:$C$35,0),MATCH(LMP_BY_NODE!$A8,DA_LMP_Basis!$C$23:$AF$23,0)))</f>
        <v>115.48187741001806</v>
      </c>
      <c r="JJ8" s="30">
        <f>ENERGY_PRICING!JL$20*(1+INDEX(DA_LMP_Basis!$C$23:$AF$35,MATCH(LMP_BY_NODE!JJ$1,DA_LMP_Basis!$C$23:$C$35,0),MATCH(LMP_BY_NODE!$A8,DA_LMP_Basis!$C$23:$AF$23,0)))</f>
        <v>88.895132145700799</v>
      </c>
      <c r="JK8" s="30">
        <f>ENERGY_PRICING!JM$20*(1+INDEX(DA_LMP_Basis!$C$23:$AF$35,MATCH(LMP_BY_NODE!JK$1,DA_LMP_Basis!$C$23:$C$35,0),MATCH(LMP_BY_NODE!$A8,DA_LMP_Basis!$C$23:$AF$23,0)))</f>
        <v>61.795765798839632</v>
      </c>
      <c r="JL8" s="30">
        <f>ENERGY_PRICING!JN$20*(1+INDEX(DA_LMP_Basis!$C$23:$AF$35,MATCH(LMP_BY_NODE!JL$1,DA_LMP_Basis!$C$23:$C$35,0),MATCH(LMP_BY_NODE!$A8,DA_LMP_Basis!$C$23:$AF$23,0)))</f>
        <v>64.152462165444163</v>
      </c>
      <c r="JM8" s="30">
        <f>ENERGY_PRICING!JO$20*(1+INDEX(DA_LMP_Basis!$C$23:$AF$35,MATCH(LMP_BY_NODE!JM$1,DA_LMP_Basis!$C$23:$C$35,0),MATCH(LMP_BY_NODE!$A8,DA_LMP_Basis!$C$23:$AF$23,0)))</f>
        <v>82.674297742336165</v>
      </c>
      <c r="JN8" s="30">
        <f>ENERGY_PRICING!JP$20*(1+INDEX(DA_LMP_Basis!$C$23:$AF$35,MATCH(LMP_BY_NODE!JN$1,DA_LMP_Basis!$C$23:$C$35,0),MATCH(LMP_BY_NODE!$A8,DA_LMP_Basis!$C$23:$AF$23,0)))</f>
        <v>83.610424603579247</v>
      </c>
      <c r="JO8" s="30">
        <f>ENERGY_PRICING!JQ$20*(1+INDEX(DA_LMP_Basis!$C$23:$AF$35,MATCH(LMP_BY_NODE!JO$1,DA_LMP_Basis!$C$23:$C$35,0),MATCH(LMP_BY_NODE!$A8,DA_LMP_Basis!$C$23:$AF$23,0)))</f>
        <v>62.469901456082482</v>
      </c>
      <c r="JP8" s="30">
        <f>ENERGY_PRICING!JR$20*(1+INDEX(DA_LMP_Basis!$C$23:$AF$35,MATCH(LMP_BY_NODE!JP$1,DA_LMP_Basis!$C$23:$C$35,0),MATCH(LMP_BY_NODE!$A8,DA_LMP_Basis!$C$23:$AF$23,0)))</f>
        <v>62.803328702633458</v>
      </c>
      <c r="JQ8" s="30">
        <f>ENERGY_PRICING!JS$20*(1+INDEX(DA_LMP_Basis!$C$23:$AF$35,MATCH(LMP_BY_NODE!JQ$1,DA_LMP_Basis!$C$23:$C$35,0),MATCH(LMP_BY_NODE!$A8,DA_LMP_Basis!$C$23:$AF$23,0)))</f>
        <v>77.662129128727415</v>
      </c>
      <c r="JR8" s="30">
        <f>ENERGY_PRICING!JT$20*(1+INDEX(DA_LMP_Basis!$C$23:$AF$35,MATCH(LMP_BY_NODE!JR$1,DA_LMP_Basis!$C$23:$C$35,0),MATCH(LMP_BY_NODE!$A8,DA_LMP_Basis!$C$23:$AF$23,0)))</f>
        <v>120.24267217044031</v>
      </c>
      <c r="JS8" s="30">
        <f>ENERGY_PRICING!JU$20*(1+INDEX(DA_LMP_Basis!$C$23:$AF$35,MATCH(LMP_BY_NODE!JS$1,DA_LMP_Basis!$C$23:$C$35,0),MATCH(LMP_BY_NODE!$A8,DA_LMP_Basis!$C$23:$AF$23,0)))</f>
        <v>203.80599896481988</v>
      </c>
      <c r="JT8" s="30">
        <f>ENERGY_PRICING!JV$20*(1+INDEX(DA_LMP_Basis!$C$23:$AF$35,MATCH(LMP_BY_NODE!JT$1,DA_LMP_Basis!$C$23:$C$35,0),MATCH(LMP_BY_NODE!$A8,DA_LMP_Basis!$C$23:$AF$23,0)))</f>
        <v>181.56401332400861</v>
      </c>
      <c r="JU8" s="30">
        <f>ENERGY_PRICING!JW$20*(1+INDEX(DA_LMP_Basis!$C$23:$AF$35,MATCH(LMP_BY_NODE!JU$1,DA_LMP_Basis!$C$23:$C$35,0),MATCH(LMP_BY_NODE!$A8,DA_LMP_Basis!$C$23:$AF$23,0)))</f>
        <v>114.44662799248452</v>
      </c>
      <c r="JV8" s="30">
        <f>ENERGY_PRICING!JX$20*(1+INDEX(DA_LMP_Basis!$C$23:$AF$35,MATCH(LMP_BY_NODE!JV$1,DA_LMP_Basis!$C$23:$C$35,0),MATCH(LMP_BY_NODE!$A8,DA_LMP_Basis!$C$23:$AF$23,0)))</f>
        <v>87.278369524003324</v>
      </c>
      <c r="JW8" s="30">
        <f>ENERGY_PRICING!JY$20*(1+INDEX(DA_LMP_Basis!$C$23:$AF$35,MATCH(LMP_BY_NODE!JW$1,DA_LMP_Basis!$C$23:$C$35,0),MATCH(LMP_BY_NODE!$A8,DA_LMP_Basis!$C$23:$AF$23,0)))</f>
        <v>60.60896820468119</v>
      </c>
      <c r="JX8" s="30">
        <f>ENERGY_PRICING!JZ$20*(1+INDEX(DA_LMP_Basis!$C$23:$AF$35,MATCH(LMP_BY_NODE!JX$1,DA_LMP_Basis!$C$23:$C$35,0),MATCH(LMP_BY_NODE!$A8,DA_LMP_Basis!$C$23:$AF$23,0)))</f>
        <v>62.881139309597742</v>
      </c>
      <c r="JY8" s="30">
        <f>ENERGY_PRICING!KA$20*(1+INDEX(DA_LMP_Basis!$C$23:$AF$35,MATCH(LMP_BY_NODE!JY$1,DA_LMP_Basis!$C$23:$C$35,0),MATCH(LMP_BY_NODE!$A8,DA_LMP_Basis!$C$23:$AF$23,0)))</f>
        <v>81.040680713579164</v>
      </c>
      <c r="JZ8" s="30">
        <f>ENERGY_PRICING!KB$20*(1+INDEX(DA_LMP_Basis!$C$23:$AF$35,MATCH(LMP_BY_NODE!JZ$1,DA_LMP_Basis!$C$23:$C$35,0),MATCH(LMP_BY_NODE!$A8,DA_LMP_Basis!$C$23:$AF$23,0)))</f>
        <v>81.958310014838489</v>
      </c>
      <c r="KA8" s="30">
        <f>ENERGY_PRICING!KC$20*(1+INDEX(DA_LMP_Basis!$C$23:$AF$35,MATCH(LMP_BY_NODE!KA$1,DA_LMP_Basis!$C$23:$C$35,0),MATCH(LMP_BY_NODE!$A8,DA_LMP_Basis!$C$23:$AF$23,0)))</f>
        <v>61.342960357549153</v>
      </c>
      <c r="KB8" s="30">
        <f>ENERGY_PRICING!KD$20*(1+INDEX(DA_LMP_Basis!$C$23:$AF$35,MATCH(LMP_BY_NODE!KB$1,DA_LMP_Basis!$C$23:$C$35,0),MATCH(LMP_BY_NODE!$A8,DA_LMP_Basis!$C$23:$AF$23,0)))</f>
        <v>61.670372661563782</v>
      </c>
      <c r="KC8" s="30">
        <f>ENERGY_PRICING!KE$20*(1+INDEX(DA_LMP_Basis!$C$23:$AF$35,MATCH(LMP_BY_NODE!KC$1,DA_LMP_Basis!$C$23:$C$35,0),MATCH(LMP_BY_NODE!$A8,DA_LMP_Basis!$C$23:$AF$23,0)))</f>
        <v>77.034063781952469</v>
      </c>
      <c r="KD8" s="30">
        <f>ENERGY_PRICING!KF$20*(1+INDEX(DA_LMP_Basis!$C$23:$AF$35,MATCH(LMP_BY_NODE!KD$1,DA_LMP_Basis!$C$23:$C$35,0),MATCH(LMP_BY_NODE!$A8,DA_LMP_Basis!$C$23:$AF$23,0)))</f>
        <v>119.35711647936553</v>
      </c>
      <c r="KE8" s="30">
        <f>ENERGY_PRICING!KG$20*(1+INDEX(DA_LMP_Basis!$C$23:$AF$35,MATCH(LMP_BY_NODE!KE$1,DA_LMP_Basis!$C$23:$C$35,0),MATCH(LMP_BY_NODE!$A8,DA_LMP_Basis!$C$23:$AF$23,0)))</f>
        <v>205.41858129876636</v>
      </c>
      <c r="KF8" s="30">
        <f>ENERGY_PRICING!KH$20*(1+INDEX(DA_LMP_Basis!$C$23:$AF$35,MATCH(LMP_BY_NODE!KF$1,DA_LMP_Basis!$C$23:$C$35,0),MATCH(LMP_BY_NODE!$A8,DA_LMP_Basis!$C$23:$AF$23,0)))</f>
        <v>183.03010282497726</v>
      </c>
      <c r="KG8" s="30">
        <f>ENERGY_PRICING!KI$20*(1+INDEX(DA_LMP_Basis!$C$23:$AF$35,MATCH(LMP_BY_NODE!KG$1,DA_LMP_Basis!$C$23:$C$35,0),MATCH(LMP_BY_NODE!$A8,DA_LMP_Basis!$C$23:$AF$23,0)))</f>
        <v>116.18158139539133</v>
      </c>
      <c r="KH8" s="30">
        <f>ENERGY_PRICING!KJ$20*(1+INDEX(DA_LMP_Basis!$C$23:$AF$35,MATCH(LMP_BY_NODE!KH$1,DA_LMP_Basis!$C$23:$C$35,0),MATCH(LMP_BY_NODE!$A8,DA_LMP_Basis!$C$23:$AF$23,0)))</f>
        <v>89.987869055903076</v>
      </c>
      <c r="KI8" s="30">
        <f>ENERGY_PRICING!KK$20*(1+INDEX(DA_LMP_Basis!$C$23:$AF$35,MATCH(LMP_BY_NODE!KI$1,DA_LMP_Basis!$C$23:$C$35,0),MATCH(LMP_BY_NODE!$A8,DA_LMP_Basis!$C$23:$AF$23,0)))</f>
        <v>62.597898108599864</v>
      </c>
      <c r="KJ8" s="30">
        <f>ENERGY_PRICING!KL$20*(1+INDEX(DA_LMP_Basis!$C$23:$AF$35,MATCH(LMP_BY_NODE!KJ$1,DA_LMP_Basis!$C$23:$C$35,0),MATCH(LMP_BY_NODE!$A8,DA_LMP_Basis!$C$23:$AF$23,0)))</f>
        <v>65.011723377154127</v>
      </c>
      <c r="KK8" s="30">
        <f>ENERGY_PRICING!KM$20*(1+INDEX(DA_LMP_Basis!$C$23:$AF$35,MATCH(LMP_BY_NODE!KK$1,DA_LMP_Basis!$C$23:$C$35,0),MATCH(LMP_BY_NODE!$A8,DA_LMP_Basis!$C$23:$AF$23,0)))</f>
        <v>83.778426202816988</v>
      </c>
      <c r="KL8" s="30">
        <f>ENERGY_PRICING!KN$20*(1+INDEX(DA_LMP_Basis!$C$23:$AF$35,MATCH(LMP_BY_NODE!KL$1,DA_LMP_Basis!$C$23:$C$35,0),MATCH(LMP_BY_NODE!$A8,DA_LMP_Basis!$C$23:$AF$23,0)))</f>
        <v>84.72705518791652</v>
      </c>
      <c r="KM8" s="30">
        <f>ENERGY_PRICING!KO$20*(1+INDEX(DA_LMP_Basis!$C$23:$AF$35,MATCH(LMP_BY_NODE!KM$1,DA_LMP_Basis!$C$23:$C$35,0),MATCH(LMP_BY_NODE!$A8,DA_LMP_Basis!$C$23:$AF$23,0)))</f>
        <v>63.231577980183673</v>
      </c>
      <c r="KN8" s="30">
        <f>ENERGY_PRICING!KP$20*(1+INDEX(DA_LMP_Basis!$C$23:$AF$35,MATCH(LMP_BY_NODE!KN$1,DA_LMP_Basis!$C$23:$C$35,0),MATCH(LMP_BY_NODE!$A8,DA_LMP_Basis!$C$23:$AF$23,0)))</f>
        <v>63.569070603824635</v>
      </c>
      <c r="KO8" s="30">
        <f>ENERGY_PRICING!KQ$20*(1+INDEX(DA_LMP_Basis!$C$23:$AF$35,MATCH(LMP_BY_NODE!KO$1,DA_LMP_Basis!$C$23:$C$35,0),MATCH(LMP_BY_NODE!$A8,DA_LMP_Basis!$C$23:$AF$23,0)))</f>
        <v>78.086625698124479</v>
      </c>
      <c r="KP8" s="30">
        <f>ENERGY_PRICING!KR$20*(1+INDEX(DA_LMP_Basis!$C$23:$AF$35,MATCH(LMP_BY_NODE!KP$1,DA_LMP_Basis!$C$23:$C$35,0),MATCH(LMP_BY_NODE!$A8,DA_LMP_Basis!$C$23:$AF$23,0)))</f>
        <v>120.84120121650467</v>
      </c>
      <c r="KQ8" s="30">
        <f>ENERGY_PRICING!KS$20*(1+INDEX(DA_LMP_Basis!$C$23:$AF$35,MATCH(LMP_BY_NODE!KQ$1,DA_LMP_Basis!$C$23:$C$35,0),MATCH(LMP_BY_NODE!$A8,DA_LMP_Basis!$C$23:$AF$23,0)))</f>
        <v>206.96665602374307</v>
      </c>
      <c r="KR8" s="30">
        <f>ENERGY_PRICING!KT$20*(1+INDEX(DA_LMP_Basis!$C$23:$AF$35,MATCH(LMP_BY_NODE!KR$1,DA_LMP_Basis!$C$23:$C$35,0),MATCH(LMP_BY_NODE!$A8,DA_LMP_Basis!$C$23:$AF$23,0)))</f>
        <v>184.43754482234112</v>
      </c>
      <c r="KS8" s="30">
        <f>ENERGY_PRICING!KU$20*(1+INDEX(DA_LMP_Basis!$C$23:$AF$35,MATCH(LMP_BY_NODE!KS$1,DA_LMP_Basis!$C$23:$C$35,0),MATCH(LMP_BY_NODE!$A8,DA_LMP_Basis!$C$23:$AF$23,0)))</f>
        <v>117.84713201907903</v>
      </c>
      <c r="KT8" s="30">
        <f>ENERGY_PRICING!KV$20*(1+INDEX(DA_LMP_Basis!$C$23:$AF$35,MATCH(LMP_BY_NODE!KT$1,DA_LMP_Basis!$C$23:$C$35,0),MATCH(LMP_BY_NODE!$A8,DA_LMP_Basis!$C$23:$AF$23,0)))</f>
        <v>92.58898135533218</v>
      </c>
      <c r="KU8" s="30">
        <f>ENERGY_PRICING!KW$20*(1+INDEX(DA_LMP_Basis!$C$23:$AF$35,MATCH(LMP_BY_NODE!KU$1,DA_LMP_Basis!$C$23:$C$35,0),MATCH(LMP_BY_NODE!$A8,DA_LMP_Basis!$C$23:$AF$23,0)))</f>
        <v>64.507265493564049</v>
      </c>
      <c r="KV8" s="30">
        <f>ENERGY_PRICING!KX$20*(1+INDEX(DA_LMP_Basis!$C$23:$AF$35,MATCH(LMP_BY_NODE!KV$1,DA_LMP_Basis!$C$23:$C$35,0),MATCH(LMP_BY_NODE!$A8,DA_LMP_Basis!$C$23:$AF$23,0)))</f>
        <v>67.057078380114021</v>
      </c>
      <c r="KW8" s="30">
        <f>ENERGY_PRICING!KY$20*(1+INDEX(DA_LMP_Basis!$C$23:$AF$35,MATCH(LMP_BY_NODE!KW$1,DA_LMP_Basis!$C$23:$C$35,0),MATCH(LMP_BY_NODE!$A8,DA_LMP_Basis!$C$23:$AF$23,0)))</f>
        <v>86.40665454569843</v>
      </c>
      <c r="KX8" s="30">
        <f>ENERGY_PRICING!KZ$20*(1+INDEX(DA_LMP_Basis!$C$23:$AF$35,MATCH(LMP_BY_NODE!KX$1,DA_LMP_Basis!$C$23:$C$35,0),MATCH(LMP_BY_NODE!$A8,DA_LMP_Basis!$C$23:$AF$23,0)))</f>
        <v>87.385043144322822</v>
      </c>
      <c r="KY8" s="30">
        <f>ENERGY_PRICING!LA$20*(1+INDEX(DA_LMP_Basis!$C$23:$AF$35,MATCH(LMP_BY_NODE!KY$1,DA_LMP_Basis!$C$23:$C$35,0),MATCH(LMP_BY_NODE!$A8,DA_LMP_Basis!$C$23:$AF$23,0)))</f>
        <v>65.044645843571985</v>
      </c>
      <c r="KZ8" s="30">
        <f>ENERGY_PRICING!LB$20*(1+INDEX(DA_LMP_Basis!$C$23:$AF$35,MATCH(LMP_BY_NODE!KZ$1,DA_LMP_Basis!$C$23:$C$35,0),MATCH(LMP_BY_NODE!$A8,DA_LMP_Basis!$C$23:$AF$23,0)))</f>
        <v>65.391815547077158</v>
      </c>
      <c r="LA8" s="30">
        <f>ENERGY_PRICING!LC$20*(1+INDEX(DA_LMP_Basis!$C$23:$AF$35,MATCH(LMP_BY_NODE!LA$1,DA_LMP_Basis!$C$23:$C$35,0),MATCH(LMP_BY_NODE!$A8,DA_LMP_Basis!$C$23:$AF$23,0)))</f>
        <v>79.097082320770966</v>
      </c>
      <c r="LB8" s="30">
        <f>ENERGY_PRICING!LD$20*(1+INDEX(DA_LMP_Basis!$C$23:$AF$35,MATCH(LMP_BY_NODE!LB$1,DA_LMP_Basis!$C$23:$C$35,0),MATCH(LMP_BY_NODE!$A8,DA_LMP_Basis!$C$23:$AF$23,0)))</f>
        <v>122.26591859243315</v>
      </c>
      <c r="LC8" s="30">
        <f>ENERGY_PRICING!LE$20*(1+INDEX(DA_LMP_Basis!$C$23:$AF$35,MATCH(LMP_BY_NODE!LC$1,DA_LMP_Basis!$C$23:$C$35,0),MATCH(LMP_BY_NODE!$A8,DA_LMP_Basis!$C$23:$AF$23,0)))</f>
        <v>208.660576853094</v>
      </c>
      <c r="LD8" s="30">
        <f>ENERGY_PRICING!LF$20*(1+INDEX(DA_LMP_Basis!$C$23:$AF$35,MATCH(LMP_BY_NODE!LD$1,DA_LMP_Basis!$C$23:$C$35,0),MATCH(LMP_BY_NODE!$A8,DA_LMP_Basis!$C$23:$AF$23,0)))</f>
        <v>185.97758373452851</v>
      </c>
      <c r="LE8" s="30">
        <f>ENERGY_PRICING!LG$20*(1+INDEX(DA_LMP_Basis!$C$23:$AF$35,MATCH(LMP_BY_NODE!LE$1,DA_LMP_Basis!$C$23:$C$35,0),MATCH(LMP_BY_NODE!$A8,DA_LMP_Basis!$C$23:$AF$23,0)))</f>
        <v>119.66959630215514</v>
      </c>
      <c r="LF8" s="30">
        <f>ENERGY_PRICING!LH$20*(1+INDEX(DA_LMP_Basis!$C$23:$AF$35,MATCH(LMP_BY_NODE!LF$1,DA_LMP_Basis!$C$23:$C$35,0),MATCH(LMP_BY_NODE!$A8,DA_LMP_Basis!$C$23:$AF$23,0)))</f>
        <v>95.435147778952356</v>
      </c>
      <c r="LG8" s="30">
        <f>ENERGY_PRICING!LI$20*(1+INDEX(DA_LMP_Basis!$C$23:$AF$35,MATCH(LMP_BY_NODE!LG$1,DA_LMP_Basis!$C$23:$C$35,0),MATCH(LMP_BY_NODE!$A8,DA_LMP_Basis!$C$23:$AF$23,0)))</f>
        <v>66.596516827554268</v>
      </c>
      <c r="LH8" s="30">
        <f>ENERGY_PRICING!LJ$20*(1+INDEX(DA_LMP_Basis!$C$23:$AF$35,MATCH(LMP_BY_NODE!LH$1,DA_LMP_Basis!$C$23:$C$35,0),MATCH(LMP_BY_NODE!$A8,DA_LMP_Basis!$C$23:$AF$23,0)))</f>
        <v>69.295128899918794</v>
      </c>
      <c r="LI8" s="30">
        <f>ENERGY_PRICING!LK$20*(1+INDEX(DA_LMP_Basis!$C$23:$AF$35,MATCH(LMP_BY_NODE!LI$1,DA_LMP_Basis!$C$23:$C$35,0),MATCH(LMP_BY_NODE!$A8,DA_LMP_Basis!$C$23:$AF$23,0)))</f>
        <v>89.282491649985658</v>
      </c>
      <c r="LJ8" s="30">
        <f>ENERGY_PRICING!LL$20*(1+INDEX(DA_LMP_Basis!$C$23:$AF$35,MATCH(LMP_BY_NODE!LJ$1,DA_LMP_Basis!$C$23:$C$35,0),MATCH(LMP_BY_NODE!$A8,DA_LMP_Basis!$C$23:$AF$23,0)))</f>
        <v>90.293443553475058</v>
      </c>
      <c r="LK8" s="30">
        <f>ENERGY_PRICING!LM$20*(1+INDEX(DA_LMP_Basis!$C$23:$AF$35,MATCH(LMP_BY_NODE!LK$1,DA_LMP_Basis!$C$23:$C$35,0),MATCH(LMP_BY_NODE!$A8,DA_LMP_Basis!$C$23:$AF$23,0)))</f>
        <v>67.028525154608744</v>
      </c>
      <c r="LL8" s="30">
        <f>ENERGY_PRICING!LN$20*(1+INDEX(DA_LMP_Basis!$C$23:$AF$35,MATCH(LMP_BY_NODE!LL$1,DA_LMP_Basis!$C$23:$C$35,0),MATCH(LMP_BY_NODE!$A8,DA_LMP_Basis!$C$23:$AF$23,0)))</f>
        <v>67.386283628077535</v>
      </c>
      <c r="LM8" s="30">
        <f>ENERGY_PRICING!LO$20*(1+INDEX(DA_LMP_Basis!$C$23:$AF$35,MATCH(LMP_BY_NODE!LM$1,DA_LMP_Basis!$C$23:$C$35,0),MATCH(LMP_BY_NODE!$A8,DA_LMP_Basis!$C$23:$AF$23,0)))</f>
        <v>80.202735357178625</v>
      </c>
      <c r="LN8" s="30">
        <f>ENERGY_PRICING!LP$20*(1+INDEX(DA_LMP_Basis!$C$23:$AF$35,MATCH(LMP_BY_NODE!LN$1,DA_LMP_Basis!$C$23:$C$35,0),MATCH(LMP_BY_NODE!$A8,DA_LMP_Basis!$C$23:$AF$23,0)))</f>
        <v>123.82486041874562</v>
      </c>
      <c r="LO8" s="30">
        <f>ENERGY_PRICING!LQ$20*(1+INDEX(DA_LMP_Basis!$C$23:$AF$35,MATCH(LMP_BY_NODE!LO$1,DA_LMP_Basis!$C$23:$C$35,0),MATCH(LMP_BY_NODE!$A8,DA_LMP_Basis!$C$23:$AF$23,0)))</f>
        <v>210.39716829516865</v>
      </c>
      <c r="LP8" s="30">
        <f>ENERGY_PRICING!LR$20*(1+INDEX(DA_LMP_Basis!$C$23:$AF$35,MATCH(LMP_BY_NODE!LP$1,DA_LMP_Basis!$C$23:$C$35,0),MATCH(LMP_BY_NODE!$A8,DA_LMP_Basis!$C$23:$AF$23,0)))</f>
        <v>187.55641690608314</v>
      </c>
      <c r="LQ8" s="30">
        <f>ENERGY_PRICING!LS$20*(1+INDEX(DA_LMP_Basis!$C$23:$AF$35,MATCH(LMP_BY_NODE!LQ$1,DA_LMP_Basis!$C$23:$C$35,0),MATCH(LMP_BY_NODE!$A8,DA_LMP_Basis!$C$23:$AF$23,0)))</f>
        <v>121.53796926424307</v>
      </c>
      <c r="LR8" s="30">
        <f>ENERGY_PRICING!LT$20*(1+INDEX(DA_LMP_Basis!$C$23:$AF$35,MATCH(LMP_BY_NODE!LR$1,DA_LMP_Basis!$C$23:$C$35,0),MATCH(LMP_BY_NODE!$A8,DA_LMP_Basis!$C$23:$AF$23,0)))</f>
        <v>98.353010389965334</v>
      </c>
      <c r="LS8" s="30">
        <f>ENERGY_PRICING!LU$20*(1+INDEX(DA_LMP_Basis!$C$23:$AF$35,MATCH(LMP_BY_NODE!LS$1,DA_LMP_Basis!$C$23:$C$35,0),MATCH(LMP_BY_NODE!$A8,DA_LMP_Basis!$C$23:$AF$23,0)))</f>
        <v>68.738397324023978</v>
      </c>
      <c r="LT8" s="30">
        <f>ENERGY_PRICING!LV$20*(1+INDEX(DA_LMP_Basis!$C$23:$AF$35,MATCH(LMP_BY_NODE!LT$1,DA_LMP_Basis!$C$23:$C$35,0),MATCH(LMP_BY_NODE!$A8,DA_LMP_Basis!$C$23:$AF$23,0)))</f>
        <v>71.589556899315355</v>
      </c>
      <c r="LU8" s="30">
        <f>ENERGY_PRICING!LW$20*(1+INDEX(DA_LMP_Basis!$C$23:$AF$35,MATCH(LMP_BY_NODE!LU$1,DA_LMP_Basis!$C$23:$C$35,0),MATCH(LMP_BY_NODE!$A8,DA_LMP_Basis!$C$23:$AF$23,0)))</f>
        <v>92.23077235919672</v>
      </c>
      <c r="LV8" s="30">
        <f>ENERGY_PRICING!LX$20*(1+INDEX(DA_LMP_Basis!$C$23:$AF$35,MATCH(LMP_BY_NODE!LV$1,DA_LMP_Basis!$C$23:$C$35,0),MATCH(LMP_BY_NODE!$A8,DA_LMP_Basis!$C$23:$AF$23,0)))</f>
        <v>93.27510785156133</v>
      </c>
      <c r="LW8" s="30">
        <f>ENERGY_PRICING!LY$20*(1+INDEX(DA_LMP_Basis!$C$23:$AF$35,MATCH(LMP_BY_NODE!LW$1,DA_LMP_Basis!$C$23:$C$35,0),MATCH(LMP_BY_NODE!$A8,DA_LMP_Basis!$C$23:$AF$23,0)))</f>
        <v>69.062379260396895</v>
      </c>
      <c r="LX8" s="30">
        <f>ENERGY_PRICING!LZ$20*(1+INDEX(DA_LMP_Basis!$C$23:$AF$35,MATCH(LMP_BY_NODE!LX$1,DA_LMP_Basis!$C$23:$C$35,0),MATCH(LMP_BY_NODE!$A8,DA_LMP_Basis!$C$23:$AF$23,0)))</f>
        <v>69.430993239614423</v>
      </c>
      <c r="LY8" s="30">
        <f>ENERGY_PRICING!MA$20*(1+INDEX(DA_LMP_Basis!$C$23:$AF$35,MATCH(LMP_BY_NODE!LY$1,DA_LMP_Basis!$C$23:$C$35,0),MATCH(LMP_BY_NODE!$A8,DA_LMP_Basis!$C$23:$AF$23,0)))</f>
        <v>81.33624028117508</v>
      </c>
      <c r="LZ8" s="30">
        <f>ENERGY_PRICING!MB$20*(1+INDEX(DA_LMP_Basis!$C$23:$AF$35,MATCH(LMP_BY_NODE!LZ$1,DA_LMP_Basis!$C$23:$C$35,0),MATCH(LMP_BY_NODE!$A8,DA_LMP_Basis!$C$23:$AF$23,0)))</f>
        <v>125.42307267716851</v>
      </c>
      <c r="MA8" s="30">
        <f>ENERGY_PRICING!MC$20*(1+INDEX(DA_LMP_Basis!$C$23:$AF$35,MATCH(LMP_BY_NODE!MA$1,DA_LMP_Basis!$C$23:$C$35,0),MATCH(LMP_BY_NODE!$A8,DA_LMP_Basis!$C$23:$AF$23,0)))</f>
        <v>212.7060638211706</v>
      </c>
      <c r="MB8" s="30">
        <f>ENERGY_PRICING!MD$20*(1+INDEX(DA_LMP_Basis!$C$23:$AF$35,MATCH(LMP_BY_NODE!MB$1,DA_LMP_Basis!$C$23:$C$35,0),MATCH(LMP_BY_NODE!$A8,DA_LMP_Basis!$C$23:$AF$23,0)))</f>
        <v>189.65556398108598</v>
      </c>
      <c r="MC8" s="30">
        <f>ENERGY_PRICING!ME$20*(1+INDEX(DA_LMP_Basis!$C$23:$AF$35,MATCH(LMP_BY_NODE!MC$1,DA_LMP_Basis!$C$23:$C$35,0),MATCH(LMP_BY_NODE!$A8,DA_LMP_Basis!$C$23:$AF$23,0)))</f>
        <v>124.02207569742582</v>
      </c>
      <c r="MD8" s="30">
        <f>ENERGY_PRICING!MF$20*(1+INDEX(DA_LMP_Basis!$C$23:$AF$35,MATCH(LMP_BY_NODE!MD$1,DA_LMP_Basis!$C$23:$C$35,0),MATCH(LMP_BY_NODE!$A8,DA_LMP_Basis!$C$23:$AF$23,0)))</f>
        <v>102.23247205540322</v>
      </c>
      <c r="ME8" s="30">
        <f>ENERGY_PRICING!MG$20*(1+INDEX(DA_LMP_Basis!$C$23:$AF$35,MATCH(LMP_BY_NODE!ME$1,DA_LMP_Basis!$C$23:$C$35,0),MATCH(LMP_BY_NODE!$A8,DA_LMP_Basis!$C$23:$AF$23,0)))</f>
        <v>71.586147333445652</v>
      </c>
      <c r="MF8" s="30">
        <f>ENERGY_PRICING!MH$20*(1+INDEX(DA_LMP_Basis!$C$23:$AF$35,MATCH(LMP_BY_NODE!MF$1,DA_LMP_Basis!$C$23:$C$35,0),MATCH(LMP_BY_NODE!$A8,DA_LMP_Basis!$C$23:$AF$23,0)))</f>
        <v>74.640127352554174</v>
      </c>
      <c r="MG8" s="30">
        <f>ENERGY_PRICING!MI$20*(1+INDEX(DA_LMP_Basis!$C$23:$AF$35,MATCH(LMP_BY_NODE!MG$1,DA_LMP_Basis!$C$23:$C$35,0),MATCH(LMP_BY_NODE!$A8,DA_LMP_Basis!$C$23:$AF$23,0)))</f>
        <v>96.150676588807997</v>
      </c>
      <c r="MH8" s="30">
        <f>ENERGY_PRICING!MJ$20*(1+INDEX(DA_LMP_Basis!$C$23:$AF$35,MATCH(LMP_BY_NODE!MH$1,DA_LMP_Basis!$C$23:$C$35,0),MATCH(LMP_BY_NODE!$A8,DA_LMP_Basis!$C$23:$AF$23,0)))</f>
        <v>97.23939743119125</v>
      </c>
      <c r="MI8" s="30">
        <f>ENERGY_PRICING!MK$20*(1+INDEX(DA_LMP_Basis!$C$23:$AF$35,MATCH(LMP_BY_NODE!MI$1,DA_LMP_Basis!$C$23:$C$35,0),MATCH(LMP_BY_NODE!$A8,DA_LMP_Basis!$C$23:$AF$23,0)))</f>
        <v>71.766502136751086</v>
      </c>
      <c r="MJ8" s="30">
        <f>ENERGY_PRICING!ML$20*(1+INDEX(DA_LMP_Basis!$C$23:$AF$35,MATCH(LMP_BY_NODE!MJ$1,DA_LMP_Basis!$C$23:$C$35,0),MATCH(LMP_BY_NODE!$A8,DA_LMP_Basis!$C$23:$AF$23,0)))</f>
        <v>72.149549118486334</v>
      </c>
      <c r="MK8" s="30">
        <f>ENERGY_PRICING!MM$20*(1+INDEX(DA_LMP_Basis!$C$23:$AF$35,MATCH(LMP_BY_NODE!MK$1,DA_LMP_Basis!$C$23:$C$35,0),MATCH(LMP_BY_NODE!$A8,DA_LMP_Basis!$C$23:$AF$23,0)))</f>
        <v>82.843298524298717</v>
      </c>
      <c r="ML8" s="30">
        <f>ENERGY_PRICING!MN$20*(1+INDEX(DA_LMP_Basis!$C$23:$AF$35,MATCH(LMP_BY_NODE!ML$1,DA_LMP_Basis!$C$23:$C$35,0),MATCH(LMP_BY_NODE!$A8,DA_LMP_Basis!$C$23:$AF$23,0)))</f>
        <v>127.5479853328854</v>
      </c>
      <c r="MM8" s="30">
        <f>ENERGY_PRICING!MO$20*(1+INDEX(DA_LMP_Basis!$C$23:$AF$35,MATCH(LMP_BY_NODE!MM$1,DA_LMP_Basis!$C$23:$C$35,0),MATCH(LMP_BY_NODE!$A8,DA_LMP_Basis!$C$23:$AF$23,0)))</f>
        <v>214.3111046233108</v>
      </c>
      <c r="MN8" s="30">
        <f>ENERGY_PRICING!MP$20*(1+INDEX(DA_LMP_Basis!$C$23:$AF$35,MATCH(LMP_BY_NODE!MN$1,DA_LMP_Basis!$C$23:$C$35,0),MATCH(LMP_BY_NODE!$A8,DA_LMP_Basis!$C$23:$AF$23,0)))</f>
        <v>191.1147970503738</v>
      </c>
      <c r="MO8" s="30">
        <f>ENERGY_PRICING!MQ$20*(1+INDEX(DA_LMP_Basis!$C$23:$AF$35,MATCH(LMP_BY_NODE!MO$1,DA_LMP_Basis!$C$23:$C$35,0),MATCH(LMP_BY_NODE!$A8,DA_LMP_Basis!$C$23:$AF$23,0)))</f>
        <v>125.74891527817604</v>
      </c>
      <c r="MP8" s="30">
        <f>ENERGY_PRICING!MR$20*(1+INDEX(DA_LMP_Basis!$C$23:$AF$35,MATCH(LMP_BY_NODE!MP$1,DA_LMP_Basis!$C$23:$C$35,0),MATCH(LMP_BY_NODE!$A8,DA_LMP_Basis!$C$23:$AF$23,0)))</f>
        <v>104.92930012460072</v>
      </c>
      <c r="MQ8" s="30">
        <f>ENERGY_PRICING!MS$20*(1+INDEX(DA_LMP_Basis!$C$23:$AF$35,MATCH(LMP_BY_NODE!MQ$1,DA_LMP_Basis!$C$23:$C$35,0),MATCH(LMP_BY_NODE!$A8,DA_LMP_Basis!$C$23:$AF$23,0)))</f>
        <v>73.56577564834457</v>
      </c>
      <c r="MR8" s="30">
        <f>ENERGY_PRICING!MT$20*(1+INDEX(DA_LMP_Basis!$C$23:$AF$35,MATCH(LMP_BY_NODE!MR$1,DA_LMP_Basis!$C$23:$C$35,0),MATCH(LMP_BY_NODE!$A8,DA_LMP_Basis!$C$23:$AF$23,0)))</f>
        <v>76.76074735987423</v>
      </c>
      <c r="MS8" s="30">
        <f>ENERGY_PRICING!MU$20*(1+INDEX(DA_LMP_Basis!$C$23:$AF$35,MATCH(LMP_BY_NODE!MS$1,DA_LMP_Basis!$C$23:$C$35,0),MATCH(LMP_BY_NODE!$A8,DA_LMP_Basis!$C$23:$AF$23,0)))</f>
        <v>98.875618518035267</v>
      </c>
      <c r="MT8" s="30">
        <f>ENERGY_PRICING!MV$20*(1+INDEX(DA_LMP_Basis!$C$23:$AF$35,MATCH(LMP_BY_NODE!MT$1,DA_LMP_Basis!$C$23:$C$35,0),MATCH(LMP_BY_NODE!$A8,DA_LMP_Basis!$C$23:$AF$23,0)))</f>
        <v>99.995194068652353</v>
      </c>
      <c r="MU8" s="30">
        <f>ENERGY_PRICING!MW$20*(1+INDEX(DA_LMP_Basis!$C$23:$AF$35,MATCH(LMP_BY_NODE!MU$1,DA_LMP_Basis!$C$23:$C$35,0),MATCH(LMP_BY_NODE!$A8,DA_LMP_Basis!$C$23:$AF$23,0)))</f>
        <v>73.646287298821463</v>
      </c>
      <c r="MV8" s="30">
        <f>ENERGY_PRICING!MX$20*(1+INDEX(DA_LMP_Basis!$C$23:$AF$35,MATCH(LMP_BY_NODE!MV$1,DA_LMP_Basis!$C$23:$C$35,0),MATCH(LMP_BY_NODE!$A8,DA_LMP_Basis!$C$23:$AF$23,0)))</f>
        <v>74.039367457752249</v>
      </c>
      <c r="MW8" s="30">
        <f>ENERGY_PRICING!MY$20*(1+INDEX(DA_LMP_Basis!$C$23:$AF$35,MATCH(LMP_BY_NODE!MW$1,DA_LMP_Basis!$C$23:$C$35,0),MATCH(LMP_BY_NODE!$A8,DA_LMP_Basis!$C$23:$AF$23,0)))</f>
        <v>83.890937945041017</v>
      </c>
      <c r="MX8" s="30">
        <f>ENERGY_PRICING!MZ$20*(1+INDEX(DA_LMP_Basis!$C$23:$AF$35,MATCH(LMP_BY_NODE!MX$1,DA_LMP_Basis!$C$23:$C$35,0),MATCH(LMP_BY_NODE!$A8,DA_LMP_Basis!$C$23:$AF$23,0)))</f>
        <v>129.02512948037977</v>
      </c>
    </row>
    <row r="9" spans="1:362" x14ac:dyDescent="0.25">
      <c r="A9" s="1">
        <v>783</v>
      </c>
      <c r="B9" s="1" t="s">
        <v>63</v>
      </c>
      <c r="C9" s="30">
        <f>ENERGY_PRICING!E$19*(1+INDEX(DA_LMP_Basis!$C$23:$AF$35,MATCH(LMP_BY_NODE!C$1,DA_LMP_Basis!$C$23:$C$35,0),MATCH(LMP_BY_NODE!$A9,DA_LMP_Basis!$C$23:$AF$23,0)))</f>
        <v>39.435574934638005</v>
      </c>
      <c r="D9" s="30">
        <f>ENERGY_PRICING!F$19*(1+INDEX(DA_LMP_Basis!$C$23:$AF$35,MATCH(LMP_BY_NODE!D$1,DA_LMP_Basis!$C$23:$C$35,0),MATCH(LMP_BY_NODE!$A9,DA_LMP_Basis!$C$23:$AF$23,0)))</f>
        <v>36.056778436879092</v>
      </c>
      <c r="E9" s="30">
        <f>ENERGY_PRICING!G$19*(1+INDEX(DA_LMP_Basis!$C$23:$AF$35,MATCH(LMP_BY_NODE!E$1,DA_LMP_Basis!$C$23:$C$35,0),MATCH(LMP_BY_NODE!$A9,DA_LMP_Basis!$C$23:$AF$23,0)))</f>
        <v>30.089390100258392</v>
      </c>
      <c r="F9" s="30">
        <f>ENERGY_PRICING!H$19*(1+INDEX(DA_LMP_Basis!$C$23:$AF$35,MATCH(LMP_BY_NODE!F$1,DA_LMP_Basis!$C$23:$C$35,0),MATCH(LMP_BY_NODE!$A9,DA_LMP_Basis!$C$23:$AF$23,0)))</f>
        <v>33.645047255844794</v>
      </c>
      <c r="G9" s="30">
        <f>ENERGY_PRICING!I$19*(1+INDEX(DA_LMP_Basis!$C$23:$AF$35,MATCH(LMP_BY_NODE!G$1,DA_LMP_Basis!$C$23:$C$35,0),MATCH(LMP_BY_NODE!$A9,DA_LMP_Basis!$C$23:$AF$23,0)))</f>
        <v>17.314617728857861</v>
      </c>
      <c r="H9" s="30">
        <f>ENERGY_PRICING!J$19*(1+INDEX(DA_LMP_Basis!$C$23:$AF$35,MATCH(LMP_BY_NODE!H$1,DA_LMP_Basis!$C$23:$C$35,0),MATCH(LMP_BY_NODE!$A9,DA_LMP_Basis!$C$23:$AF$23,0)))</f>
        <v>20.74660432728372</v>
      </c>
      <c r="I9" s="30">
        <f>ENERGY_PRICING!K$19*(1+INDEX(DA_LMP_Basis!$C$23:$AF$35,MATCH(LMP_BY_NODE!I$1,DA_LMP_Basis!$C$23:$C$35,0),MATCH(LMP_BY_NODE!$A9,DA_LMP_Basis!$C$23:$AF$23,0)))</f>
        <v>39.089940962077918</v>
      </c>
      <c r="J9" s="30">
        <f>ENERGY_PRICING!L$19*(1+INDEX(DA_LMP_Basis!$C$23:$AF$35,MATCH(LMP_BY_NODE!J$1,DA_LMP_Basis!$C$23:$C$35,0),MATCH(LMP_BY_NODE!$A9,DA_LMP_Basis!$C$23:$AF$23,0)))</f>
        <v>42.54966876183979</v>
      </c>
      <c r="K9" s="30">
        <f>ENERGY_PRICING!M$19*(1+INDEX(DA_LMP_Basis!$C$23:$AF$35,MATCH(LMP_BY_NODE!K$1,DA_LMP_Basis!$C$23:$C$35,0),MATCH(LMP_BY_NODE!$A9,DA_LMP_Basis!$C$23:$AF$23,0)))</f>
        <v>36.776494278821438</v>
      </c>
      <c r="L9" s="30">
        <f>ENERGY_PRICING!N$19*(1+INDEX(DA_LMP_Basis!$C$23:$AF$35,MATCH(LMP_BY_NODE!L$1,DA_LMP_Basis!$C$23:$C$35,0),MATCH(LMP_BY_NODE!$A9,DA_LMP_Basis!$C$23:$AF$23,0)))</f>
        <v>42.452383657072787</v>
      </c>
      <c r="M9" s="30">
        <f>ENERGY_PRICING!O$19*(1+INDEX(DA_LMP_Basis!$C$23:$AF$35,MATCH(LMP_BY_NODE!M$1,DA_LMP_Basis!$C$23:$C$35,0),MATCH(LMP_BY_NODE!$A9,DA_LMP_Basis!$C$23:$AF$23,0)))</f>
        <v>73.036659048321582</v>
      </c>
      <c r="N9" s="30">
        <f>ENERGY_PRICING!P$19*(1+INDEX(DA_LMP_Basis!$C$23:$AF$35,MATCH(LMP_BY_NODE!N$1,DA_LMP_Basis!$C$23:$C$35,0),MATCH(LMP_BY_NODE!$A9,DA_LMP_Basis!$C$23:$AF$23,0)))</f>
        <v>134.38415685663085</v>
      </c>
      <c r="O9" s="30">
        <f>ENERGY_PRICING!Q$19*(1+INDEX(DA_LMP_Basis!$C$23:$AF$35,MATCH(LMP_BY_NODE!O$1,DA_LMP_Basis!$C$23:$C$35,0),MATCH(LMP_BY_NODE!$A9,DA_LMP_Basis!$C$23:$AF$23,0)))</f>
        <v>112.30184206676077</v>
      </c>
      <c r="P9" s="30">
        <f>ENERGY_PRICING!R$19*(1+INDEX(DA_LMP_Basis!$C$23:$AF$35,MATCH(LMP_BY_NODE!P$1,DA_LMP_Basis!$C$23:$C$35,0),MATCH(LMP_BY_NODE!$A9,DA_LMP_Basis!$C$23:$AF$23,0)))</f>
        <v>86.925695363739365</v>
      </c>
      <c r="Q9" s="30">
        <f>ENERGY_PRICING!S$19*(1+INDEX(DA_LMP_Basis!$C$23:$AF$35,MATCH(LMP_BY_NODE!Q$1,DA_LMP_Basis!$C$23:$C$35,0),MATCH(LMP_BY_NODE!$A9,DA_LMP_Basis!$C$23:$AF$23,0)))</f>
        <v>73.425681502517335</v>
      </c>
      <c r="R9" s="30">
        <f>ENERGY_PRICING!T$19*(1+INDEX(DA_LMP_Basis!$C$23:$AF$35,MATCH(LMP_BY_NODE!R$1,DA_LMP_Basis!$C$23:$C$35,0),MATCH(LMP_BY_NODE!$A9,DA_LMP_Basis!$C$23:$AF$23,0)))</f>
        <v>39.679213339773483</v>
      </c>
      <c r="S9" s="30">
        <f>ENERGY_PRICING!U$19*(1+INDEX(DA_LMP_Basis!$C$23:$AF$35,MATCH(LMP_BY_NODE!S$1,DA_LMP_Basis!$C$23:$C$35,0),MATCH(LMP_BY_NODE!$A9,DA_LMP_Basis!$C$23:$AF$23,0)))</f>
        <v>31.543140365330171</v>
      </c>
      <c r="T9" s="30">
        <f>ENERGY_PRICING!V$19*(1+INDEX(DA_LMP_Basis!$C$23:$AF$35,MATCH(LMP_BY_NODE!T$1,DA_LMP_Basis!$C$23:$C$35,0),MATCH(LMP_BY_NODE!$A9,DA_LMP_Basis!$C$23:$AF$23,0)))</f>
        <v>37.768566602521531</v>
      </c>
      <c r="U9" s="30">
        <f>ENERGY_PRICING!W$19*(1+INDEX(DA_LMP_Basis!$C$23:$AF$35,MATCH(LMP_BY_NODE!U$1,DA_LMP_Basis!$C$23:$C$35,0),MATCH(LMP_BY_NODE!$A9,DA_LMP_Basis!$C$23:$AF$23,0)))</f>
        <v>120.34861177147822</v>
      </c>
      <c r="V9" s="30">
        <f>ENERGY_PRICING!X$19*(1+INDEX(DA_LMP_Basis!$C$23:$AF$35,MATCH(LMP_BY_NODE!V$1,DA_LMP_Basis!$C$23:$C$35,0),MATCH(LMP_BY_NODE!$A9,DA_LMP_Basis!$C$23:$AF$23,0)))</f>
        <v>76.201024356847697</v>
      </c>
      <c r="W9" s="30">
        <f>ENERGY_PRICING!Y$19*(1+INDEX(DA_LMP_Basis!$C$23:$AF$35,MATCH(LMP_BY_NODE!W$1,DA_LMP_Basis!$C$23:$C$35,0),MATCH(LMP_BY_NODE!$A9,DA_LMP_Basis!$C$23:$AF$23,0)))</f>
        <v>77.411209970527409</v>
      </c>
      <c r="X9" s="30">
        <f>ENERGY_PRICING!Z$19*(1+INDEX(DA_LMP_Basis!$C$23:$AF$35,MATCH(LMP_BY_NODE!X$1,DA_LMP_Basis!$C$23:$C$35,0),MATCH(LMP_BY_NODE!$A9,DA_LMP_Basis!$C$23:$AF$23,0)))</f>
        <v>65.534646171470669</v>
      </c>
      <c r="Y9" s="30">
        <f>ENERGY_PRICING!AA$19*(1+INDEX(DA_LMP_Basis!$C$23:$AF$35,MATCH(LMP_BY_NODE!Y$1,DA_LMP_Basis!$C$23:$C$35,0),MATCH(LMP_BY_NODE!$A9,DA_LMP_Basis!$C$23:$AF$23,0)))</f>
        <v>121.10754888617184</v>
      </c>
      <c r="Z9" s="30">
        <f>ENERGY_PRICING!AB$19*(1+INDEX(DA_LMP_Basis!$C$23:$AF$35,MATCH(LMP_BY_NODE!Z$1,DA_LMP_Basis!$C$23:$C$35,0),MATCH(LMP_BY_NODE!$A9,DA_LMP_Basis!$C$23:$AF$23,0)))</f>
        <v>218.48159048056877</v>
      </c>
      <c r="AA9" s="30">
        <f>ENERGY_PRICING!AC$19*(1+INDEX(DA_LMP_Basis!$C$23:$AF$35,MATCH(LMP_BY_NODE!AA$1,DA_LMP_Basis!$C$23:$C$35,0),MATCH(LMP_BY_NODE!$A9,DA_LMP_Basis!$C$23:$AF$23,0)))</f>
        <v>222.95907199985672</v>
      </c>
      <c r="AB9" s="30">
        <f>ENERGY_PRICING!AD$19*(1+INDEX(DA_LMP_Basis!$C$23:$AF$35,MATCH(LMP_BY_NODE!AB$1,DA_LMP_Basis!$C$23:$C$35,0),MATCH(LMP_BY_NODE!$A9,DA_LMP_Basis!$C$23:$AF$23,0)))</f>
        <v>220.76229099211011</v>
      </c>
      <c r="AC9" s="30">
        <f>ENERGY_PRICING!AE$19*(1+INDEX(DA_LMP_Basis!$C$23:$AF$35,MATCH(LMP_BY_NODE!AC$1,DA_LMP_Basis!$C$23:$C$35,0),MATCH(LMP_BY_NODE!$A9,DA_LMP_Basis!$C$23:$AF$23,0)))</f>
        <v>121.23280209420146</v>
      </c>
      <c r="AD9" s="30">
        <f>ENERGY_PRICING!AF$19*(1+INDEX(DA_LMP_Basis!$C$23:$AF$35,MATCH(LMP_BY_NODE!AD$1,DA_LMP_Basis!$C$23:$C$35,0),MATCH(LMP_BY_NODE!$A9,DA_LMP_Basis!$C$23:$AF$23,0)))</f>
        <v>61.659729946003608</v>
      </c>
      <c r="AE9" s="30">
        <f>ENERGY_PRICING!AG$19*(1+INDEX(DA_LMP_Basis!$C$23:$AF$35,MATCH(LMP_BY_NODE!AE$1,DA_LMP_Basis!$C$23:$C$35,0),MATCH(LMP_BY_NODE!$A9,DA_LMP_Basis!$C$23:$AF$23,0)))</f>
        <v>40.410249554022158</v>
      </c>
      <c r="AF9" s="30">
        <f>ENERGY_PRICING!AH$19*(1+INDEX(DA_LMP_Basis!$C$23:$AF$35,MATCH(LMP_BY_NODE!AF$1,DA_LMP_Basis!$C$23:$C$35,0),MATCH(LMP_BY_NODE!$A9,DA_LMP_Basis!$C$23:$AF$23,0)))</f>
        <v>46.057635655263873</v>
      </c>
      <c r="AG9" s="30">
        <f>ENERGY_PRICING!AI$19*(1+INDEX(DA_LMP_Basis!$C$23:$AF$35,MATCH(LMP_BY_NODE!AG$1,DA_LMP_Basis!$C$23:$C$35,0),MATCH(LMP_BY_NODE!$A9,DA_LMP_Basis!$C$23:$AF$23,0)))</f>
        <v>71.332320276566705</v>
      </c>
      <c r="AH9" s="30">
        <f>ENERGY_PRICING!AJ$19*(1+INDEX(DA_LMP_Basis!$C$23:$AF$35,MATCH(LMP_BY_NODE!AH$1,DA_LMP_Basis!$C$23:$C$35,0),MATCH(LMP_BY_NODE!$A9,DA_LMP_Basis!$C$23:$AF$23,0)))</f>
        <v>65.684122227310525</v>
      </c>
      <c r="AI9" s="30">
        <f>ENERGY_PRICING!AK$19*(1+INDEX(DA_LMP_Basis!$C$23:$AF$35,MATCH(LMP_BY_NODE!AI$1,DA_LMP_Basis!$C$23:$C$35,0),MATCH(LMP_BY_NODE!$A9,DA_LMP_Basis!$C$23:$AF$23,0)))</f>
        <v>46.753096450203849</v>
      </c>
      <c r="AJ9" s="30">
        <f>ENERGY_PRICING!AL$19*(1+INDEX(DA_LMP_Basis!$C$23:$AF$35,MATCH(LMP_BY_NODE!AJ$1,DA_LMP_Basis!$C$23:$C$35,0),MATCH(LMP_BY_NODE!$A9,DA_LMP_Basis!$C$23:$AF$23,0)))</f>
        <v>42.437265286824541</v>
      </c>
      <c r="AK9" s="30">
        <f>ENERGY_PRICING!AM$19*(1+INDEX(DA_LMP_Basis!$C$23:$AF$35,MATCH(LMP_BY_NODE!AK$1,DA_LMP_Basis!$C$23:$C$35,0),MATCH(LMP_BY_NODE!$A9,DA_LMP_Basis!$C$23:$AF$23,0)))</f>
        <v>86.578364018192246</v>
      </c>
      <c r="AL9" s="30">
        <f>ENERGY_PRICING!AN$19*(1+INDEX(DA_LMP_Basis!$C$23:$AF$35,MATCH(LMP_BY_NODE!AL$1,DA_LMP_Basis!$C$23:$C$35,0),MATCH(LMP_BY_NODE!$A9,DA_LMP_Basis!$C$23:$AF$23,0)))</f>
        <v>152.15232505246948</v>
      </c>
      <c r="AM9" s="30">
        <f>ENERGY_PRICING!AO$19*(1+INDEX(DA_LMP_Basis!$C$23:$AF$35,MATCH(LMP_BY_NODE!AM$1,DA_LMP_Basis!$C$23:$C$35,0),MATCH(LMP_BY_NODE!$A9,DA_LMP_Basis!$C$23:$AF$23,0)))</f>
        <v>158.0232299250855</v>
      </c>
      <c r="AN9" s="30">
        <f>ENERGY_PRICING!AP$19*(1+INDEX(DA_LMP_Basis!$C$23:$AF$35,MATCH(LMP_BY_NODE!AN$1,DA_LMP_Basis!$C$23:$C$35,0),MATCH(LMP_BY_NODE!$A9,DA_LMP_Basis!$C$23:$AF$23,0)))</f>
        <v>139.24059842367299</v>
      </c>
      <c r="AO9" s="30">
        <f>ENERGY_PRICING!AQ$19*(1+INDEX(DA_LMP_Basis!$C$23:$AF$35,MATCH(LMP_BY_NODE!AO$1,DA_LMP_Basis!$C$23:$C$35,0),MATCH(LMP_BY_NODE!$A9,DA_LMP_Basis!$C$23:$AF$23,0)))</f>
        <v>83.266236755432033</v>
      </c>
      <c r="AP9" s="30">
        <f>ENERGY_PRICING!AR$19*(1+INDEX(DA_LMP_Basis!$C$23:$AF$35,MATCH(LMP_BY_NODE!AP$1,DA_LMP_Basis!$C$23:$C$35,0),MATCH(LMP_BY_NODE!$A9,DA_LMP_Basis!$C$23:$AF$23,0)))</f>
        <v>52.6618130961049</v>
      </c>
      <c r="AQ9" s="30">
        <f>ENERGY_PRICING!AS$19*(1+INDEX(DA_LMP_Basis!$C$23:$AF$35,MATCH(LMP_BY_NODE!AQ$1,DA_LMP_Basis!$C$23:$C$35,0),MATCH(LMP_BY_NODE!$A9,DA_LMP_Basis!$C$23:$AF$23,0)))</f>
        <v>34.596750246216928</v>
      </c>
      <c r="AR9" s="30">
        <f>ENERGY_PRICING!AT$19*(1+INDEX(DA_LMP_Basis!$C$23:$AF$35,MATCH(LMP_BY_NODE!AR$1,DA_LMP_Basis!$C$23:$C$35,0),MATCH(LMP_BY_NODE!$A9,DA_LMP_Basis!$C$23:$AF$23,0)))</f>
        <v>38.986907460667389</v>
      </c>
      <c r="AS9" s="30">
        <f>ENERGY_PRICING!AU$19*(1+INDEX(DA_LMP_Basis!$C$23:$AF$35,MATCH(LMP_BY_NODE!AS$1,DA_LMP_Basis!$C$23:$C$35,0),MATCH(LMP_BY_NODE!$A9,DA_LMP_Basis!$C$23:$AF$23,0)))</f>
        <v>64.512194849775753</v>
      </c>
      <c r="AT9" s="30">
        <f>ENERGY_PRICING!AV$19*(1+INDEX(DA_LMP_Basis!$C$23:$AF$35,MATCH(LMP_BY_NODE!AT$1,DA_LMP_Basis!$C$23:$C$35,0),MATCH(LMP_BY_NODE!$A9,DA_LMP_Basis!$C$23:$AF$23,0)))</f>
        <v>59.404024364209221</v>
      </c>
      <c r="AU9" s="30">
        <f>ENERGY_PRICING!AW$19*(1+INDEX(DA_LMP_Basis!$C$23:$AF$35,MATCH(LMP_BY_NODE!AU$1,DA_LMP_Basis!$C$23:$C$35,0),MATCH(LMP_BY_NODE!$A9,DA_LMP_Basis!$C$23:$AF$23,0)))</f>
        <v>38.732690783014064</v>
      </c>
      <c r="AV9" s="30">
        <f>ENERGY_PRICING!AX$19*(1+INDEX(DA_LMP_Basis!$C$23:$AF$35,MATCH(LMP_BY_NODE!AV$1,DA_LMP_Basis!$C$23:$C$35,0),MATCH(LMP_BY_NODE!$A9,DA_LMP_Basis!$C$23:$AF$23,0)))</f>
        <v>35.921247709830816</v>
      </c>
      <c r="AW9" s="30">
        <f>ENERGY_PRICING!AY$19*(1+INDEX(DA_LMP_Basis!$C$23:$AF$35,MATCH(LMP_BY_NODE!AW$1,DA_LMP_Basis!$C$23:$C$35,0),MATCH(LMP_BY_NODE!$A9,DA_LMP_Basis!$C$23:$AF$23,0)))</f>
        <v>64.70095339606749</v>
      </c>
      <c r="AX9" s="30">
        <f>ENERGY_PRICING!AZ$19*(1+INDEX(DA_LMP_Basis!$C$23:$AF$35,MATCH(LMP_BY_NODE!AX$1,DA_LMP_Basis!$C$23:$C$35,0),MATCH(LMP_BY_NODE!$A9,DA_LMP_Basis!$C$23:$AF$23,0)))</f>
        <v>104.9742055956749</v>
      </c>
      <c r="AY9" s="30">
        <f>ENERGY_PRICING!BA$19*(1+INDEX(DA_LMP_Basis!$C$23:$AF$35,MATCH(LMP_BY_NODE!AY$1,DA_LMP_Basis!$C$23:$C$35,0),MATCH(LMP_BY_NODE!$A9,DA_LMP_Basis!$C$23:$AF$23,0)))</f>
        <v>155.24130741268965</v>
      </c>
      <c r="AZ9" s="30">
        <f>ENERGY_PRICING!BB$19*(1+INDEX(DA_LMP_Basis!$C$23:$AF$35,MATCH(LMP_BY_NODE!AZ$1,DA_LMP_Basis!$C$23:$C$35,0),MATCH(LMP_BY_NODE!$A9,DA_LMP_Basis!$C$23:$AF$23,0)))</f>
        <v>136.78933505196542</v>
      </c>
      <c r="BA9" s="30">
        <f>ENERGY_PRICING!BC$19*(1+INDEX(DA_LMP_Basis!$C$23:$AF$35,MATCH(LMP_BY_NODE!BA$1,DA_LMP_Basis!$C$23:$C$35,0),MATCH(LMP_BY_NODE!$A9,DA_LMP_Basis!$C$23:$AF$23,0)))</f>
        <v>80.071736883674575</v>
      </c>
      <c r="BB9" s="30">
        <f>ENERGY_PRICING!BD$19*(1+INDEX(DA_LMP_Basis!$C$23:$AF$35,MATCH(LMP_BY_NODE!BB$1,DA_LMP_Basis!$C$23:$C$35,0),MATCH(LMP_BY_NODE!$A9,DA_LMP_Basis!$C$23:$AF$23,0)))</f>
        <v>47.826929227194981</v>
      </c>
      <c r="BC9" s="30">
        <f>ENERGY_PRICING!BE$19*(1+INDEX(DA_LMP_Basis!$C$23:$AF$35,MATCH(LMP_BY_NODE!BC$1,DA_LMP_Basis!$C$23:$C$35,0),MATCH(LMP_BY_NODE!$A9,DA_LMP_Basis!$C$23:$AF$23,0)))</f>
        <v>31.42042076100002</v>
      </c>
      <c r="BD9" s="30">
        <f>ENERGY_PRICING!BF$19*(1+INDEX(DA_LMP_Basis!$C$23:$AF$35,MATCH(LMP_BY_NODE!BD$1,DA_LMP_Basis!$C$23:$C$35,0),MATCH(LMP_BY_NODE!$A9,DA_LMP_Basis!$C$23:$AF$23,0)))</f>
        <v>35.407517407456197</v>
      </c>
      <c r="BE9" s="30">
        <f>ENERGY_PRICING!BG$19*(1+INDEX(DA_LMP_Basis!$C$23:$AF$35,MATCH(LMP_BY_NODE!BE$1,DA_LMP_Basis!$C$23:$C$35,0),MATCH(LMP_BY_NODE!$A9,DA_LMP_Basis!$C$23:$AF$23,0)))</f>
        <v>58.589326800057499</v>
      </c>
      <c r="BF9" s="30">
        <f>ENERGY_PRICING!BH$19*(1+INDEX(DA_LMP_Basis!$C$23:$AF$35,MATCH(LMP_BY_NODE!BF$1,DA_LMP_Basis!$C$23:$C$35,0),MATCH(LMP_BY_NODE!$A9,DA_LMP_Basis!$C$23:$AF$23,0)))</f>
        <v>53.950137719199461</v>
      </c>
      <c r="BG9" s="30">
        <f>ENERGY_PRICING!BI$19*(1+INDEX(DA_LMP_Basis!$C$23:$AF$35,MATCH(LMP_BY_NODE!BG$1,DA_LMP_Basis!$C$23:$C$35,0),MATCH(LMP_BY_NODE!$A9,DA_LMP_Basis!$C$23:$AF$23,0)))</f>
        <v>35.176640376536099</v>
      </c>
      <c r="BH9" s="30">
        <f>ENERGY_PRICING!BJ$19*(1+INDEX(DA_LMP_Basis!$C$23:$AF$35,MATCH(LMP_BY_NODE!BH$1,DA_LMP_Basis!$C$23:$C$35,0),MATCH(LMP_BY_NODE!$A9,DA_LMP_Basis!$C$23:$AF$23,0)))</f>
        <v>32.623316041841505</v>
      </c>
      <c r="BI9" s="30">
        <f>ENERGY_PRICING!BK$19*(1+INDEX(DA_LMP_Basis!$C$23:$AF$35,MATCH(LMP_BY_NODE!BI$1,DA_LMP_Basis!$C$23:$C$35,0),MATCH(LMP_BY_NODE!$A9,DA_LMP_Basis!$C$23:$AF$23,0)))</f>
        <v>62.701099486704713</v>
      </c>
      <c r="BJ9" s="30">
        <f>ENERGY_PRICING!BL$19*(1+INDEX(DA_LMP_Basis!$C$23:$AF$35,MATCH(LMP_BY_NODE!BJ$1,DA_LMP_Basis!$C$23:$C$35,0),MATCH(LMP_BY_NODE!$A9,DA_LMP_Basis!$C$23:$AF$23,0)))</f>
        <v>101.92693676385575</v>
      </c>
      <c r="BK9" s="30">
        <f>ENERGY_PRICING!BM$19*(1+INDEX(DA_LMP_Basis!$C$23:$AF$35,MATCH(LMP_BY_NODE!BK$1,DA_LMP_Basis!$C$23:$C$35,0),MATCH(LMP_BY_NODE!$A9,DA_LMP_Basis!$C$23:$AF$23,0)))</f>
        <v>154.39442173512282</v>
      </c>
      <c r="BL9" s="30">
        <f>ENERGY_PRICING!BN$19*(1+INDEX(DA_LMP_Basis!$C$23:$AF$35,MATCH(LMP_BY_NODE!BL$1,DA_LMP_Basis!$C$23:$C$35,0),MATCH(LMP_BY_NODE!$A9,DA_LMP_Basis!$C$23:$AF$23,0)))</f>
        <v>136.04311015454527</v>
      </c>
      <c r="BM9" s="30">
        <f>ENERGY_PRICING!BO$19*(1+INDEX(DA_LMP_Basis!$C$23:$AF$35,MATCH(LMP_BY_NODE!BM$1,DA_LMP_Basis!$C$23:$C$35,0),MATCH(LMP_BY_NODE!$A9,DA_LMP_Basis!$C$23:$AF$23,0)))</f>
        <v>79.099252504140026</v>
      </c>
      <c r="BN9" s="30">
        <f>ENERGY_PRICING!BP$19*(1+INDEX(DA_LMP_Basis!$C$23:$AF$35,MATCH(LMP_BY_NODE!BN$1,DA_LMP_Basis!$C$23:$C$35,0),MATCH(LMP_BY_NODE!$A9,DA_LMP_Basis!$C$23:$AF$23,0)))</f>
        <v>46.355071588086084</v>
      </c>
      <c r="BO9" s="30">
        <f>ENERGY_PRICING!BQ$19*(1+INDEX(DA_LMP_Basis!$C$23:$AF$35,MATCH(LMP_BY_NODE!BO$1,DA_LMP_Basis!$C$23:$C$35,0),MATCH(LMP_BY_NODE!$A9,DA_LMP_Basis!$C$23:$AF$23,0)))</f>
        <v>30.453467894312581</v>
      </c>
      <c r="BP9" s="30">
        <f>ENERGY_PRICING!BR$19*(1+INDEX(DA_LMP_Basis!$C$23:$AF$35,MATCH(LMP_BY_NODE!BP$1,DA_LMP_Basis!$C$23:$C$35,0),MATCH(LMP_BY_NODE!$A9,DA_LMP_Basis!$C$23:$AF$23,0)))</f>
        <v>34.317862984307233</v>
      </c>
      <c r="BQ9" s="30">
        <f>ENERGY_PRICING!BS$19*(1+INDEX(DA_LMP_Basis!$C$23:$AF$35,MATCH(LMP_BY_NODE!BQ$1,DA_LMP_Basis!$C$23:$C$35,0),MATCH(LMP_BY_NODE!$A9,DA_LMP_Basis!$C$23:$AF$23,0)))</f>
        <v>56.786260000362617</v>
      </c>
      <c r="BR9" s="30">
        <f>ENERGY_PRICING!BT$19*(1+INDEX(DA_LMP_Basis!$C$23:$AF$35,MATCH(LMP_BY_NODE!BR$1,DA_LMP_Basis!$C$23:$C$35,0),MATCH(LMP_BY_NODE!$A9,DA_LMP_Basis!$C$23:$AF$23,0)))</f>
        <v>52.289840401013514</v>
      </c>
      <c r="BS9" s="30">
        <f>ENERGY_PRICING!BU$19*(1+INDEX(DA_LMP_Basis!$C$23:$AF$35,MATCH(LMP_BY_NODE!BS$1,DA_LMP_Basis!$C$23:$C$35,0),MATCH(LMP_BY_NODE!$A9,DA_LMP_Basis!$C$23:$AF$23,0)))</f>
        <v>34.094091116255527</v>
      </c>
      <c r="BT9" s="30">
        <f>ENERGY_PRICING!BV$19*(1+INDEX(DA_LMP_Basis!$C$23:$AF$35,MATCH(LMP_BY_NODE!BT$1,DA_LMP_Basis!$C$23:$C$35,0),MATCH(LMP_BY_NODE!$A9,DA_LMP_Basis!$C$23:$AF$23,0)))</f>
        <v>31.619344478014966</v>
      </c>
      <c r="BU9" s="30">
        <f>ENERGY_PRICING!BW$19*(1+INDEX(DA_LMP_Basis!$C$23:$AF$35,MATCH(LMP_BY_NODE!BU$1,DA_LMP_Basis!$C$23:$C$35,0),MATCH(LMP_BY_NODE!$A9,DA_LMP_Basis!$C$23:$AF$23,0)))</f>
        <v>62.092294739081908</v>
      </c>
      <c r="BV9" s="30">
        <f>ENERGY_PRICING!BX$19*(1+INDEX(DA_LMP_Basis!$C$23:$AF$35,MATCH(LMP_BY_NODE!BV$1,DA_LMP_Basis!$C$23:$C$35,0),MATCH(LMP_BY_NODE!$A9,DA_LMP_Basis!$C$23:$AF$23,0)))</f>
        <v>100.99927313632324</v>
      </c>
      <c r="BW9" s="30">
        <f>ENERGY_PRICING!BY$19*(1+INDEX(DA_LMP_Basis!$C$23:$AF$35,MATCH(LMP_BY_NODE!BW$1,DA_LMP_Basis!$C$23:$C$35,0),MATCH(LMP_BY_NODE!$A9,DA_LMP_Basis!$C$23:$AF$23,0)))</f>
        <v>154.04578549870786</v>
      </c>
      <c r="BX9" s="30">
        <f>ENERGY_PRICING!BZ$19*(1+INDEX(DA_LMP_Basis!$C$23:$AF$35,MATCH(LMP_BY_NODE!BX$1,DA_LMP_Basis!$C$23:$C$35,0),MATCH(LMP_BY_NODE!$A9,DA_LMP_Basis!$C$23:$AF$23,0)))</f>
        <v>135.73591279999422</v>
      </c>
      <c r="BY9" s="30">
        <f>ENERGY_PRICING!CA$19*(1+INDEX(DA_LMP_Basis!$C$23:$AF$35,MATCH(LMP_BY_NODE!BY$1,DA_LMP_Basis!$C$23:$C$35,0),MATCH(LMP_BY_NODE!$A9,DA_LMP_Basis!$C$23:$AF$23,0)))</f>
        <v>78.698911226640377</v>
      </c>
      <c r="BZ9" s="30">
        <f>ENERGY_PRICING!CB$19*(1+INDEX(DA_LMP_Basis!$C$23:$AF$35,MATCH(LMP_BY_NODE!BZ$1,DA_LMP_Basis!$C$23:$C$35,0),MATCH(LMP_BY_NODE!$A9,DA_LMP_Basis!$C$23:$AF$23,0)))</f>
        <v>45.749154022787522</v>
      </c>
      <c r="CA9" s="30">
        <f>ENERGY_PRICING!CC$19*(1+INDEX(DA_LMP_Basis!$C$23:$AF$35,MATCH(LMP_BY_NODE!CA$1,DA_LMP_Basis!$C$23:$C$35,0),MATCH(LMP_BY_NODE!$A9,DA_LMP_Basis!$C$23:$AF$23,0)))</f>
        <v>30.05540376693105</v>
      </c>
      <c r="CB9" s="30">
        <f>ENERGY_PRICING!CD$19*(1+INDEX(DA_LMP_Basis!$C$23:$AF$35,MATCH(LMP_BY_NODE!CB$1,DA_LMP_Basis!$C$23:$C$35,0),MATCH(LMP_BY_NODE!$A9,DA_LMP_Basis!$C$23:$AF$23,0)))</f>
        <v>33.869286479659031</v>
      </c>
      <c r="CC9" s="30">
        <f>ENERGY_PRICING!CE$19*(1+INDEX(DA_LMP_Basis!$C$23:$AF$35,MATCH(LMP_BY_NODE!CC$1,DA_LMP_Basis!$C$23:$C$35,0),MATCH(LMP_BY_NODE!$A9,DA_LMP_Basis!$C$23:$AF$23,0)))</f>
        <v>56.043994025507047</v>
      </c>
      <c r="CD9" s="30">
        <f>ENERGY_PRICING!CF$19*(1+INDEX(DA_LMP_Basis!$C$23:$AF$35,MATCH(LMP_BY_NODE!CD$1,DA_LMP_Basis!$C$23:$C$35,0),MATCH(LMP_BY_NODE!$A9,DA_LMP_Basis!$C$23:$AF$23,0)))</f>
        <v>51.606348137919369</v>
      </c>
      <c r="CE9" s="30">
        <f>ENERGY_PRICING!CG$19*(1+INDEX(DA_LMP_Basis!$C$23:$AF$35,MATCH(LMP_BY_NODE!CE$1,DA_LMP_Basis!$C$23:$C$35,0),MATCH(LMP_BY_NODE!$A9,DA_LMP_Basis!$C$23:$AF$23,0)))</f>
        <v>33.648439584017616</v>
      </c>
      <c r="CF9" s="30">
        <f>ENERGY_PRICING!CH$19*(1+INDEX(DA_LMP_Basis!$C$23:$AF$35,MATCH(LMP_BY_NODE!CF$1,DA_LMP_Basis!$C$23:$C$35,0),MATCH(LMP_BY_NODE!$A9,DA_LMP_Basis!$C$23:$AF$23,0)))</f>
        <v>31.20604091561945</v>
      </c>
      <c r="CG9" s="30">
        <f>ENERGY_PRICING!CI$19*(1+INDEX(DA_LMP_Basis!$C$23:$AF$35,MATCH(LMP_BY_NODE!CG$1,DA_LMP_Basis!$C$23:$C$35,0),MATCH(LMP_BY_NODE!$A9,DA_LMP_Basis!$C$23:$AF$23,0)))</f>
        <v>61.841668944426132</v>
      </c>
      <c r="CH9" s="30">
        <f>ENERGY_PRICING!CJ$19*(1+INDEX(DA_LMP_Basis!$C$23:$AF$35,MATCH(LMP_BY_NODE!CH$1,DA_LMP_Basis!$C$23:$C$35,0),MATCH(LMP_BY_NODE!$A9,DA_LMP_Basis!$C$23:$AF$23,0)))</f>
        <v>100.61738315479565</v>
      </c>
      <c r="CI9" s="30">
        <f>ENERGY_PRICING!CK$19*(1+INDEX(DA_LMP_Basis!$C$23:$AF$35,MATCH(LMP_BY_NODE!CI$1,DA_LMP_Basis!$C$23:$C$35,0),MATCH(LMP_BY_NODE!$A9,DA_LMP_Basis!$C$23:$AF$23,0)))</f>
        <v>155.35225408514137</v>
      </c>
      <c r="CJ9" s="30">
        <f>ENERGY_PRICING!CL$19*(1+INDEX(DA_LMP_Basis!$C$23:$AF$35,MATCH(LMP_BY_NODE!CJ$1,DA_LMP_Basis!$C$23:$C$35,0),MATCH(LMP_BY_NODE!$A9,DA_LMP_Basis!$C$23:$AF$23,0)))</f>
        <v>136.88709460967485</v>
      </c>
      <c r="CK9" s="30">
        <f>ENERGY_PRICING!CM$19*(1+INDEX(DA_LMP_Basis!$C$23:$AF$35,MATCH(LMP_BY_NODE!CK$1,DA_LMP_Basis!$C$23:$C$35,0),MATCH(LMP_BY_NODE!$A9,DA_LMP_Basis!$C$23:$AF$23,0)))</f>
        <v>80.19913767551536</v>
      </c>
      <c r="CL9" s="30">
        <f>ENERGY_PRICING!CN$19*(1+INDEX(DA_LMP_Basis!$C$23:$AF$35,MATCH(LMP_BY_NODE!CL$1,DA_LMP_Basis!$C$23:$C$35,0),MATCH(LMP_BY_NODE!$A9,DA_LMP_Basis!$C$23:$AF$23,0)))</f>
        <v>48.019750657179387</v>
      </c>
      <c r="CM9" s="30">
        <f>ENERGY_PRICING!CO$19*(1+INDEX(DA_LMP_Basis!$C$23:$AF$35,MATCH(LMP_BY_NODE!CM$1,DA_LMP_Basis!$C$23:$C$35,0),MATCH(LMP_BY_NODE!$A9,DA_LMP_Basis!$C$23:$AF$23,0)))</f>
        <v>31.547096894294466</v>
      </c>
      <c r="CN9" s="30">
        <f>ENERGY_PRICING!CP$19*(1+INDEX(DA_LMP_Basis!$C$23:$AF$35,MATCH(LMP_BY_NODE!CN$1,DA_LMP_Basis!$C$23:$C$35,0),MATCH(LMP_BY_NODE!$A9,DA_LMP_Basis!$C$23:$AF$23,0)))</f>
        <v>35.550268118175502</v>
      </c>
      <c r="CO9" s="30">
        <f>ENERGY_PRICING!CQ$19*(1+INDEX(DA_LMP_Basis!$C$23:$AF$35,MATCH(LMP_BY_NODE!CO$1,DA_LMP_Basis!$C$23:$C$35,0),MATCH(LMP_BY_NODE!$A9,DA_LMP_Basis!$C$23:$AF$23,0)))</f>
        <v>58.825538448138545</v>
      </c>
      <c r="CP9" s="30">
        <f>ENERGY_PRICING!CR$19*(1+INDEX(DA_LMP_Basis!$C$23:$AF$35,MATCH(LMP_BY_NODE!CP$1,DA_LMP_Basis!$C$23:$C$35,0),MATCH(LMP_BY_NODE!$A9,DA_LMP_Basis!$C$23:$AF$23,0)))</f>
        <v>54.167645781518395</v>
      </c>
      <c r="CQ9" s="30">
        <f>ENERGY_PRICING!CS$19*(1+INDEX(DA_LMP_Basis!$C$23:$AF$35,MATCH(LMP_BY_NODE!CQ$1,DA_LMP_Basis!$C$23:$C$35,0),MATCH(LMP_BY_NODE!$A9,DA_LMP_Basis!$C$23:$AF$23,0)))</f>
        <v>35.318460271918262</v>
      </c>
      <c r="CR9" s="30">
        <f>ENERGY_PRICING!CT$19*(1+INDEX(DA_LMP_Basis!$C$23:$AF$35,MATCH(LMP_BY_NODE!CR$1,DA_LMP_Basis!$C$23:$C$35,0),MATCH(LMP_BY_NODE!$A9,DA_LMP_Basis!$C$23:$AF$23,0)))</f>
        <v>32.754841827662702</v>
      </c>
      <c r="CS9" s="30">
        <f>ENERGY_PRICING!CU$19*(1+INDEX(DA_LMP_Basis!$C$23:$AF$35,MATCH(LMP_BY_NODE!CS$1,DA_LMP_Basis!$C$23:$C$35,0),MATCH(LMP_BY_NODE!$A9,DA_LMP_Basis!$C$23:$AF$23,0)))</f>
        <v>62.780856250469597</v>
      </c>
      <c r="CT9" s="30">
        <f>ENERGY_PRICING!CV$19*(1+INDEX(DA_LMP_Basis!$C$23:$AF$35,MATCH(LMP_BY_NODE!CT$1,DA_LMP_Basis!$C$23:$C$35,0),MATCH(LMP_BY_NODE!$A9,DA_LMP_Basis!$C$23:$AF$23,0)))</f>
        <v>102.04846579115602</v>
      </c>
      <c r="CU9" s="30">
        <f>ENERGY_PRICING!CW$19*(1+INDEX(DA_LMP_Basis!$C$23:$AF$35,MATCH(LMP_BY_NODE!CU$1,DA_LMP_Basis!$C$23:$C$35,0),MATCH(LMP_BY_NODE!$A9,DA_LMP_Basis!$C$23:$AF$23,0)))</f>
        <v>156.4497725868755</v>
      </c>
      <c r="CV9" s="30">
        <f>ENERGY_PRICING!CX$19*(1+INDEX(DA_LMP_Basis!$C$23:$AF$35,MATCH(LMP_BY_NODE!CV$1,DA_LMP_Basis!$C$23:$C$35,0),MATCH(LMP_BY_NODE!$A9,DA_LMP_Basis!$C$23:$AF$23,0)))</f>
        <v>137.8541621290197</v>
      </c>
      <c r="CW9" s="30">
        <f>ENERGY_PRICING!CY$19*(1+INDEX(DA_LMP_Basis!$C$23:$AF$35,MATCH(LMP_BY_NODE!CW$1,DA_LMP_Basis!$C$23:$C$35,0),MATCH(LMP_BY_NODE!$A9,DA_LMP_Basis!$C$23:$AF$23,0)))</f>
        <v>81.45942537131522</v>
      </c>
      <c r="CX9" s="30">
        <f>ENERGY_PRICING!CZ$19*(1+INDEX(DA_LMP_Basis!$C$23:$AF$35,MATCH(LMP_BY_NODE!CX$1,DA_LMP_Basis!$C$23:$C$35,0),MATCH(LMP_BY_NODE!$A9,DA_LMP_Basis!$C$23:$AF$23,0)))</f>
        <v>49.927199364402597</v>
      </c>
      <c r="CY9" s="30">
        <f>ENERGY_PRICING!DA$19*(1+INDEX(DA_LMP_Basis!$C$23:$AF$35,MATCH(LMP_BY_NODE!CY$1,DA_LMP_Basis!$C$23:$C$35,0),MATCH(LMP_BY_NODE!$A9,DA_LMP_Basis!$C$23:$AF$23,0)))</f>
        <v>32.800216045563324</v>
      </c>
      <c r="CZ9" s="30">
        <f>ENERGY_PRICING!DB$19*(1+INDEX(DA_LMP_Basis!$C$23:$AF$35,MATCH(LMP_BY_NODE!CZ$1,DA_LMP_Basis!$C$23:$C$35,0),MATCH(LMP_BY_NODE!$A9,DA_LMP_Basis!$C$23:$AF$23,0)))</f>
        <v>36.962401918027162</v>
      </c>
      <c r="DA9" s="30">
        <f>ENERGY_PRICING!DC$19*(1+INDEX(DA_LMP_Basis!$C$23:$AF$35,MATCH(LMP_BY_NODE!DA$1,DA_LMP_Basis!$C$23:$C$35,0),MATCH(LMP_BY_NODE!$A9,DA_LMP_Basis!$C$23:$AF$23,0)))</f>
        <v>61.162216496837132</v>
      </c>
      <c r="DB9" s="30">
        <f>ENERGY_PRICING!DD$19*(1+INDEX(DA_LMP_Basis!$C$23:$AF$35,MATCH(LMP_BY_NODE!DB$1,DA_LMP_Basis!$C$23:$C$35,0),MATCH(LMP_BY_NODE!$A9,DA_LMP_Basis!$C$23:$AF$23,0)))</f>
        <v>56.319302225070416</v>
      </c>
      <c r="DC9" s="30">
        <f>ENERGY_PRICING!DE$19*(1+INDEX(DA_LMP_Basis!$C$23:$AF$35,MATCH(LMP_BY_NODE!DC$1,DA_LMP_Basis!$C$23:$C$35,0),MATCH(LMP_BY_NODE!$A9,DA_LMP_Basis!$C$23:$AF$23,0)))</f>
        <v>36.721386161053687</v>
      </c>
      <c r="DD9" s="30">
        <f>ENERGY_PRICING!DF$19*(1+INDEX(DA_LMP_Basis!$C$23:$AF$35,MATCH(LMP_BY_NODE!DD$1,DA_LMP_Basis!$C$23:$C$35,0),MATCH(LMP_BY_NODE!$A9,DA_LMP_Basis!$C$23:$AF$23,0)))</f>
        <v>34.055935228699234</v>
      </c>
      <c r="DE9" s="30">
        <f>ENERGY_PRICING!DG$19*(1+INDEX(DA_LMP_Basis!$C$23:$AF$35,MATCH(LMP_BY_NODE!DE$1,DA_LMP_Basis!$C$23:$C$35,0),MATCH(LMP_BY_NODE!$A9,DA_LMP_Basis!$C$23:$AF$23,0)))</f>
        <v>63.56983461219999</v>
      </c>
      <c r="DF9" s="30">
        <f>ENERGY_PRICING!DH$19*(1+INDEX(DA_LMP_Basis!$C$23:$AF$35,MATCH(LMP_BY_NODE!DF$1,DA_LMP_Basis!$C$23:$C$35,0),MATCH(LMP_BY_NODE!$A9,DA_LMP_Basis!$C$23:$AF$23,0)))</f>
        <v>103.25066819175377</v>
      </c>
      <c r="DG9" s="30">
        <f>ENERGY_PRICING!DI$19*(1+INDEX(DA_LMP_Basis!$C$23:$AF$35,MATCH(LMP_BY_NODE!DG$1,DA_LMP_Basis!$C$23:$C$35,0),MATCH(LMP_BY_NODE!$A9,DA_LMP_Basis!$C$23:$AF$23,0)))</f>
        <v>158.13175896755317</v>
      </c>
      <c r="DH9" s="30">
        <f>ENERGY_PRICING!DJ$19*(1+INDEX(DA_LMP_Basis!$C$23:$AF$35,MATCH(LMP_BY_NODE!DH$1,DA_LMP_Basis!$C$23:$C$35,0),MATCH(LMP_BY_NODE!$A9,DA_LMP_Basis!$C$23:$AF$23,0)))</f>
        <v>139.33622771075127</v>
      </c>
      <c r="DI9" s="30">
        <f>ENERGY_PRICING!DK$19*(1+INDEX(DA_LMP_Basis!$C$23:$AF$35,MATCH(LMP_BY_NODE!DI$1,DA_LMP_Basis!$C$23:$C$35,0),MATCH(LMP_BY_NODE!$A9,DA_LMP_Basis!$C$23:$AF$23,0)))</f>
        <v>83.390861366901277</v>
      </c>
      <c r="DJ9" s="30">
        <f>ENERGY_PRICING!DL$19*(1+INDEX(DA_LMP_Basis!$C$23:$AF$35,MATCH(LMP_BY_NODE!DJ$1,DA_LMP_Basis!$C$23:$C$35,0),MATCH(LMP_BY_NODE!$A9,DA_LMP_Basis!$C$23:$AF$23,0)))</f>
        <v>52.85043276987259</v>
      </c>
      <c r="DK9" s="30">
        <f>ENERGY_PRICING!DM$19*(1+INDEX(DA_LMP_Basis!$C$23:$AF$35,MATCH(LMP_BY_NODE!DK$1,DA_LMP_Basis!$C$23:$C$35,0),MATCH(LMP_BY_NODE!$A9,DA_LMP_Basis!$C$23:$AF$23,0)))</f>
        <v>34.720665990115727</v>
      </c>
      <c r="DL9" s="30">
        <f>ENERGY_PRICING!DN$19*(1+INDEX(DA_LMP_Basis!$C$23:$AF$35,MATCH(LMP_BY_NODE!DL$1,DA_LMP_Basis!$C$23:$C$35,0),MATCH(LMP_BY_NODE!$A9,DA_LMP_Basis!$C$23:$AF$23,0)))</f>
        <v>39.126547502171881</v>
      </c>
      <c r="DM9" s="30">
        <f>ENERGY_PRICING!DO$19*(1+INDEX(DA_LMP_Basis!$C$23:$AF$35,MATCH(LMP_BY_NODE!DM$1,DA_LMP_Basis!$C$23:$C$35,0),MATCH(LMP_BY_NODE!$A9,DA_LMP_Basis!$C$23:$AF$23,0)))</f>
        <v>64.743259228899888</v>
      </c>
      <c r="DN9" s="30">
        <f>ENERGY_PRICING!DP$19*(1+INDEX(DA_LMP_Basis!$C$23:$AF$35,MATCH(LMP_BY_NODE!DN$1,DA_LMP_Basis!$C$23:$C$35,0),MATCH(LMP_BY_NODE!$A9,DA_LMP_Basis!$C$23:$AF$23,0)))</f>
        <v>59.616792725898875</v>
      </c>
      <c r="DO9" s="30">
        <f>ENERGY_PRICING!DQ$19*(1+INDEX(DA_LMP_Basis!$C$23:$AF$35,MATCH(LMP_BY_NODE!DO$1,DA_LMP_Basis!$C$23:$C$35,0),MATCH(LMP_BY_NODE!$A9,DA_LMP_Basis!$C$23:$AF$23,0)))</f>
        <v>38.871420292503309</v>
      </c>
      <c r="DP9" s="30">
        <f>ENERGY_PRICING!DR$19*(1+INDEX(DA_LMP_Basis!$C$23:$AF$35,MATCH(LMP_BY_NODE!DP$1,DA_LMP_Basis!$C$23:$C$35,0),MATCH(LMP_BY_NODE!$A9,DA_LMP_Basis!$C$23:$AF$23,0)))</f>
        <v>36.049907427869613</v>
      </c>
      <c r="DQ9" s="30">
        <f>ENERGY_PRICING!DS$19*(1+INDEX(DA_LMP_Basis!$C$23:$AF$35,MATCH(LMP_BY_NODE!DQ$1,DA_LMP_Basis!$C$23:$C$35,0),MATCH(LMP_BY_NODE!$A9,DA_LMP_Basis!$C$23:$AF$23,0)))</f>
        <v>64.778972186630924</v>
      </c>
      <c r="DR9" s="30">
        <f>ENERGY_PRICING!DT$19*(1+INDEX(DA_LMP_Basis!$C$23:$AF$35,MATCH(LMP_BY_NODE!DR$1,DA_LMP_Basis!$C$23:$C$35,0),MATCH(LMP_BY_NODE!$A9,DA_LMP_Basis!$C$23:$AF$23,0)))</f>
        <v>105.09308639375077</v>
      </c>
      <c r="DS9" s="30">
        <f>ENERGY_PRICING!DU$19*(1+INDEX(DA_LMP_Basis!$C$23:$AF$35,MATCH(LMP_BY_NODE!DS$1,DA_LMP_Basis!$C$23:$C$35,0),MATCH(LMP_BY_NODE!$A9,DA_LMP_Basis!$C$23:$AF$23,0)))</f>
        <v>160.07306920237295</v>
      </c>
      <c r="DT9" s="30">
        <f>ENERGY_PRICING!DV$19*(1+INDEX(DA_LMP_Basis!$C$23:$AF$35,MATCH(LMP_BY_NODE!DT$1,DA_LMP_Basis!$C$23:$C$35,0),MATCH(LMP_BY_NODE!$A9,DA_LMP_Basis!$C$23:$AF$23,0)))</f>
        <v>141.04679392908801</v>
      </c>
      <c r="DU9" s="30">
        <f>ENERGY_PRICING!DW$19*(1+INDEX(DA_LMP_Basis!$C$23:$AF$35,MATCH(LMP_BY_NODE!DU$1,DA_LMP_Basis!$C$23:$C$35,0),MATCH(LMP_BY_NODE!$A9,DA_LMP_Basis!$C$23:$AF$23,0)))</f>
        <v>85.620080645490148</v>
      </c>
      <c r="DV9" s="30">
        <f>ENERGY_PRICING!DX$19*(1+INDEX(DA_LMP_Basis!$C$23:$AF$35,MATCH(LMP_BY_NODE!DV$1,DA_LMP_Basis!$C$23:$C$35,0),MATCH(LMP_BY_NODE!$A9,DA_LMP_Basis!$C$23:$AF$23,0)))</f>
        <v>56.224361949084887</v>
      </c>
      <c r="DW9" s="30">
        <f>ENERGY_PRICING!DY$19*(1+INDEX(DA_LMP_Basis!$C$23:$AF$35,MATCH(LMP_BY_NODE!DW$1,DA_LMP_Basis!$C$23:$C$35,0),MATCH(LMP_BY_NODE!$A9,DA_LMP_Basis!$C$23:$AF$23,0)))</f>
        <v>36.937205419713628</v>
      </c>
      <c r="DX9" s="30">
        <f>ENERGY_PRICING!DZ$19*(1+INDEX(DA_LMP_Basis!$C$23:$AF$35,MATCH(LMP_BY_NODE!DX$1,DA_LMP_Basis!$C$23:$C$35,0),MATCH(LMP_BY_NODE!$A9,DA_LMP_Basis!$C$23:$AF$23,0)))</f>
        <v>41.624354868749712</v>
      </c>
      <c r="DY9" s="30">
        <f>ENERGY_PRICING!EA$19*(1+INDEX(DA_LMP_Basis!$C$23:$AF$35,MATCH(LMP_BY_NODE!DY$1,DA_LMP_Basis!$C$23:$C$35,0),MATCH(LMP_BY_NODE!$A9,DA_LMP_Basis!$C$23:$AF$23,0)))</f>
        <v>68.876416897084823</v>
      </c>
      <c r="DZ9" s="30">
        <f>ENERGY_PRICING!EB$19*(1+INDEX(DA_LMP_Basis!$C$23:$AF$35,MATCH(LMP_BY_NODE!DZ$1,DA_LMP_Basis!$C$23:$C$35,0),MATCH(LMP_BY_NODE!$A9,DA_LMP_Basis!$C$23:$AF$23,0)))</f>
        <v>63.422680890046955</v>
      </c>
      <c r="EA9" s="30">
        <f>ENERGY_PRICING!EC$19*(1+INDEX(DA_LMP_Basis!$C$23:$AF$35,MATCH(LMP_BY_NODE!EA$1,DA_LMP_Basis!$C$23:$C$35,0),MATCH(LMP_BY_NODE!$A9,DA_LMP_Basis!$C$23:$AF$23,0)))</f>
        <v>41.352940542930924</v>
      </c>
      <c r="EB9" s="30">
        <f>ENERGY_PRICING!ED$19*(1+INDEX(DA_LMP_Basis!$C$23:$AF$35,MATCH(LMP_BY_NODE!EB$1,DA_LMP_Basis!$C$23:$C$35,0),MATCH(LMP_BY_NODE!$A9,DA_LMP_Basis!$C$23:$AF$23,0)))</f>
        <v>38.351304563223373</v>
      </c>
      <c r="EC9" s="30">
        <f>ENERGY_PRICING!EE$19*(1+INDEX(DA_LMP_Basis!$C$23:$AF$35,MATCH(LMP_BY_NODE!EC$1,DA_LMP_Basis!$C$23:$C$35,0),MATCH(LMP_BY_NODE!$A9,DA_LMP_Basis!$C$23:$AF$23,0)))</f>
        <v>66.17453113735337</v>
      </c>
      <c r="ED9" s="30">
        <f>ENERGY_PRICING!EF$19*(1+INDEX(DA_LMP_Basis!$C$23:$AF$35,MATCH(LMP_BY_NODE!ED$1,DA_LMP_Basis!$C$23:$C$35,0),MATCH(LMP_BY_NODE!$A9,DA_LMP_Basis!$C$23:$AF$23,0)))</f>
        <v>107.21956336969039</v>
      </c>
      <c r="EE9" s="30">
        <f>ENERGY_PRICING!EG$19*(1+INDEX(DA_LMP_Basis!$C$23:$AF$35,MATCH(LMP_BY_NODE!EE$1,DA_LMP_Basis!$C$23:$C$35,0),MATCH(LMP_BY_NODE!$A9,DA_LMP_Basis!$C$23:$AF$23,0)))</f>
        <v>161.0052948862581</v>
      </c>
      <c r="EF9" s="30">
        <f>ENERGY_PRICING!EH$19*(1+INDEX(DA_LMP_Basis!$C$23:$AF$35,MATCH(LMP_BY_NODE!EF$1,DA_LMP_Basis!$C$23:$C$35,0),MATCH(LMP_BY_NODE!$A9,DA_LMP_Basis!$C$23:$AF$23,0)))</f>
        <v>141.86821532486391</v>
      </c>
      <c r="EG9" s="30">
        <f>ENERGY_PRICING!EI$19*(1+INDEX(DA_LMP_Basis!$C$23:$AF$35,MATCH(LMP_BY_NODE!EG$1,DA_LMP_Basis!$C$23:$C$35,0),MATCH(LMP_BY_NODE!$A9,DA_LMP_Basis!$C$23:$AF$23,0)))</f>
        <v>86.690561514152222</v>
      </c>
      <c r="EH9" s="30">
        <f>ENERGY_PRICING!EJ$19*(1+INDEX(DA_LMP_Basis!$C$23:$AF$35,MATCH(LMP_BY_NODE!EH$1,DA_LMP_Basis!$C$23:$C$35,0),MATCH(LMP_BY_NODE!$A9,DA_LMP_Basis!$C$23:$AF$23,0)))</f>
        <v>57.844537529503249</v>
      </c>
      <c r="EI9" s="30">
        <f>ENERGY_PRICING!EK$19*(1+INDEX(DA_LMP_Basis!$C$23:$AF$35,MATCH(LMP_BY_NODE!EI$1,DA_LMP_Basis!$C$23:$C$35,0),MATCH(LMP_BY_NODE!$A9,DA_LMP_Basis!$C$23:$AF$23,0)))</f>
        <v>38.001597369312101</v>
      </c>
      <c r="EJ9" s="30">
        <f>ENERGY_PRICING!EL$19*(1+INDEX(DA_LMP_Basis!$C$23:$AF$35,MATCH(LMP_BY_NODE!EJ$1,DA_LMP_Basis!$C$23:$C$35,0),MATCH(LMP_BY_NODE!$A9,DA_LMP_Basis!$C$23:$AF$23,0)))</f>
        <v>42.82381291453575</v>
      </c>
      <c r="EK9" s="30">
        <f>ENERGY_PRICING!EM$19*(1+INDEX(DA_LMP_Basis!$C$23:$AF$35,MATCH(LMP_BY_NODE!EK$1,DA_LMP_Basis!$C$23:$C$35,0),MATCH(LMP_BY_NODE!$A9,DA_LMP_Basis!$C$23:$AF$23,0)))</f>
        <v>70.86117732574786</v>
      </c>
      <c r="EL9" s="30">
        <f>ENERGY_PRICING!EN$19*(1+INDEX(DA_LMP_Basis!$C$23:$AF$35,MATCH(LMP_BY_NODE!EL$1,DA_LMP_Basis!$C$23:$C$35,0),MATCH(LMP_BY_NODE!$A9,DA_LMP_Basis!$C$23:$AF$23,0)))</f>
        <v>65.250285068388251</v>
      </c>
      <c r="EM9" s="30">
        <f>ENERGY_PRICING!EO$19*(1+INDEX(DA_LMP_Basis!$C$23:$AF$35,MATCH(LMP_BY_NODE!EM$1,DA_LMP_Basis!$C$23:$C$35,0),MATCH(LMP_BY_NODE!$A9,DA_LMP_Basis!$C$23:$AF$23,0)))</f>
        <v>42.544577444152168</v>
      </c>
      <c r="EN9" s="30">
        <f>ENERGY_PRICING!EP$19*(1+INDEX(DA_LMP_Basis!$C$23:$AF$35,MATCH(LMP_BY_NODE!EN$1,DA_LMP_Basis!$C$23:$C$35,0),MATCH(LMP_BY_NODE!$A9,DA_LMP_Basis!$C$23:$AF$23,0)))</f>
        <v>39.45644555507296</v>
      </c>
      <c r="EO9" s="30">
        <f>ENERGY_PRICING!EQ$19*(1+INDEX(DA_LMP_Basis!$C$23:$AF$35,MATCH(LMP_BY_NODE!EO$1,DA_LMP_Basis!$C$23:$C$35,0),MATCH(LMP_BY_NODE!$A9,DA_LMP_Basis!$C$23:$AF$23,0)))</f>
        <v>66.844684662485349</v>
      </c>
      <c r="EP9" s="30">
        <f>ENERGY_PRICING!ER$19*(1+INDEX(DA_LMP_Basis!$C$23:$AF$35,MATCH(LMP_BY_NODE!EP$1,DA_LMP_Basis!$C$23:$C$35,0),MATCH(LMP_BY_NODE!$A9,DA_LMP_Basis!$C$23:$AF$23,0)))</f>
        <v>108.24070693428163</v>
      </c>
      <c r="EQ9" s="30">
        <f>ENERGY_PRICING!ES$19*(1+INDEX(DA_LMP_Basis!$C$23:$AF$35,MATCH(LMP_BY_NODE!EQ$1,DA_LMP_Basis!$C$23:$C$35,0),MATCH(LMP_BY_NODE!$A9,DA_LMP_Basis!$C$23:$AF$23,0)))</f>
        <v>162.47261749079493</v>
      </c>
      <c r="ER9" s="30">
        <f>ENERGY_PRICING!ET$19*(1+INDEX(DA_LMP_Basis!$C$23:$AF$35,MATCH(LMP_BY_NODE!ER$1,DA_LMP_Basis!$C$23:$C$35,0),MATCH(LMP_BY_NODE!$A9,DA_LMP_Basis!$C$23:$AF$23,0)))</f>
        <v>143.16113205383567</v>
      </c>
      <c r="ES9" s="30">
        <f>ENERGY_PRICING!EU$19*(1+INDEX(DA_LMP_Basis!$C$23:$AF$35,MATCH(LMP_BY_NODE!ES$1,DA_LMP_Basis!$C$23:$C$35,0),MATCH(LMP_BY_NODE!$A9,DA_LMP_Basis!$C$23:$AF$23,0)))</f>
        <v>88.375497687296374</v>
      </c>
      <c r="ET9" s="30">
        <f>ENERGY_PRICING!EV$19*(1+INDEX(DA_LMP_Basis!$C$23:$AF$35,MATCH(LMP_BY_NODE!ET$1,DA_LMP_Basis!$C$23:$C$35,0),MATCH(LMP_BY_NODE!$A9,DA_LMP_Basis!$C$23:$AF$23,0)))</f>
        <v>60.394692812244152</v>
      </c>
      <c r="EU9" s="30">
        <f>ENERGY_PRICING!EW$19*(1+INDEX(DA_LMP_Basis!$C$23:$AF$35,MATCH(LMP_BY_NODE!EU$1,DA_LMP_Basis!$C$23:$C$35,0),MATCH(LMP_BY_NODE!$A9,DA_LMP_Basis!$C$23:$AF$23,0)))</f>
        <v>39.676949587912105</v>
      </c>
      <c r="EV9" s="30">
        <f>ENERGY_PRICING!EX$19*(1+INDEX(DA_LMP_Basis!$C$23:$AF$35,MATCH(LMP_BY_NODE!EV$1,DA_LMP_Basis!$C$23:$C$35,0),MATCH(LMP_BY_NODE!$A9,DA_LMP_Basis!$C$23:$AF$23,0)))</f>
        <v>44.711759078430852</v>
      </c>
      <c r="EW9" s="30">
        <f>ENERGY_PRICING!EY$19*(1+INDEX(DA_LMP_Basis!$C$23:$AF$35,MATCH(LMP_BY_NODE!EW$1,DA_LMP_Basis!$C$23:$C$35,0),MATCH(LMP_BY_NODE!$A9,DA_LMP_Basis!$C$23:$AF$23,0)))</f>
        <v>73.985188916407182</v>
      </c>
      <c r="EX9" s="30">
        <f>ENERGY_PRICING!EZ$19*(1+INDEX(DA_LMP_Basis!$C$23:$AF$35,MATCH(LMP_BY_NODE!EX$1,DA_LMP_Basis!$C$23:$C$35,0),MATCH(LMP_BY_NODE!$A9,DA_LMP_Basis!$C$23:$AF$23,0)))</f>
        <v>68.126932825881852</v>
      </c>
      <c r="EY9" s="30">
        <f>ENERGY_PRICING!FA$19*(1+INDEX(DA_LMP_Basis!$C$23:$AF$35,MATCH(LMP_BY_NODE!EY$1,DA_LMP_Basis!$C$23:$C$35,0),MATCH(LMP_BY_NODE!$A9,DA_LMP_Basis!$C$23:$AF$23,0)))</f>
        <v>44.420213131719848</v>
      </c>
      <c r="EZ9" s="30">
        <f>ENERGY_PRICING!FB$19*(1+INDEX(DA_LMP_Basis!$C$23:$AF$35,MATCH(LMP_BY_NODE!EZ$1,DA_LMP_Basis!$C$23:$C$35,0),MATCH(LMP_BY_NODE!$A9,DA_LMP_Basis!$C$23:$AF$23,0)))</f>
        <v>41.19593673899206</v>
      </c>
      <c r="FA9" s="30">
        <f>ENERGY_PRICING!FC$19*(1+INDEX(DA_LMP_Basis!$C$23:$AF$35,MATCH(LMP_BY_NODE!FA$1,DA_LMP_Basis!$C$23:$C$35,0),MATCH(LMP_BY_NODE!$A9,DA_LMP_Basis!$C$23:$AF$23,0)))</f>
        <v>67.899505863976032</v>
      </c>
      <c r="FB9" s="30">
        <f>ENERGY_PRICING!FD$19*(1+INDEX(DA_LMP_Basis!$C$23:$AF$35,MATCH(LMP_BY_NODE!FB$1,DA_LMP_Basis!$C$23:$C$35,0),MATCH(LMP_BY_NODE!$A9,DA_LMP_Basis!$C$23:$AF$23,0)))</f>
        <v>109.84798622373174</v>
      </c>
      <c r="FC9" s="30">
        <f>ENERGY_PRICING!FE$19*(1+INDEX(DA_LMP_Basis!$C$23:$AF$35,MATCH(LMP_BY_NODE!FC$1,DA_LMP_Basis!$C$23:$C$35,0),MATCH(LMP_BY_NODE!$A9,DA_LMP_Basis!$C$23:$AF$23,0)))</f>
        <v>163.53846581711093</v>
      </c>
      <c r="FD9" s="30">
        <f>ENERGY_PRICING!FF$19*(1+INDEX(DA_LMP_Basis!$C$23:$AF$35,MATCH(LMP_BY_NODE!FD$1,DA_LMP_Basis!$C$23:$C$35,0),MATCH(LMP_BY_NODE!$A9,DA_LMP_Basis!$C$23:$AF$23,0)))</f>
        <v>144.10029371288709</v>
      </c>
      <c r="FE9" s="30">
        <f>ENERGY_PRICING!FG$19*(1+INDEX(DA_LMP_Basis!$C$23:$AF$35,MATCH(LMP_BY_NODE!FE$1,DA_LMP_Basis!$C$23:$C$35,0),MATCH(LMP_BY_NODE!$A9,DA_LMP_Basis!$C$23:$AF$23,0)))</f>
        <v>89.599418312891686</v>
      </c>
      <c r="FF9" s="30">
        <f>ENERGY_PRICING!FH$19*(1+INDEX(DA_LMP_Basis!$C$23:$AF$35,MATCH(LMP_BY_NODE!FF$1,DA_LMP_Basis!$C$23:$C$35,0),MATCH(LMP_BY_NODE!$A9,DA_LMP_Basis!$C$23:$AF$23,0)))</f>
        <v>62.247099864075224</v>
      </c>
      <c r="FG9" s="30">
        <f>ENERGY_PRICING!FI$19*(1+INDEX(DA_LMP_Basis!$C$23:$AF$35,MATCH(LMP_BY_NODE!FG$1,DA_LMP_Basis!$C$23:$C$35,0),MATCH(LMP_BY_NODE!$A9,DA_LMP_Basis!$C$23:$AF$23,0)))</f>
        <v>40.893908525683095</v>
      </c>
      <c r="FH9" s="30">
        <f>ENERGY_PRICING!FJ$19*(1+INDEX(DA_LMP_Basis!$C$23:$AF$35,MATCH(LMP_BY_NODE!FH$1,DA_LMP_Basis!$C$23:$C$35,0),MATCH(LMP_BY_NODE!$A9,DA_LMP_Basis!$C$23:$AF$23,0)))</f>
        <v>46.083144111783739</v>
      </c>
      <c r="FI9" s="30">
        <f>ENERGY_PRICING!FK$19*(1+INDEX(DA_LMP_Basis!$C$23:$AF$35,MATCH(LMP_BY_NODE!FI$1,DA_LMP_Basis!$C$23:$C$35,0),MATCH(LMP_BY_NODE!$A9,DA_LMP_Basis!$C$23:$AF$23,0)))</f>
        <v>76.254439396840468</v>
      </c>
      <c r="FJ9" s="30">
        <f>ENERGY_PRICING!FL$19*(1+INDEX(DA_LMP_Basis!$C$23:$AF$35,MATCH(LMP_BY_NODE!FJ$1,DA_LMP_Basis!$C$23:$C$35,0),MATCH(LMP_BY_NODE!$A9,DA_LMP_Basis!$C$23:$AF$23,0)))</f>
        <v>70.21650071520969</v>
      </c>
      <c r="FK9" s="30">
        <f>ENERGY_PRICING!FM$19*(1+INDEX(DA_LMP_Basis!$C$23:$AF$35,MATCH(LMP_BY_NODE!FK$1,DA_LMP_Basis!$C$23:$C$35,0),MATCH(LMP_BY_NODE!$A9,DA_LMP_Basis!$C$23:$AF$23,0)))</f>
        <v>45.782655959351132</v>
      </c>
      <c r="FL9" s="30">
        <f>ENERGY_PRICING!FN$19*(1+INDEX(DA_LMP_Basis!$C$23:$AF$35,MATCH(LMP_BY_NODE!FL$1,DA_LMP_Basis!$C$23:$C$35,0),MATCH(LMP_BY_NODE!$A9,DA_LMP_Basis!$C$23:$AF$23,0)))</f>
        <v>42.459485573644372</v>
      </c>
      <c r="FM9" s="30">
        <f>ENERGY_PRICING!FO$19*(1+INDEX(DA_LMP_Basis!$C$23:$AF$35,MATCH(LMP_BY_NODE!FM$1,DA_LMP_Basis!$C$23:$C$35,0),MATCH(LMP_BY_NODE!$A9,DA_LMP_Basis!$C$23:$AF$23,0)))</f>
        <v>68.665717335601471</v>
      </c>
      <c r="FN9" s="30">
        <f>ENERGY_PRICING!FP$19*(1+INDEX(DA_LMP_Basis!$C$23:$AF$35,MATCH(LMP_BY_NODE!FN$1,DA_LMP_Basis!$C$23:$C$35,0),MATCH(LMP_BY_NODE!$A9,DA_LMP_Basis!$C$23:$AF$23,0)))</f>
        <v>111.01549767301077</v>
      </c>
      <c r="FO9" s="30">
        <f>ENERGY_PRICING!FQ$19*(1+INDEX(DA_LMP_Basis!$C$23:$AF$35,MATCH(LMP_BY_NODE!FO$1,DA_LMP_Basis!$C$23:$C$35,0),MATCH(LMP_BY_NODE!$A9,DA_LMP_Basis!$C$23:$AF$23,0)))</f>
        <v>163.74970137838685</v>
      </c>
      <c r="FP9" s="30">
        <f>ENERGY_PRICING!FR$19*(1+INDEX(DA_LMP_Basis!$C$23:$AF$35,MATCH(LMP_BY_NODE!FP$1,DA_LMP_Basis!$C$23:$C$35,0),MATCH(LMP_BY_NODE!$A9,DA_LMP_Basis!$C$23:$AF$23,0)))</f>
        <v>144.28642182819246</v>
      </c>
      <c r="FQ9" s="30">
        <f>ENERGY_PRICING!FS$19*(1+INDEX(DA_LMP_Basis!$C$23:$AF$35,MATCH(LMP_BY_NODE!FQ$1,DA_LMP_Basis!$C$23:$C$35,0),MATCH(LMP_BY_NODE!$A9,DA_LMP_Basis!$C$23:$AF$23,0)))</f>
        <v>89.841981493713519</v>
      </c>
      <c r="FR9" s="30">
        <f>ENERGY_PRICING!FT$19*(1+INDEX(DA_LMP_Basis!$C$23:$AF$35,MATCH(LMP_BY_NODE!FR$1,DA_LMP_Basis!$C$23:$C$35,0),MATCH(LMP_BY_NODE!$A9,DA_LMP_Basis!$C$23:$AF$23,0)))</f>
        <v>62.614219869468059</v>
      </c>
      <c r="FS9" s="30">
        <f>ENERGY_PRICING!FU$19*(1+INDEX(DA_LMP_Basis!$C$23:$AF$35,MATCH(LMP_BY_NODE!FS$1,DA_LMP_Basis!$C$23:$C$35,0),MATCH(LMP_BY_NODE!$A9,DA_LMP_Basis!$C$23:$AF$23,0)))</f>
        <v>41.135092001720786</v>
      </c>
      <c r="FT9" s="30">
        <f>ENERGY_PRICING!FV$19*(1+INDEX(DA_LMP_Basis!$C$23:$AF$35,MATCH(LMP_BY_NODE!FT$1,DA_LMP_Basis!$C$23:$C$35,0),MATCH(LMP_BY_NODE!$A9,DA_LMP_Basis!$C$23:$AF$23,0)))</f>
        <v>46.354932583082473</v>
      </c>
      <c r="FU9" s="30">
        <f>ENERGY_PRICING!FW$19*(1+INDEX(DA_LMP_Basis!$C$23:$AF$35,MATCH(LMP_BY_NODE!FU$1,DA_LMP_Basis!$C$23:$C$35,0),MATCH(LMP_BY_NODE!$A9,DA_LMP_Basis!$C$23:$AF$23,0)))</f>
        <v>76.704171677761593</v>
      </c>
      <c r="FV9" s="30">
        <f>ENERGY_PRICING!FX$19*(1+INDEX(DA_LMP_Basis!$C$23:$AF$35,MATCH(LMP_BY_NODE!FV$1,DA_LMP_Basis!$C$23:$C$35,0),MATCH(LMP_BY_NODE!$A9,DA_LMP_Basis!$C$23:$AF$23,0)))</f>
        <v>70.630622532571849</v>
      </c>
      <c r="FW9" s="30">
        <f>ENERGY_PRICING!FY$19*(1+INDEX(DA_LMP_Basis!$C$23:$AF$35,MATCH(LMP_BY_NODE!FW$1,DA_LMP_Basis!$C$23:$C$35,0),MATCH(LMP_BY_NODE!$A9,DA_LMP_Basis!$C$23:$AF$23,0)))</f>
        <v>46.052672216163046</v>
      </c>
      <c r="FX9" s="30">
        <f>ENERGY_PRICING!FZ$19*(1+INDEX(DA_LMP_Basis!$C$23:$AF$35,MATCH(LMP_BY_NODE!FX$1,DA_LMP_Basis!$C$23:$C$35,0),MATCH(LMP_BY_NODE!$A9,DA_LMP_Basis!$C$23:$AF$23,0)))</f>
        <v>42.709902486348916</v>
      </c>
      <c r="FY9" s="30">
        <f>ENERGY_PRICING!GA$19*(1+INDEX(DA_LMP_Basis!$C$23:$AF$35,MATCH(LMP_BY_NODE!FY$1,DA_LMP_Basis!$C$23:$C$35,0),MATCH(LMP_BY_NODE!$A9,DA_LMP_Basis!$C$23:$AF$23,0)))</f>
        <v>68.817569251365398</v>
      </c>
      <c r="FZ9" s="30">
        <f>ENERGY_PRICING!GB$19*(1+INDEX(DA_LMP_Basis!$C$23:$AF$35,MATCH(LMP_BY_NODE!FZ$1,DA_LMP_Basis!$C$23:$C$35,0),MATCH(LMP_BY_NODE!$A9,DA_LMP_Basis!$C$23:$AF$23,0)))</f>
        <v>111.24688137948705</v>
      </c>
      <c r="GA9" s="30">
        <f>ENERGY_PRICING!GC$19*(1+INDEX(DA_LMP_Basis!$C$23:$AF$35,MATCH(LMP_BY_NODE!GA$1,DA_LMP_Basis!$C$23:$C$35,0),MATCH(LMP_BY_NODE!$A9,DA_LMP_Basis!$C$23:$AF$23,0)))</f>
        <v>164.4049257464458</v>
      </c>
      <c r="GB9" s="30">
        <f>ENERGY_PRICING!GD$19*(1+INDEX(DA_LMP_Basis!$C$23:$AF$35,MATCH(LMP_BY_NODE!GB$1,DA_LMP_Basis!$C$23:$C$35,0),MATCH(LMP_BY_NODE!$A9,DA_LMP_Basis!$C$23:$AF$23,0)))</f>
        <v>144.86376626770021</v>
      </c>
      <c r="GC9" s="30">
        <f>ENERGY_PRICING!GE$19*(1+INDEX(DA_LMP_Basis!$C$23:$AF$35,MATCH(LMP_BY_NODE!GC$1,DA_LMP_Basis!$C$23:$C$35,0),MATCH(LMP_BY_NODE!$A9,DA_LMP_Basis!$C$23:$AF$23,0)))</f>
        <v>90.594379934148165</v>
      </c>
      <c r="GD9" s="30">
        <f>ENERGY_PRICING!GF$19*(1+INDEX(DA_LMP_Basis!$C$23:$AF$35,MATCH(LMP_BY_NODE!GD$1,DA_LMP_Basis!$C$23:$C$35,0),MATCH(LMP_BY_NODE!$A9,DA_LMP_Basis!$C$23:$AF$23,0)))</f>
        <v>63.752976867022447</v>
      </c>
      <c r="GE9" s="30">
        <f>ENERGY_PRICING!GG$19*(1+INDEX(DA_LMP_Basis!$C$23:$AF$35,MATCH(LMP_BY_NODE!GE$1,DA_LMP_Basis!$C$23:$C$35,0),MATCH(LMP_BY_NODE!$A9,DA_LMP_Basis!$C$23:$AF$23,0)))</f>
        <v>41.883210783040056</v>
      </c>
      <c r="GF9" s="30">
        <f>ENERGY_PRICING!GH$19*(1+INDEX(DA_LMP_Basis!$C$23:$AF$35,MATCH(LMP_BY_NODE!GF$1,DA_LMP_Basis!$C$23:$C$35,0),MATCH(LMP_BY_NODE!$A9,DA_LMP_Basis!$C$23:$AF$23,0)))</f>
        <v>47.197983953205629</v>
      </c>
      <c r="GG9" s="30">
        <f>ENERGY_PRICING!GI$19*(1+INDEX(DA_LMP_Basis!$C$23:$AF$35,MATCH(LMP_BY_NODE!GG$1,DA_LMP_Basis!$C$23:$C$35,0),MATCH(LMP_BY_NODE!$A9,DA_LMP_Basis!$C$23:$AF$23,0)))</f>
        <v>78.099180869311979</v>
      </c>
      <c r="GH9" s="30">
        <f>ENERGY_PRICING!GJ$19*(1+INDEX(DA_LMP_Basis!$C$23:$AF$35,MATCH(LMP_BY_NODE!GH$1,DA_LMP_Basis!$C$23:$C$35,0),MATCH(LMP_BY_NODE!$A9,DA_LMP_Basis!$C$23:$AF$23,0)))</f>
        <v>71.915172844278416</v>
      </c>
      <c r="GI9" s="30">
        <f>ENERGY_PRICING!GK$19*(1+INDEX(DA_LMP_Basis!$C$23:$AF$35,MATCH(LMP_BY_NODE!GI$1,DA_LMP_Basis!$C$23:$C$35,0),MATCH(LMP_BY_NODE!$A9,DA_LMP_Basis!$C$23:$AF$23,0)))</f>
        <v>46.890226414739061</v>
      </c>
      <c r="GJ9" s="30">
        <f>ENERGY_PRICING!GL$19*(1+INDEX(DA_LMP_Basis!$C$23:$AF$35,MATCH(LMP_BY_NODE!GJ$1,DA_LMP_Basis!$C$23:$C$35,0),MATCH(LMP_BY_NODE!$A9,DA_LMP_Basis!$C$23:$AF$23,0)))</f>
        <v>43.486662149291099</v>
      </c>
      <c r="GK9" s="30">
        <f>ENERGY_PRICING!GM$19*(1+INDEX(DA_LMP_Basis!$C$23:$AF$35,MATCH(LMP_BY_NODE!GK$1,DA_LMP_Basis!$C$23:$C$35,0),MATCH(LMP_BY_NODE!$A9,DA_LMP_Basis!$C$23:$AF$23,0)))</f>
        <v>69.288593518983816</v>
      </c>
      <c r="GL9" s="30">
        <f>ENERGY_PRICING!GN$19*(1+INDEX(DA_LMP_Basis!$C$23:$AF$35,MATCH(LMP_BY_NODE!GL$1,DA_LMP_Basis!$C$23:$C$35,0),MATCH(LMP_BY_NODE!$A9,DA_LMP_Basis!$C$23:$AF$23,0)))</f>
        <v>111.96460259053362</v>
      </c>
      <c r="GM9" s="30">
        <f>ENERGY_PRICING!GO$19*(1+INDEX(DA_LMP_Basis!$C$23:$AF$35,MATCH(LMP_BY_NODE!GM$1,DA_LMP_Basis!$C$23:$C$35,0),MATCH(LMP_BY_NODE!$A9,DA_LMP_Basis!$C$23:$AF$23,0)))</f>
        <v>165.32674240605877</v>
      </c>
      <c r="GN9" s="30">
        <f>ENERGY_PRICING!GP$19*(1+INDEX(DA_LMP_Basis!$C$23:$AF$35,MATCH(LMP_BY_NODE!GN$1,DA_LMP_Basis!$C$23:$C$35,0),MATCH(LMP_BY_NODE!$A9,DA_LMP_Basis!$C$23:$AF$23,0)))</f>
        <v>145.67601585519608</v>
      </c>
      <c r="GO9" s="30">
        <f>ENERGY_PRICING!GQ$19*(1+INDEX(DA_LMP_Basis!$C$23:$AF$35,MATCH(LMP_BY_NODE!GO$1,DA_LMP_Basis!$C$23:$C$35,0),MATCH(LMP_BY_NODE!$A9,DA_LMP_Basis!$C$23:$AF$23,0)))</f>
        <v>91.652908051950192</v>
      </c>
      <c r="GP9" s="30">
        <f>ENERGY_PRICING!GR$19*(1+INDEX(DA_LMP_Basis!$C$23:$AF$35,MATCH(LMP_BY_NODE!GP$1,DA_LMP_Basis!$C$23:$C$35,0),MATCH(LMP_BY_NODE!$A9,DA_LMP_Basis!$C$23:$AF$23,0)))</f>
        <v>65.355061927909631</v>
      </c>
      <c r="GQ9" s="30">
        <f>ENERGY_PRICING!GS$19*(1+INDEX(DA_LMP_Basis!$C$23:$AF$35,MATCH(LMP_BY_NODE!GQ$1,DA_LMP_Basis!$C$23:$C$35,0),MATCH(LMP_BY_NODE!$A9,DA_LMP_Basis!$C$23:$AF$23,0)))</f>
        <v>42.935717969292035</v>
      </c>
      <c r="GR9" s="30">
        <f>ENERGY_PRICING!GT$19*(1+INDEX(DA_LMP_Basis!$C$23:$AF$35,MATCH(LMP_BY_NODE!GR$1,DA_LMP_Basis!$C$23:$C$35,0),MATCH(LMP_BY_NODE!$A9,DA_LMP_Basis!$C$23:$AF$23,0)))</f>
        <v>48.384049117709921</v>
      </c>
      <c r="GS9" s="30">
        <f>ENERGY_PRICING!GU$19*(1+INDEX(DA_LMP_Basis!$C$23:$AF$35,MATCH(LMP_BY_NODE!GS$1,DA_LMP_Basis!$C$23:$C$35,0),MATCH(LMP_BY_NODE!$A9,DA_LMP_Basis!$C$23:$AF$23,0)))</f>
        <v>80.061779905263379</v>
      </c>
      <c r="GT9" s="30">
        <f>ENERGY_PRICING!GV$19*(1+INDEX(DA_LMP_Basis!$C$23:$AF$35,MATCH(LMP_BY_NODE!GT$1,DA_LMP_Basis!$C$23:$C$35,0),MATCH(LMP_BY_NODE!$A9,DA_LMP_Basis!$C$23:$AF$23,0)))</f>
        <v>73.722370401582367</v>
      </c>
      <c r="GU9" s="30">
        <f>ENERGY_PRICING!GW$19*(1+INDEX(DA_LMP_Basis!$C$23:$AF$35,MATCH(LMP_BY_NODE!GU$1,DA_LMP_Basis!$C$23:$C$35,0),MATCH(LMP_BY_NODE!$A9,DA_LMP_Basis!$C$23:$AF$23,0)))</f>
        <v>48.068557763836097</v>
      </c>
      <c r="GV9" s="30">
        <f>ENERGY_PRICING!GX$19*(1+INDEX(DA_LMP_Basis!$C$23:$AF$35,MATCH(LMP_BY_NODE!GV$1,DA_LMP_Basis!$C$23:$C$35,0),MATCH(LMP_BY_NODE!$A9,DA_LMP_Basis!$C$23:$AF$23,0)))</f>
        <v>44.579463383067917</v>
      </c>
      <c r="GW9" s="30">
        <f>ENERGY_PRICING!GY$19*(1+INDEX(DA_LMP_Basis!$C$23:$AF$35,MATCH(LMP_BY_NODE!GW$1,DA_LMP_Basis!$C$23:$C$35,0),MATCH(LMP_BY_NODE!$A9,DA_LMP_Basis!$C$23:$AF$23,0)))</f>
        <v>69.951264259174579</v>
      </c>
      <c r="GX9" s="30">
        <f>ENERGY_PRICING!GZ$19*(1+INDEX(DA_LMP_Basis!$C$23:$AF$35,MATCH(LMP_BY_NODE!GX$1,DA_LMP_Basis!$C$23:$C$35,0),MATCH(LMP_BY_NODE!$A9,DA_LMP_Basis!$C$23:$AF$23,0)))</f>
        <v>112.97434429360897</v>
      </c>
      <c r="GY9" s="30">
        <f>ENERGY_PRICING!HA$19*(1+INDEX(DA_LMP_Basis!$C$23:$AF$35,MATCH(LMP_BY_NODE!GY$1,DA_LMP_Basis!$C$23:$C$35,0),MATCH(LMP_BY_NODE!$A9,DA_LMP_Basis!$C$23:$AF$23,0)))</f>
        <v>166.60546655064951</v>
      </c>
      <c r="GZ9" s="30">
        <f>ENERGY_PRICING!HB$19*(1+INDEX(DA_LMP_Basis!$C$23:$AF$35,MATCH(LMP_BY_NODE!GZ$1,DA_LMP_Basis!$C$23:$C$35,0),MATCH(LMP_BY_NODE!$A9,DA_LMP_Basis!$C$23:$AF$23,0)))</f>
        <v>146.80275092570454</v>
      </c>
      <c r="HA9" s="30">
        <f>ENERGY_PRICING!HC$19*(1+INDEX(DA_LMP_Basis!$C$23:$AF$35,MATCH(LMP_BY_NODE!HA$1,DA_LMP_Basis!$C$23:$C$35,0),MATCH(LMP_BY_NODE!$A9,DA_LMP_Basis!$C$23:$AF$23,0)))</f>
        <v>93.121275376239993</v>
      </c>
      <c r="HB9" s="30">
        <f>ENERGY_PRICING!HD$19*(1+INDEX(DA_LMP_Basis!$C$23:$AF$35,MATCH(LMP_BY_NODE!HB$1,DA_LMP_Basis!$C$23:$C$35,0),MATCH(LMP_BY_NODE!$A9,DA_LMP_Basis!$C$23:$AF$23,0)))</f>
        <v>67.57743969433524</v>
      </c>
      <c r="HC9" s="30">
        <f>ENERGY_PRICING!HE$19*(1+INDEX(DA_LMP_Basis!$C$23:$AF$35,MATCH(LMP_BY_NODE!HC$1,DA_LMP_Basis!$C$23:$C$35,0),MATCH(LMP_BY_NODE!$A9,DA_LMP_Basis!$C$23:$AF$23,0)))</f>
        <v>44.395733187481682</v>
      </c>
      <c r="HD9" s="30">
        <f>ENERGY_PRICING!HF$19*(1+INDEX(DA_LMP_Basis!$C$23:$AF$35,MATCH(LMP_BY_NODE!HD$1,DA_LMP_Basis!$C$23:$C$35,0),MATCH(LMP_BY_NODE!$A9,DA_LMP_Basis!$C$23:$AF$23,0)))</f>
        <v>50.029333076394757</v>
      </c>
      <c r="HE9" s="30">
        <f>ENERGY_PRICING!HG$19*(1+INDEX(DA_LMP_Basis!$C$23:$AF$35,MATCH(LMP_BY_NODE!HE$1,DA_LMP_Basis!$C$23:$C$35,0),MATCH(LMP_BY_NODE!$A9,DA_LMP_Basis!$C$23:$AF$23,0)))</f>
        <v>82.784254865170581</v>
      </c>
      <c r="HF9" s="30">
        <f>ENERGY_PRICING!HH$19*(1+INDEX(DA_LMP_Basis!$C$23:$AF$35,MATCH(LMP_BY_NODE!HF$1,DA_LMP_Basis!$C$23:$C$35,0),MATCH(LMP_BY_NODE!$A9,DA_LMP_Basis!$C$23:$AF$23,0)))</f>
        <v>76.229275789406699</v>
      </c>
      <c r="HG9" s="30">
        <f>ENERGY_PRICING!HI$19*(1+INDEX(DA_LMP_Basis!$C$23:$AF$35,MATCH(LMP_BY_NODE!HG$1,DA_LMP_Basis!$C$23:$C$35,0),MATCH(LMP_BY_NODE!$A9,DA_LMP_Basis!$C$23:$AF$23,0)))</f>
        <v>49.703113540959073</v>
      </c>
      <c r="HH9" s="30">
        <f>ENERGY_PRICING!HJ$19*(1+INDEX(DA_LMP_Basis!$C$23:$AF$35,MATCH(LMP_BY_NODE!HH$1,DA_LMP_Basis!$C$23:$C$35,0),MATCH(LMP_BY_NODE!$A9,DA_LMP_Basis!$C$23:$AF$23,0)))</f>
        <v>46.095373633003831</v>
      </c>
      <c r="HI9" s="30">
        <f>ENERGY_PRICING!HK$19*(1+INDEX(DA_LMP_Basis!$C$23:$AF$35,MATCH(LMP_BY_NODE!HI$1,DA_LMP_Basis!$C$23:$C$35,0),MATCH(LMP_BY_NODE!$A9,DA_LMP_Basis!$C$23:$AF$23,0)))</f>
        <v>70.870506785938559</v>
      </c>
      <c r="HJ9" s="30">
        <f>ENERGY_PRICING!HL$19*(1+INDEX(DA_LMP_Basis!$C$23:$AF$35,MATCH(LMP_BY_NODE!HJ$1,DA_LMP_Basis!$C$23:$C$35,0),MATCH(LMP_BY_NODE!$A9,DA_LMP_Basis!$C$23:$AF$23,0)))</f>
        <v>114.37503615793774</v>
      </c>
      <c r="HK9" s="30">
        <f>ENERGY_PRICING!HM$19*(1+INDEX(DA_LMP_Basis!$C$23:$AF$35,MATCH(LMP_BY_NODE!HK$1,DA_LMP_Basis!$C$23:$C$35,0),MATCH(LMP_BY_NODE!$A9,DA_LMP_Basis!$C$23:$AF$23,0)))</f>
        <v>167.8114285838229</v>
      </c>
      <c r="HL9" s="30">
        <f>ENERGY_PRICING!HN$19*(1+INDEX(DA_LMP_Basis!$C$23:$AF$35,MATCH(LMP_BY_NODE!HL$1,DA_LMP_Basis!$C$23:$C$35,0),MATCH(LMP_BY_NODE!$A9,DA_LMP_Basis!$C$23:$AF$23,0)))</f>
        <v>147.86537238493494</v>
      </c>
      <c r="HM9" s="30">
        <f>ENERGY_PRICING!HO$19*(1+INDEX(DA_LMP_Basis!$C$23:$AF$35,MATCH(LMP_BY_NODE!HM$1,DA_LMP_Basis!$C$23:$C$35,0),MATCH(LMP_BY_NODE!$A9,DA_LMP_Basis!$C$23:$AF$23,0)))</f>
        <v>94.506089490634224</v>
      </c>
      <c r="HN9" s="30">
        <f>ENERGY_PRICING!HP$19*(1+INDEX(DA_LMP_Basis!$C$23:$AF$35,MATCH(LMP_BY_NODE!HN$1,DA_LMP_Basis!$C$23:$C$35,0),MATCH(LMP_BY_NODE!$A9,DA_LMP_Basis!$C$23:$AF$23,0)))</f>
        <v>69.673359460154472</v>
      </c>
      <c r="HO9" s="30">
        <f>ENERGY_PRICING!HQ$19*(1+INDEX(DA_LMP_Basis!$C$23:$AF$35,MATCH(LMP_BY_NODE!HO$1,DA_LMP_Basis!$C$23:$C$35,0),MATCH(LMP_BY_NODE!$A9,DA_LMP_Basis!$C$23:$AF$23,0)))</f>
        <v>45.772670448297738</v>
      </c>
      <c r="HP9" s="30">
        <f>ENERGY_PRICING!HR$19*(1+INDEX(DA_LMP_Basis!$C$23:$AF$35,MATCH(LMP_BY_NODE!HP$1,DA_LMP_Basis!$C$23:$C$35,0),MATCH(LMP_BY_NODE!$A9,DA_LMP_Basis!$C$23:$AF$23,0)))</f>
        <v>51.580996894080933</v>
      </c>
      <c r="HQ9" s="30">
        <f>ENERGY_PRICING!HS$19*(1+INDEX(DA_LMP_Basis!$C$23:$AF$35,MATCH(LMP_BY_NODE!HQ$1,DA_LMP_Basis!$C$23:$C$35,0),MATCH(LMP_BY_NODE!$A9,DA_LMP_Basis!$C$23:$AF$23,0)))</f>
        <v>85.351815235248836</v>
      </c>
      <c r="HR9" s="30">
        <f>ENERGY_PRICING!HT$19*(1+INDEX(DA_LMP_Basis!$C$23:$AF$35,MATCH(LMP_BY_NODE!HR$1,DA_LMP_Basis!$C$23:$C$35,0),MATCH(LMP_BY_NODE!$A9,DA_LMP_Basis!$C$23:$AF$23,0)))</f>
        <v>78.593532952503949</v>
      </c>
      <c r="HS9" s="30">
        <f>ENERGY_PRICING!HU$19*(1+INDEX(DA_LMP_Basis!$C$23:$AF$35,MATCH(LMP_BY_NODE!HS$1,DA_LMP_Basis!$C$23:$C$35,0),MATCH(LMP_BY_NODE!$A9,DA_LMP_Basis!$C$23:$AF$23,0)))</f>
        <v>51.244659633330294</v>
      </c>
      <c r="HT9" s="30">
        <f>ENERGY_PRICING!HV$19*(1+INDEX(DA_LMP_Basis!$C$23:$AF$35,MATCH(LMP_BY_NODE!HT$1,DA_LMP_Basis!$C$23:$C$35,0),MATCH(LMP_BY_NODE!$A9,DA_LMP_Basis!$C$23:$AF$23,0)))</f>
        <v>47.525025379906793</v>
      </c>
      <c r="HU9" s="30">
        <f>ENERGY_PRICING!HW$19*(1+INDEX(DA_LMP_Basis!$C$23:$AF$35,MATCH(LMP_BY_NODE!HU$1,DA_LMP_Basis!$C$23:$C$35,0),MATCH(LMP_BY_NODE!$A9,DA_LMP_Basis!$C$23:$AF$23,0)))</f>
        <v>71.737442466511439</v>
      </c>
      <c r="HV9" s="30">
        <f>ENERGY_PRICING!HX$19*(1+INDEX(DA_LMP_Basis!$C$23:$AF$35,MATCH(LMP_BY_NODE!HV$1,DA_LMP_Basis!$C$23:$C$35,0),MATCH(LMP_BY_NODE!$A9,DA_LMP_Basis!$C$23:$AF$23,0)))</f>
        <v>115.69602568933979</v>
      </c>
      <c r="HW9" s="30">
        <f>ENERGY_PRICING!HY$19*(1+INDEX(DA_LMP_Basis!$C$23:$AF$35,MATCH(LMP_BY_NODE!HW$1,DA_LMP_Basis!$C$23:$C$35,0),MATCH(LMP_BY_NODE!$A9,DA_LMP_Basis!$C$23:$AF$23,0)))</f>
        <v>169.04227432625348</v>
      </c>
      <c r="HX9" s="30">
        <f>ENERGY_PRICING!HZ$19*(1+INDEX(DA_LMP_Basis!$C$23:$AF$35,MATCH(LMP_BY_NODE!HX$1,DA_LMP_Basis!$C$23:$C$35,0),MATCH(LMP_BY_NODE!$A9,DA_LMP_Basis!$C$23:$AF$23,0)))</f>
        <v>148.94991987725305</v>
      </c>
      <c r="HY9" s="30">
        <f>ENERGY_PRICING!IA$19*(1+INDEX(DA_LMP_Basis!$C$23:$AF$35,MATCH(LMP_BY_NODE!HY$1,DA_LMP_Basis!$C$23:$C$35,0),MATCH(LMP_BY_NODE!$A9,DA_LMP_Basis!$C$23:$AF$23,0)))</f>
        <v>95.919477731617732</v>
      </c>
      <c r="HZ9" s="30">
        <f>ENERGY_PRICING!IB$19*(1+INDEX(DA_LMP_Basis!$C$23:$AF$35,MATCH(LMP_BY_NODE!HZ$1,DA_LMP_Basis!$C$23:$C$35,0),MATCH(LMP_BY_NODE!$A9,DA_LMP_Basis!$C$23:$AF$23,0)))</f>
        <v>71.812526240924669</v>
      </c>
      <c r="IA9" s="30">
        <f>ENERGY_PRICING!IC$19*(1+INDEX(DA_LMP_Basis!$C$23:$AF$35,MATCH(LMP_BY_NODE!IA$1,DA_LMP_Basis!$C$23:$C$35,0),MATCH(LMP_BY_NODE!$A9,DA_LMP_Basis!$C$23:$AF$23,0)))</f>
        <v>47.178019305433544</v>
      </c>
      <c r="IB9" s="30">
        <f>ENERGY_PRICING!ID$19*(1+INDEX(DA_LMP_Basis!$C$23:$AF$35,MATCH(LMP_BY_NODE!IB$1,DA_LMP_Basis!$C$23:$C$35,0),MATCH(LMP_BY_NODE!$A9,DA_LMP_Basis!$C$23:$AF$23,0)))</f>
        <v>53.164677599730432</v>
      </c>
      <c r="IC9" s="30">
        <f>ENERGY_PRICING!IE$19*(1+INDEX(DA_LMP_Basis!$C$23:$AF$35,MATCH(LMP_BY_NODE!IC$1,DA_LMP_Basis!$C$23:$C$35,0),MATCH(LMP_BY_NODE!$A9,DA_LMP_Basis!$C$23:$AF$23,0)))</f>
        <v>87.972354408964108</v>
      </c>
      <c r="ID9" s="30">
        <f>ENERGY_PRICING!IF$19*(1+INDEX(DA_LMP_Basis!$C$23:$AF$35,MATCH(LMP_BY_NODE!ID$1,DA_LMP_Basis!$C$23:$C$35,0),MATCH(LMP_BY_NODE!$A9,DA_LMP_Basis!$C$23:$AF$23,0)))</f>
        <v>81.006573979634439</v>
      </c>
      <c r="IE9" s="30">
        <f>ENERGY_PRICING!IG$19*(1+INDEX(DA_LMP_Basis!$C$23:$AF$35,MATCH(LMP_BY_NODE!IE$1,DA_LMP_Basis!$C$23:$C$35,0),MATCH(LMP_BY_NODE!$A9,DA_LMP_Basis!$C$23:$AF$23,0)))</f>
        <v>52.81801384545475</v>
      </c>
      <c r="IF9" s="30">
        <f>ENERGY_PRICING!IH$19*(1+INDEX(DA_LMP_Basis!$C$23:$AF$35,MATCH(LMP_BY_NODE!IF$1,DA_LMP_Basis!$C$23:$C$35,0),MATCH(LMP_BY_NODE!$A9,DA_LMP_Basis!$C$23:$AF$23,0)))</f>
        <v>48.98417642896878</v>
      </c>
      <c r="IG9" s="30">
        <f>ENERGY_PRICING!II$19*(1+INDEX(DA_LMP_Basis!$C$23:$AF$35,MATCH(LMP_BY_NODE!IG$1,DA_LMP_Basis!$C$23:$C$35,0),MATCH(LMP_BY_NODE!$A9,DA_LMP_Basis!$C$23:$AF$23,0)))</f>
        <v>72.622266417881079</v>
      </c>
      <c r="IH9" s="30">
        <f>ENERGY_PRICING!IJ$19*(1+INDEX(DA_LMP_Basis!$C$23:$AF$35,MATCH(LMP_BY_NODE!IH$1,DA_LMP_Basis!$C$23:$C$35,0),MATCH(LMP_BY_NODE!$A9,DA_LMP_Basis!$C$23:$AF$23,0)))</f>
        <v>117.04427239677801</v>
      </c>
      <c r="II9" s="30">
        <f>ENERGY_PRICING!IK$19*(1+INDEX(DA_LMP_Basis!$C$23:$AF$35,MATCH(LMP_BY_NODE!II$1,DA_LMP_Basis!$C$23:$C$35,0),MATCH(LMP_BY_NODE!$A9,DA_LMP_Basis!$C$23:$AF$23,0)))</f>
        <v>169.60682590931543</v>
      </c>
      <c r="IJ9" s="30">
        <f>ENERGY_PRICING!IL$19*(1+INDEX(DA_LMP_Basis!$C$23:$AF$35,MATCH(LMP_BY_NODE!IJ$1,DA_LMP_Basis!$C$23:$C$35,0),MATCH(LMP_BY_NODE!$A9,DA_LMP_Basis!$C$23:$AF$23,0)))</f>
        <v>149.44736889347584</v>
      </c>
      <c r="IK9" s="30">
        <f>ENERGY_PRICING!IM$19*(1+INDEX(DA_LMP_Basis!$C$23:$AF$35,MATCH(LMP_BY_NODE!IK$1,DA_LMP_Basis!$C$23:$C$35,0),MATCH(LMP_BY_NODE!$A9,DA_LMP_Basis!$C$23:$AF$23,0)))</f>
        <v>96.567756018182507</v>
      </c>
      <c r="IL9" s="30">
        <f>ENERGY_PRICING!IN$19*(1+INDEX(DA_LMP_Basis!$C$23:$AF$35,MATCH(LMP_BY_NODE!IL$1,DA_LMP_Basis!$C$23:$C$35,0),MATCH(LMP_BY_NODE!$A9,DA_LMP_Basis!$C$23:$AF$23,0)))</f>
        <v>72.79369711464652</v>
      </c>
      <c r="IM9" s="30">
        <f>ENERGY_PRICING!IO$19*(1+INDEX(DA_LMP_Basis!$C$23:$AF$35,MATCH(LMP_BY_NODE!IM$1,DA_LMP_Basis!$C$23:$C$35,0),MATCH(LMP_BY_NODE!$A9,DA_LMP_Basis!$C$23:$AF$23,0)))</f>
        <v>47.822610170641106</v>
      </c>
      <c r="IN9" s="30">
        <f>ENERGY_PRICING!IP$19*(1+INDEX(DA_LMP_Basis!$C$23:$AF$35,MATCH(LMP_BY_NODE!IN$1,DA_LMP_Basis!$C$23:$C$35,0),MATCH(LMP_BY_NODE!$A9,DA_LMP_Basis!$C$23:$AF$23,0)))</f>
        <v>53.891063871070656</v>
      </c>
      <c r="IO9" s="30">
        <f>ENERGY_PRICING!IQ$19*(1+INDEX(DA_LMP_Basis!$C$23:$AF$35,MATCH(LMP_BY_NODE!IO$1,DA_LMP_Basis!$C$23:$C$35,0),MATCH(LMP_BY_NODE!$A9,DA_LMP_Basis!$C$23:$AF$23,0)))</f>
        <v>89.174316188573812</v>
      </c>
      <c r="IP9" s="30">
        <f>ENERGY_PRICING!IR$19*(1+INDEX(DA_LMP_Basis!$C$23:$AF$35,MATCH(LMP_BY_NODE!IP$1,DA_LMP_Basis!$C$23:$C$35,0),MATCH(LMP_BY_NODE!$A9,DA_LMP_Basis!$C$23:$AF$23,0)))</f>
        <v>82.113362657450324</v>
      </c>
      <c r="IQ9" s="30">
        <f>ENERGY_PRICING!IS$19*(1+INDEX(DA_LMP_Basis!$C$23:$AF$35,MATCH(LMP_BY_NODE!IQ$1,DA_LMP_Basis!$C$23:$C$35,0),MATCH(LMP_BY_NODE!$A9,DA_LMP_Basis!$C$23:$AF$23,0)))</f>
        <v>53.539663667647808</v>
      </c>
      <c r="IR9" s="30">
        <f>ENERGY_PRICING!IT$19*(1+INDEX(DA_LMP_Basis!$C$23:$AF$35,MATCH(LMP_BY_NODE!IR$1,DA_LMP_Basis!$C$23:$C$35,0),MATCH(LMP_BY_NODE!$A9,DA_LMP_Basis!$C$23:$AF$23,0)))</f>
        <v>49.653444726592973</v>
      </c>
      <c r="IS9" s="30">
        <f>ENERGY_PRICING!IU$19*(1+INDEX(DA_LMP_Basis!$C$23:$AF$35,MATCH(LMP_BY_NODE!IS$1,DA_LMP_Basis!$C$23:$C$35,0),MATCH(LMP_BY_NODE!$A9,DA_LMP_Basis!$C$23:$AF$23,0)))</f>
        <v>73.028108307938297</v>
      </c>
      <c r="IT9" s="30">
        <f>ENERGY_PRICING!IV$19*(1+INDEX(DA_LMP_Basis!$C$23:$AF$35,MATCH(LMP_BY_NODE!IT$1,DA_LMP_Basis!$C$23:$C$35,0),MATCH(LMP_BY_NODE!$A9,DA_LMP_Basis!$C$23:$AF$23,0)))</f>
        <v>117.66267223910049</v>
      </c>
      <c r="IU9" s="30">
        <f>ENERGY_PRICING!IW$19*(1+INDEX(DA_LMP_Basis!$C$23:$AF$35,MATCH(LMP_BY_NODE!IU$1,DA_LMP_Basis!$C$23:$C$35,0),MATCH(LMP_BY_NODE!$A9,DA_LMP_Basis!$C$23:$AF$23,0)))</f>
        <v>170.39824602438631</v>
      </c>
      <c r="IV9" s="30">
        <f>ENERGY_PRICING!IX$19*(1+INDEX(DA_LMP_Basis!$C$23:$AF$35,MATCH(LMP_BY_NODE!IV$1,DA_LMP_Basis!$C$23:$C$35,0),MATCH(LMP_BY_NODE!$A9,DA_LMP_Basis!$C$23:$AF$23,0)))</f>
        <v>150.14472086178606</v>
      </c>
      <c r="IW9" s="30">
        <f>ENERGY_PRICING!IY$19*(1+INDEX(DA_LMP_Basis!$C$23:$AF$35,MATCH(LMP_BY_NODE!IW$1,DA_LMP_Basis!$C$23:$C$35,0),MATCH(LMP_BY_NODE!$A9,DA_LMP_Basis!$C$23:$AF$23,0)))</f>
        <v>97.476548928421678</v>
      </c>
      <c r="IX9" s="30">
        <f>ENERGY_PRICING!IZ$19*(1+INDEX(DA_LMP_Basis!$C$23:$AF$35,MATCH(LMP_BY_NODE!IX$1,DA_LMP_Basis!$C$23:$C$35,0),MATCH(LMP_BY_NODE!$A9,DA_LMP_Basis!$C$23:$AF$23,0)))</f>
        <v>74.169157549233347</v>
      </c>
      <c r="IY9" s="30">
        <f>ENERGY_PRICING!JA$19*(1+INDEX(DA_LMP_Basis!$C$23:$AF$35,MATCH(LMP_BY_NODE!IY$1,DA_LMP_Basis!$C$23:$C$35,0),MATCH(LMP_BY_NODE!$A9,DA_LMP_Basis!$C$23:$AF$23,0)))</f>
        <v>48.726233846531464</v>
      </c>
      <c r="IZ9" s="30">
        <f>ENERGY_PRICING!JB$19*(1+INDEX(DA_LMP_Basis!$C$23:$AF$35,MATCH(LMP_BY_NODE!IZ$1,DA_LMP_Basis!$C$23:$C$35,0),MATCH(LMP_BY_NODE!$A9,DA_LMP_Basis!$C$23:$AF$23,0)))</f>
        <v>54.909352941011782</v>
      </c>
      <c r="JA9" s="30">
        <f>ENERGY_PRICING!JC$19*(1+INDEX(DA_LMP_Basis!$C$23:$AF$35,MATCH(LMP_BY_NODE!JA$1,DA_LMP_Basis!$C$23:$C$35,0),MATCH(LMP_BY_NODE!$A9,DA_LMP_Basis!$C$23:$AF$23,0)))</f>
        <v>90.859293714932207</v>
      </c>
      <c r="JB9" s="30">
        <f>ENERGY_PRICING!JD$19*(1+INDEX(DA_LMP_Basis!$C$23:$AF$35,MATCH(LMP_BY_NODE!JB$1,DA_LMP_Basis!$C$23:$C$35,0),MATCH(LMP_BY_NODE!$A9,DA_LMP_Basis!$C$23:$AF$23,0)))</f>
        <v>83.664921184671741</v>
      </c>
      <c r="JC9" s="30">
        <f>ENERGY_PRICING!JE$19*(1+INDEX(DA_LMP_Basis!$C$23:$AF$35,MATCH(LMP_BY_NODE!JC$1,DA_LMP_Basis!$C$23:$C$35,0),MATCH(LMP_BY_NODE!$A9,DA_LMP_Basis!$C$23:$AF$23,0)))</f>
        <v>54.551312917169412</v>
      </c>
      <c r="JD9" s="30">
        <f>ENERGY_PRICING!JF$19*(1+INDEX(DA_LMP_Basis!$C$23:$AF$35,MATCH(LMP_BY_NODE!JD$1,DA_LMP_Basis!$C$23:$C$35,0),MATCH(LMP_BY_NODE!$A9,DA_LMP_Basis!$C$23:$AF$23,0)))</f>
        <v>50.591662613160935</v>
      </c>
      <c r="JE9" s="30">
        <f>ENERGY_PRICING!JG$19*(1+INDEX(DA_LMP_Basis!$C$23:$AF$35,MATCH(LMP_BY_NODE!JE$1,DA_LMP_Basis!$C$23:$C$35,0),MATCH(LMP_BY_NODE!$A9,DA_LMP_Basis!$C$23:$AF$23,0)))</f>
        <v>73.597040262016947</v>
      </c>
      <c r="JF9" s="30">
        <f>ENERGY_PRICING!JH$19*(1+INDEX(DA_LMP_Basis!$C$23:$AF$35,MATCH(LMP_BY_NODE!JF$1,DA_LMP_Basis!$C$23:$C$35,0),MATCH(LMP_BY_NODE!$A9,DA_LMP_Basis!$C$23:$AF$23,0)))</f>
        <v>118.52957986818937</v>
      </c>
      <c r="JG9" s="30">
        <f>ENERGY_PRICING!JI$19*(1+INDEX(DA_LMP_Basis!$C$23:$AF$35,MATCH(LMP_BY_NODE!JG$1,DA_LMP_Basis!$C$23:$C$35,0),MATCH(LMP_BY_NODE!$A9,DA_LMP_Basis!$C$23:$AF$23,0)))</f>
        <v>171.41901449128889</v>
      </c>
      <c r="JH9" s="30">
        <f>ENERGY_PRICING!JJ$19*(1+INDEX(DA_LMP_Basis!$C$23:$AF$35,MATCH(LMP_BY_NODE!JH$1,DA_LMP_Basis!$C$23:$C$35,0),MATCH(LMP_BY_NODE!$A9,DA_LMP_Basis!$C$23:$AF$23,0)))</f>
        <v>151.04416085077324</v>
      </c>
      <c r="JI9" s="30">
        <f>ENERGY_PRICING!JK$19*(1+INDEX(DA_LMP_Basis!$C$23:$AF$35,MATCH(LMP_BY_NODE!JI$1,DA_LMP_Basis!$C$23:$C$35,0),MATCH(LMP_BY_NODE!$A9,DA_LMP_Basis!$C$23:$AF$23,0)))</f>
        <v>98.648704055706702</v>
      </c>
      <c r="JJ9" s="30">
        <f>ENERGY_PRICING!JL$19*(1+INDEX(DA_LMP_Basis!$C$23:$AF$35,MATCH(LMP_BY_NODE!JJ$1,DA_LMP_Basis!$C$23:$C$35,0),MATCH(LMP_BY_NODE!$A9,DA_LMP_Basis!$C$23:$AF$23,0)))</f>
        <v>75.9432173846631</v>
      </c>
      <c r="JK9" s="30">
        <f>ENERGY_PRICING!JM$19*(1+INDEX(DA_LMP_Basis!$C$23:$AF$35,MATCH(LMP_BY_NODE!JK$1,DA_LMP_Basis!$C$23:$C$35,0),MATCH(LMP_BY_NODE!$A9,DA_LMP_Basis!$C$23:$AF$23,0)))</f>
        <v>49.891721729301452</v>
      </c>
      <c r="JL9" s="30">
        <f>ENERGY_PRICING!JN$19*(1+INDEX(DA_LMP_Basis!$C$23:$AF$35,MATCH(LMP_BY_NODE!JL$1,DA_LMP_Basis!$C$23:$C$35,0),MATCH(LMP_BY_NODE!$A9,DA_LMP_Basis!$C$23:$AF$23,0)))</f>
        <v>56.222735495983144</v>
      </c>
      <c r="JM9" s="30">
        <f>ENERGY_PRICING!JO$19*(1+INDEX(DA_LMP_Basis!$C$23:$AF$35,MATCH(LMP_BY_NODE!JM$1,DA_LMP_Basis!$C$23:$C$35,0),MATCH(LMP_BY_NODE!$A9,DA_LMP_Basis!$C$23:$AF$23,0)))</f>
        <v>93.03256666262854</v>
      </c>
      <c r="JN9" s="30">
        <f>ENERGY_PRICING!JP$19*(1+INDEX(DA_LMP_Basis!$C$23:$AF$35,MATCH(LMP_BY_NODE!JN$1,DA_LMP_Basis!$C$23:$C$35,0),MATCH(LMP_BY_NODE!$A9,DA_LMP_Basis!$C$23:$AF$23,0)))</f>
        <v>85.666111183487573</v>
      </c>
      <c r="JO9" s="30">
        <f>ENERGY_PRICING!JQ$19*(1+INDEX(DA_LMP_Basis!$C$23:$AF$35,MATCH(LMP_BY_NODE!JO$1,DA_LMP_Basis!$C$23:$C$35,0),MATCH(LMP_BY_NODE!$A9,DA_LMP_Basis!$C$23:$AF$23,0)))</f>
        <v>55.856131475369573</v>
      </c>
      <c r="JP9" s="30">
        <f>ENERGY_PRICING!JR$19*(1+INDEX(DA_LMP_Basis!$C$23:$AF$35,MATCH(LMP_BY_NODE!JP$1,DA_LMP_Basis!$C$23:$C$35,0),MATCH(LMP_BY_NODE!$A9,DA_LMP_Basis!$C$23:$AF$23,0)))</f>
        <v>51.801769881671369</v>
      </c>
      <c r="JQ9" s="30">
        <f>ENERGY_PRICING!JS$19*(1+INDEX(DA_LMP_Basis!$C$23:$AF$35,MATCH(LMP_BY_NODE!JQ$1,DA_LMP_Basis!$C$23:$C$35,0),MATCH(LMP_BY_NODE!$A9,DA_LMP_Basis!$C$23:$AF$23,0)))</f>
        <v>74.330844960024621</v>
      </c>
      <c r="JR9" s="30">
        <f>ENERGY_PRICING!JT$19*(1+INDEX(DA_LMP_Basis!$C$23:$AF$35,MATCH(LMP_BY_NODE!JR$1,DA_LMP_Basis!$C$23:$C$35,0),MATCH(LMP_BY_NODE!$A9,DA_LMP_Basis!$C$23:$AF$23,0)))</f>
        <v>119.64771163492117</v>
      </c>
      <c r="JS9" s="30">
        <f>ENERGY_PRICING!JU$19*(1+INDEX(DA_LMP_Basis!$C$23:$AF$35,MATCH(LMP_BY_NODE!JS$1,DA_LMP_Basis!$C$23:$C$35,0),MATCH(LMP_BY_NODE!$A9,DA_LMP_Basis!$C$23:$AF$23,0)))</f>
        <v>170.72570662068361</v>
      </c>
      <c r="JT9" s="30">
        <f>ENERGY_PRICING!JV$19*(1+INDEX(DA_LMP_Basis!$C$23:$AF$35,MATCH(LMP_BY_NODE!JT$1,DA_LMP_Basis!$C$23:$C$35,0),MATCH(LMP_BY_NODE!$A9,DA_LMP_Basis!$C$23:$AF$23,0)))</f>
        <v>150.43325951151644</v>
      </c>
      <c r="JU9" s="30">
        <f>ENERGY_PRICING!JW$19*(1+INDEX(DA_LMP_Basis!$C$23:$AF$35,MATCH(LMP_BY_NODE!JU$1,DA_LMP_Basis!$C$23:$C$35,0),MATCH(LMP_BY_NODE!$A9,DA_LMP_Basis!$C$23:$AF$23,0)))</f>
        <v>97.852574079451699</v>
      </c>
      <c r="JV9" s="30">
        <f>ENERGY_PRICING!JX$19*(1+INDEX(DA_LMP_Basis!$C$23:$AF$35,MATCH(LMP_BY_NODE!JV$1,DA_LMP_Basis!$C$23:$C$35,0),MATCH(LMP_BY_NODE!$A9,DA_LMP_Basis!$C$23:$AF$23,0)))</f>
        <v>74.738272593842609</v>
      </c>
      <c r="JW9" s="30">
        <f>ENERGY_PRICING!JY$19*(1+INDEX(DA_LMP_Basis!$C$23:$AF$35,MATCH(LMP_BY_NODE!JW$1,DA_LMP_Basis!$C$23:$C$35,0),MATCH(LMP_BY_NODE!$A9,DA_LMP_Basis!$C$23:$AF$23,0)))</f>
        <v>49.100120158113235</v>
      </c>
      <c r="JX9" s="30">
        <f>ENERGY_PRICING!JZ$19*(1+INDEX(DA_LMP_Basis!$C$23:$AF$35,MATCH(LMP_BY_NODE!JX$1,DA_LMP_Basis!$C$23:$C$35,0),MATCH(LMP_BY_NODE!$A9,DA_LMP_Basis!$C$23:$AF$23,0)))</f>
        <v>55.33068358411294</v>
      </c>
      <c r="JY9" s="30">
        <f>ENERGY_PRICING!KA$19*(1+INDEX(DA_LMP_Basis!$C$23:$AF$35,MATCH(LMP_BY_NODE!JY$1,DA_LMP_Basis!$C$23:$C$35,0),MATCH(LMP_BY_NODE!$A9,DA_LMP_Basis!$C$23:$AF$23,0)))</f>
        <v>91.556475571978581</v>
      </c>
      <c r="JZ9" s="30">
        <f>ENERGY_PRICING!KB$19*(1+INDEX(DA_LMP_Basis!$C$23:$AF$35,MATCH(LMP_BY_NODE!JZ$1,DA_LMP_Basis!$C$23:$C$35,0),MATCH(LMP_BY_NODE!$A9,DA_LMP_Basis!$C$23:$AF$23,0)))</f>
        <v>84.306899156723503</v>
      </c>
      <c r="KA9" s="30">
        <f>ENERGY_PRICING!KC$19*(1+INDEX(DA_LMP_Basis!$C$23:$AF$35,MATCH(LMP_BY_NODE!KA$1,DA_LMP_Basis!$C$23:$C$35,0),MATCH(LMP_BY_NODE!$A9,DA_LMP_Basis!$C$23:$AF$23,0)))</f>
        <v>54.969896246280847</v>
      </c>
      <c r="KB9" s="30">
        <f>ENERGY_PRICING!KD$19*(1+INDEX(DA_LMP_Basis!$C$23:$AF$35,MATCH(LMP_BY_NODE!KB$1,DA_LMP_Basis!$C$23:$C$35,0),MATCH(LMP_BY_NODE!$A9,DA_LMP_Basis!$C$23:$AF$23,0)))</f>
        <v>50.979862739417371</v>
      </c>
      <c r="KC9" s="30">
        <f>ENERGY_PRICING!KE$19*(1+INDEX(DA_LMP_Basis!$C$23:$AF$35,MATCH(LMP_BY_NODE!KC$1,DA_LMP_Basis!$C$23:$C$35,0),MATCH(LMP_BY_NODE!$A9,DA_LMP_Basis!$C$23:$AF$23,0)))</f>
        <v>73.832443423229904</v>
      </c>
      <c r="KD9" s="30">
        <f>ENERGY_PRICING!KF$19*(1+INDEX(DA_LMP_Basis!$C$23:$AF$35,MATCH(LMP_BY_NODE!KD$1,DA_LMP_Basis!$C$23:$C$35,0),MATCH(LMP_BY_NODE!$A9,DA_LMP_Basis!$C$23:$AF$23,0)))</f>
        <v>118.88827442718571</v>
      </c>
      <c r="KE9" s="30">
        <f>ENERGY_PRICING!KG$19*(1+INDEX(DA_LMP_Basis!$C$23:$AF$35,MATCH(LMP_BY_NODE!KE$1,DA_LMP_Basis!$C$23:$C$35,0),MATCH(LMP_BY_NODE!$A9,DA_LMP_Basis!$C$23:$AF$23,0)))</f>
        <v>171.88760715305432</v>
      </c>
      <c r="KF9" s="30">
        <f>ENERGY_PRICING!KH$19*(1+INDEX(DA_LMP_Basis!$C$23:$AF$35,MATCH(LMP_BY_NODE!KF$1,DA_LMP_Basis!$C$23:$C$35,0),MATCH(LMP_BY_NODE!$A9,DA_LMP_Basis!$C$23:$AF$23,0)))</f>
        <v>151.45705661725069</v>
      </c>
      <c r="KG9" s="30">
        <f>ENERGY_PRICING!KI$19*(1+INDEX(DA_LMP_Basis!$C$23:$AF$35,MATCH(LMP_BY_NODE!KG$1,DA_LMP_Basis!$C$23:$C$35,0),MATCH(LMP_BY_NODE!$A9,DA_LMP_Basis!$C$23:$AF$23,0)))</f>
        <v>99.186792083409173</v>
      </c>
      <c r="KH9" s="30">
        <f>ENERGY_PRICING!KJ$19*(1+INDEX(DA_LMP_Basis!$C$23:$AF$35,MATCH(LMP_BY_NODE!KH$1,DA_LMP_Basis!$C$23:$C$35,0),MATCH(LMP_BY_NODE!$A9,DA_LMP_Basis!$C$23:$AF$23,0)))</f>
        <v>76.757615014850202</v>
      </c>
      <c r="KI9" s="30">
        <f>ENERGY_PRICING!KK$19*(1+INDEX(DA_LMP_Basis!$C$23:$AF$35,MATCH(LMP_BY_NODE!KI$1,DA_LMP_Basis!$C$23:$C$35,0),MATCH(LMP_BY_NODE!$A9,DA_LMP_Basis!$C$23:$AF$23,0)))</f>
        <v>50.426749100297499</v>
      </c>
      <c r="KJ9" s="30">
        <f>ENERGY_PRICING!KL$19*(1+INDEX(DA_LMP_Basis!$C$23:$AF$35,MATCH(LMP_BY_NODE!KJ$1,DA_LMP_Basis!$C$23:$C$35,0),MATCH(LMP_BY_NODE!$A9,DA_LMP_Basis!$C$23:$AF$23,0)))</f>
        <v>56.825655205305502</v>
      </c>
      <c r="KK9" s="30">
        <f>ENERGY_PRICING!KM$19*(1+INDEX(DA_LMP_Basis!$C$23:$AF$35,MATCH(LMP_BY_NODE!KK$1,DA_LMP_Basis!$C$23:$C$35,0),MATCH(LMP_BY_NODE!$A9,DA_LMP_Basis!$C$23:$AF$23,0)))</f>
        <v>94.030226551549319</v>
      </c>
      <c r="KL9" s="30">
        <f>ENERGY_PRICING!KN$19*(1+INDEX(DA_LMP_Basis!$C$23:$AF$35,MATCH(LMP_BY_NODE!KL$1,DA_LMP_Basis!$C$23:$C$35,0),MATCH(LMP_BY_NODE!$A9,DA_LMP_Basis!$C$23:$AF$23,0)))</f>
        <v>86.584774894847101</v>
      </c>
      <c r="KM9" s="30">
        <f>ENERGY_PRICING!KO$19*(1+INDEX(DA_LMP_Basis!$C$23:$AF$35,MATCH(LMP_BY_NODE!KM$1,DA_LMP_Basis!$C$23:$C$35,0),MATCH(LMP_BY_NODE!$A9,DA_LMP_Basis!$C$23:$AF$23,0)))</f>
        <v>56.455119807330163</v>
      </c>
      <c r="KN9" s="30">
        <f>ENERGY_PRICING!KP$19*(1+INDEX(DA_LMP_Basis!$C$23:$AF$35,MATCH(LMP_BY_NODE!KN$1,DA_LMP_Basis!$C$23:$C$35,0),MATCH(LMP_BY_NODE!$A9,DA_LMP_Basis!$C$23:$AF$23,0)))</f>
        <v>52.357280170594819</v>
      </c>
      <c r="KO9" s="30">
        <f>ENERGY_PRICING!KQ$19*(1+INDEX(DA_LMP_Basis!$C$23:$AF$35,MATCH(LMP_BY_NODE!KO$1,DA_LMP_Basis!$C$23:$C$35,0),MATCH(LMP_BY_NODE!$A9,DA_LMP_Basis!$C$23:$AF$23,0)))</f>
        <v>74.667704402498188</v>
      </c>
      <c r="KP9" s="30">
        <f>ENERGY_PRICING!KR$19*(1+INDEX(DA_LMP_Basis!$C$23:$AF$35,MATCH(LMP_BY_NODE!KP$1,DA_LMP_Basis!$C$23:$C$35,0),MATCH(LMP_BY_NODE!$A9,DA_LMP_Basis!$C$23:$AF$23,0)))</f>
        <v>120.16099976809323</v>
      </c>
      <c r="KQ9" s="30">
        <f>ENERGY_PRICING!KS$19*(1+INDEX(DA_LMP_Basis!$C$23:$AF$35,MATCH(LMP_BY_NODE!KQ$1,DA_LMP_Basis!$C$23:$C$35,0),MATCH(LMP_BY_NODE!$A9,DA_LMP_Basis!$C$23:$AF$23,0)))</f>
        <v>173.00302855463829</v>
      </c>
      <c r="KR9" s="30">
        <f>ENERGY_PRICING!KT$19*(1+INDEX(DA_LMP_Basis!$C$23:$AF$35,MATCH(LMP_BY_NODE!KR$1,DA_LMP_Basis!$C$23:$C$35,0),MATCH(LMP_BY_NODE!$A9,DA_LMP_Basis!$C$23:$AF$23,0)))</f>
        <v>152.43989909885767</v>
      </c>
      <c r="KS9" s="30">
        <f>ENERGY_PRICING!KU$19*(1+INDEX(DA_LMP_Basis!$C$23:$AF$35,MATCH(LMP_BY_NODE!KS$1,DA_LMP_Basis!$C$23:$C$35,0),MATCH(LMP_BY_NODE!$A9,DA_LMP_Basis!$C$23:$AF$23,0)))</f>
        <v>100.46763779655835</v>
      </c>
      <c r="KT9" s="30">
        <f>ENERGY_PRICING!KV$19*(1+INDEX(DA_LMP_Basis!$C$23:$AF$35,MATCH(LMP_BY_NODE!KT$1,DA_LMP_Basis!$C$23:$C$35,0),MATCH(LMP_BY_NODE!$A9,DA_LMP_Basis!$C$23:$AF$23,0)))</f>
        <v>78.696178334829455</v>
      </c>
      <c r="KU9" s="30">
        <f>ENERGY_PRICING!KW$19*(1+INDEX(DA_LMP_Basis!$C$23:$AF$35,MATCH(LMP_BY_NODE!KU$1,DA_LMP_Basis!$C$23:$C$35,0),MATCH(LMP_BY_NODE!$A9,DA_LMP_Basis!$C$23:$AF$23,0)))</f>
        <v>51.700309334454332</v>
      </c>
      <c r="KV9" s="30">
        <f>ENERGY_PRICING!KX$19*(1+INDEX(DA_LMP_Basis!$C$23:$AF$35,MATCH(LMP_BY_NODE!KV$1,DA_LMP_Basis!$C$23:$C$35,0),MATCH(LMP_BY_NODE!$A9,DA_LMP_Basis!$C$23:$AF$23,0)))</f>
        <v>58.260823960789637</v>
      </c>
      <c r="KW9" s="30">
        <f>ENERGY_PRICING!KY$19*(1+INDEX(DA_LMP_Basis!$C$23:$AF$35,MATCH(LMP_BY_NODE!KW$1,DA_LMP_Basis!$C$23:$C$35,0),MATCH(LMP_BY_NODE!$A9,DA_LMP_Basis!$C$23:$AF$23,0)))</f>
        <v>96.405020871655609</v>
      </c>
      <c r="KX9" s="30">
        <f>ENERGY_PRICING!KZ$19*(1+INDEX(DA_LMP_Basis!$C$23:$AF$35,MATCH(LMP_BY_NODE!KX$1,DA_LMP_Basis!$C$23:$C$35,0),MATCH(LMP_BY_NODE!$A9,DA_LMP_Basis!$C$23:$AF$23,0)))</f>
        <v>88.771529507367788</v>
      </c>
      <c r="KY9" s="30">
        <f>ENERGY_PRICING!LA$19*(1+INDEX(DA_LMP_Basis!$C$23:$AF$35,MATCH(LMP_BY_NODE!KY$1,DA_LMP_Basis!$C$23:$C$35,0),MATCH(LMP_BY_NODE!$A9,DA_LMP_Basis!$C$23:$AF$23,0)))</f>
        <v>57.880930451164652</v>
      </c>
      <c r="KZ9" s="30">
        <f>ENERGY_PRICING!LB$19*(1+INDEX(DA_LMP_Basis!$C$23:$AF$35,MATCH(LMP_BY_NODE!KZ$1,DA_LMP_Basis!$C$23:$C$35,0),MATCH(LMP_BY_NODE!$A9,DA_LMP_Basis!$C$23:$AF$23,0)))</f>
        <v>53.679597218264355</v>
      </c>
      <c r="LA9" s="30">
        <f>ENERGY_PRICING!LC$19*(1+INDEX(DA_LMP_Basis!$C$23:$AF$35,MATCH(LMP_BY_NODE!LA$1,DA_LMP_Basis!$C$23:$C$35,0),MATCH(LMP_BY_NODE!$A9,DA_LMP_Basis!$C$23:$AF$23,0)))</f>
        <v>75.469552707260434</v>
      </c>
      <c r="LB9" s="30">
        <f>ENERGY_PRICING!LD$19*(1+INDEX(DA_LMP_Basis!$C$23:$AF$35,MATCH(LMP_BY_NODE!LB$1,DA_LMP_Basis!$C$23:$C$35,0),MATCH(LMP_BY_NODE!$A9,DA_LMP_Basis!$C$23:$AF$23,0)))</f>
        <v>121.38281268928188</v>
      </c>
      <c r="LC9" s="30">
        <f>ENERGY_PRICING!LE$19*(1+INDEX(DA_LMP_Basis!$C$23:$AF$35,MATCH(LMP_BY_NODE!LC$1,DA_LMP_Basis!$C$23:$C$35,0),MATCH(LMP_BY_NODE!$A9,DA_LMP_Basis!$C$23:$AF$23,0)))</f>
        <v>174.22353523636534</v>
      </c>
      <c r="LD9" s="30">
        <f>ENERGY_PRICING!LF$19*(1+INDEX(DA_LMP_Basis!$C$23:$AF$35,MATCH(LMP_BY_NODE!LD$1,DA_LMP_Basis!$C$23:$C$35,0),MATCH(LMP_BY_NODE!$A9,DA_LMP_Basis!$C$23:$AF$23,0)))</f>
        <v>153.51533643059889</v>
      </c>
      <c r="LE9" s="30">
        <f>ENERGY_PRICING!LG$19*(1+INDEX(DA_LMP_Basis!$C$23:$AF$35,MATCH(LMP_BY_NODE!LE$1,DA_LMP_Basis!$C$23:$C$35,0),MATCH(LMP_BY_NODE!$A9,DA_LMP_Basis!$C$23:$AF$23,0)))</f>
        <v>101.8691536263067</v>
      </c>
      <c r="LF9" s="30">
        <f>ENERGY_PRICING!LH$19*(1+INDEX(DA_LMP_Basis!$C$23:$AF$35,MATCH(LMP_BY_NODE!LF$1,DA_LMP_Basis!$C$23:$C$35,0),MATCH(LMP_BY_NODE!$A9,DA_LMP_Basis!$C$23:$AF$23,0)))</f>
        <v>80.817376190299811</v>
      </c>
      <c r="LG9" s="30">
        <f>ENERGY_PRICING!LI$19*(1+INDEX(DA_LMP_Basis!$C$23:$AF$35,MATCH(LMP_BY_NODE!LG$1,DA_LMP_Basis!$C$23:$C$35,0),MATCH(LMP_BY_NODE!$A9,DA_LMP_Basis!$C$23:$AF$23,0)))</f>
        <v>53.09385331089495</v>
      </c>
      <c r="LH9" s="30">
        <f>ENERGY_PRICING!LJ$19*(1+INDEX(DA_LMP_Basis!$C$23:$AF$35,MATCH(LMP_BY_NODE!LH$1,DA_LMP_Basis!$C$23:$C$35,0),MATCH(LMP_BY_NODE!$A9,DA_LMP_Basis!$C$23:$AF$23,0)))</f>
        <v>59.831201804523722</v>
      </c>
      <c r="LI9" s="30">
        <f>ENERGY_PRICING!LK$19*(1+INDEX(DA_LMP_Basis!$C$23:$AF$35,MATCH(LMP_BY_NODE!LI$1,DA_LMP_Basis!$C$23:$C$35,0),MATCH(LMP_BY_NODE!$A9,DA_LMP_Basis!$C$23:$AF$23,0)))</f>
        <v>99.003547608995603</v>
      </c>
      <c r="LJ9" s="30">
        <f>ENERGY_PRICING!LL$19*(1+INDEX(DA_LMP_Basis!$C$23:$AF$35,MATCH(LMP_BY_NODE!LJ$1,DA_LMP_Basis!$C$23:$C$35,0),MATCH(LMP_BY_NODE!$A9,DA_LMP_Basis!$C$23:$AF$23,0)))</f>
        <v>91.164301075215477</v>
      </c>
      <c r="LK9" s="30">
        <f>ENERGY_PRICING!LM$19*(1+INDEX(DA_LMP_Basis!$C$23:$AF$35,MATCH(LMP_BY_NODE!LK$1,DA_LMP_Basis!$C$23:$C$35,0),MATCH(LMP_BY_NODE!$A9,DA_LMP_Basis!$C$23:$AF$23,0)))</f>
        <v>59.441068543554088</v>
      </c>
      <c r="LL9" s="30">
        <f>ENERGY_PRICING!LN$19*(1+INDEX(DA_LMP_Basis!$C$23:$AF$35,MATCH(LMP_BY_NODE!LL$1,DA_LMP_Basis!$C$23:$C$35,0),MATCH(LMP_BY_NODE!$A9,DA_LMP_Basis!$C$23:$AF$23,0)))</f>
        <v>55.126491450121868</v>
      </c>
      <c r="LM9" s="30">
        <f>ENERGY_PRICING!LO$19*(1+INDEX(DA_LMP_Basis!$C$23:$AF$35,MATCH(LMP_BY_NODE!LM$1,DA_LMP_Basis!$C$23:$C$35,0),MATCH(LMP_BY_NODE!$A9,DA_LMP_Basis!$C$23:$AF$23,0)))</f>
        <v>76.346944168733273</v>
      </c>
      <c r="LN9" s="30">
        <f>ENERGY_PRICING!LP$19*(1+INDEX(DA_LMP_Basis!$C$23:$AF$35,MATCH(LMP_BY_NODE!LN$1,DA_LMP_Basis!$C$23:$C$35,0),MATCH(LMP_BY_NODE!$A9,DA_LMP_Basis!$C$23:$AF$23,0)))</f>
        <v>122.71973417206276</v>
      </c>
      <c r="LO9" s="30">
        <f>ENERGY_PRICING!LQ$19*(1+INDEX(DA_LMP_Basis!$C$23:$AF$35,MATCH(LMP_BY_NODE!LO$1,DA_LMP_Basis!$C$23:$C$35,0),MATCH(LMP_BY_NODE!$A9,DA_LMP_Basis!$C$23:$AF$23,0)))</f>
        <v>175.47478701965809</v>
      </c>
      <c r="LP9" s="30">
        <f>ENERGY_PRICING!LR$19*(1+INDEX(DA_LMP_Basis!$C$23:$AF$35,MATCH(LMP_BY_NODE!LP$1,DA_LMP_Basis!$C$23:$C$35,0),MATCH(LMP_BY_NODE!$A9,DA_LMP_Basis!$C$23:$AF$23,0)))</f>
        <v>154.61786450300298</v>
      </c>
      <c r="LQ9" s="30">
        <f>ENERGY_PRICING!LS$19*(1+INDEX(DA_LMP_Basis!$C$23:$AF$35,MATCH(LMP_BY_NODE!LQ$1,DA_LMP_Basis!$C$23:$C$35,0),MATCH(LMP_BY_NODE!$A9,DA_LMP_Basis!$C$23:$AF$23,0)))</f>
        <v>103.30597425788594</v>
      </c>
      <c r="LR9" s="30">
        <f>ENERGY_PRICING!LT$19*(1+INDEX(DA_LMP_Basis!$C$23:$AF$35,MATCH(LMP_BY_NODE!LR$1,DA_LMP_Basis!$C$23:$C$35,0),MATCH(LMP_BY_NODE!$A9,DA_LMP_Basis!$C$23:$AF$23,0)))</f>
        <v>82.992007955214419</v>
      </c>
      <c r="LS9" s="30">
        <f>ENERGY_PRICING!LU$19*(1+INDEX(DA_LMP_Basis!$C$23:$AF$35,MATCH(LMP_BY_NODE!LS$1,DA_LMP_Basis!$C$23:$C$35,0),MATCH(LMP_BY_NODE!$A9,DA_LMP_Basis!$C$23:$AF$23,0)))</f>
        <v>54.522501274665984</v>
      </c>
      <c r="LT9" s="30">
        <f>ENERGY_PRICING!LV$19*(1+INDEX(DA_LMP_Basis!$C$23:$AF$35,MATCH(LMP_BY_NODE!LT$1,DA_LMP_Basis!$C$23:$C$35,0),MATCH(LMP_BY_NODE!$A9,DA_LMP_Basis!$C$23:$AF$23,0)))</f>
        <v>61.441138158690471</v>
      </c>
      <c r="LU9" s="30">
        <f>ENERGY_PRICING!LW$19*(1+INDEX(DA_LMP_Basis!$C$23:$AF$35,MATCH(LMP_BY_NODE!LU$1,DA_LMP_Basis!$C$23:$C$35,0),MATCH(LMP_BY_NODE!$A9,DA_LMP_Basis!$C$23:$AF$23,0)))</f>
        <v>101.66753238081994</v>
      </c>
      <c r="LV9" s="30">
        <f>ENERGY_PRICING!LX$19*(1+INDEX(DA_LMP_Basis!$C$23:$AF$35,MATCH(LMP_BY_NODE!LV$1,DA_LMP_Basis!$C$23:$C$35,0),MATCH(LMP_BY_NODE!$A9,DA_LMP_Basis!$C$23:$AF$23,0)))</f>
        <v>93.617347614088359</v>
      </c>
      <c r="LW9" s="30">
        <f>ENERGY_PRICING!LY$19*(1+INDEX(DA_LMP_Basis!$C$23:$AF$35,MATCH(LMP_BY_NODE!LW$1,DA_LMP_Basis!$C$23:$C$35,0),MATCH(LMP_BY_NODE!$A9,DA_LMP_Basis!$C$23:$AF$23,0)))</f>
        <v>61.04050720252399</v>
      </c>
      <c r="LX9" s="30">
        <f>ENERGY_PRICING!LZ$19*(1+INDEX(DA_LMP_Basis!$C$23:$AF$35,MATCH(LMP_BY_NODE!LX$1,DA_LMP_Basis!$C$23:$C$35,0),MATCH(LMP_BY_NODE!$A9,DA_LMP_Basis!$C$23:$AF$23,0)))</f>
        <v>56.609833585771618</v>
      </c>
      <c r="LY9" s="30">
        <f>ENERGY_PRICING!MA$19*(1+INDEX(DA_LMP_Basis!$C$23:$AF$35,MATCH(LMP_BY_NODE!LY$1,DA_LMP_Basis!$C$23:$C$35,0),MATCH(LMP_BY_NODE!$A9,DA_LMP_Basis!$C$23:$AF$23,0)))</f>
        <v>77.246437508057141</v>
      </c>
      <c r="LZ9" s="30">
        <f>ENERGY_PRICING!MB$19*(1+INDEX(DA_LMP_Basis!$C$23:$AF$35,MATCH(LMP_BY_NODE!LZ$1,DA_LMP_Basis!$C$23:$C$35,0),MATCH(LMP_BY_NODE!$A9,DA_LMP_Basis!$C$23:$AF$23,0)))</f>
        <v>124.09033329658779</v>
      </c>
      <c r="MA9" s="30">
        <f>ENERGY_PRICING!MC$19*(1+INDEX(DA_LMP_Basis!$C$23:$AF$35,MATCH(LMP_BY_NODE!MA$1,DA_LMP_Basis!$C$23:$C$35,0),MATCH(LMP_BY_NODE!$A9,DA_LMP_Basis!$C$23:$AF$23,0)))</f>
        <v>177.13839630296496</v>
      </c>
      <c r="MB9" s="30">
        <f>ENERGY_PRICING!MD$19*(1+INDEX(DA_LMP_Basis!$C$23:$AF$35,MATCH(LMP_BY_NODE!MB$1,DA_LMP_Basis!$C$23:$C$35,0),MATCH(LMP_BY_NODE!$A9,DA_LMP_Basis!$C$23:$AF$23,0)))</f>
        <v>156.08373728803997</v>
      </c>
      <c r="MC9" s="30">
        <f>ENERGY_PRICING!ME$19*(1+INDEX(DA_LMP_Basis!$C$23:$AF$35,MATCH(LMP_BY_NODE!MC$1,DA_LMP_Basis!$C$23:$C$35,0),MATCH(LMP_BY_NODE!$A9,DA_LMP_Basis!$C$23:$AF$23,0)))</f>
        <v>105.21630771199834</v>
      </c>
      <c r="MD9" s="30">
        <f>ENERGY_PRICING!MF$19*(1+INDEX(DA_LMP_Basis!$C$23:$AF$35,MATCH(LMP_BY_NODE!MD$1,DA_LMP_Basis!$C$23:$C$35,0),MATCH(LMP_BY_NODE!$A9,DA_LMP_Basis!$C$23:$AF$23,0)))</f>
        <v>85.883302609249213</v>
      </c>
      <c r="ME9" s="30">
        <f>ENERGY_PRICING!MG$19*(1+INDEX(DA_LMP_Basis!$C$23:$AF$35,MATCH(LMP_BY_NODE!ME$1,DA_LMP_Basis!$C$23:$C$35,0),MATCH(LMP_BY_NODE!$A9,DA_LMP_Basis!$C$23:$AF$23,0)))</f>
        <v>56.421968709471464</v>
      </c>
      <c r="MF9" s="30">
        <f>ENERGY_PRICING!MH$19*(1+INDEX(DA_LMP_Basis!$C$23:$AF$35,MATCH(LMP_BY_NODE!MF$1,DA_LMP_Basis!$C$23:$C$35,0),MATCH(LMP_BY_NODE!$A9,DA_LMP_Basis!$C$23:$AF$23,0)))</f>
        <v>63.581638655941944</v>
      </c>
      <c r="MG9" s="30">
        <f>ENERGY_PRICING!MI$19*(1+INDEX(DA_LMP_Basis!$C$23:$AF$35,MATCH(LMP_BY_NODE!MG$1,DA_LMP_Basis!$C$23:$C$35,0),MATCH(LMP_BY_NODE!$A9,DA_LMP_Basis!$C$23:$AF$23,0)))</f>
        <v>105.20944924852847</v>
      </c>
      <c r="MH9" s="30">
        <f>ENERGY_PRICING!MJ$19*(1+INDEX(DA_LMP_Basis!$C$23:$AF$35,MATCH(LMP_BY_NODE!MH$1,DA_LMP_Basis!$C$23:$C$35,0),MATCH(LMP_BY_NODE!$A9,DA_LMP_Basis!$C$23:$AF$23,0)))</f>
        <v>96.878810294056265</v>
      </c>
      <c r="MI9" s="30">
        <f>ENERGY_PRICING!MK$19*(1+INDEX(DA_LMP_Basis!$C$23:$AF$35,MATCH(LMP_BY_NODE!MI$1,DA_LMP_Basis!$C$23:$C$35,0),MATCH(LMP_BY_NODE!$A9,DA_LMP_Basis!$C$23:$AF$23,0)))</f>
        <v>63.167050426414526</v>
      </c>
      <c r="MJ9" s="30">
        <f>ENERGY_PRICING!ML$19*(1+INDEX(DA_LMP_Basis!$C$23:$AF$35,MATCH(LMP_BY_NODE!MJ$1,DA_LMP_Basis!$C$23:$C$35,0),MATCH(LMP_BY_NODE!$A9,DA_LMP_Basis!$C$23:$AF$23,0)))</f>
        <v>58.582019983534963</v>
      </c>
      <c r="MK9" s="30">
        <f>ENERGY_PRICING!MM$19*(1+INDEX(DA_LMP_Basis!$C$23:$AF$35,MATCH(LMP_BY_NODE!MK$1,DA_LMP_Basis!$C$23:$C$35,0),MATCH(LMP_BY_NODE!$A9,DA_LMP_Basis!$C$23:$AF$23,0)))</f>
        <v>78.442364250821868</v>
      </c>
      <c r="ML9" s="30">
        <f>ENERGY_PRICING!MN$19*(1+INDEX(DA_LMP_Basis!$C$23:$AF$35,MATCH(LMP_BY_NODE!ML$1,DA_LMP_Basis!$C$23:$C$35,0),MATCH(LMP_BY_NODE!$A9,DA_LMP_Basis!$C$23:$AF$23,0)))</f>
        <v>125.91262155039686</v>
      </c>
      <c r="MM9" s="30">
        <f>ENERGY_PRICING!MO$19*(1+INDEX(DA_LMP_Basis!$C$23:$AF$35,MATCH(LMP_BY_NODE!MM$1,DA_LMP_Basis!$C$23:$C$35,0),MATCH(LMP_BY_NODE!$A9,DA_LMP_Basis!$C$23:$AF$23,0)))</f>
        <v>178.29486299816892</v>
      </c>
      <c r="MN9" s="30">
        <f>ENERGY_PRICING!MP$19*(1+INDEX(DA_LMP_Basis!$C$23:$AF$35,MATCH(LMP_BY_NODE!MN$1,DA_LMP_Basis!$C$23:$C$35,0),MATCH(LMP_BY_NODE!$A9,DA_LMP_Basis!$C$23:$AF$23,0)))</f>
        <v>157.10274642216277</v>
      </c>
      <c r="MO9" s="30">
        <f>ENERGY_PRICING!MQ$19*(1+INDEX(DA_LMP_Basis!$C$23:$AF$35,MATCH(LMP_BY_NODE!MO$1,DA_LMP_Basis!$C$23:$C$35,0),MATCH(LMP_BY_NODE!$A9,DA_LMP_Basis!$C$23:$AF$23,0)))</f>
        <v>106.54428600508862</v>
      </c>
      <c r="MP9" s="30">
        <f>ENERGY_PRICING!MR$19*(1+INDEX(DA_LMP_Basis!$C$23:$AF$35,MATCH(LMP_BY_NODE!MP$1,DA_LMP_Basis!$C$23:$C$35,0),MATCH(LMP_BY_NODE!$A9,DA_LMP_Basis!$C$23:$AF$23,0)))</f>
        <v>87.893201211621786</v>
      </c>
      <c r="MQ9" s="30">
        <f>ENERGY_PRICING!MS$19*(1+INDEX(DA_LMP_Basis!$C$23:$AF$35,MATCH(LMP_BY_NODE!MQ$1,DA_LMP_Basis!$C$23:$C$35,0),MATCH(LMP_BY_NODE!$A9,DA_LMP_Basis!$C$23:$AF$23,0)))</f>
        <v>57.742393432403148</v>
      </c>
      <c r="MR9" s="30">
        <f>ENERGY_PRICING!MT$19*(1+INDEX(DA_LMP_Basis!$C$23:$AF$35,MATCH(LMP_BY_NODE!MR$1,DA_LMP_Basis!$C$23:$C$35,0),MATCH(LMP_BY_NODE!$A9,DA_LMP_Basis!$C$23:$AF$23,0)))</f>
        <v>65.069618773015051</v>
      </c>
      <c r="MS9" s="30">
        <f>ENERGY_PRICING!MU$19*(1+INDEX(DA_LMP_Basis!$C$23:$AF$35,MATCH(LMP_BY_NODE!MS$1,DA_LMP_Basis!$C$23:$C$35,0),MATCH(LMP_BY_NODE!$A9,DA_LMP_Basis!$C$23:$AF$23,0)))</f>
        <v>107.67163128597416</v>
      </c>
      <c r="MT9" s="30">
        <f>ENERGY_PRICING!MV$19*(1+INDEX(DA_LMP_Basis!$C$23:$AF$35,MATCH(LMP_BY_NODE!MT$1,DA_LMP_Basis!$C$23:$C$35,0),MATCH(LMP_BY_NODE!$A9,DA_LMP_Basis!$C$23:$AF$23,0)))</f>
        <v>99.146033135910173</v>
      </c>
      <c r="MU9" s="30">
        <f>ENERGY_PRICING!MW$19*(1+INDEX(DA_LMP_Basis!$C$23:$AF$35,MATCH(LMP_BY_NODE!MU$1,DA_LMP_Basis!$C$23:$C$35,0),MATCH(LMP_BY_NODE!$A9,DA_LMP_Basis!$C$23:$AF$23,0)))</f>
        <v>64.645328071903862</v>
      </c>
      <c r="MV9" s="30">
        <f>ENERGY_PRICING!MX$19*(1+INDEX(DA_LMP_Basis!$C$23:$AF$35,MATCH(LMP_BY_NODE!MV$1,DA_LMP_Basis!$C$23:$C$35,0),MATCH(LMP_BY_NODE!$A9,DA_LMP_Basis!$C$23:$AF$23,0)))</f>
        <v>59.952995673941039</v>
      </c>
      <c r="MW9" s="30">
        <f>ENERGY_PRICING!MY$19*(1+INDEX(DA_LMP_Basis!$C$23:$AF$35,MATCH(LMP_BY_NODE!MW$1,DA_LMP_Basis!$C$23:$C$35,0),MATCH(LMP_BY_NODE!$A9,DA_LMP_Basis!$C$23:$AF$23,0)))</f>
        <v>79.273718981640627</v>
      </c>
      <c r="MX9" s="30">
        <f>ENERGY_PRICING!MZ$19*(1+INDEX(DA_LMP_Basis!$C$23:$AF$35,MATCH(LMP_BY_NODE!MX$1,DA_LMP_Basis!$C$23:$C$35,0),MATCH(LMP_BY_NODE!$A9,DA_LMP_Basis!$C$23:$AF$23,0)))</f>
        <v>127.17939476195444</v>
      </c>
    </row>
    <row r="10" spans="1:362" x14ac:dyDescent="0.25">
      <c r="A10" s="1">
        <v>783</v>
      </c>
      <c r="B10" s="1" t="s">
        <v>62</v>
      </c>
      <c r="C10" s="30">
        <f>ENERGY_PRICING!E$20*(1+INDEX(DA_LMP_Basis!$C$23:$AF$35,MATCH(LMP_BY_NODE!C$1,DA_LMP_Basis!$C$23:$C$35,0),MATCH(LMP_BY_NODE!$A10,DA_LMP_Basis!$C$23:$AF$23,0)))</f>
        <v>32.061157538134019</v>
      </c>
      <c r="D10" s="30">
        <f>ENERGY_PRICING!F$20*(1+INDEX(DA_LMP_Basis!$C$23:$AF$35,MATCH(LMP_BY_NODE!D$1,DA_LMP_Basis!$C$23:$C$35,0),MATCH(LMP_BY_NODE!$A10,DA_LMP_Basis!$C$23:$AF$23,0)))</f>
        <v>30.354452821017787</v>
      </c>
      <c r="E10" s="30">
        <f>ENERGY_PRICING!G$20*(1+INDEX(DA_LMP_Basis!$C$23:$AF$35,MATCH(LMP_BY_NODE!E$1,DA_LMP_Basis!$C$23:$C$35,0),MATCH(LMP_BY_NODE!$A10,DA_LMP_Basis!$C$23:$AF$23,0)))</f>
        <v>25.547595368143917</v>
      </c>
      <c r="F10" s="30">
        <f>ENERGY_PRICING!H$20*(1+INDEX(DA_LMP_Basis!$C$23:$AF$35,MATCH(LMP_BY_NODE!F$1,DA_LMP_Basis!$C$23:$C$35,0),MATCH(LMP_BY_NODE!$A10,DA_LMP_Basis!$C$23:$AF$23,0)))</f>
        <v>19.565326393344527</v>
      </c>
      <c r="G10" s="30">
        <f>ENERGY_PRICING!I$20*(1+INDEX(DA_LMP_Basis!$C$23:$AF$35,MATCH(LMP_BY_NODE!G$1,DA_LMP_Basis!$C$23:$C$35,0),MATCH(LMP_BY_NODE!$A10,DA_LMP_Basis!$C$23:$AF$23,0)))</f>
        <v>13.806214886987975</v>
      </c>
      <c r="H10" s="30">
        <f>ENERGY_PRICING!J$20*(1+INDEX(DA_LMP_Basis!$C$23:$AF$35,MATCH(LMP_BY_NODE!H$1,DA_LMP_Basis!$C$23:$C$35,0),MATCH(LMP_BY_NODE!$A10,DA_LMP_Basis!$C$23:$AF$23,0)))</f>
        <v>15.942860372308628</v>
      </c>
      <c r="I10" s="30">
        <f>ENERGY_PRICING!K$20*(1+INDEX(DA_LMP_Basis!$C$23:$AF$35,MATCH(LMP_BY_NODE!I$1,DA_LMP_Basis!$C$23:$C$35,0),MATCH(LMP_BY_NODE!$A10,DA_LMP_Basis!$C$23:$AF$23,0)))</f>
        <v>28.109520486957464</v>
      </c>
      <c r="J10" s="30">
        <f>ENERGY_PRICING!L$20*(1+INDEX(DA_LMP_Basis!$C$23:$AF$35,MATCH(LMP_BY_NODE!J$1,DA_LMP_Basis!$C$23:$C$35,0),MATCH(LMP_BY_NODE!$A10,DA_LMP_Basis!$C$23:$AF$23,0)))</f>
        <v>32.438694132124738</v>
      </c>
      <c r="K10" s="30">
        <f>ENERGY_PRICING!M$20*(1+INDEX(DA_LMP_Basis!$C$23:$AF$35,MATCH(LMP_BY_NODE!K$1,DA_LMP_Basis!$C$23:$C$35,0),MATCH(LMP_BY_NODE!$A10,DA_LMP_Basis!$C$23:$AF$23,0)))</f>
        <v>27.191131408277553</v>
      </c>
      <c r="L10" s="30">
        <f>ENERGY_PRICING!N$20*(1+INDEX(DA_LMP_Basis!$C$23:$AF$35,MATCH(LMP_BY_NODE!L$1,DA_LMP_Basis!$C$23:$C$35,0),MATCH(LMP_BY_NODE!$A10,DA_LMP_Basis!$C$23:$AF$23,0)))</f>
        <v>35.558406823872929</v>
      </c>
      <c r="M10" s="30">
        <f>ENERGY_PRICING!O$20*(1+INDEX(DA_LMP_Basis!$C$23:$AF$35,MATCH(LMP_BY_NODE!M$1,DA_LMP_Basis!$C$23:$C$35,0),MATCH(LMP_BY_NODE!$A10,DA_LMP_Basis!$C$23:$AF$23,0)))</f>
        <v>61.525446480923073</v>
      </c>
      <c r="N10" s="30">
        <f>ENERGY_PRICING!P$20*(1+INDEX(DA_LMP_Basis!$C$23:$AF$35,MATCH(LMP_BY_NODE!N$1,DA_LMP_Basis!$C$23:$C$35,0),MATCH(LMP_BY_NODE!$A10,DA_LMP_Basis!$C$23:$AF$23,0)))</f>
        <v>117.21046268964928</v>
      </c>
      <c r="O10" s="30">
        <f>ENERGY_PRICING!Q$20*(1+INDEX(DA_LMP_Basis!$C$23:$AF$35,MATCH(LMP_BY_NODE!O$1,DA_LMP_Basis!$C$23:$C$35,0),MATCH(LMP_BY_NODE!$A10,DA_LMP_Basis!$C$23:$AF$23,0)))</f>
        <v>95.34068205480159</v>
      </c>
      <c r="P10" s="30">
        <f>ENERGY_PRICING!R$20*(1+INDEX(DA_LMP_Basis!$C$23:$AF$35,MATCH(LMP_BY_NODE!P$1,DA_LMP_Basis!$C$23:$C$35,0),MATCH(LMP_BY_NODE!$A10,DA_LMP_Basis!$C$23:$AF$23,0)))</f>
        <v>76.494611920090648</v>
      </c>
      <c r="Q10" s="30">
        <f>ENERGY_PRICING!S$20*(1+INDEX(DA_LMP_Basis!$C$23:$AF$35,MATCH(LMP_BY_NODE!Q$1,DA_LMP_Basis!$C$23:$C$35,0),MATCH(LMP_BY_NODE!$A10,DA_LMP_Basis!$C$23:$AF$23,0)))</f>
        <v>64.834119800934118</v>
      </c>
      <c r="R10" s="30">
        <f>ENERGY_PRICING!T$20*(1+INDEX(DA_LMP_Basis!$C$23:$AF$35,MATCH(LMP_BY_NODE!R$1,DA_LMP_Basis!$C$23:$C$35,0),MATCH(LMP_BY_NODE!$A10,DA_LMP_Basis!$C$23:$AF$23,0)))</f>
        <v>33.827900773539604</v>
      </c>
      <c r="S10" s="30">
        <f>ENERGY_PRICING!U$20*(1+INDEX(DA_LMP_Basis!$C$23:$AF$35,MATCH(LMP_BY_NODE!S$1,DA_LMP_Basis!$C$23:$C$35,0),MATCH(LMP_BY_NODE!$A10,DA_LMP_Basis!$C$23:$AF$23,0)))</f>
        <v>25.988169199036189</v>
      </c>
      <c r="T10" s="30">
        <f>ENERGY_PRICING!V$20*(1+INDEX(DA_LMP_Basis!$C$23:$AF$35,MATCH(LMP_BY_NODE!T$1,DA_LMP_Basis!$C$23:$C$35,0),MATCH(LMP_BY_NODE!$A10,DA_LMP_Basis!$C$23:$AF$23,0)))</f>
        <v>29.41422928952138</v>
      </c>
      <c r="U10" s="30">
        <f>ENERGY_PRICING!W$20*(1+INDEX(DA_LMP_Basis!$C$23:$AF$35,MATCH(LMP_BY_NODE!U$1,DA_LMP_Basis!$C$23:$C$35,0),MATCH(LMP_BY_NODE!$A10,DA_LMP_Basis!$C$23:$AF$23,0)))</f>
        <v>79.060807067621738</v>
      </c>
      <c r="V10" s="30">
        <f>ENERGY_PRICING!X$20*(1+INDEX(DA_LMP_Basis!$C$23:$AF$35,MATCH(LMP_BY_NODE!V$1,DA_LMP_Basis!$C$23:$C$35,0),MATCH(LMP_BY_NODE!$A10,DA_LMP_Basis!$C$23:$AF$23,0)))</f>
        <v>52.029731684514289</v>
      </c>
      <c r="W10" s="30">
        <f>ENERGY_PRICING!Y$20*(1+INDEX(DA_LMP_Basis!$C$23:$AF$35,MATCH(LMP_BY_NODE!W$1,DA_LMP_Basis!$C$23:$C$35,0),MATCH(LMP_BY_NODE!$A10,DA_LMP_Basis!$C$23:$AF$23,0)))</f>
        <v>61.499808558732894</v>
      </c>
      <c r="X10" s="30">
        <f>ENERGY_PRICING!Z$20*(1+INDEX(DA_LMP_Basis!$C$23:$AF$35,MATCH(LMP_BY_NODE!X$1,DA_LMP_Basis!$C$23:$C$35,0),MATCH(LMP_BY_NODE!$A10,DA_LMP_Basis!$C$23:$AF$23,0)))</f>
        <v>56.365936091688681</v>
      </c>
      <c r="Y10" s="30">
        <f>ENERGY_PRICING!AA$20*(1+INDEX(DA_LMP_Basis!$C$23:$AF$35,MATCH(LMP_BY_NODE!Y$1,DA_LMP_Basis!$C$23:$C$35,0),MATCH(LMP_BY_NODE!$A10,DA_LMP_Basis!$C$23:$AF$23,0)))</f>
        <v>102.57248188975007</v>
      </c>
      <c r="Z10" s="30">
        <f>ENERGY_PRICING!AB$20*(1+INDEX(DA_LMP_Basis!$C$23:$AF$35,MATCH(LMP_BY_NODE!Z$1,DA_LMP_Basis!$C$23:$C$35,0),MATCH(LMP_BY_NODE!$A10,DA_LMP_Basis!$C$23:$AF$23,0)))</f>
        <v>200.72730835737389</v>
      </c>
      <c r="AA10" s="30">
        <f>ENERGY_PRICING!AC$20*(1+INDEX(DA_LMP_Basis!$C$23:$AF$35,MATCH(LMP_BY_NODE!AA$1,DA_LMP_Basis!$C$23:$C$35,0),MATCH(LMP_BY_NODE!$A10,DA_LMP_Basis!$C$23:$AF$23,0)))</f>
        <v>194.20895338368837</v>
      </c>
      <c r="AB10" s="30">
        <f>ENERGY_PRICING!AD$20*(1+INDEX(DA_LMP_Basis!$C$23:$AF$35,MATCH(LMP_BY_NODE!AB$1,DA_LMP_Basis!$C$23:$C$35,0),MATCH(LMP_BY_NODE!$A10,DA_LMP_Basis!$C$23:$AF$23,0)))</f>
        <v>192.29544281647583</v>
      </c>
      <c r="AC10" s="30">
        <f>ENERGY_PRICING!AE$20*(1+INDEX(DA_LMP_Basis!$C$23:$AF$35,MATCH(LMP_BY_NODE!AC$1,DA_LMP_Basis!$C$23:$C$35,0),MATCH(LMP_BY_NODE!$A10,DA_LMP_Basis!$C$23:$AF$23,0)))</f>
        <v>110.24174486132405</v>
      </c>
      <c r="AD10" s="30">
        <f>ENERGY_PRICING!AF$20*(1+INDEX(DA_LMP_Basis!$C$23:$AF$35,MATCH(LMP_BY_NODE!AD$1,DA_LMP_Basis!$C$23:$C$35,0),MATCH(LMP_BY_NODE!$A10,DA_LMP_Basis!$C$23:$AF$23,0)))</f>
        <v>50.829953309744184</v>
      </c>
      <c r="AE10" s="30">
        <f>ENERGY_PRICING!AG$20*(1+INDEX(DA_LMP_Basis!$C$23:$AF$35,MATCH(LMP_BY_NODE!AE$1,DA_LMP_Basis!$C$23:$C$35,0),MATCH(LMP_BY_NODE!$A10,DA_LMP_Basis!$C$23:$AF$23,0)))</f>
        <v>32.68307596883335</v>
      </c>
      <c r="AF10" s="30">
        <f>ENERGY_PRICING!AH$20*(1+INDEX(DA_LMP_Basis!$C$23:$AF$35,MATCH(LMP_BY_NODE!AF$1,DA_LMP_Basis!$C$23:$C$35,0),MATCH(LMP_BY_NODE!$A10,DA_LMP_Basis!$C$23:$AF$23,0)))</f>
        <v>35.259100886912009</v>
      </c>
      <c r="AG10" s="30">
        <f>ENERGY_PRICING!AI$20*(1+INDEX(DA_LMP_Basis!$C$23:$AF$35,MATCH(LMP_BY_NODE!AG$1,DA_LMP_Basis!$C$23:$C$35,0),MATCH(LMP_BY_NODE!$A10,DA_LMP_Basis!$C$23:$AF$23,0)))</f>
        <v>49.826064473629309</v>
      </c>
      <c r="AH10" s="30">
        <f>ENERGY_PRICING!AJ$20*(1+INDEX(DA_LMP_Basis!$C$23:$AF$35,MATCH(LMP_BY_NODE!AH$1,DA_LMP_Basis!$C$23:$C$35,0),MATCH(LMP_BY_NODE!$A10,DA_LMP_Basis!$C$23:$AF$23,0)))</f>
        <v>45.880763394526234</v>
      </c>
      <c r="AI10" s="30">
        <f>ENERGY_PRICING!AK$20*(1+INDEX(DA_LMP_Basis!$C$23:$AF$35,MATCH(LMP_BY_NODE!AI$1,DA_LMP_Basis!$C$23:$C$35,0),MATCH(LMP_BY_NODE!$A10,DA_LMP_Basis!$C$23:$AF$23,0)))</f>
        <v>36.518632012359681</v>
      </c>
      <c r="AJ10" s="30">
        <f>ENERGY_PRICING!AL$20*(1+INDEX(DA_LMP_Basis!$C$23:$AF$35,MATCH(LMP_BY_NODE!AJ$1,DA_LMP_Basis!$C$23:$C$35,0),MATCH(LMP_BY_NODE!$A10,DA_LMP_Basis!$C$23:$AF$23,0)))</f>
        <v>33.867898150660046</v>
      </c>
      <c r="AK10" s="30">
        <f>ENERGY_PRICING!AM$20*(1+INDEX(DA_LMP_Basis!$C$23:$AF$35,MATCH(LMP_BY_NODE!AK$1,DA_LMP_Basis!$C$23:$C$35,0),MATCH(LMP_BY_NODE!$A10,DA_LMP_Basis!$C$23:$AF$23,0)))</f>
        <v>77.158711293941735</v>
      </c>
      <c r="AL10" s="30">
        <f>ENERGY_PRICING!AN$20*(1+INDEX(DA_LMP_Basis!$C$23:$AF$35,MATCH(LMP_BY_NODE!AL$1,DA_LMP_Basis!$C$23:$C$35,0),MATCH(LMP_BY_NODE!$A10,DA_LMP_Basis!$C$23:$AF$23,0)))</f>
        <v>136.6134344648448</v>
      </c>
      <c r="AM10" s="30">
        <f>ENERGY_PRICING!AO$20*(1+INDEX(DA_LMP_Basis!$C$23:$AF$35,MATCH(LMP_BY_NODE!AM$1,DA_LMP_Basis!$C$23:$C$35,0),MATCH(LMP_BY_NODE!$A10,DA_LMP_Basis!$C$23:$AF$23,0)))</f>
        <v>134.14416406973925</v>
      </c>
      <c r="AN10" s="30">
        <f>ENERGY_PRICING!AP$20*(1+INDEX(DA_LMP_Basis!$C$23:$AF$35,MATCH(LMP_BY_NODE!AN$1,DA_LMP_Basis!$C$23:$C$35,0),MATCH(LMP_BY_NODE!$A10,DA_LMP_Basis!$C$23:$AF$23,0)))</f>
        <v>115.59680928473587</v>
      </c>
      <c r="AO10" s="30">
        <f>ENERGY_PRICING!AQ$20*(1+INDEX(DA_LMP_Basis!$C$23:$AF$35,MATCH(LMP_BY_NODE!AO$1,DA_LMP_Basis!$C$23:$C$35,0),MATCH(LMP_BY_NODE!$A10,DA_LMP_Basis!$C$23:$AF$23,0)))</f>
        <v>73.425681502517335</v>
      </c>
      <c r="AP10" s="30">
        <f>ENERGY_PRICING!AR$20*(1+INDEX(DA_LMP_Basis!$C$23:$AF$35,MATCH(LMP_BY_NODE!AP$1,DA_LMP_Basis!$C$23:$C$35,0),MATCH(LMP_BY_NODE!$A10,DA_LMP_Basis!$C$23:$AF$23,0)))</f>
        <v>42.970576658280038</v>
      </c>
      <c r="AQ10" s="30">
        <f>ENERGY_PRICING!AS$20*(1+INDEX(DA_LMP_Basis!$C$23:$AF$35,MATCH(LMP_BY_NODE!AQ$1,DA_LMP_Basis!$C$23:$C$35,0),MATCH(LMP_BY_NODE!$A10,DA_LMP_Basis!$C$23:$AF$23,0)))</f>
        <v>25.923198776038596</v>
      </c>
      <c r="AR10" s="30">
        <f>ENERGY_PRICING!AT$20*(1+INDEX(DA_LMP_Basis!$C$23:$AF$35,MATCH(LMP_BY_NODE!AR$1,DA_LMP_Basis!$C$23:$C$35,0),MATCH(LMP_BY_NODE!$A10,DA_LMP_Basis!$C$23:$AF$23,0)))</f>
        <v>27.778171565725515</v>
      </c>
      <c r="AS10" s="30">
        <f>ENERGY_PRICING!AU$20*(1+INDEX(DA_LMP_Basis!$C$23:$AF$35,MATCH(LMP_BY_NODE!AS$1,DA_LMP_Basis!$C$23:$C$35,0),MATCH(LMP_BY_NODE!$A10,DA_LMP_Basis!$C$23:$AF$23,0)))</f>
        <v>46.181833278667057</v>
      </c>
      <c r="AT10" s="30">
        <f>ENERGY_PRICING!AV$20*(1+INDEX(DA_LMP_Basis!$C$23:$AF$35,MATCH(LMP_BY_NODE!AT$1,DA_LMP_Basis!$C$23:$C$35,0),MATCH(LMP_BY_NODE!$A10,DA_LMP_Basis!$C$23:$AF$23,0)))</f>
        <v>42.52508778624081</v>
      </c>
      <c r="AU10" s="30">
        <f>ENERGY_PRICING!AW$20*(1+INDEX(DA_LMP_Basis!$C$23:$AF$35,MATCH(LMP_BY_NODE!AU$1,DA_LMP_Basis!$C$23:$C$35,0),MATCH(LMP_BY_NODE!$A10,DA_LMP_Basis!$C$23:$AF$23,0)))</f>
        <v>32.003374808591417</v>
      </c>
      <c r="AV10" s="30">
        <f>ENERGY_PRICING!AX$20*(1+INDEX(DA_LMP_Basis!$C$23:$AF$35,MATCH(LMP_BY_NODE!AV$1,DA_LMP_Basis!$C$23:$C$35,0),MATCH(LMP_BY_NODE!$A10,DA_LMP_Basis!$C$23:$AF$23,0)))</f>
        <v>29.680384471355161</v>
      </c>
      <c r="AW10" s="30">
        <f>ENERGY_PRICING!AY$20*(1+INDEX(DA_LMP_Basis!$C$23:$AF$35,MATCH(LMP_BY_NODE!AW$1,DA_LMP_Basis!$C$23:$C$35,0),MATCH(LMP_BY_NODE!$A10,DA_LMP_Basis!$C$23:$AF$23,0)))</f>
        <v>51.99892573548982</v>
      </c>
      <c r="AX10" s="30">
        <f>ENERGY_PRICING!AZ$20*(1+INDEX(DA_LMP_Basis!$C$23:$AF$35,MATCH(LMP_BY_NODE!AX$1,DA_LMP_Basis!$C$23:$C$35,0),MATCH(LMP_BY_NODE!$A10,DA_LMP_Basis!$C$23:$AF$23,0)))</f>
        <v>88.444524959955132</v>
      </c>
      <c r="AY10" s="30">
        <f>ENERGY_PRICING!BA$20*(1+INDEX(DA_LMP_Basis!$C$23:$AF$35,MATCH(LMP_BY_NODE!AY$1,DA_LMP_Basis!$C$23:$C$35,0),MATCH(LMP_BY_NODE!$A10,DA_LMP_Basis!$C$23:$AF$23,0)))</f>
        <v>131.3622415573434</v>
      </c>
      <c r="AZ10" s="30">
        <f>ENERGY_PRICING!BB$20*(1+INDEX(DA_LMP_Basis!$C$23:$AF$35,MATCH(LMP_BY_NODE!AZ$1,DA_LMP_Basis!$C$23:$C$35,0),MATCH(LMP_BY_NODE!$A10,DA_LMP_Basis!$C$23:$AF$23,0)))</f>
        <v>113.1455459130283</v>
      </c>
      <c r="BA10" s="30">
        <f>ENERGY_PRICING!BC$20*(1+INDEX(DA_LMP_Basis!$C$23:$AF$35,MATCH(LMP_BY_NODE!BA$1,DA_LMP_Basis!$C$23:$C$35,0),MATCH(LMP_BY_NODE!$A10,DA_LMP_Basis!$C$23:$AF$23,0)))</f>
        <v>70.231181630759892</v>
      </c>
      <c r="BB10" s="30">
        <f>ENERGY_PRICING!BD$20*(1+INDEX(DA_LMP_Basis!$C$23:$AF$35,MATCH(LMP_BY_NODE!BB$1,DA_LMP_Basis!$C$23:$C$35,0),MATCH(LMP_BY_NODE!$A10,DA_LMP_Basis!$C$23:$AF$23,0)))</f>
        <v>38.135692789370118</v>
      </c>
      <c r="BC10" s="30">
        <f>ENERGY_PRICING!BE$20*(1+INDEX(DA_LMP_Basis!$C$23:$AF$35,MATCH(LMP_BY_NODE!BC$1,DA_LMP_Basis!$C$23:$C$35,0),MATCH(LMP_BY_NODE!$A10,DA_LMP_Basis!$C$23:$AF$23,0)))</f>
        <v>22.746869290821689</v>
      </c>
      <c r="BD10" s="30">
        <f>ENERGY_PRICING!BF$20*(1+INDEX(DA_LMP_Basis!$C$23:$AF$35,MATCH(LMP_BY_NODE!BD$1,DA_LMP_Basis!$C$23:$C$35,0),MATCH(LMP_BY_NODE!$A10,DA_LMP_Basis!$C$23:$AF$23,0)))</f>
        <v>24.198781512514319</v>
      </c>
      <c r="BE10" s="30">
        <f>ENERGY_PRICING!BG$20*(1+INDEX(DA_LMP_Basis!$C$23:$AF$35,MATCH(LMP_BY_NODE!BE$1,DA_LMP_Basis!$C$23:$C$35,0),MATCH(LMP_BY_NODE!$A10,DA_LMP_Basis!$C$23:$AF$23,0)))</f>
        <v>40.258965228948803</v>
      </c>
      <c r="BF10" s="30">
        <f>ENERGY_PRICING!BH$20*(1+INDEX(DA_LMP_Basis!$C$23:$AF$35,MATCH(LMP_BY_NODE!BF$1,DA_LMP_Basis!$C$23:$C$35,0),MATCH(LMP_BY_NODE!$A10,DA_LMP_Basis!$C$23:$AF$23,0)))</f>
        <v>37.071201141231043</v>
      </c>
      <c r="BG10" s="30">
        <f>ENERGY_PRICING!BI$20*(1+INDEX(DA_LMP_Basis!$C$23:$AF$35,MATCH(LMP_BY_NODE!BG$1,DA_LMP_Basis!$C$23:$C$35,0),MATCH(LMP_BY_NODE!$A10,DA_LMP_Basis!$C$23:$AF$23,0)))</f>
        <v>28.447324402113448</v>
      </c>
      <c r="BH10" s="30">
        <f>ENERGY_PRICING!BJ$20*(1+INDEX(DA_LMP_Basis!$C$23:$AF$35,MATCH(LMP_BY_NODE!BH$1,DA_LMP_Basis!$C$23:$C$35,0),MATCH(LMP_BY_NODE!$A10,DA_LMP_Basis!$C$23:$AF$23,0)))</f>
        <v>26.382452803365851</v>
      </c>
      <c r="BI10" s="30">
        <f>ENERGY_PRICING!BK$20*(1+INDEX(DA_LMP_Basis!$C$23:$AF$35,MATCH(LMP_BY_NODE!BI$1,DA_LMP_Basis!$C$23:$C$35,0),MATCH(LMP_BY_NODE!$A10,DA_LMP_Basis!$C$23:$AF$23,0)))</f>
        <v>49.99907182612705</v>
      </c>
      <c r="BJ10" s="30">
        <f>ENERGY_PRICING!BL$20*(1+INDEX(DA_LMP_Basis!$C$23:$AF$35,MATCH(LMP_BY_NODE!BJ$1,DA_LMP_Basis!$C$23:$C$35,0),MATCH(LMP_BY_NODE!$A10,DA_LMP_Basis!$C$23:$AF$23,0)))</f>
        <v>85.397256128135979</v>
      </c>
      <c r="BK10" s="30">
        <f>ENERGY_PRICING!BM$20*(1+INDEX(DA_LMP_Basis!$C$23:$AF$35,MATCH(LMP_BY_NODE!BK$1,DA_LMP_Basis!$C$23:$C$35,0),MATCH(LMP_BY_NODE!$A10,DA_LMP_Basis!$C$23:$AF$23,0)))</f>
        <v>130.51535587977656</v>
      </c>
      <c r="BL10" s="30">
        <f>ENERGY_PRICING!BN$20*(1+INDEX(DA_LMP_Basis!$C$23:$AF$35,MATCH(LMP_BY_NODE!BL$1,DA_LMP_Basis!$C$23:$C$35,0),MATCH(LMP_BY_NODE!$A10,DA_LMP_Basis!$C$23:$AF$23,0)))</f>
        <v>112.39932101560817</v>
      </c>
      <c r="BM10" s="30">
        <f>ENERGY_PRICING!BO$20*(1+INDEX(DA_LMP_Basis!$C$23:$AF$35,MATCH(LMP_BY_NODE!BM$1,DA_LMP_Basis!$C$23:$C$35,0),MATCH(LMP_BY_NODE!$A10,DA_LMP_Basis!$C$23:$AF$23,0)))</f>
        <v>69.258697251225328</v>
      </c>
      <c r="BN10" s="30">
        <f>ENERGY_PRICING!BP$20*(1+INDEX(DA_LMP_Basis!$C$23:$AF$35,MATCH(LMP_BY_NODE!BN$1,DA_LMP_Basis!$C$23:$C$35,0),MATCH(LMP_BY_NODE!$A10,DA_LMP_Basis!$C$23:$AF$23,0)))</f>
        <v>36.663835150261221</v>
      </c>
      <c r="BO10" s="30">
        <f>ENERGY_PRICING!BQ$20*(1+INDEX(DA_LMP_Basis!$C$23:$AF$35,MATCH(LMP_BY_NODE!BO$1,DA_LMP_Basis!$C$23:$C$35,0),MATCH(LMP_BY_NODE!$A10,DA_LMP_Basis!$C$23:$AF$23,0)))</f>
        <v>21.779916424134253</v>
      </c>
      <c r="BP10" s="30">
        <f>ENERGY_PRICING!BR$20*(1+INDEX(DA_LMP_Basis!$C$23:$AF$35,MATCH(LMP_BY_NODE!BP$1,DA_LMP_Basis!$C$23:$C$35,0),MATCH(LMP_BY_NODE!$A10,DA_LMP_Basis!$C$23:$AF$23,0)))</f>
        <v>23.109127089365359</v>
      </c>
      <c r="BQ10" s="30">
        <f>ENERGY_PRICING!BS$20*(1+INDEX(DA_LMP_Basis!$C$23:$AF$35,MATCH(LMP_BY_NODE!BQ$1,DA_LMP_Basis!$C$23:$C$35,0),MATCH(LMP_BY_NODE!$A10,DA_LMP_Basis!$C$23:$AF$23,0)))</f>
        <v>38.455898429253914</v>
      </c>
      <c r="BR10" s="30">
        <f>ENERGY_PRICING!BT$20*(1+INDEX(DA_LMP_Basis!$C$23:$AF$35,MATCH(LMP_BY_NODE!BR$1,DA_LMP_Basis!$C$23:$C$35,0),MATCH(LMP_BY_NODE!$A10,DA_LMP_Basis!$C$23:$AF$23,0)))</f>
        <v>35.410903823045096</v>
      </c>
      <c r="BS10" s="30">
        <f>ENERGY_PRICING!BU$20*(1+INDEX(DA_LMP_Basis!$C$23:$AF$35,MATCH(LMP_BY_NODE!BS$1,DA_LMP_Basis!$C$23:$C$35,0),MATCH(LMP_BY_NODE!$A10,DA_LMP_Basis!$C$23:$AF$23,0)))</f>
        <v>27.36477514183288</v>
      </c>
      <c r="BT10" s="30">
        <f>ENERGY_PRICING!BV$20*(1+INDEX(DA_LMP_Basis!$C$23:$AF$35,MATCH(LMP_BY_NODE!BT$1,DA_LMP_Basis!$C$23:$C$35,0),MATCH(LMP_BY_NODE!$A10,DA_LMP_Basis!$C$23:$AF$23,0)))</f>
        <v>25.378481239539308</v>
      </c>
      <c r="BU10" s="30">
        <f>ENERGY_PRICING!BW$20*(1+INDEX(DA_LMP_Basis!$C$23:$AF$35,MATCH(LMP_BY_NODE!BU$1,DA_LMP_Basis!$C$23:$C$35,0),MATCH(LMP_BY_NODE!$A10,DA_LMP_Basis!$C$23:$AF$23,0)))</f>
        <v>49.390267078504237</v>
      </c>
      <c r="BV10" s="30">
        <f>ENERGY_PRICING!BX$20*(1+INDEX(DA_LMP_Basis!$C$23:$AF$35,MATCH(LMP_BY_NODE!BV$1,DA_LMP_Basis!$C$23:$C$35,0),MATCH(LMP_BY_NODE!$A10,DA_LMP_Basis!$C$23:$AF$23,0)))</f>
        <v>84.469592500603468</v>
      </c>
      <c r="BW10" s="30">
        <f>ENERGY_PRICING!BY$20*(1+INDEX(DA_LMP_Basis!$C$23:$AF$35,MATCH(LMP_BY_NODE!BW$1,DA_LMP_Basis!$C$23:$C$35,0),MATCH(LMP_BY_NODE!$A10,DA_LMP_Basis!$C$23:$AF$23,0)))</f>
        <v>130.1667196433616</v>
      </c>
      <c r="BX10" s="30">
        <f>ENERGY_PRICING!BZ$20*(1+INDEX(DA_LMP_Basis!$C$23:$AF$35,MATCH(LMP_BY_NODE!BX$1,DA_LMP_Basis!$C$23:$C$35,0),MATCH(LMP_BY_NODE!$A10,DA_LMP_Basis!$C$23:$AF$23,0)))</f>
        <v>112.09212366105712</v>
      </c>
      <c r="BY10" s="30">
        <f>ENERGY_PRICING!CA$20*(1+INDEX(DA_LMP_Basis!$C$23:$AF$35,MATCH(LMP_BY_NODE!BY$1,DA_LMP_Basis!$C$23:$C$35,0),MATCH(LMP_BY_NODE!$A10,DA_LMP_Basis!$C$23:$AF$23,0)))</f>
        <v>68.858355973725679</v>
      </c>
      <c r="BZ10" s="30">
        <f>ENERGY_PRICING!CB$20*(1+INDEX(DA_LMP_Basis!$C$23:$AF$35,MATCH(LMP_BY_NODE!BZ$1,DA_LMP_Basis!$C$23:$C$35,0),MATCH(LMP_BY_NODE!$A10,DA_LMP_Basis!$C$23:$AF$23,0)))</f>
        <v>36.057917584962667</v>
      </c>
      <c r="CA10" s="30">
        <f>ENERGY_PRICING!CC$20*(1+INDEX(DA_LMP_Basis!$C$23:$AF$35,MATCH(LMP_BY_NODE!CA$1,DA_LMP_Basis!$C$23:$C$35,0),MATCH(LMP_BY_NODE!$A10,DA_LMP_Basis!$C$23:$AF$23,0)))</f>
        <v>21.381852296752722</v>
      </c>
      <c r="CB10" s="30">
        <f>ENERGY_PRICING!CD$20*(1+INDEX(DA_LMP_Basis!$C$23:$AF$35,MATCH(LMP_BY_NODE!CB$1,DA_LMP_Basis!$C$23:$C$35,0),MATCH(LMP_BY_NODE!$A10,DA_LMP_Basis!$C$23:$AF$23,0)))</f>
        <v>22.660550584717154</v>
      </c>
      <c r="CC10" s="30">
        <f>ENERGY_PRICING!CE$20*(1+INDEX(DA_LMP_Basis!$C$23:$AF$35,MATCH(LMP_BY_NODE!CC$1,DA_LMP_Basis!$C$23:$C$35,0),MATCH(LMP_BY_NODE!$A10,DA_LMP_Basis!$C$23:$AF$23,0)))</f>
        <v>37.713632454398343</v>
      </c>
      <c r="CD10" s="30">
        <f>ENERGY_PRICING!CF$20*(1+INDEX(DA_LMP_Basis!$C$23:$AF$35,MATCH(LMP_BY_NODE!CD$1,DA_LMP_Basis!$C$23:$C$35,0),MATCH(LMP_BY_NODE!$A10,DA_LMP_Basis!$C$23:$AF$23,0)))</f>
        <v>34.727411559950951</v>
      </c>
      <c r="CE10" s="30">
        <f>ENERGY_PRICING!CG$20*(1+INDEX(DA_LMP_Basis!$C$23:$AF$35,MATCH(LMP_BY_NODE!CE$1,DA_LMP_Basis!$C$23:$C$35,0),MATCH(LMP_BY_NODE!$A10,DA_LMP_Basis!$C$23:$AF$23,0)))</f>
        <v>26.919123609594969</v>
      </c>
      <c r="CF10" s="30">
        <f>ENERGY_PRICING!CH$20*(1+INDEX(DA_LMP_Basis!$C$23:$AF$35,MATCH(LMP_BY_NODE!CF$1,DA_LMP_Basis!$C$23:$C$35,0),MATCH(LMP_BY_NODE!$A10,DA_LMP_Basis!$C$23:$AF$23,0)))</f>
        <v>24.965177677143792</v>
      </c>
      <c r="CG10" s="30">
        <f>ENERGY_PRICING!CI$20*(1+INDEX(DA_LMP_Basis!$C$23:$AF$35,MATCH(LMP_BY_NODE!CG$1,DA_LMP_Basis!$C$23:$C$35,0),MATCH(LMP_BY_NODE!$A10,DA_LMP_Basis!$C$23:$AF$23,0)))</f>
        <v>49.139641283848469</v>
      </c>
      <c r="CH10" s="30">
        <f>ENERGY_PRICING!CJ$20*(1+INDEX(DA_LMP_Basis!$C$23:$AF$35,MATCH(LMP_BY_NODE!CH$1,DA_LMP_Basis!$C$23:$C$35,0),MATCH(LMP_BY_NODE!$A10,DA_LMP_Basis!$C$23:$AF$23,0)))</f>
        <v>84.087702519075876</v>
      </c>
      <c r="CI10" s="30">
        <f>ENERGY_PRICING!CK$20*(1+INDEX(DA_LMP_Basis!$C$23:$AF$35,MATCH(LMP_BY_NODE!CI$1,DA_LMP_Basis!$C$23:$C$35,0),MATCH(LMP_BY_NODE!$A10,DA_LMP_Basis!$C$23:$AF$23,0)))</f>
        <v>131.47318822979511</v>
      </c>
      <c r="CJ10" s="30">
        <f>ENERGY_PRICING!CL$20*(1+INDEX(DA_LMP_Basis!$C$23:$AF$35,MATCH(LMP_BY_NODE!CJ$1,DA_LMP_Basis!$C$23:$C$35,0),MATCH(LMP_BY_NODE!$A10,DA_LMP_Basis!$C$23:$AF$23,0)))</f>
        <v>113.24330547073774</v>
      </c>
      <c r="CK10" s="30">
        <f>ENERGY_PRICING!CM$20*(1+INDEX(DA_LMP_Basis!$C$23:$AF$35,MATCH(LMP_BY_NODE!CK$1,DA_LMP_Basis!$C$23:$C$35,0),MATCH(LMP_BY_NODE!$A10,DA_LMP_Basis!$C$23:$AF$23,0)))</f>
        <v>70.358582422600676</v>
      </c>
      <c r="CL10" s="30">
        <f>ENERGY_PRICING!CN$20*(1+INDEX(DA_LMP_Basis!$C$23:$AF$35,MATCH(LMP_BY_NODE!CL$1,DA_LMP_Basis!$C$23:$C$35,0),MATCH(LMP_BY_NODE!$A10,DA_LMP_Basis!$C$23:$AF$23,0)))</f>
        <v>38.328514219354524</v>
      </c>
      <c r="CM10" s="30">
        <f>ENERGY_PRICING!CO$20*(1+INDEX(DA_LMP_Basis!$C$23:$AF$35,MATCH(LMP_BY_NODE!CM$1,DA_LMP_Basis!$C$23:$C$35,0),MATCH(LMP_BY_NODE!$A10,DA_LMP_Basis!$C$23:$AF$23,0)))</f>
        <v>22.873545424116138</v>
      </c>
      <c r="CN10" s="30">
        <f>ENERGY_PRICING!CP$20*(1+INDEX(DA_LMP_Basis!$C$23:$AF$35,MATCH(LMP_BY_NODE!CN$1,DA_LMP_Basis!$C$23:$C$35,0),MATCH(LMP_BY_NODE!$A10,DA_LMP_Basis!$C$23:$AF$23,0)))</f>
        <v>24.341532223233624</v>
      </c>
      <c r="CO10" s="30">
        <f>ENERGY_PRICING!CQ$20*(1+INDEX(DA_LMP_Basis!$C$23:$AF$35,MATCH(LMP_BY_NODE!CO$1,DA_LMP_Basis!$C$23:$C$35,0),MATCH(LMP_BY_NODE!$A10,DA_LMP_Basis!$C$23:$AF$23,0)))</f>
        <v>40.495176877029841</v>
      </c>
      <c r="CP10" s="30">
        <f>ENERGY_PRICING!CR$20*(1+INDEX(DA_LMP_Basis!$C$23:$AF$35,MATCH(LMP_BY_NODE!CP$1,DA_LMP_Basis!$C$23:$C$35,0),MATCH(LMP_BY_NODE!$A10,DA_LMP_Basis!$C$23:$AF$23,0)))</f>
        <v>37.288709203549978</v>
      </c>
      <c r="CQ10" s="30">
        <f>ENERGY_PRICING!CS$20*(1+INDEX(DA_LMP_Basis!$C$23:$AF$35,MATCH(LMP_BY_NODE!CQ$1,DA_LMP_Basis!$C$23:$C$35,0),MATCH(LMP_BY_NODE!$A10,DA_LMP_Basis!$C$23:$AF$23,0)))</f>
        <v>28.589144297495618</v>
      </c>
      <c r="CR10" s="30">
        <f>ENERGY_PRICING!CT$20*(1+INDEX(DA_LMP_Basis!$C$23:$AF$35,MATCH(LMP_BY_NODE!CR$1,DA_LMP_Basis!$C$23:$C$35,0),MATCH(LMP_BY_NODE!$A10,DA_LMP_Basis!$C$23:$AF$23,0)))</f>
        <v>26.51397858918704</v>
      </c>
      <c r="CS10" s="30">
        <f>ENERGY_PRICING!CU$20*(1+INDEX(DA_LMP_Basis!$C$23:$AF$35,MATCH(LMP_BY_NODE!CS$1,DA_LMP_Basis!$C$23:$C$35,0),MATCH(LMP_BY_NODE!$A10,DA_LMP_Basis!$C$23:$AF$23,0)))</f>
        <v>50.078828589891934</v>
      </c>
      <c r="CT10" s="30">
        <f>ENERGY_PRICING!CV$20*(1+INDEX(DA_LMP_Basis!$C$23:$AF$35,MATCH(LMP_BY_NODE!CT$1,DA_LMP_Basis!$C$23:$C$35,0),MATCH(LMP_BY_NODE!$A10,DA_LMP_Basis!$C$23:$AF$23,0)))</f>
        <v>85.518785155436248</v>
      </c>
      <c r="CU10" s="30">
        <f>ENERGY_PRICING!CW$20*(1+INDEX(DA_LMP_Basis!$C$23:$AF$35,MATCH(LMP_BY_NODE!CU$1,DA_LMP_Basis!$C$23:$C$35,0),MATCH(LMP_BY_NODE!$A10,DA_LMP_Basis!$C$23:$AF$23,0)))</f>
        <v>132.57070673152924</v>
      </c>
      <c r="CV10" s="30">
        <f>ENERGY_PRICING!CX$20*(1+INDEX(DA_LMP_Basis!$C$23:$AF$35,MATCH(LMP_BY_NODE!CV$1,DA_LMP_Basis!$C$23:$C$35,0),MATCH(LMP_BY_NODE!$A10,DA_LMP_Basis!$C$23:$AF$23,0)))</f>
        <v>114.21037299008258</v>
      </c>
      <c r="CW10" s="30">
        <f>ENERGY_PRICING!CY$20*(1+INDEX(DA_LMP_Basis!$C$23:$AF$35,MATCH(LMP_BY_NODE!CW$1,DA_LMP_Basis!$C$23:$C$35,0),MATCH(LMP_BY_NODE!$A10,DA_LMP_Basis!$C$23:$AF$23,0)))</f>
        <v>71.618870118400523</v>
      </c>
      <c r="CX10" s="30">
        <f>ENERGY_PRICING!CZ$20*(1+INDEX(DA_LMP_Basis!$C$23:$AF$35,MATCH(LMP_BY_NODE!CX$1,DA_LMP_Basis!$C$23:$C$35,0),MATCH(LMP_BY_NODE!$A10,DA_LMP_Basis!$C$23:$AF$23,0)))</f>
        <v>40.235962926577734</v>
      </c>
      <c r="CY10" s="30">
        <f>ENERGY_PRICING!DA$20*(1+INDEX(DA_LMP_Basis!$C$23:$AF$35,MATCH(LMP_BY_NODE!CY$1,DA_LMP_Basis!$C$23:$C$35,0),MATCH(LMP_BY_NODE!$A10,DA_LMP_Basis!$C$23:$AF$23,0)))</f>
        <v>24.126664575384996</v>
      </c>
      <c r="CZ10" s="30">
        <f>ENERGY_PRICING!DB$20*(1+INDEX(DA_LMP_Basis!$C$23:$AF$35,MATCH(LMP_BY_NODE!CZ$1,DA_LMP_Basis!$C$23:$C$35,0),MATCH(LMP_BY_NODE!$A10,DA_LMP_Basis!$C$23:$AF$23,0)))</f>
        <v>25.753666023085284</v>
      </c>
      <c r="DA10" s="30">
        <f>ENERGY_PRICING!DC$20*(1+INDEX(DA_LMP_Basis!$C$23:$AF$35,MATCH(LMP_BY_NODE!DA$1,DA_LMP_Basis!$C$23:$C$35,0),MATCH(LMP_BY_NODE!$A10,DA_LMP_Basis!$C$23:$AF$23,0)))</f>
        <v>42.831854925728429</v>
      </c>
      <c r="DB10" s="30">
        <f>ENERGY_PRICING!DD$20*(1+INDEX(DA_LMP_Basis!$C$23:$AF$35,MATCH(LMP_BY_NODE!DB$1,DA_LMP_Basis!$C$23:$C$35,0),MATCH(LMP_BY_NODE!$A10,DA_LMP_Basis!$C$23:$AF$23,0)))</f>
        <v>39.440365647102006</v>
      </c>
      <c r="DC10" s="30">
        <f>ENERGY_PRICING!DE$20*(1+INDEX(DA_LMP_Basis!$C$23:$AF$35,MATCH(LMP_BY_NODE!DC$1,DA_LMP_Basis!$C$23:$C$35,0),MATCH(LMP_BY_NODE!$A10,DA_LMP_Basis!$C$23:$AF$23,0)))</f>
        <v>29.992070186631036</v>
      </c>
      <c r="DD10" s="30">
        <f>ENERGY_PRICING!DF$20*(1+INDEX(DA_LMP_Basis!$C$23:$AF$35,MATCH(LMP_BY_NODE!DD$1,DA_LMP_Basis!$C$23:$C$35,0),MATCH(LMP_BY_NODE!$A10,DA_LMP_Basis!$C$23:$AF$23,0)))</f>
        <v>27.815071990223572</v>
      </c>
      <c r="DE10" s="30">
        <f>ENERGY_PRICING!DG$20*(1+INDEX(DA_LMP_Basis!$C$23:$AF$35,MATCH(LMP_BY_NODE!DE$1,DA_LMP_Basis!$C$23:$C$35,0),MATCH(LMP_BY_NODE!$A10,DA_LMP_Basis!$C$23:$AF$23,0)))</f>
        <v>50.867806951622327</v>
      </c>
      <c r="DF10" s="30">
        <f>ENERGY_PRICING!DH$20*(1+INDEX(DA_LMP_Basis!$C$23:$AF$35,MATCH(LMP_BY_NODE!DF$1,DA_LMP_Basis!$C$23:$C$35,0),MATCH(LMP_BY_NODE!$A10,DA_LMP_Basis!$C$23:$AF$23,0)))</f>
        <v>86.720987556034004</v>
      </c>
      <c r="DG10" s="30">
        <f>ENERGY_PRICING!DI$20*(1+INDEX(DA_LMP_Basis!$C$23:$AF$35,MATCH(LMP_BY_NODE!DG$1,DA_LMP_Basis!$C$23:$C$35,0),MATCH(LMP_BY_NODE!$A10,DA_LMP_Basis!$C$23:$AF$23,0)))</f>
        <v>134.25269311220691</v>
      </c>
      <c r="DH10" s="30">
        <f>ENERGY_PRICING!DJ$20*(1+INDEX(DA_LMP_Basis!$C$23:$AF$35,MATCH(LMP_BY_NODE!DH$1,DA_LMP_Basis!$C$23:$C$35,0),MATCH(LMP_BY_NODE!$A10,DA_LMP_Basis!$C$23:$AF$23,0)))</f>
        <v>115.69243857181418</v>
      </c>
      <c r="DI10" s="30">
        <f>ENERGY_PRICING!DK$20*(1+INDEX(DA_LMP_Basis!$C$23:$AF$35,MATCH(LMP_BY_NODE!DI$1,DA_LMP_Basis!$C$23:$C$35,0),MATCH(LMP_BY_NODE!$A10,DA_LMP_Basis!$C$23:$AF$23,0)))</f>
        <v>73.550306113986579</v>
      </c>
      <c r="DJ10" s="30">
        <f>ENERGY_PRICING!DL$20*(1+INDEX(DA_LMP_Basis!$C$23:$AF$35,MATCH(LMP_BY_NODE!DJ$1,DA_LMP_Basis!$C$23:$C$35,0),MATCH(LMP_BY_NODE!$A10,DA_LMP_Basis!$C$23:$AF$23,0)))</f>
        <v>43.159196332047728</v>
      </c>
      <c r="DK10" s="30">
        <f>ENERGY_PRICING!DM$20*(1+INDEX(DA_LMP_Basis!$C$23:$AF$35,MATCH(LMP_BY_NODE!DK$1,DA_LMP_Basis!$C$23:$C$35,0),MATCH(LMP_BY_NODE!$A10,DA_LMP_Basis!$C$23:$AF$23,0)))</f>
        <v>26.047114519937399</v>
      </c>
      <c r="DL10" s="30">
        <f>ENERGY_PRICING!DN$20*(1+INDEX(DA_LMP_Basis!$C$23:$AF$35,MATCH(LMP_BY_NODE!DL$1,DA_LMP_Basis!$C$23:$C$35,0),MATCH(LMP_BY_NODE!$A10,DA_LMP_Basis!$C$23:$AF$23,0)))</f>
        <v>27.917811607230007</v>
      </c>
      <c r="DM10" s="30">
        <f>ENERGY_PRICING!DO$20*(1+INDEX(DA_LMP_Basis!$C$23:$AF$35,MATCH(LMP_BY_NODE!DM$1,DA_LMP_Basis!$C$23:$C$35,0),MATCH(LMP_BY_NODE!$A10,DA_LMP_Basis!$C$23:$AF$23,0)))</f>
        <v>46.412897657791184</v>
      </c>
      <c r="DN10" s="30">
        <f>ENERGY_PRICING!DP$20*(1+INDEX(DA_LMP_Basis!$C$23:$AF$35,MATCH(LMP_BY_NODE!DN$1,DA_LMP_Basis!$C$23:$C$35,0),MATCH(LMP_BY_NODE!$A10,DA_LMP_Basis!$C$23:$AF$23,0)))</f>
        <v>42.737856147930458</v>
      </c>
      <c r="DO10" s="30">
        <f>ENERGY_PRICING!DQ$20*(1+INDEX(DA_LMP_Basis!$C$23:$AF$35,MATCH(LMP_BY_NODE!DO$1,DA_LMP_Basis!$C$23:$C$35,0),MATCH(LMP_BY_NODE!$A10,DA_LMP_Basis!$C$23:$AF$23,0)))</f>
        <v>32.142104318080662</v>
      </c>
      <c r="DP10" s="30">
        <f>ENERGY_PRICING!DR$20*(1+INDEX(DA_LMP_Basis!$C$23:$AF$35,MATCH(LMP_BY_NODE!DP$1,DA_LMP_Basis!$C$23:$C$35,0),MATCH(LMP_BY_NODE!$A10,DA_LMP_Basis!$C$23:$AF$23,0)))</f>
        <v>29.809044189393955</v>
      </c>
      <c r="DQ10" s="30">
        <f>ENERGY_PRICING!DS$20*(1+INDEX(DA_LMP_Basis!$C$23:$AF$35,MATCH(LMP_BY_NODE!DQ$1,DA_LMP_Basis!$C$23:$C$35,0),MATCH(LMP_BY_NODE!$A10,DA_LMP_Basis!$C$23:$AF$23,0)))</f>
        <v>52.076944526053254</v>
      </c>
      <c r="DR10" s="30">
        <f>ENERGY_PRICING!DT$20*(1+INDEX(DA_LMP_Basis!$C$23:$AF$35,MATCH(LMP_BY_NODE!DR$1,DA_LMP_Basis!$C$23:$C$35,0),MATCH(LMP_BY_NODE!$A10,DA_LMP_Basis!$C$23:$AF$23,0)))</f>
        <v>88.563405758030996</v>
      </c>
      <c r="DS10" s="30">
        <f>ENERGY_PRICING!DU$20*(1+INDEX(DA_LMP_Basis!$C$23:$AF$35,MATCH(LMP_BY_NODE!DS$1,DA_LMP_Basis!$C$23:$C$35,0),MATCH(LMP_BY_NODE!$A10,DA_LMP_Basis!$C$23:$AF$23,0)))</f>
        <v>136.19400334702669</v>
      </c>
      <c r="DT10" s="30">
        <f>ENERGY_PRICING!DV$20*(1+INDEX(DA_LMP_Basis!$C$23:$AF$35,MATCH(LMP_BY_NODE!DT$1,DA_LMP_Basis!$C$23:$C$35,0),MATCH(LMP_BY_NODE!$A10,DA_LMP_Basis!$C$23:$AF$23,0)))</f>
        <v>117.4030047901509</v>
      </c>
      <c r="DU10" s="30">
        <f>ENERGY_PRICING!DW$20*(1+INDEX(DA_LMP_Basis!$C$23:$AF$35,MATCH(LMP_BY_NODE!DU$1,DA_LMP_Basis!$C$23:$C$35,0),MATCH(LMP_BY_NODE!$A10,DA_LMP_Basis!$C$23:$AF$23,0)))</f>
        <v>75.779525392575451</v>
      </c>
      <c r="DV10" s="30">
        <f>ENERGY_PRICING!DX$20*(1+INDEX(DA_LMP_Basis!$C$23:$AF$35,MATCH(LMP_BY_NODE!DV$1,DA_LMP_Basis!$C$23:$C$35,0),MATCH(LMP_BY_NODE!$A10,DA_LMP_Basis!$C$23:$AF$23,0)))</f>
        <v>46.533125511260025</v>
      </c>
      <c r="DW10" s="30">
        <f>ENERGY_PRICING!DY$20*(1+INDEX(DA_LMP_Basis!$C$23:$AF$35,MATCH(LMP_BY_NODE!DW$1,DA_LMP_Basis!$C$23:$C$35,0),MATCH(LMP_BY_NODE!$A10,DA_LMP_Basis!$C$23:$AF$23,0)))</f>
        <v>28.263653949535296</v>
      </c>
      <c r="DX10" s="30">
        <f>ENERGY_PRICING!DZ$20*(1+INDEX(DA_LMP_Basis!$C$23:$AF$35,MATCH(LMP_BY_NODE!DX$1,DA_LMP_Basis!$C$23:$C$35,0),MATCH(LMP_BY_NODE!$A10,DA_LMP_Basis!$C$23:$AF$23,0)))</f>
        <v>30.415618973807835</v>
      </c>
      <c r="DY10" s="30">
        <f>ENERGY_PRICING!EA$20*(1+INDEX(DA_LMP_Basis!$C$23:$AF$35,MATCH(LMP_BY_NODE!DY$1,DA_LMP_Basis!$C$23:$C$35,0),MATCH(LMP_BY_NODE!$A10,DA_LMP_Basis!$C$23:$AF$23,0)))</f>
        <v>50.54605532597612</v>
      </c>
      <c r="DZ10" s="30">
        <f>ENERGY_PRICING!EB$20*(1+INDEX(DA_LMP_Basis!$C$23:$AF$35,MATCH(LMP_BY_NODE!DZ$1,DA_LMP_Basis!$C$23:$C$35,0),MATCH(LMP_BY_NODE!$A10,DA_LMP_Basis!$C$23:$AF$23,0)))</f>
        <v>46.543744312078537</v>
      </c>
      <c r="EA10" s="30">
        <f>ENERGY_PRICING!EC$20*(1+INDEX(DA_LMP_Basis!$C$23:$AF$35,MATCH(LMP_BY_NODE!EA$1,DA_LMP_Basis!$C$23:$C$35,0),MATCH(LMP_BY_NODE!$A10,DA_LMP_Basis!$C$23:$AF$23,0)))</f>
        <v>34.623624568508276</v>
      </c>
      <c r="EB10" s="30">
        <f>ENERGY_PRICING!ED$20*(1+INDEX(DA_LMP_Basis!$C$23:$AF$35,MATCH(LMP_BY_NODE!EB$1,DA_LMP_Basis!$C$23:$C$35,0),MATCH(LMP_BY_NODE!$A10,DA_LMP_Basis!$C$23:$AF$23,0)))</f>
        <v>32.110441324747718</v>
      </c>
      <c r="EC10" s="30">
        <f>ENERGY_PRICING!EE$20*(1+INDEX(DA_LMP_Basis!$C$23:$AF$35,MATCH(LMP_BY_NODE!EC$1,DA_LMP_Basis!$C$23:$C$35,0),MATCH(LMP_BY_NODE!$A10,DA_LMP_Basis!$C$23:$AF$23,0)))</f>
        <v>53.472503476775707</v>
      </c>
      <c r="ED10" s="30">
        <f>ENERGY_PRICING!EF$20*(1+INDEX(DA_LMP_Basis!$C$23:$AF$35,MATCH(LMP_BY_NODE!ED$1,DA_LMP_Basis!$C$23:$C$35,0),MATCH(LMP_BY_NODE!$A10,DA_LMP_Basis!$C$23:$AF$23,0)))</f>
        <v>90.68988273397062</v>
      </c>
      <c r="EE10" s="30">
        <f>ENERGY_PRICING!EG$20*(1+INDEX(DA_LMP_Basis!$C$23:$AF$35,MATCH(LMP_BY_NODE!EE$1,DA_LMP_Basis!$C$23:$C$35,0),MATCH(LMP_BY_NODE!$A10,DA_LMP_Basis!$C$23:$AF$23,0)))</f>
        <v>137.12622903091184</v>
      </c>
      <c r="EF10" s="30">
        <f>ENERGY_PRICING!EH$20*(1+INDEX(DA_LMP_Basis!$C$23:$AF$35,MATCH(LMP_BY_NODE!EF$1,DA_LMP_Basis!$C$23:$C$35,0),MATCH(LMP_BY_NODE!$A10,DA_LMP_Basis!$C$23:$AF$23,0)))</f>
        <v>118.22442618592682</v>
      </c>
      <c r="EG10" s="30">
        <f>ENERGY_PRICING!EI$20*(1+INDEX(DA_LMP_Basis!$C$23:$AF$35,MATCH(LMP_BY_NODE!EG$1,DA_LMP_Basis!$C$23:$C$35,0),MATCH(LMP_BY_NODE!$A10,DA_LMP_Basis!$C$23:$AF$23,0)))</f>
        <v>76.850006261237525</v>
      </c>
      <c r="EH10" s="30">
        <f>ENERGY_PRICING!EJ$20*(1+INDEX(DA_LMP_Basis!$C$23:$AF$35,MATCH(LMP_BY_NODE!EH$1,DA_LMP_Basis!$C$23:$C$35,0),MATCH(LMP_BY_NODE!$A10,DA_LMP_Basis!$C$23:$AF$23,0)))</f>
        <v>48.153301091678387</v>
      </c>
      <c r="EI10" s="30">
        <f>ENERGY_PRICING!EK$20*(1+INDEX(DA_LMP_Basis!$C$23:$AF$35,MATCH(LMP_BY_NODE!EI$1,DA_LMP_Basis!$C$23:$C$35,0),MATCH(LMP_BY_NODE!$A10,DA_LMP_Basis!$C$23:$AF$23,0)))</f>
        <v>29.328045899133777</v>
      </c>
      <c r="EJ10" s="30">
        <f>ENERGY_PRICING!EL$20*(1+INDEX(DA_LMP_Basis!$C$23:$AF$35,MATCH(LMP_BY_NODE!EJ$1,DA_LMP_Basis!$C$23:$C$35,0),MATCH(LMP_BY_NODE!$A10,DA_LMP_Basis!$C$23:$AF$23,0)))</f>
        <v>31.615077019593876</v>
      </c>
      <c r="EK10" s="30">
        <f>ENERGY_PRICING!EM$20*(1+INDEX(DA_LMP_Basis!$C$23:$AF$35,MATCH(LMP_BY_NODE!EK$1,DA_LMP_Basis!$C$23:$C$35,0),MATCH(LMP_BY_NODE!$A10,DA_LMP_Basis!$C$23:$AF$23,0)))</f>
        <v>52.530815754639164</v>
      </c>
      <c r="EL10" s="30">
        <f>ENERGY_PRICING!EN$20*(1+INDEX(DA_LMP_Basis!$C$23:$AF$35,MATCH(LMP_BY_NODE!EL$1,DA_LMP_Basis!$C$23:$C$35,0),MATCH(LMP_BY_NODE!$A10,DA_LMP_Basis!$C$23:$AF$23,0)))</f>
        <v>48.371348490419834</v>
      </c>
      <c r="EM10" s="30">
        <f>ENERGY_PRICING!EO$20*(1+INDEX(DA_LMP_Basis!$C$23:$AF$35,MATCH(LMP_BY_NODE!EM$1,DA_LMP_Basis!$C$23:$C$35,0),MATCH(LMP_BY_NODE!$A10,DA_LMP_Basis!$C$23:$AF$23,0)))</f>
        <v>35.815261469729521</v>
      </c>
      <c r="EN10" s="30">
        <f>ENERGY_PRICING!EP$20*(1+INDEX(DA_LMP_Basis!$C$23:$AF$35,MATCH(LMP_BY_NODE!EN$1,DA_LMP_Basis!$C$23:$C$35,0),MATCH(LMP_BY_NODE!$A10,DA_LMP_Basis!$C$23:$AF$23,0)))</f>
        <v>33.215582316597306</v>
      </c>
      <c r="EO10" s="30">
        <f>ENERGY_PRICING!EQ$20*(1+INDEX(DA_LMP_Basis!$C$23:$AF$35,MATCH(LMP_BY_NODE!EO$1,DA_LMP_Basis!$C$23:$C$35,0),MATCH(LMP_BY_NODE!$A10,DA_LMP_Basis!$C$23:$AF$23,0)))</f>
        <v>54.142657001907679</v>
      </c>
      <c r="EP10" s="30">
        <f>ENERGY_PRICING!ER$20*(1+INDEX(DA_LMP_Basis!$C$23:$AF$35,MATCH(LMP_BY_NODE!EP$1,DA_LMP_Basis!$C$23:$C$35,0),MATCH(LMP_BY_NODE!$A10,DA_LMP_Basis!$C$23:$AF$23,0)))</f>
        <v>91.711026298561862</v>
      </c>
      <c r="EQ10" s="30">
        <f>ENERGY_PRICING!ES$20*(1+INDEX(DA_LMP_Basis!$C$23:$AF$35,MATCH(LMP_BY_NODE!EQ$1,DA_LMP_Basis!$C$23:$C$35,0),MATCH(LMP_BY_NODE!$A10,DA_LMP_Basis!$C$23:$AF$23,0)))</f>
        <v>138.59355163544868</v>
      </c>
      <c r="ER10" s="30">
        <f>ENERGY_PRICING!ET$20*(1+INDEX(DA_LMP_Basis!$C$23:$AF$35,MATCH(LMP_BY_NODE!ER$1,DA_LMP_Basis!$C$23:$C$35,0),MATCH(LMP_BY_NODE!$A10,DA_LMP_Basis!$C$23:$AF$23,0)))</f>
        <v>119.51734291489858</v>
      </c>
      <c r="ES10" s="30">
        <f>ENERGY_PRICING!EU$20*(1+INDEX(DA_LMP_Basis!$C$23:$AF$35,MATCH(LMP_BY_NODE!ES$1,DA_LMP_Basis!$C$23:$C$35,0),MATCH(LMP_BY_NODE!$A10,DA_LMP_Basis!$C$23:$AF$23,0)))</f>
        <v>78.534942434381676</v>
      </c>
      <c r="ET10" s="30">
        <f>ENERGY_PRICING!EV$20*(1+INDEX(DA_LMP_Basis!$C$23:$AF$35,MATCH(LMP_BY_NODE!ET$1,DA_LMP_Basis!$C$23:$C$35,0),MATCH(LMP_BY_NODE!$A10,DA_LMP_Basis!$C$23:$AF$23,0)))</f>
        <v>50.703456374419297</v>
      </c>
      <c r="EU10" s="30">
        <f>ENERGY_PRICING!EW$20*(1+INDEX(DA_LMP_Basis!$C$23:$AF$35,MATCH(LMP_BY_NODE!EU$1,DA_LMP_Basis!$C$23:$C$35,0),MATCH(LMP_BY_NODE!$A10,DA_LMP_Basis!$C$23:$AF$23,0)))</f>
        <v>31.003398117733774</v>
      </c>
      <c r="EV10" s="30">
        <f>ENERGY_PRICING!EX$20*(1+INDEX(DA_LMP_Basis!$C$23:$AF$35,MATCH(LMP_BY_NODE!EV$1,DA_LMP_Basis!$C$23:$C$35,0),MATCH(LMP_BY_NODE!$A10,DA_LMP_Basis!$C$23:$AF$23,0)))</f>
        <v>33.50302318348897</v>
      </c>
      <c r="EW10" s="30">
        <f>ENERGY_PRICING!EY$20*(1+INDEX(DA_LMP_Basis!$C$23:$AF$35,MATCH(LMP_BY_NODE!EW$1,DA_LMP_Basis!$C$23:$C$35,0),MATCH(LMP_BY_NODE!$A10,DA_LMP_Basis!$C$23:$AF$23,0)))</f>
        <v>55.654827345298479</v>
      </c>
      <c r="EX10" s="30">
        <f>ENERGY_PRICING!EZ$20*(1+INDEX(DA_LMP_Basis!$C$23:$AF$35,MATCH(LMP_BY_NODE!EX$1,DA_LMP_Basis!$C$23:$C$35,0),MATCH(LMP_BY_NODE!$A10,DA_LMP_Basis!$C$23:$AF$23,0)))</f>
        <v>51.247996247913441</v>
      </c>
      <c r="EY10" s="30">
        <f>ENERGY_PRICING!FA$20*(1+INDEX(DA_LMP_Basis!$C$23:$AF$35,MATCH(LMP_BY_NODE!EY$1,DA_LMP_Basis!$C$23:$C$35,0),MATCH(LMP_BY_NODE!$A10,DA_LMP_Basis!$C$23:$AF$23,0)))</f>
        <v>37.690897157297201</v>
      </c>
      <c r="EZ10" s="30">
        <f>ENERGY_PRICING!FB$20*(1+INDEX(DA_LMP_Basis!$C$23:$AF$35,MATCH(LMP_BY_NODE!EZ$1,DA_LMP_Basis!$C$23:$C$35,0),MATCH(LMP_BY_NODE!$A10,DA_LMP_Basis!$C$23:$AF$23,0)))</f>
        <v>34.955073500516406</v>
      </c>
      <c r="FA10" s="30">
        <f>ENERGY_PRICING!FC$20*(1+INDEX(DA_LMP_Basis!$C$23:$AF$35,MATCH(LMP_BY_NODE!FA$1,DA_LMP_Basis!$C$23:$C$35,0),MATCH(LMP_BY_NODE!$A10,DA_LMP_Basis!$C$23:$AF$23,0)))</f>
        <v>55.197478203398369</v>
      </c>
      <c r="FB10" s="30">
        <f>ENERGY_PRICING!FD$20*(1+INDEX(DA_LMP_Basis!$C$23:$AF$35,MATCH(LMP_BY_NODE!FB$1,DA_LMP_Basis!$C$23:$C$35,0),MATCH(LMP_BY_NODE!$A10,DA_LMP_Basis!$C$23:$AF$23,0)))</f>
        <v>93.318305588011967</v>
      </c>
      <c r="FC10" s="30">
        <f>ENERGY_PRICING!FE$20*(1+INDEX(DA_LMP_Basis!$C$23:$AF$35,MATCH(LMP_BY_NODE!FC$1,DA_LMP_Basis!$C$23:$C$35,0),MATCH(LMP_BY_NODE!$A10,DA_LMP_Basis!$C$23:$AF$23,0)))</f>
        <v>139.65939996176468</v>
      </c>
      <c r="FD10" s="30">
        <f>ENERGY_PRICING!FF$20*(1+INDEX(DA_LMP_Basis!$C$23:$AF$35,MATCH(LMP_BY_NODE!FD$1,DA_LMP_Basis!$C$23:$C$35,0),MATCH(LMP_BY_NODE!$A10,DA_LMP_Basis!$C$23:$AF$23,0)))</f>
        <v>120.45650457394999</v>
      </c>
      <c r="FE10" s="30">
        <f>ENERGY_PRICING!FG$20*(1+INDEX(DA_LMP_Basis!$C$23:$AF$35,MATCH(LMP_BY_NODE!FE$1,DA_LMP_Basis!$C$23:$C$35,0),MATCH(LMP_BY_NODE!$A10,DA_LMP_Basis!$C$23:$AF$23,0)))</f>
        <v>79.758863059977003</v>
      </c>
      <c r="FF10" s="30">
        <f>ENERGY_PRICING!FH$20*(1+INDEX(DA_LMP_Basis!$C$23:$AF$35,MATCH(LMP_BY_NODE!FF$1,DA_LMP_Basis!$C$23:$C$35,0),MATCH(LMP_BY_NODE!$A10,DA_LMP_Basis!$C$23:$AF$23,0)))</f>
        <v>52.555863426250362</v>
      </c>
      <c r="FG10" s="30">
        <f>ENERGY_PRICING!FI$20*(1+INDEX(DA_LMP_Basis!$C$23:$AF$35,MATCH(LMP_BY_NODE!FG$1,DA_LMP_Basis!$C$23:$C$35,0),MATCH(LMP_BY_NODE!$A10,DA_LMP_Basis!$C$23:$AF$23,0)))</f>
        <v>32.22035705550477</v>
      </c>
      <c r="FH10" s="30">
        <f>ENERGY_PRICING!FJ$20*(1+INDEX(DA_LMP_Basis!$C$23:$AF$35,MATCH(LMP_BY_NODE!FH$1,DA_LMP_Basis!$C$23:$C$35,0),MATCH(LMP_BY_NODE!$A10,DA_LMP_Basis!$C$23:$AF$23,0)))</f>
        <v>34.874408216841857</v>
      </c>
      <c r="FI10" s="30">
        <f>ENERGY_PRICING!FK$20*(1+INDEX(DA_LMP_Basis!$C$23:$AF$35,MATCH(LMP_BY_NODE!FI$1,DA_LMP_Basis!$C$23:$C$35,0),MATCH(LMP_BY_NODE!$A10,DA_LMP_Basis!$C$23:$AF$23,0)))</f>
        <v>57.924077825731757</v>
      </c>
      <c r="FJ10" s="30">
        <f>ENERGY_PRICING!FL$20*(1+INDEX(DA_LMP_Basis!$C$23:$AF$35,MATCH(LMP_BY_NODE!FJ$1,DA_LMP_Basis!$C$23:$C$35,0),MATCH(LMP_BY_NODE!$A10,DA_LMP_Basis!$C$23:$AF$23,0)))</f>
        <v>53.337564137241273</v>
      </c>
      <c r="FK10" s="30">
        <f>ENERGY_PRICING!FM$20*(1+INDEX(DA_LMP_Basis!$C$23:$AF$35,MATCH(LMP_BY_NODE!FK$1,DA_LMP_Basis!$C$23:$C$35,0),MATCH(LMP_BY_NODE!$A10,DA_LMP_Basis!$C$23:$AF$23,0)))</f>
        <v>39.053339984928485</v>
      </c>
      <c r="FL10" s="30">
        <f>ENERGY_PRICING!FN$20*(1+INDEX(DA_LMP_Basis!$C$23:$AF$35,MATCH(LMP_BY_NODE!FL$1,DA_LMP_Basis!$C$23:$C$35,0),MATCH(LMP_BY_NODE!$A10,DA_LMP_Basis!$C$23:$AF$23,0)))</f>
        <v>36.218622335168718</v>
      </c>
      <c r="FM10" s="30">
        <f>ENERGY_PRICING!FO$20*(1+INDEX(DA_LMP_Basis!$C$23:$AF$35,MATCH(LMP_BY_NODE!FM$1,DA_LMP_Basis!$C$23:$C$35,0),MATCH(LMP_BY_NODE!$A10,DA_LMP_Basis!$C$23:$AF$23,0)))</f>
        <v>55.963689675023808</v>
      </c>
      <c r="FN10" s="30">
        <f>ENERGY_PRICING!FP$20*(1+INDEX(DA_LMP_Basis!$C$23:$AF$35,MATCH(LMP_BY_NODE!FN$1,DA_LMP_Basis!$C$23:$C$35,0),MATCH(LMP_BY_NODE!$A10,DA_LMP_Basis!$C$23:$AF$23,0)))</f>
        <v>94.485817037291</v>
      </c>
      <c r="FO10" s="30">
        <f>ENERGY_PRICING!FQ$20*(1+INDEX(DA_LMP_Basis!$C$23:$AF$35,MATCH(LMP_BY_NODE!FO$1,DA_LMP_Basis!$C$23:$C$35,0),MATCH(LMP_BY_NODE!$A10,DA_LMP_Basis!$C$23:$AF$23,0)))</f>
        <v>139.87063552304059</v>
      </c>
      <c r="FP10" s="30">
        <f>ENERGY_PRICING!FR$20*(1+INDEX(DA_LMP_Basis!$C$23:$AF$35,MATCH(LMP_BY_NODE!FP$1,DA_LMP_Basis!$C$23:$C$35,0),MATCH(LMP_BY_NODE!$A10,DA_LMP_Basis!$C$23:$AF$23,0)))</f>
        <v>120.64263268925534</v>
      </c>
      <c r="FQ10" s="30">
        <f>ENERGY_PRICING!FS$20*(1+INDEX(DA_LMP_Basis!$C$23:$AF$35,MATCH(LMP_BY_NODE!FQ$1,DA_LMP_Basis!$C$23:$C$35,0),MATCH(LMP_BY_NODE!$A10,DA_LMP_Basis!$C$23:$AF$23,0)))</f>
        <v>80.001426240798821</v>
      </c>
      <c r="FR10" s="30">
        <f>ENERGY_PRICING!FT$20*(1+INDEX(DA_LMP_Basis!$C$23:$AF$35,MATCH(LMP_BY_NODE!FR$1,DA_LMP_Basis!$C$23:$C$35,0),MATCH(LMP_BY_NODE!$A10,DA_LMP_Basis!$C$23:$AF$23,0)))</f>
        <v>52.922983431643196</v>
      </c>
      <c r="FS10" s="30">
        <f>ENERGY_PRICING!FU$20*(1+INDEX(DA_LMP_Basis!$C$23:$AF$35,MATCH(LMP_BY_NODE!FS$1,DA_LMP_Basis!$C$23:$C$35,0),MATCH(LMP_BY_NODE!$A10,DA_LMP_Basis!$C$23:$AF$23,0)))</f>
        <v>32.461540531542454</v>
      </c>
      <c r="FT10" s="30">
        <f>ENERGY_PRICING!FV$20*(1+INDEX(DA_LMP_Basis!$C$23:$AF$35,MATCH(LMP_BY_NODE!FT$1,DA_LMP_Basis!$C$23:$C$35,0),MATCH(LMP_BY_NODE!$A10,DA_LMP_Basis!$C$23:$AF$23,0)))</f>
        <v>35.146196688140598</v>
      </c>
      <c r="FU10" s="30">
        <f>ENERGY_PRICING!FW$20*(1+INDEX(DA_LMP_Basis!$C$23:$AF$35,MATCH(LMP_BY_NODE!FU$1,DA_LMP_Basis!$C$23:$C$35,0),MATCH(LMP_BY_NODE!$A10,DA_LMP_Basis!$C$23:$AF$23,0)))</f>
        <v>58.373810106652904</v>
      </c>
      <c r="FV10" s="30">
        <f>ENERGY_PRICING!FX$20*(1+INDEX(DA_LMP_Basis!$C$23:$AF$35,MATCH(LMP_BY_NODE!FV$1,DA_LMP_Basis!$C$23:$C$35,0),MATCH(LMP_BY_NODE!$A10,DA_LMP_Basis!$C$23:$AF$23,0)))</f>
        <v>53.751685954603431</v>
      </c>
      <c r="FW10" s="30">
        <f>ENERGY_PRICING!FY$20*(1+INDEX(DA_LMP_Basis!$C$23:$AF$35,MATCH(LMP_BY_NODE!FW$1,DA_LMP_Basis!$C$23:$C$35,0),MATCH(LMP_BY_NODE!$A10,DA_LMP_Basis!$C$23:$AF$23,0)))</f>
        <v>39.323356241740399</v>
      </c>
      <c r="FX10" s="30">
        <f>ENERGY_PRICING!FZ$20*(1+INDEX(DA_LMP_Basis!$C$23:$AF$35,MATCH(LMP_BY_NODE!FX$1,DA_LMP_Basis!$C$23:$C$35,0),MATCH(LMP_BY_NODE!$A10,DA_LMP_Basis!$C$23:$AF$23,0)))</f>
        <v>36.469039247873262</v>
      </c>
      <c r="FY10" s="30">
        <f>ENERGY_PRICING!GA$20*(1+INDEX(DA_LMP_Basis!$C$23:$AF$35,MATCH(LMP_BY_NODE!FY$1,DA_LMP_Basis!$C$23:$C$35,0),MATCH(LMP_BY_NODE!$A10,DA_LMP_Basis!$C$23:$AF$23,0)))</f>
        <v>56.115541590787736</v>
      </c>
      <c r="FZ10" s="30">
        <f>ENERGY_PRICING!GB$20*(1+INDEX(DA_LMP_Basis!$C$23:$AF$35,MATCH(LMP_BY_NODE!FZ$1,DA_LMP_Basis!$C$23:$C$35,0),MATCH(LMP_BY_NODE!$A10,DA_LMP_Basis!$C$23:$AF$23,0)))</f>
        <v>94.717200743767279</v>
      </c>
      <c r="GA10" s="30">
        <f>ENERGY_PRICING!GC$20*(1+INDEX(DA_LMP_Basis!$C$23:$AF$35,MATCH(LMP_BY_NODE!GA$1,DA_LMP_Basis!$C$23:$C$35,0),MATCH(LMP_BY_NODE!$A10,DA_LMP_Basis!$C$23:$AF$23,0)))</f>
        <v>140.52585989109954</v>
      </c>
      <c r="GB10" s="30">
        <f>ENERGY_PRICING!GD$20*(1+INDEX(DA_LMP_Basis!$C$23:$AF$35,MATCH(LMP_BY_NODE!GB$1,DA_LMP_Basis!$C$23:$C$35,0),MATCH(LMP_BY_NODE!$A10,DA_LMP_Basis!$C$23:$AF$23,0)))</f>
        <v>121.21997712876311</v>
      </c>
      <c r="GC10" s="30">
        <f>ENERGY_PRICING!GE$20*(1+INDEX(DA_LMP_Basis!$C$23:$AF$35,MATCH(LMP_BY_NODE!GC$1,DA_LMP_Basis!$C$23:$C$35,0),MATCH(LMP_BY_NODE!$A10,DA_LMP_Basis!$C$23:$AF$23,0)))</f>
        <v>80.753824681233468</v>
      </c>
      <c r="GD10" s="30">
        <f>ENERGY_PRICING!GF$20*(1+INDEX(DA_LMP_Basis!$C$23:$AF$35,MATCH(LMP_BY_NODE!GD$1,DA_LMP_Basis!$C$23:$C$35,0),MATCH(LMP_BY_NODE!$A10,DA_LMP_Basis!$C$23:$AF$23,0)))</f>
        <v>54.061740429197584</v>
      </c>
      <c r="GE10" s="30">
        <f>ENERGY_PRICING!GG$20*(1+INDEX(DA_LMP_Basis!$C$23:$AF$35,MATCH(LMP_BY_NODE!GE$1,DA_LMP_Basis!$C$23:$C$35,0),MATCH(LMP_BY_NODE!$A10,DA_LMP_Basis!$C$23:$AF$23,0)))</f>
        <v>33.209659312861724</v>
      </c>
      <c r="GF10" s="30">
        <f>ENERGY_PRICING!GH$20*(1+INDEX(DA_LMP_Basis!$C$23:$AF$35,MATCH(LMP_BY_NODE!GF$1,DA_LMP_Basis!$C$23:$C$35,0),MATCH(LMP_BY_NODE!$A10,DA_LMP_Basis!$C$23:$AF$23,0)))</f>
        <v>35.989248058263755</v>
      </c>
      <c r="GG10" s="30">
        <f>ENERGY_PRICING!GI$20*(1+INDEX(DA_LMP_Basis!$C$23:$AF$35,MATCH(LMP_BY_NODE!GG$1,DA_LMP_Basis!$C$23:$C$35,0),MATCH(LMP_BY_NODE!$A10,DA_LMP_Basis!$C$23:$AF$23,0)))</f>
        <v>59.768819298203276</v>
      </c>
      <c r="GH10" s="30">
        <f>ENERGY_PRICING!GJ$20*(1+INDEX(DA_LMP_Basis!$C$23:$AF$35,MATCH(LMP_BY_NODE!GH$1,DA_LMP_Basis!$C$23:$C$35,0),MATCH(LMP_BY_NODE!$A10,DA_LMP_Basis!$C$23:$AF$23,0)))</f>
        <v>55.036236266309999</v>
      </c>
      <c r="GI10" s="30">
        <f>ENERGY_PRICING!GK$20*(1+INDEX(DA_LMP_Basis!$C$23:$AF$35,MATCH(LMP_BY_NODE!GI$1,DA_LMP_Basis!$C$23:$C$35,0),MATCH(LMP_BY_NODE!$A10,DA_LMP_Basis!$C$23:$AF$23,0)))</f>
        <v>40.160910440316414</v>
      </c>
      <c r="GJ10" s="30">
        <f>ENERGY_PRICING!GL$20*(1+INDEX(DA_LMP_Basis!$C$23:$AF$35,MATCH(LMP_BY_NODE!GJ$1,DA_LMP_Basis!$C$23:$C$35,0),MATCH(LMP_BY_NODE!$A10,DA_LMP_Basis!$C$23:$AF$23,0)))</f>
        <v>37.245798910815445</v>
      </c>
      <c r="GK10" s="30">
        <f>ENERGY_PRICING!GM$20*(1+INDEX(DA_LMP_Basis!$C$23:$AF$35,MATCH(LMP_BY_NODE!GK$1,DA_LMP_Basis!$C$23:$C$35,0),MATCH(LMP_BY_NODE!$A10,DA_LMP_Basis!$C$23:$AF$23,0)))</f>
        <v>56.586565858406146</v>
      </c>
      <c r="GL10" s="30">
        <f>ENERGY_PRICING!GN$20*(1+INDEX(DA_LMP_Basis!$C$23:$AF$35,MATCH(LMP_BY_NODE!GL$1,DA_LMP_Basis!$C$23:$C$35,0),MATCH(LMP_BY_NODE!$A10,DA_LMP_Basis!$C$23:$AF$23,0)))</f>
        <v>95.434921954813845</v>
      </c>
      <c r="GM10" s="30">
        <f>ENERGY_PRICING!GO$20*(1+INDEX(DA_LMP_Basis!$C$23:$AF$35,MATCH(LMP_BY_NODE!GM$1,DA_LMP_Basis!$C$23:$C$35,0),MATCH(LMP_BY_NODE!$A10,DA_LMP_Basis!$C$23:$AF$23,0)))</f>
        <v>141.44767655071252</v>
      </c>
      <c r="GN10" s="30">
        <f>ENERGY_PRICING!GP$20*(1+INDEX(DA_LMP_Basis!$C$23:$AF$35,MATCH(LMP_BY_NODE!GN$1,DA_LMP_Basis!$C$23:$C$35,0),MATCH(LMP_BY_NODE!$A10,DA_LMP_Basis!$C$23:$AF$23,0)))</f>
        <v>122.03222671625899</v>
      </c>
      <c r="GO10" s="30">
        <f>ENERGY_PRICING!GQ$20*(1+INDEX(DA_LMP_Basis!$C$23:$AF$35,MATCH(LMP_BY_NODE!GO$1,DA_LMP_Basis!$C$23:$C$35,0),MATCH(LMP_BY_NODE!$A10,DA_LMP_Basis!$C$23:$AF$23,0)))</f>
        <v>81.812352799035494</v>
      </c>
      <c r="GP10" s="30">
        <f>ENERGY_PRICING!GR$20*(1+INDEX(DA_LMP_Basis!$C$23:$AF$35,MATCH(LMP_BY_NODE!GP$1,DA_LMP_Basis!$C$23:$C$35,0),MATCH(LMP_BY_NODE!$A10,DA_LMP_Basis!$C$23:$AF$23,0)))</f>
        <v>55.663825490084761</v>
      </c>
      <c r="GQ10" s="30">
        <f>ENERGY_PRICING!GS$20*(1+INDEX(DA_LMP_Basis!$C$23:$AF$35,MATCH(LMP_BY_NODE!GQ$1,DA_LMP_Basis!$C$23:$C$35,0),MATCH(LMP_BY_NODE!$A10,DA_LMP_Basis!$C$23:$AF$23,0)))</f>
        <v>34.262166499113711</v>
      </c>
      <c r="GR10" s="30">
        <f>ENERGY_PRICING!GT$20*(1+INDEX(DA_LMP_Basis!$C$23:$AF$35,MATCH(LMP_BY_NODE!GR$1,DA_LMP_Basis!$C$23:$C$35,0),MATCH(LMP_BY_NODE!$A10,DA_LMP_Basis!$C$23:$AF$23,0)))</f>
        <v>37.175313222768047</v>
      </c>
      <c r="GS10" s="30">
        <f>ENERGY_PRICING!GU$20*(1+INDEX(DA_LMP_Basis!$C$23:$AF$35,MATCH(LMP_BY_NODE!GS$1,DA_LMP_Basis!$C$23:$C$35,0),MATCH(LMP_BY_NODE!$A10,DA_LMP_Basis!$C$23:$AF$23,0)))</f>
        <v>61.731418334154689</v>
      </c>
      <c r="GT10" s="30">
        <f>ENERGY_PRICING!GV$20*(1+INDEX(DA_LMP_Basis!$C$23:$AF$35,MATCH(LMP_BY_NODE!GT$1,DA_LMP_Basis!$C$23:$C$35,0),MATCH(LMP_BY_NODE!$A10,DA_LMP_Basis!$C$23:$AF$23,0)))</f>
        <v>56.843433823613957</v>
      </c>
      <c r="GU10" s="30">
        <f>ENERGY_PRICING!GW$20*(1+INDEX(DA_LMP_Basis!$C$23:$AF$35,MATCH(LMP_BY_NODE!GU$1,DA_LMP_Basis!$C$23:$C$35,0),MATCH(LMP_BY_NODE!$A10,DA_LMP_Basis!$C$23:$AF$23,0)))</f>
        <v>41.33924178941345</v>
      </c>
      <c r="GV10" s="30">
        <f>ENERGY_PRICING!GX$20*(1+INDEX(DA_LMP_Basis!$C$23:$AF$35,MATCH(LMP_BY_NODE!GV$1,DA_LMP_Basis!$C$23:$C$35,0),MATCH(LMP_BY_NODE!$A10,DA_LMP_Basis!$C$23:$AF$23,0)))</f>
        <v>38.338600144592256</v>
      </c>
      <c r="GW10" s="30">
        <f>ENERGY_PRICING!GY$20*(1+INDEX(DA_LMP_Basis!$C$23:$AF$35,MATCH(LMP_BY_NODE!GW$1,DA_LMP_Basis!$C$23:$C$35,0),MATCH(LMP_BY_NODE!$A10,DA_LMP_Basis!$C$23:$AF$23,0)))</f>
        <v>57.249236598596909</v>
      </c>
      <c r="GX10" s="30">
        <f>ENERGY_PRICING!GZ$20*(1+INDEX(DA_LMP_Basis!$C$23:$AF$35,MATCH(LMP_BY_NODE!GX$1,DA_LMP_Basis!$C$23:$C$35,0),MATCH(LMP_BY_NODE!$A10,DA_LMP_Basis!$C$23:$AF$23,0)))</f>
        <v>96.444663657889194</v>
      </c>
      <c r="GY10" s="30">
        <f>ENERGY_PRICING!HA$20*(1+INDEX(DA_LMP_Basis!$C$23:$AF$35,MATCH(LMP_BY_NODE!GY$1,DA_LMP_Basis!$C$23:$C$35,0),MATCH(LMP_BY_NODE!$A10,DA_LMP_Basis!$C$23:$AF$23,0)))</f>
        <v>142.72640069530325</v>
      </c>
      <c r="GZ10" s="30">
        <f>ENERGY_PRICING!HB$20*(1+INDEX(DA_LMP_Basis!$C$23:$AF$35,MATCH(LMP_BY_NODE!GZ$1,DA_LMP_Basis!$C$23:$C$35,0),MATCH(LMP_BY_NODE!$A10,DA_LMP_Basis!$C$23:$AF$23,0)))</f>
        <v>123.15896178676742</v>
      </c>
      <c r="HA10" s="30">
        <f>ENERGY_PRICING!HC$20*(1+INDEX(DA_LMP_Basis!$C$23:$AF$35,MATCH(LMP_BY_NODE!HA$1,DA_LMP_Basis!$C$23:$C$35,0),MATCH(LMP_BY_NODE!$A10,DA_LMP_Basis!$C$23:$AF$23,0)))</f>
        <v>83.28072012332531</v>
      </c>
      <c r="HB10" s="30">
        <f>ENERGY_PRICING!HD$20*(1+INDEX(DA_LMP_Basis!$C$23:$AF$35,MATCH(LMP_BY_NODE!HB$1,DA_LMP_Basis!$C$23:$C$35,0),MATCH(LMP_BY_NODE!$A10,DA_LMP_Basis!$C$23:$AF$23,0)))</f>
        <v>57.886203256510377</v>
      </c>
      <c r="HC10" s="30">
        <f>ENERGY_PRICING!HE$20*(1+INDEX(DA_LMP_Basis!$C$23:$AF$35,MATCH(LMP_BY_NODE!HC$1,DA_LMP_Basis!$C$23:$C$35,0),MATCH(LMP_BY_NODE!$A10,DA_LMP_Basis!$C$23:$AF$23,0)))</f>
        <v>35.722181717303357</v>
      </c>
      <c r="HD10" s="30">
        <f>ENERGY_PRICING!HF$20*(1+INDEX(DA_LMP_Basis!$C$23:$AF$35,MATCH(LMP_BY_NODE!HD$1,DA_LMP_Basis!$C$23:$C$35,0),MATCH(LMP_BY_NODE!$A10,DA_LMP_Basis!$C$23:$AF$23,0)))</f>
        <v>38.820597181452875</v>
      </c>
      <c r="HE10" s="30">
        <f>ENERGY_PRICING!HG$20*(1+INDEX(DA_LMP_Basis!$C$23:$AF$35,MATCH(LMP_BY_NODE!HE$1,DA_LMP_Basis!$C$23:$C$35,0),MATCH(LMP_BY_NODE!$A10,DA_LMP_Basis!$C$23:$AF$23,0)))</f>
        <v>64.453893294061871</v>
      </c>
      <c r="HF10" s="30">
        <f>ENERGY_PRICING!HH$20*(1+INDEX(DA_LMP_Basis!$C$23:$AF$35,MATCH(LMP_BY_NODE!HF$1,DA_LMP_Basis!$C$23:$C$35,0),MATCH(LMP_BY_NODE!$A10,DA_LMP_Basis!$C$23:$AF$23,0)))</f>
        <v>59.350339211438282</v>
      </c>
      <c r="HG10" s="30">
        <f>ENERGY_PRICING!HI$20*(1+INDEX(DA_LMP_Basis!$C$23:$AF$35,MATCH(LMP_BY_NODE!HG$1,DA_LMP_Basis!$C$23:$C$35,0),MATCH(LMP_BY_NODE!$A10,DA_LMP_Basis!$C$23:$AF$23,0)))</f>
        <v>42.973797566536426</v>
      </c>
      <c r="HH10" s="30">
        <f>ENERGY_PRICING!HJ$20*(1+INDEX(DA_LMP_Basis!$C$23:$AF$35,MATCH(LMP_BY_NODE!HH$1,DA_LMP_Basis!$C$23:$C$35,0),MATCH(LMP_BY_NODE!$A10,DA_LMP_Basis!$C$23:$AF$23,0)))</f>
        <v>39.854510394528177</v>
      </c>
      <c r="HI10" s="30">
        <f>ENERGY_PRICING!HK$20*(1+INDEX(DA_LMP_Basis!$C$23:$AF$35,MATCH(LMP_BY_NODE!HI$1,DA_LMP_Basis!$C$23:$C$35,0),MATCH(LMP_BY_NODE!$A10,DA_LMP_Basis!$C$23:$AF$23,0)))</f>
        <v>58.168479125360896</v>
      </c>
      <c r="HJ10" s="30">
        <f>ENERGY_PRICING!HL$20*(1+INDEX(DA_LMP_Basis!$C$23:$AF$35,MATCH(LMP_BY_NODE!HJ$1,DA_LMP_Basis!$C$23:$C$35,0),MATCH(LMP_BY_NODE!$A10,DA_LMP_Basis!$C$23:$AF$23,0)))</f>
        <v>97.845355522217972</v>
      </c>
      <c r="HK10" s="30">
        <f>ENERGY_PRICING!HM$20*(1+INDEX(DA_LMP_Basis!$C$23:$AF$35,MATCH(LMP_BY_NODE!HK$1,DA_LMP_Basis!$C$23:$C$35,0),MATCH(LMP_BY_NODE!$A10,DA_LMP_Basis!$C$23:$AF$23,0)))</f>
        <v>143.93236272847665</v>
      </c>
      <c r="HL10" s="30">
        <f>ENERGY_PRICING!HN$20*(1+INDEX(DA_LMP_Basis!$C$23:$AF$35,MATCH(LMP_BY_NODE!HL$1,DA_LMP_Basis!$C$23:$C$35,0),MATCH(LMP_BY_NODE!$A10,DA_LMP_Basis!$C$23:$AF$23,0)))</f>
        <v>124.22158324599782</v>
      </c>
      <c r="HM10" s="30">
        <f>ENERGY_PRICING!HO$20*(1+INDEX(DA_LMP_Basis!$C$23:$AF$35,MATCH(LMP_BY_NODE!HM$1,DA_LMP_Basis!$C$23:$C$35,0),MATCH(LMP_BY_NODE!$A10,DA_LMP_Basis!$C$23:$AF$23,0)))</f>
        <v>84.665534237719527</v>
      </c>
      <c r="HN10" s="30">
        <f>ENERGY_PRICING!HP$20*(1+INDEX(DA_LMP_Basis!$C$23:$AF$35,MATCH(LMP_BY_NODE!HN$1,DA_LMP_Basis!$C$23:$C$35,0),MATCH(LMP_BY_NODE!$A10,DA_LMP_Basis!$C$23:$AF$23,0)))</f>
        <v>59.98212302232961</v>
      </c>
      <c r="HO10" s="30">
        <f>ENERGY_PRICING!HQ$20*(1+INDEX(DA_LMP_Basis!$C$23:$AF$35,MATCH(LMP_BY_NODE!HO$1,DA_LMP_Basis!$C$23:$C$35,0),MATCH(LMP_BY_NODE!$A10,DA_LMP_Basis!$C$23:$AF$23,0)))</f>
        <v>37.099118978119407</v>
      </c>
      <c r="HP10" s="30">
        <f>ENERGY_PRICING!HR$20*(1+INDEX(DA_LMP_Basis!$C$23:$AF$35,MATCH(LMP_BY_NODE!HP$1,DA_LMP_Basis!$C$23:$C$35,0),MATCH(LMP_BY_NODE!$A10,DA_LMP_Basis!$C$23:$AF$23,0)))</f>
        <v>40.372260999139051</v>
      </c>
      <c r="HQ10" s="30">
        <f>ENERGY_PRICING!HS$20*(1+INDEX(DA_LMP_Basis!$C$23:$AF$35,MATCH(LMP_BY_NODE!HQ$1,DA_LMP_Basis!$C$23:$C$35,0),MATCH(LMP_BY_NODE!$A10,DA_LMP_Basis!$C$23:$AF$23,0)))</f>
        <v>67.021453664140154</v>
      </c>
      <c r="HR10" s="30">
        <f>ENERGY_PRICING!HT$20*(1+INDEX(DA_LMP_Basis!$C$23:$AF$35,MATCH(LMP_BY_NODE!HR$1,DA_LMP_Basis!$C$23:$C$35,0),MATCH(LMP_BY_NODE!$A10,DA_LMP_Basis!$C$23:$AF$23,0)))</f>
        <v>61.714596374535532</v>
      </c>
      <c r="HS10" s="30">
        <f>ENERGY_PRICING!HU$20*(1+INDEX(DA_LMP_Basis!$C$23:$AF$35,MATCH(LMP_BY_NODE!HS$1,DA_LMP_Basis!$C$23:$C$35,0),MATCH(LMP_BY_NODE!$A10,DA_LMP_Basis!$C$23:$AF$23,0)))</f>
        <v>44.515343658907646</v>
      </c>
      <c r="HT10" s="30">
        <f>ENERGY_PRICING!HV$20*(1+INDEX(DA_LMP_Basis!$C$23:$AF$35,MATCH(LMP_BY_NODE!HT$1,DA_LMP_Basis!$C$23:$C$35,0),MATCH(LMP_BY_NODE!$A10,DA_LMP_Basis!$C$23:$AF$23,0)))</f>
        <v>41.284162141431139</v>
      </c>
      <c r="HU10" s="30">
        <f>ENERGY_PRICING!HW$20*(1+INDEX(DA_LMP_Basis!$C$23:$AF$35,MATCH(LMP_BY_NODE!HU$1,DA_LMP_Basis!$C$23:$C$35,0),MATCH(LMP_BY_NODE!$A10,DA_LMP_Basis!$C$23:$AF$23,0)))</f>
        <v>59.035414805933769</v>
      </c>
      <c r="HV10" s="30">
        <f>ENERGY_PRICING!HX$20*(1+INDEX(DA_LMP_Basis!$C$23:$AF$35,MATCH(LMP_BY_NODE!HV$1,DA_LMP_Basis!$C$23:$C$35,0),MATCH(LMP_BY_NODE!$A10,DA_LMP_Basis!$C$23:$AF$23,0)))</f>
        <v>99.16634505362002</v>
      </c>
      <c r="HW10" s="30">
        <f>ENERGY_PRICING!HY$20*(1+INDEX(DA_LMP_Basis!$C$23:$AF$35,MATCH(LMP_BY_NODE!HW$1,DA_LMP_Basis!$C$23:$C$35,0),MATCH(LMP_BY_NODE!$A10,DA_LMP_Basis!$C$23:$AF$23,0)))</f>
        <v>145.16320847090722</v>
      </c>
      <c r="HX10" s="30">
        <f>ENERGY_PRICING!HZ$20*(1+INDEX(DA_LMP_Basis!$C$23:$AF$35,MATCH(LMP_BY_NODE!HX$1,DA_LMP_Basis!$C$23:$C$35,0),MATCH(LMP_BY_NODE!$A10,DA_LMP_Basis!$C$23:$AF$23,0)))</f>
        <v>125.30613073831596</v>
      </c>
      <c r="HY10" s="30">
        <f>ENERGY_PRICING!IA$20*(1+INDEX(DA_LMP_Basis!$C$23:$AF$35,MATCH(LMP_BY_NODE!HY$1,DA_LMP_Basis!$C$23:$C$35,0),MATCH(LMP_BY_NODE!$A10,DA_LMP_Basis!$C$23:$AF$23,0)))</f>
        <v>86.078922478703035</v>
      </c>
      <c r="HZ10" s="30">
        <f>ENERGY_PRICING!IB$20*(1+INDEX(DA_LMP_Basis!$C$23:$AF$35,MATCH(LMP_BY_NODE!HZ$1,DA_LMP_Basis!$C$23:$C$35,0),MATCH(LMP_BY_NODE!$A10,DA_LMP_Basis!$C$23:$AF$23,0)))</f>
        <v>62.121289803099813</v>
      </c>
      <c r="IA10" s="30">
        <f>ENERGY_PRICING!IC$20*(1+INDEX(DA_LMP_Basis!$C$23:$AF$35,MATCH(LMP_BY_NODE!IA$1,DA_LMP_Basis!$C$23:$C$35,0),MATCH(LMP_BY_NODE!$A10,DA_LMP_Basis!$C$23:$AF$23,0)))</f>
        <v>38.50446783525522</v>
      </c>
      <c r="IB10" s="30">
        <f>ENERGY_PRICING!ID$20*(1+INDEX(DA_LMP_Basis!$C$23:$AF$35,MATCH(LMP_BY_NODE!IB$1,DA_LMP_Basis!$C$23:$C$35,0),MATCH(LMP_BY_NODE!$A10,DA_LMP_Basis!$C$23:$AF$23,0)))</f>
        <v>41.955941704788557</v>
      </c>
      <c r="IC10" s="30">
        <f>ENERGY_PRICING!IE$20*(1+INDEX(DA_LMP_Basis!$C$23:$AF$35,MATCH(LMP_BY_NODE!IC$1,DA_LMP_Basis!$C$23:$C$35,0),MATCH(LMP_BY_NODE!$A10,DA_LMP_Basis!$C$23:$AF$23,0)))</f>
        <v>69.641992837855398</v>
      </c>
      <c r="ID10" s="30">
        <f>ENERGY_PRICING!IF$20*(1+INDEX(DA_LMP_Basis!$C$23:$AF$35,MATCH(LMP_BY_NODE!ID$1,DA_LMP_Basis!$C$23:$C$35,0),MATCH(LMP_BY_NODE!$A10,DA_LMP_Basis!$C$23:$AF$23,0)))</f>
        <v>64.127637401666021</v>
      </c>
      <c r="IE10" s="30">
        <f>ENERGY_PRICING!IG$20*(1+INDEX(DA_LMP_Basis!$C$23:$AF$35,MATCH(LMP_BY_NODE!IE$1,DA_LMP_Basis!$C$23:$C$35,0),MATCH(LMP_BY_NODE!$A10,DA_LMP_Basis!$C$23:$AF$23,0)))</f>
        <v>46.088697871032103</v>
      </c>
      <c r="IF10" s="30">
        <f>ENERGY_PRICING!IH$20*(1+INDEX(DA_LMP_Basis!$C$23:$AF$35,MATCH(LMP_BY_NODE!IF$1,DA_LMP_Basis!$C$23:$C$35,0),MATCH(LMP_BY_NODE!$A10,DA_LMP_Basis!$C$23:$AF$23,0)))</f>
        <v>42.743313190493119</v>
      </c>
      <c r="IG10" s="30">
        <f>ENERGY_PRICING!II$20*(1+INDEX(DA_LMP_Basis!$C$23:$AF$35,MATCH(LMP_BY_NODE!IG$1,DA_LMP_Basis!$C$23:$C$35,0),MATCH(LMP_BY_NODE!$A10,DA_LMP_Basis!$C$23:$AF$23,0)))</f>
        <v>59.920238757303416</v>
      </c>
      <c r="IH10" s="30">
        <f>ENERGY_PRICING!IJ$20*(1+INDEX(DA_LMP_Basis!$C$23:$AF$35,MATCH(LMP_BY_NODE!IH$1,DA_LMP_Basis!$C$23:$C$35,0),MATCH(LMP_BY_NODE!$A10,DA_LMP_Basis!$C$23:$AF$23,0)))</f>
        <v>100.51459176105824</v>
      </c>
      <c r="II10" s="30">
        <f>ENERGY_PRICING!IK$20*(1+INDEX(DA_LMP_Basis!$C$23:$AF$35,MATCH(LMP_BY_NODE!II$1,DA_LMP_Basis!$C$23:$C$35,0),MATCH(LMP_BY_NODE!$A10,DA_LMP_Basis!$C$23:$AF$23,0)))</f>
        <v>145.72776005396918</v>
      </c>
      <c r="IJ10" s="30">
        <f>ENERGY_PRICING!IL$20*(1+INDEX(DA_LMP_Basis!$C$23:$AF$35,MATCH(LMP_BY_NODE!IJ$1,DA_LMP_Basis!$C$23:$C$35,0),MATCH(LMP_BY_NODE!$A10,DA_LMP_Basis!$C$23:$AF$23,0)))</f>
        <v>125.80357975453873</v>
      </c>
      <c r="IK10" s="30">
        <f>ENERGY_PRICING!IM$20*(1+INDEX(DA_LMP_Basis!$C$23:$AF$35,MATCH(LMP_BY_NODE!IK$1,DA_LMP_Basis!$C$23:$C$35,0),MATCH(LMP_BY_NODE!$A10,DA_LMP_Basis!$C$23:$AF$23,0)))</f>
        <v>86.72720076526781</v>
      </c>
      <c r="IL10" s="30">
        <f>ENERGY_PRICING!IN$20*(1+INDEX(DA_LMP_Basis!$C$23:$AF$35,MATCH(LMP_BY_NODE!IL$1,DA_LMP_Basis!$C$23:$C$35,0),MATCH(LMP_BY_NODE!$A10,DA_LMP_Basis!$C$23:$AF$23,0)))</f>
        <v>63.102460676821657</v>
      </c>
      <c r="IM10" s="30">
        <f>ENERGY_PRICING!IO$20*(1+INDEX(DA_LMP_Basis!$C$23:$AF$35,MATCH(LMP_BY_NODE!IM$1,DA_LMP_Basis!$C$23:$C$35,0),MATCH(LMP_BY_NODE!$A10,DA_LMP_Basis!$C$23:$AF$23,0)))</f>
        <v>39.149058700462774</v>
      </c>
      <c r="IN10" s="30">
        <f>ENERGY_PRICING!IP$20*(1+INDEX(DA_LMP_Basis!$C$23:$AF$35,MATCH(LMP_BY_NODE!IN$1,DA_LMP_Basis!$C$23:$C$35,0),MATCH(LMP_BY_NODE!$A10,DA_LMP_Basis!$C$23:$AF$23,0)))</f>
        <v>42.682327976128782</v>
      </c>
      <c r="IO10" s="30">
        <f>ENERGY_PRICING!IQ$20*(1+INDEX(DA_LMP_Basis!$C$23:$AF$35,MATCH(LMP_BY_NODE!IO$1,DA_LMP_Basis!$C$23:$C$35,0),MATCH(LMP_BY_NODE!$A10,DA_LMP_Basis!$C$23:$AF$23,0)))</f>
        <v>70.843954617465101</v>
      </c>
      <c r="IP10" s="30">
        <f>ENERGY_PRICING!IR$20*(1+INDEX(DA_LMP_Basis!$C$23:$AF$35,MATCH(LMP_BY_NODE!IP$1,DA_LMP_Basis!$C$23:$C$35,0),MATCH(LMP_BY_NODE!$A10,DA_LMP_Basis!$C$23:$AF$23,0)))</f>
        <v>65.234426079481892</v>
      </c>
      <c r="IQ10" s="30">
        <f>ENERGY_PRICING!IS$20*(1+INDEX(DA_LMP_Basis!$C$23:$AF$35,MATCH(LMP_BY_NODE!IQ$1,DA_LMP_Basis!$C$23:$C$35,0),MATCH(LMP_BY_NODE!$A10,DA_LMP_Basis!$C$23:$AF$23,0)))</f>
        <v>46.810347693225161</v>
      </c>
      <c r="IR10" s="30">
        <f>ENERGY_PRICING!IT$20*(1+INDEX(DA_LMP_Basis!$C$23:$AF$35,MATCH(LMP_BY_NODE!IR$1,DA_LMP_Basis!$C$23:$C$35,0),MATCH(LMP_BY_NODE!$A10,DA_LMP_Basis!$C$23:$AF$23,0)))</f>
        <v>43.412581488117311</v>
      </c>
      <c r="IS10" s="30">
        <f>ENERGY_PRICING!IU$20*(1+INDEX(DA_LMP_Basis!$C$23:$AF$35,MATCH(LMP_BY_NODE!IS$1,DA_LMP_Basis!$C$23:$C$35,0),MATCH(LMP_BY_NODE!$A10,DA_LMP_Basis!$C$23:$AF$23,0)))</f>
        <v>60.326080647360627</v>
      </c>
      <c r="IT10" s="30">
        <f>ENERGY_PRICING!IV$20*(1+INDEX(DA_LMP_Basis!$C$23:$AF$35,MATCH(LMP_BY_NODE!IT$1,DA_LMP_Basis!$C$23:$C$35,0),MATCH(LMP_BY_NODE!$A10,DA_LMP_Basis!$C$23:$AF$23,0)))</f>
        <v>101.13299160338072</v>
      </c>
      <c r="IU10" s="30">
        <f>ENERGY_PRICING!IW$20*(1+INDEX(DA_LMP_Basis!$C$23:$AF$35,MATCH(LMP_BY_NODE!IU$1,DA_LMP_Basis!$C$23:$C$35,0),MATCH(LMP_BY_NODE!$A10,DA_LMP_Basis!$C$23:$AF$23,0)))</f>
        <v>146.51918016904006</v>
      </c>
      <c r="IV10" s="30">
        <f>ENERGY_PRICING!IX$20*(1+INDEX(DA_LMP_Basis!$C$23:$AF$35,MATCH(LMP_BY_NODE!IV$1,DA_LMP_Basis!$C$23:$C$35,0),MATCH(LMP_BY_NODE!$A10,DA_LMP_Basis!$C$23:$AF$23,0)))</f>
        <v>126.50093172284896</v>
      </c>
      <c r="IW10" s="30">
        <f>ENERGY_PRICING!IY$20*(1+INDEX(DA_LMP_Basis!$C$23:$AF$35,MATCH(LMP_BY_NODE!IW$1,DA_LMP_Basis!$C$23:$C$35,0),MATCH(LMP_BY_NODE!$A10,DA_LMP_Basis!$C$23:$AF$23,0)))</f>
        <v>87.635993675506995</v>
      </c>
      <c r="IX10" s="30">
        <f>ENERGY_PRICING!IZ$20*(1+INDEX(DA_LMP_Basis!$C$23:$AF$35,MATCH(LMP_BY_NODE!IX$1,DA_LMP_Basis!$C$23:$C$35,0),MATCH(LMP_BY_NODE!$A10,DA_LMP_Basis!$C$23:$AF$23,0)))</f>
        <v>64.477921111408477</v>
      </c>
      <c r="IY10" s="30">
        <f>ENERGY_PRICING!JA$20*(1+INDEX(DA_LMP_Basis!$C$23:$AF$35,MATCH(LMP_BY_NODE!IY$1,DA_LMP_Basis!$C$23:$C$35,0),MATCH(LMP_BY_NODE!$A10,DA_LMP_Basis!$C$23:$AF$23,0)))</f>
        <v>40.05268237635314</v>
      </c>
      <c r="IZ10" s="30">
        <f>ENERGY_PRICING!JB$20*(1+INDEX(DA_LMP_Basis!$C$23:$AF$35,MATCH(LMP_BY_NODE!IZ$1,DA_LMP_Basis!$C$23:$C$35,0),MATCH(LMP_BY_NODE!$A10,DA_LMP_Basis!$C$23:$AF$23,0)))</f>
        <v>43.700617046069908</v>
      </c>
      <c r="JA10" s="30">
        <f>ENERGY_PRICING!JC$20*(1+INDEX(DA_LMP_Basis!$C$23:$AF$35,MATCH(LMP_BY_NODE!JA$1,DA_LMP_Basis!$C$23:$C$35,0),MATCH(LMP_BY_NODE!$A10,DA_LMP_Basis!$C$23:$AF$23,0)))</f>
        <v>72.528932143823525</v>
      </c>
      <c r="JB10" s="30">
        <f>ENERGY_PRICING!JD$20*(1+INDEX(DA_LMP_Basis!$C$23:$AF$35,MATCH(LMP_BY_NODE!JB$1,DA_LMP_Basis!$C$23:$C$35,0),MATCH(LMP_BY_NODE!$A10,DA_LMP_Basis!$C$23:$AF$23,0)))</f>
        <v>66.785984606703337</v>
      </c>
      <c r="JC10" s="30">
        <f>ENERGY_PRICING!JE$20*(1+INDEX(DA_LMP_Basis!$C$23:$AF$35,MATCH(LMP_BY_NODE!JC$1,DA_LMP_Basis!$C$23:$C$35,0),MATCH(LMP_BY_NODE!$A10,DA_LMP_Basis!$C$23:$AF$23,0)))</f>
        <v>47.821996942746765</v>
      </c>
      <c r="JD10" s="30">
        <f>ENERGY_PRICING!JF$20*(1+INDEX(DA_LMP_Basis!$C$23:$AF$35,MATCH(LMP_BY_NODE!JD$1,DA_LMP_Basis!$C$23:$C$35,0),MATCH(LMP_BY_NODE!$A10,DA_LMP_Basis!$C$23:$AF$23,0)))</f>
        <v>44.35079937468528</v>
      </c>
      <c r="JE10" s="30">
        <f>ENERGY_PRICING!JG$20*(1+INDEX(DA_LMP_Basis!$C$23:$AF$35,MATCH(LMP_BY_NODE!JE$1,DA_LMP_Basis!$C$23:$C$35,0),MATCH(LMP_BY_NODE!$A10,DA_LMP_Basis!$C$23:$AF$23,0)))</f>
        <v>60.895012601439277</v>
      </c>
      <c r="JF10" s="30">
        <f>ENERGY_PRICING!JH$20*(1+INDEX(DA_LMP_Basis!$C$23:$AF$35,MATCH(LMP_BY_NODE!JF$1,DA_LMP_Basis!$C$23:$C$35,0),MATCH(LMP_BY_NODE!$A10,DA_LMP_Basis!$C$23:$AF$23,0)))</f>
        <v>101.9998992324696</v>
      </c>
      <c r="JG10" s="30">
        <f>ENERGY_PRICING!JI$20*(1+INDEX(DA_LMP_Basis!$C$23:$AF$35,MATCH(LMP_BY_NODE!JG$1,DA_LMP_Basis!$C$23:$C$35,0),MATCH(LMP_BY_NODE!$A10,DA_LMP_Basis!$C$23:$AF$23,0)))</f>
        <v>147.53994863594264</v>
      </c>
      <c r="JH10" s="30">
        <f>ENERGY_PRICING!JJ$20*(1+INDEX(DA_LMP_Basis!$C$23:$AF$35,MATCH(LMP_BY_NODE!JH$1,DA_LMP_Basis!$C$23:$C$35,0),MATCH(LMP_BY_NODE!$A10,DA_LMP_Basis!$C$23:$AF$23,0)))</f>
        <v>127.40037171183612</v>
      </c>
      <c r="JI10" s="30">
        <f>ENERGY_PRICING!JK$20*(1+INDEX(DA_LMP_Basis!$C$23:$AF$35,MATCH(LMP_BY_NODE!JI$1,DA_LMP_Basis!$C$23:$C$35,0),MATCH(LMP_BY_NODE!$A10,DA_LMP_Basis!$C$23:$AF$23,0)))</f>
        <v>88.808148802792005</v>
      </c>
      <c r="JJ10" s="30">
        <f>ENERGY_PRICING!JL$20*(1+INDEX(DA_LMP_Basis!$C$23:$AF$35,MATCH(LMP_BY_NODE!JJ$1,DA_LMP_Basis!$C$23:$C$35,0),MATCH(LMP_BY_NODE!$A10,DA_LMP_Basis!$C$23:$AF$23,0)))</f>
        <v>66.251980946838245</v>
      </c>
      <c r="JK10" s="30">
        <f>ENERGY_PRICING!JM$20*(1+INDEX(DA_LMP_Basis!$C$23:$AF$35,MATCH(LMP_BY_NODE!JK$1,DA_LMP_Basis!$C$23:$C$35,0),MATCH(LMP_BY_NODE!$A10,DA_LMP_Basis!$C$23:$AF$23,0)))</f>
        <v>41.21817025912312</v>
      </c>
      <c r="JL10" s="30">
        <f>ENERGY_PRICING!JN$20*(1+INDEX(DA_LMP_Basis!$C$23:$AF$35,MATCH(LMP_BY_NODE!JL$1,DA_LMP_Basis!$C$23:$C$35,0),MATCH(LMP_BY_NODE!$A10,DA_LMP_Basis!$C$23:$AF$23,0)))</f>
        <v>45.013999601041277</v>
      </c>
      <c r="JM10" s="30">
        <f>ENERGY_PRICING!JO$20*(1+INDEX(DA_LMP_Basis!$C$23:$AF$35,MATCH(LMP_BY_NODE!JM$1,DA_LMP_Basis!$C$23:$C$35,0),MATCH(LMP_BY_NODE!$A10,DA_LMP_Basis!$C$23:$AF$23,0)))</f>
        <v>74.702205091519858</v>
      </c>
      <c r="JN10" s="30">
        <f>ENERGY_PRICING!JP$20*(1+INDEX(DA_LMP_Basis!$C$23:$AF$35,MATCH(LMP_BY_NODE!JN$1,DA_LMP_Basis!$C$23:$C$35,0),MATCH(LMP_BY_NODE!$A10,DA_LMP_Basis!$C$23:$AF$23,0)))</f>
        <v>68.787174605519169</v>
      </c>
      <c r="JO10" s="30">
        <f>ENERGY_PRICING!JQ$20*(1+INDEX(DA_LMP_Basis!$C$23:$AF$35,MATCH(LMP_BY_NODE!JO$1,DA_LMP_Basis!$C$23:$C$35,0),MATCH(LMP_BY_NODE!$A10,DA_LMP_Basis!$C$23:$AF$23,0)))</f>
        <v>49.126815500946925</v>
      </c>
      <c r="JP10" s="30">
        <f>ENERGY_PRICING!JR$20*(1+INDEX(DA_LMP_Basis!$C$23:$AF$35,MATCH(LMP_BY_NODE!JP$1,DA_LMP_Basis!$C$23:$C$35,0),MATCH(LMP_BY_NODE!$A10,DA_LMP_Basis!$C$23:$AF$23,0)))</f>
        <v>45.560906643195707</v>
      </c>
      <c r="JQ10" s="30">
        <f>ENERGY_PRICING!JS$20*(1+INDEX(DA_LMP_Basis!$C$23:$AF$35,MATCH(LMP_BY_NODE!JQ$1,DA_LMP_Basis!$C$23:$C$35,0),MATCH(LMP_BY_NODE!$A10,DA_LMP_Basis!$C$23:$AF$23,0)))</f>
        <v>61.628817299446951</v>
      </c>
      <c r="JR10" s="30">
        <f>ENERGY_PRICING!JT$20*(1+INDEX(DA_LMP_Basis!$C$23:$AF$35,MATCH(LMP_BY_NODE!JR$1,DA_LMP_Basis!$C$23:$C$35,0),MATCH(LMP_BY_NODE!$A10,DA_LMP_Basis!$C$23:$AF$23,0)))</f>
        <v>103.11803099920139</v>
      </c>
      <c r="JS10" s="30">
        <f>ENERGY_PRICING!JU$20*(1+INDEX(DA_LMP_Basis!$C$23:$AF$35,MATCH(LMP_BY_NODE!JS$1,DA_LMP_Basis!$C$23:$C$35,0),MATCH(LMP_BY_NODE!$A10,DA_LMP_Basis!$C$23:$AF$23,0)))</f>
        <v>146.84664076533736</v>
      </c>
      <c r="JT10" s="30">
        <f>ENERGY_PRICING!JV$20*(1+INDEX(DA_LMP_Basis!$C$23:$AF$35,MATCH(LMP_BY_NODE!JT$1,DA_LMP_Basis!$C$23:$C$35,0),MATCH(LMP_BY_NODE!$A10,DA_LMP_Basis!$C$23:$AF$23,0)))</f>
        <v>126.78947037257932</v>
      </c>
      <c r="JU10" s="30">
        <f>ENERGY_PRICING!JW$20*(1+INDEX(DA_LMP_Basis!$C$23:$AF$35,MATCH(LMP_BY_NODE!JU$1,DA_LMP_Basis!$C$23:$C$35,0),MATCH(LMP_BY_NODE!$A10,DA_LMP_Basis!$C$23:$AF$23,0)))</f>
        <v>88.012018826537002</v>
      </c>
      <c r="JV10" s="30">
        <f>ENERGY_PRICING!JX$20*(1+INDEX(DA_LMP_Basis!$C$23:$AF$35,MATCH(LMP_BY_NODE!JV$1,DA_LMP_Basis!$C$23:$C$35,0),MATCH(LMP_BY_NODE!$A10,DA_LMP_Basis!$C$23:$AF$23,0)))</f>
        <v>65.047036156017739</v>
      </c>
      <c r="JW10" s="30">
        <f>ENERGY_PRICING!JY$20*(1+INDEX(DA_LMP_Basis!$C$23:$AF$35,MATCH(LMP_BY_NODE!JW$1,DA_LMP_Basis!$C$23:$C$35,0),MATCH(LMP_BY_NODE!$A10,DA_LMP_Basis!$C$23:$AF$23,0)))</f>
        <v>40.42656868793491</v>
      </c>
      <c r="JX10" s="30">
        <f>ENERGY_PRICING!JZ$20*(1+INDEX(DA_LMP_Basis!$C$23:$AF$35,MATCH(LMP_BY_NODE!JX$1,DA_LMP_Basis!$C$23:$C$35,0),MATCH(LMP_BY_NODE!$A10,DA_LMP_Basis!$C$23:$AF$23,0)))</f>
        <v>44.121947689171066</v>
      </c>
      <c r="JY10" s="30">
        <f>ENERGY_PRICING!KA$20*(1+INDEX(DA_LMP_Basis!$C$23:$AF$35,MATCH(LMP_BY_NODE!JY$1,DA_LMP_Basis!$C$23:$C$35,0),MATCH(LMP_BY_NODE!$A10,DA_LMP_Basis!$C$23:$AF$23,0)))</f>
        <v>73.226114000869885</v>
      </c>
      <c r="JZ10" s="30">
        <f>ENERGY_PRICING!KB$20*(1+INDEX(DA_LMP_Basis!$C$23:$AF$35,MATCH(LMP_BY_NODE!JZ$1,DA_LMP_Basis!$C$23:$C$35,0),MATCH(LMP_BY_NODE!$A10,DA_LMP_Basis!$C$23:$AF$23,0)))</f>
        <v>67.427962578755086</v>
      </c>
      <c r="KA10" s="30">
        <f>ENERGY_PRICING!KC$20*(1+INDEX(DA_LMP_Basis!$C$23:$AF$35,MATCH(LMP_BY_NODE!KA$1,DA_LMP_Basis!$C$23:$C$35,0),MATCH(LMP_BY_NODE!$A10,DA_LMP_Basis!$C$23:$AF$23,0)))</f>
        <v>48.2405802718582</v>
      </c>
      <c r="KB10" s="30">
        <f>ENERGY_PRICING!KD$20*(1+INDEX(DA_LMP_Basis!$C$23:$AF$35,MATCH(LMP_BY_NODE!KB$1,DA_LMP_Basis!$C$23:$C$35,0),MATCH(LMP_BY_NODE!$A10,DA_LMP_Basis!$C$23:$AF$23,0)))</f>
        <v>44.738999500941709</v>
      </c>
      <c r="KC10" s="30">
        <f>ENERGY_PRICING!KE$20*(1+INDEX(DA_LMP_Basis!$C$23:$AF$35,MATCH(LMP_BY_NODE!KC$1,DA_LMP_Basis!$C$23:$C$35,0),MATCH(LMP_BY_NODE!$A10,DA_LMP_Basis!$C$23:$AF$23,0)))</f>
        <v>61.130415762652241</v>
      </c>
      <c r="KD10" s="30">
        <f>ENERGY_PRICING!KF$20*(1+INDEX(DA_LMP_Basis!$C$23:$AF$35,MATCH(LMP_BY_NODE!KD$1,DA_LMP_Basis!$C$23:$C$35,0),MATCH(LMP_BY_NODE!$A10,DA_LMP_Basis!$C$23:$AF$23,0)))</f>
        <v>102.35859379146594</v>
      </c>
      <c r="KE10" s="30">
        <f>ENERGY_PRICING!KG$20*(1+INDEX(DA_LMP_Basis!$C$23:$AF$35,MATCH(LMP_BY_NODE!KE$1,DA_LMP_Basis!$C$23:$C$35,0),MATCH(LMP_BY_NODE!$A10,DA_LMP_Basis!$C$23:$AF$23,0)))</f>
        <v>148.00854129770806</v>
      </c>
      <c r="KF10" s="30">
        <f>ENERGY_PRICING!KH$20*(1+INDEX(DA_LMP_Basis!$C$23:$AF$35,MATCH(LMP_BY_NODE!KF$1,DA_LMP_Basis!$C$23:$C$35,0),MATCH(LMP_BY_NODE!$A10,DA_LMP_Basis!$C$23:$AF$23,0)))</f>
        <v>127.81326747831358</v>
      </c>
      <c r="KG10" s="30">
        <f>ENERGY_PRICING!KI$20*(1+INDEX(DA_LMP_Basis!$C$23:$AF$35,MATCH(LMP_BY_NODE!KG$1,DA_LMP_Basis!$C$23:$C$35,0),MATCH(LMP_BY_NODE!$A10,DA_LMP_Basis!$C$23:$AF$23,0)))</f>
        <v>89.34623683049449</v>
      </c>
      <c r="KH10" s="30">
        <f>ENERGY_PRICING!KJ$20*(1+INDEX(DA_LMP_Basis!$C$23:$AF$35,MATCH(LMP_BY_NODE!KH$1,DA_LMP_Basis!$C$23:$C$35,0),MATCH(LMP_BY_NODE!$A10,DA_LMP_Basis!$C$23:$AF$23,0)))</f>
        <v>67.066378577025347</v>
      </c>
      <c r="KI10" s="30">
        <f>ENERGY_PRICING!KK$20*(1+INDEX(DA_LMP_Basis!$C$23:$AF$35,MATCH(LMP_BY_NODE!KI$1,DA_LMP_Basis!$C$23:$C$35,0),MATCH(LMP_BY_NODE!$A10,DA_LMP_Basis!$C$23:$AF$23,0)))</f>
        <v>41.753197630119175</v>
      </c>
      <c r="KJ10" s="30">
        <f>ENERGY_PRICING!KL$20*(1+INDEX(DA_LMP_Basis!$C$23:$AF$35,MATCH(LMP_BY_NODE!KJ$1,DA_LMP_Basis!$C$23:$C$35,0),MATCH(LMP_BY_NODE!$A10,DA_LMP_Basis!$C$23:$AF$23,0)))</f>
        <v>45.61691931036362</v>
      </c>
      <c r="KK10" s="30">
        <f>ENERGY_PRICING!KM$20*(1+INDEX(DA_LMP_Basis!$C$23:$AF$35,MATCH(LMP_BY_NODE!KK$1,DA_LMP_Basis!$C$23:$C$35,0),MATCH(LMP_BY_NODE!$A10,DA_LMP_Basis!$C$23:$AF$23,0)))</f>
        <v>75.699864980440623</v>
      </c>
      <c r="KL10" s="30">
        <f>ENERGY_PRICING!KN$20*(1+INDEX(DA_LMP_Basis!$C$23:$AF$35,MATCH(LMP_BY_NODE!KL$1,DA_LMP_Basis!$C$23:$C$35,0),MATCH(LMP_BY_NODE!$A10,DA_LMP_Basis!$C$23:$AF$23,0)))</f>
        <v>69.705838316878697</v>
      </c>
      <c r="KM10" s="30">
        <f>ENERGY_PRICING!KO$20*(1+INDEX(DA_LMP_Basis!$C$23:$AF$35,MATCH(LMP_BY_NODE!KM$1,DA_LMP_Basis!$C$23:$C$35,0),MATCH(LMP_BY_NODE!$A10,DA_LMP_Basis!$C$23:$AF$23,0)))</f>
        <v>49.725803832907516</v>
      </c>
      <c r="KN10" s="30">
        <f>ENERGY_PRICING!KP$20*(1+INDEX(DA_LMP_Basis!$C$23:$AF$35,MATCH(LMP_BY_NODE!KN$1,DA_LMP_Basis!$C$23:$C$35,0),MATCH(LMP_BY_NODE!$A10,DA_LMP_Basis!$C$23:$AF$23,0)))</f>
        <v>46.116416932119158</v>
      </c>
      <c r="KO10" s="30">
        <f>ENERGY_PRICING!KQ$20*(1+INDEX(DA_LMP_Basis!$C$23:$AF$35,MATCH(LMP_BY_NODE!KO$1,DA_LMP_Basis!$C$23:$C$35,0),MATCH(LMP_BY_NODE!$A10,DA_LMP_Basis!$C$23:$AF$23,0)))</f>
        <v>61.965676741920525</v>
      </c>
      <c r="KP10" s="30">
        <f>ENERGY_PRICING!KR$20*(1+INDEX(DA_LMP_Basis!$C$23:$AF$35,MATCH(LMP_BY_NODE!KP$1,DA_LMP_Basis!$C$23:$C$35,0),MATCH(LMP_BY_NODE!$A10,DA_LMP_Basis!$C$23:$AF$23,0)))</f>
        <v>103.63131913237346</v>
      </c>
      <c r="KQ10" s="30">
        <f>ENERGY_PRICING!KS$20*(1+INDEX(DA_LMP_Basis!$C$23:$AF$35,MATCH(LMP_BY_NODE!KQ$1,DA_LMP_Basis!$C$23:$C$35,0),MATCH(LMP_BY_NODE!$A10,DA_LMP_Basis!$C$23:$AF$23,0)))</f>
        <v>149.12396269929204</v>
      </c>
      <c r="KR10" s="30">
        <f>ENERGY_PRICING!KT$20*(1+INDEX(DA_LMP_Basis!$C$23:$AF$35,MATCH(LMP_BY_NODE!KR$1,DA_LMP_Basis!$C$23:$C$35,0),MATCH(LMP_BY_NODE!$A10,DA_LMP_Basis!$C$23:$AF$23,0)))</f>
        <v>128.79610995992056</v>
      </c>
      <c r="KS10" s="30">
        <f>ENERGY_PRICING!KU$20*(1+INDEX(DA_LMP_Basis!$C$23:$AF$35,MATCH(LMP_BY_NODE!KS$1,DA_LMP_Basis!$C$23:$C$35,0),MATCH(LMP_BY_NODE!$A10,DA_LMP_Basis!$C$23:$AF$23,0)))</f>
        <v>90.627082543643652</v>
      </c>
      <c r="KT10" s="30">
        <f>ENERGY_PRICING!KV$20*(1+INDEX(DA_LMP_Basis!$C$23:$AF$35,MATCH(LMP_BY_NODE!KT$1,DA_LMP_Basis!$C$23:$C$35,0),MATCH(LMP_BY_NODE!$A10,DA_LMP_Basis!$C$23:$AF$23,0)))</f>
        <v>69.004941897004585</v>
      </c>
      <c r="KU10" s="30">
        <f>ENERGY_PRICING!KW$20*(1+INDEX(DA_LMP_Basis!$C$23:$AF$35,MATCH(LMP_BY_NODE!KU$1,DA_LMP_Basis!$C$23:$C$35,0),MATCH(LMP_BY_NODE!$A10,DA_LMP_Basis!$C$23:$AF$23,0)))</f>
        <v>43.026757864275993</v>
      </c>
      <c r="KV10" s="30">
        <f>ENERGY_PRICING!KX$20*(1+INDEX(DA_LMP_Basis!$C$23:$AF$35,MATCH(LMP_BY_NODE!KV$1,DA_LMP_Basis!$C$23:$C$35,0),MATCH(LMP_BY_NODE!$A10,DA_LMP_Basis!$C$23:$AF$23,0)))</f>
        <v>47.052088065847762</v>
      </c>
      <c r="KW10" s="30">
        <f>ENERGY_PRICING!KY$20*(1+INDEX(DA_LMP_Basis!$C$23:$AF$35,MATCH(LMP_BY_NODE!KW$1,DA_LMP_Basis!$C$23:$C$35,0),MATCH(LMP_BY_NODE!$A10,DA_LMP_Basis!$C$23:$AF$23,0)))</f>
        <v>78.074659300546898</v>
      </c>
      <c r="KX10" s="30">
        <f>ENERGY_PRICING!KZ$20*(1+INDEX(DA_LMP_Basis!$C$23:$AF$35,MATCH(LMP_BY_NODE!KX$1,DA_LMP_Basis!$C$23:$C$35,0),MATCH(LMP_BY_NODE!$A10,DA_LMP_Basis!$C$23:$AF$23,0)))</f>
        <v>71.892592929399356</v>
      </c>
      <c r="KY10" s="30">
        <f>ENERGY_PRICING!LA$20*(1+INDEX(DA_LMP_Basis!$C$23:$AF$35,MATCH(LMP_BY_NODE!KY$1,DA_LMP_Basis!$C$23:$C$35,0),MATCH(LMP_BY_NODE!$A10,DA_LMP_Basis!$C$23:$AF$23,0)))</f>
        <v>51.151614476742004</v>
      </c>
      <c r="KZ10" s="30">
        <f>ENERGY_PRICING!LB$20*(1+INDEX(DA_LMP_Basis!$C$23:$AF$35,MATCH(LMP_BY_NODE!KZ$1,DA_LMP_Basis!$C$23:$C$35,0),MATCH(LMP_BY_NODE!$A10,DA_LMP_Basis!$C$23:$AF$23,0)))</f>
        <v>47.438733979788687</v>
      </c>
      <c r="LA10" s="30">
        <f>ENERGY_PRICING!LC$20*(1+INDEX(DA_LMP_Basis!$C$23:$AF$35,MATCH(LMP_BY_NODE!LA$1,DA_LMP_Basis!$C$23:$C$35,0),MATCH(LMP_BY_NODE!$A10,DA_LMP_Basis!$C$23:$AF$23,0)))</f>
        <v>62.767525046682771</v>
      </c>
      <c r="LB10" s="30">
        <f>ENERGY_PRICING!LD$20*(1+INDEX(DA_LMP_Basis!$C$23:$AF$35,MATCH(LMP_BY_NODE!LB$1,DA_LMP_Basis!$C$23:$C$35,0),MATCH(LMP_BY_NODE!$A10,DA_LMP_Basis!$C$23:$AF$23,0)))</f>
        <v>104.85313205356211</v>
      </c>
      <c r="LC10" s="30">
        <f>ENERGY_PRICING!LE$20*(1+INDEX(DA_LMP_Basis!$C$23:$AF$35,MATCH(LMP_BY_NODE!LC$1,DA_LMP_Basis!$C$23:$C$35,0),MATCH(LMP_BY_NODE!$A10,DA_LMP_Basis!$C$23:$AF$23,0)))</f>
        <v>150.34446938101908</v>
      </c>
      <c r="LD10" s="30">
        <f>ENERGY_PRICING!LF$20*(1+INDEX(DA_LMP_Basis!$C$23:$AF$35,MATCH(LMP_BY_NODE!LD$1,DA_LMP_Basis!$C$23:$C$35,0),MATCH(LMP_BY_NODE!$A10,DA_LMP_Basis!$C$23:$AF$23,0)))</f>
        <v>129.87154729166178</v>
      </c>
      <c r="LE10" s="30">
        <f>ENERGY_PRICING!LG$20*(1+INDEX(DA_LMP_Basis!$C$23:$AF$35,MATCH(LMP_BY_NODE!LE$1,DA_LMP_Basis!$C$23:$C$35,0),MATCH(LMP_BY_NODE!$A10,DA_LMP_Basis!$C$23:$AF$23,0)))</f>
        <v>92.028598373392001</v>
      </c>
      <c r="LF10" s="30">
        <f>ENERGY_PRICING!LH$20*(1+INDEX(DA_LMP_Basis!$C$23:$AF$35,MATCH(LMP_BY_NODE!LF$1,DA_LMP_Basis!$C$23:$C$35,0),MATCH(LMP_BY_NODE!$A10,DA_LMP_Basis!$C$23:$AF$23,0)))</f>
        <v>71.126139752474941</v>
      </c>
      <c r="LG10" s="30">
        <f>ENERGY_PRICING!LI$20*(1+INDEX(DA_LMP_Basis!$C$23:$AF$35,MATCH(LMP_BY_NODE!LG$1,DA_LMP_Basis!$C$23:$C$35,0),MATCH(LMP_BY_NODE!$A10,DA_LMP_Basis!$C$23:$AF$23,0)))</f>
        <v>44.420301840716625</v>
      </c>
      <c r="LH10" s="30">
        <f>ENERGY_PRICING!LJ$20*(1+INDEX(DA_LMP_Basis!$C$23:$AF$35,MATCH(LMP_BY_NODE!LH$1,DA_LMP_Basis!$C$23:$C$35,0),MATCH(LMP_BY_NODE!$A10,DA_LMP_Basis!$C$23:$AF$23,0)))</f>
        <v>48.622465909581848</v>
      </c>
      <c r="LI10" s="30">
        <f>ENERGY_PRICING!LK$20*(1+INDEX(DA_LMP_Basis!$C$23:$AF$35,MATCH(LMP_BY_NODE!LI$1,DA_LMP_Basis!$C$23:$C$35,0),MATCH(LMP_BY_NODE!$A10,DA_LMP_Basis!$C$23:$AF$23,0)))</f>
        <v>80.673186037886893</v>
      </c>
      <c r="LJ10" s="30">
        <f>ENERGY_PRICING!LL$20*(1+INDEX(DA_LMP_Basis!$C$23:$AF$35,MATCH(LMP_BY_NODE!LJ$1,DA_LMP_Basis!$C$23:$C$35,0),MATCH(LMP_BY_NODE!$A10,DA_LMP_Basis!$C$23:$AF$23,0)))</f>
        <v>74.285364497247059</v>
      </c>
      <c r="LK10" s="30">
        <f>ENERGY_PRICING!LM$20*(1+INDEX(DA_LMP_Basis!$C$23:$AF$35,MATCH(LMP_BY_NODE!LK$1,DA_LMP_Basis!$C$23:$C$35,0),MATCH(LMP_BY_NODE!$A10,DA_LMP_Basis!$C$23:$AF$23,0)))</f>
        <v>52.711752569131434</v>
      </c>
      <c r="LL10" s="30">
        <f>ENERGY_PRICING!LN$20*(1+INDEX(DA_LMP_Basis!$C$23:$AF$35,MATCH(LMP_BY_NODE!LL$1,DA_LMP_Basis!$C$23:$C$35,0),MATCH(LMP_BY_NODE!$A10,DA_LMP_Basis!$C$23:$AF$23,0)))</f>
        <v>48.8856282116462</v>
      </c>
      <c r="LM10" s="30">
        <f>ENERGY_PRICING!LO$20*(1+INDEX(DA_LMP_Basis!$C$23:$AF$35,MATCH(LMP_BY_NODE!LM$1,DA_LMP_Basis!$C$23:$C$35,0),MATCH(LMP_BY_NODE!$A10,DA_LMP_Basis!$C$23:$AF$23,0)))</f>
        <v>63.644916508155603</v>
      </c>
      <c r="LN10" s="30">
        <f>ENERGY_PRICING!LP$20*(1+INDEX(DA_LMP_Basis!$C$23:$AF$35,MATCH(LMP_BY_NODE!LN$1,DA_LMP_Basis!$C$23:$C$35,0),MATCH(LMP_BY_NODE!$A10,DA_LMP_Basis!$C$23:$AF$23,0)))</f>
        <v>106.19005353634299</v>
      </c>
      <c r="LO10" s="30">
        <f>ENERGY_PRICING!LQ$20*(1+INDEX(DA_LMP_Basis!$C$23:$AF$35,MATCH(LMP_BY_NODE!LO$1,DA_LMP_Basis!$C$23:$C$35,0),MATCH(LMP_BY_NODE!$A10,DA_LMP_Basis!$C$23:$AF$23,0)))</f>
        <v>151.59572116431184</v>
      </c>
      <c r="LP10" s="30">
        <f>ENERGY_PRICING!LR$20*(1+INDEX(DA_LMP_Basis!$C$23:$AF$35,MATCH(LMP_BY_NODE!LP$1,DA_LMP_Basis!$C$23:$C$35,0),MATCH(LMP_BY_NODE!$A10,DA_LMP_Basis!$C$23:$AF$23,0)))</f>
        <v>130.97407536406587</v>
      </c>
      <c r="LQ10" s="30">
        <f>ENERGY_PRICING!LS$20*(1+INDEX(DA_LMP_Basis!$C$23:$AF$35,MATCH(LMP_BY_NODE!LQ$1,DA_LMP_Basis!$C$23:$C$35,0),MATCH(LMP_BY_NODE!$A10,DA_LMP_Basis!$C$23:$AF$23,0)))</f>
        <v>93.465419004971238</v>
      </c>
      <c r="LR10" s="30">
        <f>ENERGY_PRICING!LT$20*(1+INDEX(DA_LMP_Basis!$C$23:$AF$35,MATCH(LMP_BY_NODE!LR$1,DA_LMP_Basis!$C$23:$C$35,0),MATCH(LMP_BY_NODE!$A10,DA_LMP_Basis!$C$23:$AF$23,0)))</f>
        <v>73.300771517389563</v>
      </c>
      <c r="LS10" s="30">
        <f>ENERGY_PRICING!LU$20*(1+INDEX(DA_LMP_Basis!$C$23:$AF$35,MATCH(LMP_BY_NODE!LS$1,DA_LMP_Basis!$C$23:$C$35,0),MATCH(LMP_BY_NODE!$A10,DA_LMP_Basis!$C$23:$AF$23,0)))</f>
        <v>45.84894980448766</v>
      </c>
      <c r="LT10" s="30">
        <f>ENERGY_PRICING!LV$20*(1+INDEX(DA_LMP_Basis!$C$23:$AF$35,MATCH(LMP_BY_NODE!LT$1,DA_LMP_Basis!$C$23:$C$35,0),MATCH(LMP_BY_NODE!$A10,DA_LMP_Basis!$C$23:$AF$23,0)))</f>
        <v>50.23240226374859</v>
      </c>
      <c r="LU10" s="30">
        <f>ENERGY_PRICING!LW$20*(1+INDEX(DA_LMP_Basis!$C$23:$AF$35,MATCH(LMP_BY_NODE!LU$1,DA_LMP_Basis!$C$23:$C$35,0),MATCH(LMP_BY_NODE!$A10,DA_LMP_Basis!$C$23:$AF$23,0)))</f>
        <v>83.337170809711253</v>
      </c>
      <c r="LV10" s="30">
        <f>ENERGY_PRICING!LX$20*(1+INDEX(DA_LMP_Basis!$C$23:$AF$35,MATCH(LMP_BY_NODE!LV$1,DA_LMP_Basis!$C$23:$C$35,0),MATCH(LMP_BY_NODE!$A10,DA_LMP_Basis!$C$23:$AF$23,0)))</f>
        <v>76.738411036119956</v>
      </c>
      <c r="LW10" s="30">
        <f>ENERGY_PRICING!LY$20*(1+INDEX(DA_LMP_Basis!$C$23:$AF$35,MATCH(LMP_BY_NODE!LW$1,DA_LMP_Basis!$C$23:$C$35,0),MATCH(LMP_BY_NODE!$A10,DA_LMP_Basis!$C$23:$AF$23,0)))</f>
        <v>54.311191228101336</v>
      </c>
      <c r="LX10" s="30">
        <f>ENERGY_PRICING!LZ$20*(1+INDEX(DA_LMP_Basis!$C$23:$AF$35,MATCH(LMP_BY_NODE!LX$1,DA_LMP_Basis!$C$23:$C$35,0),MATCH(LMP_BY_NODE!$A10,DA_LMP_Basis!$C$23:$AF$23,0)))</f>
        <v>50.368970347295949</v>
      </c>
      <c r="LY10" s="30">
        <f>ENERGY_PRICING!MA$20*(1+INDEX(DA_LMP_Basis!$C$23:$AF$35,MATCH(LMP_BY_NODE!LY$1,DA_LMP_Basis!$C$23:$C$35,0),MATCH(LMP_BY_NODE!$A10,DA_LMP_Basis!$C$23:$AF$23,0)))</f>
        <v>64.544409847479486</v>
      </c>
      <c r="LZ10" s="30">
        <f>ENERGY_PRICING!MB$20*(1+INDEX(DA_LMP_Basis!$C$23:$AF$35,MATCH(LMP_BY_NODE!LZ$1,DA_LMP_Basis!$C$23:$C$35,0),MATCH(LMP_BY_NODE!$A10,DA_LMP_Basis!$C$23:$AF$23,0)))</f>
        <v>107.56065266086802</v>
      </c>
      <c r="MA10" s="30">
        <f>ENERGY_PRICING!MC$20*(1+INDEX(DA_LMP_Basis!$C$23:$AF$35,MATCH(LMP_BY_NODE!MA$1,DA_LMP_Basis!$C$23:$C$35,0),MATCH(LMP_BY_NODE!$A10,DA_LMP_Basis!$C$23:$AF$23,0)))</f>
        <v>153.25933044761871</v>
      </c>
      <c r="MB10" s="30">
        <f>ENERGY_PRICING!MD$20*(1+INDEX(DA_LMP_Basis!$C$23:$AF$35,MATCH(LMP_BY_NODE!MB$1,DA_LMP_Basis!$C$23:$C$35,0),MATCH(LMP_BY_NODE!$A10,DA_LMP_Basis!$C$23:$AF$23,0)))</f>
        <v>132.43994814910286</v>
      </c>
      <c r="MC10" s="30">
        <f>ENERGY_PRICING!ME$20*(1+INDEX(DA_LMP_Basis!$C$23:$AF$35,MATCH(LMP_BY_NODE!MC$1,DA_LMP_Basis!$C$23:$C$35,0),MATCH(LMP_BY_NODE!$A10,DA_LMP_Basis!$C$23:$AF$23,0)))</f>
        <v>95.375752459083657</v>
      </c>
      <c r="MD10" s="30">
        <f>ENERGY_PRICING!MF$20*(1+INDEX(DA_LMP_Basis!$C$23:$AF$35,MATCH(LMP_BY_NODE!MD$1,DA_LMP_Basis!$C$23:$C$35,0),MATCH(LMP_BY_NODE!$A10,DA_LMP_Basis!$C$23:$AF$23,0)))</f>
        <v>76.192066171424344</v>
      </c>
      <c r="ME10" s="30">
        <f>ENERGY_PRICING!MG$20*(1+INDEX(DA_LMP_Basis!$C$23:$AF$35,MATCH(LMP_BY_NODE!ME$1,DA_LMP_Basis!$C$23:$C$35,0),MATCH(LMP_BY_NODE!$A10,DA_LMP_Basis!$C$23:$AF$23,0)))</f>
        <v>47.74841723929314</v>
      </c>
      <c r="MF10" s="30">
        <f>ENERGY_PRICING!MH$20*(1+INDEX(DA_LMP_Basis!$C$23:$AF$35,MATCH(LMP_BY_NODE!MF$1,DA_LMP_Basis!$C$23:$C$35,0),MATCH(LMP_BY_NODE!$A10,DA_LMP_Basis!$C$23:$AF$23,0)))</f>
        <v>52.372902761000077</v>
      </c>
      <c r="MG10" s="30">
        <f>ENERGY_PRICING!MI$20*(1+INDEX(DA_LMP_Basis!$C$23:$AF$35,MATCH(LMP_BY_NODE!MG$1,DA_LMP_Basis!$C$23:$C$35,0),MATCH(LMP_BY_NODE!$A10,DA_LMP_Basis!$C$23:$AF$23,0)))</f>
        <v>86.879087677419776</v>
      </c>
      <c r="MH10" s="30">
        <f>ENERGY_PRICING!MJ$20*(1+INDEX(DA_LMP_Basis!$C$23:$AF$35,MATCH(LMP_BY_NODE!MH$1,DA_LMP_Basis!$C$23:$C$35,0),MATCH(LMP_BY_NODE!$A10,DA_LMP_Basis!$C$23:$AF$23,0)))</f>
        <v>79.999873716087848</v>
      </c>
      <c r="MI10" s="30">
        <f>ENERGY_PRICING!MK$20*(1+INDEX(DA_LMP_Basis!$C$23:$AF$35,MATCH(LMP_BY_NODE!MI$1,DA_LMP_Basis!$C$23:$C$35,0),MATCH(LMP_BY_NODE!$A10,DA_LMP_Basis!$C$23:$AF$23,0)))</f>
        <v>56.437734451991872</v>
      </c>
      <c r="MJ10" s="30">
        <f>ENERGY_PRICING!ML$20*(1+INDEX(DA_LMP_Basis!$C$23:$AF$35,MATCH(LMP_BY_NODE!MJ$1,DA_LMP_Basis!$C$23:$C$35,0),MATCH(LMP_BY_NODE!$A10,DA_LMP_Basis!$C$23:$AF$23,0)))</f>
        <v>52.341156745059301</v>
      </c>
      <c r="MK10" s="30">
        <f>ENERGY_PRICING!MM$20*(1+INDEX(DA_LMP_Basis!$C$23:$AF$35,MATCH(LMP_BY_NODE!MK$1,DA_LMP_Basis!$C$23:$C$35,0),MATCH(LMP_BY_NODE!$A10,DA_LMP_Basis!$C$23:$AF$23,0)))</f>
        <v>65.740336590244198</v>
      </c>
      <c r="ML10" s="30">
        <f>ENERGY_PRICING!MN$20*(1+INDEX(DA_LMP_Basis!$C$23:$AF$35,MATCH(LMP_BY_NODE!ML$1,DA_LMP_Basis!$C$23:$C$35,0),MATCH(LMP_BY_NODE!$A10,DA_LMP_Basis!$C$23:$AF$23,0)))</f>
        <v>109.38294091467711</v>
      </c>
      <c r="MM10" s="30">
        <f>ENERGY_PRICING!MO$20*(1+INDEX(DA_LMP_Basis!$C$23:$AF$35,MATCH(LMP_BY_NODE!MM$1,DA_LMP_Basis!$C$23:$C$35,0),MATCH(LMP_BY_NODE!$A10,DA_LMP_Basis!$C$23:$AF$23,0)))</f>
        <v>154.41579714282267</v>
      </c>
      <c r="MN10" s="30">
        <f>ENERGY_PRICING!MP$20*(1+INDEX(DA_LMP_Basis!$C$23:$AF$35,MATCH(LMP_BY_NODE!MN$1,DA_LMP_Basis!$C$23:$C$35,0),MATCH(LMP_BY_NODE!$A10,DA_LMP_Basis!$C$23:$AF$23,0)))</f>
        <v>133.45895728322566</v>
      </c>
      <c r="MO10" s="30">
        <f>ENERGY_PRICING!MQ$20*(1+INDEX(DA_LMP_Basis!$C$23:$AF$35,MATCH(LMP_BY_NODE!MO$1,DA_LMP_Basis!$C$23:$C$35,0),MATCH(LMP_BY_NODE!$A10,DA_LMP_Basis!$C$23:$AF$23,0)))</f>
        <v>96.703730752173925</v>
      </c>
      <c r="MP10" s="30">
        <f>ENERGY_PRICING!MR$20*(1+INDEX(DA_LMP_Basis!$C$23:$AF$35,MATCH(LMP_BY_NODE!MP$1,DA_LMP_Basis!$C$23:$C$35,0),MATCH(LMP_BY_NODE!$A10,DA_LMP_Basis!$C$23:$AF$23,0)))</f>
        <v>78.201964773796931</v>
      </c>
      <c r="MQ10" s="30">
        <f>ENERGY_PRICING!MS$20*(1+INDEX(DA_LMP_Basis!$C$23:$AF$35,MATCH(LMP_BY_NODE!MQ$1,DA_LMP_Basis!$C$23:$C$35,0),MATCH(LMP_BY_NODE!$A10,DA_LMP_Basis!$C$23:$AF$23,0)))</f>
        <v>49.068841962224823</v>
      </c>
      <c r="MR10" s="30">
        <f>ENERGY_PRICING!MT$20*(1+INDEX(DA_LMP_Basis!$C$23:$AF$35,MATCH(LMP_BY_NODE!MR$1,DA_LMP_Basis!$C$23:$C$35,0),MATCH(LMP_BY_NODE!$A10,DA_LMP_Basis!$C$23:$AF$23,0)))</f>
        <v>53.86088287807317</v>
      </c>
      <c r="MS10" s="30">
        <f>ENERGY_PRICING!MU$20*(1+INDEX(DA_LMP_Basis!$C$23:$AF$35,MATCH(LMP_BY_NODE!MS$1,DA_LMP_Basis!$C$23:$C$35,0),MATCH(LMP_BY_NODE!$A10,DA_LMP_Basis!$C$23:$AF$23,0)))</f>
        <v>89.341269714865462</v>
      </c>
      <c r="MT10" s="30">
        <f>ENERGY_PRICING!MV$20*(1+INDEX(DA_LMP_Basis!$C$23:$AF$35,MATCH(LMP_BY_NODE!MT$1,DA_LMP_Basis!$C$23:$C$35,0),MATCH(LMP_BY_NODE!$A10,DA_LMP_Basis!$C$23:$AF$23,0)))</f>
        <v>82.26709655794177</v>
      </c>
      <c r="MU10" s="30">
        <f>ENERGY_PRICING!MW$20*(1+INDEX(DA_LMP_Basis!$C$23:$AF$35,MATCH(LMP_BY_NODE!MU$1,DA_LMP_Basis!$C$23:$C$35,0),MATCH(LMP_BY_NODE!$A10,DA_LMP_Basis!$C$23:$AF$23,0)))</f>
        <v>57.916012097481214</v>
      </c>
      <c r="MV10" s="30">
        <f>ENERGY_PRICING!MX$20*(1+INDEX(DA_LMP_Basis!$C$23:$AF$35,MATCH(LMP_BY_NODE!MV$1,DA_LMP_Basis!$C$23:$C$35,0),MATCH(LMP_BY_NODE!$A10,DA_LMP_Basis!$C$23:$AF$23,0)))</f>
        <v>53.712132435465385</v>
      </c>
      <c r="MW10" s="30">
        <f>ENERGY_PRICING!MY$20*(1+INDEX(DA_LMP_Basis!$C$23:$AF$35,MATCH(LMP_BY_NODE!MW$1,DA_LMP_Basis!$C$23:$C$35,0),MATCH(LMP_BY_NODE!$A10,DA_LMP_Basis!$C$23:$AF$23,0)))</f>
        <v>66.571691321062971</v>
      </c>
      <c r="MX10" s="30">
        <f>ENERGY_PRICING!MZ$20*(1+INDEX(DA_LMP_Basis!$C$23:$AF$35,MATCH(LMP_BY_NODE!MX$1,DA_LMP_Basis!$C$23:$C$35,0),MATCH(LMP_BY_NODE!$A10,DA_LMP_Basis!$C$23:$AF$23,0)))</f>
        <v>110.64971412623467</v>
      </c>
    </row>
    <row r="11" spans="1:362" x14ac:dyDescent="0.25">
      <c r="A11" s="1">
        <v>1185</v>
      </c>
      <c r="B11" s="1" t="s">
        <v>63</v>
      </c>
      <c r="C11" s="30">
        <f>ENERGY_PRICING!E$19*(1+INDEX(DA_LMP_Basis!$C$23:$AF$35,MATCH(LMP_BY_NODE!C$1,DA_LMP_Basis!$C$23:$C$35,0),MATCH(LMP_BY_NODE!$A11,DA_LMP_Basis!$C$23:$AF$23,0)))</f>
        <v>55.654518241397739</v>
      </c>
      <c r="D11" s="30">
        <f>ENERGY_PRICING!F$19*(1+INDEX(DA_LMP_Basis!$C$23:$AF$35,MATCH(LMP_BY_NODE!D$1,DA_LMP_Basis!$C$23:$C$35,0),MATCH(LMP_BY_NODE!$A11,DA_LMP_Basis!$C$23:$AF$23,0)))</f>
        <v>51.154142447519604</v>
      </c>
      <c r="E11" s="30">
        <f>ENERGY_PRICING!G$19*(1+INDEX(DA_LMP_Basis!$C$23:$AF$35,MATCH(LMP_BY_NODE!E$1,DA_LMP_Basis!$C$23:$C$35,0),MATCH(LMP_BY_NODE!$A11,DA_LMP_Basis!$C$23:$AF$23,0)))</f>
        <v>39.463517670195898</v>
      </c>
      <c r="F11" s="30">
        <f>ENERGY_PRICING!H$19*(1+INDEX(DA_LMP_Basis!$C$23:$AF$35,MATCH(LMP_BY_NODE!F$1,DA_LMP_Basis!$C$23:$C$35,0),MATCH(LMP_BY_NODE!$A11,DA_LMP_Basis!$C$23:$AF$23,0)))</f>
        <v>45.804123141546441</v>
      </c>
      <c r="G11" s="30">
        <f>ENERGY_PRICING!I$19*(1+INDEX(DA_LMP_Basis!$C$23:$AF$35,MATCH(LMP_BY_NODE!G$1,DA_LMP_Basis!$C$23:$C$35,0),MATCH(LMP_BY_NODE!$A11,DA_LMP_Basis!$C$23:$AF$23,0)))</f>
        <v>26.559278223067373</v>
      </c>
      <c r="H11" s="30">
        <f>ENERGY_PRICING!J$19*(1+INDEX(DA_LMP_Basis!$C$23:$AF$35,MATCH(LMP_BY_NODE!H$1,DA_LMP_Basis!$C$23:$C$35,0),MATCH(LMP_BY_NODE!$A11,DA_LMP_Basis!$C$23:$AF$23,0)))</f>
        <v>29.625461213011814</v>
      </c>
      <c r="I11" s="30">
        <f>ENERGY_PRICING!K$19*(1+INDEX(DA_LMP_Basis!$C$23:$AF$35,MATCH(LMP_BY_NODE!I$1,DA_LMP_Basis!$C$23:$C$35,0),MATCH(LMP_BY_NODE!$A11,DA_LMP_Basis!$C$23:$AF$23,0)))</f>
        <v>43.626860381455963</v>
      </c>
      <c r="J11" s="30">
        <f>ENERGY_PRICING!L$19*(1+INDEX(DA_LMP_Basis!$C$23:$AF$35,MATCH(LMP_BY_NODE!J$1,DA_LMP_Basis!$C$23:$C$35,0),MATCH(LMP_BY_NODE!$A11,DA_LMP_Basis!$C$23:$AF$23,0)))</f>
        <v>51.403976894612342</v>
      </c>
      <c r="K11" s="30">
        <f>ENERGY_PRICING!M$19*(1+INDEX(DA_LMP_Basis!$C$23:$AF$35,MATCH(LMP_BY_NODE!K$1,DA_LMP_Basis!$C$23:$C$35,0),MATCH(LMP_BY_NODE!$A11,DA_LMP_Basis!$C$23:$AF$23,0)))</f>
        <v>46.32431004517651</v>
      </c>
      <c r="L11" s="30">
        <f>ENERGY_PRICING!N$19*(1+INDEX(DA_LMP_Basis!$C$23:$AF$35,MATCH(LMP_BY_NODE!L$1,DA_LMP_Basis!$C$23:$C$35,0),MATCH(LMP_BY_NODE!$A11,DA_LMP_Basis!$C$23:$AF$23,0)))</f>
        <v>57.932877992385649</v>
      </c>
      <c r="M11" s="30">
        <f>ENERGY_PRICING!O$19*(1+INDEX(DA_LMP_Basis!$C$23:$AF$35,MATCH(LMP_BY_NODE!M$1,DA_LMP_Basis!$C$23:$C$35,0),MATCH(LMP_BY_NODE!$A11,DA_LMP_Basis!$C$23:$AF$23,0)))</f>
        <v>90.698246872334394</v>
      </c>
      <c r="N11" s="30">
        <f>ENERGY_PRICING!P$19*(1+INDEX(DA_LMP_Basis!$C$23:$AF$35,MATCH(LMP_BY_NODE!N$1,DA_LMP_Basis!$C$23:$C$35,0),MATCH(LMP_BY_NODE!$A11,DA_LMP_Basis!$C$23:$AF$23,0)))</f>
        <v>153.0025784258616</v>
      </c>
      <c r="O11" s="30">
        <f>ENERGY_PRICING!Q$19*(1+INDEX(DA_LMP_Basis!$C$23:$AF$35,MATCH(LMP_BY_NODE!O$1,DA_LMP_Basis!$C$23:$C$35,0),MATCH(LMP_BY_NODE!$A11,DA_LMP_Basis!$C$23:$AF$23,0)))</f>
        <v>158.48900208013356</v>
      </c>
      <c r="P11" s="30">
        <f>ENERGY_PRICING!R$19*(1+INDEX(DA_LMP_Basis!$C$23:$AF$35,MATCH(LMP_BY_NODE!P$1,DA_LMP_Basis!$C$23:$C$35,0),MATCH(LMP_BY_NODE!$A11,DA_LMP_Basis!$C$23:$AF$23,0)))</f>
        <v>123.32242634406846</v>
      </c>
      <c r="Q11" s="30">
        <f>ENERGY_PRICING!S$19*(1+INDEX(DA_LMP_Basis!$C$23:$AF$35,MATCH(LMP_BY_NODE!Q$1,DA_LMP_Basis!$C$23:$C$35,0),MATCH(LMP_BY_NODE!$A11,DA_LMP_Basis!$C$23:$AF$23,0)))</f>
        <v>96.300911044251635</v>
      </c>
      <c r="R11" s="30">
        <f>ENERGY_PRICING!T$19*(1+INDEX(DA_LMP_Basis!$C$23:$AF$35,MATCH(LMP_BY_NODE!R$1,DA_LMP_Basis!$C$23:$C$35,0),MATCH(LMP_BY_NODE!$A11,DA_LMP_Basis!$C$23:$AF$23,0)))</f>
        <v>54.018993052802053</v>
      </c>
      <c r="S11" s="30">
        <f>ENERGY_PRICING!U$19*(1+INDEX(DA_LMP_Basis!$C$23:$AF$35,MATCH(LMP_BY_NODE!S$1,DA_LMP_Basis!$C$23:$C$35,0),MATCH(LMP_BY_NODE!$A11,DA_LMP_Basis!$C$23:$AF$23,0)))</f>
        <v>48.384726368852569</v>
      </c>
      <c r="T11" s="30">
        <f>ENERGY_PRICING!V$19*(1+INDEX(DA_LMP_Basis!$C$23:$AF$35,MATCH(LMP_BY_NODE!T$1,DA_LMP_Basis!$C$23:$C$35,0),MATCH(LMP_BY_NODE!$A11,DA_LMP_Basis!$C$23:$AF$23,0)))</f>
        <v>53.932257409593653</v>
      </c>
      <c r="U11" s="30">
        <f>ENERGY_PRICING!W$19*(1+INDEX(DA_LMP_Basis!$C$23:$AF$35,MATCH(LMP_BY_NODE!U$1,DA_LMP_Basis!$C$23:$C$35,0),MATCH(LMP_BY_NODE!$A11,DA_LMP_Basis!$C$23:$AF$23,0)))</f>
        <v>134.31670536289366</v>
      </c>
      <c r="V11" s="30">
        <f>ENERGY_PRICING!X$19*(1+INDEX(DA_LMP_Basis!$C$23:$AF$35,MATCH(LMP_BY_NODE!V$1,DA_LMP_Basis!$C$23:$C$35,0),MATCH(LMP_BY_NODE!$A11,DA_LMP_Basis!$C$23:$AF$23,0)))</f>
        <v>92.057959776602118</v>
      </c>
      <c r="W11" s="30">
        <f>ENERGY_PRICING!Y$19*(1+INDEX(DA_LMP_Basis!$C$23:$AF$35,MATCH(LMP_BY_NODE!W$1,DA_LMP_Basis!$C$23:$C$35,0),MATCH(LMP_BY_NODE!$A11,DA_LMP_Basis!$C$23:$AF$23,0)))</f>
        <v>97.508502699020468</v>
      </c>
      <c r="X11" s="30">
        <f>ENERGY_PRICING!Z$19*(1+INDEX(DA_LMP_Basis!$C$23:$AF$35,MATCH(LMP_BY_NODE!X$1,DA_LMP_Basis!$C$23:$C$35,0),MATCH(LMP_BY_NODE!$A11,DA_LMP_Basis!$C$23:$AF$23,0)))</f>
        <v>89.432214021118668</v>
      </c>
      <c r="Y11" s="30">
        <f>ENERGY_PRICING!AA$19*(1+INDEX(DA_LMP_Basis!$C$23:$AF$35,MATCH(LMP_BY_NODE!Y$1,DA_LMP_Basis!$C$23:$C$35,0),MATCH(LMP_BY_NODE!$A11,DA_LMP_Basis!$C$23:$AF$23,0)))</f>
        <v>150.39354907669127</v>
      </c>
      <c r="Z11" s="30">
        <f>ENERGY_PRICING!AB$19*(1+INDEX(DA_LMP_Basis!$C$23:$AF$35,MATCH(LMP_BY_NODE!Z$1,DA_LMP_Basis!$C$23:$C$35,0),MATCH(LMP_BY_NODE!$A11,DA_LMP_Basis!$C$23:$AF$23,0)))</f>
        <v>248.75139647431413</v>
      </c>
      <c r="AA11" s="30">
        <f>ENERGY_PRICING!AC$19*(1+INDEX(DA_LMP_Basis!$C$23:$AF$35,MATCH(LMP_BY_NODE!AA$1,DA_LMP_Basis!$C$23:$C$35,0),MATCH(LMP_BY_NODE!$A11,DA_LMP_Basis!$C$23:$AF$23,0)))</f>
        <v>314.65700095073413</v>
      </c>
      <c r="AB11" s="30">
        <f>ENERGY_PRICING!AD$19*(1+INDEX(DA_LMP_Basis!$C$23:$AF$35,MATCH(LMP_BY_NODE!AB$1,DA_LMP_Basis!$C$23:$C$35,0),MATCH(LMP_BY_NODE!$A11,DA_LMP_Basis!$C$23:$AF$23,0)))</f>
        <v>313.19785543848593</v>
      </c>
      <c r="AC11" s="30">
        <f>ENERGY_PRICING!AE$19*(1+INDEX(DA_LMP_Basis!$C$23:$AF$35,MATCH(LMP_BY_NODE!AC$1,DA_LMP_Basis!$C$23:$C$35,0),MATCH(LMP_BY_NODE!$A11,DA_LMP_Basis!$C$23:$AF$23,0)))</f>
        <v>159.00198746836006</v>
      </c>
      <c r="AD11" s="30">
        <f>ENERGY_PRICING!AF$19*(1+INDEX(DA_LMP_Basis!$C$23:$AF$35,MATCH(LMP_BY_NODE!AD$1,DA_LMP_Basis!$C$23:$C$35,0),MATCH(LMP_BY_NODE!$A11,DA_LMP_Basis!$C$23:$AF$23,0)))</f>
        <v>83.943108828019774</v>
      </c>
      <c r="AE11" s="30">
        <f>ENERGY_PRICING!AG$19*(1+INDEX(DA_LMP_Basis!$C$23:$AF$35,MATCH(LMP_BY_NODE!AE$1,DA_LMP_Basis!$C$23:$C$35,0),MATCH(LMP_BY_NODE!$A11,DA_LMP_Basis!$C$23:$AF$23,0)))</f>
        <v>61.986182875990963</v>
      </c>
      <c r="AF11" s="30">
        <f>ENERGY_PRICING!AH$19*(1+INDEX(DA_LMP_Basis!$C$23:$AF$35,MATCH(LMP_BY_NODE!AF$1,DA_LMP_Basis!$C$23:$C$35,0),MATCH(LMP_BY_NODE!$A11,DA_LMP_Basis!$C$23:$AF$23,0)))</f>
        <v>65.768772428634662</v>
      </c>
      <c r="AG11" s="30">
        <f>ENERGY_PRICING!AI$19*(1+INDEX(DA_LMP_Basis!$C$23:$AF$35,MATCH(LMP_BY_NODE!AG$1,DA_LMP_Basis!$C$23:$C$35,0),MATCH(LMP_BY_NODE!$A11,DA_LMP_Basis!$C$23:$AF$23,0)))</f>
        <v>79.61140643343785</v>
      </c>
      <c r="AH11" s="30">
        <f>ENERGY_PRICING!AJ$19*(1+INDEX(DA_LMP_Basis!$C$23:$AF$35,MATCH(LMP_BY_NODE!AH$1,DA_LMP_Basis!$C$23:$C$35,0),MATCH(LMP_BY_NODE!$A11,DA_LMP_Basis!$C$23:$AF$23,0)))</f>
        <v>79.352559010839443</v>
      </c>
      <c r="AI11" s="30">
        <f>ENERGY_PRICING!AK$19*(1+INDEX(DA_LMP_Basis!$C$23:$AF$35,MATCH(LMP_BY_NODE!AI$1,DA_LMP_Basis!$C$23:$C$35,0),MATCH(LMP_BY_NODE!$A11,DA_LMP_Basis!$C$23:$AF$23,0)))</f>
        <v>58.891011174453112</v>
      </c>
      <c r="AJ11" s="30">
        <f>ENERGY_PRICING!AL$19*(1+INDEX(DA_LMP_Basis!$C$23:$AF$35,MATCH(LMP_BY_NODE!AJ$1,DA_LMP_Basis!$C$23:$C$35,0),MATCH(LMP_BY_NODE!$A11,DA_LMP_Basis!$C$23:$AF$23,0)))</f>
        <v>57.912246625579236</v>
      </c>
      <c r="AK11" s="30">
        <f>ENERGY_PRICING!AM$19*(1+INDEX(DA_LMP_Basis!$C$23:$AF$35,MATCH(LMP_BY_NODE!AK$1,DA_LMP_Basis!$C$23:$C$35,0),MATCH(LMP_BY_NODE!$A11,DA_LMP_Basis!$C$23:$AF$23,0)))</f>
        <v>107.51458152445826</v>
      </c>
      <c r="AL11" s="30">
        <f>ENERGY_PRICING!AN$19*(1+INDEX(DA_LMP_Basis!$C$23:$AF$35,MATCH(LMP_BY_NODE!AL$1,DA_LMP_Basis!$C$23:$C$35,0),MATCH(LMP_BY_NODE!$A11,DA_LMP_Basis!$C$23:$AF$23,0)))</f>
        <v>173.23245977093742</v>
      </c>
      <c r="AM11" s="30">
        <f>ENERGY_PRICING!AO$19*(1+INDEX(DA_LMP_Basis!$C$23:$AF$35,MATCH(LMP_BY_NODE!AM$1,DA_LMP_Basis!$C$23:$C$35,0),MATCH(LMP_BY_NODE!$A11,DA_LMP_Basis!$C$23:$AF$23,0)))</f>
        <v>223.01454326472825</v>
      </c>
      <c r="AN11" s="30">
        <f>ENERGY_PRICING!AP$19*(1+INDEX(DA_LMP_Basis!$C$23:$AF$35,MATCH(LMP_BY_NODE!AN$1,DA_LMP_Basis!$C$23:$C$35,0),MATCH(LMP_BY_NODE!$A11,DA_LMP_Basis!$C$23:$AF$23,0)))</f>
        <v>197.54214644304622</v>
      </c>
      <c r="AO11" s="30">
        <f>ENERGY_PRICING!AQ$19*(1+INDEX(DA_LMP_Basis!$C$23:$AF$35,MATCH(LMP_BY_NODE!AO$1,DA_LMP_Basis!$C$23:$C$35,0),MATCH(LMP_BY_NODE!$A11,DA_LMP_Basis!$C$23:$AF$23,0)))</f>
        <v>109.20721870997608</v>
      </c>
      <c r="AP11" s="30">
        <f>ENERGY_PRICING!AR$19*(1+INDEX(DA_LMP_Basis!$C$23:$AF$35,MATCH(LMP_BY_NODE!AP$1,DA_LMP_Basis!$C$23:$C$35,0),MATCH(LMP_BY_NODE!$A11,DA_LMP_Basis!$C$23:$AF$23,0)))</f>
        <v>71.69341013459443</v>
      </c>
      <c r="AQ11" s="30">
        <f>ENERGY_PRICING!AS$19*(1+INDEX(DA_LMP_Basis!$C$23:$AF$35,MATCH(LMP_BY_NODE!AQ$1,DA_LMP_Basis!$C$23:$C$35,0),MATCH(LMP_BY_NODE!$A11,DA_LMP_Basis!$C$23:$AF$23,0)))</f>
        <v>53.06872665584757</v>
      </c>
      <c r="AR11" s="30">
        <f>ENERGY_PRICING!AT$19*(1+INDEX(DA_LMP_Basis!$C$23:$AF$35,MATCH(LMP_BY_NODE!AR$1,DA_LMP_Basis!$C$23:$C$35,0),MATCH(LMP_BY_NODE!$A11,DA_LMP_Basis!$C$23:$AF$23,0)))</f>
        <v>55.672007648612805</v>
      </c>
      <c r="AS11" s="30">
        <f>ENERGY_PRICING!AU$19*(1+INDEX(DA_LMP_Basis!$C$23:$AF$35,MATCH(LMP_BY_NODE!AS$1,DA_LMP_Basis!$C$23:$C$35,0),MATCH(LMP_BY_NODE!$A11,DA_LMP_Basis!$C$23:$AF$23,0)))</f>
        <v>71.999712671421747</v>
      </c>
      <c r="AT11" s="30">
        <f>ENERGY_PRICING!AV$19*(1+INDEX(DA_LMP_Basis!$C$23:$AF$35,MATCH(LMP_BY_NODE!AT$1,DA_LMP_Basis!$C$23:$C$35,0),MATCH(LMP_BY_NODE!$A11,DA_LMP_Basis!$C$23:$AF$23,0)))</f>
        <v>71.765613804340362</v>
      </c>
      <c r="AU11" s="30">
        <f>ENERGY_PRICING!AW$19*(1+INDEX(DA_LMP_Basis!$C$23:$AF$35,MATCH(LMP_BY_NODE!AU$1,DA_LMP_Basis!$C$23:$C$35,0),MATCH(LMP_BY_NODE!$A11,DA_LMP_Basis!$C$23:$AF$23,0)))</f>
        <v>48.788369090132704</v>
      </c>
      <c r="AV11" s="30">
        <f>ENERGY_PRICING!AX$19*(1+INDEX(DA_LMP_Basis!$C$23:$AF$35,MATCH(LMP_BY_NODE!AV$1,DA_LMP_Basis!$C$23:$C$35,0),MATCH(LMP_BY_NODE!$A11,DA_LMP_Basis!$C$23:$AF$23,0)))</f>
        <v>49.020127532018627</v>
      </c>
      <c r="AW11" s="30">
        <f>ENERGY_PRICING!AY$19*(1+INDEX(DA_LMP_Basis!$C$23:$AF$35,MATCH(LMP_BY_NODE!AW$1,DA_LMP_Basis!$C$23:$C$35,0),MATCH(LMP_BY_NODE!$A11,DA_LMP_Basis!$C$23:$AF$23,0)))</f>
        <v>80.346816522774489</v>
      </c>
      <c r="AX11" s="30">
        <f>ENERGY_PRICING!AZ$19*(1+INDEX(DA_LMP_Basis!$C$23:$AF$35,MATCH(LMP_BY_NODE!AX$1,DA_LMP_Basis!$C$23:$C$35,0),MATCH(LMP_BY_NODE!$A11,DA_LMP_Basis!$C$23:$AF$23,0)))</f>
        <v>119.51798857866825</v>
      </c>
      <c r="AY11" s="30">
        <f>ENERGY_PRICING!BA$19*(1+INDEX(DA_LMP_Basis!$C$23:$AF$35,MATCH(LMP_BY_NODE!AY$1,DA_LMP_Basis!$C$23:$C$35,0),MATCH(LMP_BY_NODE!$A11,DA_LMP_Basis!$C$23:$AF$23,0)))</f>
        <v>219.08848012329045</v>
      </c>
      <c r="AZ11" s="30">
        <f>ENERGY_PRICING!BB$19*(1+INDEX(DA_LMP_Basis!$C$23:$AF$35,MATCH(LMP_BY_NODE!AZ$1,DA_LMP_Basis!$C$23:$C$35,0),MATCH(LMP_BY_NODE!$A11,DA_LMP_Basis!$C$23:$AF$23,0)))</f>
        <v>194.06451252430256</v>
      </c>
      <c r="BA11" s="30">
        <f>ENERGY_PRICING!BC$19*(1+INDEX(DA_LMP_Basis!$C$23:$AF$35,MATCH(LMP_BY_NODE!BA$1,DA_LMP_Basis!$C$23:$C$35,0),MATCH(LMP_BY_NODE!$A11,DA_LMP_Basis!$C$23:$AF$23,0)))</f>
        <v>105.01749596330413</v>
      </c>
      <c r="BB11" s="30">
        <f>ENERGY_PRICING!BD$19*(1+INDEX(DA_LMP_Basis!$C$23:$AF$35,MATCH(LMP_BY_NODE!BB$1,DA_LMP_Basis!$C$23:$C$35,0),MATCH(LMP_BY_NODE!$A11,DA_LMP_Basis!$C$23:$AF$23,0)))</f>
        <v>65.111234326588843</v>
      </c>
      <c r="BC11" s="30">
        <f>ENERGY_PRICING!BE$19*(1+INDEX(DA_LMP_Basis!$C$23:$AF$35,MATCH(LMP_BY_NODE!BC$1,DA_LMP_Basis!$C$23:$C$35,0),MATCH(LMP_BY_NODE!$A11,DA_LMP_Basis!$C$23:$AF$23,0)))</f>
        <v>48.196484031316174</v>
      </c>
      <c r="BD11" s="30">
        <f>ENERGY_PRICING!BF$19*(1+INDEX(DA_LMP_Basis!$C$23:$AF$35,MATCH(LMP_BY_NODE!BD$1,DA_LMP_Basis!$C$23:$C$35,0),MATCH(LMP_BY_NODE!$A11,DA_LMP_Basis!$C$23:$AF$23,0)))</f>
        <v>50.560757657297621</v>
      </c>
      <c r="BE11" s="30">
        <f>ENERGY_PRICING!BG$19*(1+INDEX(DA_LMP_Basis!$C$23:$AF$35,MATCH(LMP_BY_NODE!BE$1,DA_LMP_Basis!$C$23:$C$35,0),MATCH(LMP_BY_NODE!$A11,DA_LMP_Basis!$C$23:$AF$23,0)))</f>
        <v>65.389415211174338</v>
      </c>
      <c r="BF11" s="30">
        <f>ENERGY_PRICING!BH$19*(1+INDEX(DA_LMP_Basis!$C$23:$AF$35,MATCH(LMP_BY_NODE!BF$1,DA_LMP_Basis!$C$23:$C$35,0),MATCH(LMP_BY_NODE!$A11,DA_LMP_Basis!$C$23:$AF$23,0)))</f>
        <v>65.176808973564647</v>
      </c>
      <c r="BG11" s="30">
        <f>ENERGY_PRICING!BI$19*(1+INDEX(DA_LMP_Basis!$C$23:$AF$35,MATCH(LMP_BY_NODE!BG$1,DA_LMP_Basis!$C$23:$C$35,0),MATCH(LMP_BY_NODE!$A11,DA_LMP_Basis!$C$23:$AF$23,0)))</f>
        <v>44.309106321989361</v>
      </c>
      <c r="BH11" s="30">
        <f>ENERGY_PRICING!BJ$19*(1+INDEX(DA_LMP_Basis!$C$23:$AF$35,MATCH(LMP_BY_NODE!BH$1,DA_LMP_Basis!$C$23:$C$35,0),MATCH(LMP_BY_NODE!$A11,DA_LMP_Basis!$C$23:$AF$23,0)))</f>
        <v>44.519587008965608</v>
      </c>
      <c r="BI11" s="30">
        <f>ENERGY_PRICING!BK$19*(1+INDEX(DA_LMP_Basis!$C$23:$AF$35,MATCH(LMP_BY_NODE!BI$1,DA_LMP_Basis!$C$23:$C$35,0),MATCH(LMP_BY_NODE!$A11,DA_LMP_Basis!$C$23:$AF$23,0)))</f>
        <v>77.863361694152275</v>
      </c>
      <c r="BJ11" s="30">
        <f>ENERGY_PRICING!BL$19*(1+INDEX(DA_LMP_Basis!$C$23:$AF$35,MATCH(LMP_BY_NODE!BJ$1,DA_LMP_Basis!$C$23:$C$35,0),MATCH(LMP_BY_NODE!$A11,DA_LMP_Basis!$C$23:$AF$23,0)))</f>
        <v>116.04853206436718</v>
      </c>
      <c r="BK11" s="30">
        <f>ENERGY_PRICING!BM$19*(1+INDEX(DA_LMP_Basis!$C$23:$AF$35,MATCH(LMP_BY_NODE!BK$1,DA_LMP_Basis!$C$23:$C$35,0),MATCH(LMP_BY_NODE!$A11,DA_LMP_Basis!$C$23:$AF$23,0)))</f>
        <v>217.89328988025122</v>
      </c>
      <c r="BL11" s="30">
        <f>ENERGY_PRICING!BN$19*(1+INDEX(DA_LMP_Basis!$C$23:$AF$35,MATCH(LMP_BY_NODE!BL$1,DA_LMP_Basis!$C$23:$C$35,0),MATCH(LMP_BY_NODE!$A11,DA_LMP_Basis!$C$23:$AF$23,0)))</f>
        <v>193.00583517276544</v>
      </c>
      <c r="BM11" s="30">
        <f>ENERGY_PRICING!BO$19*(1+INDEX(DA_LMP_Basis!$C$23:$AF$35,MATCH(LMP_BY_NODE!BM$1,DA_LMP_Basis!$C$23:$C$35,0),MATCH(LMP_BY_NODE!$A11,DA_LMP_Basis!$C$23:$AF$23,0)))</f>
        <v>103.74204124760944</v>
      </c>
      <c r="BN11" s="30">
        <f>ENERGY_PRICING!BP$19*(1+INDEX(DA_LMP_Basis!$C$23:$AF$35,MATCH(LMP_BY_NODE!BN$1,DA_LMP_Basis!$C$23:$C$35,0),MATCH(LMP_BY_NODE!$A11,DA_LMP_Basis!$C$23:$AF$23,0)))</f>
        <v>63.107458019309085</v>
      </c>
      <c r="BO11" s="30">
        <f>ENERGY_PRICING!BQ$19*(1+INDEX(DA_LMP_Basis!$C$23:$AF$35,MATCH(LMP_BY_NODE!BO$1,DA_LMP_Basis!$C$23:$C$35,0),MATCH(LMP_BY_NODE!$A11,DA_LMP_Basis!$C$23:$AF$23,0)))</f>
        <v>46.713253467574567</v>
      </c>
      <c r="BP11" s="30">
        <f>ENERGY_PRICING!BR$19*(1+INDEX(DA_LMP_Basis!$C$23:$AF$35,MATCH(LMP_BY_NODE!BP$1,DA_LMP_Basis!$C$23:$C$35,0),MATCH(LMP_BY_NODE!$A11,DA_LMP_Basis!$C$23:$AF$23,0)))</f>
        <v>49.004767368991345</v>
      </c>
      <c r="BQ11" s="30">
        <f>ENERGY_PRICING!BS$19*(1+INDEX(DA_LMP_Basis!$C$23:$AF$35,MATCH(LMP_BY_NODE!BQ$1,DA_LMP_Basis!$C$23:$C$35,0),MATCH(LMP_BY_NODE!$A11,DA_LMP_Basis!$C$23:$AF$23,0)))</f>
        <v>63.377077980861316</v>
      </c>
      <c r="BR11" s="30">
        <f>ENERGY_PRICING!BT$19*(1+INDEX(DA_LMP_Basis!$C$23:$AF$35,MATCH(LMP_BY_NODE!BR$1,DA_LMP_Basis!$C$23:$C$35,0),MATCH(LMP_BY_NODE!$A11,DA_LMP_Basis!$C$23:$AF$23,0)))</f>
        <v>63.171014628609399</v>
      </c>
      <c r="BS11" s="30">
        <f>ENERGY_PRICING!BU$19*(1+INDEX(DA_LMP_Basis!$C$23:$AF$35,MATCH(LMP_BY_NODE!BS$1,DA_LMP_Basis!$C$23:$C$35,0),MATCH(LMP_BY_NODE!$A11,DA_LMP_Basis!$C$23:$AF$23,0)))</f>
        <v>42.945508498003932</v>
      </c>
      <c r="BT11" s="30">
        <f>ENERGY_PRICING!BV$19*(1+INDEX(DA_LMP_Basis!$C$23:$AF$35,MATCH(LMP_BY_NODE!BT$1,DA_LMP_Basis!$C$23:$C$35,0),MATCH(LMP_BY_NODE!$A11,DA_LMP_Basis!$C$23:$AF$23,0)))</f>
        <v>43.149511712727268</v>
      </c>
      <c r="BU11" s="30">
        <f>ENERGY_PRICING!BW$19*(1+INDEX(DA_LMP_Basis!$C$23:$AF$35,MATCH(LMP_BY_NODE!BU$1,DA_LMP_Basis!$C$23:$C$35,0),MATCH(LMP_BY_NODE!$A11,DA_LMP_Basis!$C$23:$AF$23,0)))</f>
        <v>77.107336924996147</v>
      </c>
      <c r="BV11" s="30">
        <f>ENERGY_PRICING!BX$19*(1+INDEX(DA_LMP_Basis!$C$23:$AF$35,MATCH(LMP_BY_NODE!BV$1,DA_LMP_Basis!$C$23:$C$35,0),MATCH(LMP_BY_NODE!$A11,DA_LMP_Basis!$C$23:$AF$23,0)))</f>
        <v>114.99234411599328</v>
      </c>
      <c r="BW11" s="30">
        <f>ENERGY_PRICING!BY$19*(1+INDEX(DA_LMP_Basis!$C$23:$AF$35,MATCH(LMP_BY_NODE!BW$1,DA_LMP_Basis!$C$23:$C$35,0),MATCH(LMP_BY_NODE!$A11,DA_LMP_Basis!$C$23:$AF$23,0)))</f>
        <v>217.4012675929807</v>
      </c>
      <c r="BX11" s="30">
        <f>ENERGY_PRICING!BZ$19*(1+INDEX(DA_LMP_Basis!$C$23:$AF$35,MATCH(LMP_BY_NODE!BX$1,DA_LMP_Basis!$C$23:$C$35,0),MATCH(LMP_BY_NODE!$A11,DA_LMP_Basis!$C$23:$AF$23,0)))</f>
        <v>192.57001095564314</v>
      </c>
      <c r="BY11" s="30">
        <f>ENERGY_PRICING!CA$19*(1+INDEX(DA_LMP_Basis!$C$23:$AF$35,MATCH(LMP_BY_NODE!BY$1,DA_LMP_Basis!$C$23:$C$35,0),MATCH(LMP_BY_NODE!$A11,DA_LMP_Basis!$C$23:$AF$23,0)))</f>
        <v>103.21697659770879</v>
      </c>
      <c r="BZ11" s="30">
        <f>ENERGY_PRICING!CB$19*(1+INDEX(DA_LMP_Basis!$C$23:$AF$35,MATCH(LMP_BY_NODE!BZ$1,DA_LMP_Basis!$C$23:$C$35,0),MATCH(LMP_BY_NODE!$A11,DA_LMP_Basis!$C$23:$AF$23,0)))</f>
        <v>62.282566243603824</v>
      </c>
      <c r="CA11" s="30">
        <f>ENERGY_PRICING!CC$19*(1+INDEX(DA_LMP_Basis!$C$23:$AF$35,MATCH(LMP_BY_NODE!CA$1,DA_LMP_Basis!$C$23:$C$35,0),MATCH(LMP_BY_NODE!$A11,DA_LMP_Basis!$C$23:$AF$23,0)))</f>
        <v>46.102654026379398</v>
      </c>
      <c r="CB11" s="30">
        <f>ENERGY_PRICING!CD$19*(1+INDEX(DA_LMP_Basis!$C$23:$AF$35,MATCH(LMP_BY_NODE!CB$1,DA_LMP_Basis!$C$23:$C$35,0),MATCH(LMP_BY_NODE!$A11,DA_LMP_Basis!$C$23:$AF$23,0)))</f>
        <v>48.364215034263147</v>
      </c>
      <c r="CC11" s="30">
        <f>ENERGY_PRICING!CE$19*(1+INDEX(DA_LMP_Basis!$C$23:$AF$35,MATCH(LMP_BY_NODE!CC$1,DA_LMP_Basis!$C$23:$C$35,0),MATCH(LMP_BY_NODE!$A11,DA_LMP_Basis!$C$23:$AF$23,0)))</f>
        <v>62.548661942005069</v>
      </c>
      <c r="CD11" s="30">
        <f>ENERGY_PRICING!CF$19*(1+INDEX(DA_LMP_Basis!$C$23:$AF$35,MATCH(LMP_BY_NODE!CD$1,DA_LMP_Basis!$C$23:$C$35,0),MATCH(LMP_BY_NODE!$A11,DA_LMP_Basis!$C$23:$AF$23,0)))</f>
        <v>62.345292090171036</v>
      </c>
      <c r="CE11" s="30">
        <f>ENERGY_PRICING!CG$19*(1+INDEX(DA_LMP_Basis!$C$23:$AF$35,MATCH(LMP_BY_NODE!CE$1,DA_LMP_Basis!$C$23:$C$35,0),MATCH(LMP_BY_NODE!$A11,DA_LMP_Basis!$C$23:$AF$23,0)))</f>
        <v>42.384158098616204</v>
      </c>
      <c r="CF11" s="30">
        <f>ENERGY_PRICING!CH$19*(1+INDEX(DA_LMP_Basis!$C$23:$AF$35,MATCH(LMP_BY_NODE!CF$1,DA_LMP_Basis!$C$23:$C$35,0),MATCH(LMP_BY_NODE!$A11,DA_LMP_Basis!$C$23:$AF$23,0)))</f>
        <v>42.585494741442581</v>
      </c>
      <c r="CG11" s="30">
        <f>ENERGY_PRICING!CI$19*(1+INDEX(DA_LMP_Basis!$C$23:$AF$35,MATCH(LMP_BY_NODE!CG$1,DA_LMP_Basis!$C$23:$C$35,0),MATCH(LMP_BY_NODE!$A11,DA_LMP_Basis!$C$23:$AF$23,0)))</f>
        <v>76.796105271023237</v>
      </c>
      <c r="CH11" s="30">
        <f>ENERGY_PRICING!CJ$19*(1+INDEX(DA_LMP_Basis!$C$23:$AF$35,MATCH(LMP_BY_NODE!CH$1,DA_LMP_Basis!$C$23:$C$35,0),MATCH(LMP_BY_NODE!$A11,DA_LMP_Basis!$C$23:$AF$23,0)))</f>
        <v>114.55754470797181</v>
      </c>
      <c r="CI11" s="30">
        <f>ENERGY_PRICING!CK$19*(1+INDEX(DA_LMP_Basis!$C$23:$AF$35,MATCH(LMP_BY_NODE!CI$1,DA_LMP_Basis!$C$23:$C$35,0),MATCH(LMP_BY_NODE!$A11,DA_LMP_Basis!$C$23:$AF$23,0)))</f>
        <v>219.24505660571836</v>
      </c>
      <c r="CJ11" s="30">
        <f>ENERGY_PRICING!CL$19*(1+INDEX(DA_LMP_Basis!$C$23:$AF$35,MATCH(LMP_BY_NODE!CJ$1,DA_LMP_Basis!$C$23:$C$35,0),MATCH(LMP_BY_NODE!$A11,DA_LMP_Basis!$C$23:$AF$23,0)))</f>
        <v>194.20320506860264</v>
      </c>
      <c r="CK11" s="30">
        <f>ENERGY_PRICING!CM$19*(1+INDEX(DA_LMP_Basis!$C$23:$AF$35,MATCH(LMP_BY_NODE!CK$1,DA_LMP_Basis!$C$23:$C$35,0),MATCH(LMP_BY_NODE!$A11,DA_LMP_Basis!$C$23:$AF$23,0)))</f>
        <v>105.18458753223435</v>
      </c>
      <c r="CL11" s="30">
        <f>ENERGY_PRICING!CN$19*(1+INDEX(DA_LMP_Basis!$C$23:$AF$35,MATCH(LMP_BY_NODE!CL$1,DA_LMP_Basis!$C$23:$C$35,0),MATCH(LMP_BY_NODE!$A11,DA_LMP_Basis!$C$23:$AF$23,0)))</f>
        <v>65.373740021889972</v>
      </c>
      <c r="CM11" s="30">
        <f>ENERGY_PRICING!CO$19*(1+INDEX(DA_LMP_Basis!$C$23:$AF$35,MATCH(LMP_BY_NODE!CM$1,DA_LMP_Basis!$C$23:$C$35,0),MATCH(LMP_BY_NODE!$A11,DA_LMP_Basis!$C$23:$AF$23,0)))</f>
        <v>48.39079537685528</v>
      </c>
      <c r="CN11" s="30">
        <f>ENERGY_PRICING!CP$19*(1+INDEX(DA_LMP_Basis!$C$23:$AF$35,MATCH(LMP_BY_NODE!CN$1,DA_LMP_Basis!$C$23:$C$35,0),MATCH(LMP_BY_NODE!$A11,DA_LMP_Basis!$C$23:$AF$23,0)))</f>
        <v>50.764600926144418</v>
      </c>
      <c r="CO11" s="30">
        <f>ENERGY_PRICING!CQ$19*(1+INDEX(DA_LMP_Basis!$C$23:$AF$35,MATCH(LMP_BY_NODE!CO$1,DA_LMP_Basis!$C$23:$C$35,0),MATCH(LMP_BY_NODE!$A11,DA_LMP_Basis!$C$23:$AF$23,0)))</f>
        <v>65.6530424343851</v>
      </c>
      <c r="CP11" s="30">
        <f>ENERGY_PRICING!CR$19*(1+INDEX(DA_LMP_Basis!$C$23:$AF$35,MATCH(LMP_BY_NODE!CP$1,DA_LMP_Basis!$C$23:$C$35,0),MATCH(LMP_BY_NODE!$A11,DA_LMP_Basis!$C$23:$AF$23,0)))</f>
        <v>65.439579042878592</v>
      </c>
      <c r="CQ11" s="30">
        <f>ENERGY_PRICING!CS$19*(1+INDEX(DA_LMP_Basis!$C$23:$AF$35,MATCH(LMP_BY_NODE!CQ$1,DA_LMP_Basis!$C$23:$C$35,0),MATCH(LMP_BY_NODE!$A11,DA_LMP_Basis!$C$23:$AF$23,0)))</f>
        <v>44.487745121937223</v>
      </c>
      <c r="CR11" s="30">
        <f>ENERGY_PRICING!CT$19*(1+INDEX(DA_LMP_Basis!$C$23:$AF$35,MATCH(LMP_BY_NODE!CR$1,DA_LMP_Basis!$C$23:$C$35,0),MATCH(LMP_BY_NODE!$A11,DA_LMP_Basis!$C$23:$AF$23,0)))</f>
        <v>44.699074393334477</v>
      </c>
      <c r="CS11" s="30">
        <f>ENERGY_PRICING!CU$19*(1+INDEX(DA_LMP_Basis!$C$23:$AF$35,MATCH(LMP_BY_NODE!CS$1,DA_LMP_Basis!$C$23:$C$35,0),MATCH(LMP_BY_NODE!$A11,DA_LMP_Basis!$C$23:$AF$23,0)))</f>
        <v>77.962405088852194</v>
      </c>
      <c r="CT11" s="30">
        <f>ENERGY_PRICING!CV$19*(1+INDEX(DA_LMP_Basis!$C$23:$AF$35,MATCH(LMP_BY_NODE!CT$1,DA_LMP_Basis!$C$23:$C$35,0),MATCH(LMP_BY_NODE!$A11,DA_LMP_Basis!$C$23:$AF$23,0)))</f>
        <v>116.18689848318816</v>
      </c>
      <c r="CU11" s="30">
        <f>ENERGY_PRICING!CW$19*(1+INDEX(DA_LMP_Basis!$C$23:$AF$35,MATCH(LMP_BY_NODE!CU$1,DA_LMP_Basis!$C$23:$C$35,0),MATCH(LMP_BY_NODE!$A11,DA_LMP_Basis!$C$23:$AF$23,0)))</f>
        <v>220.79395917849109</v>
      </c>
      <c r="CV11" s="30">
        <f>ENERGY_PRICING!CX$19*(1+INDEX(DA_LMP_Basis!$C$23:$AF$35,MATCH(LMP_BY_NODE!CV$1,DA_LMP_Basis!$C$23:$C$35,0),MATCH(LMP_BY_NODE!$A11,DA_LMP_Basis!$C$23:$AF$23,0)))</f>
        <v>195.57519424194314</v>
      </c>
      <c r="CW11" s="30">
        <f>ENERGY_PRICING!CY$19*(1+INDEX(DA_LMP_Basis!$C$23:$AF$35,MATCH(LMP_BY_NODE!CW$1,DA_LMP_Basis!$C$23:$C$35,0),MATCH(LMP_BY_NODE!$A11,DA_LMP_Basis!$C$23:$AF$23,0)))</f>
        <v>106.8375085647647</v>
      </c>
      <c r="CX11" s="30">
        <f>ENERGY_PRICING!CZ$19*(1+INDEX(DA_LMP_Basis!$C$23:$AF$35,MATCH(LMP_BY_NODE!CX$1,DA_LMP_Basis!$C$23:$C$35,0),MATCH(LMP_BY_NODE!$A11,DA_LMP_Basis!$C$23:$AF$23,0)))</f>
        <v>67.970526847821915</v>
      </c>
      <c r="CY11" s="30">
        <f>ENERGY_PRICING!DA$19*(1+INDEX(DA_LMP_Basis!$C$23:$AF$35,MATCH(LMP_BY_NODE!CY$1,DA_LMP_Basis!$C$23:$C$35,0),MATCH(LMP_BY_NODE!$A11,DA_LMP_Basis!$C$23:$AF$23,0)))</f>
        <v>50.312982785574874</v>
      </c>
      <c r="CZ11" s="30">
        <f>ENERGY_PRICING!DB$19*(1+INDEX(DA_LMP_Basis!$C$23:$AF$35,MATCH(LMP_BY_NODE!CZ$1,DA_LMP_Basis!$C$23:$C$35,0),MATCH(LMP_BY_NODE!$A11,DA_LMP_Basis!$C$23:$AF$23,0)))</f>
        <v>52.7810810428482</v>
      </c>
      <c r="DA11" s="30">
        <f>ENERGY_PRICING!DC$19*(1+INDEX(DA_LMP_Basis!$C$23:$AF$35,MATCH(LMP_BY_NODE!DA$1,DA_LMP_Basis!$C$23:$C$35,0),MATCH(LMP_BY_NODE!$A11,DA_LMP_Basis!$C$23:$AF$23,0)))</f>
        <v>68.260923758275624</v>
      </c>
      <c r="DB11" s="30">
        <f>ENERGY_PRICING!DD$19*(1+INDEX(DA_LMP_Basis!$C$23:$AF$35,MATCH(LMP_BY_NODE!DB$1,DA_LMP_Basis!$C$23:$C$35,0),MATCH(LMP_BY_NODE!$A11,DA_LMP_Basis!$C$23:$AF$23,0)))</f>
        <v>68.0389811376062</v>
      </c>
      <c r="DC11" s="30">
        <f>ENERGY_PRICING!DE$19*(1+INDEX(DA_LMP_Basis!$C$23:$AF$35,MATCH(LMP_BY_NODE!DC$1,DA_LMP_Basis!$C$23:$C$35,0),MATCH(LMP_BY_NODE!$A11,DA_LMP_Basis!$C$23:$AF$23,0)))</f>
        <v>46.25489490424097</v>
      </c>
      <c r="DD11" s="30">
        <f>ENERGY_PRICING!DF$19*(1+INDEX(DA_LMP_Basis!$C$23:$AF$35,MATCH(LMP_BY_NODE!DD$1,DA_LMP_Basis!$C$23:$C$35,0),MATCH(LMP_BY_NODE!$A11,DA_LMP_Basis!$C$23:$AF$23,0)))</f>
        <v>46.474618632918997</v>
      </c>
      <c r="DE11" s="30">
        <f>ENERGY_PRICING!DG$19*(1+INDEX(DA_LMP_Basis!$C$23:$AF$35,MATCH(LMP_BY_NODE!DE$1,DA_LMP_Basis!$C$23:$C$35,0),MATCH(LMP_BY_NODE!$A11,DA_LMP_Basis!$C$23:$AF$23,0)))</f>
        <v>78.942172717349678</v>
      </c>
      <c r="DF11" s="30">
        <f>ENERGY_PRICING!DH$19*(1+INDEX(DA_LMP_Basis!$C$23:$AF$35,MATCH(LMP_BY_NODE!DF$1,DA_LMP_Basis!$C$23:$C$35,0),MATCH(LMP_BY_NODE!$A11,DA_LMP_Basis!$C$23:$AF$23,0)))</f>
        <v>117.55566152329456</v>
      </c>
      <c r="DG11" s="30">
        <f>ENERGY_PRICING!DI$19*(1+INDEX(DA_LMP_Basis!$C$23:$AF$35,MATCH(LMP_BY_NODE!DG$1,DA_LMP_Basis!$C$23:$C$35,0),MATCH(LMP_BY_NODE!$A11,DA_LMP_Basis!$C$23:$AF$23,0)))</f>
        <v>223.16770780166601</v>
      </c>
      <c r="DH11" s="30">
        <f>ENERGY_PRICING!DJ$19*(1+INDEX(DA_LMP_Basis!$C$23:$AF$35,MATCH(LMP_BY_NODE!DH$1,DA_LMP_Basis!$C$23:$C$35,0),MATCH(LMP_BY_NODE!$A11,DA_LMP_Basis!$C$23:$AF$23,0)))</f>
        <v>197.67781674930839</v>
      </c>
      <c r="DI11" s="30">
        <f>ENERGY_PRICING!DK$19*(1+INDEX(DA_LMP_Basis!$C$23:$AF$35,MATCH(LMP_BY_NODE!DI$1,DA_LMP_Basis!$C$23:$C$35,0),MATCH(LMP_BY_NODE!$A11,DA_LMP_Basis!$C$23:$AF$23,0)))</f>
        <v>109.37066920001494</v>
      </c>
      <c r="DJ11" s="30">
        <f>ENERGY_PRICING!DL$19*(1+INDEX(DA_LMP_Basis!$C$23:$AF$35,MATCH(LMP_BY_NODE!DJ$1,DA_LMP_Basis!$C$23:$C$35,0),MATCH(LMP_BY_NODE!$A11,DA_LMP_Basis!$C$23:$AF$23,0)))</f>
        <v>71.950195589478071</v>
      </c>
      <c r="DK11" s="30">
        <f>ENERGY_PRICING!DM$19*(1+INDEX(DA_LMP_Basis!$C$23:$AF$35,MATCH(LMP_BY_NODE!DK$1,DA_LMP_Basis!$C$23:$C$35,0),MATCH(LMP_BY_NODE!$A11,DA_LMP_Basis!$C$23:$AF$23,0)))</f>
        <v>53.258803778540347</v>
      </c>
      <c r="DL11" s="30">
        <f>ENERGY_PRICING!DN$19*(1+INDEX(DA_LMP_Basis!$C$23:$AF$35,MATCH(LMP_BY_NODE!DL$1,DA_LMP_Basis!$C$23:$C$35,0),MATCH(LMP_BY_NODE!$A11,DA_LMP_Basis!$C$23:$AF$23,0)))</f>
        <v>55.871408985241871</v>
      </c>
      <c r="DM11" s="30">
        <f>ENERGY_PRICING!DO$19*(1+INDEX(DA_LMP_Basis!$C$23:$AF$35,MATCH(LMP_BY_NODE!DM$1,DA_LMP_Basis!$C$23:$C$35,0),MATCH(LMP_BY_NODE!$A11,DA_LMP_Basis!$C$23:$AF$23,0)))</f>
        <v>72.257595215090859</v>
      </c>
      <c r="DN11" s="30">
        <f>ENERGY_PRICING!DP$19*(1+INDEX(DA_LMP_Basis!$C$23:$AF$35,MATCH(LMP_BY_NODE!DN$1,DA_LMP_Basis!$C$23:$C$35,0),MATCH(LMP_BY_NODE!$A11,DA_LMP_Basis!$C$23:$AF$23,0)))</f>
        <v>72.022657872284043</v>
      </c>
      <c r="DO11" s="30">
        <f>ENERGY_PRICING!DQ$19*(1+INDEX(DA_LMP_Basis!$C$23:$AF$35,MATCH(LMP_BY_NODE!DO$1,DA_LMP_Basis!$C$23:$C$35,0),MATCH(LMP_BY_NODE!$A11,DA_LMP_Basis!$C$23:$AF$23,0)))</f>
        <v>48.963115186410178</v>
      </c>
      <c r="DP11" s="30">
        <f>ENERGY_PRICING!DR$19*(1+INDEX(DA_LMP_Basis!$C$23:$AF$35,MATCH(LMP_BY_NODE!DP$1,DA_LMP_Basis!$C$23:$C$35,0),MATCH(LMP_BY_NODE!$A11,DA_LMP_Basis!$C$23:$AF$23,0)))</f>
        <v>49.195703721282484</v>
      </c>
      <c r="DQ11" s="30">
        <f>ENERGY_PRICING!DS$19*(1+INDEX(DA_LMP_Basis!$C$23:$AF$35,MATCH(LMP_BY_NODE!DQ$1,DA_LMP_Basis!$C$23:$C$35,0),MATCH(LMP_BY_NODE!$A11,DA_LMP_Basis!$C$23:$AF$23,0)))</f>
        <v>80.443701670855006</v>
      </c>
      <c r="DR11" s="30">
        <f>ENERGY_PRICING!DT$19*(1+INDEX(DA_LMP_Basis!$C$23:$AF$35,MATCH(LMP_BY_NODE!DR$1,DA_LMP_Basis!$C$23:$C$35,0),MATCH(LMP_BY_NODE!$A11,DA_LMP_Basis!$C$23:$AF$23,0)))</f>
        <v>119.65333986602526</v>
      </c>
      <c r="DS11" s="30">
        <f>ENERGY_PRICING!DU$19*(1+INDEX(DA_LMP_Basis!$C$23:$AF$35,MATCH(LMP_BY_NODE!DS$1,DA_LMP_Basis!$C$23:$C$35,0),MATCH(LMP_BY_NODE!$A11,DA_LMP_Basis!$C$23:$AF$23,0)))</f>
        <v>225.90743420492154</v>
      </c>
      <c r="DT11" s="30">
        <f>ENERGY_PRICING!DV$19*(1+INDEX(DA_LMP_Basis!$C$23:$AF$35,MATCH(LMP_BY_NODE!DT$1,DA_LMP_Basis!$C$23:$C$35,0),MATCH(LMP_BY_NODE!$A11,DA_LMP_Basis!$C$23:$AF$23,0)))</f>
        <v>200.10461558692205</v>
      </c>
      <c r="DU11" s="30">
        <f>ENERGY_PRICING!DW$19*(1+INDEX(DA_LMP_Basis!$C$23:$AF$35,MATCH(LMP_BY_NODE!DU$1,DA_LMP_Basis!$C$23:$C$35,0),MATCH(LMP_BY_NODE!$A11,DA_LMP_Basis!$C$23:$AF$23,0)))</f>
        <v>112.29438530387104</v>
      </c>
      <c r="DV11" s="30">
        <f>ENERGY_PRICING!DX$19*(1+INDEX(DA_LMP_Basis!$C$23:$AF$35,MATCH(LMP_BY_NODE!DV$1,DA_LMP_Basis!$C$23:$C$35,0),MATCH(LMP_BY_NODE!$A11,DA_LMP_Basis!$C$23:$AF$23,0)))</f>
        <v>76.543438286399834</v>
      </c>
      <c r="DW11" s="30">
        <f>ENERGY_PRICING!DY$19*(1+INDEX(DA_LMP_Basis!$C$23:$AF$35,MATCH(LMP_BY_NODE!DW$1,DA_LMP_Basis!$C$23:$C$35,0),MATCH(LMP_BY_NODE!$A11,DA_LMP_Basis!$C$23:$AF$23,0)))</f>
        <v>56.658803034947425</v>
      </c>
      <c r="DX11" s="30">
        <f>ENERGY_PRICING!DZ$19*(1+INDEX(DA_LMP_Basis!$C$23:$AF$35,MATCH(LMP_BY_NODE!DX$1,DA_LMP_Basis!$C$23:$C$35,0),MATCH(LMP_BY_NODE!$A11,DA_LMP_Basis!$C$23:$AF$23,0)))</f>
        <v>59.438194859632475</v>
      </c>
      <c r="DY11" s="30">
        <f>ENERGY_PRICING!EA$19*(1+INDEX(DA_LMP_Basis!$C$23:$AF$35,MATCH(LMP_BY_NODE!DY$1,DA_LMP_Basis!$C$23:$C$35,0),MATCH(LMP_BY_NODE!$A11,DA_LMP_Basis!$C$23:$AF$23,0)))</f>
        <v>76.870462057212151</v>
      </c>
      <c r="DZ11" s="30">
        <f>ENERGY_PRICING!EB$19*(1+INDEX(DA_LMP_Basis!$C$23:$AF$35,MATCH(LMP_BY_NODE!DZ$1,DA_LMP_Basis!$C$23:$C$35,0),MATCH(LMP_BY_NODE!$A11,DA_LMP_Basis!$C$23:$AF$23,0)))</f>
        <v>76.620526503139331</v>
      </c>
      <c r="EA11" s="30">
        <f>ENERGY_PRICING!EC$19*(1+INDEX(DA_LMP_Basis!$C$23:$AF$35,MATCH(LMP_BY_NODE!EA$1,DA_LMP_Basis!$C$23:$C$35,0),MATCH(LMP_BY_NODE!$A11,DA_LMP_Basis!$C$23:$AF$23,0)))</f>
        <v>52.088881133339818</v>
      </c>
      <c r="EB11" s="30">
        <f>ENERGY_PRICING!ED$19*(1+INDEX(DA_LMP_Basis!$C$23:$AF$35,MATCH(LMP_BY_NODE!EB$1,DA_LMP_Basis!$C$23:$C$35,0),MATCH(LMP_BY_NODE!$A11,DA_LMP_Basis!$C$23:$AF$23,0)))</f>
        <v>52.336317933466127</v>
      </c>
      <c r="EC11" s="30">
        <f>ENERGY_PRICING!EE$19*(1+INDEX(DA_LMP_Basis!$C$23:$AF$35,MATCH(LMP_BY_NODE!EC$1,DA_LMP_Basis!$C$23:$C$35,0),MATCH(LMP_BY_NODE!$A11,DA_LMP_Basis!$C$23:$AF$23,0)))</f>
        <v>82.176732068011844</v>
      </c>
      <c r="ED11" s="30">
        <f>ENERGY_PRICING!EF$19*(1+INDEX(DA_LMP_Basis!$C$23:$AF$35,MATCH(LMP_BY_NODE!ED$1,DA_LMP_Basis!$C$23:$C$35,0),MATCH(LMP_BY_NODE!$A11,DA_LMP_Basis!$C$23:$AF$23,0)))</f>
        <v>122.07443226182829</v>
      </c>
      <c r="EE11" s="30">
        <f>ENERGY_PRICING!EG$19*(1+INDEX(DA_LMP_Basis!$C$23:$AF$35,MATCH(LMP_BY_NODE!EE$1,DA_LMP_Basis!$C$23:$C$35,0),MATCH(LMP_BY_NODE!$A11,DA_LMP_Basis!$C$23:$AF$23,0)))</f>
        <v>227.22306283249642</v>
      </c>
      <c r="EF11" s="30">
        <f>ENERGY_PRICING!EH$19*(1+INDEX(DA_LMP_Basis!$C$23:$AF$35,MATCH(LMP_BY_NODE!EF$1,DA_LMP_Basis!$C$23:$C$35,0),MATCH(LMP_BY_NODE!$A11,DA_LMP_Basis!$C$23:$AF$23,0)))</f>
        <v>201.26997502585584</v>
      </c>
      <c r="EG11" s="30">
        <f>ENERGY_PRICING!EI$19*(1+INDEX(DA_LMP_Basis!$C$23:$AF$35,MATCH(LMP_BY_NODE!EG$1,DA_LMP_Basis!$C$23:$C$35,0),MATCH(LMP_BY_NODE!$A11,DA_LMP_Basis!$C$23:$AF$23,0)))</f>
        <v>113.69836659213549</v>
      </c>
      <c r="EH11" s="30">
        <f>ENERGY_PRICING!EJ$19*(1+INDEX(DA_LMP_Basis!$C$23:$AF$35,MATCH(LMP_BY_NODE!EH$1,DA_LMP_Basis!$C$23:$C$35,0),MATCH(LMP_BY_NODE!$A11,DA_LMP_Basis!$C$23:$AF$23,0)))</f>
        <v>78.749133562500759</v>
      </c>
      <c r="EI11" s="30">
        <f>ENERGY_PRICING!EK$19*(1+INDEX(DA_LMP_Basis!$C$23:$AF$35,MATCH(LMP_BY_NODE!EI$1,DA_LMP_Basis!$C$23:$C$35,0),MATCH(LMP_BY_NODE!$A11,DA_LMP_Basis!$C$23:$AF$23,0)))</f>
        <v>58.291497580704743</v>
      </c>
      <c r="EJ11" s="30">
        <f>ENERGY_PRICING!EL$19*(1+INDEX(DA_LMP_Basis!$C$23:$AF$35,MATCH(LMP_BY_NODE!EJ$1,DA_LMP_Basis!$C$23:$C$35,0),MATCH(LMP_BY_NODE!$A11,DA_LMP_Basis!$C$23:$AF$23,0)))</f>
        <v>61.15098107040231</v>
      </c>
      <c r="EK11" s="30">
        <f>ENERGY_PRICING!EM$19*(1+INDEX(DA_LMP_Basis!$C$23:$AF$35,MATCH(LMP_BY_NODE!EK$1,DA_LMP_Basis!$C$23:$C$35,0),MATCH(LMP_BY_NODE!$A11,DA_LMP_Basis!$C$23:$AF$23,0)))</f>
        <v>79.085580933854189</v>
      </c>
      <c r="EL11" s="30">
        <f>ENERGY_PRICING!EN$19*(1+INDEX(DA_LMP_Basis!$C$23:$AF$35,MATCH(LMP_BY_NODE!EL$1,DA_LMP_Basis!$C$23:$C$35,0),MATCH(LMP_BY_NODE!$A11,DA_LMP_Basis!$C$23:$AF$23,0)))</f>
        <v>78.82844317299147</v>
      </c>
      <c r="EM11" s="30">
        <f>ENERGY_PRICING!EO$19*(1+INDEX(DA_LMP_Basis!$C$23:$AF$35,MATCH(LMP_BY_NODE!EM$1,DA_LMP_Basis!$C$23:$C$35,0),MATCH(LMP_BY_NODE!$A11,DA_LMP_Basis!$C$23:$AF$23,0)))</f>
        <v>53.589887641870334</v>
      </c>
      <c r="EN11" s="30">
        <f>ENERGY_PRICING!EP$19*(1+INDEX(DA_LMP_Basis!$C$23:$AF$35,MATCH(LMP_BY_NODE!EN$1,DA_LMP_Basis!$C$23:$C$35,0),MATCH(LMP_BY_NODE!$A11,DA_LMP_Basis!$C$23:$AF$23,0)))</f>
        <v>53.844454644054331</v>
      </c>
      <c r="EO11" s="30">
        <f>ENERGY_PRICING!EQ$19*(1+INDEX(DA_LMP_Basis!$C$23:$AF$35,MATCH(LMP_BY_NODE!EO$1,DA_LMP_Basis!$C$23:$C$35,0),MATCH(LMP_BY_NODE!$A11,DA_LMP_Basis!$C$23:$AF$23,0)))</f>
        <v>83.008940860921868</v>
      </c>
      <c r="EP11" s="30">
        <f>ENERGY_PRICING!ER$19*(1+INDEX(DA_LMP_Basis!$C$23:$AF$35,MATCH(LMP_BY_NODE!EP$1,DA_LMP_Basis!$C$23:$C$35,0),MATCH(LMP_BY_NODE!$A11,DA_LMP_Basis!$C$23:$AF$23,0)))</f>
        <v>123.23705144239224</v>
      </c>
      <c r="EQ11" s="30">
        <f>ENERGY_PRICING!ES$19*(1+INDEX(DA_LMP_Basis!$C$23:$AF$35,MATCH(LMP_BY_NODE!EQ$1,DA_LMP_Basis!$C$23:$C$35,0),MATCH(LMP_BY_NODE!$A11,DA_LMP_Basis!$C$23:$AF$23,0)))</f>
        <v>229.29386141462851</v>
      </c>
      <c r="ER11" s="30">
        <f>ENERGY_PRICING!ET$19*(1+INDEX(DA_LMP_Basis!$C$23:$AF$35,MATCH(LMP_BY_NODE!ER$1,DA_LMP_Basis!$C$23:$C$35,0),MATCH(LMP_BY_NODE!$A11,DA_LMP_Basis!$C$23:$AF$23,0)))</f>
        <v>203.10425000531313</v>
      </c>
      <c r="ES11" s="30">
        <f>ENERGY_PRICING!EU$19*(1+INDEX(DA_LMP_Basis!$C$23:$AF$35,MATCH(LMP_BY_NODE!ES$1,DA_LMP_Basis!$C$23:$C$35,0),MATCH(LMP_BY_NODE!$A11,DA_LMP_Basis!$C$23:$AF$23,0)))</f>
        <v>115.90823220325186</v>
      </c>
      <c r="ET11" s="30">
        <f>ENERGY_PRICING!EV$19*(1+INDEX(DA_LMP_Basis!$C$23:$AF$35,MATCH(LMP_BY_NODE!ET$1,DA_LMP_Basis!$C$23:$C$35,0),MATCH(LMP_BY_NODE!$A11,DA_LMP_Basis!$C$23:$AF$23,0)))</f>
        <v>82.220896455639149</v>
      </c>
      <c r="EU11" s="30">
        <f>ENERGY_PRICING!EW$19*(1+INDEX(DA_LMP_Basis!$C$23:$AF$35,MATCH(LMP_BY_NODE!EU$1,DA_LMP_Basis!$C$23:$C$35,0),MATCH(LMP_BY_NODE!$A11,DA_LMP_Basis!$C$23:$AF$23,0)))</f>
        <v>60.861357706537603</v>
      </c>
      <c r="EV11" s="30">
        <f>ENERGY_PRICING!EX$19*(1+INDEX(DA_LMP_Basis!$C$23:$AF$35,MATCH(LMP_BY_NODE!EV$1,DA_LMP_Basis!$C$23:$C$35,0),MATCH(LMP_BY_NODE!$A11,DA_LMP_Basis!$C$23:$AF$23,0)))</f>
        <v>63.846905423534828</v>
      </c>
      <c r="EW11" s="30">
        <f>ENERGY_PRICING!EY$19*(1+INDEX(DA_LMP_Basis!$C$23:$AF$35,MATCH(LMP_BY_NODE!EW$1,DA_LMP_Basis!$C$23:$C$35,0),MATCH(LMP_BY_NODE!$A11,DA_LMP_Basis!$C$23:$AF$23,0)))</f>
        <v>82.572176567957683</v>
      </c>
      <c r="EX11" s="30">
        <f>ENERGY_PRICING!EZ$19*(1+INDEX(DA_LMP_Basis!$C$23:$AF$35,MATCH(LMP_BY_NODE!EX$1,DA_LMP_Basis!$C$23:$C$35,0),MATCH(LMP_BY_NODE!$A11,DA_LMP_Basis!$C$23:$AF$23,0)))</f>
        <v>82.303702538412338</v>
      </c>
      <c r="EY11" s="30">
        <f>ENERGY_PRICING!FA$19*(1+INDEX(DA_LMP_Basis!$C$23:$AF$35,MATCH(LMP_BY_NODE!EY$1,DA_LMP_Basis!$C$23:$C$35,0),MATCH(LMP_BY_NODE!$A11,DA_LMP_Basis!$C$23:$AF$23,0)))</f>
        <v>55.952470884958821</v>
      </c>
      <c r="EZ11" s="30">
        <f>ENERGY_PRICING!FB$19*(1+INDEX(DA_LMP_Basis!$C$23:$AF$35,MATCH(LMP_BY_NODE!EZ$1,DA_LMP_Basis!$C$23:$C$35,0),MATCH(LMP_BY_NODE!$A11,DA_LMP_Basis!$C$23:$AF$23,0)))</f>
        <v>56.218260820424973</v>
      </c>
      <c r="FA11" s="30">
        <f>ENERGY_PRICING!FC$19*(1+INDEX(DA_LMP_Basis!$C$23:$AF$35,MATCH(LMP_BY_NODE!FA$1,DA_LMP_Basis!$C$23:$C$35,0),MATCH(LMP_BY_NODE!$A11,DA_LMP_Basis!$C$23:$AF$23,0)))</f>
        <v>84.318836945786302</v>
      </c>
      <c r="FB11" s="30">
        <f>ENERGY_PRICING!FD$19*(1+INDEX(DA_LMP_Basis!$C$23:$AF$35,MATCH(LMP_BY_NODE!FB$1,DA_LMP_Basis!$C$23:$C$35,0),MATCH(LMP_BY_NODE!$A11,DA_LMP_Basis!$C$23:$AF$23,0)))</f>
        <v>125.06701325700342</v>
      </c>
      <c r="FC11" s="30">
        <f>ENERGY_PRICING!FE$19*(1+INDEX(DA_LMP_Basis!$C$23:$AF$35,MATCH(LMP_BY_NODE!FC$1,DA_LMP_Basis!$C$23:$C$35,0),MATCH(LMP_BY_NODE!$A11,DA_LMP_Basis!$C$23:$AF$23,0)))</f>
        <v>230.79806859856924</v>
      </c>
      <c r="FD11" s="30">
        <f>ENERGY_PRICING!FF$19*(1+INDEX(DA_LMP_Basis!$C$23:$AF$35,MATCH(LMP_BY_NODE!FD$1,DA_LMP_Basis!$C$23:$C$35,0),MATCH(LMP_BY_NODE!$A11,DA_LMP_Basis!$C$23:$AF$23,0)))</f>
        <v>204.43664883213754</v>
      </c>
      <c r="FE11" s="30">
        <f>ENERGY_PRICING!FG$19*(1+INDEX(DA_LMP_Basis!$C$23:$AF$35,MATCH(LMP_BY_NODE!FE$1,DA_LMP_Basis!$C$23:$C$35,0),MATCH(LMP_BY_NODE!$A11,DA_LMP_Basis!$C$23:$AF$23,0)))</f>
        <v>117.51345627307052</v>
      </c>
      <c r="FF11" s="30">
        <f>ENERGY_PRICING!FH$19*(1+INDEX(DA_LMP_Basis!$C$23:$AF$35,MATCH(LMP_BY_NODE!FF$1,DA_LMP_Basis!$C$23:$C$35,0),MATCH(LMP_BY_NODE!$A11,DA_LMP_Basis!$C$23:$AF$23,0)))</f>
        <v>84.742749971407349</v>
      </c>
      <c r="FG11" s="30">
        <f>ENERGY_PRICING!FI$19*(1+INDEX(DA_LMP_Basis!$C$23:$AF$35,MATCH(LMP_BY_NODE!FG$1,DA_LMP_Basis!$C$23:$C$35,0),MATCH(LMP_BY_NODE!$A11,DA_LMP_Basis!$C$23:$AF$23,0)))</f>
        <v>62.728078157456871</v>
      </c>
      <c r="FH11" s="30">
        <f>ENERGY_PRICING!FJ$19*(1+INDEX(DA_LMP_Basis!$C$23:$AF$35,MATCH(LMP_BY_NODE!FH$1,DA_LMP_Basis!$C$23:$C$35,0),MATCH(LMP_BY_NODE!$A11,DA_LMP_Basis!$C$23:$AF$23,0)))</f>
        <v>65.80519765646045</v>
      </c>
      <c r="FI11" s="30">
        <f>ENERGY_PRICING!FK$19*(1+INDEX(DA_LMP_Basis!$C$23:$AF$35,MATCH(LMP_BY_NODE!FI$1,DA_LMP_Basis!$C$23:$C$35,0),MATCH(LMP_BY_NODE!$A11,DA_LMP_Basis!$C$23:$AF$23,0)))</f>
        <v>85.104804437016298</v>
      </c>
      <c r="FJ11" s="30">
        <f>ENERGY_PRICING!FL$19*(1+INDEX(DA_LMP_Basis!$C$23:$AF$35,MATCH(LMP_BY_NODE!FJ$1,DA_LMP_Basis!$C$23:$C$35,0),MATCH(LMP_BY_NODE!$A11,DA_LMP_Basis!$C$23:$AF$23,0)))</f>
        <v>84.828095856347261</v>
      </c>
      <c r="FK11" s="30">
        <f>ENERGY_PRICING!FM$19*(1+INDEX(DA_LMP_Basis!$C$23:$AF$35,MATCH(LMP_BY_NODE!FK$1,DA_LMP_Basis!$C$23:$C$35,0),MATCH(LMP_BY_NODE!$A11,DA_LMP_Basis!$C$23:$AF$23,0)))</f>
        <v>57.668627500853674</v>
      </c>
      <c r="FL11" s="30">
        <f>ENERGY_PRICING!FN$19*(1+INDEX(DA_LMP_Basis!$C$23:$AF$35,MATCH(LMP_BY_NODE!FL$1,DA_LMP_Basis!$C$23:$C$35,0),MATCH(LMP_BY_NODE!$A11,DA_LMP_Basis!$C$23:$AF$23,0)))</f>
        <v>57.942569661752849</v>
      </c>
      <c r="FM11" s="30">
        <f>ENERGY_PRICING!FO$19*(1+INDEX(DA_LMP_Basis!$C$23:$AF$35,MATCH(LMP_BY_NODE!FM$1,DA_LMP_Basis!$C$23:$C$35,0),MATCH(LMP_BY_NODE!$A11,DA_LMP_Basis!$C$23:$AF$23,0)))</f>
        <v>85.270332237540003</v>
      </c>
      <c r="FN11" s="30">
        <f>ENERGY_PRICING!FP$19*(1+INDEX(DA_LMP_Basis!$C$23:$AF$35,MATCH(LMP_BY_NODE!FN$1,DA_LMP_Basis!$C$23:$C$35,0),MATCH(LMP_BY_NODE!$A11,DA_LMP_Basis!$C$23:$AF$23,0)))</f>
        <v>126.39627904442793</v>
      </c>
      <c r="FO11" s="30">
        <f>ENERGY_PRICING!FQ$19*(1+INDEX(DA_LMP_Basis!$C$23:$AF$35,MATCH(LMP_BY_NODE!FO$1,DA_LMP_Basis!$C$23:$C$35,0),MATCH(LMP_BY_NODE!$A11,DA_LMP_Basis!$C$23:$AF$23,0)))</f>
        <v>231.09618047896524</v>
      </c>
      <c r="FP11" s="30">
        <f>ENERGY_PRICING!FR$19*(1+INDEX(DA_LMP_Basis!$C$23:$AF$35,MATCH(LMP_BY_NODE!FP$1,DA_LMP_Basis!$C$23:$C$35,0),MATCH(LMP_BY_NODE!$A11,DA_LMP_Basis!$C$23:$AF$23,0)))</f>
        <v>204.70071080707206</v>
      </c>
      <c r="FQ11" s="30">
        <f>ENERGY_PRICING!FS$19*(1+INDEX(DA_LMP_Basis!$C$23:$AF$35,MATCH(LMP_BY_NODE!FQ$1,DA_LMP_Basis!$C$23:$C$35,0),MATCH(LMP_BY_NODE!$A11,DA_LMP_Basis!$C$23:$AF$23,0)))</f>
        <v>117.83158822392116</v>
      </c>
      <c r="FR11" s="30">
        <f>ENERGY_PRICING!FT$19*(1+INDEX(DA_LMP_Basis!$C$23:$AF$35,MATCH(LMP_BY_NODE!FR$1,DA_LMP_Basis!$C$23:$C$35,0),MATCH(LMP_BY_NODE!$A11,DA_LMP_Basis!$C$23:$AF$23,0)))</f>
        <v>85.24254448222699</v>
      </c>
      <c r="FS11" s="30">
        <f>ENERGY_PRICING!FU$19*(1+INDEX(DA_LMP_Basis!$C$23:$AF$35,MATCH(LMP_BY_NODE!FS$1,DA_LMP_Basis!$C$23:$C$35,0),MATCH(LMP_BY_NODE!$A11,DA_LMP_Basis!$C$23:$AF$23,0)))</f>
        <v>63.098034869363673</v>
      </c>
      <c r="FT11" s="30">
        <f>ENERGY_PRICING!FV$19*(1+INDEX(DA_LMP_Basis!$C$23:$AF$35,MATCH(LMP_BY_NODE!FT$1,DA_LMP_Basis!$C$23:$C$35,0),MATCH(LMP_BY_NODE!$A11,DA_LMP_Basis!$C$23:$AF$23,0)))</f>
        <v>66.193302557271409</v>
      </c>
      <c r="FU11" s="30">
        <f>ENERGY_PRICING!FW$19*(1+INDEX(DA_LMP_Basis!$C$23:$AF$35,MATCH(LMP_BY_NODE!FU$1,DA_LMP_Basis!$C$23:$C$35,0),MATCH(LMP_BY_NODE!$A11,DA_LMP_Basis!$C$23:$AF$23,0)))</f>
        <v>85.60673426719471</v>
      </c>
      <c r="FV11" s="30">
        <f>ENERGY_PRICING!FX$19*(1+INDEX(DA_LMP_Basis!$C$23:$AF$35,MATCH(LMP_BY_NODE!FV$1,DA_LMP_Basis!$C$23:$C$35,0),MATCH(LMP_BY_NODE!$A11,DA_LMP_Basis!$C$23:$AF$23,0)))</f>
        <v>85.328393718838029</v>
      </c>
      <c r="FW11" s="30">
        <f>ENERGY_PRICING!FY$19*(1+INDEX(DA_LMP_Basis!$C$23:$AF$35,MATCH(LMP_BY_NODE!FW$1,DA_LMP_Basis!$C$23:$C$35,0),MATCH(LMP_BY_NODE!$A11,DA_LMP_Basis!$C$23:$AF$23,0)))</f>
        <v>58.008744661096337</v>
      </c>
      <c r="FX11" s="30">
        <f>ENERGY_PRICING!FZ$19*(1+INDEX(DA_LMP_Basis!$C$23:$AF$35,MATCH(LMP_BY_NODE!FX$1,DA_LMP_Basis!$C$23:$C$35,0),MATCH(LMP_BY_NODE!$A11,DA_LMP_Basis!$C$23:$AF$23,0)))</f>
        <v>58.28430247393441</v>
      </c>
      <c r="FY11" s="30">
        <f>ENERGY_PRICING!GA$19*(1+INDEX(DA_LMP_Basis!$C$23:$AF$35,MATCH(LMP_BY_NODE!FY$1,DA_LMP_Basis!$C$23:$C$35,0),MATCH(LMP_BY_NODE!$A11,DA_LMP_Basis!$C$23:$AF$23,0)))</f>
        <v>85.458904698595234</v>
      </c>
      <c r="FZ11" s="30">
        <f>ENERGY_PRICING!GB$19*(1+INDEX(DA_LMP_Basis!$C$23:$AF$35,MATCH(LMP_BY_NODE!FZ$1,DA_LMP_Basis!$C$23:$C$35,0),MATCH(LMP_BY_NODE!$A11,DA_LMP_Basis!$C$23:$AF$23,0)))</f>
        <v>126.65972009674165</v>
      </c>
      <c r="GA11" s="30">
        <f>ENERGY_PRICING!GC$19*(1+INDEX(DA_LMP_Basis!$C$23:$AF$35,MATCH(LMP_BY_NODE!GA$1,DA_LMP_Basis!$C$23:$C$35,0),MATCH(LMP_BY_NODE!$A11,DA_LMP_Basis!$C$23:$AF$23,0)))</f>
        <v>232.02088353210411</v>
      </c>
      <c r="GB11" s="30">
        <f>ENERGY_PRICING!GD$19*(1+INDEX(DA_LMP_Basis!$C$23:$AF$35,MATCH(LMP_BY_NODE!GB$1,DA_LMP_Basis!$C$23:$C$35,0),MATCH(LMP_BY_NODE!$A11,DA_LMP_Basis!$C$23:$AF$23,0)))</f>
        <v>205.51979562219398</v>
      </c>
      <c r="GC11" s="30">
        <f>ENERGY_PRICING!GE$19*(1+INDEX(DA_LMP_Basis!$C$23:$AF$35,MATCH(LMP_BY_NODE!GC$1,DA_LMP_Basis!$C$23:$C$35,0),MATCH(LMP_BY_NODE!$A11,DA_LMP_Basis!$C$23:$AF$23,0)))</f>
        <v>118.81839084937103</v>
      </c>
      <c r="GD11" s="30">
        <f>ENERGY_PRICING!GF$19*(1+INDEX(DA_LMP_Basis!$C$23:$AF$35,MATCH(LMP_BY_NODE!GD$1,DA_LMP_Basis!$C$23:$C$35,0),MATCH(LMP_BY_NODE!$A11,DA_LMP_Basis!$C$23:$AF$23,0)))</f>
        <v>86.79283999370729</v>
      </c>
      <c r="GE11" s="30">
        <f>ENERGY_PRICING!GG$19*(1+INDEX(DA_LMP_Basis!$C$23:$AF$35,MATCH(LMP_BY_NODE!GE$1,DA_LMP_Basis!$C$23:$C$35,0),MATCH(LMP_BY_NODE!$A11,DA_LMP_Basis!$C$23:$AF$23,0)))</f>
        <v>64.245590949902748</v>
      </c>
      <c r="GF11" s="30">
        <f>ENERGY_PRICING!GH$19*(1+INDEX(DA_LMP_Basis!$C$23:$AF$35,MATCH(LMP_BY_NODE!GF$1,DA_LMP_Basis!$C$23:$C$35,0),MATCH(LMP_BY_NODE!$A11,DA_LMP_Basis!$C$23:$AF$23,0)))</f>
        <v>67.397151884716024</v>
      </c>
      <c r="GG11" s="30">
        <f>ENERGY_PRICING!GI$19*(1+INDEX(DA_LMP_Basis!$C$23:$AF$35,MATCH(LMP_BY_NODE!GG$1,DA_LMP_Basis!$C$23:$C$35,0),MATCH(LMP_BY_NODE!$A11,DA_LMP_Basis!$C$23:$AF$23,0)))</f>
        <v>87.163653252814512</v>
      </c>
      <c r="GH11" s="30">
        <f>ENERGY_PRICING!GJ$19*(1+INDEX(DA_LMP_Basis!$C$23:$AF$35,MATCH(LMP_BY_NODE!GH$1,DA_LMP_Basis!$C$23:$C$35,0),MATCH(LMP_BY_NODE!$A11,DA_LMP_Basis!$C$23:$AF$23,0)))</f>
        <v>86.880250559663807</v>
      </c>
      <c r="GI11" s="30">
        <f>ENERGY_PRICING!GK$19*(1+INDEX(DA_LMP_Basis!$C$23:$AF$35,MATCH(LMP_BY_NODE!GI$1,DA_LMP_Basis!$C$23:$C$35,0),MATCH(LMP_BY_NODE!$A11,DA_LMP_Basis!$C$23:$AF$23,0)))</f>
        <v>59.063742456163986</v>
      </c>
      <c r="GJ11" s="30">
        <f>ENERGY_PRICING!GL$19*(1+INDEX(DA_LMP_Basis!$C$23:$AF$35,MATCH(LMP_BY_NODE!GJ$1,DA_LMP_Basis!$C$23:$C$35,0),MATCH(LMP_BY_NODE!$A11,DA_LMP_Basis!$C$23:$AF$23,0)))</f>
        <v>59.344311804532715</v>
      </c>
      <c r="GK11" s="30">
        <f>ENERGY_PRICING!GM$19*(1+INDEX(DA_LMP_Basis!$C$23:$AF$35,MATCH(LMP_BY_NODE!GK$1,DA_LMP_Basis!$C$23:$C$35,0),MATCH(LMP_BY_NODE!$A11,DA_LMP_Basis!$C$23:$AF$23,0)))</f>
        <v>86.043831170643344</v>
      </c>
      <c r="GL11" s="30">
        <f>ENERGY_PRICING!GN$19*(1+INDEX(DA_LMP_Basis!$C$23:$AF$35,MATCH(LMP_BY_NODE!GL$1,DA_LMP_Basis!$C$23:$C$35,0),MATCH(LMP_BY_NODE!$A11,DA_LMP_Basis!$C$23:$AF$23,0)))</f>
        <v>127.47687889320761</v>
      </c>
      <c r="GM11" s="30">
        <f>ENERGY_PRICING!GO$19*(1+INDEX(DA_LMP_Basis!$C$23:$AF$35,MATCH(LMP_BY_NODE!GM$1,DA_LMP_Basis!$C$23:$C$35,0),MATCH(LMP_BY_NODE!$A11,DA_LMP_Basis!$C$23:$AF$23,0)))</f>
        <v>233.32182214356558</v>
      </c>
      <c r="GN11" s="30">
        <f>ENERGY_PRICING!GP$19*(1+INDEX(DA_LMP_Basis!$C$23:$AF$35,MATCH(LMP_BY_NODE!GN$1,DA_LMP_Basis!$C$23:$C$35,0),MATCH(LMP_BY_NODE!$A11,DA_LMP_Basis!$C$23:$AF$23,0)))</f>
        <v>206.67214291729246</v>
      </c>
      <c r="GO11" s="30">
        <f>ENERGY_PRICING!GQ$19*(1+INDEX(DA_LMP_Basis!$C$23:$AF$35,MATCH(LMP_BY_NODE!GO$1,DA_LMP_Basis!$C$23:$C$35,0),MATCH(LMP_BY_NODE!$A11,DA_LMP_Basis!$C$23:$AF$23,0)))</f>
        <v>120.20669559539913</v>
      </c>
      <c r="GP11" s="30">
        <f>ENERGY_PRICING!GR$19*(1+INDEX(DA_LMP_Basis!$C$23:$AF$35,MATCH(LMP_BY_NODE!GP$1,DA_LMP_Basis!$C$23:$C$35,0),MATCH(LMP_BY_NODE!$A11,DA_LMP_Basis!$C$23:$AF$23,0)))</f>
        <v>88.973906967817726</v>
      </c>
      <c r="GQ11" s="30">
        <f>ENERGY_PRICING!GS$19*(1+INDEX(DA_LMP_Basis!$C$23:$AF$35,MATCH(LMP_BY_NODE!GQ$1,DA_LMP_Basis!$C$23:$C$35,0),MATCH(LMP_BY_NODE!$A11,DA_LMP_Basis!$C$23:$AF$23,0)))</f>
        <v>65.860055192151322</v>
      </c>
      <c r="GR11" s="30">
        <f>ENERGY_PRICING!GT$19*(1+INDEX(DA_LMP_Basis!$C$23:$AF$35,MATCH(LMP_BY_NODE!GR$1,DA_LMP_Basis!$C$23:$C$35,0),MATCH(LMP_BY_NODE!$A11,DA_LMP_Basis!$C$23:$AF$23,0)))</f>
        <v>69.090813506291227</v>
      </c>
      <c r="GS11" s="30">
        <f>ENERGY_PRICING!GU$19*(1+INDEX(DA_LMP_Basis!$C$23:$AF$35,MATCH(LMP_BY_NODE!GS$1,DA_LMP_Basis!$C$23:$C$35,0),MATCH(LMP_BY_NODE!$A11,DA_LMP_Basis!$C$23:$AF$23,0)))</f>
        <v>89.354038605642145</v>
      </c>
      <c r="GT11" s="30">
        <f>ENERGY_PRICING!GV$19*(1+INDEX(DA_LMP_Basis!$C$23:$AF$35,MATCH(LMP_BY_NODE!GT$1,DA_LMP_Basis!$C$23:$C$35,0),MATCH(LMP_BY_NODE!$A11,DA_LMP_Basis!$C$23:$AF$23,0)))</f>
        <v>89.063514123937793</v>
      </c>
      <c r="GU11" s="30">
        <f>ENERGY_PRICING!GW$19*(1+INDEX(DA_LMP_Basis!$C$23:$AF$35,MATCH(LMP_BY_NODE!GU$1,DA_LMP_Basis!$C$23:$C$35,0),MATCH(LMP_BY_NODE!$A11,DA_LMP_Basis!$C$23:$AF$23,0)))</f>
        <v>60.54798906046733</v>
      </c>
      <c r="GV11" s="30">
        <f>ENERGY_PRICING!GX$19*(1+INDEX(DA_LMP_Basis!$C$23:$AF$35,MATCH(LMP_BY_NODE!GV$1,DA_LMP_Basis!$C$23:$C$35,0),MATCH(LMP_BY_NODE!$A11,DA_LMP_Basis!$C$23:$AF$23,0)))</f>
        <v>60.835608996646286</v>
      </c>
      <c r="GW11" s="30">
        <f>ENERGY_PRICING!GY$19*(1+INDEX(DA_LMP_Basis!$C$23:$AF$35,MATCH(LMP_BY_NODE!GW$1,DA_LMP_Basis!$C$23:$C$35,0),MATCH(LMP_BY_NODE!$A11,DA_LMP_Basis!$C$23:$AF$23,0)))</f>
        <v>86.866747705600531</v>
      </c>
      <c r="GX11" s="30">
        <f>ENERGY_PRICING!GZ$19*(1+INDEX(DA_LMP_Basis!$C$23:$AF$35,MATCH(LMP_BY_NODE!GX$1,DA_LMP_Basis!$C$23:$C$35,0),MATCH(LMP_BY_NODE!$A11,DA_LMP_Basis!$C$23:$AF$23,0)))</f>
        <v>128.62651652705065</v>
      </c>
      <c r="GY11" s="30">
        <f>ENERGY_PRICING!HA$19*(1+INDEX(DA_LMP_Basis!$C$23:$AF$35,MATCH(LMP_BY_NODE!GY$1,DA_LMP_Basis!$C$23:$C$35,0),MATCH(LMP_BY_NODE!$A11,DA_LMP_Basis!$C$23:$AF$23,0)))</f>
        <v>235.12645606481044</v>
      </c>
      <c r="GZ11" s="30">
        <f>ENERGY_PRICING!HB$19*(1+INDEX(DA_LMP_Basis!$C$23:$AF$35,MATCH(LMP_BY_NODE!GZ$1,DA_LMP_Basis!$C$23:$C$35,0),MATCH(LMP_BY_NODE!$A11,DA_LMP_Basis!$C$23:$AF$23,0)))</f>
        <v>208.2706541763697</v>
      </c>
      <c r="HA11" s="30">
        <f>ENERGY_PRICING!HC$19*(1+INDEX(DA_LMP_Basis!$C$23:$AF$35,MATCH(LMP_BY_NODE!HA$1,DA_LMP_Basis!$C$23:$C$35,0),MATCH(LMP_BY_NODE!$A11,DA_LMP_Basis!$C$23:$AF$23,0)))</f>
        <v>122.13252193004297</v>
      </c>
      <c r="HB11" s="30">
        <f>ENERGY_PRICING!HD$19*(1+INDEX(DA_LMP_Basis!$C$23:$AF$35,MATCH(LMP_BY_NODE!HB$1,DA_LMP_Basis!$C$23:$C$35,0),MATCH(LMP_BY_NODE!$A11,DA_LMP_Basis!$C$23:$AF$23,0)))</f>
        <v>91.999435929222599</v>
      </c>
      <c r="HC11" s="30">
        <f>ENERGY_PRICING!HE$19*(1+INDEX(DA_LMP_Basis!$C$23:$AF$35,MATCH(LMP_BY_NODE!HC$1,DA_LMP_Basis!$C$23:$C$35,0),MATCH(LMP_BY_NODE!$A11,DA_LMP_Basis!$C$23:$AF$23,0)))</f>
        <v>68.099605091377953</v>
      </c>
      <c r="HD11" s="30">
        <f>ENERGY_PRICING!HF$19*(1+INDEX(DA_LMP_Basis!$C$23:$AF$35,MATCH(LMP_BY_NODE!HD$1,DA_LMP_Basis!$C$23:$C$35,0),MATCH(LMP_BY_NODE!$A11,DA_LMP_Basis!$C$23:$AF$23,0)))</f>
        <v>71.440224298220542</v>
      </c>
      <c r="HE11" s="30">
        <f>ENERGY_PRICING!HG$19*(1+INDEX(DA_LMP_Basis!$C$23:$AF$35,MATCH(LMP_BY_NODE!HE$1,DA_LMP_Basis!$C$23:$C$35,0),MATCH(LMP_BY_NODE!$A11,DA_LMP_Basis!$C$23:$AF$23,0)))</f>
        <v>92.39249382058108</v>
      </c>
      <c r="HF11" s="30">
        <f>ENERGY_PRICING!HH$19*(1+INDEX(DA_LMP_Basis!$C$23:$AF$35,MATCH(LMP_BY_NODE!HF$1,DA_LMP_Basis!$C$23:$C$35,0),MATCH(LMP_BY_NODE!$A11,DA_LMP_Basis!$C$23:$AF$23,0)))</f>
        <v>92.092090147736883</v>
      </c>
      <c r="HG11" s="30">
        <f>ENERGY_PRICING!HI$19*(1+INDEX(DA_LMP_Basis!$C$23:$AF$35,MATCH(LMP_BY_NODE!HG$1,DA_LMP_Basis!$C$23:$C$35,0),MATCH(LMP_BY_NODE!$A11,DA_LMP_Basis!$C$23:$AF$23,0)))</f>
        <v>62.606903867069327</v>
      </c>
      <c r="HH11" s="30">
        <f>ENERGY_PRICING!HJ$19*(1+INDEX(DA_LMP_Basis!$C$23:$AF$35,MATCH(LMP_BY_NODE!HH$1,DA_LMP_Basis!$C$23:$C$35,0),MATCH(LMP_BY_NODE!$A11,DA_LMP_Basis!$C$23:$AF$23,0)))</f>
        <v>62.904304226255917</v>
      </c>
      <c r="HI11" s="30">
        <f>ENERGY_PRICING!HK$19*(1+INDEX(DA_LMP_Basis!$C$23:$AF$35,MATCH(LMP_BY_NODE!HI$1,DA_LMP_Basis!$C$23:$C$35,0),MATCH(LMP_BY_NODE!$A11,DA_LMP_Basis!$C$23:$AF$23,0)))</f>
        <v>88.008279735054771</v>
      </c>
      <c r="HJ11" s="30">
        <f>ENERGY_PRICING!HL$19*(1+INDEX(DA_LMP_Basis!$C$23:$AF$35,MATCH(LMP_BY_NODE!HJ$1,DA_LMP_Basis!$C$23:$C$35,0),MATCH(LMP_BY_NODE!$A11,DA_LMP_Basis!$C$23:$AF$23,0)))</f>
        <v>130.22126900260525</v>
      </c>
      <c r="HK11" s="30">
        <f>ENERGY_PRICING!HM$19*(1+INDEX(DA_LMP_Basis!$C$23:$AF$35,MATCH(LMP_BY_NODE!HK$1,DA_LMP_Basis!$C$23:$C$35,0),MATCH(LMP_BY_NODE!$A11,DA_LMP_Basis!$C$23:$AF$23,0)))</f>
        <v>236.82840249477692</v>
      </c>
      <c r="HL11" s="30">
        <f>ENERGY_PRICING!HN$19*(1+INDEX(DA_LMP_Basis!$C$23:$AF$35,MATCH(LMP_BY_NODE!HL$1,DA_LMP_Basis!$C$23:$C$35,0),MATCH(LMP_BY_NODE!$A11,DA_LMP_Basis!$C$23:$AF$23,0)))</f>
        <v>209.77820676009321</v>
      </c>
      <c r="HM11" s="30">
        <f>ENERGY_PRICING!HO$19*(1+INDEX(DA_LMP_Basis!$C$23:$AF$35,MATCH(LMP_BY_NODE!HM$1,DA_LMP_Basis!$C$23:$C$35,0),MATCH(LMP_BY_NODE!$A11,DA_LMP_Basis!$C$23:$AF$23,0)))</f>
        <v>123.94876466847134</v>
      </c>
      <c r="HN11" s="30">
        <f>ENERGY_PRICING!HP$19*(1+INDEX(DA_LMP_Basis!$C$23:$AF$35,MATCH(LMP_BY_NODE!HN$1,DA_LMP_Basis!$C$23:$C$35,0),MATCH(LMP_BY_NODE!$A11,DA_LMP_Basis!$C$23:$AF$23,0)))</f>
        <v>94.852805886422104</v>
      </c>
      <c r="HO11" s="30">
        <f>ENERGY_PRICING!HQ$19*(1+INDEX(DA_LMP_Basis!$C$23:$AF$35,MATCH(LMP_BY_NODE!HO$1,DA_LMP_Basis!$C$23:$C$35,0),MATCH(LMP_BY_NODE!$A11,DA_LMP_Basis!$C$23:$AF$23,0)))</f>
        <v>70.211719859281303</v>
      </c>
      <c r="HP11" s="30">
        <f>ENERGY_PRICING!HR$19*(1+INDEX(DA_LMP_Basis!$C$23:$AF$35,MATCH(LMP_BY_NODE!HP$1,DA_LMP_Basis!$C$23:$C$35,0),MATCH(LMP_BY_NODE!$A11,DA_LMP_Basis!$C$23:$AF$23,0)))</f>
        <v>73.655948641410646</v>
      </c>
      <c r="HQ11" s="30">
        <f>ENERGY_PRICING!HS$19*(1+INDEX(DA_LMP_Basis!$C$23:$AF$35,MATCH(LMP_BY_NODE!HQ$1,DA_LMP_Basis!$C$23:$C$35,0),MATCH(LMP_BY_NODE!$A11,DA_LMP_Basis!$C$23:$AF$23,0)))</f>
        <v>95.258054500118348</v>
      </c>
      <c r="HR11" s="30">
        <f>ENERGY_PRICING!HT$19*(1+INDEX(DA_LMP_Basis!$C$23:$AF$35,MATCH(LMP_BY_NODE!HR$1,DA_LMP_Basis!$C$23:$C$35,0),MATCH(LMP_BY_NODE!$A11,DA_LMP_Basis!$C$23:$AF$23,0)))</f>
        <v>94.948333783028531</v>
      </c>
      <c r="HS11" s="30">
        <f>ENERGY_PRICING!HU$19*(1+INDEX(DA_LMP_Basis!$C$23:$AF$35,MATCH(LMP_BY_NODE!HS$1,DA_LMP_Basis!$C$23:$C$35,0),MATCH(LMP_BY_NODE!$A11,DA_LMP_Basis!$C$23:$AF$23,0)))</f>
        <v>64.548662061597895</v>
      </c>
      <c r="HT11" s="30">
        <f>ENERGY_PRICING!HV$19*(1+INDEX(DA_LMP_Basis!$C$23:$AF$35,MATCH(LMP_BY_NODE!HT$1,DA_LMP_Basis!$C$23:$C$35,0),MATCH(LMP_BY_NODE!$A11,DA_LMP_Basis!$C$23:$AF$23,0)))</f>
        <v>64.855286317013778</v>
      </c>
      <c r="HU11" s="30">
        <f>ENERGY_PRICING!HW$19*(1+INDEX(DA_LMP_Basis!$C$23:$AF$35,MATCH(LMP_BY_NODE!HU$1,DA_LMP_Basis!$C$23:$C$35,0),MATCH(LMP_BY_NODE!$A11,DA_LMP_Basis!$C$23:$AF$23,0)))</f>
        <v>89.084856174935624</v>
      </c>
      <c r="HV11" s="30">
        <f>ENERGY_PRICING!HX$19*(1+INDEX(DA_LMP_Basis!$C$23:$AF$35,MATCH(LMP_BY_NODE!HV$1,DA_LMP_Basis!$C$23:$C$35,0),MATCH(LMP_BY_NODE!$A11,DA_LMP_Basis!$C$23:$AF$23,0)))</f>
        <v>131.72527668554747</v>
      </c>
      <c r="HW11" s="30">
        <f>ENERGY_PRICING!HY$19*(1+INDEX(DA_LMP_Basis!$C$23:$AF$35,MATCH(LMP_BY_NODE!HW$1,DA_LMP_Basis!$C$23:$C$35,0),MATCH(LMP_BY_NODE!$A11,DA_LMP_Basis!$C$23:$AF$23,0)))</f>
        <v>238.56546673025431</v>
      </c>
      <c r="HX11" s="30">
        <f>ENERGY_PRICING!HZ$19*(1+INDEX(DA_LMP_Basis!$C$23:$AF$35,MATCH(LMP_BY_NODE!HX$1,DA_LMP_Basis!$C$23:$C$35,0),MATCH(LMP_BY_NODE!$A11,DA_LMP_Basis!$C$23:$AF$23,0)))</f>
        <v>211.31686604465085</v>
      </c>
      <c r="HY11" s="30">
        <f>ENERGY_PRICING!IA$19*(1+INDEX(DA_LMP_Basis!$C$23:$AF$35,MATCH(LMP_BY_NODE!HY$1,DA_LMP_Basis!$C$23:$C$35,0),MATCH(LMP_BY_NODE!$A11,DA_LMP_Basis!$C$23:$AF$23,0)))</f>
        <v>125.80248359188751</v>
      </c>
      <c r="HZ11" s="30">
        <f>ENERGY_PRICING!IB$19*(1+INDEX(DA_LMP_Basis!$C$23:$AF$35,MATCH(LMP_BY_NODE!HZ$1,DA_LMP_Basis!$C$23:$C$35,0),MATCH(LMP_BY_NODE!$A11,DA_LMP_Basis!$C$23:$AF$23,0)))</f>
        <v>97.765052015893133</v>
      </c>
      <c r="IA11" s="30">
        <f>ENERGY_PRICING!IC$19*(1+INDEX(DA_LMP_Basis!$C$23:$AF$35,MATCH(LMP_BY_NODE!IA$1,DA_LMP_Basis!$C$23:$C$35,0),MATCH(LMP_BY_NODE!$A11,DA_LMP_Basis!$C$23:$AF$23,0)))</f>
        <v>72.367415808313496</v>
      </c>
      <c r="IB11" s="30">
        <f>ENERGY_PRICING!ID$19*(1+INDEX(DA_LMP_Basis!$C$23:$AF$35,MATCH(LMP_BY_NODE!IB$1,DA_LMP_Basis!$C$23:$C$35,0),MATCH(LMP_BY_NODE!$A11,DA_LMP_Basis!$C$23:$AF$23,0)))</f>
        <v>75.91739203614074</v>
      </c>
      <c r="IC11" s="30">
        <f>ENERGY_PRICING!IE$19*(1+INDEX(DA_LMP_Basis!$C$23:$AF$35,MATCH(LMP_BY_NODE!IC$1,DA_LMP_Basis!$C$23:$C$35,0),MATCH(LMP_BY_NODE!$A11,DA_LMP_Basis!$C$23:$AF$23,0)))</f>
        <v>98.182742894166381</v>
      </c>
      <c r="ID11" s="30">
        <f>ENERGY_PRICING!IF$19*(1+INDEX(DA_LMP_Basis!$C$23:$AF$35,MATCH(LMP_BY_NODE!ID$1,DA_LMP_Basis!$C$23:$C$35,0),MATCH(LMP_BY_NODE!$A11,DA_LMP_Basis!$C$23:$AF$23,0)))</f>
        <v>97.863512885800105</v>
      </c>
      <c r="IE11" s="30">
        <f>ENERGY_PRICING!IG$19*(1+INDEX(DA_LMP_Basis!$C$23:$AF$35,MATCH(LMP_BY_NODE!IE$1,DA_LMP_Basis!$C$23:$C$35,0),MATCH(LMP_BY_NODE!$A11,DA_LMP_Basis!$C$23:$AF$23,0)))</f>
        <v>66.530486315447732</v>
      </c>
      <c r="IF11" s="30">
        <f>ENERGY_PRICING!IH$19*(1+INDEX(DA_LMP_Basis!$C$23:$AF$35,MATCH(LMP_BY_NODE!IF$1,DA_LMP_Basis!$C$23:$C$35,0),MATCH(LMP_BY_NODE!$A11,DA_LMP_Basis!$C$23:$AF$23,0)))</f>
        <v>66.846524792116114</v>
      </c>
      <c r="IG11" s="30">
        <f>ENERGY_PRICING!II$19*(1+INDEX(DA_LMP_Basis!$C$23:$AF$35,MATCH(LMP_BY_NODE!IG$1,DA_LMP_Basis!$C$23:$C$35,0),MATCH(LMP_BY_NODE!$A11,DA_LMP_Basis!$C$23:$AF$23,0)))</f>
        <v>90.183646593686618</v>
      </c>
      <c r="IH11" s="30">
        <f>ENERGY_PRICING!IJ$19*(1+INDEX(DA_LMP_Basis!$C$23:$AF$35,MATCH(LMP_BY_NODE!IH$1,DA_LMP_Basis!$C$23:$C$35,0),MATCH(LMP_BY_NODE!$A11,DA_LMP_Basis!$C$23:$AF$23,0)))</f>
        <v>133.26031792416836</v>
      </c>
      <c r="II11" s="30">
        <f>ENERGY_PRICING!IK$19*(1+INDEX(DA_LMP_Basis!$C$23:$AF$35,MATCH(LMP_BY_NODE!II$1,DA_LMP_Basis!$C$23:$C$35,0),MATCH(LMP_BY_NODE!$A11,DA_LMP_Basis!$C$23:$AF$23,0)))</f>
        <v>239.36220537118473</v>
      </c>
      <c r="IJ11" s="30">
        <f>ENERGY_PRICING!IL$19*(1+INDEX(DA_LMP_Basis!$C$23:$AF$35,MATCH(LMP_BY_NODE!IJ$1,DA_LMP_Basis!$C$23:$C$35,0),MATCH(LMP_BY_NODE!$A11,DA_LMP_Basis!$C$23:$AF$23,0)))</f>
        <v>212.02260235663962</v>
      </c>
      <c r="IK11" s="30">
        <f>ENERGY_PRICING!IM$19*(1+INDEX(DA_LMP_Basis!$C$23:$AF$35,MATCH(LMP_BY_NODE!IK$1,DA_LMP_Basis!$C$23:$C$35,0),MATCH(LMP_BY_NODE!$A11,DA_LMP_Basis!$C$23:$AF$23,0)))</f>
        <v>126.65272819743814</v>
      </c>
      <c r="IL11" s="30">
        <f>ENERGY_PRICING!IN$19*(1+INDEX(DA_LMP_Basis!$C$23:$AF$35,MATCH(LMP_BY_NODE!IL$1,DA_LMP_Basis!$C$23:$C$35,0),MATCH(LMP_BY_NODE!$A11,DA_LMP_Basis!$C$23:$AF$23,0)))</f>
        <v>99.100810922132936</v>
      </c>
      <c r="IM11" s="30">
        <f>ENERGY_PRICING!IO$19*(1+INDEX(DA_LMP_Basis!$C$23:$AF$35,MATCH(LMP_BY_NODE!IM$1,DA_LMP_Basis!$C$23:$C$35,0),MATCH(LMP_BY_NODE!$A11,DA_LMP_Basis!$C$23:$AF$23,0)))</f>
        <v>73.356168109818938</v>
      </c>
      <c r="IN11" s="30">
        <f>ENERGY_PRICING!IP$19*(1+INDEX(DA_LMP_Basis!$C$23:$AF$35,MATCH(LMP_BY_NODE!IN$1,DA_LMP_Basis!$C$23:$C$35,0),MATCH(LMP_BY_NODE!$A11,DA_LMP_Basis!$C$23:$AF$23,0)))</f>
        <v>76.954647481310332</v>
      </c>
      <c r="IO11" s="30">
        <f>ENERGY_PRICING!IQ$19*(1+INDEX(DA_LMP_Basis!$C$23:$AF$35,MATCH(LMP_BY_NODE!IO$1,DA_LMP_Basis!$C$23:$C$35,0),MATCH(LMP_BY_NODE!$A11,DA_LMP_Basis!$C$23:$AF$23,0)))</f>
        <v>99.524208689516385</v>
      </c>
      <c r="IP11" s="30">
        <f>ENERGY_PRICING!IR$19*(1+INDEX(DA_LMP_Basis!$C$23:$AF$35,MATCH(LMP_BY_NODE!IP$1,DA_LMP_Basis!$C$23:$C$35,0),MATCH(LMP_BY_NODE!$A11,DA_LMP_Basis!$C$23:$AF$23,0)))</f>
        <v>99.200617057870417</v>
      </c>
      <c r="IQ11" s="30">
        <f>ENERGY_PRICING!IS$19*(1+INDEX(DA_LMP_Basis!$C$23:$AF$35,MATCH(LMP_BY_NODE!IQ$1,DA_LMP_Basis!$C$23:$C$35,0),MATCH(LMP_BY_NODE!$A11,DA_LMP_Basis!$C$23:$AF$23,0)))</f>
        <v>67.439488947777718</v>
      </c>
      <c r="IR11" s="30">
        <f>ENERGY_PRICING!IT$19*(1+INDEX(DA_LMP_Basis!$C$23:$AF$35,MATCH(LMP_BY_NODE!IR$1,DA_LMP_Basis!$C$23:$C$35,0),MATCH(LMP_BY_NODE!$A11,DA_LMP_Basis!$C$23:$AF$23,0)))</f>
        <v>67.75984544199143</v>
      </c>
      <c r="IS11" s="30">
        <f>ENERGY_PRICING!IU$19*(1+INDEX(DA_LMP_Basis!$C$23:$AF$35,MATCH(LMP_BY_NODE!IS$1,DA_LMP_Basis!$C$23:$C$35,0),MATCH(LMP_BY_NODE!$A11,DA_LMP_Basis!$C$23:$AF$23,0)))</f>
        <v>90.687628407958684</v>
      </c>
      <c r="IT11" s="30">
        <f>ENERGY_PRICING!IV$19*(1+INDEX(DA_LMP_Basis!$C$23:$AF$35,MATCH(LMP_BY_NODE!IT$1,DA_LMP_Basis!$C$23:$C$35,0),MATCH(LMP_BY_NODE!$A11,DA_LMP_Basis!$C$23:$AF$23,0)))</f>
        <v>133.96439474830191</v>
      </c>
      <c r="IU11" s="30">
        <f>ENERGY_PRICING!IW$19*(1+INDEX(DA_LMP_Basis!$C$23:$AF$35,MATCH(LMP_BY_NODE!IU$1,DA_LMP_Basis!$C$23:$C$35,0),MATCH(LMP_BY_NODE!$A11,DA_LMP_Basis!$C$23:$AF$23,0)))</f>
        <v>240.47911834389586</v>
      </c>
      <c r="IV11" s="30">
        <f>ENERGY_PRICING!IX$19*(1+INDEX(DA_LMP_Basis!$C$23:$AF$35,MATCH(LMP_BY_NODE!IV$1,DA_LMP_Basis!$C$23:$C$35,0),MATCH(LMP_BY_NODE!$A11,DA_LMP_Basis!$C$23:$AF$23,0)))</f>
        <v>213.01194315383387</v>
      </c>
      <c r="IW11" s="30">
        <f>ENERGY_PRICING!IY$19*(1+INDEX(DA_LMP_Basis!$C$23:$AF$35,MATCH(LMP_BY_NODE!IW$1,DA_LMP_Basis!$C$23:$C$35,0),MATCH(LMP_BY_NODE!$A11,DA_LMP_Basis!$C$23:$AF$23,0)))</f>
        <v>127.84464883631691</v>
      </c>
      <c r="IX11" s="30">
        <f>ENERGY_PRICING!IZ$19*(1+INDEX(DA_LMP_Basis!$C$23:$AF$35,MATCH(LMP_BY_NODE!IX$1,DA_LMP_Basis!$C$23:$C$35,0),MATCH(LMP_BY_NODE!$A11,DA_LMP_Basis!$C$23:$AF$23,0)))</f>
        <v>100.97335277481812</v>
      </c>
      <c r="IY11" s="30">
        <f>ENERGY_PRICING!JA$19*(1+INDEX(DA_LMP_Basis!$C$23:$AF$35,MATCH(LMP_BY_NODE!IY$1,DA_LMP_Basis!$C$23:$C$35,0),MATCH(LMP_BY_NODE!$A11,DA_LMP_Basis!$C$23:$AF$23,0)))</f>
        <v>74.74225661565545</v>
      </c>
      <c r="IZ11" s="30">
        <f>ENERGY_PRICING!JB$19*(1+INDEX(DA_LMP_Basis!$C$23:$AF$35,MATCH(LMP_BY_NODE!IZ$1,DA_LMP_Basis!$C$23:$C$35,0),MATCH(LMP_BY_NODE!$A11,DA_LMP_Basis!$C$23:$AF$23,0)))</f>
        <v>78.408730417933455</v>
      </c>
      <c r="JA11" s="30">
        <f>ENERGY_PRICING!JC$19*(1+INDEX(DA_LMP_Basis!$C$23:$AF$35,MATCH(LMP_BY_NODE!JA$1,DA_LMP_Basis!$C$23:$C$35,0),MATCH(LMP_BY_NODE!$A11,DA_LMP_Basis!$C$23:$AF$23,0)))</f>
        <v>101.40475077986243</v>
      </c>
      <c r="JB11" s="30">
        <f>ENERGY_PRICING!JD$19*(1+INDEX(DA_LMP_Basis!$C$23:$AF$35,MATCH(LMP_BY_NODE!JB$1,DA_LMP_Basis!$C$23:$C$35,0),MATCH(LMP_BY_NODE!$A11,DA_LMP_Basis!$C$23:$AF$23,0)))</f>
        <v>101.07504477974865</v>
      </c>
      <c r="JC11" s="30">
        <f>ENERGY_PRICING!JE$19*(1+INDEX(DA_LMP_Basis!$C$23:$AF$35,MATCH(LMP_BY_NODE!JC$1,DA_LMP_Basis!$C$23:$C$35,0),MATCH(LMP_BY_NODE!$A11,DA_LMP_Basis!$C$23:$AF$23,0)))</f>
        <v>68.713779888521259</v>
      </c>
      <c r="JD11" s="30">
        <f>ENERGY_PRICING!JF$19*(1+INDEX(DA_LMP_Basis!$C$23:$AF$35,MATCH(LMP_BY_NODE!JD$1,DA_LMP_Basis!$C$23:$C$35,0),MATCH(LMP_BY_NODE!$A11,DA_LMP_Basis!$C$23:$AF$23,0)))</f>
        <v>69.040189622235374</v>
      </c>
      <c r="JE11" s="30">
        <f>ENERGY_PRICING!JG$19*(1+INDEX(DA_LMP_Basis!$C$23:$AF$35,MATCH(LMP_BY_NODE!JE$1,DA_LMP_Basis!$C$23:$C$35,0),MATCH(LMP_BY_NODE!$A11,DA_LMP_Basis!$C$23:$AF$23,0)))</f>
        <v>91.394138419464625</v>
      </c>
      <c r="JF11" s="30">
        <f>ENERGY_PRICING!JH$19*(1+INDEX(DA_LMP_Basis!$C$23:$AF$35,MATCH(LMP_BY_NODE!JF$1,DA_LMP_Basis!$C$23:$C$35,0),MATCH(LMP_BY_NODE!$A11,DA_LMP_Basis!$C$23:$AF$23,0)))</f>
        <v>134.95140918222182</v>
      </c>
      <c r="JG11" s="30">
        <f>ENERGY_PRICING!JI$19*(1+INDEX(DA_LMP_Basis!$C$23:$AF$35,MATCH(LMP_BY_NODE!JG$1,DA_LMP_Basis!$C$23:$C$35,0),MATCH(LMP_BY_NODE!$A11,DA_LMP_Basis!$C$23:$AF$23,0)))</f>
        <v>241.91970536096443</v>
      </c>
      <c r="JH11" s="30">
        <f>ENERGY_PRICING!JJ$19*(1+INDEX(DA_LMP_Basis!$C$23:$AF$35,MATCH(LMP_BY_NODE!JH$1,DA_LMP_Basis!$C$23:$C$35,0),MATCH(LMP_BY_NODE!$A11,DA_LMP_Basis!$C$23:$AF$23,0)))</f>
        <v>214.28798841672918</v>
      </c>
      <c r="JI11" s="30">
        <f>ENERGY_PRICING!JK$19*(1+INDEX(DA_LMP_Basis!$C$23:$AF$35,MATCH(LMP_BY_NODE!JI$1,DA_LMP_Basis!$C$23:$C$35,0),MATCH(LMP_BY_NODE!$A11,DA_LMP_Basis!$C$23:$AF$23,0)))</f>
        <v>129.3819802486085</v>
      </c>
      <c r="JJ11" s="30">
        <f>ENERGY_PRICING!JL$19*(1+INDEX(DA_LMP_Basis!$C$23:$AF$35,MATCH(LMP_BY_NODE!JJ$1,DA_LMP_Basis!$C$23:$C$35,0),MATCH(LMP_BY_NODE!$A11,DA_LMP_Basis!$C$23:$AF$23,0)))</f>
        <v>103.38854495881424</v>
      </c>
      <c r="JK11" s="30">
        <f>ENERGY_PRICING!JM$19*(1+INDEX(DA_LMP_Basis!$C$23:$AF$35,MATCH(LMP_BY_NODE!JK$1,DA_LMP_Basis!$C$23:$C$35,0),MATCH(LMP_BY_NODE!$A11,DA_LMP_Basis!$C$23:$AF$23,0)))</f>
        <v>76.530024467585008</v>
      </c>
      <c r="JL11" s="30">
        <f>ENERGY_PRICING!JN$19*(1+INDEX(DA_LMP_Basis!$C$23:$AF$35,MATCH(LMP_BY_NODE!JL$1,DA_LMP_Basis!$C$23:$C$35,0),MATCH(LMP_BY_NODE!$A11,DA_LMP_Basis!$C$23:$AF$23,0)))</f>
        <v>80.284197040149834</v>
      </c>
      <c r="JM11" s="30">
        <f>ENERGY_PRICING!JO$19*(1+INDEX(DA_LMP_Basis!$C$23:$AF$35,MATCH(LMP_BY_NODE!JM$1,DA_LMP_Basis!$C$23:$C$35,0),MATCH(LMP_BY_NODE!$A11,DA_LMP_Basis!$C$23:$AF$23,0)))</f>
        <v>103.8302616178533</v>
      </c>
      <c r="JN11" s="30">
        <f>ENERGY_PRICING!JP$19*(1+INDEX(DA_LMP_Basis!$C$23:$AF$35,MATCH(LMP_BY_NODE!JN$1,DA_LMP_Basis!$C$23:$C$35,0),MATCH(LMP_BY_NODE!$A11,DA_LMP_Basis!$C$23:$AF$23,0)))</f>
        <v>103.49266934544481</v>
      </c>
      <c r="JO11" s="30">
        <f>ENERGY_PRICING!JQ$19*(1+INDEX(DA_LMP_Basis!$C$23:$AF$35,MATCH(LMP_BY_NODE!JO$1,DA_LMP_Basis!$C$23:$C$35,0),MATCH(LMP_BY_NODE!$A11,DA_LMP_Basis!$C$23:$AF$23,0)))</f>
        <v>70.357351975205262</v>
      </c>
      <c r="JP11" s="30">
        <f>ENERGY_PRICING!JR$19*(1+INDEX(DA_LMP_Basis!$C$23:$AF$35,MATCH(LMP_BY_NODE!JP$1,DA_LMP_Basis!$C$23:$C$35,0),MATCH(LMP_BY_NODE!$A11,DA_LMP_Basis!$C$23:$AF$23,0)))</f>
        <v>70.691569137473351</v>
      </c>
      <c r="JQ11" s="30">
        <f>ENERGY_PRICING!JS$19*(1+INDEX(DA_LMP_Basis!$C$23:$AF$35,MATCH(LMP_BY_NODE!JQ$1,DA_LMP_Basis!$C$23:$C$35,0),MATCH(LMP_BY_NODE!$A11,DA_LMP_Basis!$C$23:$AF$23,0)))</f>
        <v>92.305390392421742</v>
      </c>
      <c r="JR11" s="30">
        <f>ENERGY_PRICING!JT$19*(1+INDEX(DA_LMP_Basis!$C$23:$AF$35,MATCH(LMP_BY_NODE!JR$1,DA_LMP_Basis!$C$23:$C$35,0),MATCH(LMP_BY_NODE!$A11,DA_LMP_Basis!$C$23:$AF$23,0)))</f>
        <v>136.22445391704383</v>
      </c>
      <c r="JS11" s="30">
        <f>ENERGY_PRICING!JU$19*(1+INDEX(DA_LMP_Basis!$C$23:$AF$35,MATCH(LMP_BY_NODE!JS$1,DA_LMP_Basis!$C$23:$C$35,0),MATCH(LMP_BY_NODE!$A11,DA_LMP_Basis!$C$23:$AF$23,0)))</f>
        <v>240.94125593819174</v>
      </c>
      <c r="JT11" s="30">
        <f>ENERGY_PRICING!JV$19*(1+INDEX(DA_LMP_Basis!$C$23:$AF$35,MATCH(LMP_BY_NODE!JT$1,DA_LMP_Basis!$C$23:$C$35,0),MATCH(LMP_BY_NODE!$A11,DA_LMP_Basis!$C$23:$AF$23,0)))</f>
        <v>213.42129606415449</v>
      </c>
      <c r="JU11" s="30">
        <f>ENERGY_PRICING!JW$19*(1+INDEX(DA_LMP_Basis!$C$23:$AF$35,MATCH(LMP_BY_NODE!JU$1,DA_LMP_Basis!$C$23:$C$35,0),MATCH(LMP_BY_NODE!$A11,DA_LMP_Basis!$C$23:$AF$23,0)))</f>
        <v>128.33782184988303</v>
      </c>
      <c r="JV11" s="30">
        <f>ENERGY_PRICING!JX$19*(1+INDEX(DA_LMP_Basis!$C$23:$AF$35,MATCH(LMP_BY_NODE!JV$1,DA_LMP_Basis!$C$23:$C$35,0),MATCH(LMP_BY_NODE!$A11,DA_LMP_Basis!$C$23:$AF$23,0)))</f>
        <v>101.74814186596618</v>
      </c>
      <c r="JW11" s="30">
        <f>ENERGY_PRICING!JY$19*(1+INDEX(DA_LMP_Basis!$C$23:$AF$35,MATCH(LMP_BY_NODE!JW$1,DA_LMP_Basis!$C$23:$C$35,0),MATCH(LMP_BY_NODE!$A11,DA_LMP_Basis!$C$23:$AF$23,0)))</f>
        <v>75.315769166068065</v>
      </c>
      <c r="JX11" s="30">
        <f>ENERGY_PRICING!JZ$19*(1+INDEX(DA_LMP_Basis!$C$23:$AF$35,MATCH(LMP_BY_NODE!JX$1,DA_LMP_Basis!$C$23:$C$35,0),MATCH(LMP_BY_NODE!$A11,DA_LMP_Basis!$C$23:$AF$23,0)))</f>
        <v>79.010376568220877</v>
      </c>
      <c r="JY11" s="30">
        <f>ENERGY_PRICING!KA$19*(1+INDEX(DA_LMP_Basis!$C$23:$AF$35,MATCH(LMP_BY_NODE!JY$1,DA_LMP_Basis!$C$23:$C$35,0),MATCH(LMP_BY_NODE!$A11,DA_LMP_Basis!$C$23:$AF$23,0)))</f>
        <v>102.18285007572355</v>
      </c>
      <c r="JZ11" s="30">
        <f>ENERGY_PRICING!KB$19*(1+INDEX(DA_LMP_Basis!$C$23:$AF$35,MATCH(LMP_BY_NODE!JZ$1,DA_LMP_Basis!$C$23:$C$35,0),MATCH(LMP_BY_NODE!$A11,DA_LMP_Basis!$C$23:$AF$23,0)))</f>
        <v>101.85061417435213</v>
      </c>
      <c r="KA11" s="30">
        <f>ENERGY_PRICING!KC$19*(1+INDEX(DA_LMP_Basis!$C$23:$AF$35,MATCH(LMP_BY_NODE!KA$1,DA_LMP_Basis!$C$23:$C$35,0),MATCH(LMP_BY_NODE!$A11,DA_LMP_Basis!$C$23:$AF$23,0)))</f>
        <v>69.241034709779925</v>
      </c>
      <c r="KB11" s="30">
        <f>ENERGY_PRICING!KD$19*(1+INDEX(DA_LMP_Basis!$C$23:$AF$35,MATCH(LMP_BY_NODE!KB$1,DA_LMP_Basis!$C$23:$C$35,0),MATCH(LMP_BY_NODE!$A11,DA_LMP_Basis!$C$23:$AF$23,0)))</f>
        <v>69.569949051828573</v>
      </c>
      <c r="KC11" s="30">
        <f>ENERGY_PRICING!KE$19*(1+INDEX(DA_LMP_Basis!$C$23:$AF$35,MATCH(LMP_BY_NODE!KC$1,DA_LMP_Basis!$C$23:$C$35,0),MATCH(LMP_BY_NODE!$A11,DA_LMP_Basis!$C$23:$AF$23,0)))</f>
        <v>91.686466331343723</v>
      </c>
      <c r="KD11" s="30">
        <f>ENERGY_PRICING!KF$19*(1+INDEX(DA_LMP_Basis!$C$23:$AF$35,MATCH(LMP_BY_NODE!KD$1,DA_LMP_Basis!$C$23:$C$35,0),MATCH(LMP_BY_NODE!$A11,DA_LMP_Basis!$C$23:$AF$23,0)))</f>
        <v>135.35979952880351</v>
      </c>
      <c r="KE11" s="30">
        <f>ENERGY_PRICING!KG$19*(1+INDEX(DA_LMP_Basis!$C$23:$AF$35,MATCH(LMP_BY_NODE!KE$1,DA_LMP_Basis!$C$23:$C$35,0),MATCH(LMP_BY_NODE!$A11,DA_LMP_Basis!$C$23:$AF$23,0)))</f>
        <v>242.58101938732855</v>
      </c>
      <c r="KF11" s="30">
        <f>ENERGY_PRICING!KH$19*(1+INDEX(DA_LMP_Basis!$C$23:$AF$35,MATCH(LMP_BY_NODE!KF$1,DA_LMP_Basis!$C$23:$C$35,0),MATCH(LMP_BY_NODE!$A11,DA_LMP_Basis!$C$23:$AF$23,0)))</f>
        <v>214.87376811669156</v>
      </c>
      <c r="KG11" s="30">
        <f>ENERGY_PRICING!KI$19*(1+INDEX(DA_LMP_Basis!$C$23:$AF$35,MATCH(LMP_BY_NODE!KG$1,DA_LMP_Basis!$C$23:$C$35,0),MATCH(LMP_BY_NODE!$A11,DA_LMP_Basis!$C$23:$AF$23,0)))</f>
        <v>130.08770563282542</v>
      </c>
      <c r="KH11" s="30">
        <f>ENERGY_PRICING!KJ$19*(1+INDEX(DA_LMP_Basis!$C$23:$AF$35,MATCH(LMP_BY_NODE!KH$1,DA_LMP_Basis!$C$23:$C$35,0),MATCH(LMP_BY_NODE!$A11,DA_LMP_Basis!$C$23:$AF$23,0)))</f>
        <v>104.49725998173024</v>
      </c>
      <c r="KI11" s="30">
        <f>ENERGY_PRICING!KK$19*(1+INDEX(DA_LMP_Basis!$C$23:$AF$35,MATCH(LMP_BY_NODE!KI$1,DA_LMP_Basis!$C$23:$C$35,0),MATCH(LMP_BY_NODE!$A11,DA_LMP_Basis!$C$23:$AF$23,0)))</f>
        <v>77.350714882225645</v>
      </c>
      <c r="KJ11" s="30">
        <f>ENERGY_PRICING!KL$19*(1+INDEX(DA_LMP_Basis!$C$23:$AF$35,MATCH(LMP_BY_NODE!KJ$1,DA_LMP_Basis!$C$23:$C$35,0),MATCH(LMP_BY_NODE!$A11,DA_LMP_Basis!$C$23:$AF$23,0)))</f>
        <v>81.145146339674469</v>
      </c>
      <c r="KK11" s="30">
        <f>ENERGY_PRICING!KM$19*(1+INDEX(DA_LMP_Basis!$C$23:$AF$35,MATCH(LMP_BY_NODE!KK$1,DA_LMP_Basis!$C$23:$C$35,0),MATCH(LMP_BY_NODE!$A11,DA_LMP_Basis!$C$23:$AF$23,0)))</f>
        <v>104.94371350882315</v>
      </c>
      <c r="KL11" s="30">
        <f>ENERGY_PRICING!KN$19*(1+INDEX(DA_LMP_Basis!$C$23:$AF$35,MATCH(LMP_BY_NODE!KL$1,DA_LMP_Basis!$C$23:$C$35,0),MATCH(LMP_BY_NODE!$A11,DA_LMP_Basis!$C$23:$AF$23,0)))</f>
        <v>104.6025009743809</v>
      </c>
      <c r="KM11" s="30">
        <f>ENERGY_PRICING!KO$19*(1+INDEX(DA_LMP_Basis!$C$23:$AF$35,MATCH(LMP_BY_NODE!KM$1,DA_LMP_Basis!$C$23:$C$35,0),MATCH(LMP_BY_NODE!$A11,DA_LMP_Basis!$C$23:$AF$23,0)))</f>
        <v>71.111848066997368</v>
      </c>
      <c r="KN11" s="30">
        <f>ENERGY_PRICING!KP$19*(1+INDEX(DA_LMP_Basis!$C$23:$AF$35,MATCH(LMP_BY_NODE!KN$1,DA_LMP_Basis!$C$23:$C$35,0),MATCH(LMP_BY_NODE!$A11,DA_LMP_Basis!$C$23:$AF$23,0)))</f>
        <v>71.449649297392838</v>
      </c>
      <c r="KO11" s="30">
        <f>ENERGY_PRICING!KQ$19*(1+INDEX(DA_LMP_Basis!$C$23:$AF$35,MATCH(LMP_BY_NODE!KO$1,DA_LMP_Basis!$C$23:$C$35,0),MATCH(LMP_BY_NODE!$A11,DA_LMP_Basis!$C$23:$AF$23,0)))</f>
        <v>92.72370855309407</v>
      </c>
      <c r="KP11" s="30">
        <f>ENERGY_PRICING!KR$19*(1+INDEX(DA_LMP_Basis!$C$23:$AF$35,MATCH(LMP_BY_NODE!KP$1,DA_LMP_Basis!$C$23:$C$35,0),MATCH(LMP_BY_NODE!$A11,DA_LMP_Basis!$C$23:$AF$23,0)))</f>
        <v>136.80885619844153</v>
      </c>
      <c r="KQ11" s="30">
        <f>ENERGY_PRICING!KS$19*(1+INDEX(DA_LMP_Basis!$C$23:$AF$35,MATCH(LMP_BY_NODE!KQ$1,DA_LMP_Basis!$C$23:$C$35,0),MATCH(LMP_BY_NODE!$A11,DA_LMP_Basis!$C$23:$AF$23,0)))</f>
        <v>244.1551879101456</v>
      </c>
      <c r="KR11" s="30">
        <f>ENERGY_PRICING!KT$19*(1+INDEX(DA_LMP_Basis!$C$23:$AF$35,MATCH(LMP_BY_NODE!KR$1,DA_LMP_Basis!$C$23:$C$35,0),MATCH(LMP_BY_NODE!$A11,DA_LMP_Basis!$C$23:$AF$23,0)))</f>
        <v>216.26813740000429</v>
      </c>
      <c r="KS11" s="30">
        <f>ENERGY_PRICING!KU$19*(1+INDEX(DA_LMP_Basis!$C$23:$AF$35,MATCH(LMP_BY_NODE!KS$1,DA_LMP_Basis!$C$23:$C$35,0),MATCH(LMP_BY_NODE!$A11,DA_LMP_Basis!$C$23:$AF$23,0)))</f>
        <v>131.76758938139042</v>
      </c>
      <c r="KT11" s="30">
        <f>ENERGY_PRICING!KV$19*(1+INDEX(DA_LMP_Basis!$C$23:$AF$35,MATCH(LMP_BY_NODE!KT$1,DA_LMP_Basis!$C$23:$C$35,0),MATCH(LMP_BY_NODE!$A11,DA_LMP_Basis!$C$23:$AF$23,0)))</f>
        <v>107.13640601564134</v>
      </c>
      <c r="KU11" s="30">
        <f>ENERGY_PRICING!KW$19*(1+INDEX(DA_LMP_Basis!$C$23:$AF$35,MATCH(LMP_BY_NODE!KU$1,DA_LMP_Basis!$C$23:$C$35,0),MATCH(LMP_BY_NODE!$A11,DA_LMP_Basis!$C$23:$AF$23,0)))</f>
        <v>79.304257323791134</v>
      </c>
      <c r="KV11" s="30">
        <f>ENERGY_PRICING!KX$19*(1+INDEX(DA_LMP_Basis!$C$23:$AF$35,MATCH(LMP_BY_NODE!KV$1,DA_LMP_Basis!$C$23:$C$35,0),MATCH(LMP_BY_NODE!$A11,DA_LMP_Basis!$C$23:$AF$23,0)))</f>
        <v>83.194519607173831</v>
      </c>
      <c r="KW11" s="30">
        <f>ENERGY_PRICING!KY$19*(1+INDEX(DA_LMP_Basis!$C$23:$AF$35,MATCH(LMP_BY_NODE!KW$1,DA_LMP_Basis!$C$23:$C$35,0),MATCH(LMP_BY_NODE!$A11,DA_LMP_Basis!$C$23:$AF$23,0)))</f>
        <v>107.59413501594338</v>
      </c>
      <c r="KX11" s="30">
        <f>ENERGY_PRICING!KZ$19*(1+INDEX(DA_LMP_Basis!$C$23:$AF$35,MATCH(LMP_BY_NODE!KX$1,DA_LMP_Basis!$C$23:$C$35,0),MATCH(LMP_BY_NODE!$A11,DA_LMP_Basis!$C$23:$AF$23,0)))</f>
        <v>107.24430493777653</v>
      </c>
      <c r="KY11" s="30">
        <f>ENERGY_PRICING!LA$19*(1+INDEX(DA_LMP_Basis!$C$23:$AF$35,MATCH(LMP_BY_NODE!KY$1,DA_LMP_Basis!$C$23:$C$35,0),MATCH(LMP_BY_NODE!$A11,DA_LMP_Basis!$C$23:$AF$23,0)))</f>
        <v>72.907823883233277</v>
      </c>
      <c r="KZ11" s="30">
        <f>ENERGY_PRICING!LB$19*(1+INDEX(DA_LMP_Basis!$C$23:$AF$35,MATCH(LMP_BY_NODE!KZ$1,DA_LMP_Basis!$C$23:$C$35,0),MATCH(LMP_BY_NODE!$A11,DA_LMP_Basis!$C$23:$AF$23,0)))</f>
        <v>73.254156502658518</v>
      </c>
      <c r="LA11" s="30">
        <f>ENERGY_PRICING!LC$19*(1+INDEX(DA_LMP_Basis!$C$23:$AF$35,MATCH(LMP_BY_NODE!LA$1,DA_LMP_Basis!$C$23:$C$35,0),MATCH(LMP_BY_NODE!$A11,DA_LMP_Basis!$C$23:$AF$23,0)))</f>
        <v>93.719458310094481</v>
      </c>
      <c r="LB11" s="30">
        <f>ENERGY_PRICING!LD$19*(1+INDEX(DA_LMP_Basis!$C$23:$AF$35,MATCH(LMP_BY_NODE!LB$1,DA_LMP_Basis!$C$23:$C$35,0),MATCH(LMP_BY_NODE!$A11,DA_LMP_Basis!$C$23:$AF$23,0)))</f>
        <v>138.19994672331148</v>
      </c>
      <c r="LC11" s="30">
        <f>ENERGY_PRICING!LE$19*(1+INDEX(DA_LMP_Basis!$C$23:$AF$35,MATCH(LMP_BY_NODE!LC$1,DA_LMP_Basis!$C$23:$C$35,0),MATCH(LMP_BY_NODE!$A11,DA_LMP_Basis!$C$23:$AF$23,0)))</f>
        <v>245.87766086748195</v>
      </c>
      <c r="LD11" s="30">
        <f>ENERGY_PRICING!LF$19*(1+INDEX(DA_LMP_Basis!$C$23:$AF$35,MATCH(LMP_BY_NODE!LD$1,DA_LMP_Basis!$C$23:$C$35,0),MATCH(LMP_BY_NODE!$A11,DA_LMP_Basis!$C$23:$AF$23,0)))</f>
        <v>217.79387200099137</v>
      </c>
      <c r="LE11" s="30">
        <f>ENERGY_PRICING!LG$19*(1+INDEX(DA_LMP_Basis!$C$23:$AF$35,MATCH(LMP_BY_NODE!LE$1,DA_LMP_Basis!$C$23:$C$35,0),MATCH(LMP_BY_NODE!$A11,DA_LMP_Basis!$C$23:$AF$23,0)))</f>
        <v>133.60573713141272</v>
      </c>
      <c r="LF11" s="30">
        <f>ENERGY_PRICING!LH$19*(1+INDEX(DA_LMP_Basis!$C$23:$AF$35,MATCH(LMP_BY_NODE!LF$1,DA_LMP_Basis!$C$23:$C$35,0),MATCH(LMP_BY_NODE!$A11,DA_LMP_Basis!$C$23:$AF$23,0)))</f>
        <v>110.02418938062591</v>
      </c>
      <c r="LG11" s="30">
        <f>ENERGY_PRICING!LI$19*(1+INDEX(DA_LMP_Basis!$C$23:$AF$35,MATCH(LMP_BY_NODE!LG$1,DA_LMP_Basis!$C$23:$C$35,0),MATCH(LMP_BY_NODE!$A11,DA_LMP_Basis!$C$23:$AF$23,0)))</f>
        <v>81.441845503094683</v>
      </c>
      <c r="LH11" s="30">
        <f>ENERGY_PRICING!LJ$19*(1+INDEX(DA_LMP_Basis!$C$23:$AF$35,MATCH(LMP_BY_NODE!LH$1,DA_LMP_Basis!$C$23:$C$35,0),MATCH(LMP_BY_NODE!$A11,DA_LMP_Basis!$C$23:$AF$23,0)))</f>
        <v>85.436966957371524</v>
      </c>
      <c r="LI11" s="30">
        <f>ENERGY_PRICING!LK$19*(1+INDEX(DA_LMP_Basis!$C$23:$AF$35,MATCH(LMP_BY_NODE!LI$1,DA_LMP_Basis!$C$23:$C$35,0),MATCH(LMP_BY_NODE!$A11,DA_LMP_Basis!$C$23:$AF$23,0)))</f>
        <v>110.49425613092257</v>
      </c>
      <c r="LJ11" s="30">
        <f>ENERGY_PRICING!LL$19*(1+INDEX(DA_LMP_Basis!$C$23:$AF$35,MATCH(LMP_BY_NODE!LJ$1,DA_LMP_Basis!$C$23:$C$35,0),MATCH(LMP_BY_NODE!$A11,DA_LMP_Basis!$C$23:$AF$23,0)))</f>
        <v>110.13499663918968</v>
      </c>
      <c r="LK11" s="30">
        <f>ENERGY_PRICING!LM$19*(1+INDEX(DA_LMP_Basis!$C$23:$AF$35,MATCH(LMP_BY_NODE!LK$1,DA_LMP_Basis!$C$23:$C$35,0),MATCH(LMP_BY_NODE!$A11,DA_LMP_Basis!$C$23:$AF$23,0)))</f>
        <v>74.873000883444462</v>
      </c>
      <c r="LL11" s="30">
        <f>ENERGY_PRICING!LN$19*(1+INDEX(DA_LMP_Basis!$C$23:$AF$35,MATCH(LMP_BY_NODE!LL$1,DA_LMP_Basis!$C$23:$C$35,0),MATCH(LMP_BY_NODE!$A11,DA_LMP_Basis!$C$23:$AF$23,0)))</f>
        <v>75.228668644996674</v>
      </c>
      <c r="LM11" s="30">
        <f>ENERGY_PRICING!LO$19*(1+INDEX(DA_LMP_Basis!$C$23:$AF$35,MATCH(LMP_BY_NODE!LM$1,DA_LMP_Basis!$C$23:$C$35,0),MATCH(LMP_BY_NODE!$A11,DA_LMP_Basis!$C$23:$AF$23,0)))</f>
        <v>94.809018928190284</v>
      </c>
      <c r="LN11" s="30">
        <f>ENERGY_PRICING!LP$19*(1+INDEX(DA_LMP_Basis!$C$23:$AF$35,MATCH(LMP_BY_NODE!LN$1,DA_LMP_Basis!$C$23:$C$35,0),MATCH(LMP_BY_NODE!$A11,DA_LMP_Basis!$C$23:$AF$23,0)))</f>
        <v>139.72209366981969</v>
      </c>
      <c r="LO11" s="30">
        <f>ENERGY_PRICING!LQ$19*(1+INDEX(DA_LMP_Basis!$C$23:$AF$35,MATCH(LMP_BY_NODE!LO$1,DA_LMP_Basis!$C$23:$C$35,0),MATCH(LMP_BY_NODE!$A11,DA_LMP_Basis!$C$23:$AF$23,0)))</f>
        <v>247.6435236782377</v>
      </c>
      <c r="LP11" s="30">
        <f>ENERGY_PRICING!LR$19*(1+INDEX(DA_LMP_Basis!$C$23:$AF$35,MATCH(LMP_BY_NODE!LP$1,DA_LMP_Basis!$C$23:$C$35,0),MATCH(LMP_BY_NODE!$A11,DA_LMP_Basis!$C$23:$AF$23,0)))</f>
        <v>219.35804052943826</v>
      </c>
      <c r="LQ11" s="30">
        <f>ENERGY_PRICING!LS$19*(1+INDEX(DA_LMP_Basis!$C$23:$AF$35,MATCH(LMP_BY_NODE!LQ$1,DA_LMP_Basis!$C$23:$C$35,0),MATCH(LMP_BY_NODE!$A11,DA_LMP_Basis!$C$23:$AF$23,0)))</f>
        <v>135.49018863389574</v>
      </c>
      <c r="LR11" s="30">
        <f>ENERGY_PRICING!LT$19*(1+INDEX(DA_LMP_Basis!$C$23:$AF$35,MATCH(LMP_BY_NODE!LR$1,DA_LMP_Basis!$C$23:$C$35,0),MATCH(LMP_BY_NODE!$A11,DA_LMP_Basis!$C$23:$AF$23,0)))</f>
        <v>112.98471728210964</v>
      </c>
      <c r="LS11" s="30">
        <f>ENERGY_PRICING!LU$19*(1+INDEX(DA_LMP_Basis!$C$23:$AF$35,MATCH(LMP_BY_NODE!LS$1,DA_LMP_Basis!$C$23:$C$35,0),MATCH(LMP_BY_NODE!$A11,DA_LMP_Basis!$C$23:$AF$23,0)))</f>
        <v>83.633280471328106</v>
      </c>
      <c r="LT11" s="30">
        <f>ENERGY_PRICING!LV$19*(1+INDEX(DA_LMP_Basis!$C$23:$AF$35,MATCH(LMP_BY_NODE!LT$1,DA_LMP_Basis!$C$23:$C$35,0),MATCH(LMP_BY_NODE!$A11,DA_LMP_Basis!$C$23:$AF$23,0)))</f>
        <v>87.73590254525763</v>
      </c>
      <c r="LU11" s="30">
        <f>ENERGY_PRICING!LW$19*(1+INDEX(DA_LMP_Basis!$C$23:$AF$35,MATCH(LMP_BY_NODE!LU$1,DA_LMP_Basis!$C$23:$C$35,0),MATCH(LMP_BY_NODE!$A11,DA_LMP_Basis!$C$23:$AF$23,0)))</f>
        <v>113.46743257576433</v>
      </c>
      <c r="LV11" s="30">
        <f>ENERGY_PRICING!LX$19*(1+INDEX(DA_LMP_Basis!$C$23:$AF$35,MATCH(LMP_BY_NODE!LV$1,DA_LMP_Basis!$C$23:$C$35,0),MATCH(LMP_BY_NODE!$A11,DA_LMP_Basis!$C$23:$AF$23,0)))</f>
        <v>113.09850613937923</v>
      </c>
      <c r="LW11" s="30">
        <f>ENERGY_PRICING!LY$19*(1+INDEX(DA_LMP_Basis!$C$23:$AF$35,MATCH(LMP_BY_NODE!LW$1,DA_LMP_Basis!$C$23:$C$35,0),MATCH(LMP_BY_NODE!$A11,DA_LMP_Basis!$C$23:$AF$23,0)))</f>
        <v>76.88768155894951</v>
      </c>
      <c r="LX11" s="30">
        <f>ENERGY_PRICING!LZ$19*(1+INDEX(DA_LMP_Basis!$C$23:$AF$35,MATCH(LMP_BY_NODE!LX$1,DA_LMP_Basis!$C$23:$C$35,0),MATCH(LMP_BY_NODE!$A11,DA_LMP_Basis!$C$23:$AF$23,0)))</f>
        <v>77.25291961897571</v>
      </c>
      <c r="LY11" s="30">
        <f>ENERGY_PRICING!MA$19*(1+INDEX(DA_LMP_Basis!$C$23:$AF$35,MATCH(LMP_BY_NODE!LY$1,DA_LMP_Basis!$C$23:$C$35,0),MATCH(LMP_BY_NODE!$A11,DA_LMP_Basis!$C$23:$AF$23,0)))</f>
        <v>95.926026058760726</v>
      </c>
      <c r="LZ11" s="30">
        <f>ENERGY_PRICING!MB$19*(1+INDEX(DA_LMP_Basis!$C$23:$AF$35,MATCH(LMP_BY_NODE!LZ$1,DA_LMP_Basis!$C$23:$C$35,0),MATCH(LMP_BY_NODE!$A11,DA_LMP_Basis!$C$23:$AF$23,0)))</f>
        <v>141.28258416918925</v>
      </c>
      <c r="MA11" s="30">
        <f>ENERGY_PRICING!MC$19*(1+INDEX(DA_LMP_Basis!$C$23:$AF$35,MATCH(LMP_BY_NODE!MA$1,DA_LMP_Basis!$C$23:$C$35,0),MATCH(LMP_BY_NODE!$A11,DA_LMP_Basis!$C$23:$AF$23,0)))</f>
        <v>249.99133712733331</v>
      </c>
      <c r="MB11" s="30">
        <f>ENERGY_PRICING!MD$19*(1+INDEX(DA_LMP_Basis!$C$23:$AF$35,MATCH(LMP_BY_NODE!MB$1,DA_LMP_Basis!$C$23:$C$35,0),MATCH(LMP_BY_NODE!$A11,DA_LMP_Basis!$C$23:$AF$23,0)))</f>
        <v>221.43769014059234</v>
      </c>
      <c r="MC11" s="30">
        <f>ENERGY_PRICING!ME$19*(1+INDEX(DA_LMP_Basis!$C$23:$AF$35,MATCH(LMP_BY_NODE!MC$1,DA_LMP_Basis!$C$23:$C$35,0),MATCH(LMP_BY_NODE!$A11,DA_LMP_Basis!$C$23:$AF$23,0)))</f>
        <v>137.99567238651204</v>
      </c>
      <c r="MD11" s="30">
        <f>ENERGY_PRICING!MF$19*(1+INDEX(DA_LMP_Basis!$C$23:$AF$35,MATCH(LMP_BY_NODE!MD$1,DA_LMP_Basis!$C$23:$C$35,0),MATCH(LMP_BY_NODE!$A11,DA_LMP_Basis!$C$23:$AF$23,0)))</f>
        <v>116.92090483937035</v>
      </c>
      <c r="ME11" s="30">
        <f>ENERGY_PRICING!MG$19*(1+INDEX(DA_LMP_Basis!$C$23:$AF$35,MATCH(LMP_BY_NODE!ME$1,DA_LMP_Basis!$C$23:$C$35,0),MATCH(LMP_BY_NODE!$A11,DA_LMP_Basis!$C$23:$AF$23,0)))</f>
        <v>86.546915924715762</v>
      </c>
      <c r="MF11" s="30">
        <f>ENERGY_PRICING!MH$19*(1+INDEX(DA_LMP_Basis!$C$23:$AF$35,MATCH(LMP_BY_NODE!MF$1,DA_LMP_Basis!$C$23:$C$35,0),MATCH(LMP_BY_NODE!$A11,DA_LMP_Basis!$C$23:$AF$23,0)))</f>
        <v>90.792466089700497</v>
      </c>
      <c r="MG11" s="30">
        <f>ENERGY_PRICING!MI$19*(1+INDEX(DA_LMP_Basis!$C$23:$AF$35,MATCH(LMP_BY_NODE!MG$1,DA_LMP_Basis!$C$23:$C$35,0),MATCH(LMP_BY_NODE!$A11,DA_LMP_Basis!$C$23:$AF$23,0)))</f>
        <v>117.42043707940762</v>
      </c>
      <c r="MH11" s="30">
        <f>ENERGY_PRICING!MJ$19*(1+INDEX(DA_LMP_Basis!$C$23:$AF$35,MATCH(LMP_BY_NODE!MH$1,DA_LMP_Basis!$C$23:$C$35,0),MATCH(LMP_BY_NODE!$A11,DA_LMP_Basis!$C$23:$AF$23,0)))</f>
        <v>117.03865789901096</v>
      </c>
      <c r="MI11" s="30">
        <f>ENERGY_PRICING!MK$19*(1+INDEX(DA_LMP_Basis!$C$23:$AF$35,MATCH(LMP_BY_NODE!MI$1,DA_LMP_Basis!$C$23:$C$35,0),MATCH(LMP_BY_NODE!$A11,DA_LMP_Basis!$C$23:$AF$23,0)))</f>
        <v>79.566312286530945</v>
      </c>
      <c r="MJ11" s="30">
        <f>ENERGY_PRICING!ML$19*(1+INDEX(DA_LMP_Basis!$C$23:$AF$35,MATCH(LMP_BY_NODE!MJ$1,DA_LMP_Basis!$C$23:$C$35,0),MATCH(LMP_BY_NODE!$A11,DA_LMP_Basis!$C$23:$AF$23,0)))</f>
        <v>79.944274594065106</v>
      </c>
      <c r="MK11" s="30">
        <f>ENERGY_PRICING!MM$19*(1+INDEX(DA_LMP_Basis!$C$23:$AF$35,MATCH(LMP_BY_NODE!MK$1,DA_LMP_Basis!$C$23:$C$35,0),MATCH(LMP_BY_NODE!$A11,DA_LMP_Basis!$C$23:$AF$23,0)))</f>
        <v>97.411149562078933</v>
      </c>
      <c r="ML11" s="30">
        <f>ENERGY_PRICING!MN$19*(1+INDEX(DA_LMP_Basis!$C$23:$AF$35,MATCH(LMP_BY_NODE!ML$1,DA_LMP_Basis!$C$23:$C$35,0),MATCH(LMP_BY_NODE!$A11,DA_LMP_Basis!$C$23:$AF$23,0)))</f>
        <v>143.35734363481143</v>
      </c>
      <c r="MM11" s="30">
        <f>ENERGY_PRICING!MO$19*(1+INDEX(DA_LMP_Basis!$C$23:$AF$35,MATCH(LMP_BY_NODE!MM$1,DA_LMP_Basis!$C$23:$C$35,0),MATCH(LMP_BY_NODE!$A11,DA_LMP_Basis!$C$23:$AF$23,0)))</f>
        <v>251.62343192728173</v>
      </c>
      <c r="MN11" s="30">
        <f>ENERGY_PRICING!MP$19*(1+INDEX(DA_LMP_Basis!$C$23:$AF$35,MATCH(LMP_BY_NODE!MN$1,DA_LMP_Basis!$C$23:$C$35,0),MATCH(LMP_BY_NODE!$A11,DA_LMP_Basis!$C$23:$AF$23,0)))</f>
        <v>222.88336944589946</v>
      </c>
      <c r="MO11" s="30">
        <f>ENERGY_PRICING!MQ$19*(1+INDEX(DA_LMP_Basis!$C$23:$AF$35,MATCH(LMP_BY_NODE!MO$1,DA_LMP_Basis!$C$23:$C$35,0),MATCH(LMP_BY_NODE!$A11,DA_LMP_Basis!$C$23:$AF$23,0)))</f>
        <v>139.73737252268577</v>
      </c>
      <c r="MP11" s="30">
        <f>ENERGY_PRICING!MR$19*(1+INDEX(DA_LMP_Basis!$C$23:$AF$35,MATCH(LMP_BY_NODE!MP$1,DA_LMP_Basis!$C$23:$C$35,0),MATCH(LMP_BY_NODE!$A11,DA_LMP_Basis!$C$23:$AF$23,0)))</f>
        <v>119.65716620898702</v>
      </c>
      <c r="MQ11" s="30">
        <f>ENERGY_PRICING!MS$19*(1+INDEX(DA_LMP_Basis!$C$23:$AF$35,MATCH(LMP_BY_NODE!MQ$1,DA_LMP_Basis!$C$23:$C$35,0),MATCH(LMP_BY_NODE!$A11,DA_LMP_Basis!$C$23:$AF$23,0)))</f>
        <v>88.572344850617469</v>
      </c>
      <c r="MR11" s="30">
        <f>ENERGY_PRICING!MT$19*(1+INDEX(DA_LMP_Basis!$C$23:$AF$35,MATCH(LMP_BY_NODE!MR$1,DA_LMP_Basis!$C$23:$C$35,0),MATCH(LMP_BY_NODE!$A11,DA_LMP_Basis!$C$23:$AF$23,0)))</f>
        <v>92.917252225719395</v>
      </c>
      <c r="MS11" s="30">
        <f>ENERGY_PRICING!MU$19*(1+INDEX(DA_LMP_Basis!$C$23:$AF$35,MATCH(LMP_BY_NODE!MS$1,DA_LMP_Basis!$C$23:$C$35,0),MATCH(LMP_BY_NODE!$A11,DA_LMP_Basis!$C$23:$AF$23,0)))</f>
        <v>120.16838883726726</v>
      </c>
      <c r="MT11" s="30">
        <f>ENERGY_PRICING!MV$19*(1+INDEX(DA_LMP_Basis!$C$23:$AF$35,MATCH(LMP_BY_NODE!MT$1,DA_LMP_Basis!$C$23:$C$35,0),MATCH(LMP_BY_NODE!$A11,DA_LMP_Basis!$C$23:$AF$23,0)))</f>
        <v>119.77767500464158</v>
      </c>
      <c r="MU11" s="30">
        <f>ENERGY_PRICING!MW$19*(1+INDEX(DA_LMP_Basis!$C$23:$AF$35,MATCH(LMP_BY_NODE!MU$1,DA_LMP_Basis!$C$23:$C$35,0),MATCH(LMP_BY_NODE!$A11,DA_LMP_Basis!$C$23:$AF$23,0)))</f>
        <v>81.42837644803906</v>
      </c>
      <c r="MV11" s="30">
        <f>ENERGY_PRICING!MX$19*(1+INDEX(DA_LMP_Basis!$C$23:$AF$35,MATCH(LMP_BY_NODE!MV$1,DA_LMP_Basis!$C$23:$C$35,0),MATCH(LMP_BY_NODE!$A11,DA_LMP_Basis!$C$23:$AF$23,0)))</f>
        <v>81.815184082785649</v>
      </c>
      <c r="MW11" s="30">
        <f>ENERGY_PRICING!MY$19*(1+INDEX(DA_LMP_Basis!$C$23:$AF$35,MATCH(LMP_BY_NODE!MW$1,DA_LMP_Basis!$C$23:$C$35,0),MATCH(LMP_BY_NODE!$A11,DA_LMP_Basis!$C$23:$AF$23,0)))</f>
        <v>98.443540933710494</v>
      </c>
      <c r="MX11" s="30">
        <f>ENERGY_PRICING!MZ$19*(1+INDEX(DA_LMP_Basis!$C$23:$AF$35,MATCH(LMP_BY_NODE!MX$1,DA_LMP_Basis!$C$23:$C$35,0),MATCH(LMP_BY_NODE!$A11,DA_LMP_Basis!$C$23:$AF$23,0)))</f>
        <v>144.79962352987297</v>
      </c>
    </row>
    <row r="12" spans="1:362" x14ac:dyDescent="0.25">
      <c r="A12" s="1">
        <v>1185</v>
      </c>
      <c r="B12" s="1" t="s">
        <v>62</v>
      </c>
      <c r="C12" s="30">
        <f>ENERGY_PRICING!E$20*(1+INDEX(DA_LMP_Basis!$C$23:$AF$35,MATCH(LMP_BY_NODE!C$1,DA_LMP_Basis!$C$23:$C$35,0),MATCH(LMP_BY_NODE!$A12,DA_LMP_Basis!$C$23:$AF$23,0)))</f>
        <v>45.247172889043753</v>
      </c>
      <c r="D12" s="30">
        <f>ENERGY_PRICING!F$20*(1+INDEX(DA_LMP_Basis!$C$23:$AF$35,MATCH(LMP_BY_NODE!D$1,DA_LMP_Basis!$C$23:$C$35,0),MATCH(LMP_BY_NODE!$A12,DA_LMP_Basis!$C$23:$AF$23,0)))</f>
        <v>43.064191279348705</v>
      </c>
      <c r="E12" s="30">
        <f>ENERGY_PRICING!G$20*(1+INDEX(DA_LMP_Basis!$C$23:$AF$35,MATCH(LMP_BY_NODE!E$1,DA_LMP_Basis!$C$23:$C$35,0),MATCH(LMP_BY_NODE!$A12,DA_LMP_Basis!$C$23:$AF$23,0)))</f>
        <v>33.506760286015385</v>
      </c>
      <c r="F12" s="30">
        <f>ENERGY_PRICING!H$20*(1+INDEX(DA_LMP_Basis!$C$23:$AF$35,MATCH(LMP_BY_NODE!F$1,DA_LMP_Basis!$C$23:$C$35,0),MATCH(LMP_BY_NODE!$A12,DA_LMP_Basis!$C$23:$AF$23,0)))</f>
        <v>26.636093348616683</v>
      </c>
      <c r="G12" s="30">
        <f>ENERGY_PRICING!I$20*(1+INDEX(DA_LMP_Basis!$C$23:$AF$35,MATCH(LMP_BY_NODE!G$1,DA_LMP_Basis!$C$23:$C$35,0),MATCH(LMP_BY_NODE!$A12,DA_LMP_Basis!$C$23:$AF$23,0)))</f>
        <v>21.177660872051845</v>
      </c>
      <c r="H12" s="30">
        <f>ENERGY_PRICING!J$20*(1+INDEX(DA_LMP_Basis!$C$23:$AF$35,MATCH(LMP_BY_NODE!H$1,DA_LMP_Basis!$C$23:$C$35,0),MATCH(LMP_BY_NODE!$A12,DA_LMP_Basis!$C$23:$AF$23,0)))</f>
        <v>22.765874556307732</v>
      </c>
      <c r="I12" s="30">
        <f>ENERGY_PRICING!K$20*(1+INDEX(DA_LMP_Basis!$C$23:$AF$35,MATCH(LMP_BY_NODE!I$1,DA_LMP_Basis!$C$23:$C$35,0),MATCH(LMP_BY_NODE!$A12,DA_LMP_Basis!$C$23:$AF$23,0)))</f>
        <v>31.372012735037419</v>
      </c>
      <c r="J12" s="30">
        <f>ENERGY_PRICING!L$20*(1+INDEX(DA_LMP_Basis!$C$23:$AF$35,MATCH(LMP_BY_NODE!J$1,DA_LMP_Basis!$C$23:$C$35,0),MATCH(LMP_BY_NODE!$A12,DA_LMP_Basis!$C$23:$AF$23,0)))</f>
        <v>39.188974489846004</v>
      </c>
      <c r="K12" s="30">
        <f>ENERGY_PRICING!M$20*(1+INDEX(DA_LMP_Basis!$C$23:$AF$35,MATCH(LMP_BY_NODE!K$1,DA_LMP_Basis!$C$23:$C$35,0),MATCH(LMP_BY_NODE!$A12,DA_LMP_Basis!$C$23:$AF$23,0)))</f>
        <v>34.250420724891143</v>
      </c>
      <c r="L12" s="30">
        <f>ENERGY_PRICING!N$20*(1+INDEX(DA_LMP_Basis!$C$23:$AF$35,MATCH(LMP_BY_NODE!L$1,DA_LMP_Basis!$C$23:$C$35,0),MATCH(LMP_BY_NODE!$A12,DA_LMP_Basis!$C$23:$AF$23,0)))</f>
        <v>48.524974728664901</v>
      </c>
      <c r="M12" s="30">
        <f>ENERGY_PRICING!O$20*(1+INDEX(DA_LMP_Basis!$C$23:$AF$35,MATCH(LMP_BY_NODE!M$1,DA_LMP_Basis!$C$23:$C$35,0),MATCH(LMP_BY_NODE!$A12,DA_LMP_Basis!$C$23:$AF$23,0)))</f>
        <v>76.403414484846905</v>
      </c>
      <c r="N12" s="30">
        <f>ENERGY_PRICING!P$20*(1+INDEX(DA_LMP_Basis!$C$23:$AF$35,MATCH(LMP_BY_NODE!N$1,DA_LMP_Basis!$C$23:$C$35,0),MATCH(LMP_BY_NODE!$A12,DA_LMP_Basis!$C$23:$AF$23,0)))</f>
        <v>133.44953325961731</v>
      </c>
      <c r="O12" s="30">
        <f>ENERGY_PRICING!Q$20*(1+INDEX(DA_LMP_Basis!$C$23:$AF$35,MATCH(LMP_BY_NODE!O$1,DA_LMP_Basis!$C$23:$C$35,0),MATCH(LMP_BY_NODE!$A12,DA_LMP_Basis!$C$23:$AF$23,0)))</f>
        <v>134.55210776971938</v>
      </c>
      <c r="P12" s="30">
        <f>ENERGY_PRICING!R$20*(1+INDEX(DA_LMP_Basis!$C$23:$AF$35,MATCH(LMP_BY_NODE!P$1,DA_LMP_Basis!$C$23:$C$35,0),MATCH(LMP_BY_NODE!$A12,DA_LMP_Basis!$C$23:$AF$23,0)))</f>
        <v>108.52373518278026</v>
      </c>
      <c r="Q12" s="30">
        <f>ENERGY_PRICING!S$20*(1+INDEX(DA_LMP_Basis!$C$23:$AF$35,MATCH(LMP_BY_NODE!Q$1,DA_LMP_Basis!$C$23:$C$35,0),MATCH(LMP_BY_NODE!$A12,DA_LMP_Basis!$C$23:$AF$23,0)))</f>
        <v>85.03271165917684</v>
      </c>
      <c r="R12" s="30">
        <f>ENERGY_PRICING!T$20*(1+INDEX(DA_LMP_Basis!$C$23:$AF$35,MATCH(LMP_BY_NODE!R$1,DA_LMP_Basis!$C$23:$C$35,0),MATCH(LMP_BY_NODE!$A12,DA_LMP_Basis!$C$23:$AF$23,0)))</f>
        <v>46.053058593402675</v>
      </c>
      <c r="S12" s="30">
        <f>ENERGY_PRICING!U$20*(1+INDEX(DA_LMP_Basis!$C$23:$AF$35,MATCH(LMP_BY_NODE!S$1,DA_LMP_Basis!$C$23:$C$35,0),MATCH(LMP_BY_NODE!$A12,DA_LMP_Basis!$C$23:$AF$23,0)))</f>
        <v>39.863832229744652</v>
      </c>
      <c r="T12" s="30">
        <f>ENERGY_PRICING!V$20*(1+INDEX(DA_LMP_Basis!$C$23:$AF$35,MATCH(LMP_BY_NODE!T$1,DA_LMP_Basis!$C$23:$C$35,0),MATCH(LMP_BY_NODE!$A12,DA_LMP_Basis!$C$23:$AF$23,0)))</f>
        <v>42.002541484890912</v>
      </c>
      <c r="U12" s="30">
        <f>ENERGY_PRICING!W$20*(1+INDEX(DA_LMP_Basis!$C$23:$AF$35,MATCH(LMP_BY_NODE!U$1,DA_LMP_Basis!$C$23:$C$35,0),MATCH(LMP_BY_NODE!$A12,DA_LMP_Basis!$C$23:$AF$23,0)))</f>
        <v>88.236889253183747</v>
      </c>
      <c r="V12" s="30">
        <f>ENERGY_PRICING!X$20*(1+INDEX(DA_LMP_Basis!$C$23:$AF$35,MATCH(LMP_BY_NODE!V$1,DA_LMP_Basis!$C$23:$C$35,0),MATCH(LMP_BY_NODE!$A12,DA_LMP_Basis!$C$23:$AF$23,0)))</f>
        <v>62.856778987249832</v>
      </c>
      <c r="W12" s="30">
        <f>ENERGY_PRICING!Y$20*(1+INDEX(DA_LMP_Basis!$C$23:$AF$35,MATCH(LMP_BY_NODE!W$1,DA_LMP_Basis!$C$23:$C$35,0),MATCH(LMP_BY_NODE!$A12,DA_LMP_Basis!$C$23:$AF$23,0)))</f>
        <v>77.466225513353677</v>
      </c>
      <c r="X12" s="30">
        <f>ENERGY_PRICING!Z$20*(1+INDEX(DA_LMP_Basis!$C$23:$AF$35,MATCH(LMP_BY_NODE!X$1,DA_LMP_Basis!$C$23:$C$35,0),MATCH(LMP_BY_NODE!$A12,DA_LMP_Basis!$C$23:$AF$23,0)))</f>
        <v>76.920083567141887</v>
      </c>
      <c r="Y12" s="30">
        <f>ENERGY_PRICING!AA$20*(1+INDEX(DA_LMP_Basis!$C$23:$AF$35,MATCH(LMP_BY_NODE!Y$1,DA_LMP_Basis!$C$23:$C$35,0),MATCH(LMP_BY_NODE!$A12,DA_LMP_Basis!$C$23:$AF$23,0)))</f>
        <v>127.37636696374038</v>
      </c>
      <c r="Z12" s="30">
        <f>ENERGY_PRICING!AB$20*(1+INDEX(DA_LMP_Basis!$C$23:$AF$35,MATCH(LMP_BY_NODE!Z$1,DA_LMP_Basis!$C$23:$C$35,0),MATCH(LMP_BY_NODE!$A12,DA_LMP_Basis!$C$23:$AF$23,0)))</f>
        <v>228.53732506523372</v>
      </c>
      <c r="AA12" s="30">
        <f>ENERGY_PRICING!AC$20*(1+INDEX(DA_LMP_Basis!$C$23:$AF$35,MATCH(LMP_BY_NODE!AA$1,DA_LMP_Basis!$C$23:$C$35,0),MATCH(LMP_BY_NODE!$A12,DA_LMP_Basis!$C$23:$AF$23,0)))</f>
        <v>274.08262100019675</v>
      </c>
      <c r="AB12" s="30">
        <f>ENERGY_PRICING!AD$20*(1+INDEX(DA_LMP_Basis!$C$23:$AF$35,MATCH(LMP_BY_NODE!AB$1,DA_LMP_Basis!$C$23:$C$35,0),MATCH(LMP_BY_NODE!$A12,DA_LMP_Basis!$C$23:$AF$23,0)))</f>
        <v>272.81162933241478</v>
      </c>
      <c r="AC12" s="30">
        <f>ENERGY_PRICING!AE$20*(1+INDEX(DA_LMP_Basis!$C$23:$AF$35,MATCH(LMP_BY_NODE!AC$1,DA_LMP_Basis!$C$23:$C$35,0),MATCH(LMP_BY_NODE!$A12,DA_LMP_Basis!$C$23:$AF$23,0)))</f>
        <v>144.58674741601791</v>
      </c>
      <c r="AD12" s="30">
        <f>ENERGY_PRICING!AF$20*(1+INDEX(DA_LMP_Basis!$C$23:$AF$35,MATCH(LMP_BY_NODE!AD$1,DA_LMP_Basis!$C$23:$C$35,0),MATCH(LMP_BY_NODE!$A12,DA_LMP_Basis!$C$23:$AF$23,0)))</f>
        <v>69.199529516907475</v>
      </c>
      <c r="AE12" s="30">
        <f>ENERGY_PRICING!AG$20*(1+INDEX(DA_LMP_Basis!$C$23:$AF$35,MATCH(LMP_BY_NODE!AE$1,DA_LMP_Basis!$C$23:$C$35,0),MATCH(LMP_BY_NODE!$A12,DA_LMP_Basis!$C$23:$AF$23,0)))</f>
        <v>50.133299009839092</v>
      </c>
      <c r="AF12" s="30">
        <f>ENERGY_PRICING!AH$20*(1+INDEX(DA_LMP_Basis!$C$23:$AF$35,MATCH(LMP_BY_NODE!AF$1,DA_LMP_Basis!$C$23:$C$35,0),MATCH(LMP_BY_NODE!$A12,DA_LMP_Basis!$C$23:$AF$23,0)))</f>
        <v>50.348823800393156</v>
      </c>
      <c r="AG12" s="30">
        <f>ENERGY_PRICING!AI$20*(1+INDEX(DA_LMP_Basis!$C$23:$AF$35,MATCH(LMP_BY_NODE!AG$1,DA_LMP_Basis!$C$23:$C$35,0),MATCH(LMP_BY_NODE!$A12,DA_LMP_Basis!$C$23:$AF$23,0)))</f>
        <v>55.609057078322536</v>
      </c>
      <c r="AH12" s="30">
        <f>ENERGY_PRICING!AJ$20*(1+INDEX(DA_LMP_Basis!$C$23:$AF$35,MATCH(LMP_BY_NODE!AH$1,DA_LMP_Basis!$C$23:$C$35,0),MATCH(LMP_BY_NODE!$A12,DA_LMP_Basis!$C$23:$AF$23,0)))</f>
        <v>55.428250561483942</v>
      </c>
      <c r="AI12" s="30">
        <f>ENERGY_PRICING!AK$20*(1+INDEX(DA_LMP_Basis!$C$23:$AF$35,MATCH(LMP_BY_NODE!AI$1,DA_LMP_Basis!$C$23:$C$35,0),MATCH(LMP_BY_NODE!$A12,DA_LMP_Basis!$C$23:$AF$23,0)))</f>
        <v>45.999502261977739</v>
      </c>
      <c r="AJ12" s="30">
        <f>ENERGY_PRICING!AL$20*(1+INDEX(DA_LMP_Basis!$C$23:$AF$35,MATCH(LMP_BY_NODE!AJ$1,DA_LMP_Basis!$C$23:$C$35,0),MATCH(LMP_BY_NODE!$A12,DA_LMP_Basis!$C$23:$AF$23,0)))</f>
        <v>46.218012803948689</v>
      </c>
      <c r="AK12" s="30">
        <f>ENERGY_PRICING!AM$20*(1+INDEX(DA_LMP_Basis!$C$23:$AF$35,MATCH(LMP_BY_NODE!AK$1,DA_LMP_Basis!$C$23:$C$35,0),MATCH(LMP_BY_NODE!$A12,DA_LMP_Basis!$C$23:$AF$23,0)))</f>
        <v>95.817086056182703</v>
      </c>
      <c r="AL12" s="30">
        <f>ENERGY_PRICING!AN$20*(1+INDEX(DA_LMP_Basis!$C$23:$AF$35,MATCH(LMP_BY_NODE!AL$1,DA_LMP_Basis!$C$23:$C$35,0),MATCH(LMP_BY_NODE!$A12,DA_LMP_Basis!$C$23:$AF$23,0)))</f>
        <v>155.54071409647983</v>
      </c>
      <c r="AM12" s="30">
        <f>ENERGY_PRICING!AO$20*(1+INDEX(DA_LMP_Basis!$C$23:$AF$35,MATCH(LMP_BY_NODE!AM$1,DA_LMP_Basis!$C$23:$C$35,0),MATCH(LMP_BY_NODE!$A12,DA_LMP_Basis!$C$23:$AF$23,0)))</f>
        <v>189.3145678380582</v>
      </c>
      <c r="AN12" s="30">
        <f>ENERGY_PRICING!AP$20*(1+INDEX(DA_LMP_Basis!$C$23:$AF$35,MATCH(LMP_BY_NODE!AN$1,DA_LMP_Basis!$C$23:$C$35,0),MATCH(LMP_BY_NODE!$A12,DA_LMP_Basis!$C$23:$AF$23,0)))</f>
        <v>163.99844647745959</v>
      </c>
      <c r="AO12" s="30">
        <f>ENERGY_PRICING!AQ$20*(1+INDEX(DA_LMP_Basis!$C$23:$AF$35,MATCH(LMP_BY_NODE!AO$1,DA_LMP_Basis!$C$23:$C$35,0),MATCH(LMP_BY_NODE!$A12,DA_LMP_Basis!$C$23:$AF$23,0)))</f>
        <v>96.300911044251635</v>
      </c>
      <c r="AP12" s="30">
        <f>ENERGY_PRICING!AR$20*(1+INDEX(DA_LMP_Basis!$C$23:$AF$35,MATCH(LMP_BY_NODE!AP$1,DA_LMP_Basis!$C$23:$C$35,0),MATCH(LMP_BY_NODE!$A12,DA_LMP_Basis!$C$23:$AF$23,0)))</f>
        <v>58.499831186214209</v>
      </c>
      <c r="AQ12" s="30">
        <f>ENERGY_PRICING!AS$20*(1+INDEX(DA_LMP_Basis!$C$23:$AF$35,MATCH(LMP_BY_NODE!AQ$1,DA_LMP_Basis!$C$23:$C$35,0),MATCH(LMP_BY_NODE!$A12,DA_LMP_Basis!$C$23:$AF$23,0)))</f>
        <v>39.764172649170291</v>
      </c>
      <c r="AR12" s="30">
        <f>ENERGY_PRICING!AT$20*(1+INDEX(DA_LMP_Basis!$C$23:$AF$35,MATCH(LMP_BY_NODE!AR$1,DA_LMP_Basis!$C$23:$C$35,0),MATCH(LMP_BY_NODE!$A12,DA_LMP_Basis!$C$23:$AF$23,0)))</f>
        <v>39.666305449636624</v>
      </c>
      <c r="AS12" s="30">
        <f>ENERGY_PRICING!AU$20*(1+INDEX(DA_LMP_Basis!$C$23:$AF$35,MATCH(LMP_BY_NODE!AS$1,DA_LMP_Basis!$C$23:$C$35,0),MATCH(LMP_BY_NODE!$A12,DA_LMP_Basis!$C$23:$AF$23,0)))</f>
        <v>51.54186327788674</v>
      </c>
      <c r="AT12" s="30">
        <f>ENERGY_PRICING!AV$20*(1+INDEX(DA_LMP_Basis!$C$23:$AF$35,MATCH(LMP_BY_NODE!AT$1,DA_LMP_Basis!$C$23:$C$35,0),MATCH(LMP_BY_NODE!$A12,DA_LMP_Basis!$C$23:$AF$23,0)))</f>
        <v>51.374280778555374</v>
      </c>
      <c r="AU12" s="30">
        <f>ENERGY_PRICING!AW$20*(1+INDEX(DA_LMP_Basis!$C$23:$AF$35,MATCH(LMP_BY_NODE!AU$1,DA_LMP_Basis!$C$23:$C$35,0),MATCH(LMP_BY_NODE!$A12,DA_LMP_Basis!$C$23:$AF$23,0)))</f>
        <v>40.312005975483387</v>
      </c>
      <c r="AV12" s="30">
        <f>ENERGY_PRICING!AX$20*(1+INDEX(DA_LMP_Basis!$C$23:$AF$35,MATCH(LMP_BY_NODE!AV$1,DA_LMP_Basis!$C$23:$C$35,0),MATCH(LMP_BY_NODE!$A12,DA_LMP_Basis!$C$23:$AF$23,0)))</f>
        <v>40.503499314334576</v>
      </c>
      <c r="AW12" s="30">
        <f>ENERGY_PRICING!AY$20*(1+INDEX(DA_LMP_Basis!$C$23:$AF$35,MATCH(LMP_BY_NODE!AW$1,DA_LMP_Basis!$C$23:$C$35,0),MATCH(LMP_BY_NODE!$A12,DA_LMP_Basis!$C$23:$AF$23,0)))</f>
        <v>64.573208371064155</v>
      </c>
      <c r="AX12" s="30">
        <f>ENERGY_PRICING!AZ$20*(1+INDEX(DA_LMP_Basis!$C$23:$AF$35,MATCH(LMP_BY_NODE!AX$1,DA_LMP_Basis!$C$23:$C$35,0),MATCH(LMP_BY_NODE!$A12,DA_LMP_Basis!$C$23:$AF$23,0)))</f>
        <v>100.69818260615811</v>
      </c>
      <c r="AY12" s="30">
        <f>ENERGY_PRICING!BA$20*(1+INDEX(DA_LMP_Basis!$C$23:$AF$35,MATCH(LMP_BY_NODE!AY$1,DA_LMP_Basis!$C$23:$C$35,0),MATCH(LMP_BY_NODE!$A12,DA_LMP_Basis!$C$23:$AF$23,0)))</f>
        <v>185.3885046966204</v>
      </c>
      <c r="AZ12" s="30">
        <f>ENERGY_PRICING!BB$20*(1+INDEX(DA_LMP_Basis!$C$23:$AF$35,MATCH(LMP_BY_NODE!AZ$1,DA_LMP_Basis!$C$23:$C$35,0),MATCH(LMP_BY_NODE!$A12,DA_LMP_Basis!$C$23:$AF$23,0)))</f>
        <v>160.52081255871593</v>
      </c>
      <c r="BA12" s="30">
        <f>ENERGY_PRICING!BC$20*(1+INDEX(DA_LMP_Basis!$C$23:$AF$35,MATCH(LMP_BY_NODE!BA$1,DA_LMP_Basis!$C$23:$C$35,0),MATCH(LMP_BY_NODE!$A12,DA_LMP_Basis!$C$23:$AF$23,0)))</f>
        <v>92.111188297579673</v>
      </c>
      <c r="BB12" s="30">
        <f>ENERGY_PRICING!BD$20*(1+INDEX(DA_LMP_Basis!$C$23:$AF$35,MATCH(LMP_BY_NODE!BB$1,DA_LMP_Basis!$C$23:$C$35,0),MATCH(LMP_BY_NODE!$A12,DA_LMP_Basis!$C$23:$AF$23,0)))</f>
        <v>51.917655378208615</v>
      </c>
      <c r="BC12" s="30">
        <f>ENERGY_PRICING!BE$20*(1+INDEX(DA_LMP_Basis!$C$23:$AF$35,MATCH(LMP_BY_NODE!BC$1,DA_LMP_Basis!$C$23:$C$35,0),MATCH(LMP_BY_NODE!$A12,DA_LMP_Basis!$C$23:$AF$23,0)))</f>
        <v>34.891930024638896</v>
      </c>
      <c r="BD12" s="30">
        <f>ENERGY_PRICING!BF$20*(1+INDEX(DA_LMP_Basis!$C$23:$AF$35,MATCH(LMP_BY_NODE!BD$1,DA_LMP_Basis!$C$23:$C$35,0),MATCH(LMP_BY_NODE!$A12,DA_LMP_Basis!$C$23:$AF$23,0)))</f>
        <v>34.555055458321434</v>
      </c>
      <c r="BE12" s="30">
        <f>ENERGY_PRICING!BG$20*(1+INDEX(DA_LMP_Basis!$C$23:$AF$35,MATCH(LMP_BY_NODE!BE$1,DA_LMP_Basis!$C$23:$C$35,0),MATCH(LMP_BY_NODE!$A12,DA_LMP_Basis!$C$23:$AF$23,0)))</f>
        <v>44.931565817639331</v>
      </c>
      <c r="BF12" s="30">
        <f>ENERGY_PRICING!BH$20*(1+INDEX(DA_LMP_Basis!$C$23:$AF$35,MATCH(LMP_BY_NODE!BF$1,DA_LMP_Basis!$C$23:$C$35,0),MATCH(LMP_BY_NODE!$A12,DA_LMP_Basis!$C$23:$AF$23,0)))</f>
        <v>44.785475947779652</v>
      </c>
      <c r="BG12" s="30">
        <f>ENERGY_PRICING!BI$20*(1+INDEX(DA_LMP_Basis!$C$23:$AF$35,MATCH(LMP_BY_NODE!BG$1,DA_LMP_Basis!$C$23:$C$35,0),MATCH(LMP_BY_NODE!$A12,DA_LMP_Basis!$C$23:$AF$23,0)))</f>
        <v>35.832743207340044</v>
      </c>
      <c r="BH12" s="30">
        <f>ENERGY_PRICING!BJ$20*(1+INDEX(DA_LMP_Basis!$C$23:$AF$35,MATCH(LMP_BY_NODE!BH$1,DA_LMP_Basis!$C$23:$C$35,0),MATCH(LMP_BY_NODE!$A12,DA_LMP_Basis!$C$23:$AF$23,0)))</f>
        <v>36.002958791281564</v>
      </c>
      <c r="BI12" s="30">
        <f>ENERGY_PRICING!BK$20*(1+INDEX(DA_LMP_Basis!$C$23:$AF$35,MATCH(LMP_BY_NODE!BI$1,DA_LMP_Basis!$C$23:$C$35,0),MATCH(LMP_BY_NODE!$A12,DA_LMP_Basis!$C$23:$AF$23,0)))</f>
        <v>62.089753542441954</v>
      </c>
      <c r="BJ12" s="30">
        <f>ENERGY_PRICING!BL$20*(1+INDEX(DA_LMP_Basis!$C$23:$AF$35,MATCH(LMP_BY_NODE!BJ$1,DA_LMP_Basis!$C$23:$C$35,0),MATCH(LMP_BY_NODE!$A12,DA_LMP_Basis!$C$23:$AF$23,0)))</f>
        <v>97.228726091857041</v>
      </c>
      <c r="BK12" s="30">
        <f>ENERGY_PRICING!BM$20*(1+INDEX(DA_LMP_Basis!$C$23:$AF$35,MATCH(LMP_BY_NODE!BK$1,DA_LMP_Basis!$C$23:$C$35,0),MATCH(LMP_BY_NODE!$A12,DA_LMP_Basis!$C$23:$AF$23,0)))</f>
        <v>184.19331445358117</v>
      </c>
      <c r="BL12" s="30">
        <f>ENERGY_PRICING!BN$20*(1+INDEX(DA_LMP_Basis!$C$23:$AF$35,MATCH(LMP_BY_NODE!BL$1,DA_LMP_Basis!$C$23:$C$35,0),MATCH(LMP_BY_NODE!$A12,DA_LMP_Basis!$C$23:$AF$23,0)))</f>
        <v>159.46213520717882</v>
      </c>
      <c r="BM12" s="30">
        <f>ENERGY_PRICING!BO$20*(1+INDEX(DA_LMP_Basis!$C$23:$AF$35,MATCH(LMP_BY_NODE!BM$1,DA_LMP_Basis!$C$23:$C$35,0),MATCH(LMP_BY_NODE!$A12,DA_LMP_Basis!$C$23:$AF$23,0)))</f>
        <v>90.835733581884995</v>
      </c>
      <c r="BN12" s="30">
        <f>ENERGY_PRICING!BP$20*(1+INDEX(DA_LMP_Basis!$C$23:$AF$35,MATCH(LMP_BY_NODE!BN$1,DA_LMP_Basis!$C$23:$C$35,0),MATCH(LMP_BY_NODE!$A12,DA_LMP_Basis!$C$23:$AF$23,0)))</f>
        <v>49.913879070928857</v>
      </c>
      <c r="BO12" s="30">
        <f>ENERGY_PRICING!BQ$20*(1+INDEX(DA_LMP_Basis!$C$23:$AF$35,MATCH(LMP_BY_NODE!BO$1,DA_LMP_Basis!$C$23:$C$35,0),MATCH(LMP_BY_NODE!$A12,DA_LMP_Basis!$C$23:$AF$23,0)))</f>
        <v>33.408699460897289</v>
      </c>
      <c r="BP12" s="30">
        <f>ENERGY_PRICING!BR$20*(1+INDEX(DA_LMP_Basis!$C$23:$AF$35,MATCH(LMP_BY_NODE!BP$1,DA_LMP_Basis!$C$23:$C$35,0),MATCH(LMP_BY_NODE!$A12,DA_LMP_Basis!$C$23:$AF$23,0)))</f>
        <v>32.999065170015164</v>
      </c>
      <c r="BQ12" s="30">
        <f>ENERGY_PRICING!BS$20*(1+INDEX(DA_LMP_Basis!$C$23:$AF$35,MATCH(LMP_BY_NODE!BQ$1,DA_LMP_Basis!$C$23:$C$35,0),MATCH(LMP_BY_NODE!$A12,DA_LMP_Basis!$C$23:$AF$23,0)))</f>
        <v>42.919228587326309</v>
      </c>
      <c r="BR12" s="30">
        <f>ENERGY_PRICING!BT$20*(1+INDEX(DA_LMP_Basis!$C$23:$AF$35,MATCH(LMP_BY_NODE!BR$1,DA_LMP_Basis!$C$23:$C$35,0),MATCH(LMP_BY_NODE!$A12,DA_LMP_Basis!$C$23:$AF$23,0)))</f>
        <v>42.779681602824411</v>
      </c>
      <c r="BS12" s="30">
        <f>ENERGY_PRICING!BU$20*(1+INDEX(DA_LMP_Basis!$C$23:$AF$35,MATCH(LMP_BY_NODE!BS$1,DA_LMP_Basis!$C$23:$C$35,0),MATCH(LMP_BY_NODE!$A12,DA_LMP_Basis!$C$23:$AF$23,0)))</f>
        <v>34.469145383354608</v>
      </c>
      <c r="BT12" s="30">
        <f>ENERGY_PRICING!BV$20*(1+INDEX(DA_LMP_Basis!$C$23:$AF$35,MATCH(LMP_BY_NODE!BT$1,DA_LMP_Basis!$C$23:$C$35,0),MATCH(LMP_BY_NODE!$A12,DA_LMP_Basis!$C$23:$AF$23,0)))</f>
        <v>34.632883495043224</v>
      </c>
      <c r="BU12" s="30">
        <f>ENERGY_PRICING!BW$20*(1+INDEX(DA_LMP_Basis!$C$23:$AF$35,MATCH(LMP_BY_NODE!BU$1,DA_LMP_Basis!$C$23:$C$35,0),MATCH(LMP_BY_NODE!$A12,DA_LMP_Basis!$C$23:$AF$23,0)))</f>
        <v>61.33372877328582</v>
      </c>
      <c r="BV12" s="30">
        <f>ENERGY_PRICING!BX$20*(1+INDEX(DA_LMP_Basis!$C$23:$AF$35,MATCH(LMP_BY_NODE!BV$1,DA_LMP_Basis!$C$23:$C$35,0),MATCH(LMP_BY_NODE!$A12,DA_LMP_Basis!$C$23:$AF$23,0)))</f>
        <v>96.172538143483138</v>
      </c>
      <c r="BW12" s="30">
        <f>ENERGY_PRICING!BY$20*(1+INDEX(DA_LMP_Basis!$C$23:$AF$35,MATCH(LMP_BY_NODE!BW$1,DA_LMP_Basis!$C$23:$C$35,0),MATCH(LMP_BY_NODE!$A12,DA_LMP_Basis!$C$23:$AF$23,0)))</f>
        <v>183.70129216631065</v>
      </c>
      <c r="BX12" s="30">
        <f>ENERGY_PRICING!BZ$20*(1+INDEX(DA_LMP_Basis!$C$23:$AF$35,MATCH(LMP_BY_NODE!BX$1,DA_LMP_Basis!$C$23:$C$35,0),MATCH(LMP_BY_NODE!$A12,DA_LMP_Basis!$C$23:$AF$23,0)))</f>
        <v>159.02631099005652</v>
      </c>
      <c r="BY12" s="30">
        <f>ENERGY_PRICING!CA$20*(1+INDEX(DA_LMP_Basis!$C$23:$AF$35,MATCH(LMP_BY_NODE!BY$1,DA_LMP_Basis!$C$23:$C$35,0),MATCH(LMP_BY_NODE!$A12,DA_LMP_Basis!$C$23:$AF$23,0)))</f>
        <v>90.310668931984353</v>
      </c>
      <c r="BZ12" s="30">
        <f>ENERGY_PRICING!CB$20*(1+INDEX(DA_LMP_Basis!$C$23:$AF$35,MATCH(LMP_BY_NODE!BZ$1,DA_LMP_Basis!$C$23:$C$35,0),MATCH(LMP_BY_NODE!$A12,DA_LMP_Basis!$C$23:$AF$23,0)))</f>
        <v>49.088987295223596</v>
      </c>
      <c r="CA12" s="30">
        <f>ENERGY_PRICING!CC$20*(1+INDEX(DA_LMP_Basis!$C$23:$AF$35,MATCH(LMP_BY_NODE!CA$1,DA_LMP_Basis!$C$23:$C$35,0),MATCH(LMP_BY_NODE!$A12,DA_LMP_Basis!$C$23:$AF$23,0)))</f>
        <v>32.798100019702119</v>
      </c>
      <c r="CB12" s="30">
        <f>ENERGY_PRICING!CD$20*(1+INDEX(DA_LMP_Basis!$C$23:$AF$35,MATCH(LMP_BY_NODE!CB$1,DA_LMP_Basis!$C$23:$C$35,0),MATCH(LMP_BY_NODE!$A12,DA_LMP_Basis!$C$23:$AF$23,0)))</f>
        <v>32.358512835286959</v>
      </c>
      <c r="CC12" s="30">
        <f>ENERGY_PRICING!CE$20*(1+INDEX(DA_LMP_Basis!$C$23:$AF$35,MATCH(LMP_BY_NODE!CC$1,DA_LMP_Basis!$C$23:$C$35,0),MATCH(LMP_BY_NODE!$A12,DA_LMP_Basis!$C$23:$AF$23,0)))</f>
        <v>42.090812548470055</v>
      </c>
      <c r="CD12" s="30">
        <f>ENERGY_PRICING!CF$20*(1+INDEX(DA_LMP_Basis!$C$23:$AF$35,MATCH(LMP_BY_NODE!CD$1,DA_LMP_Basis!$C$23:$C$35,0),MATCH(LMP_BY_NODE!$A12,DA_LMP_Basis!$C$23:$AF$23,0)))</f>
        <v>41.953959064386048</v>
      </c>
      <c r="CE12" s="30">
        <f>ENERGY_PRICING!CG$20*(1+INDEX(DA_LMP_Basis!$C$23:$AF$35,MATCH(LMP_BY_NODE!CE$1,DA_LMP_Basis!$C$23:$C$35,0),MATCH(LMP_BY_NODE!$A12,DA_LMP_Basis!$C$23:$AF$23,0)))</f>
        <v>33.90779498396688</v>
      </c>
      <c r="CF12" s="30">
        <f>ENERGY_PRICING!CH$20*(1+INDEX(DA_LMP_Basis!$C$23:$AF$35,MATCH(LMP_BY_NODE!CF$1,DA_LMP_Basis!$C$23:$C$35,0),MATCH(LMP_BY_NODE!$A12,DA_LMP_Basis!$C$23:$AF$23,0)))</f>
        <v>34.068866523758537</v>
      </c>
      <c r="CG12" s="30">
        <f>ENERGY_PRICING!CI$20*(1+INDEX(DA_LMP_Basis!$C$23:$AF$35,MATCH(LMP_BY_NODE!CG$1,DA_LMP_Basis!$C$23:$C$35,0),MATCH(LMP_BY_NODE!$A12,DA_LMP_Basis!$C$23:$AF$23,0)))</f>
        <v>61.022497119312916</v>
      </c>
      <c r="CH12" s="30">
        <f>ENERGY_PRICING!CJ$20*(1+INDEX(DA_LMP_Basis!$C$23:$AF$35,MATCH(LMP_BY_NODE!CH$1,DA_LMP_Basis!$C$23:$C$35,0),MATCH(LMP_BY_NODE!$A12,DA_LMP_Basis!$C$23:$AF$23,0)))</f>
        <v>95.737738735461676</v>
      </c>
      <c r="CI12" s="30">
        <f>ENERGY_PRICING!CK$20*(1+INDEX(DA_LMP_Basis!$C$23:$AF$35,MATCH(LMP_BY_NODE!CI$1,DA_LMP_Basis!$C$23:$C$35,0),MATCH(LMP_BY_NODE!$A12,DA_LMP_Basis!$C$23:$AF$23,0)))</f>
        <v>185.54508117904831</v>
      </c>
      <c r="CJ12" s="30">
        <f>ENERGY_PRICING!CL$20*(1+INDEX(DA_LMP_Basis!$C$23:$AF$35,MATCH(LMP_BY_NODE!CJ$1,DA_LMP_Basis!$C$23:$C$35,0),MATCH(LMP_BY_NODE!$A12,DA_LMP_Basis!$C$23:$AF$23,0)))</f>
        <v>160.65950510301602</v>
      </c>
      <c r="CK12" s="30">
        <f>ENERGY_PRICING!CM$20*(1+INDEX(DA_LMP_Basis!$C$23:$AF$35,MATCH(LMP_BY_NODE!CK$1,DA_LMP_Basis!$C$23:$C$35,0),MATCH(LMP_BY_NODE!$A12,DA_LMP_Basis!$C$23:$AF$23,0)))</f>
        <v>92.278279866509905</v>
      </c>
      <c r="CL12" s="30">
        <f>ENERGY_PRICING!CN$20*(1+INDEX(DA_LMP_Basis!$C$23:$AF$35,MATCH(LMP_BY_NODE!CL$1,DA_LMP_Basis!$C$23:$C$35,0),MATCH(LMP_BY_NODE!$A12,DA_LMP_Basis!$C$23:$AF$23,0)))</f>
        <v>52.180161073509751</v>
      </c>
      <c r="CM12" s="30">
        <f>ENERGY_PRICING!CO$20*(1+INDEX(DA_LMP_Basis!$C$23:$AF$35,MATCH(LMP_BY_NODE!CM$1,DA_LMP_Basis!$C$23:$C$35,0),MATCH(LMP_BY_NODE!$A12,DA_LMP_Basis!$C$23:$AF$23,0)))</f>
        <v>35.086241370178001</v>
      </c>
      <c r="CN12" s="30">
        <f>ENERGY_PRICING!CP$20*(1+INDEX(DA_LMP_Basis!$C$23:$AF$35,MATCH(LMP_BY_NODE!CN$1,DA_LMP_Basis!$C$23:$C$35,0),MATCH(LMP_BY_NODE!$A12,DA_LMP_Basis!$C$23:$AF$23,0)))</f>
        <v>34.75889872716823</v>
      </c>
      <c r="CO12" s="30">
        <f>ENERGY_PRICING!CQ$20*(1+INDEX(DA_LMP_Basis!$C$23:$AF$35,MATCH(LMP_BY_NODE!CO$1,DA_LMP_Basis!$C$23:$C$35,0),MATCH(LMP_BY_NODE!$A12,DA_LMP_Basis!$C$23:$AF$23,0)))</f>
        <v>45.195193040850093</v>
      </c>
      <c r="CP12" s="30">
        <f>ENERGY_PRICING!CR$20*(1+INDEX(DA_LMP_Basis!$C$23:$AF$35,MATCH(LMP_BY_NODE!CP$1,DA_LMP_Basis!$C$23:$C$35,0),MATCH(LMP_BY_NODE!$A12,DA_LMP_Basis!$C$23:$AF$23,0)))</f>
        <v>45.048246017093611</v>
      </c>
      <c r="CQ12" s="30">
        <f>ENERGY_PRICING!CS$20*(1+INDEX(DA_LMP_Basis!$C$23:$AF$35,MATCH(LMP_BY_NODE!CQ$1,DA_LMP_Basis!$C$23:$C$35,0),MATCH(LMP_BY_NODE!$A12,DA_LMP_Basis!$C$23:$AF$23,0)))</f>
        <v>36.011382007287907</v>
      </c>
      <c r="CR12" s="30">
        <f>ENERGY_PRICING!CT$20*(1+INDEX(DA_LMP_Basis!$C$23:$AF$35,MATCH(LMP_BY_NODE!CR$1,DA_LMP_Basis!$C$23:$C$35,0),MATCH(LMP_BY_NODE!$A12,DA_LMP_Basis!$C$23:$AF$23,0)))</f>
        <v>36.182446175650433</v>
      </c>
      <c r="CS12" s="30">
        <f>ENERGY_PRICING!CU$20*(1+INDEX(DA_LMP_Basis!$C$23:$AF$35,MATCH(LMP_BY_NODE!CS$1,DA_LMP_Basis!$C$23:$C$35,0),MATCH(LMP_BY_NODE!$A12,DA_LMP_Basis!$C$23:$AF$23,0)))</f>
        <v>62.188796937141866</v>
      </c>
      <c r="CT12" s="30">
        <f>ENERGY_PRICING!CV$20*(1+INDEX(DA_LMP_Basis!$C$23:$AF$35,MATCH(LMP_BY_NODE!CT$1,DA_LMP_Basis!$C$23:$C$35,0),MATCH(LMP_BY_NODE!$A12,DA_LMP_Basis!$C$23:$AF$23,0)))</f>
        <v>97.36709251067802</v>
      </c>
      <c r="CU12" s="30">
        <f>ENERGY_PRICING!CW$20*(1+INDEX(DA_LMP_Basis!$C$23:$AF$35,MATCH(LMP_BY_NODE!CU$1,DA_LMP_Basis!$C$23:$C$35,0),MATCH(LMP_BY_NODE!$A12,DA_LMP_Basis!$C$23:$AF$23,0)))</f>
        <v>187.09398375182104</v>
      </c>
      <c r="CV12" s="30">
        <f>ENERGY_PRICING!CX$20*(1+INDEX(DA_LMP_Basis!$C$23:$AF$35,MATCH(LMP_BY_NODE!CV$1,DA_LMP_Basis!$C$23:$C$35,0),MATCH(LMP_BY_NODE!$A12,DA_LMP_Basis!$C$23:$AF$23,0)))</f>
        <v>162.03149427635651</v>
      </c>
      <c r="CW12" s="30">
        <f>ENERGY_PRICING!CY$20*(1+INDEX(DA_LMP_Basis!$C$23:$AF$35,MATCH(LMP_BY_NODE!CW$1,DA_LMP_Basis!$C$23:$C$35,0),MATCH(LMP_BY_NODE!$A12,DA_LMP_Basis!$C$23:$AF$23,0)))</f>
        <v>93.931200899040263</v>
      </c>
      <c r="CX12" s="30">
        <f>ENERGY_PRICING!CZ$20*(1+INDEX(DA_LMP_Basis!$C$23:$AF$35,MATCH(LMP_BY_NODE!CX$1,DA_LMP_Basis!$C$23:$C$35,0),MATCH(LMP_BY_NODE!$A12,DA_LMP_Basis!$C$23:$AF$23,0)))</f>
        <v>54.776947899441694</v>
      </c>
      <c r="CY12" s="30">
        <f>ENERGY_PRICING!DA$20*(1+INDEX(DA_LMP_Basis!$C$23:$AF$35,MATCH(LMP_BY_NODE!CY$1,DA_LMP_Basis!$C$23:$C$35,0),MATCH(LMP_BY_NODE!$A12,DA_LMP_Basis!$C$23:$AF$23,0)))</f>
        <v>37.008428778897596</v>
      </c>
      <c r="CZ12" s="30">
        <f>ENERGY_PRICING!DB$20*(1+INDEX(DA_LMP_Basis!$C$23:$AF$35,MATCH(LMP_BY_NODE!CZ$1,DA_LMP_Basis!$C$23:$C$35,0),MATCH(LMP_BY_NODE!$A12,DA_LMP_Basis!$C$23:$AF$23,0)))</f>
        <v>36.775378843872019</v>
      </c>
      <c r="DA12" s="30">
        <f>ENERGY_PRICING!DC$20*(1+INDEX(DA_LMP_Basis!$C$23:$AF$35,MATCH(LMP_BY_NODE!DA$1,DA_LMP_Basis!$C$23:$C$35,0),MATCH(LMP_BY_NODE!$A12,DA_LMP_Basis!$C$23:$AF$23,0)))</f>
        <v>47.803074364740617</v>
      </c>
      <c r="DB12" s="30">
        <f>ENERGY_PRICING!DD$20*(1+INDEX(DA_LMP_Basis!$C$23:$AF$35,MATCH(LMP_BY_NODE!DB$1,DA_LMP_Basis!$C$23:$C$35,0),MATCH(LMP_BY_NODE!$A12,DA_LMP_Basis!$C$23:$AF$23,0)))</f>
        <v>47.647648111821212</v>
      </c>
      <c r="DC12" s="30">
        <f>ENERGY_PRICING!DE$20*(1+INDEX(DA_LMP_Basis!$C$23:$AF$35,MATCH(LMP_BY_NODE!DC$1,DA_LMP_Basis!$C$23:$C$35,0),MATCH(LMP_BY_NODE!$A12,DA_LMP_Basis!$C$23:$AF$23,0)))</f>
        <v>37.778531789591646</v>
      </c>
      <c r="DD12" s="30">
        <f>ENERGY_PRICING!DF$20*(1+INDEX(DA_LMP_Basis!$C$23:$AF$35,MATCH(LMP_BY_NODE!DD$1,DA_LMP_Basis!$C$23:$C$35,0),MATCH(LMP_BY_NODE!$A12,DA_LMP_Basis!$C$23:$AF$23,0)))</f>
        <v>37.957990415234953</v>
      </c>
      <c r="DE12" s="30">
        <f>ENERGY_PRICING!DG$20*(1+INDEX(DA_LMP_Basis!$C$23:$AF$35,MATCH(LMP_BY_NODE!DE$1,DA_LMP_Basis!$C$23:$C$35,0),MATCH(LMP_BY_NODE!$A12,DA_LMP_Basis!$C$23:$AF$23,0)))</f>
        <v>63.16856456563935</v>
      </c>
      <c r="DF12" s="30">
        <f>ENERGY_PRICING!DH$20*(1+INDEX(DA_LMP_Basis!$C$23:$AF$35,MATCH(LMP_BY_NODE!DF$1,DA_LMP_Basis!$C$23:$C$35,0),MATCH(LMP_BY_NODE!$A12,DA_LMP_Basis!$C$23:$AF$23,0)))</f>
        <v>98.735855550784422</v>
      </c>
      <c r="DG12" s="30">
        <f>ENERGY_PRICING!DI$20*(1+INDEX(DA_LMP_Basis!$C$23:$AF$35,MATCH(LMP_BY_NODE!DG$1,DA_LMP_Basis!$C$23:$C$35,0),MATCH(LMP_BY_NODE!$A12,DA_LMP_Basis!$C$23:$AF$23,0)))</f>
        <v>189.46773237499596</v>
      </c>
      <c r="DH12" s="30">
        <f>ENERGY_PRICING!DJ$20*(1+INDEX(DA_LMP_Basis!$C$23:$AF$35,MATCH(LMP_BY_NODE!DH$1,DA_LMP_Basis!$C$23:$C$35,0),MATCH(LMP_BY_NODE!$A12,DA_LMP_Basis!$C$23:$AF$23,0)))</f>
        <v>164.13411678372177</v>
      </c>
      <c r="DI12" s="30">
        <f>ENERGY_PRICING!DK$20*(1+INDEX(DA_LMP_Basis!$C$23:$AF$35,MATCH(LMP_BY_NODE!DI$1,DA_LMP_Basis!$C$23:$C$35,0),MATCH(LMP_BY_NODE!$A12,DA_LMP_Basis!$C$23:$AF$23,0)))</f>
        <v>96.464361534290504</v>
      </c>
      <c r="DJ12" s="30">
        <f>ENERGY_PRICING!DL$20*(1+INDEX(DA_LMP_Basis!$C$23:$AF$35,MATCH(LMP_BY_NODE!DJ$1,DA_LMP_Basis!$C$23:$C$35,0),MATCH(LMP_BY_NODE!$A12,DA_LMP_Basis!$C$23:$AF$23,0)))</f>
        <v>58.756616641097843</v>
      </c>
      <c r="DK12" s="30">
        <f>ENERGY_PRICING!DM$20*(1+INDEX(DA_LMP_Basis!$C$23:$AF$35,MATCH(LMP_BY_NODE!DK$1,DA_LMP_Basis!$C$23:$C$35,0),MATCH(LMP_BY_NODE!$A12,DA_LMP_Basis!$C$23:$AF$23,0)))</f>
        <v>39.954249771863068</v>
      </c>
      <c r="DL12" s="30">
        <f>ENERGY_PRICING!DN$20*(1+INDEX(DA_LMP_Basis!$C$23:$AF$35,MATCH(LMP_BY_NODE!DL$1,DA_LMP_Basis!$C$23:$C$35,0),MATCH(LMP_BY_NODE!$A12,DA_LMP_Basis!$C$23:$AF$23,0)))</f>
        <v>39.86570678626569</v>
      </c>
      <c r="DM12" s="30">
        <f>ENERGY_PRICING!DO$20*(1+INDEX(DA_LMP_Basis!$C$23:$AF$35,MATCH(LMP_BY_NODE!DM$1,DA_LMP_Basis!$C$23:$C$35,0),MATCH(LMP_BY_NODE!$A12,DA_LMP_Basis!$C$23:$AF$23,0)))</f>
        <v>51.799745821555845</v>
      </c>
      <c r="DN12" s="30">
        <f>ENERGY_PRICING!DP$20*(1+INDEX(DA_LMP_Basis!$C$23:$AF$35,MATCH(LMP_BY_NODE!DN$1,DA_LMP_Basis!$C$23:$C$35,0),MATCH(LMP_BY_NODE!$A12,DA_LMP_Basis!$C$23:$AF$23,0)))</f>
        <v>51.631324846499055</v>
      </c>
      <c r="DO12" s="30">
        <f>ENERGY_PRICING!DQ$20*(1+INDEX(DA_LMP_Basis!$C$23:$AF$35,MATCH(LMP_BY_NODE!DO$1,DA_LMP_Basis!$C$23:$C$35,0),MATCH(LMP_BY_NODE!$A12,DA_LMP_Basis!$C$23:$AF$23,0)))</f>
        <v>40.486752071760861</v>
      </c>
      <c r="DP12" s="30">
        <f>ENERGY_PRICING!DR$20*(1+INDEX(DA_LMP_Basis!$C$23:$AF$35,MATCH(LMP_BY_NODE!DP$1,DA_LMP_Basis!$C$23:$C$35,0),MATCH(LMP_BY_NODE!$A12,DA_LMP_Basis!$C$23:$AF$23,0)))</f>
        <v>40.67907550359844</v>
      </c>
      <c r="DQ12" s="30">
        <f>ENERGY_PRICING!DS$20*(1+INDEX(DA_LMP_Basis!$C$23:$AF$35,MATCH(LMP_BY_NODE!DQ$1,DA_LMP_Basis!$C$23:$C$35,0),MATCH(LMP_BY_NODE!$A12,DA_LMP_Basis!$C$23:$AF$23,0)))</f>
        <v>64.670093519144686</v>
      </c>
      <c r="DR12" s="30">
        <f>ENERGY_PRICING!DT$20*(1+INDEX(DA_LMP_Basis!$C$23:$AF$35,MATCH(LMP_BY_NODE!DR$1,DA_LMP_Basis!$C$23:$C$35,0),MATCH(LMP_BY_NODE!$A12,DA_LMP_Basis!$C$23:$AF$23,0)))</f>
        <v>100.83353389351512</v>
      </c>
      <c r="DS12" s="30">
        <f>ENERGY_PRICING!DU$20*(1+INDEX(DA_LMP_Basis!$C$23:$AF$35,MATCH(LMP_BY_NODE!DS$1,DA_LMP_Basis!$C$23:$C$35,0),MATCH(LMP_BY_NODE!$A12,DA_LMP_Basis!$C$23:$AF$23,0)))</f>
        <v>192.20745877825149</v>
      </c>
      <c r="DT12" s="30">
        <f>ENERGY_PRICING!DV$20*(1+INDEX(DA_LMP_Basis!$C$23:$AF$35,MATCH(LMP_BY_NODE!DT$1,DA_LMP_Basis!$C$23:$C$35,0),MATCH(LMP_BY_NODE!$A12,DA_LMP_Basis!$C$23:$AF$23,0)))</f>
        <v>166.56091562133543</v>
      </c>
      <c r="DU12" s="30">
        <f>ENERGY_PRICING!DW$20*(1+INDEX(DA_LMP_Basis!$C$23:$AF$35,MATCH(LMP_BY_NODE!DU$1,DA_LMP_Basis!$C$23:$C$35,0),MATCH(LMP_BY_NODE!$A12,DA_LMP_Basis!$C$23:$AF$23,0)))</f>
        <v>99.388077638146598</v>
      </c>
      <c r="DV12" s="30">
        <f>ENERGY_PRICING!DX$20*(1+INDEX(DA_LMP_Basis!$C$23:$AF$35,MATCH(LMP_BY_NODE!DV$1,DA_LMP_Basis!$C$23:$C$35,0),MATCH(LMP_BY_NODE!$A12,DA_LMP_Basis!$C$23:$AF$23,0)))</f>
        <v>63.349859338019606</v>
      </c>
      <c r="DW12" s="30">
        <f>ENERGY_PRICING!DY$20*(1+INDEX(DA_LMP_Basis!$C$23:$AF$35,MATCH(LMP_BY_NODE!DW$1,DA_LMP_Basis!$C$23:$C$35,0),MATCH(LMP_BY_NODE!$A12,DA_LMP_Basis!$C$23:$AF$23,0)))</f>
        <v>43.354249028270146</v>
      </c>
      <c r="DX12" s="30">
        <f>ENERGY_PRICING!DZ$20*(1+INDEX(DA_LMP_Basis!$C$23:$AF$35,MATCH(LMP_BY_NODE!DX$1,DA_LMP_Basis!$C$23:$C$35,0),MATCH(LMP_BY_NODE!$A12,DA_LMP_Basis!$C$23:$AF$23,0)))</f>
        <v>43.432492660656294</v>
      </c>
      <c r="DY12" s="30">
        <f>ENERGY_PRICING!EA$20*(1+INDEX(DA_LMP_Basis!$C$23:$AF$35,MATCH(LMP_BY_NODE!DY$1,DA_LMP_Basis!$C$23:$C$35,0),MATCH(LMP_BY_NODE!$A12,DA_LMP_Basis!$C$23:$AF$23,0)))</f>
        <v>56.412612663677145</v>
      </c>
      <c r="DZ12" s="30">
        <f>ENERGY_PRICING!EB$20*(1+INDEX(DA_LMP_Basis!$C$23:$AF$35,MATCH(LMP_BY_NODE!DZ$1,DA_LMP_Basis!$C$23:$C$35,0),MATCH(LMP_BY_NODE!$A12,DA_LMP_Basis!$C$23:$AF$23,0)))</f>
        <v>56.229193477354343</v>
      </c>
      <c r="EA12" s="30">
        <f>ENERGY_PRICING!EC$20*(1+INDEX(DA_LMP_Basis!$C$23:$AF$35,MATCH(LMP_BY_NODE!EA$1,DA_LMP_Basis!$C$23:$C$35,0),MATCH(LMP_BY_NODE!$A12,DA_LMP_Basis!$C$23:$AF$23,0)))</f>
        <v>43.612518018690501</v>
      </c>
      <c r="EB12" s="30">
        <f>ENERGY_PRICING!ED$20*(1+INDEX(DA_LMP_Basis!$C$23:$AF$35,MATCH(LMP_BY_NODE!EB$1,DA_LMP_Basis!$C$23:$C$35,0),MATCH(LMP_BY_NODE!$A12,DA_LMP_Basis!$C$23:$AF$23,0)))</f>
        <v>43.819689715782083</v>
      </c>
      <c r="EC12" s="30">
        <f>ENERGY_PRICING!EE$20*(1+INDEX(DA_LMP_Basis!$C$23:$AF$35,MATCH(LMP_BY_NODE!EC$1,DA_LMP_Basis!$C$23:$C$35,0),MATCH(LMP_BY_NODE!$A12,DA_LMP_Basis!$C$23:$AF$23,0)))</f>
        <v>66.40312391630151</v>
      </c>
      <c r="ED12" s="30">
        <f>ENERGY_PRICING!EF$20*(1+INDEX(DA_LMP_Basis!$C$23:$AF$35,MATCH(LMP_BY_NODE!ED$1,DA_LMP_Basis!$C$23:$C$35,0),MATCH(LMP_BY_NODE!$A12,DA_LMP_Basis!$C$23:$AF$23,0)))</f>
        <v>103.25462628931815</v>
      </c>
      <c r="EE12" s="30">
        <f>ENERGY_PRICING!EG$20*(1+INDEX(DA_LMP_Basis!$C$23:$AF$35,MATCH(LMP_BY_NODE!EE$1,DA_LMP_Basis!$C$23:$C$35,0),MATCH(LMP_BY_NODE!$A12,DA_LMP_Basis!$C$23:$AF$23,0)))</f>
        <v>193.52308740582637</v>
      </c>
      <c r="EF12" s="30">
        <f>ENERGY_PRICING!EH$20*(1+INDEX(DA_LMP_Basis!$C$23:$AF$35,MATCH(LMP_BY_NODE!EF$1,DA_LMP_Basis!$C$23:$C$35,0),MATCH(LMP_BY_NODE!$A12,DA_LMP_Basis!$C$23:$AF$23,0)))</f>
        <v>167.72627506026922</v>
      </c>
      <c r="EG12" s="30">
        <f>ENERGY_PRICING!EI$20*(1+INDEX(DA_LMP_Basis!$C$23:$AF$35,MATCH(LMP_BY_NODE!EG$1,DA_LMP_Basis!$C$23:$C$35,0),MATCH(LMP_BY_NODE!$A12,DA_LMP_Basis!$C$23:$AF$23,0)))</f>
        <v>100.79205892641104</v>
      </c>
      <c r="EH12" s="30">
        <f>ENERGY_PRICING!EJ$20*(1+INDEX(DA_LMP_Basis!$C$23:$AF$35,MATCH(LMP_BY_NODE!EH$1,DA_LMP_Basis!$C$23:$C$35,0),MATCH(LMP_BY_NODE!$A12,DA_LMP_Basis!$C$23:$AF$23,0)))</f>
        <v>65.555554614120538</v>
      </c>
      <c r="EI12" s="30">
        <f>ENERGY_PRICING!EK$20*(1+INDEX(DA_LMP_Basis!$C$23:$AF$35,MATCH(LMP_BY_NODE!EI$1,DA_LMP_Basis!$C$23:$C$35,0),MATCH(LMP_BY_NODE!$A12,DA_LMP_Basis!$C$23:$AF$23,0)))</f>
        <v>44.986943574027464</v>
      </c>
      <c r="EJ12" s="30">
        <f>ENERGY_PRICING!EL$20*(1+INDEX(DA_LMP_Basis!$C$23:$AF$35,MATCH(LMP_BY_NODE!EJ$1,DA_LMP_Basis!$C$23:$C$35,0),MATCH(LMP_BY_NODE!$A12,DA_LMP_Basis!$C$23:$AF$23,0)))</f>
        <v>45.145278871426129</v>
      </c>
      <c r="EK12" s="30">
        <f>ENERGY_PRICING!EM$20*(1+INDEX(DA_LMP_Basis!$C$23:$AF$35,MATCH(LMP_BY_NODE!EK$1,DA_LMP_Basis!$C$23:$C$35,0),MATCH(LMP_BY_NODE!$A12,DA_LMP_Basis!$C$23:$AF$23,0)))</f>
        <v>58.627731540319175</v>
      </c>
      <c r="EL12" s="30">
        <f>ENERGY_PRICING!EN$20*(1+INDEX(DA_LMP_Basis!$C$23:$AF$35,MATCH(LMP_BY_NODE!EL$1,DA_LMP_Basis!$C$23:$C$35,0),MATCH(LMP_BY_NODE!$A12,DA_LMP_Basis!$C$23:$AF$23,0)))</f>
        <v>58.437110147206482</v>
      </c>
      <c r="EM12" s="30">
        <f>ENERGY_PRICING!EO$20*(1+INDEX(DA_LMP_Basis!$C$23:$AF$35,MATCH(LMP_BY_NODE!EM$1,DA_LMP_Basis!$C$23:$C$35,0),MATCH(LMP_BY_NODE!$A12,DA_LMP_Basis!$C$23:$AF$23,0)))</f>
        <v>45.113524527221017</v>
      </c>
      <c r="EN12" s="30">
        <f>ENERGY_PRICING!EP$20*(1+INDEX(DA_LMP_Basis!$C$23:$AF$35,MATCH(LMP_BY_NODE!EN$1,DA_LMP_Basis!$C$23:$C$35,0),MATCH(LMP_BY_NODE!$A12,DA_LMP_Basis!$C$23:$AF$23,0)))</f>
        <v>45.327826426370287</v>
      </c>
      <c r="EO12" s="30">
        <f>ENERGY_PRICING!EQ$20*(1+INDEX(DA_LMP_Basis!$C$23:$AF$35,MATCH(LMP_BY_NODE!EO$1,DA_LMP_Basis!$C$23:$C$35,0),MATCH(LMP_BY_NODE!$A12,DA_LMP_Basis!$C$23:$AF$23,0)))</f>
        <v>67.235332709211534</v>
      </c>
      <c r="EP12" s="30">
        <f>ENERGY_PRICING!ER$20*(1+INDEX(DA_LMP_Basis!$C$23:$AF$35,MATCH(LMP_BY_NODE!EP$1,DA_LMP_Basis!$C$23:$C$35,0),MATCH(LMP_BY_NODE!$A12,DA_LMP_Basis!$C$23:$AF$23,0)))</f>
        <v>104.41724546988212</v>
      </c>
      <c r="EQ12" s="30">
        <f>ENERGY_PRICING!ES$20*(1+INDEX(DA_LMP_Basis!$C$23:$AF$35,MATCH(LMP_BY_NODE!EQ$1,DA_LMP_Basis!$C$23:$C$35,0),MATCH(LMP_BY_NODE!$A12,DA_LMP_Basis!$C$23:$AF$23,0)))</f>
        <v>195.59388598795846</v>
      </c>
      <c r="ER12" s="30">
        <f>ENERGY_PRICING!ET$20*(1+INDEX(DA_LMP_Basis!$C$23:$AF$35,MATCH(LMP_BY_NODE!ER$1,DA_LMP_Basis!$C$23:$C$35,0),MATCH(LMP_BY_NODE!$A12,DA_LMP_Basis!$C$23:$AF$23,0)))</f>
        <v>169.56055003972651</v>
      </c>
      <c r="ES12" s="30">
        <f>ENERGY_PRICING!EU$20*(1+INDEX(DA_LMP_Basis!$C$23:$AF$35,MATCH(LMP_BY_NODE!ES$1,DA_LMP_Basis!$C$23:$C$35,0),MATCH(LMP_BY_NODE!$A12,DA_LMP_Basis!$C$23:$AF$23,0)))</f>
        <v>103.00192453752742</v>
      </c>
      <c r="ET12" s="30">
        <f>ENERGY_PRICING!EV$20*(1+INDEX(DA_LMP_Basis!$C$23:$AF$35,MATCH(LMP_BY_NODE!ET$1,DA_LMP_Basis!$C$23:$C$35,0),MATCH(LMP_BY_NODE!$A12,DA_LMP_Basis!$C$23:$AF$23,0)))</f>
        <v>69.027317507258928</v>
      </c>
      <c r="EU12" s="30">
        <f>ENERGY_PRICING!EW$20*(1+INDEX(DA_LMP_Basis!$C$23:$AF$35,MATCH(LMP_BY_NODE!EU$1,DA_LMP_Basis!$C$23:$C$35,0),MATCH(LMP_BY_NODE!$A12,DA_LMP_Basis!$C$23:$AF$23,0)))</f>
        <v>47.556803699860325</v>
      </c>
      <c r="EV12" s="30">
        <f>ENERGY_PRICING!EX$20*(1+INDEX(DA_LMP_Basis!$C$23:$AF$35,MATCH(LMP_BY_NODE!EV$1,DA_LMP_Basis!$C$23:$C$35,0),MATCH(LMP_BY_NODE!$A12,DA_LMP_Basis!$C$23:$AF$23,0)))</f>
        <v>47.841203224558647</v>
      </c>
      <c r="EW12" s="30">
        <f>ENERGY_PRICING!EY$20*(1+INDEX(DA_LMP_Basis!$C$23:$AF$35,MATCH(LMP_BY_NODE!EW$1,DA_LMP_Basis!$C$23:$C$35,0),MATCH(LMP_BY_NODE!$A12,DA_LMP_Basis!$C$23:$AF$23,0)))</f>
        <v>62.114327174422669</v>
      </c>
      <c r="EX12" s="30">
        <f>ENERGY_PRICING!EZ$20*(1+INDEX(DA_LMP_Basis!$C$23:$AF$35,MATCH(LMP_BY_NODE!EX$1,DA_LMP_Basis!$C$23:$C$35,0),MATCH(LMP_BY_NODE!$A12,DA_LMP_Basis!$C$23:$AF$23,0)))</f>
        <v>61.912369512627357</v>
      </c>
      <c r="EY12" s="30">
        <f>ENERGY_PRICING!FA$20*(1+INDEX(DA_LMP_Basis!$C$23:$AF$35,MATCH(LMP_BY_NODE!EY$1,DA_LMP_Basis!$C$23:$C$35,0),MATCH(LMP_BY_NODE!$A12,DA_LMP_Basis!$C$23:$AF$23,0)))</f>
        <v>47.476107770309504</v>
      </c>
      <c r="EZ12" s="30">
        <f>ENERGY_PRICING!FB$20*(1+INDEX(DA_LMP_Basis!$C$23:$AF$35,MATCH(LMP_BY_NODE!EZ$1,DA_LMP_Basis!$C$23:$C$35,0),MATCH(LMP_BY_NODE!$A12,DA_LMP_Basis!$C$23:$AF$23,0)))</f>
        <v>47.701632602740929</v>
      </c>
      <c r="FA12" s="30">
        <f>ENERGY_PRICING!FC$20*(1+INDEX(DA_LMP_Basis!$C$23:$AF$35,MATCH(LMP_BY_NODE!FA$1,DA_LMP_Basis!$C$23:$C$35,0),MATCH(LMP_BY_NODE!$A12,DA_LMP_Basis!$C$23:$AF$23,0)))</f>
        <v>68.545228794075982</v>
      </c>
      <c r="FB12" s="30">
        <f>ENERGY_PRICING!FD$20*(1+INDEX(DA_LMP_Basis!$C$23:$AF$35,MATCH(LMP_BY_NODE!FB$1,DA_LMP_Basis!$C$23:$C$35,0),MATCH(LMP_BY_NODE!$A12,DA_LMP_Basis!$C$23:$AF$23,0)))</f>
        <v>106.24720728449329</v>
      </c>
      <c r="FC12" s="30">
        <f>ENERGY_PRICING!FE$20*(1+INDEX(DA_LMP_Basis!$C$23:$AF$35,MATCH(LMP_BY_NODE!FC$1,DA_LMP_Basis!$C$23:$C$35,0),MATCH(LMP_BY_NODE!$A12,DA_LMP_Basis!$C$23:$AF$23,0)))</f>
        <v>197.09809317189919</v>
      </c>
      <c r="FD12" s="30">
        <f>ENERGY_PRICING!FF$20*(1+INDEX(DA_LMP_Basis!$C$23:$AF$35,MATCH(LMP_BY_NODE!FD$1,DA_LMP_Basis!$C$23:$C$35,0),MATCH(LMP_BY_NODE!$A12,DA_LMP_Basis!$C$23:$AF$23,0)))</f>
        <v>170.89294886655091</v>
      </c>
      <c r="FE12" s="30">
        <f>ENERGY_PRICING!FG$20*(1+INDEX(DA_LMP_Basis!$C$23:$AF$35,MATCH(LMP_BY_NODE!FE$1,DA_LMP_Basis!$C$23:$C$35,0),MATCH(LMP_BY_NODE!$A12,DA_LMP_Basis!$C$23:$AF$23,0)))</f>
        <v>104.60714860734608</v>
      </c>
      <c r="FF12" s="30">
        <f>ENERGY_PRICING!FH$20*(1+INDEX(DA_LMP_Basis!$C$23:$AF$35,MATCH(LMP_BY_NODE!FF$1,DA_LMP_Basis!$C$23:$C$35,0),MATCH(LMP_BY_NODE!$A12,DA_LMP_Basis!$C$23:$AF$23,0)))</f>
        <v>71.549171023027114</v>
      </c>
      <c r="FG12" s="30">
        <f>ENERGY_PRICING!FI$20*(1+INDEX(DA_LMP_Basis!$C$23:$AF$35,MATCH(LMP_BY_NODE!FG$1,DA_LMP_Basis!$C$23:$C$35,0),MATCH(LMP_BY_NODE!$A12,DA_LMP_Basis!$C$23:$AF$23,0)))</f>
        <v>49.423524150779592</v>
      </c>
      <c r="FH12" s="30">
        <f>ENERGY_PRICING!FJ$20*(1+INDEX(DA_LMP_Basis!$C$23:$AF$35,MATCH(LMP_BY_NODE!FH$1,DA_LMP_Basis!$C$23:$C$35,0),MATCH(LMP_BY_NODE!$A12,DA_LMP_Basis!$C$23:$AF$23,0)))</f>
        <v>49.799495457484269</v>
      </c>
      <c r="FI12" s="30">
        <f>ENERGY_PRICING!FK$20*(1+INDEX(DA_LMP_Basis!$C$23:$AF$35,MATCH(LMP_BY_NODE!FI$1,DA_LMP_Basis!$C$23:$C$35,0),MATCH(LMP_BY_NODE!$A12,DA_LMP_Basis!$C$23:$AF$23,0)))</f>
        <v>64.646955043481285</v>
      </c>
      <c r="FJ12" s="30">
        <f>ENERGY_PRICING!FL$20*(1+INDEX(DA_LMP_Basis!$C$23:$AF$35,MATCH(LMP_BY_NODE!FJ$1,DA_LMP_Basis!$C$23:$C$35,0),MATCH(LMP_BY_NODE!$A12,DA_LMP_Basis!$C$23:$AF$23,0)))</f>
        <v>64.436762830562259</v>
      </c>
      <c r="FK12" s="30">
        <f>ENERGY_PRICING!FM$20*(1+INDEX(DA_LMP_Basis!$C$23:$AF$35,MATCH(LMP_BY_NODE!FK$1,DA_LMP_Basis!$C$23:$C$35,0),MATCH(LMP_BY_NODE!$A12,DA_LMP_Basis!$C$23:$AF$23,0)))</f>
        <v>49.192264386204357</v>
      </c>
      <c r="FL12" s="30">
        <f>ENERGY_PRICING!FN$20*(1+INDEX(DA_LMP_Basis!$C$23:$AF$35,MATCH(LMP_BY_NODE!FL$1,DA_LMP_Basis!$C$23:$C$35,0),MATCH(LMP_BY_NODE!$A12,DA_LMP_Basis!$C$23:$AF$23,0)))</f>
        <v>49.425941444068805</v>
      </c>
      <c r="FM12" s="30">
        <f>ENERGY_PRICING!FO$20*(1+INDEX(DA_LMP_Basis!$C$23:$AF$35,MATCH(LMP_BY_NODE!FM$1,DA_LMP_Basis!$C$23:$C$35,0),MATCH(LMP_BY_NODE!$A12,DA_LMP_Basis!$C$23:$AF$23,0)))</f>
        <v>69.496724085829669</v>
      </c>
      <c r="FN12" s="30">
        <f>ENERGY_PRICING!FP$20*(1+INDEX(DA_LMP_Basis!$C$23:$AF$35,MATCH(LMP_BY_NODE!FN$1,DA_LMP_Basis!$C$23:$C$35,0),MATCH(LMP_BY_NODE!$A12,DA_LMP_Basis!$C$23:$AF$23,0)))</f>
        <v>107.5764730719178</v>
      </c>
      <c r="FO12" s="30">
        <f>ENERGY_PRICING!FQ$20*(1+INDEX(DA_LMP_Basis!$C$23:$AF$35,MATCH(LMP_BY_NODE!FO$1,DA_LMP_Basis!$C$23:$C$35,0),MATCH(LMP_BY_NODE!$A12,DA_LMP_Basis!$C$23:$AF$23,0)))</f>
        <v>197.39620505229519</v>
      </c>
      <c r="FP12" s="30">
        <f>ENERGY_PRICING!FR$20*(1+INDEX(DA_LMP_Basis!$C$23:$AF$35,MATCH(LMP_BY_NODE!FP$1,DA_LMP_Basis!$C$23:$C$35,0),MATCH(LMP_BY_NODE!$A12,DA_LMP_Basis!$C$23:$AF$23,0)))</f>
        <v>171.15701084148543</v>
      </c>
      <c r="FQ12" s="30">
        <f>ENERGY_PRICING!FS$20*(1+INDEX(DA_LMP_Basis!$C$23:$AF$35,MATCH(LMP_BY_NODE!FQ$1,DA_LMP_Basis!$C$23:$C$35,0),MATCH(LMP_BY_NODE!$A12,DA_LMP_Basis!$C$23:$AF$23,0)))</f>
        <v>104.92528055819672</v>
      </c>
      <c r="FR12" s="30">
        <f>ENERGY_PRICING!FT$20*(1+INDEX(DA_LMP_Basis!$C$23:$AF$35,MATCH(LMP_BY_NODE!FR$1,DA_LMP_Basis!$C$23:$C$35,0),MATCH(LMP_BY_NODE!$A12,DA_LMP_Basis!$C$23:$AF$23,0)))</f>
        <v>72.048965533846754</v>
      </c>
      <c r="FS12" s="30">
        <f>ENERGY_PRICING!FU$20*(1+INDEX(DA_LMP_Basis!$C$23:$AF$35,MATCH(LMP_BY_NODE!FS$1,DA_LMP_Basis!$C$23:$C$35,0),MATCH(LMP_BY_NODE!$A12,DA_LMP_Basis!$C$23:$AF$23,0)))</f>
        <v>49.793480862686394</v>
      </c>
      <c r="FT12" s="30">
        <f>ENERGY_PRICING!FV$20*(1+INDEX(DA_LMP_Basis!$C$23:$AF$35,MATCH(LMP_BY_NODE!FT$1,DA_LMP_Basis!$C$23:$C$35,0),MATCH(LMP_BY_NODE!$A12,DA_LMP_Basis!$C$23:$AF$23,0)))</f>
        <v>50.187600358295228</v>
      </c>
      <c r="FU12" s="30">
        <f>ENERGY_PRICING!FW$20*(1+INDEX(DA_LMP_Basis!$C$23:$AF$35,MATCH(LMP_BY_NODE!FU$1,DA_LMP_Basis!$C$23:$C$35,0),MATCH(LMP_BY_NODE!$A12,DA_LMP_Basis!$C$23:$AF$23,0)))</f>
        <v>65.148884873659711</v>
      </c>
      <c r="FV12" s="30">
        <f>ENERGY_PRICING!FX$20*(1+INDEX(DA_LMP_Basis!$C$23:$AF$35,MATCH(LMP_BY_NODE!FV$1,DA_LMP_Basis!$C$23:$C$35,0),MATCH(LMP_BY_NODE!$A12,DA_LMP_Basis!$C$23:$AF$23,0)))</f>
        <v>64.937060693053041</v>
      </c>
      <c r="FW12" s="30">
        <f>ENERGY_PRICING!FY$20*(1+INDEX(DA_LMP_Basis!$C$23:$AF$35,MATCH(LMP_BY_NODE!FW$1,DA_LMP_Basis!$C$23:$C$35,0),MATCH(LMP_BY_NODE!$A12,DA_LMP_Basis!$C$23:$AF$23,0)))</f>
        <v>49.532381546447013</v>
      </c>
      <c r="FX12" s="30">
        <f>ENERGY_PRICING!FZ$20*(1+INDEX(DA_LMP_Basis!$C$23:$AF$35,MATCH(LMP_BY_NODE!FX$1,DA_LMP_Basis!$C$23:$C$35,0),MATCH(LMP_BY_NODE!$A12,DA_LMP_Basis!$C$23:$AF$23,0)))</f>
        <v>49.767674256250366</v>
      </c>
      <c r="FY12" s="30">
        <f>ENERGY_PRICING!GA$20*(1+INDEX(DA_LMP_Basis!$C$23:$AF$35,MATCH(LMP_BY_NODE!FY$1,DA_LMP_Basis!$C$23:$C$35,0),MATCH(LMP_BY_NODE!$A12,DA_LMP_Basis!$C$23:$AF$23,0)))</f>
        <v>69.685296546884913</v>
      </c>
      <c r="FZ12" s="30">
        <f>ENERGY_PRICING!GB$20*(1+INDEX(DA_LMP_Basis!$C$23:$AF$35,MATCH(LMP_BY_NODE!FZ$1,DA_LMP_Basis!$C$23:$C$35,0),MATCH(LMP_BY_NODE!$A12,DA_LMP_Basis!$C$23:$AF$23,0)))</f>
        <v>107.83991412423153</v>
      </c>
      <c r="GA12" s="30">
        <f>ENERGY_PRICING!GC$20*(1+INDEX(DA_LMP_Basis!$C$23:$AF$35,MATCH(LMP_BY_NODE!GA$1,DA_LMP_Basis!$C$23:$C$35,0),MATCH(LMP_BY_NODE!$A12,DA_LMP_Basis!$C$23:$AF$23,0)))</f>
        <v>198.32090810543406</v>
      </c>
      <c r="GB12" s="30">
        <f>ENERGY_PRICING!GD$20*(1+INDEX(DA_LMP_Basis!$C$23:$AF$35,MATCH(LMP_BY_NODE!GB$1,DA_LMP_Basis!$C$23:$C$35,0),MATCH(LMP_BY_NODE!$A12,DA_LMP_Basis!$C$23:$AF$23,0)))</f>
        <v>171.97609565660736</v>
      </c>
      <c r="GC12" s="30">
        <f>ENERGY_PRICING!GE$20*(1+INDEX(DA_LMP_Basis!$C$23:$AF$35,MATCH(LMP_BY_NODE!GC$1,DA_LMP_Basis!$C$23:$C$35,0),MATCH(LMP_BY_NODE!$A12,DA_LMP_Basis!$C$23:$AF$23,0)))</f>
        <v>105.91208318364659</v>
      </c>
      <c r="GD12" s="30">
        <f>ENERGY_PRICING!GF$20*(1+INDEX(DA_LMP_Basis!$C$23:$AF$35,MATCH(LMP_BY_NODE!GD$1,DA_LMP_Basis!$C$23:$C$35,0),MATCH(LMP_BY_NODE!$A12,DA_LMP_Basis!$C$23:$AF$23,0)))</f>
        <v>73.599261045327054</v>
      </c>
      <c r="GE12" s="30">
        <f>ENERGY_PRICING!GG$20*(1+INDEX(DA_LMP_Basis!$C$23:$AF$35,MATCH(LMP_BY_NODE!GE$1,DA_LMP_Basis!$C$23:$C$35,0),MATCH(LMP_BY_NODE!$A12,DA_LMP_Basis!$C$23:$AF$23,0)))</f>
        <v>50.941036943225477</v>
      </c>
      <c r="GF12" s="30">
        <f>ENERGY_PRICING!GH$20*(1+INDEX(DA_LMP_Basis!$C$23:$AF$35,MATCH(LMP_BY_NODE!GF$1,DA_LMP_Basis!$C$23:$C$35,0),MATCH(LMP_BY_NODE!$A12,DA_LMP_Basis!$C$23:$AF$23,0)))</f>
        <v>51.391449685739836</v>
      </c>
      <c r="GG12" s="30">
        <f>ENERGY_PRICING!GI$20*(1+INDEX(DA_LMP_Basis!$C$23:$AF$35,MATCH(LMP_BY_NODE!GG$1,DA_LMP_Basis!$C$23:$C$35,0),MATCH(LMP_BY_NODE!$A12,DA_LMP_Basis!$C$23:$AF$23,0)))</f>
        <v>66.705803859279499</v>
      </c>
      <c r="GH12" s="30">
        <f>ENERGY_PRICING!GJ$20*(1+INDEX(DA_LMP_Basis!$C$23:$AF$35,MATCH(LMP_BY_NODE!GH$1,DA_LMP_Basis!$C$23:$C$35,0),MATCH(LMP_BY_NODE!$A12,DA_LMP_Basis!$C$23:$AF$23,0)))</f>
        <v>66.488917533878805</v>
      </c>
      <c r="GI12" s="30">
        <f>ENERGY_PRICING!GK$20*(1+INDEX(DA_LMP_Basis!$C$23:$AF$35,MATCH(LMP_BY_NODE!GI$1,DA_LMP_Basis!$C$23:$C$35,0),MATCH(LMP_BY_NODE!$A12,DA_LMP_Basis!$C$23:$AF$23,0)))</f>
        <v>50.587379341514662</v>
      </c>
      <c r="GJ12" s="30">
        <f>ENERGY_PRICING!GL$20*(1+INDEX(DA_LMP_Basis!$C$23:$AF$35,MATCH(LMP_BY_NODE!GJ$1,DA_LMP_Basis!$C$23:$C$35,0),MATCH(LMP_BY_NODE!$A12,DA_LMP_Basis!$C$23:$AF$23,0)))</f>
        <v>50.827683586848671</v>
      </c>
      <c r="GK12" s="30">
        <f>ENERGY_PRICING!GM$20*(1+INDEX(DA_LMP_Basis!$C$23:$AF$35,MATCH(LMP_BY_NODE!GK$1,DA_LMP_Basis!$C$23:$C$35,0),MATCH(LMP_BY_NODE!$A12,DA_LMP_Basis!$C$23:$AF$23,0)))</f>
        <v>70.270223018933009</v>
      </c>
      <c r="GL12" s="30">
        <f>ENERGY_PRICING!GN$20*(1+INDEX(DA_LMP_Basis!$C$23:$AF$35,MATCH(LMP_BY_NODE!GL$1,DA_LMP_Basis!$C$23:$C$35,0),MATCH(LMP_BY_NODE!$A12,DA_LMP_Basis!$C$23:$AF$23,0)))</f>
        <v>108.65707292069747</v>
      </c>
      <c r="GM12" s="30">
        <f>ENERGY_PRICING!GO$20*(1+INDEX(DA_LMP_Basis!$C$23:$AF$35,MATCH(LMP_BY_NODE!GM$1,DA_LMP_Basis!$C$23:$C$35,0),MATCH(LMP_BY_NODE!$A12,DA_LMP_Basis!$C$23:$AF$23,0)))</f>
        <v>199.62184671689553</v>
      </c>
      <c r="GN12" s="30">
        <f>ENERGY_PRICING!GP$20*(1+INDEX(DA_LMP_Basis!$C$23:$AF$35,MATCH(LMP_BY_NODE!GN$1,DA_LMP_Basis!$C$23:$C$35,0),MATCH(LMP_BY_NODE!$A12,DA_LMP_Basis!$C$23:$AF$23,0)))</f>
        <v>173.12844295170584</v>
      </c>
      <c r="GO12" s="30">
        <f>ENERGY_PRICING!GQ$20*(1+INDEX(DA_LMP_Basis!$C$23:$AF$35,MATCH(LMP_BY_NODE!GO$1,DA_LMP_Basis!$C$23:$C$35,0),MATCH(LMP_BY_NODE!$A12,DA_LMP_Basis!$C$23:$AF$23,0)))</f>
        <v>107.30038792967468</v>
      </c>
      <c r="GP12" s="30">
        <f>ENERGY_PRICING!GR$20*(1+INDEX(DA_LMP_Basis!$C$23:$AF$35,MATCH(LMP_BY_NODE!GP$1,DA_LMP_Basis!$C$23:$C$35,0),MATCH(LMP_BY_NODE!$A12,DA_LMP_Basis!$C$23:$AF$23,0)))</f>
        <v>75.780328019437505</v>
      </c>
      <c r="GQ12" s="30">
        <f>ENERGY_PRICING!GS$20*(1+INDEX(DA_LMP_Basis!$C$23:$AF$35,MATCH(LMP_BY_NODE!GQ$1,DA_LMP_Basis!$C$23:$C$35,0),MATCH(LMP_BY_NODE!$A12,DA_LMP_Basis!$C$23:$AF$23,0)))</f>
        <v>52.555501185474043</v>
      </c>
      <c r="GR12" s="30">
        <f>ENERGY_PRICING!GT$20*(1+INDEX(DA_LMP_Basis!$C$23:$AF$35,MATCH(LMP_BY_NODE!GR$1,DA_LMP_Basis!$C$23:$C$35,0),MATCH(LMP_BY_NODE!$A12,DA_LMP_Basis!$C$23:$AF$23,0)))</f>
        <v>53.085111307315039</v>
      </c>
      <c r="GS12" s="30">
        <f>ENERGY_PRICING!GU$20*(1+INDEX(DA_LMP_Basis!$C$23:$AF$35,MATCH(LMP_BY_NODE!GS$1,DA_LMP_Basis!$C$23:$C$35,0),MATCH(LMP_BY_NODE!$A12,DA_LMP_Basis!$C$23:$AF$23,0)))</f>
        <v>68.896189212107146</v>
      </c>
      <c r="GT12" s="30">
        <f>ENERGY_PRICING!GV$20*(1+INDEX(DA_LMP_Basis!$C$23:$AF$35,MATCH(LMP_BY_NODE!GT$1,DA_LMP_Basis!$C$23:$C$35,0),MATCH(LMP_BY_NODE!$A12,DA_LMP_Basis!$C$23:$AF$23,0)))</f>
        <v>68.672181098152805</v>
      </c>
      <c r="GU12" s="30">
        <f>ENERGY_PRICING!GW$20*(1+INDEX(DA_LMP_Basis!$C$23:$AF$35,MATCH(LMP_BY_NODE!GU$1,DA_LMP_Basis!$C$23:$C$35,0),MATCH(LMP_BY_NODE!$A12,DA_LMP_Basis!$C$23:$AF$23,0)))</f>
        <v>52.071625945818006</v>
      </c>
      <c r="GV12" s="30">
        <f>ENERGY_PRICING!GX$20*(1+INDEX(DA_LMP_Basis!$C$23:$AF$35,MATCH(LMP_BY_NODE!GV$1,DA_LMP_Basis!$C$23:$C$35,0),MATCH(LMP_BY_NODE!$A12,DA_LMP_Basis!$C$23:$AF$23,0)))</f>
        <v>52.318980778962242</v>
      </c>
      <c r="GW12" s="30">
        <f>ENERGY_PRICING!GY$20*(1+INDEX(DA_LMP_Basis!$C$23:$AF$35,MATCH(LMP_BY_NODE!GW$1,DA_LMP_Basis!$C$23:$C$35,0),MATCH(LMP_BY_NODE!$A12,DA_LMP_Basis!$C$23:$AF$23,0)))</f>
        <v>71.093139553890197</v>
      </c>
      <c r="GX12" s="30">
        <f>ENERGY_PRICING!GZ$20*(1+INDEX(DA_LMP_Basis!$C$23:$AF$35,MATCH(LMP_BY_NODE!GX$1,DA_LMP_Basis!$C$23:$C$35,0),MATCH(LMP_BY_NODE!$A12,DA_LMP_Basis!$C$23:$AF$23,0)))</f>
        <v>109.80671055454052</v>
      </c>
      <c r="GY12" s="30">
        <f>ENERGY_PRICING!HA$20*(1+INDEX(DA_LMP_Basis!$C$23:$AF$35,MATCH(LMP_BY_NODE!GY$1,DA_LMP_Basis!$C$23:$C$35,0),MATCH(LMP_BY_NODE!$A12,DA_LMP_Basis!$C$23:$AF$23,0)))</f>
        <v>201.42648063814039</v>
      </c>
      <c r="GZ12" s="30">
        <f>ENERGY_PRICING!HB$20*(1+INDEX(DA_LMP_Basis!$C$23:$AF$35,MATCH(LMP_BY_NODE!GZ$1,DA_LMP_Basis!$C$23:$C$35,0),MATCH(LMP_BY_NODE!$A12,DA_LMP_Basis!$C$23:$AF$23,0)))</f>
        <v>174.72695421078308</v>
      </c>
      <c r="HA12" s="30">
        <f>ENERGY_PRICING!HC$20*(1+INDEX(DA_LMP_Basis!$C$23:$AF$35,MATCH(LMP_BY_NODE!HA$1,DA_LMP_Basis!$C$23:$C$35,0),MATCH(LMP_BY_NODE!$A12,DA_LMP_Basis!$C$23:$AF$23,0)))</f>
        <v>109.22621426431851</v>
      </c>
      <c r="HB12" s="30">
        <f>ENERGY_PRICING!HD$20*(1+INDEX(DA_LMP_Basis!$C$23:$AF$35,MATCH(LMP_BY_NODE!HB$1,DA_LMP_Basis!$C$23:$C$35,0),MATCH(LMP_BY_NODE!$A12,DA_LMP_Basis!$C$23:$AF$23,0)))</f>
        <v>78.805856980842378</v>
      </c>
      <c r="HC12" s="30">
        <f>ENERGY_PRICING!HE$20*(1+INDEX(DA_LMP_Basis!$C$23:$AF$35,MATCH(LMP_BY_NODE!HC$1,DA_LMP_Basis!$C$23:$C$35,0),MATCH(LMP_BY_NODE!$A12,DA_LMP_Basis!$C$23:$AF$23,0)))</f>
        <v>54.795051084700681</v>
      </c>
      <c r="HD12" s="30">
        <f>ENERGY_PRICING!HF$20*(1+INDEX(DA_LMP_Basis!$C$23:$AF$35,MATCH(LMP_BY_NODE!HD$1,DA_LMP_Basis!$C$23:$C$35,0),MATCH(LMP_BY_NODE!$A12,DA_LMP_Basis!$C$23:$AF$23,0)))</f>
        <v>55.434522099244361</v>
      </c>
      <c r="HE12" s="30">
        <f>ENERGY_PRICING!HG$20*(1+INDEX(DA_LMP_Basis!$C$23:$AF$35,MATCH(LMP_BY_NODE!HE$1,DA_LMP_Basis!$C$23:$C$35,0),MATCH(LMP_BY_NODE!$A12,DA_LMP_Basis!$C$23:$AF$23,0)))</f>
        <v>71.934644427046067</v>
      </c>
      <c r="HF12" s="30">
        <f>ENERGY_PRICING!HH$20*(1+INDEX(DA_LMP_Basis!$C$23:$AF$35,MATCH(LMP_BY_NODE!HF$1,DA_LMP_Basis!$C$23:$C$35,0),MATCH(LMP_BY_NODE!$A12,DA_LMP_Basis!$C$23:$AF$23,0)))</f>
        <v>71.700757121951895</v>
      </c>
      <c r="HG12" s="30">
        <f>ENERGY_PRICING!HI$20*(1+INDEX(DA_LMP_Basis!$C$23:$AF$35,MATCH(LMP_BY_NODE!HG$1,DA_LMP_Basis!$C$23:$C$35,0),MATCH(LMP_BY_NODE!$A12,DA_LMP_Basis!$C$23:$AF$23,0)))</f>
        <v>54.130540752420011</v>
      </c>
      <c r="HH12" s="30">
        <f>ENERGY_PRICING!HJ$20*(1+INDEX(DA_LMP_Basis!$C$23:$AF$35,MATCH(LMP_BY_NODE!HH$1,DA_LMP_Basis!$C$23:$C$35,0),MATCH(LMP_BY_NODE!$A12,DA_LMP_Basis!$C$23:$AF$23,0)))</f>
        <v>54.387676008571873</v>
      </c>
      <c r="HI12" s="30">
        <f>ENERGY_PRICING!HK$20*(1+INDEX(DA_LMP_Basis!$C$23:$AF$35,MATCH(LMP_BY_NODE!HI$1,DA_LMP_Basis!$C$23:$C$35,0),MATCH(LMP_BY_NODE!$A12,DA_LMP_Basis!$C$23:$AF$23,0)))</f>
        <v>72.234671583344451</v>
      </c>
      <c r="HJ12" s="30">
        <f>ENERGY_PRICING!HL$20*(1+INDEX(DA_LMP_Basis!$C$23:$AF$35,MATCH(LMP_BY_NODE!HJ$1,DA_LMP_Basis!$C$23:$C$35,0),MATCH(LMP_BY_NODE!$A12,DA_LMP_Basis!$C$23:$AF$23,0)))</f>
        <v>111.40146303009512</v>
      </c>
      <c r="HK12" s="30">
        <f>ENERGY_PRICING!HM$20*(1+INDEX(DA_LMP_Basis!$C$23:$AF$35,MATCH(LMP_BY_NODE!HK$1,DA_LMP_Basis!$C$23:$C$35,0),MATCH(LMP_BY_NODE!$A12,DA_LMP_Basis!$C$23:$AF$23,0)))</f>
        <v>203.12842706810687</v>
      </c>
      <c r="HL12" s="30">
        <f>ENERGY_PRICING!HN$20*(1+INDEX(DA_LMP_Basis!$C$23:$AF$35,MATCH(LMP_BY_NODE!HL$1,DA_LMP_Basis!$C$23:$C$35,0),MATCH(LMP_BY_NODE!$A12,DA_LMP_Basis!$C$23:$AF$23,0)))</f>
        <v>176.23450679450659</v>
      </c>
      <c r="HM12" s="30">
        <f>ENERGY_PRICING!HO$20*(1+INDEX(DA_LMP_Basis!$C$23:$AF$35,MATCH(LMP_BY_NODE!HM$1,DA_LMP_Basis!$C$23:$C$35,0),MATCH(LMP_BY_NODE!$A12,DA_LMP_Basis!$C$23:$AF$23,0)))</f>
        <v>111.0424570027469</v>
      </c>
      <c r="HN12" s="30">
        <f>ENERGY_PRICING!HP$20*(1+INDEX(DA_LMP_Basis!$C$23:$AF$35,MATCH(LMP_BY_NODE!HN$1,DA_LMP_Basis!$C$23:$C$35,0),MATCH(LMP_BY_NODE!$A12,DA_LMP_Basis!$C$23:$AF$23,0)))</f>
        <v>81.659226938041883</v>
      </c>
      <c r="HO12" s="30">
        <f>ENERGY_PRICING!HQ$20*(1+INDEX(DA_LMP_Basis!$C$23:$AF$35,MATCH(LMP_BY_NODE!HO$1,DA_LMP_Basis!$C$23:$C$35,0),MATCH(LMP_BY_NODE!$A12,DA_LMP_Basis!$C$23:$AF$23,0)))</f>
        <v>56.907165852604031</v>
      </c>
      <c r="HP12" s="30">
        <f>ENERGY_PRICING!HR$20*(1+INDEX(DA_LMP_Basis!$C$23:$AF$35,MATCH(LMP_BY_NODE!HP$1,DA_LMP_Basis!$C$23:$C$35,0),MATCH(LMP_BY_NODE!$A12,DA_LMP_Basis!$C$23:$AF$23,0)))</f>
        <v>57.650246442434465</v>
      </c>
      <c r="HQ12" s="30">
        <f>ENERGY_PRICING!HS$20*(1+INDEX(DA_LMP_Basis!$C$23:$AF$35,MATCH(LMP_BY_NODE!HQ$1,DA_LMP_Basis!$C$23:$C$35,0),MATCH(LMP_BY_NODE!$A12,DA_LMP_Basis!$C$23:$AF$23,0)))</f>
        <v>74.800205106583348</v>
      </c>
      <c r="HR12" s="30">
        <f>ENERGY_PRICING!HT$20*(1+INDEX(DA_LMP_Basis!$C$23:$AF$35,MATCH(LMP_BY_NODE!HR$1,DA_LMP_Basis!$C$23:$C$35,0),MATCH(LMP_BY_NODE!$A12,DA_LMP_Basis!$C$23:$AF$23,0)))</f>
        <v>74.557000757243543</v>
      </c>
      <c r="HS12" s="30">
        <f>ENERGY_PRICING!HU$20*(1+INDEX(DA_LMP_Basis!$C$23:$AF$35,MATCH(LMP_BY_NODE!HS$1,DA_LMP_Basis!$C$23:$C$35,0),MATCH(LMP_BY_NODE!$A12,DA_LMP_Basis!$C$23:$AF$23,0)))</f>
        <v>56.072298946948578</v>
      </c>
      <c r="HT12" s="30">
        <f>ENERGY_PRICING!HV$20*(1+INDEX(DA_LMP_Basis!$C$23:$AF$35,MATCH(LMP_BY_NODE!HT$1,DA_LMP_Basis!$C$23:$C$35,0),MATCH(LMP_BY_NODE!$A12,DA_LMP_Basis!$C$23:$AF$23,0)))</f>
        <v>56.338658099329727</v>
      </c>
      <c r="HU12" s="30">
        <f>ENERGY_PRICING!HW$20*(1+INDEX(DA_LMP_Basis!$C$23:$AF$35,MATCH(LMP_BY_NODE!HU$1,DA_LMP_Basis!$C$23:$C$35,0),MATCH(LMP_BY_NODE!$A12,DA_LMP_Basis!$C$23:$AF$23,0)))</f>
        <v>73.311248023225303</v>
      </c>
      <c r="HV12" s="30">
        <f>ENERGY_PRICING!HX$20*(1+INDEX(DA_LMP_Basis!$C$23:$AF$35,MATCH(LMP_BY_NODE!HV$1,DA_LMP_Basis!$C$23:$C$35,0),MATCH(LMP_BY_NODE!$A12,DA_LMP_Basis!$C$23:$AF$23,0)))</f>
        <v>112.90547071303732</v>
      </c>
      <c r="HW12" s="30">
        <f>ENERGY_PRICING!HY$20*(1+INDEX(DA_LMP_Basis!$C$23:$AF$35,MATCH(LMP_BY_NODE!HW$1,DA_LMP_Basis!$C$23:$C$35,0),MATCH(LMP_BY_NODE!$A12,DA_LMP_Basis!$C$23:$AF$23,0)))</f>
        <v>204.86549130358426</v>
      </c>
      <c r="HX12" s="30">
        <f>ENERGY_PRICING!HZ$20*(1+INDEX(DA_LMP_Basis!$C$23:$AF$35,MATCH(LMP_BY_NODE!HX$1,DA_LMP_Basis!$C$23:$C$35,0),MATCH(LMP_BY_NODE!$A12,DA_LMP_Basis!$C$23:$AF$23,0)))</f>
        <v>177.77316607906423</v>
      </c>
      <c r="HY12" s="30">
        <f>ENERGY_PRICING!IA$20*(1+INDEX(DA_LMP_Basis!$C$23:$AF$35,MATCH(LMP_BY_NODE!HY$1,DA_LMP_Basis!$C$23:$C$35,0),MATCH(LMP_BY_NODE!$A12,DA_LMP_Basis!$C$23:$AF$23,0)))</f>
        <v>112.89617592616307</v>
      </c>
      <c r="HZ12" s="30">
        <f>ENERGY_PRICING!IB$20*(1+INDEX(DA_LMP_Basis!$C$23:$AF$35,MATCH(LMP_BY_NODE!HZ$1,DA_LMP_Basis!$C$23:$C$35,0),MATCH(LMP_BY_NODE!$A12,DA_LMP_Basis!$C$23:$AF$23,0)))</f>
        <v>84.571473067512912</v>
      </c>
      <c r="IA12" s="30">
        <f>ENERGY_PRICING!IC$20*(1+INDEX(DA_LMP_Basis!$C$23:$AF$35,MATCH(LMP_BY_NODE!IA$1,DA_LMP_Basis!$C$23:$C$35,0),MATCH(LMP_BY_NODE!$A12,DA_LMP_Basis!$C$23:$AF$23,0)))</f>
        <v>59.06286180163621</v>
      </c>
      <c r="IB12" s="30">
        <f>ENERGY_PRICING!ID$20*(1+INDEX(DA_LMP_Basis!$C$23:$AF$35,MATCH(LMP_BY_NODE!IB$1,DA_LMP_Basis!$C$23:$C$35,0),MATCH(LMP_BY_NODE!$A12,DA_LMP_Basis!$C$23:$AF$23,0)))</f>
        <v>59.911689837164559</v>
      </c>
      <c r="IC12" s="30">
        <f>ENERGY_PRICING!IE$20*(1+INDEX(DA_LMP_Basis!$C$23:$AF$35,MATCH(LMP_BY_NODE!IC$1,DA_LMP_Basis!$C$23:$C$35,0),MATCH(LMP_BY_NODE!$A12,DA_LMP_Basis!$C$23:$AF$23,0)))</f>
        <v>77.724893500631353</v>
      </c>
      <c r="ID12" s="30">
        <f>ENERGY_PRICING!IF$20*(1+INDEX(DA_LMP_Basis!$C$23:$AF$35,MATCH(LMP_BY_NODE!ID$1,DA_LMP_Basis!$C$23:$C$35,0),MATCH(LMP_BY_NODE!$A12,DA_LMP_Basis!$C$23:$AF$23,0)))</f>
        <v>77.472179860015103</v>
      </c>
      <c r="IE12" s="30">
        <f>ENERGY_PRICING!IG$20*(1+INDEX(DA_LMP_Basis!$C$23:$AF$35,MATCH(LMP_BY_NODE!IE$1,DA_LMP_Basis!$C$23:$C$35,0),MATCH(LMP_BY_NODE!$A12,DA_LMP_Basis!$C$23:$AF$23,0)))</f>
        <v>58.054123200798415</v>
      </c>
      <c r="IF12" s="30">
        <f>ENERGY_PRICING!IH$20*(1+INDEX(DA_LMP_Basis!$C$23:$AF$35,MATCH(LMP_BY_NODE!IF$1,DA_LMP_Basis!$C$23:$C$35,0),MATCH(LMP_BY_NODE!$A12,DA_LMP_Basis!$C$23:$AF$23,0)))</f>
        <v>58.329896574432077</v>
      </c>
      <c r="IG12" s="30">
        <f>ENERGY_PRICING!II$20*(1+INDEX(DA_LMP_Basis!$C$23:$AF$35,MATCH(LMP_BY_NODE!IG$1,DA_LMP_Basis!$C$23:$C$35,0),MATCH(LMP_BY_NODE!$A12,DA_LMP_Basis!$C$23:$AF$23,0)))</f>
        <v>74.410038441976297</v>
      </c>
      <c r="IH12" s="30">
        <f>ENERGY_PRICING!IJ$20*(1+INDEX(DA_LMP_Basis!$C$23:$AF$35,MATCH(LMP_BY_NODE!IH$1,DA_LMP_Basis!$C$23:$C$35,0),MATCH(LMP_BY_NODE!$A12,DA_LMP_Basis!$C$23:$AF$23,0)))</f>
        <v>114.44051195165822</v>
      </c>
      <c r="II12" s="30">
        <f>ENERGY_PRICING!IK$20*(1+INDEX(DA_LMP_Basis!$C$23:$AF$35,MATCH(LMP_BY_NODE!II$1,DA_LMP_Basis!$C$23:$C$35,0),MATCH(LMP_BY_NODE!$A12,DA_LMP_Basis!$C$23:$AF$23,0)))</f>
        <v>205.66222994451468</v>
      </c>
      <c r="IJ12" s="30">
        <f>ENERGY_PRICING!IL$20*(1+INDEX(DA_LMP_Basis!$C$23:$AF$35,MATCH(LMP_BY_NODE!IJ$1,DA_LMP_Basis!$C$23:$C$35,0),MATCH(LMP_BY_NODE!$A12,DA_LMP_Basis!$C$23:$AF$23,0)))</f>
        <v>178.478902391053</v>
      </c>
      <c r="IK12" s="30">
        <f>ENERGY_PRICING!IM$20*(1+INDEX(DA_LMP_Basis!$C$23:$AF$35,MATCH(LMP_BY_NODE!IK$1,DA_LMP_Basis!$C$23:$C$35,0),MATCH(LMP_BY_NODE!$A12,DA_LMP_Basis!$C$23:$AF$23,0)))</f>
        <v>113.7464205317137</v>
      </c>
      <c r="IL12" s="30">
        <f>ENERGY_PRICING!IN$20*(1+INDEX(DA_LMP_Basis!$C$23:$AF$35,MATCH(LMP_BY_NODE!IL$1,DA_LMP_Basis!$C$23:$C$35,0),MATCH(LMP_BY_NODE!$A12,DA_LMP_Basis!$C$23:$AF$23,0)))</f>
        <v>85.907231973752715</v>
      </c>
      <c r="IM12" s="30">
        <f>ENERGY_PRICING!IO$20*(1+INDEX(DA_LMP_Basis!$C$23:$AF$35,MATCH(LMP_BY_NODE!IM$1,DA_LMP_Basis!$C$23:$C$35,0),MATCH(LMP_BY_NODE!$A12,DA_LMP_Basis!$C$23:$AF$23,0)))</f>
        <v>60.051614103141659</v>
      </c>
      <c r="IN12" s="30">
        <f>ENERGY_PRICING!IP$20*(1+INDEX(DA_LMP_Basis!$C$23:$AF$35,MATCH(LMP_BY_NODE!IN$1,DA_LMP_Basis!$C$23:$C$35,0),MATCH(LMP_BY_NODE!$A12,DA_LMP_Basis!$C$23:$AF$23,0)))</f>
        <v>60.948945282334151</v>
      </c>
      <c r="IO12" s="30">
        <f>ENERGY_PRICING!IQ$20*(1+INDEX(DA_LMP_Basis!$C$23:$AF$35,MATCH(LMP_BY_NODE!IO$1,DA_LMP_Basis!$C$23:$C$35,0),MATCH(LMP_BY_NODE!$A12,DA_LMP_Basis!$C$23:$AF$23,0)))</f>
        <v>79.066359295981371</v>
      </c>
      <c r="IP12" s="30">
        <f>ENERGY_PRICING!IR$20*(1+INDEX(DA_LMP_Basis!$C$23:$AF$35,MATCH(LMP_BY_NODE!IP$1,DA_LMP_Basis!$C$23:$C$35,0),MATCH(LMP_BY_NODE!$A12,DA_LMP_Basis!$C$23:$AF$23,0)))</f>
        <v>78.809284032085415</v>
      </c>
      <c r="IQ12" s="30">
        <f>ENERGY_PRICING!IS$20*(1+INDEX(DA_LMP_Basis!$C$23:$AF$35,MATCH(LMP_BY_NODE!IQ$1,DA_LMP_Basis!$C$23:$C$35,0),MATCH(LMP_BY_NODE!$A12,DA_LMP_Basis!$C$23:$AF$23,0)))</f>
        <v>58.963125833128402</v>
      </c>
      <c r="IR12" s="30">
        <f>ENERGY_PRICING!IT$20*(1+INDEX(DA_LMP_Basis!$C$23:$AF$35,MATCH(LMP_BY_NODE!IR$1,DA_LMP_Basis!$C$23:$C$35,0),MATCH(LMP_BY_NODE!$A12,DA_LMP_Basis!$C$23:$AF$23,0)))</f>
        <v>59.243217224307394</v>
      </c>
      <c r="IS12" s="30">
        <f>ENERGY_PRICING!IU$20*(1+INDEX(DA_LMP_Basis!$C$23:$AF$35,MATCH(LMP_BY_NODE!IS$1,DA_LMP_Basis!$C$23:$C$35,0),MATCH(LMP_BY_NODE!$A12,DA_LMP_Basis!$C$23:$AF$23,0)))</f>
        <v>74.914020256248364</v>
      </c>
      <c r="IT12" s="30">
        <f>ENERGY_PRICING!IV$20*(1+INDEX(DA_LMP_Basis!$C$23:$AF$35,MATCH(LMP_BY_NODE!IT$1,DA_LMP_Basis!$C$23:$C$35,0),MATCH(LMP_BY_NODE!$A12,DA_LMP_Basis!$C$23:$AF$23,0)))</f>
        <v>115.14458877579179</v>
      </c>
      <c r="IU12" s="30">
        <f>ENERGY_PRICING!IW$20*(1+INDEX(DA_LMP_Basis!$C$23:$AF$35,MATCH(LMP_BY_NODE!IU$1,DA_LMP_Basis!$C$23:$C$35,0),MATCH(LMP_BY_NODE!$A12,DA_LMP_Basis!$C$23:$AF$23,0)))</f>
        <v>206.77914291722584</v>
      </c>
      <c r="IV12" s="30">
        <f>ENERGY_PRICING!IX$20*(1+INDEX(DA_LMP_Basis!$C$23:$AF$35,MATCH(LMP_BY_NODE!IV$1,DA_LMP_Basis!$C$23:$C$35,0),MATCH(LMP_BY_NODE!$A12,DA_LMP_Basis!$C$23:$AF$23,0)))</f>
        <v>179.46824318824727</v>
      </c>
      <c r="IW12" s="30">
        <f>ENERGY_PRICING!IY$20*(1+INDEX(DA_LMP_Basis!$C$23:$AF$35,MATCH(LMP_BY_NODE!IW$1,DA_LMP_Basis!$C$23:$C$35,0),MATCH(LMP_BY_NODE!$A12,DA_LMP_Basis!$C$23:$AF$23,0)))</f>
        <v>114.93834117059247</v>
      </c>
      <c r="IX12" s="30">
        <f>ENERGY_PRICING!IZ$20*(1+INDEX(DA_LMP_Basis!$C$23:$AF$35,MATCH(LMP_BY_NODE!IX$1,DA_LMP_Basis!$C$23:$C$35,0),MATCH(LMP_BY_NODE!$A12,DA_LMP_Basis!$C$23:$AF$23,0)))</f>
        <v>87.779773826437903</v>
      </c>
      <c r="IY12" s="30">
        <f>ENERGY_PRICING!JA$20*(1+INDEX(DA_LMP_Basis!$C$23:$AF$35,MATCH(LMP_BY_NODE!IY$1,DA_LMP_Basis!$C$23:$C$35,0),MATCH(LMP_BY_NODE!$A12,DA_LMP_Basis!$C$23:$AF$23,0)))</f>
        <v>61.437702608978171</v>
      </c>
      <c r="IZ12" s="30">
        <f>ENERGY_PRICING!JB$20*(1+INDEX(DA_LMP_Basis!$C$23:$AF$35,MATCH(LMP_BY_NODE!IZ$1,DA_LMP_Basis!$C$23:$C$35,0),MATCH(LMP_BY_NODE!$A12,DA_LMP_Basis!$C$23:$AF$23,0)))</f>
        <v>62.403028218957274</v>
      </c>
      <c r="JA12" s="30">
        <f>ENERGY_PRICING!JC$20*(1+INDEX(DA_LMP_Basis!$C$23:$AF$35,MATCH(LMP_BY_NODE!JA$1,DA_LMP_Basis!$C$23:$C$35,0),MATCH(LMP_BY_NODE!$A12,DA_LMP_Basis!$C$23:$AF$23,0)))</f>
        <v>80.946901386327426</v>
      </c>
      <c r="JB12" s="30">
        <f>ENERGY_PRICING!JD$20*(1+INDEX(DA_LMP_Basis!$C$23:$AF$35,MATCH(LMP_BY_NODE!JB$1,DA_LMP_Basis!$C$23:$C$35,0),MATCH(LMP_BY_NODE!$A12,DA_LMP_Basis!$C$23:$AF$23,0)))</f>
        <v>80.683711753963664</v>
      </c>
      <c r="JC12" s="30">
        <f>ENERGY_PRICING!JE$20*(1+INDEX(DA_LMP_Basis!$C$23:$AF$35,MATCH(LMP_BY_NODE!JC$1,DA_LMP_Basis!$C$23:$C$35,0),MATCH(LMP_BY_NODE!$A12,DA_LMP_Basis!$C$23:$AF$23,0)))</f>
        <v>60.237416773871942</v>
      </c>
      <c r="JD12" s="30">
        <f>ENERGY_PRICING!JF$20*(1+INDEX(DA_LMP_Basis!$C$23:$AF$35,MATCH(LMP_BY_NODE!JD$1,DA_LMP_Basis!$C$23:$C$35,0),MATCH(LMP_BY_NODE!$A12,DA_LMP_Basis!$C$23:$AF$23,0)))</f>
        <v>60.523561404551323</v>
      </c>
      <c r="JE12" s="30">
        <f>ENERGY_PRICING!JG$20*(1+INDEX(DA_LMP_Basis!$C$23:$AF$35,MATCH(LMP_BY_NODE!JE$1,DA_LMP_Basis!$C$23:$C$35,0),MATCH(LMP_BY_NODE!$A12,DA_LMP_Basis!$C$23:$AF$23,0)))</f>
        <v>75.620530267754305</v>
      </c>
      <c r="JF12" s="30">
        <f>ENERGY_PRICING!JH$20*(1+INDEX(DA_LMP_Basis!$C$23:$AF$35,MATCH(LMP_BY_NODE!JF$1,DA_LMP_Basis!$C$23:$C$35,0),MATCH(LMP_BY_NODE!$A12,DA_LMP_Basis!$C$23:$AF$23,0)))</f>
        <v>116.13160320971168</v>
      </c>
      <c r="JG12" s="30">
        <f>ENERGY_PRICING!JI$20*(1+INDEX(DA_LMP_Basis!$C$23:$AF$35,MATCH(LMP_BY_NODE!JG$1,DA_LMP_Basis!$C$23:$C$35,0),MATCH(LMP_BY_NODE!$A12,DA_LMP_Basis!$C$23:$AF$23,0)))</f>
        <v>208.21972993429438</v>
      </c>
      <c r="JH12" s="30">
        <f>ENERGY_PRICING!JJ$20*(1+INDEX(DA_LMP_Basis!$C$23:$AF$35,MATCH(LMP_BY_NODE!JH$1,DA_LMP_Basis!$C$23:$C$35,0),MATCH(LMP_BY_NODE!$A12,DA_LMP_Basis!$C$23:$AF$23,0)))</f>
        <v>180.74428845114255</v>
      </c>
      <c r="JI12" s="30">
        <f>ENERGY_PRICING!JK$20*(1+INDEX(DA_LMP_Basis!$C$23:$AF$35,MATCH(LMP_BY_NODE!JI$1,DA_LMP_Basis!$C$23:$C$35,0),MATCH(LMP_BY_NODE!$A12,DA_LMP_Basis!$C$23:$AF$23,0)))</f>
        <v>116.47567258288404</v>
      </c>
      <c r="JJ12" s="30">
        <f>ENERGY_PRICING!JL$20*(1+INDEX(DA_LMP_Basis!$C$23:$AF$35,MATCH(LMP_BY_NODE!JJ$1,DA_LMP_Basis!$C$23:$C$35,0),MATCH(LMP_BY_NODE!$A12,DA_LMP_Basis!$C$23:$AF$23,0)))</f>
        <v>90.194966010434015</v>
      </c>
      <c r="JK12" s="30">
        <f>ENERGY_PRICING!JM$20*(1+INDEX(DA_LMP_Basis!$C$23:$AF$35,MATCH(LMP_BY_NODE!JK$1,DA_LMP_Basis!$C$23:$C$35,0),MATCH(LMP_BY_NODE!$A12,DA_LMP_Basis!$C$23:$AF$23,0)))</f>
        <v>63.225470460907729</v>
      </c>
      <c r="JL12" s="30">
        <f>ENERGY_PRICING!JN$20*(1+INDEX(DA_LMP_Basis!$C$23:$AF$35,MATCH(LMP_BY_NODE!JL$1,DA_LMP_Basis!$C$23:$C$35,0),MATCH(LMP_BY_NODE!$A12,DA_LMP_Basis!$C$23:$AF$23,0)))</f>
        <v>64.278494841173654</v>
      </c>
      <c r="JM12" s="30">
        <f>ENERGY_PRICING!JO$20*(1+INDEX(DA_LMP_Basis!$C$23:$AF$35,MATCH(LMP_BY_NODE!JM$1,DA_LMP_Basis!$C$23:$C$35,0),MATCH(LMP_BY_NODE!$A12,DA_LMP_Basis!$C$23:$AF$23,0)))</f>
        <v>83.372412224318296</v>
      </c>
      <c r="JN12" s="30">
        <f>ENERGY_PRICING!JP$20*(1+INDEX(DA_LMP_Basis!$C$23:$AF$35,MATCH(LMP_BY_NODE!JN$1,DA_LMP_Basis!$C$23:$C$35,0),MATCH(LMP_BY_NODE!$A12,DA_LMP_Basis!$C$23:$AF$23,0)))</f>
        <v>83.101336319659822</v>
      </c>
      <c r="JO12" s="30">
        <f>ENERGY_PRICING!JQ$20*(1+INDEX(DA_LMP_Basis!$C$23:$AF$35,MATCH(LMP_BY_NODE!JO$1,DA_LMP_Basis!$C$23:$C$35,0),MATCH(LMP_BY_NODE!$A12,DA_LMP_Basis!$C$23:$AF$23,0)))</f>
        <v>61.880988860555938</v>
      </c>
      <c r="JP12" s="30">
        <f>ENERGY_PRICING!JR$20*(1+INDEX(DA_LMP_Basis!$C$23:$AF$35,MATCH(LMP_BY_NODE!JP$1,DA_LMP_Basis!$C$23:$C$35,0),MATCH(LMP_BY_NODE!$A12,DA_LMP_Basis!$C$23:$AF$23,0)))</f>
        <v>62.174940919789307</v>
      </c>
      <c r="JQ12" s="30">
        <f>ENERGY_PRICING!JS$20*(1+INDEX(DA_LMP_Basis!$C$23:$AF$35,MATCH(LMP_BY_NODE!JQ$1,DA_LMP_Basis!$C$23:$C$35,0),MATCH(LMP_BY_NODE!$A12,DA_LMP_Basis!$C$23:$AF$23,0)))</f>
        <v>76.531782240711408</v>
      </c>
      <c r="JR12" s="30">
        <f>ENERGY_PRICING!JT$20*(1+INDEX(DA_LMP_Basis!$C$23:$AF$35,MATCH(LMP_BY_NODE!JR$1,DA_LMP_Basis!$C$23:$C$35,0),MATCH(LMP_BY_NODE!$A12,DA_LMP_Basis!$C$23:$AF$23,0)))</f>
        <v>117.40464794453369</v>
      </c>
      <c r="JS12" s="30">
        <f>ENERGY_PRICING!JU$20*(1+INDEX(DA_LMP_Basis!$C$23:$AF$35,MATCH(LMP_BY_NODE!JS$1,DA_LMP_Basis!$C$23:$C$35,0),MATCH(LMP_BY_NODE!$A12,DA_LMP_Basis!$C$23:$AF$23,0)))</f>
        <v>207.24128051152169</v>
      </c>
      <c r="JT12" s="30">
        <f>ENERGY_PRICING!JV$20*(1+INDEX(DA_LMP_Basis!$C$23:$AF$35,MATCH(LMP_BY_NODE!JT$1,DA_LMP_Basis!$C$23:$C$35,0),MATCH(LMP_BY_NODE!$A12,DA_LMP_Basis!$C$23:$AF$23,0)))</f>
        <v>179.87759609856789</v>
      </c>
      <c r="JU12" s="30">
        <f>ENERGY_PRICING!JW$20*(1+INDEX(DA_LMP_Basis!$C$23:$AF$35,MATCH(LMP_BY_NODE!JU$1,DA_LMP_Basis!$C$23:$C$35,0),MATCH(LMP_BY_NODE!$A12,DA_LMP_Basis!$C$23:$AF$23,0)))</f>
        <v>115.43151418415857</v>
      </c>
      <c r="JV12" s="30">
        <f>ENERGY_PRICING!JX$20*(1+INDEX(DA_LMP_Basis!$C$23:$AF$35,MATCH(LMP_BY_NODE!JV$1,DA_LMP_Basis!$C$23:$C$35,0),MATCH(LMP_BY_NODE!$A12,DA_LMP_Basis!$C$23:$AF$23,0)))</f>
        <v>88.554562917585955</v>
      </c>
      <c r="JW12" s="30">
        <f>ENERGY_PRICING!JY$20*(1+INDEX(DA_LMP_Basis!$C$23:$AF$35,MATCH(LMP_BY_NODE!JW$1,DA_LMP_Basis!$C$23:$C$35,0),MATCH(LMP_BY_NODE!$A12,DA_LMP_Basis!$C$23:$AF$23,0)))</f>
        <v>62.011215159390787</v>
      </c>
      <c r="JX12" s="30">
        <f>ENERGY_PRICING!JZ$20*(1+INDEX(DA_LMP_Basis!$C$23:$AF$35,MATCH(LMP_BY_NODE!JX$1,DA_LMP_Basis!$C$23:$C$35,0),MATCH(LMP_BY_NODE!$A12,DA_LMP_Basis!$C$23:$AF$23,0)))</f>
        <v>63.004674369244697</v>
      </c>
      <c r="JY12" s="30">
        <f>ENERGY_PRICING!KA$20*(1+INDEX(DA_LMP_Basis!$C$23:$AF$35,MATCH(LMP_BY_NODE!JY$1,DA_LMP_Basis!$C$23:$C$35,0),MATCH(LMP_BY_NODE!$A12,DA_LMP_Basis!$C$23:$AF$23,0)))</f>
        <v>81.725000682188551</v>
      </c>
      <c r="JZ12" s="30">
        <f>ENERGY_PRICING!KB$20*(1+INDEX(DA_LMP_Basis!$C$23:$AF$35,MATCH(LMP_BY_NODE!JZ$1,DA_LMP_Basis!$C$23:$C$35,0),MATCH(LMP_BY_NODE!$A12,DA_LMP_Basis!$C$23:$AF$23,0)))</f>
        <v>81.459281148567143</v>
      </c>
      <c r="KA12" s="30">
        <f>ENERGY_PRICING!KC$20*(1+INDEX(DA_LMP_Basis!$C$23:$AF$35,MATCH(LMP_BY_NODE!KA$1,DA_LMP_Basis!$C$23:$C$35,0),MATCH(LMP_BY_NODE!$A12,DA_LMP_Basis!$C$23:$AF$23,0)))</f>
        <v>60.764671595130608</v>
      </c>
      <c r="KB12" s="30">
        <f>ENERGY_PRICING!KD$20*(1+INDEX(DA_LMP_Basis!$C$23:$AF$35,MATCH(LMP_BY_NODE!KB$1,DA_LMP_Basis!$C$23:$C$35,0),MATCH(LMP_BY_NODE!$A12,DA_LMP_Basis!$C$23:$AF$23,0)))</f>
        <v>61.053320834144529</v>
      </c>
      <c r="KC12" s="30">
        <f>ENERGY_PRICING!KE$20*(1+INDEX(DA_LMP_Basis!$C$23:$AF$35,MATCH(LMP_BY_NODE!KC$1,DA_LMP_Basis!$C$23:$C$35,0),MATCH(LMP_BY_NODE!$A12,DA_LMP_Basis!$C$23:$AF$23,0)))</f>
        <v>75.912858179633389</v>
      </c>
      <c r="KD12" s="30">
        <f>ENERGY_PRICING!KF$20*(1+INDEX(DA_LMP_Basis!$C$23:$AF$35,MATCH(LMP_BY_NODE!KD$1,DA_LMP_Basis!$C$23:$C$35,0),MATCH(LMP_BY_NODE!$A12,DA_LMP_Basis!$C$23:$AF$23,0)))</f>
        <v>116.53999355629337</v>
      </c>
      <c r="KE12" s="30">
        <f>ENERGY_PRICING!KG$20*(1+INDEX(DA_LMP_Basis!$C$23:$AF$35,MATCH(LMP_BY_NODE!KE$1,DA_LMP_Basis!$C$23:$C$35,0),MATCH(LMP_BY_NODE!$A12,DA_LMP_Basis!$C$23:$AF$23,0)))</f>
        <v>208.8810439606585</v>
      </c>
      <c r="KF12" s="30">
        <f>ENERGY_PRICING!KH$20*(1+INDEX(DA_LMP_Basis!$C$23:$AF$35,MATCH(LMP_BY_NODE!KF$1,DA_LMP_Basis!$C$23:$C$35,0),MATCH(LMP_BY_NODE!$A12,DA_LMP_Basis!$C$23:$AF$23,0)))</f>
        <v>181.33006815110494</v>
      </c>
      <c r="KG12" s="30">
        <f>ENERGY_PRICING!KI$20*(1+INDEX(DA_LMP_Basis!$C$23:$AF$35,MATCH(LMP_BY_NODE!KG$1,DA_LMP_Basis!$C$23:$C$35,0),MATCH(LMP_BY_NODE!$A12,DA_LMP_Basis!$C$23:$AF$23,0)))</f>
        <v>117.18139796710098</v>
      </c>
      <c r="KH12" s="30">
        <f>ENERGY_PRICING!KJ$20*(1+INDEX(DA_LMP_Basis!$C$23:$AF$35,MATCH(LMP_BY_NODE!KH$1,DA_LMP_Basis!$C$23:$C$35,0),MATCH(LMP_BY_NODE!$A12,DA_LMP_Basis!$C$23:$AF$23,0)))</f>
        <v>91.303681033350003</v>
      </c>
      <c r="KI12" s="30">
        <f>ENERGY_PRICING!KK$20*(1+INDEX(DA_LMP_Basis!$C$23:$AF$35,MATCH(LMP_BY_NODE!KI$1,DA_LMP_Basis!$C$23:$C$35,0),MATCH(LMP_BY_NODE!$A12,DA_LMP_Basis!$C$23:$AF$23,0)))</f>
        <v>64.046160875548367</v>
      </c>
      <c r="KJ12" s="30">
        <f>ENERGY_PRICING!KL$20*(1+INDEX(DA_LMP_Basis!$C$23:$AF$35,MATCH(LMP_BY_NODE!KJ$1,DA_LMP_Basis!$C$23:$C$35,0),MATCH(LMP_BY_NODE!$A12,DA_LMP_Basis!$C$23:$AF$23,0)))</f>
        <v>65.139444140698288</v>
      </c>
      <c r="KK12" s="30">
        <f>ENERGY_PRICING!KM$20*(1+INDEX(DA_LMP_Basis!$C$23:$AF$35,MATCH(LMP_BY_NODE!KK$1,DA_LMP_Basis!$C$23:$C$35,0),MATCH(LMP_BY_NODE!$A12,DA_LMP_Basis!$C$23:$AF$23,0)))</f>
        <v>84.485864115288138</v>
      </c>
      <c r="KL12" s="30">
        <f>ENERGY_PRICING!KN$20*(1+INDEX(DA_LMP_Basis!$C$23:$AF$35,MATCH(LMP_BY_NODE!KL$1,DA_LMP_Basis!$C$23:$C$35,0),MATCH(LMP_BY_NODE!$A12,DA_LMP_Basis!$C$23:$AF$23,0)))</f>
        <v>84.211167948595929</v>
      </c>
      <c r="KM12" s="30">
        <f>ENERGY_PRICING!KO$20*(1+INDEX(DA_LMP_Basis!$C$23:$AF$35,MATCH(LMP_BY_NODE!KM$1,DA_LMP_Basis!$C$23:$C$35,0),MATCH(LMP_BY_NODE!$A12,DA_LMP_Basis!$C$23:$AF$23,0)))</f>
        <v>62.635484952348051</v>
      </c>
      <c r="KN12" s="30">
        <f>ENERGY_PRICING!KP$20*(1+INDEX(DA_LMP_Basis!$C$23:$AF$35,MATCH(LMP_BY_NODE!KN$1,DA_LMP_Basis!$C$23:$C$35,0),MATCH(LMP_BY_NODE!$A12,DA_LMP_Basis!$C$23:$AF$23,0)))</f>
        <v>62.933021079708801</v>
      </c>
      <c r="KO12" s="30">
        <f>ENERGY_PRICING!KQ$20*(1+INDEX(DA_LMP_Basis!$C$23:$AF$35,MATCH(LMP_BY_NODE!KO$1,DA_LMP_Basis!$C$23:$C$35,0),MATCH(LMP_BY_NODE!$A12,DA_LMP_Basis!$C$23:$AF$23,0)))</f>
        <v>76.950100401383736</v>
      </c>
      <c r="KP12" s="30">
        <f>ENERGY_PRICING!KR$20*(1+INDEX(DA_LMP_Basis!$C$23:$AF$35,MATCH(LMP_BY_NODE!KP$1,DA_LMP_Basis!$C$23:$C$35,0),MATCH(LMP_BY_NODE!$A12,DA_LMP_Basis!$C$23:$AF$23,0)))</f>
        <v>117.98905022593141</v>
      </c>
      <c r="KQ12" s="30">
        <f>ENERGY_PRICING!KS$20*(1+INDEX(DA_LMP_Basis!$C$23:$AF$35,MATCH(LMP_BY_NODE!KQ$1,DA_LMP_Basis!$C$23:$C$35,0),MATCH(LMP_BY_NODE!$A12,DA_LMP_Basis!$C$23:$AF$23,0)))</f>
        <v>210.45521248347555</v>
      </c>
      <c r="KR12" s="30">
        <f>ENERGY_PRICING!KT$20*(1+INDEX(DA_LMP_Basis!$C$23:$AF$35,MATCH(LMP_BY_NODE!KR$1,DA_LMP_Basis!$C$23:$C$35,0),MATCH(LMP_BY_NODE!$A12,DA_LMP_Basis!$C$23:$AF$23,0)))</f>
        <v>182.72443743441767</v>
      </c>
      <c r="KS12" s="30">
        <f>ENERGY_PRICING!KU$20*(1+INDEX(DA_LMP_Basis!$C$23:$AF$35,MATCH(LMP_BY_NODE!KS$1,DA_LMP_Basis!$C$23:$C$35,0),MATCH(LMP_BY_NODE!$A12,DA_LMP_Basis!$C$23:$AF$23,0)))</f>
        <v>118.86128171566598</v>
      </c>
      <c r="KT12" s="30">
        <f>ENERGY_PRICING!KV$20*(1+INDEX(DA_LMP_Basis!$C$23:$AF$35,MATCH(LMP_BY_NODE!KT$1,DA_LMP_Basis!$C$23:$C$35,0),MATCH(LMP_BY_NODE!$A12,DA_LMP_Basis!$C$23:$AF$23,0)))</f>
        <v>93.942827067261106</v>
      </c>
      <c r="KU12" s="30">
        <f>ENERGY_PRICING!KW$20*(1+INDEX(DA_LMP_Basis!$C$23:$AF$35,MATCH(LMP_BY_NODE!KU$1,DA_LMP_Basis!$C$23:$C$35,0),MATCH(LMP_BY_NODE!$A12,DA_LMP_Basis!$C$23:$AF$23,0)))</f>
        <v>65.999703317113841</v>
      </c>
      <c r="KV12" s="30">
        <f>ENERGY_PRICING!KX$20*(1+INDEX(DA_LMP_Basis!$C$23:$AF$35,MATCH(LMP_BY_NODE!KV$1,DA_LMP_Basis!$C$23:$C$35,0),MATCH(LMP_BY_NODE!$A12,DA_LMP_Basis!$C$23:$AF$23,0)))</f>
        <v>67.18881740819765</v>
      </c>
      <c r="KW12" s="30">
        <f>ENERGY_PRICING!KY$20*(1+INDEX(DA_LMP_Basis!$C$23:$AF$35,MATCH(LMP_BY_NODE!KW$1,DA_LMP_Basis!$C$23:$C$35,0),MATCH(LMP_BY_NODE!$A12,DA_LMP_Basis!$C$23:$AF$23,0)))</f>
        <v>87.136285622408366</v>
      </c>
      <c r="KX12" s="30">
        <f>ENERGY_PRICING!KZ$20*(1+INDEX(DA_LMP_Basis!$C$23:$AF$35,MATCH(LMP_BY_NODE!KX$1,DA_LMP_Basis!$C$23:$C$35,0),MATCH(LMP_BY_NODE!$A12,DA_LMP_Basis!$C$23:$AF$23,0)))</f>
        <v>86.852971911991546</v>
      </c>
      <c r="KY12" s="30">
        <f>ENERGY_PRICING!LA$20*(1+INDEX(DA_LMP_Basis!$C$23:$AF$35,MATCH(LMP_BY_NODE!KY$1,DA_LMP_Basis!$C$23:$C$35,0),MATCH(LMP_BY_NODE!$A12,DA_LMP_Basis!$C$23:$AF$23,0)))</f>
        <v>64.431460768583946</v>
      </c>
      <c r="KZ12" s="30">
        <f>ENERGY_PRICING!LB$20*(1+INDEX(DA_LMP_Basis!$C$23:$AF$35,MATCH(LMP_BY_NODE!KZ$1,DA_LMP_Basis!$C$23:$C$35,0),MATCH(LMP_BY_NODE!$A12,DA_LMP_Basis!$C$23:$AF$23,0)))</f>
        <v>64.737528284974474</v>
      </c>
      <c r="LA12" s="30">
        <f>ENERGY_PRICING!LC$20*(1+INDEX(DA_LMP_Basis!$C$23:$AF$35,MATCH(LMP_BY_NODE!LA$1,DA_LMP_Basis!$C$23:$C$35,0),MATCH(LMP_BY_NODE!$A12,DA_LMP_Basis!$C$23:$AF$23,0)))</f>
        <v>77.945850158384147</v>
      </c>
      <c r="LB12" s="30">
        <f>ENERGY_PRICING!LD$20*(1+INDEX(DA_LMP_Basis!$C$23:$AF$35,MATCH(LMP_BY_NODE!LB$1,DA_LMP_Basis!$C$23:$C$35,0),MATCH(LMP_BY_NODE!$A12,DA_LMP_Basis!$C$23:$AF$23,0)))</f>
        <v>119.38014075080135</v>
      </c>
      <c r="LC12" s="30">
        <f>ENERGY_PRICING!LE$20*(1+INDEX(DA_LMP_Basis!$C$23:$AF$35,MATCH(LMP_BY_NODE!LC$1,DA_LMP_Basis!$C$23:$C$35,0),MATCH(LMP_BY_NODE!$A12,DA_LMP_Basis!$C$23:$AF$23,0)))</f>
        <v>212.1776854408119</v>
      </c>
      <c r="LD12" s="30">
        <f>ENERGY_PRICING!LF$20*(1+INDEX(DA_LMP_Basis!$C$23:$AF$35,MATCH(LMP_BY_NODE!LD$1,DA_LMP_Basis!$C$23:$C$35,0),MATCH(LMP_BY_NODE!$A12,DA_LMP_Basis!$C$23:$AF$23,0)))</f>
        <v>184.25017203540474</v>
      </c>
      <c r="LE12" s="30">
        <f>ENERGY_PRICING!LG$20*(1+INDEX(DA_LMP_Basis!$C$23:$AF$35,MATCH(LMP_BY_NODE!LE$1,DA_LMP_Basis!$C$23:$C$35,0),MATCH(LMP_BY_NODE!$A12,DA_LMP_Basis!$C$23:$AF$23,0)))</f>
        <v>120.69942946568828</v>
      </c>
      <c r="LF12" s="30">
        <f>ENERGY_PRICING!LH$20*(1+INDEX(DA_LMP_Basis!$C$23:$AF$35,MATCH(LMP_BY_NODE!LF$1,DA_LMP_Basis!$C$23:$C$35,0),MATCH(LMP_BY_NODE!$A12,DA_LMP_Basis!$C$23:$AF$23,0)))</f>
        <v>96.830610432245678</v>
      </c>
      <c r="LG12" s="30">
        <f>ENERGY_PRICING!LI$20*(1+INDEX(DA_LMP_Basis!$C$23:$AF$35,MATCH(LMP_BY_NODE!LG$1,DA_LMP_Basis!$C$23:$C$35,0),MATCH(LMP_BY_NODE!$A12,DA_LMP_Basis!$C$23:$AF$23,0)))</f>
        <v>68.137291496417404</v>
      </c>
      <c r="LH12" s="30">
        <f>ENERGY_PRICING!LJ$20*(1+INDEX(DA_LMP_Basis!$C$23:$AF$35,MATCH(LMP_BY_NODE!LH$1,DA_LMP_Basis!$C$23:$C$35,0),MATCH(LMP_BY_NODE!$A12,DA_LMP_Basis!$C$23:$AF$23,0)))</f>
        <v>69.431264758395329</v>
      </c>
      <c r="LI12" s="30">
        <f>ENERGY_PRICING!LK$20*(1+INDEX(DA_LMP_Basis!$C$23:$AF$35,MATCH(LMP_BY_NODE!LI$1,DA_LMP_Basis!$C$23:$C$35,0),MATCH(LMP_BY_NODE!$A12,DA_LMP_Basis!$C$23:$AF$23,0)))</f>
        <v>90.036406737387551</v>
      </c>
      <c r="LJ12" s="30">
        <f>ENERGY_PRICING!LL$20*(1+INDEX(DA_LMP_Basis!$C$23:$AF$35,MATCH(LMP_BY_NODE!LJ$1,DA_LMP_Basis!$C$23:$C$35,0),MATCH(LMP_BY_NODE!$A12,DA_LMP_Basis!$C$23:$AF$23,0)))</f>
        <v>89.743663613404692</v>
      </c>
      <c r="LK12" s="30">
        <f>ENERGY_PRICING!LM$20*(1+INDEX(DA_LMP_Basis!$C$23:$AF$35,MATCH(LMP_BY_NODE!LK$1,DA_LMP_Basis!$C$23:$C$35,0),MATCH(LMP_BY_NODE!$A12,DA_LMP_Basis!$C$23:$AF$23,0)))</f>
        <v>66.396637768795145</v>
      </c>
      <c r="LL12" s="30">
        <f>ENERGY_PRICING!LN$20*(1+INDEX(DA_LMP_Basis!$C$23:$AF$35,MATCH(LMP_BY_NODE!LL$1,DA_LMP_Basis!$C$23:$C$35,0),MATCH(LMP_BY_NODE!$A12,DA_LMP_Basis!$C$23:$AF$23,0)))</f>
        <v>66.712040427312616</v>
      </c>
      <c r="LM12" s="30">
        <f>ENERGY_PRICING!LO$20*(1+INDEX(DA_LMP_Basis!$C$23:$AF$35,MATCH(LMP_BY_NODE!LM$1,DA_LMP_Basis!$C$23:$C$35,0),MATCH(LMP_BY_NODE!$A12,DA_LMP_Basis!$C$23:$AF$23,0)))</f>
        <v>79.035410776479949</v>
      </c>
      <c r="LN12" s="30">
        <f>ENERGY_PRICING!LP$20*(1+INDEX(DA_LMP_Basis!$C$23:$AF$35,MATCH(LMP_BY_NODE!LN$1,DA_LMP_Basis!$C$23:$C$35,0),MATCH(LMP_BY_NODE!$A12,DA_LMP_Basis!$C$23:$AF$23,0)))</f>
        <v>120.90228769730956</v>
      </c>
      <c r="LO12" s="30">
        <f>ENERGY_PRICING!LQ$20*(1+INDEX(DA_LMP_Basis!$C$23:$AF$35,MATCH(LMP_BY_NODE!LO$1,DA_LMP_Basis!$C$23:$C$35,0),MATCH(LMP_BY_NODE!$A12,DA_LMP_Basis!$C$23:$AF$23,0)))</f>
        <v>213.94354825156765</v>
      </c>
      <c r="LP12" s="30">
        <f>ENERGY_PRICING!LR$20*(1+INDEX(DA_LMP_Basis!$C$23:$AF$35,MATCH(LMP_BY_NODE!LP$1,DA_LMP_Basis!$C$23:$C$35,0),MATCH(LMP_BY_NODE!$A12,DA_LMP_Basis!$C$23:$AF$23,0)))</f>
        <v>185.81434056385163</v>
      </c>
      <c r="LQ12" s="30">
        <f>ENERGY_PRICING!LS$20*(1+INDEX(DA_LMP_Basis!$C$23:$AF$35,MATCH(LMP_BY_NODE!LQ$1,DA_LMP_Basis!$C$23:$C$35,0),MATCH(LMP_BY_NODE!$A12,DA_LMP_Basis!$C$23:$AF$23,0)))</f>
        <v>122.58388096817129</v>
      </c>
      <c r="LR12" s="30">
        <f>ENERGY_PRICING!LT$20*(1+INDEX(DA_LMP_Basis!$C$23:$AF$35,MATCH(LMP_BY_NODE!LR$1,DA_LMP_Basis!$C$23:$C$35,0),MATCH(LMP_BY_NODE!$A12,DA_LMP_Basis!$C$23:$AF$23,0)))</f>
        <v>99.791138333729421</v>
      </c>
      <c r="LS12" s="30">
        <f>ENERGY_PRICING!LU$20*(1+INDEX(DA_LMP_Basis!$C$23:$AF$35,MATCH(LMP_BY_NODE!LS$1,DA_LMP_Basis!$C$23:$C$35,0),MATCH(LMP_BY_NODE!$A12,DA_LMP_Basis!$C$23:$AF$23,0)))</f>
        <v>70.328726464650828</v>
      </c>
      <c r="LT12" s="30">
        <f>ENERGY_PRICING!LV$20*(1+INDEX(DA_LMP_Basis!$C$23:$AF$35,MATCH(LMP_BY_NODE!LT$1,DA_LMP_Basis!$C$23:$C$35,0),MATCH(LMP_BY_NODE!$A12,DA_LMP_Basis!$C$23:$AF$23,0)))</f>
        <v>71.730200346281435</v>
      </c>
      <c r="LU12" s="30">
        <f>ENERGY_PRICING!LW$20*(1+INDEX(DA_LMP_Basis!$C$23:$AF$35,MATCH(LMP_BY_NODE!LU$1,DA_LMP_Basis!$C$23:$C$35,0),MATCH(LMP_BY_NODE!$A12,DA_LMP_Basis!$C$23:$AF$23,0)))</f>
        <v>93.009583182229335</v>
      </c>
      <c r="LV12" s="30">
        <f>ENERGY_PRICING!LX$20*(1+INDEX(DA_LMP_Basis!$C$23:$AF$35,MATCH(LMP_BY_NODE!LV$1,DA_LMP_Basis!$C$23:$C$35,0),MATCH(LMP_BY_NODE!$A12,DA_LMP_Basis!$C$23:$AF$23,0)))</f>
        <v>92.707173113594237</v>
      </c>
      <c r="LW12" s="30">
        <f>ENERGY_PRICING!LY$20*(1+INDEX(DA_LMP_Basis!$C$23:$AF$35,MATCH(LMP_BY_NODE!LW$1,DA_LMP_Basis!$C$23:$C$35,0),MATCH(LMP_BY_NODE!$A12,DA_LMP_Basis!$C$23:$AF$23,0)))</f>
        <v>68.411318444300178</v>
      </c>
      <c r="LX12" s="30">
        <f>ENERGY_PRICING!LZ$20*(1+INDEX(DA_LMP_Basis!$C$23:$AF$35,MATCH(LMP_BY_NODE!LX$1,DA_LMP_Basis!$C$23:$C$35,0),MATCH(LMP_BY_NODE!$A12,DA_LMP_Basis!$C$23:$AF$23,0)))</f>
        <v>68.736291401291666</v>
      </c>
      <c r="LY12" s="30">
        <f>ENERGY_PRICING!MA$20*(1+INDEX(DA_LMP_Basis!$C$23:$AF$35,MATCH(LMP_BY_NODE!LY$1,DA_LMP_Basis!$C$23:$C$35,0),MATCH(LMP_BY_NODE!$A12,DA_LMP_Basis!$C$23:$AF$23,0)))</f>
        <v>80.152417907050392</v>
      </c>
      <c r="LZ12" s="30">
        <f>ENERGY_PRICING!MB$20*(1+INDEX(DA_LMP_Basis!$C$23:$AF$35,MATCH(LMP_BY_NODE!LZ$1,DA_LMP_Basis!$C$23:$C$35,0),MATCH(LMP_BY_NODE!$A12,DA_LMP_Basis!$C$23:$AF$23,0)))</f>
        <v>122.46277819667911</v>
      </c>
      <c r="MA12" s="30">
        <f>ENERGY_PRICING!MC$20*(1+INDEX(DA_LMP_Basis!$C$23:$AF$35,MATCH(LMP_BY_NODE!MA$1,DA_LMP_Basis!$C$23:$C$35,0),MATCH(LMP_BY_NODE!$A12,DA_LMP_Basis!$C$23:$AF$23,0)))</f>
        <v>216.29136170066326</v>
      </c>
      <c r="MB12" s="30">
        <f>ENERGY_PRICING!MD$20*(1+INDEX(DA_LMP_Basis!$C$23:$AF$35,MATCH(LMP_BY_NODE!MB$1,DA_LMP_Basis!$C$23:$C$35,0),MATCH(LMP_BY_NODE!$A12,DA_LMP_Basis!$C$23:$AF$23,0)))</f>
        <v>187.89399017500571</v>
      </c>
      <c r="MC12" s="30">
        <f>ENERGY_PRICING!ME$20*(1+INDEX(DA_LMP_Basis!$C$23:$AF$35,MATCH(LMP_BY_NODE!MC$1,DA_LMP_Basis!$C$23:$C$35,0),MATCH(LMP_BY_NODE!$A12,DA_LMP_Basis!$C$23:$AF$23,0)))</f>
        <v>125.0893647207876</v>
      </c>
      <c r="MD12" s="30">
        <f>ENERGY_PRICING!MF$20*(1+INDEX(DA_LMP_Basis!$C$23:$AF$35,MATCH(LMP_BY_NODE!MD$1,DA_LMP_Basis!$C$23:$C$35,0),MATCH(LMP_BY_NODE!$A12,DA_LMP_Basis!$C$23:$AF$23,0)))</f>
        <v>103.72732589099012</v>
      </c>
      <c r="ME12" s="30">
        <f>ENERGY_PRICING!MG$20*(1+INDEX(DA_LMP_Basis!$C$23:$AF$35,MATCH(LMP_BY_NODE!ME$1,DA_LMP_Basis!$C$23:$C$35,0),MATCH(LMP_BY_NODE!$A12,DA_LMP_Basis!$C$23:$AF$23,0)))</f>
        <v>73.242361918038483</v>
      </c>
      <c r="MF12" s="30">
        <f>ENERGY_PRICING!MH$20*(1+INDEX(DA_LMP_Basis!$C$23:$AF$35,MATCH(LMP_BY_NODE!MF$1,DA_LMP_Basis!$C$23:$C$35,0),MATCH(LMP_BY_NODE!$A12,DA_LMP_Basis!$C$23:$AF$23,0)))</f>
        <v>74.78676389072433</v>
      </c>
      <c r="MG12" s="30">
        <f>ENERGY_PRICING!MI$20*(1+INDEX(DA_LMP_Basis!$C$23:$AF$35,MATCH(LMP_BY_NODE!MG$1,DA_LMP_Basis!$C$23:$C$35,0),MATCH(LMP_BY_NODE!$A12,DA_LMP_Basis!$C$23:$AF$23,0)))</f>
        <v>96.96258768587262</v>
      </c>
      <c r="MH12" s="30">
        <f>ENERGY_PRICING!MJ$20*(1+INDEX(DA_LMP_Basis!$C$23:$AF$35,MATCH(LMP_BY_NODE!MH$1,DA_LMP_Basis!$C$23:$C$35,0),MATCH(LMP_BY_NODE!$A12,DA_LMP_Basis!$C$23:$AF$23,0)))</f>
        <v>96.647324873225983</v>
      </c>
      <c r="MI12" s="30">
        <f>ENERGY_PRICING!MK$20*(1+INDEX(DA_LMP_Basis!$C$23:$AF$35,MATCH(LMP_BY_NODE!MI$1,DA_LMP_Basis!$C$23:$C$35,0),MATCH(LMP_BY_NODE!$A12,DA_LMP_Basis!$C$23:$AF$23,0)))</f>
        <v>71.089949171881628</v>
      </c>
      <c r="MJ12" s="30">
        <f>ENERGY_PRICING!ML$20*(1+INDEX(DA_LMP_Basis!$C$23:$AF$35,MATCH(LMP_BY_NODE!MJ$1,DA_LMP_Basis!$C$23:$C$35,0),MATCH(LMP_BY_NODE!$A12,DA_LMP_Basis!$C$23:$AF$23,0)))</f>
        <v>71.427646376381063</v>
      </c>
      <c r="MK12" s="30">
        <f>ENERGY_PRICING!MM$20*(1+INDEX(DA_LMP_Basis!$C$23:$AF$35,MATCH(LMP_BY_NODE!MK$1,DA_LMP_Basis!$C$23:$C$35,0),MATCH(LMP_BY_NODE!$A12,DA_LMP_Basis!$C$23:$AF$23,0)))</f>
        <v>81.637541410368613</v>
      </c>
      <c r="ML12" s="30">
        <f>ENERGY_PRICING!MN$20*(1+INDEX(DA_LMP_Basis!$C$23:$AF$35,MATCH(LMP_BY_NODE!ML$1,DA_LMP_Basis!$C$23:$C$35,0),MATCH(LMP_BY_NODE!$A12,DA_LMP_Basis!$C$23:$AF$23,0)))</f>
        <v>124.53753766230129</v>
      </c>
      <c r="MM12" s="30">
        <f>ENERGY_PRICING!MO$20*(1+INDEX(DA_LMP_Basis!$C$23:$AF$35,MATCH(LMP_BY_NODE!MM$1,DA_LMP_Basis!$C$23:$C$35,0),MATCH(LMP_BY_NODE!$A12,DA_LMP_Basis!$C$23:$AF$23,0)))</f>
        <v>217.92345650061168</v>
      </c>
      <c r="MN12" s="30">
        <f>ENERGY_PRICING!MP$20*(1+INDEX(DA_LMP_Basis!$C$23:$AF$35,MATCH(LMP_BY_NODE!MN$1,DA_LMP_Basis!$C$23:$C$35,0),MATCH(LMP_BY_NODE!$A12,DA_LMP_Basis!$C$23:$AF$23,0)))</f>
        <v>189.33966948031284</v>
      </c>
      <c r="MO12" s="30">
        <f>ENERGY_PRICING!MQ$20*(1+INDEX(DA_LMP_Basis!$C$23:$AF$35,MATCH(LMP_BY_NODE!MO$1,DA_LMP_Basis!$C$23:$C$35,0),MATCH(LMP_BY_NODE!$A12,DA_LMP_Basis!$C$23:$AF$23,0)))</f>
        <v>126.83106485696133</v>
      </c>
      <c r="MP12" s="30">
        <f>ENERGY_PRICING!MR$20*(1+INDEX(DA_LMP_Basis!$C$23:$AF$35,MATCH(LMP_BY_NODE!MP$1,DA_LMP_Basis!$C$23:$C$35,0),MATCH(LMP_BY_NODE!$A12,DA_LMP_Basis!$C$23:$AF$23,0)))</f>
        <v>106.4635872606068</v>
      </c>
      <c r="MQ12" s="30">
        <f>ENERGY_PRICING!MS$20*(1+INDEX(DA_LMP_Basis!$C$23:$AF$35,MATCH(LMP_BY_NODE!MQ$1,DA_LMP_Basis!$C$23:$C$35,0),MATCH(LMP_BY_NODE!$A12,DA_LMP_Basis!$C$23:$AF$23,0)))</f>
        <v>75.267790843940205</v>
      </c>
      <c r="MR12" s="30">
        <f>ENERGY_PRICING!MT$20*(1+INDEX(DA_LMP_Basis!$C$23:$AF$35,MATCH(LMP_BY_NODE!MR$1,DA_LMP_Basis!$C$23:$C$35,0),MATCH(LMP_BY_NODE!$A12,DA_LMP_Basis!$C$23:$AF$23,0)))</f>
        <v>76.911550026743214</v>
      </c>
      <c r="MS12" s="30">
        <f>ENERGY_PRICING!MU$20*(1+INDEX(DA_LMP_Basis!$C$23:$AF$35,MATCH(LMP_BY_NODE!MS$1,DA_LMP_Basis!$C$23:$C$35,0),MATCH(LMP_BY_NODE!$A12,DA_LMP_Basis!$C$23:$AF$23,0)))</f>
        <v>99.710539443732259</v>
      </c>
      <c r="MT12" s="30">
        <f>ENERGY_PRICING!MV$20*(1+INDEX(DA_LMP_Basis!$C$23:$AF$35,MATCH(LMP_BY_NODE!MT$1,DA_LMP_Basis!$C$23:$C$35,0),MATCH(LMP_BY_NODE!$A12,DA_LMP_Basis!$C$23:$AF$23,0)))</f>
        <v>99.386341978856592</v>
      </c>
      <c r="MU12" s="30">
        <f>ENERGY_PRICING!MW$20*(1+INDEX(DA_LMP_Basis!$C$23:$AF$35,MATCH(LMP_BY_NODE!MU$1,DA_LMP_Basis!$C$23:$C$35,0),MATCH(LMP_BY_NODE!$A12,DA_LMP_Basis!$C$23:$AF$23,0)))</f>
        <v>72.952013333389743</v>
      </c>
      <c r="MV12" s="30">
        <f>ENERGY_PRICING!MX$20*(1+INDEX(DA_LMP_Basis!$C$23:$AF$35,MATCH(LMP_BY_NODE!MV$1,DA_LMP_Basis!$C$23:$C$35,0),MATCH(LMP_BY_NODE!$A12,DA_LMP_Basis!$C$23:$AF$23,0)))</f>
        <v>73.298555865101605</v>
      </c>
      <c r="MW12" s="30">
        <f>ENERGY_PRICING!MY$20*(1+INDEX(DA_LMP_Basis!$C$23:$AF$35,MATCH(LMP_BY_NODE!MW$1,DA_LMP_Basis!$C$23:$C$35,0),MATCH(LMP_BY_NODE!$A12,DA_LMP_Basis!$C$23:$AF$23,0)))</f>
        <v>82.669932782000174</v>
      </c>
      <c r="MX12" s="30">
        <f>ENERGY_PRICING!MZ$20*(1+INDEX(DA_LMP_Basis!$C$23:$AF$35,MATCH(LMP_BY_NODE!MX$1,DA_LMP_Basis!$C$23:$C$35,0),MATCH(LMP_BY_NODE!$A12,DA_LMP_Basis!$C$23:$AF$23,0)))</f>
        <v>125.97981755736285</v>
      </c>
    </row>
    <row r="13" spans="1:362" x14ac:dyDescent="0.25">
      <c r="A13" s="1">
        <v>1186</v>
      </c>
      <c r="B13" s="1" t="s">
        <v>63</v>
      </c>
      <c r="C13" s="30">
        <f>ENERGY_PRICING!E$19*(1+INDEX(DA_LMP_Basis!$C$23:$AF$35,MATCH(LMP_BY_NODE!C$1,DA_LMP_Basis!$C$23:$C$35,0),MATCH(LMP_BY_NODE!$A13,DA_LMP_Basis!$C$23:$AF$23,0)))</f>
        <v>55.654518241397739</v>
      </c>
      <c r="D13" s="30">
        <f>ENERGY_PRICING!F$19*(1+INDEX(DA_LMP_Basis!$C$23:$AF$35,MATCH(LMP_BY_NODE!D$1,DA_LMP_Basis!$C$23:$C$35,0),MATCH(LMP_BY_NODE!$A13,DA_LMP_Basis!$C$23:$AF$23,0)))</f>
        <v>51.154142447519604</v>
      </c>
      <c r="E13" s="30">
        <f>ENERGY_PRICING!G$19*(1+INDEX(DA_LMP_Basis!$C$23:$AF$35,MATCH(LMP_BY_NODE!E$1,DA_LMP_Basis!$C$23:$C$35,0),MATCH(LMP_BY_NODE!$A13,DA_LMP_Basis!$C$23:$AF$23,0)))</f>
        <v>39.463517670195898</v>
      </c>
      <c r="F13" s="30">
        <f>ENERGY_PRICING!H$19*(1+INDEX(DA_LMP_Basis!$C$23:$AF$35,MATCH(LMP_BY_NODE!F$1,DA_LMP_Basis!$C$23:$C$35,0),MATCH(LMP_BY_NODE!$A13,DA_LMP_Basis!$C$23:$AF$23,0)))</f>
        <v>45.804123141546441</v>
      </c>
      <c r="G13" s="30">
        <f>ENERGY_PRICING!I$19*(1+INDEX(DA_LMP_Basis!$C$23:$AF$35,MATCH(LMP_BY_NODE!G$1,DA_LMP_Basis!$C$23:$C$35,0),MATCH(LMP_BY_NODE!$A13,DA_LMP_Basis!$C$23:$AF$23,0)))</f>
        <v>26.559278223067373</v>
      </c>
      <c r="H13" s="30">
        <f>ENERGY_PRICING!J$19*(1+INDEX(DA_LMP_Basis!$C$23:$AF$35,MATCH(LMP_BY_NODE!H$1,DA_LMP_Basis!$C$23:$C$35,0),MATCH(LMP_BY_NODE!$A13,DA_LMP_Basis!$C$23:$AF$23,0)))</f>
        <v>29.625461213011814</v>
      </c>
      <c r="I13" s="30">
        <f>ENERGY_PRICING!K$19*(1+INDEX(DA_LMP_Basis!$C$23:$AF$35,MATCH(LMP_BY_NODE!I$1,DA_LMP_Basis!$C$23:$C$35,0),MATCH(LMP_BY_NODE!$A13,DA_LMP_Basis!$C$23:$AF$23,0)))</f>
        <v>43.626860381455963</v>
      </c>
      <c r="J13" s="30">
        <f>ENERGY_PRICING!L$19*(1+INDEX(DA_LMP_Basis!$C$23:$AF$35,MATCH(LMP_BY_NODE!J$1,DA_LMP_Basis!$C$23:$C$35,0),MATCH(LMP_BY_NODE!$A13,DA_LMP_Basis!$C$23:$AF$23,0)))</f>
        <v>51.403976894612342</v>
      </c>
      <c r="K13" s="30">
        <f>ENERGY_PRICING!M$19*(1+INDEX(DA_LMP_Basis!$C$23:$AF$35,MATCH(LMP_BY_NODE!K$1,DA_LMP_Basis!$C$23:$C$35,0),MATCH(LMP_BY_NODE!$A13,DA_LMP_Basis!$C$23:$AF$23,0)))</f>
        <v>46.32431004517651</v>
      </c>
      <c r="L13" s="30">
        <f>ENERGY_PRICING!N$19*(1+INDEX(DA_LMP_Basis!$C$23:$AF$35,MATCH(LMP_BY_NODE!L$1,DA_LMP_Basis!$C$23:$C$35,0),MATCH(LMP_BY_NODE!$A13,DA_LMP_Basis!$C$23:$AF$23,0)))</f>
        <v>57.932877992385649</v>
      </c>
      <c r="M13" s="30">
        <f>ENERGY_PRICING!O$19*(1+INDEX(DA_LMP_Basis!$C$23:$AF$35,MATCH(LMP_BY_NODE!M$1,DA_LMP_Basis!$C$23:$C$35,0),MATCH(LMP_BY_NODE!$A13,DA_LMP_Basis!$C$23:$AF$23,0)))</f>
        <v>90.698246872334394</v>
      </c>
      <c r="N13" s="30">
        <f>ENERGY_PRICING!P$19*(1+INDEX(DA_LMP_Basis!$C$23:$AF$35,MATCH(LMP_BY_NODE!N$1,DA_LMP_Basis!$C$23:$C$35,0),MATCH(LMP_BY_NODE!$A13,DA_LMP_Basis!$C$23:$AF$23,0)))</f>
        <v>153.0025784258616</v>
      </c>
      <c r="O13" s="30">
        <f>ENERGY_PRICING!Q$19*(1+INDEX(DA_LMP_Basis!$C$23:$AF$35,MATCH(LMP_BY_NODE!O$1,DA_LMP_Basis!$C$23:$C$35,0),MATCH(LMP_BY_NODE!$A13,DA_LMP_Basis!$C$23:$AF$23,0)))</f>
        <v>158.48900208013356</v>
      </c>
      <c r="P13" s="30">
        <f>ENERGY_PRICING!R$19*(1+INDEX(DA_LMP_Basis!$C$23:$AF$35,MATCH(LMP_BY_NODE!P$1,DA_LMP_Basis!$C$23:$C$35,0),MATCH(LMP_BY_NODE!$A13,DA_LMP_Basis!$C$23:$AF$23,0)))</f>
        <v>123.32242634406846</v>
      </c>
      <c r="Q13" s="30">
        <f>ENERGY_PRICING!S$19*(1+INDEX(DA_LMP_Basis!$C$23:$AF$35,MATCH(LMP_BY_NODE!Q$1,DA_LMP_Basis!$C$23:$C$35,0),MATCH(LMP_BY_NODE!$A13,DA_LMP_Basis!$C$23:$AF$23,0)))</f>
        <v>96.300911044251635</v>
      </c>
      <c r="R13" s="30">
        <f>ENERGY_PRICING!T$19*(1+INDEX(DA_LMP_Basis!$C$23:$AF$35,MATCH(LMP_BY_NODE!R$1,DA_LMP_Basis!$C$23:$C$35,0),MATCH(LMP_BY_NODE!$A13,DA_LMP_Basis!$C$23:$AF$23,0)))</f>
        <v>54.018993052802053</v>
      </c>
      <c r="S13" s="30">
        <f>ENERGY_PRICING!U$19*(1+INDEX(DA_LMP_Basis!$C$23:$AF$35,MATCH(LMP_BY_NODE!S$1,DA_LMP_Basis!$C$23:$C$35,0),MATCH(LMP_BY_NODE!$A13,DA_LMP_Basis!$C$23:$AF$23,0)))</f>
        <v>48.384726368852569</v>
      </c>
      <c r="T13" s="30">
        <f>ENERGY_PRICING!V$19*(1+INDEX(DA_LMP_Basis!$C$23:$AF$35,MATCH(LMP_BY_NODE!T$1,DA_LMP_Basis!$C$23:$C$35,0),MATCH(LMP_BY_NODE!$A13,DA_LMP_Basis!$C$23:$AF$23,0)))</f>
        <v>53.932257409593653</v>
      </c>
      <c r="U13" s="30">
        <f>ENERGY_PRICING!W$19*(1+INDEX(DA_LMP_Basis!$C$23:$AF$35,MATCH(LMP_BY_NODE!U$1,DA_LMP_Basis!$C$23:$C$35,0),MATCH(LMP_BY_NODE!$A13,DA_LMP_Basis!$C$23:$AF$23,0)))</f>
        <v>134.31670536289366</v>
      </c>
      <c r="V13" s="30">
        <f>ENERGY_PRICING!X$19*(1+INDEX(DA_LMP_Basis!$C$23:$AF$35,MATCH(LMP_BY_NODE!V$1,DA_LMP_Basis!$C$23:$C$35,0),MATCH(LMP_BY_NODE!$A13,DA_LMP_Basis!$C$23:$AF$23,0)))</f>
        <v>92.057959776602118</v>
      </c>
      <c r="W13" s="30">
        <f>ENERGY_PRICING!Y$19*(1+INDEX(DA_LMP_Basis!$C$23:$AF$35,MATCH(LMP_BY_NODE!W$1,DA_LMP_Basis!$C$23:$C$35,0),MATCH(LMP_BY_NODE!$A13,DA_LMP_Basis!$C$23:$AF$23,0)))</f>
        <v>97.508502699020468</v>
      </c>
      <c r="X13" s="30">
        <f>ENERGY_PRICING!Z$19*(1+INDEX(DA_LMP_Basis!$C$23:$AF$35,MATCH(LMP_BY_NODE!X$1,DA_LMP_Basis!$C$23:$C$35,0),MATCH(LMP_BY_NODE!$A13,DA_LMP_Basis!$C$23:$AF$23,0)))</f>
        <v>89.432214021118668</v>
      </c>
      <c r="Y13" s="30">
        <f>ENERGY_PRICING!AA$19*(1+INDEX(DA_LMP_Basis!$C$23:$AF$35,MATCH(LMP_BY_NODE!Y$1,DA_LMP_Basis!$C$23:$C$35,0),MATCH(LMP_BY_NODE!$A13,DA_LMP_Basis!$C$23:$AF$23,0)))</f>
        <v>150.39354907669127</v>
      </c>
      <c r="Z13" s="30">
        <f>ENERGY_PRICING!AB$19*(1+INDEX(DA_LMP_Basis!$C$23:$AF$35,MATCH(LMP_BY_NODE!Z$1,DA_LMP_Basis!$C$23:$C$35,0),MATCH(LMP_BY_NODE!$A13,DA_LMP_Basis!$C$23:$AF$23,0)))</f>
        <v>248.75139647431413</v>
      </c>
      <c r="AA13" s="30">
        <f>ENERGY_PRICING!AC$19*(1+INDEX(DA_LMP_Basis!$C$23:$AF$35,MATCH(LMP_BY_NODE!AA$1,DA_LMP_Basis!$C$23:$C$35,0),MATCH(LMP_BY_NODE!$A13,DA_LMP_Basis!$C$23:$AF$23,0)))</f>
        <v>314.65700095073413</v>
      </c>
      <c r="AB13" s="30">
        <f>ENERGY_PRICING!AD$19*(1+INDEX(DA_LMP_Basis!$C$23:$AF$35,MATCH(LMP_BY_NODE!AB$1,DA_LMP_Basis!$C$23:$C$35,0),MATCH(LMP_BY_NODE!$A13,DA_LMP_Basis!$C$23:$AF$23,0)))</f>
        <v>313.19785543848593</v>
      </c>
      <c r="AC13" s="30">
        <f>ENERGY_PRICING!AE$19*(1+INDEX(DA_LMP_Basis!$C$23:$AF$35,MATCH(LMP_BY_NODE!AC$1,DA_LMP_Basis!$C$23:$C$35,0),MATCH(LMP_BY_NODE!$A13,DA_LMP_Basis!$C$23:$AF$23,0)))</f>
        <v>159.00198746836006</v>
      </c>
      <c r="AD13" s="30">
        <f>ENERGY_PRICING!AF$19*(1+INDEX(DA_LMP_Basis!$C$23:$AF$35,MATCH(LMP_BY_NODE!AD$1,DA_LMP_Basis!$C$23:$C$35,0),MATCH(LMP_BY_NODE!$A13,DA_LMP_Basis!$C$23:$AF$23,0)))</f>
        <v>83.943108828019774</v>
      </c>
      <c r="AE13" s="30">
        <f>ENERGY_PRICING!AG$19*(1+INDEX(DA_LMP_Basis!$C$23:$AF$35,MATCH(LMP_BY_NODE!AE$1,DA_LMP_Basis!$C$23:$C$35,0),MATCH(LMP_BY_NODE!$A13,DA_LMP_Basis!$C$23:$AF$23,0)))</f>
        <v>61.986182875990963</v>
      </c>
      <c r="AF13" s="30">
        <f>ENERGY_PRICING!AH$19*(1+INDEX(DA_LMP_Basis!$C$23:$AF$35,MATCH(LMP_BY_NODE!AF$1,DA_LMP_Basis!$C$23:$C$35,0),MATCH(LMP_BY_NODE!$A13,DA_LMP_Basis!$C$23:$AF$23,0)))</f>
        <v>65.768772428634662</v>
      </c>
      <c r="AG13" s="30">
        <f>ENERGY_PRICING!AI$19*(1+INDEX(DA_LMP_Basis!$C$23:$AF$35,MATCH(LMP_BY_NODE!AG$1,DA_LMP_Basis!$C$23:$C$35,0),MATCH(LMP_BY_NODE!$A13,DA_LMP_Basis!$C$23:$AF$23,0)))</f>
        <v>79.61140643343785</v>
      </c>
      <c r="AH13" s="30">
        <f>ENERGY_PRICING!AJ$19*(1+INDEX(DA_LMP_Basis!$C$23:$AF$35,MATCH(LMP_BY_NODE!AH$1,DA_LMP_Basis!$C$23:$C$35,0),MATCH(LMP_BY_NODE!$A13,DA_LMP_Basis!$C$23:$AF$23,0)))</f>
        <v>79.352559010839443</v>
      </c>
      <c r="AI13" s="30">
        <f>ENERGY_PRICING!AK$19*(1+INDEX(DA_LMP_Basis!$C$23:$AF$35,MATCH(LMP_BY_NODE!AI$1,DA_LMP_Basis!$C$23:$C$35,0),MATCH(LMP_BY_NODE!$A13,DA_LMP_Basis!$C$23:$AF$23,0)))</f>
        <v>58.891011174453112</v>
      </c>
      <c r="AJ13" s="30">
        <f>ENERGY_PRICING!AL$19*(1+INDEX(DA_LMP_Basis!$C$23:$AF$35,MATCH(LMP_BY_NODE!AJ$1,DA_LMP_Basis!$C$23:$C$35,0),MATCH(LMP_BY_NODE!$A13,DA_LMP_Basis!$C$23:$AF$23,0)))</f>
        <v>57.912246625579236</v>
      </c>
      <c r="AK13" s="30">
        <f>ENERGY_PRICING!AM$19*(1+INDEX(DA_LMP_Basis!$C$23:$AF$35,MATCH(LMP_BY_NODE!AK$1,DA_LMP_Basis!$C$23:$C$35,0),MATCH(LMP_BY_NODE!$A13,DA_LMP_Basis!$C$23:$AF$23,0)))</f>
        <v>107.51458152445826</v>
      </c>
      <c r="AL13" s="30">
        <f>ENERGY_PRICING!AN$19*(1+INDEX(DA_LMP_Basis!$C$23:$AF$35,MATCH(LMP_BY_NODE!AL$1,DA_LMP_Basis!$C$23:$C$35,0),MATCH(LMP_BY_NODE!$A13,DA_LMP_Basis!$C$23:$AF$23,0)))</f>
        <v>173.23245977093742</v>
      </c>
      <c r="AM13" s="30">
        <f>ENERGY_PRICING!AO$19*(1+INDEX(DA_LMP_Basis!$C$23:$AF$35,MATCH(LMP_BY_NODE!AM$1,DA_LMP_Basis!$C$23:$C$35,0),MATCH(LMP_BY_NODE!$A13,DA_LMP_Basis!$C$23:$AF$23,0)))</f>
        <v>223.01454326472825</v>
      </c>
      <c r="AN13" s="30">
        <f>ENERGY_PRICING!AP$19*(1+INDEX(DA_LMP_Basis!$C$23:$AF$35,MATCH(LMP_BY_NODE!AN$1,DA_LMP_Basis!$C$23:$C$35,0),MATCH(LMP_BY_NODE!$A13,DA_LMP_Basis!$C$23:$AF$23,0)))</f>
        <v>197.54214644304622</v>
      </c>
      <c r="AO13" s="30">
        <f>ENERGY_PRICING!AQ$19*(1+INDEX(DA_LMP_Basis!$C$23:$AF$35,MATCH(LMP_BY_NODE!AO$1,DA_LMP_Basis!$C$23:$C$35,0),MATCH(LMP_BY_NODE!$A13,DA_LMP_Basis!$C$23:$AF$23,0)))</f>
        <v>109.20721870997608</v>
      </c>
      <c r="AP13" s="30">
        <f>ENERGY_PRICING!AR$19*(1+INDEX(DA_LMP_Basis!$C$23:$AF$35,MATCH(LMP_BY_NODE!AP$1,DA_LMP_Basis!$C$23:$C$35,0),MATCH(LMP_BY_NODE!$A13,DA_LMP_Basis!$C$23:$AF$23,0)))</f>
        <v>71.69341013459443</v>
      </c>
      <c r="AQ13" s="30">
        <f>ENERGY_PRICING!AS$19*(1+INDEX(DA_LMP_Basis!$C$23:$AF$35,MATCH(LMP_BY_NODE!AQ$1,DA_LMP_Basis!$C$23:$C$35,0),MATCH(LMP_BY_NODE!$A13,DA_LMP_Basis!$C$23:$AF$23,0)))</f>
        <v>53.06872665584757</v>
      </c>
      <c r="AR13" s="30">
        <f>ENERGY_PRICING!AT$19*(1+INDEX(DA_LMP_Basis!$C$23:$AF$35,MATCH(LMP_BY_NODE!AR$1,DA_LMP_Basis!$C$23:$C$35,0),MATCH(LMP_BY_NODE!$A13,DA_LMP_Basis!$C$23:$AF$23,0)))</f>
        <v>55.672007648612805</v>
      </c>
      <c r="AS13" s="30">
        <f>ENERGY_PRICING!AU$19*(1+INDEX(DA_LMP_Basis!$C$23:$AF$35,MATCH(LMP_BY_NODE!AS$1,DA_LMP_Basis!$C$23:$C$35,0),MATCH(LMP_BY_NODE!$A13,DA_LMP_Basis!$C$23:$AF$23,0)))</f>
        <v>71.999712671421747</v>
      </c>
      <c r="AT13" s="30">
        <f>ENERGY_PRICING!AV$19*(1+INDEX(DA_LMP_Basis!$C$23:$AF$35,MATCH(LMP_BY_NODE!AT$1,DA_LMP_Basis!$C$23:$C$35,0),MATCH(LMP_BY_NODE!$A13,DA_LMP_Basis!$C$23:$AF$23,0)))</f>
        <v>71.765613804340362</v>
      </c>
      <c r="AU13" s="30">
        <f>ENERGY_PRICING!AW$19*(1+INDEX(DA_LMP_Basis!$C$23:$AF$35,MATCH(LMP_BY_NODE!AU$1,DA_LMP_Basis!$C$23:$C$35,0),MATCH(LMP_BY_NODE!$A13,DA_LMP_Basis!$C$23:$AF$23,0)))</f>
        <v>48.788369090132704</v>
      </c>
      <c r="AV13" s="30">
        <f>ENERGY_PRICING!AX$19*(1+INDEX(DA_LMP_Basis!$C$23:$AF$35,MATCH(LMP_BY_NODE!AV$1,DA_LMP_Basis!$C$23:$C$35,0),MATCH(LMP_BY_NODE!$A13,DA_LMP_Basis!$C$23:$AF$23,0)))</f>
        <v>49.020127532018627</v>
      </c>
      <c r="AW13" s="30">
        <f>ENERGY_PRICING!AY$19*(1+INDEX(DA_LMP_Basis!$C$23:$AF$35,MATCH(LMP_BY_NODE!AW$1,DA_LMP_Basis!$C$23:$C$35,0),MATCH(LMP_BY_NODE!$A13,DA_LMP_Basis!$C$23:$AF$23,0)))</f>
        <v>80.346816522774489</v>
      </c>
      <c r="AX13" s="30">
        <f>ENERGY_PRICING!AZ$19*(1+INDEX(DA_LMP_Basis!$C$23:$AF$35,MATCH(LMP_BY_NODE!AX$1,DA_LMP_Basis!$C$23:$C$35,0),MATCH(LMP_BY_NODE!$A13,DA_LMP_Basis!$C$23:$AF$23,0)))</f>
        <v>119.51798857866825</v>
      </c>
      <c r="AY13" s="30">
        <f>ENERGY_PRICING!BA$19*(1+INDEX(DA_LMP_Basis!$C$23:$AF$35,MATCH(LMP_BY_NODE!AY$1,DA_LMP_Basis!$C$23:$C$35,0),MATCH(LMP_BY_NODE!$A13,DA_LMP_Basis!$C$23:$AF$23,0)))</f>
        <v>219.08848012329045</v>
      </c>
      <c r="AZ13" s="30">
        <f>ENERGY_PRICING!BB$19*(1+INDEX(DA_LMP_Basis!$C$23:$AF$35,MATCH(LMP_BY_NODE!AZ$1,DA_LMP_Basis!$C$23:$C$35,0),MATCH(LMP_BY_NODE!$A13,DA_LMP_Basis!$C$23:$AF$23,0)))</f>
        <v>194.06451252430256</v>
      </c>
      <c r="BA13" s="30">
        <f>ENERGY_PRICING!BC$19*(1+INDEX(DA_LMP_Basis!$C$23:$AF$35,MATCH(LMP_BY_NODE!BA$1,DA_LMP_Basis!$C$23:$C$35,0),MATCH(LMP_BY_NODE!$A13,DA_LMP_Basis!$C$23:$AF$23,0)))</f>
        <v>105.01749596330413</v>
      </c>
      <c r="BB13" s="30">
        <f>ENERGY_PRICING!BD$19*(1+INDEX(DA_LMP_Basis!$C$23:$AF$35,MATCH(LMP_BY_NODE!BB$1,DA_LMP_Basis!$C$23:$C$35,0),MATCH(LMP_BY_NODE!$A13,DA_LMP_Basis!$C$23:$AF$23,0)))</f>
        <v>65.111234326588843</v>
      </c>
      <c r="BC13" s="30">
        <f>ENERGY_PRICING!BE$19*(1+INDEX(DA_LMP_Basis!$C$23:$AF$35,MATCH(LMP_BY_NODE!BC$1,DA_LMP_Basis!$C$23:$C$35,0),MATCH(LMP_BY_NODE!$A13,DA_LMP_Basis!$C$23:$AF$23,0)))</f>
        <v>48.196484031316174</v>
      </c>
      <c r="BD13" s="30">
        <f>ENERGY_PRICING!BF$19*(1+INDEX(DA_LMP_Basis!$C$23:$AF$35,MATCH(LMP_BY_NODE!BD$1,DA_LMP_Basis!$C$23:$C$35,0),MATCH(LMP_BY_NODE!$A13,DA_LMP_Basis!$C$23:$AF$23,0)))</f>
        <v>50.560757657297621</v>
      </c>
      <c r="BE13" s="30">
        <f>ENERGY_PRICING!BG$19*(1+INDEX(DA_LMP_Basis!$C$23:$AF$35,MATCH(LMP_BY_NODE!BE$1,DA_LMP_Basis!$C$23:$C$35,0),MATCH(LMP_BY_NODE!$A13,DA_LMP_Basis!$C$23:$AF$23,0)))</f>
        <v>65.389415211174338</v>
      </c>
      <c r="BF13" s="30">
        <f>ENERGY_PRICING!BH$19*(1+INDEX(DA_LMP_Basis!$C$23:$AF$35,MATCH(LMP_BY_NODE!BF$1,DA_LMP_Basis!$C$23:$C$35,0),MATCH(LMP_BY_NODE!$A13,DA_LMP_Basis!$C$23:$AF$23,0)))</f>
        <v>65.176808973564647</v>
      </c>
      <c r="BG13" s="30">
        <f>ENERGY_PRICING!BI$19*(1+INDEX(DA_LMP_Basis!$C$23:$AF$35,MATCH(LMP_BY_NODE!BG$1,DA_LMP_Basis!$C$23:$C$35,0),MATCH(LMP_BY_NODE!$A13,DA_LMP_Basis!$C$23:$AF$23,0)))</f>
        <v>44.309106321989361</v>
      </c>
      <c r="BH13" s="30">
        <f>ENERGY_PRICING!BJ$19*(1+INDEX(DA_LMP_Basis!$C$23:$AF$35,MATCH(LMP_BY_NODE!BH$1,DA_LMP_Basis!$C$23:$C$35,0),MATCH(LMP_BY_NODE!$A13,DA_LMP_Basis!$C$23:$AF$23,0)))</f>
        <v>44.519587008965608</v>
      </c>
      <c r="BI13" s="30">
        <f>ENERGY_PRICING!BK$19*(1+INDEX(DA_LMP_Basis!$C$23:$AF$35,MATCH(LMP_BY_NODE!BI$1,DA_LMP_Basis!$C$23:$C$35,0),MATCH(LMP_BY_NODE!$A13,DA_LMP_Basis!$C$23:$AF$23,0)))</f>
        <v>77.863361694152275</v>
      </c>
      <c r="BJ13" s="30">
        <f>ENERGY_PRICING!BL$19*(1+INDEX(DA_LMP_Basis!$C$23:$AF$35,MATCH(LMP_BY_NODE!BJ$1,DA_LMP_Basis!$C$23:$C$35,0),MATCH(LMP_BY_NODE!$A13,DA_LMP_Basis!$C$23:$AF$23,0)))</f>
        <v>116.04853206436718</v>
      </c>
      <c r="BK13" s="30">
        <f>ENERGY_PRICING!BM$19*(1+INDEX(DA_LMP_Basis!$C$23:$AF$35,MATCH(LMP_BY_NODE!BK$1,DA_LMP_Basis!$C$23:$C$35,0),MATCH(LMP_BY_NODE!$A13,DA_LMP_Basis!$C$23:$AF$23,0)))</f>
        <v>217.89328988025122</v>
      </c>
      <c r="BL13" s="30">
        <f>ENERGY_PRICING!BN$19*(1+INDEX(DA_LMP_Basis!$C$23:$AF$35,MATCH(LMP_BY_NODE!BL$1,DA_LMP_Basis!$C$23:$C$35,0),MATCH(LMP_BY_NODE!$A13,DA_LMP_Basis!$C$23:$AF$23,0)))</f>
        <v>193.00583517276544</v>
      </c>
      <c r="BM13" s="30">
        <f>ENERGY_PRICING!BO$19*(1+INDEX(DA_LMP_Basis!$C$23:$AF$35,MATCH(LMP_BY_NODE!BM$1,DA_LMP_Basis!$C$23:$C$35,0),MATCH(LMP_BY_NODE!$A13,DA_LMP_Basis!$C$23:$AF$23,0)))</f>
        <v>103.74204124760944</v>
      </c>
      <c r="BN13" s="30">
        <f>ENERGY_PRICING!BP$19*(1+INDEX(DA_LMP_Basis!$C$23:$AF$35,MATCH(LMP_BY_NODE!BN$1,DA_LMP_Basis!$C$23:$C$35,0),MATCH(LMP_BY_NODE!$A13,DA_LMP_Basis!$C$23:$AF$23,0)))</f>
        <v>63.107458019309085</v>
      </c>
      <c r="BO13" s="30">
        <f>ENERGY_PRICING!BQ$19*(1+INDEX(DA_LMP_Basis!$C$23:$AF$35,MATCH(LMP_BY_NODE!BO$1,DA_LMP_Basis!$C$23:$C$35,0),MATCH(LMP_BY_NODE!$A13,DA_LMP_Basis!$C$23:$AF$23,0)))</f>
        <v>46.713253467574567</v>
      </c>
      <c r="BP13" s="30">
        <f>ENERGY_PRICING!BR$19*(1+INDEX(DA_LMP_Basis!$C$23:$AF$35,MATCH(LMP_BY_NODE!BP$1,DA_LMP_Basis!$C$23:$C$35,0),MATCH(LMP_BY_NODE!$A13,DA_LMP_Basis!$C$23:$AF$23,0)))</f>
        <v>49.004767368991345</v>
      </c>
      <c r="BQ13" s="30">
        <f>ENERGY_PRICING!BS$19*(1+INDEX(DA_LMP_Basis!$C$23:$AF$35,MATCH(LMP_BY_NODE!BQ$1,DA_LMP_Basis!$C$23:$C$35,0),MATCH(LMP_BY_NODE!$A13,DA_LMP_Basis!$C$23:$AF$23,0)))</f>
        <v>63.377077980861316</v>
      </c>
      <c r="BR13" s="30">
        <f>ENERGY_PRICING!BT$19*(1+INDEX(DA_LMP_Basis!$C$23:$AF$35,MATCH(LMP_BY_NODE!BR$1,DA_LMP_Basis!$C$23:$C$35,0),MATCH(LMP_BY_NODE!$A13,DA_LMP_Basis!$C$23:$AF$23,0)))</f>
        <v>63.171014628609399</v>
      </c>
      <c r="BS13" s="30">
        <f>ENERGY_PRICING!BU$19*(1+INDEX(DA_LMP_Basis!$C$23:$AF$35,MATCH(LMP_BY_NODE!BS$1,DA_LMP_Basis!$C$23:$C$35,0),MATCH(LMP_BY_NODE!$A13,DA_LMP_Basis!$C$23:$AF$23,0)))</f>
        <v>42.945508498003932</v>
      </c>
      <c r="BT13" s="30">
        <f>ENERGY_PRICING!BV$19*(1+INDEX(DA_LMP_Basis!$C$23:$AF$35,MATCH(LMP_BY_NODE!BT$1,DA_LMP_Basis!$C$23:$C$35,0),MATCH(LMP_BY_NODE!$A13,DA_LMP_Basis!$C$23:$AF$23,0)))</f>
        <v>43.149511712727268</v>
      </c>
      <c r="BU13" s="30">
        <f>ENERGY_PRICING!BW$19*(1+INDEX(DA_LMP_Basis!$C$23:$AF$35,MATCH(LMP_BY_NODE!BU$1,DA_LMP_Basis!$C$23:$C$35,0),MATCH(LMP_BY_NODE!$A13,DA_LMP_Basis!$C$23:$AF$23,0)))</f>
        <v>77.107336924996147</v>
      </c>
      <c r="BV13" s="30">
        <f>ENERGY_PRICING!BX$19*(1+INDEX(DA_LMP_Basis!$C$23:$AF$35,MATCH(LMP_BY_NODE!BV$1,DA_LMP_Basis!$C$23:$C$35,0),MATCH(LMP_BY_NODE!$A13,DA_LMP_Basis!$C$23:$AF$23,0)))</f>
        <v>114.99234411599328</v>
      </c>
      <c r="BW13" s="30">
        <f>ENERGY_PRICING!BY$19*(1+INDEX(DA_LMP_Basis!$C$23:$AF$35,MATCH(LMP_BY_NODE!BW$1,DA_LMP_Basis!$C$23:$C$35,0),MATCH(LMP_BY_NODE!$A13,DA_LMP_Basis!$C$23:$AF$23,0)))</f>
        <v>217.4012675929807</v>
      </c>
      <c r="BX13" s="30">
        <f>ENERGY_PRICING!BZ$19*(1+INDEX(DA_LMP_Basis!$C$23:$AF$35,MATCH(LMP_BY_NODE!BX$1,DA_LMP_Basis!$C$23:$C$35,0),MATCH(LMP_BY_NODE!$A13,DA_LMP_Basis!$C$23:$AF$23,0)))</f>
        <v>192.57001095564314</v>
      </c>
      <c r="BY13" s="30">
        <f>ENERGY_PRICING!CA$19*(1+INDEX(DA_LMP_Basis!$C$23:$AF$35,MATCH(LMP_BY_NODE!BY$1,DA_LMP_Basis!$C$23:$C$35,0),MATCH(LMP_BY_NODE!$A13,DA_LMP_Basis!$C$23:$AF$23,0)))</f>
        <v>103.21697659770879</v>
      </c>
      <c r="BZ13" s="30">
        <f>ENERGY_PRICING!CB$19*(1+INDEX(DA_LMP_Basis!$C$23:$AF$35,MATCH(LMP_BY_NODE!BZ$1,DA_LMP_Basis!$C$23:$C$35,0),MATCH(LMP_BY_NODE!$A13,DA_LMP_Basis!$C$23:$AF$23,0)))</f>
        <v>62.282566243603824</v>
      </c>
      <c r="CA13" s="30">
        <f>ENERGY_PRICING!CC$19*(1+INDEX(DA_LMP_Basis!$C$23:$AF$35,MATCH(LMP_BY_NODE!CA$1,DA_LMP_Basis!$C$23:$C$35,0),MATCH(LMP_BY_NODE!$A13,DA_LMP_Basis!$C$23:$AF$23,0)))</f>
        <v>46.102654026379398</v>
      </c>
      <c r="CB13" s="30">
        <f>ENERGY_PRICING!CD$19*(1+INDEX(DA_LMP_Basis!$C$23:$AF$35,MATCH(LMP_BY_NODE!CB$1,DA_LMP_Basis!$C$23:$C$35,0),MATCH(LMP_BY_NODE!$A13,DA_LMP_Basis!$C$23:$AF$23,0)))</f>
        <v>48.364215034263147</v>
      </c>
      <c r="CC13" s="30">
        <f>ENERGY_PRICING!CE$19*(1+INDEX(DA_LMP_Basis!$C$23:$AF$35,MATCH(LMP_BY_NODE!CC$1,DA_LMP_Basis!$C$23:$C$35,0),MATCH(LMP_BY_NODE!$A13,DA_LMP_Basis!$C$23:$AF$23,0)))</f>
        <v>62.548661942005069</v>
      </c>
      <c r="CD13" s="30">
        <f>ENERGY_PRICING!CF$19*(1+INDEX(DA_LMP_Basis!$C$23:$AF$35,MATCH(LMP_BY_NODE!CD$1,DA_LMP_Basis!$C$23:$C$35,0),MATCH(LMP_BY_NODE!$A13,DA_LMP_Basis!$C$23:$AF$23,0)))</f>
        <v>62.345292090171036</v>
      </c>
      <c r="CE13" s="30">
        <f>ENERGY_PRICING!CG$19*(1+INDEX(DA_LMP_Basis!$C$23:$AF$35,MATCH(LMP_BY_NODE!CE$1,DA_LMP_Basis!$C$23:$C$35,0),MATCH(LMP_BY_NODE!$A13,DA_LMP_Basis!$C$23:$AF$23,0)))</f>
        <v>42.384158098616204</v>
      </c>
      <c r="CF13" s="30">
        <f>ENERGY_PRICING!CH$19*(1+INDEX(DA_LMP_Basis!$C$23:$AF$35,MATCH(LMP_BY_NODE!CF$1,DA_LMP_Basis!$C$23:$C$35,0),MATCH(LMP_BY_NODE!$A13,DA_LMP_Basis!$C$23:$AF$23,0)))</f>
        <v>42.585494741442581</v>
      </c>
      <c r="CG13" s="30">
        <f>ENERGY_PRICING!CI$19*(1+INDEX(DA_LMP_Basis!$C$23:$AF$35,MATCH(LMP_BY_NODE!CG$1,DA_LMP_Basis!$C$23:$C$35,0),MATCH(LMP_BY_NODE!$A13,DA_LMP_Basis!$C$23:$AF$23,0)))</f>
        <v>76.796105271023237</v>
      </c>
      <c r="CH13" s="30">
        <f>ENERGY_PRICING!CJ$19*(1+INDEX(DA_LMP_Basis!$C$23:$AF$35,MATCH(LMP_BY_NODE!CH$1,DA_LMP_Basis!$C$23:$C$35,0),MATCH(LMP_BY_NODE!$A13,DA_LMP_Basis!$C$23:$AF$23,0)))</f>
        <v>114.55754470797181</v>
      </c>
      <c r="CI13" s="30">
        <f>ENERGY_PRICING!CK$19*(1+INDEX(DA_LMP_Basis!$C$23:$AF$35,MATCH(LMP_BY_NODE!CI$1,DA_LMP_Basis!$C$23:$C$35,0),MATCH(LMP_BY_NODE!$A13,DA_LMP_Basis!$C$23:$AF$23,0)))</f>
        <v>219.24505660571836</v>
      </c>
      <c r="CJ13" s="30">
        <f>ENERGY_PRICING!CL$19*(1+INDEX(DA_LMP_Basis!$C$23:$AF$35,MATCH(LMP_BY_NODE!CJ$1,DA_LMP_Basis!$C$23:$C$35,0),MATCH(LMP_BY_NODE!$A13,DA_LMP_Basis!$C$23:$AF$23,0)))</f>
        <v>194.20320506860264</v>
      </c>
      <c r="CK13" s="30">
        <f>ENERGY_PRICING!CM$19*(1+INDEX(DA_LMP_Basis!$C$23:$AF$35,MATCH(LMP_BY_NODE!CK$1,DA_LMP_Basis!$C$23:$C$35,0),MATCH(LMP_BY_NODE!$A13,DA_LMP_Basis!$C$23:$AF$23,0)))</f>
        <v>105.18458753223435</v>
      </c>
      <c r="CL13" s="30">
        <f>ENERGY_PRICING!CN$19*(1+INDEX(DA_LMP_Basis!$C$23:$AF$35,MATCH(LMP_BY_NODE!CL$1,DA_LMP_Basis!$C$23:$C$35,0),MATCH(LMP_BY_NODE!$A13,DA_LMP_Basis!$C$23:$AF$23,0)))</f>
        <v>65.373740021889972</v>
      </c>
      <c r="CM13" s="30">
        <f>ENERGY_PRICING!CO$19*(1+INDEX(DA_LMP_Basis!$C$23:$AF$35,MATCH(LMP_BY_NODE!CM$1,DA_LMP_Basis!$C$23:$C$35,0),MATCH(LMP_BY_NODE!$A13,DA_LMP_Basis!$C$23:$AF$23,0)))</f>
        <v>48.39079537685528</v>
      </c>
      <c r="CN13" s="30">
        <f>ENERGY_PRICING!CP$19*(1+INDEX(DA_LMP_Basis!$C$23:$AF$35,MATCH(LMP_BY_NODE!CN$1,DA_LMP_Basis!$C$23:$C$35,0),MATCH(LMP_BY_NODE!$A13,DA_LMP_Basis!$C$23:$AF$23,0)))</f>
        <v>50.764600926144418</v>
      </c>
      <c r="CO13" s="30">
        <f>ENERGY_PRICING!CQ$19*(1+INDEX(DA_LMP_Basis!$C$23:$AF$35,MATCH(LMP_BY_NODE!CO$1,DA_LMP_Basis!$C$23:$C$35,0),MATCH(LMP_BY_NODE!$A13,DA_LMP_Basis!$C$23:$AF$23,0)))</f>
        <v>65.6530424343851</v>
      </c>
      <c r="CP13" s="30">
        <f>ENERGY_PRICING!CR$19*(1+INDEX(DA_LMP_Basis!$C$23:$AF$35,MATCH(LMP_BY_NODE!CP$1,DA_LMP_Basis!$C$23:$C$35,0),MATCH(LMP_BY_NODE!$A13,DA_LMP_Basis!$C$23:$AF$23,0)))</f>
        <v>65.439579042878592</v>
      </c>
      <c r="CQ13" s="30">
        <f>ENERGY_PRICING!CS$19*(1+INDEX(DA_LMP_Basis!$C$23:$AF$35,MATCH(LMP_BY_NODE!CQ$1,DA_LMP_Basis!$C$23:$C$35,0),MATCH(LMP_BY_NODE!$A13,DA_LMP_Basis!$C$23:$AF$23,0)))</f>
        <v>44.487745121937223</v>
      </c>
      <c r="CR13" s="30">
        <f>ENERGY_PRICING!CT$19*(1+INDEX(DA_LMP_Basis!$C$23:$AF$35,MATCH(LMP_BY_NODE!CR$1,DA_LMP_Basis!$C$23:$C$35,0),MATCH(LMP_BY_NODE!$A13,DA_LMP_Basis!$C$23:$AF$23,0)))</f>
        <v>44.699074393334477</v>
      </c>
      <c r="CS13" s="30">
        <f>ENERGY_PRICING!CU$19*(1+INDEX(DA_LMP_Basis!$C$23:$AF$35,MATCH(LMP_BY_NODE!CS$1,DA_LMP_Basis!$C$23:$C$35,0),MATCH(LMP_BY_NODE!$A13,DA_LMP_Basis!$C$23:$AF$23,0)))</f>
        <v>77.962405088852194</v>
      </c>
      <c r="CT13" s="30">
        <f>ENERGY_PRICING!CV$19*(1+INDEX(DA_LMP_Basis!$C$23:$AF$35,MATCH(LMP_BY_NODE!CT$1,DA_LMP_Basis!$C$23:$C$35,0),MATCH(LMP_BY_NODE!$A13,DA_LMP_Basis!$C$23:$AF$23,0)))</f>
        <v>116.18689848318816</v>
      </c>
      <c r="CU13" s="30">
        <f>ENERGY_PRICING!CW$19*(1+INDEX(DA_LMP_Basis!$C$23:$AF$35,MATCH(LMP_BY_NODE!CU$1,DA_LMP_Basis!$C$23:$C$35,0),MATCH(LMP_BY_NODE!$A13,DA_LMP_Basis!$C$23:$AF$23,0)))</f>
        <v>220.79395917849109</v>
      </c>
      <c r="CV13" s="30">
        <f>ENERGY_PRICING!CX$19*(1+INDEX(DA_LMP_Basis!$C$23:$AF$35,MATCH(LMP_BY_NODE!CV$1,DA_LMP_Basis!$C$23:$C$35,0),MATCH(LMP_BY_NODE!$A13,DA_LMP_Basis!$C$23:$AF$23,0)))</f>
        <v>195.57519424194314</v>
      </c>
      <c r="CW13" s="30">
        <f>ENERGY_PRICING!CY$19*(1+INDEX(DA_LMP_Basis!$C$23:$AF$35,MATCH(LMP_BY_NODE!CW$1,DA_LMP_Basis!$C$23:$C$35,0),MATCH(LMP_BY_NODE!$A13,DA_LMP_Basis!$C$23:$AF$23,0)))</f>
        <v>106.8375085647647</v>
      </c>
      <c r="CX13" s="30">
        <f>ENERGY_PRICING!CZ$19*(1+INDEX(DA_LMP_Basis!$C$23:$AF$35,MATCH(LMP_BY_NODE!CX$1,DA_LMP_Basis!$C$23:$C$35,0),MATCH(LMP_BY_NODE!$A13,DA_LMP_Basis!$C$23:$AF$23,0)))</f>
        <v>67.970526847821915</v>
      </c>
      <c r="CY13" s="30">
        <f>ENERGY_PRICING!DA$19*(1+INDEX(DA_LMP_Basis!$C$23:$AF$35,MATCH(LMP_BY_NODE!CY$1,DA_LMP_Basis!$C$23:$C$35,0),MATCH(LMP_BY_NODE!$A13,DA_LMP_Basis!$C$23:$AF$23,0)))</f>
        <v>50.312982785574874</v>
      </c>
      <c r="CZ13" s="30">
        <f>ENERGY_PRICING!DB$19*(1+INDEX(DA_LMP_Basis!$C$23:$AF$35,MATCH(LMP_BY_NODE!CZ$1,DA_LMP_Basis!$C$23:$C$35,0),MATCH(LMP_BY_NODE!$A13,DA_LMP_Basis!$C$23:$AF$23,0)))</f>
        <v>52.7810810428482</v>
      </c>
      <c r="DA13" s="30">
        <f>ENERGY_PRICING!DC$19*(1+INDEX(DA_LMP_Basis!$C$23:$AF$35,MATCH(LMP_BY_NODE!DA$1,DA_LMP_Basis!$C$23:$C$35,0),MATCH(LMP_BY_NODE!$A13,DA_LMP_Basis!$C$23:$AF$23,0)))</f>
        <v>68.260923758275624</v>
      </c>
      <c r="DB13" s="30">
        <f>ENERGY_PRICING!DD$19*(1+INDEX(DA_LMP_Basis!$C$23:$AF$35,MATCH(LMP_BY_NODE!DB$1,DA_LMP_Basis!$C$23:$C$35,0),MATCH(LMP_BY_NODE!$A13,DA_LMP_Basis!$C$23:$AF$23,0)))</f>
        <v>68.0389811376062</v>
      </c>
      <c r="DC13" s="30">
        <f>ENERGY_PRICING!DE$19*(1+INDEX(DA_LMP_Basis!$C$23:$AF$35,MATCH(LMP_BY_NODE!DC$1,DA_LMP_Basis!$C$23:$C$35,0),MATCH(LMP_BY_NODE!$A13,DA_LMP_Basis!$C$23:$AF$23,0)))</f>
        <v>46.25489490424097</v>
      </c>
      <c r="DD13" s="30">
        <f>ENERGY_PRICING!DF$19*(1+INDEX(DA_LMP_Basis!$C$23:$AF$35,MATCH(LMP_BY_NODE!DD$1,DA_LMP_Basis!$C$23:$C$35,0),MATCH(LMP_BY_NODE!$A13,DA_LMP_Basis!$C$23:$AF$23,0)))</f>
        <v>46.474618632918997</v>
      </c>
      <c r="DE13" s="30">
        <f>ENERGY_PRICING!DG$19*(1+INDEX(DA_LMP_Basis!$C$23:$AF$35,MATCH(LMP_BY_NODE!DE$1,DA_LMP_Basis!$C$23:$C$35,0),MATCH(LMP_BY_NODE!$A13,DA_LMP_Basis!$C$23:$AF$23,0)))</f>
        <v>78.942172717349678</v>
      </c>
      <c r="DF13" s="30">
        <f>ENERGY_PRICING!DH$19*(1+INDEX(DA_LMP_Basis!$C$23:$AF$35,MATCH(LMP_BY_NODE!DF$1,DA_LMP_Basis!$C$23:$C$35,0),MATCH(LMP_BY_NODE!$A13,DA_LMP_Basis!$C$23:$AF$23,0)))</f>
        <v>117.55566152329456</v>
      </c>
      <c r="DG13" s="30">
        <f>ENERGY_PRICING!DI$19*(1+INDEX(DA_LMP_Basis!$C$23:$AF$35,MATCH(LMP_BY_NODE!DG$1,DA_LMP_Basis!$C$23:$C$35,0),MATCH(LMP_BY_NODE!$A13,DA_LMP_Basis!$C$23:$AF$23,0)))</f>
        <v>223.16770780166601</v>
      </c>
      <c r="DH13" s="30">
        <f>ENERGY_PRICING!DJ$19*(1+INDEX(DA_LMP_Basis!$C$23:$AF$35,MATCH(LMP_BY_NODE!DH$1,DA_LMP_Basis!$C$23:$C$35,0),MATCH(LMP_BY_NODE!$A13,DA_LMP_Basis!$C$23:$AF$23,0)))</f>
        <v>197.67781674930839</v>
      </c>
      <c r="DI13" s="30">
        <f>ENERGY_PRICING!DK$19*(1+INDEX(DA_LMP_Basis!$C$23:$AF$35,MATCH(LMP_BY_NODE!DI$1,DA_LMP_Basis!$C$23:$C$35,0),MATCH(LMP_BY_NODE!$A13,DA_LMP_Basis!$C$23:$AF$23,0)))</f>
        <v>109.37066920001494</v>
      </c>
      <c r="DJ13" s="30">
        <f>ENERGY_PRICING!DL$19*(1+INDEX(DA_LMP_Basis!$C$23:$AF$35,MATCH(LMP_BY_NODE!DJ$1,DA_LMP_Basis!$C$23:$C$35,0),MATCH(LMP_BY_NODE!$A13,DA_LMP_Basis!$C$23:$AF$23,0)))</f>
        <v>71.950195589478071</v>
      </c>
      <c r="DK13" s="30">
        <f>ENERGY_PRICING!DM$19*(1+INDEX(DA_LMP_Basis!$C$23:$AF$35,MATCH(LMP_BY_NODE!DK$1,DA_LMP_Basis!$C$23:$C$35,0),MATCH(LMP_BY_NODE!$A13,DA_LMP_Basis!$C$23:$AF$23,0)))</f>
        <v>53.258803778540347</v>
      </c>
      <c r="DL13" s="30">
        <f>ENERGY_PRICING!DN$19*(1+INDEX(DA_LMP_Basis!$C$23:$AF$35,MATCH(LMP_BY_NODE!DL$1,DA_LMP_Basis!$C$23:$C$35,0),MATCH(LMP_BY_NODE!$A13,DA_LMP_Basis!$C$23:$AF$23,0)))</f>
        <v>55.871408985241871</v>
      </c>
      <c r="DM13" s="30">
        <f>ENERGY_PRICING!DO$19*(1+INDEX(DA_LMP_Basis!$C$23:$AF$35,MATCH(LMP_BY_NODE!DM$1,DA_LMP_Basis!$C$23:$C$35,0),MATCH(LMP_BY_NODE!$A13,DA_LMP_Basis!$C$23:$AF$23,0)))</f>
        <v>72.257595215090859</v>
      </c>
      <c r="DN13" s="30">
        <f>ENERGY_PRICING!DP$19*(1+INDEX(DA_LMP_Basis!$C$23:$AF$35,MATCH(LMP_BY_NODE!DN$1,DA_LMP_Basis!$C$23:$C$35,0),MATCH(LMP_BY_NODE!$A13,DA_LMP_Basis!$C$23:$AF$23,0)))</f>
        <v>72.022657872284043</v>
      </c>
      <c r="DO13" s="30">
        <f>ENERGY_PRICING!DQ$19*(1+INDEX(DA_LMP_Basis!$C$23:$AF$35,MATCH(LMP_BY_NODE!DO$1,DA_LMP_Basis!$C$23:$C$35,0),MATCH(LMP_BY_NODE!$A13,DA_LMP_Basis!$C$23:$AF$23,0)))</f>
        <v>48.963115186410178</v>
      </c>
      <c r="DP13" s="30">
        <f>ENERGY_PRICING!DR$19*(1+INDEX(DA_LMP_Basis!$C$23:$AF$35,MATCH(LMP_BY_NODE!DP$1,DA_LMP_Basis!$C$23:$C$35,0),MATCH(LMP_BY_NODE!$A13,DA_LMP_Basis!$C$23:$AF$23,0)))</f>
        <v>49.195703721282484</v>
      </c>
      <c r="DQ13" s="30">
        <f>ENERGY_PRICING!DS$19*(1+INDEX(DA_LMP_Basis!$C$23:$AF$35,MATCH(LMP_BY_NODE!DQ$1,DA_LMP_Basis!$C$23:$C$35,0),MATCH(LMP_BY_NODE!$A13,DA_LMP_Basis!$C$23:$AF$23,0)))</f>
        <v>80.443701670855006</v>
      </c>
      <c r="DR13" s="30">
        <f>ENERGY_PRICING!DT$19*(1+INDEX(DA_LMP_Basis!$C$23:$AF$35,MATCH(LMP_BY_NODE!DR$1,DA_LMP_Basis!$C$23:$C$35,0),MATCH(LMP_BY_NODE!$A13,DA_LMP_Basis!$C$23:$AF$23,0)))</f>
        <v>119.65333986602526</v>
      </c>
      <c r="DS13" s="30">
        <f>ENERGY_PRICING!DU$19*(1+INDEX(DA_LMP_Basis!$C$23:$AF$35,MATCH(LMP_BY_NODE!DS$1,DA_LMP_Basis!$C$23:$C$35,0),MATCH(LMP_BY_NODE!$A13,DA_LMP_Basis!$C$23:$AF$23,0)))</f>
        <v>225.90743420492154</v>
      </c>
      <c r="DT13" s="30">
        <f>ENERGY_PRICING!DV$19*(1+INDEX(DA_LMP_Basis!$C$23:$AF$35,MATCH(LMP_BY_NODE!DT$1,DA_LMP_Basis!$C$23:$C$35,0),MATCH(LMP_BY_NODE!$A13,DA_LMP_Basis!$C$23:$AF$23,0)))</f>
        <v>200.10461558692205</v>
      </c>
      <c r="DU13" s="30">
        <f>ENERGY_PRICING!DW$19*(1+INDEX(DA_LMP_Basis!$C$23:$AF$35,MATCH(LMP_BY_NODE!DU$1,DA_LMP_Basis!$C$23:$C$35,0),MATCH(LMP_BY_NODE!$A13,DA_LMP_Basis!$C$23:$AF$23,0)))</f>
        <v>112.29438530387104</v>
      </c>
      <c r="DV13" s="30">
        <f>ENERGY_PRICING!DX$19*(1+INDEX(DA_LMP_Basis!$C$23:$AF$35,MATCH(LMP_BY_NODE!DV$1,DA_LMP_Basis!$C$23:$C$35,0),MATCH(LMP_BY_NODE!$A13,DA_LMP_Basis!$C$23:$AF$23,0)))</f>
        <v>76.543438286399834</v>
      </c>
      <c r="DW13" s="30">
        <f>ENERGY_PRICING!DY$19*(1+INDEX(DA_LMP_Basis!$C$23:$AF$35,MATCH(LMP_BY_NODE!DW$1,DA_LMP_Basis!$C$23:$C$35,0),MATCH(LMP_BY_NODE!$A13,DA_LMP_Basis!$C$23:$AF$23,0)))</f>
        <v>56.658803034947425</v>
      </c>
      <c r="DX13" s="30">
        <f>ENERGY_PRICING!DZ$19*(1+INDEX(DA_LMP_Basis!$C$23:$AF$35,MATCH(LMP_BY_NODE!DX$1,DA_LMP_Basis!$C$23:$C$35,0),MATCH(LMP_BY_NODE!$A13,DA_LMP_Basis!$C$23:$AF$23,0)))</f>
        <v>59.438194859632475</v>
      </c>
      <c r="DY13" s="30">
        <f>ENERGY_PRICING!EA$19*(1+INDEX(DA_LMP_Basis!$C$23:$AF$35,MATCH(LMP_BY_NODE!DY$1,DA_LMP_Basis!$C$23:$C$35,0),MATCH(LMP_BY_NODE!$A13,DA_LMP_Basis!$C$23:$AF$23,0)))</f>
        <v>76.870462057212151</v>
      </c>
      <c r="DZ13" s="30">
        <f>ENERGY_PRICING!EB$19*(1+INDEX(DA_LMP_Basis!$C$23:$AF$35,MATCH(LMP_BY_NODE!DZ$1,DA_LMP_Basis!$C$23:$C$35,0),MATCH(LMP_BY_NODE!$A13,DA_LMP_Basis!$C$23:$AF$23,0)))</f>
        <v>76.620526503139331</v>
      </c>
      <c r="EA13" s="30">
        <f>ENERGY_PRICING!EC$19*(1+INDEX(DA_LMP_Basis!$C$23:$AF$35,MATCH(LMP_BY_NODE!EA$1,DA_LMP_Basis!$C$23:$C$35,0),MATCH(LMP_BY_NODE!$A13,DA_LMP_Basis!$C$23:$AF$23,0)))</f>
        <v>52.088881133339818</v>
      </c>
      <c r="EB13" s="30">
        <f>ENERGY_PRICING!ED$19*(1+INDEX(DA_LMP_Basis!$C$23:$AF$35,MATCH(LMP_BY_NODE!EB$1,DA_LMP_Basis!$C$23:$C$35,0),MATCH(LMP_BY_NODE!$A13,DA_LMP_Basis!$C$23:$AF$23,0)))</f>
        <v>52.336317933466127</v>
      </c>
      <c r="EC13" s="30">
        <f>ENERGY_PRICING!EE$19*(1+INDEX(DA_LMP_Basis!$C$23:$AF$35,MATCH(LMP_BY_NODE!EC$1,DA_LMP_Basis!$C$23:$C$35,0),MATCH(LMP_BY_NODE!$A13,DA_LMP_Basis!$C$23:$AF$23,0)))</f>
        <v>82.176732068011844</v>
      </c>
      <c r="ED13" s="30">
        <f>ENERGY_PRICING!EF$19*(1+INDEX(DA_LMP_Basis!$C$23:$AF$35,MATCH(LMP_BY_NODE!ED$1,DA_LMP_Basis!$C$23:$C$35,0),MATCH(LMP_BY_NODE!$A13,DA_LMP_Basis!$C$23:$AF$23,0)))</f>
        <v>122.07443226182829</v>
      </c>
      <c r="EE13" s="30">
        <f>ENERGY_PRICING!EG$19*(1+INDEX(DA_LMP_Basis!$C$23:$AF$35,MATCH(LMP_BY_NODE!EE$1,DA_LMP_Basis!$C$23:$C$35,0),MATCH(LMP_BY_NODE!$A13,DA_LMP_Basis!$C$23:$AF$23,0)))</f>
        <v>227.22306283249642</v>
      </c>
      <c r="EF13" s="30">
        <f>ENERGY_PRICING!EH$19*(1+INDEX(DA_LMP_Basis!$C$23:$AF$35,MATCH(LMP_BY_NODE!EF$1,DA_LMP_Basis!$C$23:$C$35,0),MATCH(LMP_BY_NODE!$A13,DA_LMP_Basis!$C$23:$AF$23,0)))</f>
        <v>201.26997502585584</v>
      </c>
      <c r="EG13" s="30">
        <f>ENERGY_PRICING!EI$19*(1+INDEX(DA_LMP_Basis!$C$23:$AF$35,MATCH(LMP_BY_NODE!EG$1,DA_LMP_Basis!$C$23:$C$35,0),MATCH(LMP_BY_NODE!$A13,DA_LMP_Basis!$C$23:$AF$23,0)))</f>
        <v>113.69836659213549</v>
      </c>
      <c r="EH13" s="30">
        <f>ENERGY_PRICING!EJ$19*(1+INDEX(DA_LMP_Basis!$C$23:$AF$35,MATCH(LMP_BY_NODE!EH$1,DA_LMP_Basis!$C$23:$C$35,0),MATCH(LMP_BY_NODE!$A13,DA_LMP_Basis!$C$23:$AF$23,0)))</f>
        <v>78.749133562500759</v>
      </c>
      <c r="EI13" s="30">
        <f>ENERGY_PRICING!EK$19*(1+INDEX(DA_LMP_Basis!$C$23:$AF$35,MATCH(LMP_BY_NODE!EI$1,DA_LMP_Basis!$C$23:$C$35,0),MATCH(LMP_BY_NODE!$A13,DA_LMP_Basis!$C$23:$AF$23,0)))</f>
        <v>58.291497580704743</v>
      </c>
      <c r="EJ13" s="30">
        <f>ENERGY_PRICING!EL$19*(1+INDEX(DA_LMP_Basis!$C$23:$AF$35,MATCH(LMP_BY_NODE!EJ$1,DA_LMP_Basis!$C$23:$C$35,0),MATCH(LMP_BY_NODE!$A13,DA_LMP_Basis!$C$23:$AF$23,0)))</f>
        <v>61.15098107040231</v>
      </c>
      <c r="EK13" s="30">
        <f>ENERGY_PRICING!EM$19*(1+INDEX(DA_LMP_Basis!$C$23:$AF$35,MATCH(LMP_BY_NODE!EK$1,DA_LMP_Basis!$C$23:$C$35,0),MATCH(LMP_BY_NODE!$A13,DA_LMP_Basis!$C$23:$AF$23,0)))</f>
        <v>79.085580933854189</v>
      </c>
      <c r="EL13" s="30">
        <f>ENERGY_PRICING!EN$19*(1+INDEX(DA_LMP_Basis!$C$23:$AF$35,MATCH(LMP_BY_NODE!EL$1,DA_LMP_Basis!$C$23:$C$35,0),MATCH(LMP_BY_NODE!$A13,DA_LMP_Basis!$C$23:$AF$23,0)))</f>
        <v>78.82844317299147</v>
      </c>
      <c r="EM13" s="30">
        <f>ENERGY_PRICING!EO$19*(1+INDEX(DA_LMP_Basis!$C$23:$AF$35,MATCH(LMP_BY_NODE!EM$1,DA_LMP_Basis!$C$23:$C$35,0),MATCH(LMP_BY_NODE!$A13,DA_LMP_Basis!$C$23:$AF$23,0)))</f>
        <v>53.589887641870334</v>
      </c>
      <c r="EN13" s="30">
        <f>ENERGY_PRICING!EP$19*(1+INDEX(DA_LMP_Basis!$C$23:$AF$35,MATCH(LMP_BY_NODE!EN$1,DA_LMP_Basis!$C$23:$C$35,0),MATCH(LMP_BY_NODE!$A13,DA_LMP_Basis!$C$23:$AF$23,0)))</f>
        <v>53.844454644054331</v>
      </c>
      <c r="EO13" s="30">
        <f>ENERGY_PRICING!EQ$19*(1+INDEX(DA_LMP_Basis!$C$23:$AF$35,MATCH(LMP_BY_NODE!EO$1,DA_LMP_Basis!$C$23:$C$35,0),MATCH(LMP_BY_NODE!$A13,DA_LMP_Basis!$C$23:$AF$23,0)))</f>
        <v>83.008940860921868</v>
      </c>
      <c r="EP13" s="30">
        <f>ENERGY_PRICING!ER$19*(1+INDEX(DA_LMP_Basis!$C$23:$AF$35,MATCH(LMP_BY_NODE!EP$1,DA_LMP_Basis!$C$23:$C$35,0),MATCH(LMP_BY_NODE!$A13,DA_LMP_Basis!$C$23:$AF$23,0)))</f>
        <v>123.23705144239224</v>
      </c>
      <c r="EQ13" s="30">
        <f>ENERGY_PRICING!ES$19*(1+INDEX(DA_LMP_Basis!$C$23:$AF$35,MATCH(LMP_BY_NODE!EQ$1,DA_LMP_Basis!$C$23:$C$35,0),MATCH(LMP_BY_NODE!$A13,DA_LMP_Basis!$C$23:$AF$23,0)))</f>
        <v>229.29386141462851</v>
      </c>
      <c r="ER13" s="30">
        <f>ENERGY_PRICING!ET$19*(1+INDEX(DA_LMP_Basis!$C$23:$AF$35,MATCH(LMP_BY_NODE!ER$1,DA_LMP_Basis!$C$23:$C$35,0),MATCH(LMP_BY_NODE!$A13,DA_LMP_Basis!$C$23:$AF$23,0)))</f>
        <v>203.10425000531313</v>
      </c>
      <c r="ES13" s="30">
        <f>ENERGY_PRICING!EU$19*(1+INDEX(DA_LMP_Basis!$C$23:$AF$35,MATCH(LMP_BY_NODE!ES$1,DA_LMP_Basis!$C$23:$C$35,0),MATCH(LMP_BY_NODE!$A13,DA_LMP_Basis!$C$23:$AF$23,0)))</f>
        <v>115.90823220325186</v>
      </c>
      <c r="ET13" s="30">
        <f>ENERGY_PRICING!EV$19*(1+INDEX(DA_LMP_Basis!$C$23:$AF$35,MATCH(LMP_BY_NODE!ET$1,DA_LMP_Basis!$C$23:$C$35,0),MATCH(LMP_BY_NODE!$A13,DA_LMP_Basis!$C$23:$AF$23,0)))</f>
        <v>82.220896455639149</v>
      </c>
      <c r="EU13" s="30">
        <f>ENERGY_PRICING!EW$19*(1+INDEX(DA_LMP_Basis!$C$23:$AF$35,MATCH(LMP_BY_NODE!EU$1,DA_LMP_Basis!$C$23:$C$35,0),MATCH(LMP_BY_NODE!$A13,DA_LMP_Basis!$C$23:$AF$23,0)))</f>
        <v>60.861357706537603</v>
      </c>
      <c r="EV13" s="30">
        <f>ENERGY_PRICING!EX$19*(1+INDEX(DA_LMP_Basis!$C$23:$AF$35,MATCH(LMP_BY_NODE!EV$1,DA_LMP_Basis!$C$23:$C$35,0),MATCH(LMP_BY_NODE!$A13,DA_LMP_Basis!$C$23:$AF$23,0)))</f>
        <v>63.846905423534828</v>
      </c>
      <c r="EW13" s="30">
        <f>ENERGY_PRICING!EY$19*(1+INDEX(DA_LMP_Basis!$C$23:$AF$35,MATCH(LMP_BY_NODE!EW$1,DA_LMP_Basis!$C$23:$C$35,0),MATCH(LMP_BY_NODE!$A13,DA_LMP_Basis!$C$23:$AF$23,0)))</f>
        <v>82.572176567957683</v>
      </c>
      <c r="EX13" s="30">
        <f>ENERGY_PRICING!EZ$19*(1+INDEX(DA_LMP_Basis!$C$23:$AF$35,MATCH(LMP_BY_NODE!EX$1,DA_LMP_Basis!$C$23:$C$35,0),MATCH(LMP_BY_NODE!$A13,DA_LMP_Basis!$C$23:$AF$23,0)))</f>
        <v>82.303702538412338</v>
      </c>
      <c r="EY13" s="30">
        <f>ENERGY_PRICING!FA$19*(1+INDEX(DA_LMP_Basis!$C$23:$AF$35,MATCH(LMP_BY_NODE!EY$1,DA_LMP_Basis!$C$23:$C$35,0),MATCH(LMP_BY_NODE!$A13,DA_LMP_Basis!$C$23:$AF$23,0)))</f>
        <v>55.952470884958821</v>
      </c>
      <c r="EZ13" s="30">
        <f>ENERGY_PRICING!FB$19*(1+INDEX(DA_LMP_Basis!$C$23:$AF$35,MATCH(LMP_BY_NODE!EZ$1,DA_LMP_Basis!$C$23:$C$35,0),MATCH(LMP_BY_NODE!$A13,DA_LMP_Basis!$C$23:$AF$23,0)))</f>
        <v>56.218260820424973</v>
      </c>
      <c r="FA13" s="30">
        <f>ENERGY_PRICING!FC$19*(1+INDEX(DA_LMP_Basis!$C$23:$AF$35,MATCH(LMP_BY_NODE!FA$1,DA_LMP_Basis!$C$23:$C$35,0),MATCH(LMP_BY_NODE!$A13,DA_LMP_Basis!$C$23:$AF$23,0)))</f>
        <v>84.318836945786302</v>
      </c>
      <c r="FB13" s="30">
        <f>ENERGY_PRICING!FD$19*(1+INDEX(DA_LMP_Basis!$C$23:$AF$35,MATCH(LMP_BY_NODE!FB$1,DA_LMP_Basis!$C$23:$C$35,0),MATCH(LMP_BY_NODE!$A13,DA_LMP_Basis!$C$23:$AF$23,0)))</f>
        <v>125.06701325700342</v>
      </c>
      <c r="FC13" s="30">
        <f>ENERGY_PRICING!FE$19*(1+INDEX(DA_LMP_Basis!$C$23:$AF$35,MATCH(LMP_BY_NODE!FC$1,DA_LMP_Basis!$C$23:$C$35,0),MATCH(LMP_BY_NODE!$A13,DA_LMP_Basis!$C$23:$AF$23,0)))</f>
        <v>230.79806859856924</v>
      </c>
      <c r="FD13" s="30">
        <f>ENERGY_PRICING!FF$19*(1+INDEX(DA_LMP_Basis!$C$23:$AF$35,MATCH(LMP_BY_NODE!FD$1,DA_LMP_Basis!$C$23:$C$35,0),MATCH(LMP_BY_NODE!$A13,DA_LMP_Basis!$C$23:$AF$23,0)))</f>
        <v>204.43664883213754</v>
      </c>
      <c r="FE13" s="30">
        <f>ENERGY_PRICING!FG$19*(1+INDEX(DA_LMP_Basis!$C$23:$AF$35,MATCH(LMP_BY_NODE!FE$1,DA_LMP_Basis!$C$23:$C$35,0),MATCH(LMP_BY_NODE!$A13,DA_LMP_Basis!$C$23:$AF$23,0)))</f>
        <v>117.51345627307052</v>
      </c>
      <c r="FF13" s="30">
        <f>ENERGY_PRICING!FH$19*(1+INDEX(DA_LMP_Basis!$C$23:$AF$35,MATCH(LMP_BY_NODE!FF$1,DA_LMP_Basis!$C$23:$C$35,0),MATCH(LMP_BY_NODE!$A13,DA_LMP_Basis!$C$23:$AF$23,0)))</f>
        <v>84.742749971407349</v>
      </c>
      <c r="FG13" s="30">
        <f>ENERGY_PRICING!FI$19*(1+INDEX(DA_LMP_Basis!$C$23:$AF$35,MATCH(LMP_BY_NODE!FG$1,DA_LMP_Basis!$C$23:$C$35,0),MATCH(LMP_BY_NODE!$A13,DA_LMP_Basis!$C$23:$AF$23,0)))</f>
        <v>62.728078157456871</v>
      </c>
      <c r="FH13" s="30">
        <f>ENERGY_PRICING!FJ$19*(1+INDEX(DA_LMP_Basis!$C$23:$AF$35,MATCH(LMP_BY_NODE!FH$1,DA_LMP_Basis!$C$23:$C$35,0),MATCH(LMP_BY_NODE!$A13,DA_LMP_Basis!$C$23:$AF$23,0)))</f>
        <v>65.80519765646045</v>
      </c>
      <c r="FI13" s="30">
        <f>ENERGY_PRICING!FK$19*(1+INDEX(DA_LMP_Basis!$C$23:$AF$35,MATCH(LMP_BY_NODE!FI$1,DA_LMP_Basis!$C$23:$C$35,0),MATCH(LMP_BY_NODE!$A13,DA_LMP_Basis!$C$23:$AF$23,0)))</f>
        <v>85.104804437016298</v>
      </c>
      <c r="FJ13" s="30">
        <f>ENERGY_PRICING!FL$19*(1+INDEX(DA_LMP_Basis!$C$23:$AF$35,MATCH(LMP_BY_NODE!FJ$1,DA_LMP_Basis!$C$23:$C$35,0),MATCH(LMP_BY_NODE!$A13,DA_LMP_Basis!$C$23:$AF$23,0)))</f>
        <v>84.828095856347261</v>
      </c>
      <c r="FK13" s="30">
        <f>ENERGY_PRICING!FM$19*(1+INDEX(DA_LMP_Basis!$C$23:$AF$35,MATCH(LMP_BY_NODE!FK$1,DA_LMP_Basis!$C$23:$C$35,0),MATCH(LMP_BY_NODE!$A13,DA_LMP_Basis!$C$23:$AF$23,0)))</f>
        <v>57.668627500853674</v>
      </c>
      <c r="FL13" s="30">
        <f>ENERGY_PRICING!FN$19*(1+INDEX(DA_LMP_Basis!$C$23:$AF$35,MATCH(LMP_BY_NODE!FL$1,DA_LMP_Basis!$C$23:$C$35,0),MATCH(LMP_BY_NODE!$A13,DA_LMP_Basis!$C$23:$AF$23,0)))</f>
        <v>57.942569661752849</v>
      </c>
      <c r="FM13" s="30">
        <f>ENERGY_PRICING!FO$19*(1+INDEX(DA_LMP_Basis!$C$23:$AF$35,MATCH(LMP_BY_NODE!FM$1,DA_LMP_Basis!$C$23:$C$35,0),MATCH(LMP_BY_NODE!$A13,DA_LMP_Basis!$C$23:$AF$23,0)))</f>
        <v>85.270332237540003</v>
      </c>
      <c r="FN13" s="30">
        <f>ENERGY_PRICING!FP$19*(1+INDEX(DA_LMP_Basis!$C$23:$AF$35,MATCH(LMP_BY_NODE!FN$1,DA_LMP_Basis!$C$23:$C$35,0),MATCH(LMP_BY_NODE!$A13,DA_LMP_Basis!$C$23:$AF$23,0)))</f>
        <v>126.39627904442793</v>
      </c>
      <c r="FO13" s="30">
        <f>ENERGY_PRICING!FQ$19*(1+INDEX(DA_LMP_Basis!$C$23:$AF$35,MATCH(LMP_BY_NODE!FO$1,DA_LMP_Basis!$C$23:$C$35,0),MATCH(LMP_BY_NODE!$A13,DA_LMP_Basis!$C$23:$AF$23,0)))</f>
        <v>231.09618047896524</v>
      </c>
      <c r="FP13" s="30">
        <f>ENERGY_PRICING!FR$19*(1+INDEX(DA_LMP_Basis!$C$23:$AF$35,MATCH(LMP_BY_NODE!FP$1,DA_LMP_Basis!$C$23:$C$35,0),MATCH(LMP_BY_NODE!$A13,DA_LMP_Basis!$C$23:$AF$23,0)))</f>
        <v>204.70071080707206</v>
      </c>
      <c r="FQ13" s="30">
        <f>ENERGY_PRICING!FS$19*(1+INDEX(DA_LMP_Basis!$C$23:$AF$35,MATCH(LMP_BY_NODE!FQ$1,DA_LMP_Basis!$C$23:$C$35,0),MATCH(LMP_BY_NODE!$A13,DA_LMP_Basis!$C$23:$AF$23,0)))</f>
        <v>117.83158822392116</v>
      </c>
      <c r="FR13" s="30">
        <f>ENERGY_PRICING!FT$19*(1+INDEX(DA_LMP_Basis!$C$23:$AF$35,MATCH(LMP_BY_NODE!FR$1,DA_LMP_Basis!$C$23:$C$35,0),MATCH(LMP_BY_NODE!$A13,DA_LMP_Basis!$C$23:$AF$23,0)))</f>
        <v>85.24254448222699</v>
      </c>
      <c r="FS13" s="30">
        <f>ENERGY_PRICING!FU$19*(1+INDEX(DA_LMP_Basis!$C$23:$AF$35,MATCH(LMP_BY_NODE!FS$1,DA_LMP_Basis!$C$23:$C$35,0),MATCH(LMP_BY_NODE!$A13,DA_LMP_Basis!$C$23:$AF$23,0)))</f>
        <v>63.098034869363673</v>
      </c>
      <c r="FT13" s="30">
        <f>ENERGY_PRICING!FV$19*(1+INDEX(DA_LMP_Basis!$C$23:$AF$35,MATCH(LMP_BY_NODE!FT$1,DA_LMP_Basis!$C$23:$C$35,0),MATCH(LMP_BY_NODE!$A13,DA_LMP_Basis!$C$23:$AF$23,0)))</f>
        <v>66.193302557271409</v>
      </c>
      <c r="FU13" s="30">
        <f>ENERGY_PRICING!FW$19*(1+INDEX(DA_LMP_Basis!$C$23:$AF$35,MATCH(LMP_BY_NODE!FU$1,DA_LMP_Basis!$C$23:$C$35,0),MATCH(LMP_BY_NODE!$A13,DA_LMP_Basis!$C$23:$AF$23,0)))</f>
        <v>85.60673426719471</v>
      </c>
      <c r="FV13" s="30">
        <f>ENERGY_PRICING!FX$19*(1+INDEX(DA_LMP_Basis!$C$23:$AF$35,MATCH(LMP_BY_NODE!FV$1,DA_LMP_Basis!$C$23:$C$35,0),MATCH(LMP_BY_NODE!$A13,DA_LMP_Basis!$C$23:$AF$23,0)))</f>
        <v>85.328393718838029</v>
      </c>
      <c r="FW13" s="30">
        <f>ENERGY_PRICING!FY$19*(1+INDEX(DA_LMP_Basis!$C$23:$AF$35,MATCH(LMP_BY_NODE!FW$1,DA_LMP_Basis!$C$23:$C$35,0),MATCH(LMP_BY_NODE!$A13,DA_LMP_Basis!$C$23:$AF$23,0)))</f>
        <v>58.008744661096337</v>
      </c>
      <c r="FX13" s="30">
        <f>ENERGY_PRICING!FZ$19*(1+INDEX(DA_LMP_Basis!$C$23:$AF$35,MATCH(LMP_BY_NODE!FX$1,DA_LMP_Basis!$C$23:$C$35,0),MATCH(LMP_BY_NODE!$A13,DA_LMP_Basis!$C$23:$AF$23,0)))</f>
        <v>58.28430247393441</v>
      </c>
      <c r="FY13" s="30">
        <f>ENERGY_PRICING!GA$19*(1+INDEX(DA_LMP_Basis!$C$23:$AF$35,MATCH(LMP_BY_NODE!FY$1,DA_LMP_Basis!$C$23:$C$35,0),MATCH(LMP_BY_NODE!$A13,DA_LMP_Basis!$C$23:$AF$23,0)))</f>
        <v>85.458904698595234</v>
      </c>
      <c r="FZ13" s="30">
        <f>ENERGY_PRICING!GB$19*(1+INDEX(DA_LMP_Basis!$C$23:$AF$35,MATCH(LMP_BY_NODE!FZ$1,DA_LMP_Basis!$C$23:$C$35,0),MATCH(LMP_BY_NODE!$A13,DA_LMP_Basis!$C$23:$AF$23,0)))</f>
        <v>126.65972009674165</v>
      </c>
      <c r="GA13" s="30">
        <f>ENERGY_PRICING!GC$19*(1+INDEX(DA_LMP_Basis!$C$23:$AF$35,MATCH(LMP_BY_NODE!GA$1,DA_LMP_Basis!$C$23:$C$35,0),MATCH(LMP_BY_NODE!$A13,DA_LMP_Basis!$C$23:$AF$23,0)))</f>
        <v>232.02088353210411</v>
      </c>
      <c r="GB13" s="30">
        <f>ENERGY_PRICING!GD$19*(1+INDEX(DA_LMP_Basis!$C$23:$AF$35,MATCH(LMP_BY_NODE!GB$1,DA_LMP_Basis!$C$23:$C$35,0),MATCH(LMP_BY_NODE!$A13,DA_LMP_Basis!$C$23:$AF$23,0)))</f>
        <v>205.51979562219398</v>
      </c>
      <c r="GC13" s="30">
        <f>ENERGY_PRICING!GE$19*(1+INDEX(DA_LMP_Basis!$C$23:$AF$35,MATCH(LMP_BY_NODE!GC$1,DA_LMP_Basis!$C$23:$C$35,0),MATCH(LMP_BY_NODE!$A13,DA_LMP_Basis!$C$23:$AF$23,0)))</f>
        <v>118.81839084937103</v>
      </c>
      <c r="GD13" s="30">
        <f>ENERGY_PRICING!GF$19*(1+INDEX(DA_LMP_Basis!$C$23:$AF$35,MATCH(LMP_BY_NODE!GD$1,DA_LMP_Basis!$C$23:$C$35,0),MATCH(LMP_BY_NODE!$A13,DA_LMP_Basis!$C$23:$AF$23,0)))</f>
        <v>86.79283999370729</v>
      </c>
      <c r="GE13" s="30">
        <f>ENERGY_PRICING!GG$19*(1+INDEX(DA_LMP_Basis!$C$23:$AF$35,MATCH(LMP_BY_NODE!GE$1,DA_LMP_Basis!$C$23:$C$35,0),MATCH(LMP_BY_NODE!$A13,DA_LMP_Basis!$C$23:$AF$23,0)))</f>
        <v>64.245590949902748</v>
      </c>
      <c r="GF13" s="30">
        <f>ENERGY_PRICING!GH$19*(1+INDEX(DA_LMP_Basis!$C$23:$AF$35,MATCH(LMP_BY_NODE!GF$1,DA_LMP_Basis!$C$23:$C$35,0),MATCH(LMP_BY_NODE!$A13,DA_LMP_Basis!$C$23:$AF$23,0)))</f>
        <v>67.397151884716024</v>
      </c>
      <c r="GG13" s="30">
        <f>ENERGY_PRICING!GI$19*(1+INDEX(DA_LMP_Basis!$C$23:$AF$35,MATCH(LMP_BY_NODE!GG$1,DA_LMP_Basis!$C$23:$C$35,0),MATCH(LMP_BY_NODE!$A13,DA_LMP_Basis!$C$23:$AF$23,0)))</f>
        <v>87.163653252814512</v>
      </c>
      <c r="GH13" s="30">
        <f>ENERGY_PRICING!GJ$19*(1+INDEX(DA_LMP_Basis!$C$23:$AF$35,MATCH(LMP_BY_NODE!GH$1,DA_LMP_Basis!$C$23:$C$35,0),MATCH(LMP_BY_NODE!$A13,DA_LMP_Basis!$C$23:$AF$23,0)))</f>
        <v>86.880250559663807</v>
      </c>
      <c r="GI13" s="30">
        <f>ENERGY_PRICING!GK$19*(1+INDEX(DA_LMP_Basis!$C$23:$AF$35,MATCH(LMP_BY_NODE!GI$1,DA_LMP_Basis!$C$23:$C$35,0),MATCH(LMP_BY_NODE!$A13,DA_LMP_Basis!$C$23:$AF$23,0)))</f>
        <v>59.063742456163986</v>
      </c>
      <c r="GJ13" s="30">
        <f>ENERGY_PRICING!GL$19*(1+INDEX(DA_LMP_Basis!$C$23:$AF$35,MATCH(LMP_BY_NODE!GJ$1,DA_LMP_Basis!$C$23:$C$35,0),MATCH(LMP_BY_NODE!$A13,DA_LMP_Basis!$C$23:$AF$23,0)))</f>
        <v>59.344311804532715</v>
      </c>
      <c r="GK13" s="30">
        <f>ENERGY_PRICING!GM$19*(1+INDEX(DA_LMP_Basis!$C$23:$AF$35,MATCH(LMP_BY_NODE!GK$1,DA_LMP_Basis!$C$23:$C$35,0),MATCH(LMP_BY_NODE!$A13,DA_LMP_Basis!$C$23:$AF$23,0)))</f>
        <v>86.043831170643344</v>
      </c>
      <c r="GL13" s="30">
        <f>ENERGY_PRICING!GN$19*(1+INDEX(DA_LMP_Basis!$C$23:$AF$35,MATCH(LMP_BY_NODE!GL$1,DA_LMP_Basis!$C$23:$C$35,0),MATCH(LMP_BY_NODE!$A13,DA_LMP_Basis!$C$23:$AF$23,0)))</f>
        <v>127.47687889320761</v>
      </c>
      <c r="GM13" s="30">
        <f>ENERGY_PRICING!GO$19*(1+INDEX(DA_LMP_Basis!$C$23:$AF$35,MATCH(LMP_BY_NODE!GM$1,DA_LMP_Basis!$C$23:$C$35,0),MATCH(LMP_BY_NODE!$A13,DA_LMP_Basis!$C$23:$AF$23,0)))</f>
        <v>233.32182214356558</v>
      </c>
      <c r="GN13" s="30">
        <f>ENERGY_PRICING!GP$19*(1+INDEX(DA_LMP_Basis!$C$23:$AF$35,MATCH(LMP_BY_NODE!GN$1,DA_LMP_Basis!$C$23:$C$35,0),MATCH(LMP_BY_NODE!$A13,DA_LMP_Basis!$C$23:$AF$23,0)))</f>
        <v>206.67214291729246</v>
      </c>
      <c r="GO13" s="30">
        <f>ENERGY_PRICING!GQ$19*(1+INDEX(DA_LMP_Basis!$C$23:$AF$35,MATCH(LMP_BY_NODE!GO$1,DA_LMP_Basis!$C$23:$C$35,0),MATCH(LMP_BY_NODE!$A13,DA_LMP_Basis!$C$23:$AF$23,0)))</f>
        <v>120.20669559539913</v>
      </c>
      <c r="GP13" s="30">
        <f>ENERGY_PRICING!GR$19*(1+INDEX(DA_LMP_Basis!$C$23:$AF$35,MATCH(LMP_BY_NODE!GP$1,DA_LMP_Basis!$C$23:$C$35,0),MATCH(LMP_BY_NODE!$A13,DA_LMP_Basis!$C$23:$AF$23,0)))</f>
        <v>88.973906967817726</v>
      </c>
      <c r="GQ13" s="30">
        <f>ENERGY_PRICING!GS$19*(1+INDEX(DA_LMP_Basis!$C$23:$AF$35,MATCH(LMP_BY_NODE!GQ$1,DA_LMP_Basis!$C$23:$C$35,0),MATCH(LMP_BY_NODE!$A13,DA_LMP_Basis!$C$23:$AF$23,0)))</f>
        <v>65.860055192151322</v>
      </c>
      <c r="GR13" s="30">
        <f>ENERGY_PRICING!GT$19*(1+INDEX(DA_LMP_Basis!$C$23:$AF$35,MATCH(LMP_BY_NODE!GR$1,DA_LMP_Basis!$C$23:$C$35,0),MATCH(LMP_BY_NODE!$A13,DA_LMP_Basis!$C$23:$AF$23,0)))</f>
        <v>69.090813506291227</v>
      </c>
      <c r="GS13" s="30">
        <f>ENERGY_PRICING!GU$19*(1+INDEX(DA_LMP_Basis!$C$23:$AF$35,MATCH(LMP_BY_NODE!GS$1,DA_LMP_Basis!$C$23:$C$35,0),MATCH(LMP_BY_NODE!$A13,DA_LMP_Basis!$C$23:$AF$23,0)))</f>
        <v>89.354038605642145</v>
      </c>
      <c r="GT13" s="30">
        <f>ENERGY_PRICING!GV$19*(1+INDEX(DA_LMP_Basis!$C$23:$AF$35,MATCH(LMP_BY_NODE!GT$1,DA_LMP_Basis!$C$23:$C$35,0),MATCH(LMP_BY_NODE!$A13,DA_LMP_Basis!$C$23:$AF$23,0)))</f>
        <v>89.063514123937793</v>
      </c>
      <c r="GU13" s="30">
        <f>ENERGY_PRICING!GW$19*(1+INDEX(DA_LMP_Basis!$C$23:$AF$35,MATCH(LMP_BY_NODE!GU$1,DA_LMP_Basis!$C$23:$C$35,0),MATCH(LMP_BY_NODE!$A13,DA_LMP_Basis!$C$23:$AF$23,0)))</f>
        <v>60.54798906046733</v>
      </c>
      <c r="GV13" s="30">
        <f>ENERGY_PRICING!GX$19*(1+INDEX(DA_LMP_Basis!$C$23:$AF$35,MATCH(LMP_BY_NODE!GV$1,DA_LMP_Basis!$C$23:$C$35,0),MATCH(LMP_BY_NODE!$A13,DA_LMP_Basis!$C$23:$AF$23,0)))</f>
        <v>60.835608996646286</v>
      </c>
      <c r="GW13" s="30">
        <f>ENERGY_PRICING!GY$19*(1+INDEX(DA_LMP_Basis!$C$23:$AF$35,MATCH(LMP_BY_NODE!GW$1,DA_LMP_Basis!$C$23:$C$35,0),MATCH(LMP_BY_NODE!$A13,DA_LMP_Basis!$C$23:$AF$23,0)))</f>
        <v>86.866747705600531</v>
      </c>
      <c r="GX13" s="30">
        <f>ENERGY_PRICING!GZ$19*(1+INDEX(DA_LMP_Basis!$C$23:$AF$35,MATCH(LMP_BY_NODE!GX$1,DA_LMP_Basis!$C$23:$C$35,0),MATCH(LMP_BY_NODE!$A13,DA_LMP_Basis!$C$23:$AF$23,0)))</f>
        <v>128.62651652705065</v>
      </c>
      <c r="GY13" s="30">
        <f>ENERGY_PRICING!HA$19*(1+INDEX(DA_LMP_Basis!$C$23:$AF$35,MATCH(LMP_BY_NODE!GY$1,DA_LMP_Basis!$C$23:$C$35,0),MATCH(LMP_BY_NODE!$A13,DA_LMP_Basis!$C$23:$AF$23,0)))</f>
        <v>235.12645606481044</v>
      </c>
      <c r="GZ13" s="30">
        <f>ENERGY_PRICING!HB$19*(1+INDEX(DA_LMP_Basis!$C$23:$AF$35,MATCH(LMP_BY_NODE!GZ$1,DA_LMP_Basis!$C$23:$C$35,0),MATCH(LMP_BY_NODE!$A13,DA_LMP_Basis!$C$23:$AF$23,0)))</f>
        <v>208.2706541763697</v>
      </c>
      <c r="HA13" s="30">
        <f>ENERGY_PRICING!HC$19*(1+INDEX(DA_LMP_Basis!$C$23:$AF$35,MATCH(LMP_BY_NODE!HA$1,DA_LMP_Basis!$C$23:$C$35,0),MATCH(LMP_BY_NODE!$A13,DA_LMP_Basis!$C$23:$AF$23,0)))</f>
        <v>122.13252193004297</v>
      </c>
      <c r="HB13" s="30">
        <f>ENERGY_PRICING!HD$19*(1+INDEX(DA_LMP_Basis!$C$23:$AF$35,MATCH(LMP_BY_NODE!HB$1,DA_LMP_Basis!$C$23:$C$35,0),MATCH(LMP_BY_NODE!$A13,DA_LMP_Basis!$C$23:$AF$23,0)))</f>
        <v>91.999435929222599</v>
      </c>
      <c r="HC13" s="30">
        <f>ENERGY_PRICING!HE$19*(1+INDEX(DA_LMP_Basis!$C$23:$AF$35,MATCH(LMP_BY_NODE!HC$1,DA_LMP_Basis!$C$23:$C$35,0),MATCH(LMP_BY_NODE!$A13,DA_LMP_Basis!$C$23:$AF$23,0)))</f>
        <v>68.099605091377953</v>
      </c>
      <c r="HD13" s="30">
        <f>ENERGY_PRICING!HF$19*(1+INDEX(DA_LMP_Basis!$C$23:$AF$35,MATCH(LMP_BY_NODE!HD$1,DA_LMP_Basis!$C$23:$C$35,0),MATCH(LMP_BY_NODE!$A13,DA_LMP_Basis!$C$23:$AF$23,0)))</f>
        <v>71.440224298220542</v>
      </c>
      <c r="HE13" s="30">
        <f>ENERGY_PRICING!HG$19*(1+INDEX(DA_LMP_Basis!$C$23:$AF$35,MATCH(LMP_BY_NODE!HE$1,DA_LMP_Basis!$C$23:$C$35,0),MATCH(LMP_BY_NODE!$A13,DA_LMP_Basis!$C$23:$AF$23,0)))</f>
        <v>92.39249382058108</v>
      </c>
      <c r="HF13" s="30">
        <f>ENERGY_PRICING!HH$19*(1+INDEX(DA_LMP_Basis!$C$23:$AF$35,MATCH(LMP_BY_NODE!HF$1,DA_LMP_Basis!$C$23:$C$35,0),MATCH(LMP_BY_NODE!$A13,DA_LMP_Basis!$C$23:$AF$23,0)))</f>
        <v>92.092090147736883</v>
      </c>
      <c r="HG13" s="30">
        <f>ENERGY_PRICING!HI$19*(1+INDEX(DA_LMP_Basis!$C$23:$AF$35,MATCH(LMP_BY_NODE!HG$1,DA_LMP_Basis!$C$23:$C$35,0),MATCH(LMP_BY_NODE!$A13,DA_LMP_Basis!$C$23:$AF$23,0)))</f>
        <v>62.606903867069327</v>
      </c>
      <c r="HH13" s="30">
        <f>ENERGY_PRICING!HJ$19*(1+INDEX(DA_LMP_Basis!$C$23:$AF$35,MATCH(LMP_BY_NODE!HH$1,DA_LMP_Basis!$C$23:$C$35,0),MATCH(LMP_BY_NODE!$A13,DA_LMP_Basis!$C$23:$AF$23,0)))</f>
        <v>62.904304226255917</v>
      </c>
      <c r="HI13" s="30">
        <f>ENERGY_PRICING!HK$19*(1+INDEX(DA_LMP_Basis!$C$23:$AF$35,MATCH(LMP_BY_NODE!HI$1,DA_LMP_Basis!$C$23:$C$35,0),MATCH(LMP_BY_NODE!$A13,DA_LMP_Basis!$C$23:$AF$23,0)))</f>
        <v>88.008279735054771</v>
      </c>
      <c r="HJ13" s="30">
        <f>ENERGY_PRICING!HL$19*(1+INDEX(DA_LMP_Basis!$C$23:$AF$35,MATCH(LMP_BY_NODE!HJ$1,DA_LMP_Basis!$C$23:$C$35,0),MATCH(LMP_BY_NODE!$A13,DA_LMP_Basis!$C$23:$AF$23,0)))</f>
        <v>130.22126900260525</v>
      </c>
      <c r="HK13" s="30">
        <f>ENERGY_PRICING!HM$19*(1+INDEX(DA_LMP_Basis!$C$23:$AF$35,MATCH(LMP_BY_NODE!HK$1,DA_LMP_Basis!$C$23:$C$35,0),MATCH(LMP_BY_NODE!$A13,DA_LMP_Basis!$C$23:$AF$23,0)))</f>
        <v>236.82840249477692</v>
      </c>
      <c r="HL13" s="30">
        <f>ENERGY_PRICING!HN$19*(1+INDEX(DA_LMP_Basis!$C$23:$AF$35,MATCH(LMP_BY_NODE!HL$1,DA_LMP_Basis!$C$23:$C$35,0),MATCH(LMP_BY_NODE!$A13,DA_LMP_Basis!$C$23:$AF$23,0)))</f>
        <v>209.77820676009321</v>
      </c>
      <c r="HM13" s="30">
        <f>ENERGY_PRICING!HO$19*(1+INDEX(DA_LMP_Basis!$C$23:$AF$35,MATCH(LMP_BY_NODE!HM$1,DA_LMP_Basis!$C$23:$C$35,0),MATCH(LMP_BY_NODE!$A13,DA_LMP_Basis!$C$23:$AF$23,0)))</f>
        <v>123.94876466847134</v>
      </c>
      <c r="HN13" s="30">
        <f>ENERGY_PRICING!HP$19*(1+INDEX(DA_LMP_Basis!$C$23:$AF$35,MATCH(LMP_BY_NODE!HN$1,DA_LMP_Basis!$C$23:$C$35,0),MATCH(LMP_BY_NODE!$A13,DA_LMP_Basis!$C$23:$AF$23,0)))</f>
        <v>94.852805886422104</v>
      </c>
      <c r="HO13" s="30">
        <f>ENERGY_PRICING!HQ$19*(1+INDEX(DA_LMP_Basis!$C$23:$AF$35,MATCH(LMP_BY_NODE!HO$1,DA_LMP_Basis!$C$23:$C$35,0),MATCH(LMP_BY_NODE!$A13,DA_LMP_Basis!$C$23:$AF$23,0)))</f>
        <v>70.211719859281303</v>
      </c>
      <c r="HP13" s="30">
        <f>ENERGY_PRICING!HR$19*(1+INDEX(DA_LMP_Basis!$C$23:$AF$35,MATCH(LMP_BY_NODE!HP$1,DA_LMP_Basis!$C$23:$C$35,0),MATCH(LMP_BY_NODE!$A13,DA_LMP_Basis!$C$23:$AF$23,0)))</f>
        <v>73.655948641410646</v>
      </c>
      <c r="HQ13" s="30">
        <f>ENERGY_PRICING!HS$19*(1+INDEX(DA_LMP_Basis!$C$23:$AF$35,MATCH(LMP_BY_NODE!HQ$1,DA_LMP_Basis!$C$23:$C$35,0),MATCH(LMP_BY_NODE!$A13,DA_LMP_Basis!$C$23:$AF$23,0)))</f>
        <v>95.258054500118348</v>
      </c>
      <c r="HR13" s="30">
        <f>ENERGY_PRICING!HT$19*(1+INDEX(DA_LMP_Basis!$C$23:$AF$35,MATCH(LMP_BY_NODE!HR$1,DA_LMP_Basis!$C$23:$C$35,0),MATCH(LMP_BY_NODE!$A13,DA_LMP_Basis!$C$23:$AF$23,0)))</f>
        <v>94.948333783028531</v>
      </c>
      <c r="HS13" s="30">
        <f>ENERGY_PRICING!HU$19*(1+INDEX(DA_LMP_Basis!$C$23:$AF$35,MATCH(LMP_BY_NODE!HS$1,DA_LMP_Basis!$C$23:$C$35,0),MATCH(LMP_BY_NODE!$A13,DA_LMP_Basis!$C$23:$AF$23,0)))</f>
        <v>64.548662061597895</v>
      </c>
      <c r="HT13" s="30">
        <f>ENERGY_PRICING!HV$19*(1+INDEX(DA_LMP_Basis!$C$23:$AF$35,MATCH(LMP_BY_NODE!HT$1,DA_LMP_Basis!$C$23:$C$35,0),MATCH(LMP_BY_NODE!$A13,DA_LMP_Basis!$C$23:$AF$23,0)))</f>
        <v>64.855286317013778</v>
      </c>
      <c r="HU13" s="30">
        <f>ENERGY_PRICING!HW$19*(1+INDEX(DA_LMP_Basis!$C$23:$AF$35,MATCH(LMP_BY_NODE!HU$1,DA_LMP_Basis!$C$23:$C$35,0),MATCH(LMP_BY_NODE!$A13,DA_LMP_Basis!$C$23:$AF$23,0)))</f>
        <v>89.084856174935624</v>
      </c>
      <c r="HV13" s="30">
        <f>ENERGY_PRICING!HX$19*(1+INDEX(DA_LMP_Basis!$C$23:$AF$35,MATCH(LMP_BY_NODE!HV$1,DA_LMP_Basis!$C$23:$C$35,0),MATCH(LMP_BY_NODE!$A13,DA_LMP_Basis!$C$23:$AF$23,0)))</f>
        <v>131.72527668554747</v>
      </c>
      <c r="HW13" s="30">
        <f>ENERGY_PRICING!HY$19*(1+INDEX(DA_LMP_Basis!$C$23:$AF$35,MATCH(LMP_BY_NODE!HW$1,DA_LMP_Basis!$C$23:$C$35,0),MATCH(LMP_BY_NODE!$A13,DA_LMP_Basis!$C$23:$AF$23,0)))</f>
        <v>238.56546673025431</v>
      </c>
      <c r="HX13" s="30">
        <f>ENERGY_PRICING!HZ$19*(1+INDEX(DA_LMP_Basis!$C$23:$AF$35,MATCH(LMP_BY_NODE!HX$1,DA_LMP_Basis!$C$23:$C$35,0),MATCH(LMP_BY_NODE!$A13,DA_LMP_Basis!$C$23:$AF$23,0)))</f>
        <v>211.31686604465085</v>
      </c>
      <c r="HY13" s="30">
        <f>ENERGY_PRICING!IA$19*(1+INDEX(DA_LMP_Basis!$C$23:$AF$35,MATCH(LMP_BY_NODE!HY$1,DA_LMP_Basis!$C$23:$C$35,0),MATCH(LMP_BY_NODE!$A13,DA_LMP_Basis!$C$23:$AF$23,0)))</f>
        <v>125.80248359188751</v>
      </c>
      <c r="HZ13" s="30">
        <f>ENERGY_PRICING!IB$19*(1+INDEX(DA_LMP_Basis!$C$23:$AF$35,MATCH(LMP_BY_NODE!HZ$1,DA_LMP_Basis!$C$23:$C$35,0),MATCH(LMP_BY_NODE!$A13,DA_LMP_Basis!$C$23:$AF$23,0)))</f>
        <v>97.765052015893133</v>
      </c>
      <c r="IA13" s="30">
        <f>ENERGY_PRICING!IC$19*(1+INDEX(DA_LMP_Basis!$C$23:$AF$35,MATCH(LMP_BY_NODE!IA$1,DA_LMP_Basis!$C$23:$C$35,0),MATCH(LMP_BY_NODE!$A13,DA_LMP_Basis!$C$23:$AF$23,0)))</f>
        <v>72.367415808313496</v>
      </c>
      <c r="IB13" s="30">
        <f>ENERGY_PRICING!ID$19*(1+INDEX(DA_LMP_Basis!$C$23:$AF$35,MATCH(LMP_BY_NODE!IB$1,DA_LMP_Basis!$C$23:$C$35,0),MATCH(LMP_BY_NODE!$A13,DA_LMP_Basis!$C$23:$AF$23,0)))</f>
        <v>75.91739203614074</v>
      </c>
      <c r="IC13" s="30">
        <f>ENERGY_PRICING!IE$19*(1+INDEX(DA_LMP_Basis!$C$23:$AF$35,MATCH(LMP_BY_NODE!IC$1,DA_LMP_Basis!$C$23:$C$35,0),MATCH(LMP_BY_NODE!$A13,DA_LMP_Basis!$C$23:$AF$23,0)))</f>
        <v>98.182742894166381</v>
      </c>
      <c r="ID13" s="30">
        <f>ENERGY_PRICING!IF$19*(1+INDEX(DA_LMP_Basis!$C$23:$AF$35,MATCH(LMP_BY_NODE!ID$1,DA_LMP_Basis!$C$23:$C$35,0),MATCH(LMP_BY_NODE!$A13,DA_LMP_Basis!$C$23:$AF$23,0)))</f>
        <v>97.863512885800105</v>
      </c>
      <c r="IE13" s="30">
        <f>ENERGY_PRICING!IG$19*(1+INDEX(DA_LMP_Basis!$C$23:$AF$35,MATCH(LMP_BY_NODE!IE$1,DA_LMP_Basis!$C$23:$C$35,0),MATCH(LMP_BY_NODE!$A13,DA_LMP_Basis!$C$23:$AF$23,0)))</f>
        <v>66.530486315447732</v>
      </c>
      <c r="IF13" s="30">
        <f>ENERGY_PRICING!IH$19*(1+INDEX(DA_LMP_Basis!$C$23:$AF$35,MATCH(LMP_BY_NODE!IF$1,DA_LMP_Basis!$C$23:$C$35,0),MATCH(LMP_BY_NODE!$A13,DA_LMP_Basis!$C$23:$AF$23,0)))</f>
        <v>66.846524792116114</v>
      </c>
      <c r="IG13" s="30">
        <f>ENERGY_PRICING!II$19*(1+INDEX(DA_LMP_Basis!$C$23:$AF$35,MATCH(LMP_BY_NODE!IG$1,DA_LMP_Basis!$C$23:$C$35,0),MATCH(LMP_BY_NODE!$A13,DA_LMP_Basis!$C$23:$AF$23,0)))</f>
        <v>90.183646593686618</v>
      </c>
      <c r="IH13" s="30">
        <f>ENERGY_PRICING!IJ$19*(1+INDEX(DA_LMP_Basis!$C$23:$AF$35,MATCH(LMP_BY_NODE!IH$1,DA_LMP_Basis!$C$23:$C$35,0),MATCH(LMP_BY_NODE!$A13,DA_LMP_Basis!$C$23:$AF$23,0)))</f>
        <v>133.26031792416836</v>
      </c>
      <c r="II13" s="30">
        <f>ENERGY_PRICING!IK$19*(1+INDEX(DA_LMP_Basis!$C$23:$AF$35,MATCH(LMP_BY_NODE!II$1,DA_LMP_Basis!$C$23:$C$35,0),MATCH(LMP_BY_NODE!$A13,DA_LMP_Basis!$C$23:$AF$23,0)))</f>
        <v>239.36220537118473</v>
      </c>
      <c r="IJ13" s="30">
        <f>ENERGY_PRICING!IL$19*(1+INDEX(DA_LMP_Basis!$C$23:$AF$35,MATCH(LMP_BY_NODE!IJ$1,DA_LMP_Basis!$C$23:$C$35,0),MATCH(LMP_BY_NODE!$A13,DA_LMP_Basis!$C$23:$AF$23,0)))</f>
        <v>212.02260235663962</v>
      </c>
      <c r="IK13" s="30">
        <f>ENERGY_PRICING!IM$19*(1+INDEX(DA_LMP_Basis!$C$23:$AF$35,MATCH(LMP_BY_NODE!IK$1,DA_LMP_Basis!$C$23:$C$35,0),MATCH(LMP_BY_NODE!$A13,DA_LMP_Basis!$C$23:$AF$23,0)))</f>
        <v>126.65272819743814</v>
      </c>
      <c r="IL13" s="30">
        <f>ENERGY_PRICING!IN$19*(1+INDEX(DA_LMP_Basis!$C$23:$AF$35,MATCH(LMP_BY_NODE!IL$1,DA_LMP_Basis!$C$23:$C$35,0),MATCH(LMP_BY_NODE!$A13,DA_LMP_Basis!$C$23:$AF$23,0)))</f>
        <v>99.100810922132936</v>
      </c>
      <c r="IM13" s="30">
        <f>ENERGY_PRICING!IO$19*(1+INDEX(DA_LMP_Basis!$C$23:$AF$35,MATCH(LMP_BY_NODE!IM$1,DA_LMP_Basis!$C$23:$C$35,0),MATCH(LMP_BY_NODE!$A13,DA_LMP_Basis!$C$23:$AF$23,0)))</f>
        <v>73.356168109818938</v>
      </c>
      <c r="IN13" s="30">
        <f>ENERGY_PRICING!IP$19*(1+INDEX(DA_LMP_Basis!$C$23:$AF$35,MATCH(LMP_BY_NODE!IN$1,DA_LMP_Basis!$C$23:$C$35,0),MATCH(LMP_BY_NODE!$A13,DA_LMP_Basis!$C$23:$AF$23,0)))</f>
        <v>76.954647481310332</v>
      </c>
      <c r="IO13" s="30">
        <f>ENERGY_PRICING!IQ$19*(1+INDEX(DA_LMP_Basis!$C$23:$AF$35,MATCH(LMP_BY_NODE!IO$1,DA_LMP_Basis!$C$23:$C$35,0),MATCH(LMP_BY_NODE!$A13,DA_LMP_Basis!$C$23:$AF$23,0)))</f>
        <v>99.524208689516385</v>
      </c>
      <c r="IP13" s="30">
        <f>ENERGY_PRICING!IR$19*(1+INDEX(DA_LMP_Basis!$C$23:$AF$35,MATCH(LMP_BY_NODE!IP$1,DA_LMP_Basis!$C$23:$C$35,0),MATCH(LMP_BY_NODE!$A13,DA_LMP_Basis!$C$23:$AF$23,0)))</f>
        <v>99.200617057870417</v>
      </c>
      <c r="IQ13" s="30">
        <f>ENERGY_PRICING!IS$19*(1+INDEX(DA_LMP_Basis!$C$23:$AF$35,MATCH(LMP_BY_NODE!IQ$1,DA_LMP_Basis!$C$23:$C$35,0),MATCH(LMP_BY_NODE!$A13,DA_LMP_Basis!$C$23:$AF$23,0)))</f>
        <v>67.439488947777718</v>
      </c>
      <c r="IR13" s="30">
        <f>ENERGY_PRICING!IT$19*(1+INDEX(DA_LMP_Basis!$C$23:$AF$35,MATCH(LMP_BY_NODE!IR$1,DA_LMP_Basis!$C$23:$C$35,0),MATCH(LMP_BY_NODE!$A13,DA_LMP_Basis!$C$23:$AF$23,0)))</f>
        <v>67.75984544199143</v>
      </c>
      <c r="IS13" s="30">
        <f>ENERGY_PRICING!IU$19*(1+INDEX(DA_LMP_Basis!$C$23:$AF$35,MATCH(LMP_BY_NODE!IS$1,DA_LMP_Basis!$C$23:$C$35,0),MATCH(LMP_BY_NODE!$A13,DA_LMP_Basis!$C$23:$AF$23,0)))</f>
        <v>90.687628407958684</v>
      </c>
      <c r="IT13" s="30">
        <f>ENERGY_PRICING!IV$19*(1+INDEX(DA_LMP_Basis!$C$23:$AF$35,MATCH(LMP_BY_NODE!IT$1,DA_LMP_Basis!$C$23:$C$35,0),MATCH(LMP_BY_NODE!$A13,DA_LMP_Basis!$C$23:$AF$23,0)))</f>
        <v>133.96439474830191</v>
      </c>
      <c r="IU13" s="30">
        <f>ENERGY_PRICING!IW$19*(1+INDEX(DA_LMP_Basis!$C$23:$AF$35,MATCH(LMP_BY_NODE!IU$1,DA_LMP_Basis!$C$23:$C$35,0),MATCH(LMP_BY_NODE!$A13,DA_LMP_Basis!$C$23:$AF$23,0)))</f>
        <v>240.47911834389586</v>
      </c>
      <c r="IV13" s="30">
        <f>ENERGY_PRICING!IX$19*(1+INDEX(DA_LMP_Basis!$C$23:$AF$35,MATCH(LMP_BY_NODE!IV$1,DA_LMP_Basis!$C$23:$C$35,0),MATCH(LMP_BY_NODE!$A13,DA_LMP_Basis!$C$23:$AF$23,0)))</f>
        <v>213.01194315383387</v>
      </c>
      <c r="IW13" s="30">
        <f>ENERGY_PRICING!IY$19*(1+INDEX(DA_LMP_Basis!$C$23:$AF$35,MATCH(LMP_BY_NODE!IW$1,DA_LMP_Basis!$C$23:$C$35,0),MATCH(LMP_BY_NODE!$A13,DA_LMP_Basis!$C$23:$AF$23,0)))</f>
        <v>127.84464883631691</v>
      </c>
      <c r="IX13" s="30">
        <f>ENERGY_PRICING!IZ$19*(1+INDEX(DA_LMP_Basis!$C$23:$AF$35,MATCH(LMP_BY_NODE!IX$1,DA_LMP_Basis!$C$23:$C$35,0),MATCH(LMP_BY_NODE!$A13,DA_LMP_Basis!$C$23:$AF$23,0)))</f>
        <v>100.97335277481812</v>
      </c>
      <c r="IY13" s="30">
        <f>ENERGY_PRICING!JA$19*(1+INDEX(DA_LMP_Basis!$C$23:$AF$35,MATCH(LMP_BY_NODE!IY$1,DA_LMP_Basis!$C$23:$C$35,0),MATCH(LMP_BY_NODE!$A13,DA_LMP_Basis!$C$23:$AF$23,0)))</f>
        <v>74.74225661565545</v>
      </c>
      <c r="IZ13" s="30">
        <f>ENERGY_PRICING!JB$19*(1+INDEX(DA_LMP_Basis!$C$23:$AF$35,MATCH(LMP_BY_NODE!IZ$1,DA_LMP_Basis!$C$23:$C$35,0),MATCH(LMP_BY_NODE!$A13,DA_LMP_Basis!$C$23:$AF$23,0)))</f>
        <v>78.408730417933455</v>
      </c>
      <c r="JA13" s="30">
        <f>ENERGY_PRICING!JC$19*(1+INDEX(DA_LMP_Basis!$C$23:$AF$35,MATCH(LMP_BY_NODE!JA$1,DA_LMP_Basis!$C$23:$C$35,0),MATCH(LMP_BY_NODE!$A13,DA_LMP_Basis!$C$23:$AF$23,0)))</f>
        <v>101.40475077986243</v>
      </c>
      <c r="JB13" s="30">
        <f>ENERGY_PRICING!JD$19*(1+INDEX(DA_LMP_Basis!$C$23:$AF$35,MATCH(LMP_BY_NODE!JB$1,DA_LMP_Basis!$C$23:$C$35,0),MATCH(LMP_BY_NODE!$A13,DA_LMP_Basis!$C$23:$AF$23,0)))</f>
        <v>101.07504477974865</v>
      </c>
      <c r="JC13" s="30">
        <f>ENERGY_PRICING!JE$19*(1+INDEX(DA_LMP_Basis!$C$23:$AF$35,MATCH(LMP_BY_NODE!JC$1,DA_LMP_Basis!$C$23:$C$35,0),MATCH(LMP_BY_NODE!$A13,DA_LMP_Basis!$C$23:$AF$23,0)))</f>
        <v>68.713779888521259</v>
      </c>
      <c r="JD13" s="30">
        <f>ENERGY_PRICING!JF$19*(1+INDEX(DA_LMP_Basis!$C$23:$AF$35,MATCH(LMP_BY_NODE!JD$1,DA_LMP_Basis!$C$23:$C$35,0),MATCH(LMP_BY_NODE!$A13,DA_LMP_Basis!$C$23:$AF$23,0)))</f>
        <v>69.040189622235374</v>
      </c>
      <c r="JE13" s="30">
        <f>ENERGY_PRICING!JG$19*(1+INDEX(DA_LMP_Basis!$C$23:$AF$35,MATCH(LMP_BY_NODE!JE$1,DA_LMP_Basis!$C$23:$C$35,0),MATCH(LMP_BY_NODE!$A13,DA_LMP_Basis!$C$23:$AF$23,0)))</f>
        <v>91.394138419464625</v>
      </c>
      <c r="JF13" s="30">
        <f>ENERGY_PRICING!JH$19*(1+INDEX(DA_LMP_Basis!$C$23:$AF$35,MATCH(LMP_BY_NODE!JF$1,DA_LMP_Basis!$C$23:$C$35,0),MATCH(LMP_BY_NODE!$A13,DA_LMP_Basis!$C$23:$AF$23,0)))</f>
        <v>134.95140918222182</v>
      </c>
      <c r="JG13" s="30">
        <f>ENERGY_PRICING!JI$19*(1+INDEX(DA_LMP_Basis!$C$23:$AF$35,MATCH(LMP_BY_NODE!JG$1,DA_LMP_Basis!$C$23:$C$35,0),MATCH(LMP_BY_NODE!$A13,DA_LMP_Basis!$C$23:$AF$23,0)))</f>
        <v>241.91970536096443</v>
      </c>
      <c r="JH13" s="30">
        <f>ENERGY_PRICING!JJ$19*(1+INDEX(DA_LMP_Basis!$C$23:$AF$35,MATCH(LMP_BY_NODE!JH$1,DA_LMP_Basis!$C$23:$C$35,0),MATCH(LMP_BY_NODE!$A13,DA_LMP_Basis!$C$23:$AF$23,0)))</f>
        <v>214.28798841672918</v>
      </c>
      <c r="JI13" s="30">
        <f>ENERGY_PRICING!JK$19*(1+INDEX(DA_LMP_Basis!$C$23:$AF$35,MATCH(LMP_BY_NODE!JI$1,DA_LMP_Basis!$C$23:$C$35,0),MATCH(LMP_BY_NODE!$A13,DA_LMP_Basis!$C$23:$AF$23,0)))</f>
        <v>129.3819802486085</v>
      </c>
      <c r="JJ13" s="30">
        <f>ENERGY_PRICING!JL$19*(1+INDEX(DA_LMP_Basis!$C$23:$AF$35,MATCH(LMP_BY_NODE!JJ$1,DA_LMP_Basis!$C$23:$C$35,0),MATCH(LMP_BY_NODE!$A13,DA_LMP_Basis!$C$23:$AF$23,0)))</f>
        <v>103.38854495881424</v>
      </c>
      <c r="JK13" s="30">
        <f>ENERGY_PRICING!JM$19*(1+INDEX(DA_LMP_Basis!$C$23:$AF$35,MATCH(LMP_BY_NODE!JK$1,DA_LMP_Basis!$C$23:$C$35,0),MATCH(LMP_BY_NODE!$A13,DA_LMP_Basis!$C$23:$AF$23,0)))</f>
        <v>76.530024467585008</v>
      </c>
      <c r="JL13" s="30">
        <f>ENERGY_PRICING!JN$19*(1+INDEX(DA_LMP_Basis!$C$23:$AF$35,MATCH(LMP_BY_NODE!JL$1,DA_LMP_Basis!$C$23:$C$35,0),MATCH(LMP_BY_NODE!$A13,DA_LMP_Basis!$C$23:$AF$23,0)))</f>
        <v>80.284197040149834</v>
      </c>
      <c r="JM13" s="30">
        <f>ENERGY_PRICING!JO$19*(1+INDEX(DA_LMP_Basis!$C$23:$AF$35,MATCH(LMP_BY_NODE!JM$1,DA_LMP_Basis!$C$23:$C$35,0),MATCH(LMP_BY_NODE!$A13,DA_LMP_Basis!$C$23:$AF$23,0)))</f>
        <v>103.8302616178533</v>
      </c>
      <c r="JN13" s="30">
        <f>ENERGY_PRICING!JP$19*(1+INDEX(DA_LMP_Basis!$C$23:$AF$35,MATCH(LMP_BY_NODE!JN$1,DA_LMP_Basis!$C$23:$C$35,0),MATCH(LMP_BY_NODE!$A13,DA_LMP_Basis!$C$23:$AF$23,0)))</f>
        <v>103.49266934544481</v>
      </c>
      <c r="JO13" s="30">
        <f>ENERGY_PRICING!JQ$19*(1+INDEX(DA_LMP_Basis!$C$23:$AF$35,MATCH(LMP_BY_NODE!JO$1,DA_LMP_Basis!$C$23:$C$35,0),MATCH(LMP_BY_NODE!$A13,DA_LMP_Basis!$C$23:$AF$23,0)))</f>
        <v>70.357351975205262</v>
      </c>
      <c r="JP13" s="30">
        <f>ENERGY_PRICING!JR$19*(1+INDEX(DA_LMP_Basis!$C$23:$AF$35,MATCH(LMP_BY_NODE!JP$1,DA_LMP_Basis!$C$23:$C$35,0),MATCH(LMP_BY_NODE!$A13,DA_LMP_Basis!$C$23:$AF$23,0)))</f>
        <v>70.691569137473351</v>
      </c>
      <c r="JQ13" s="30">
        <f>ENERGY_PRICING!JS$19*(1+INDEX(DA_LMP_Basis!$C$23:$AF$35,MATCH(LMP_BY_NODE!JQ$1,DA_LMP_Basis!$C$23:$C$35,0),MATCH(LMP_BY_NODE!$A13,DA_LMP_Basis!$C$23:$AF$23,0)))</f>
        <v>92.305390392421742</v>
      </c>
      <c r="JR13" s="30">
        <f>ENERGY_PRICING!JT$19*(1+INDEX(DA_LMP_Basis!$C$23:$AF$35,MATCH(LMP_BY_NODE!JR$1,DA_LMP_Basis!$C$23:$C$35,0),MATCH(LMP_BY_NODE!$A13,DA_LMP_Basis!$C$23:$AF$23,0)))</f>
        <v>136.22445391704383</v>
      </c>
      <c r="JS13" s="30">
        <f>ENERGY_PRICING!JU$19*(1+INDEX(DA_LMP_Basis!$C$23:$AF$35,MATCH(LMP_BY_NODE!JS$1,DA_LMP_Basis!$C$23:$C$35,0),MATCH(LMP_BY_NODE!$A13,DA_LMP_Basis!$C$23:$AF$23,0)))</f>
        <v>240.94125593819174</v>
      </c>
      <c r="JT13" s="30">
        <f>ENERGY_PRICING!JV$19*(1+INDEX(DA_LMP_Basis!$C$23:$AF$35,MATCH(LMP_BY_NODE!JT$1,DA_LMP_Basis!$C$23:$C$35,0),MATCH(LMP_BY_NODE!$A13,DA_LMP_Basis!$C$23:$AF$23,0)))</f>
        <v>213.42129606415449</v>
      </c>
      <c r="JU13" s="30">
        <f>ENERGY_PRICING!JW$19*(1+INDEX(DA_LMP_Basis!$C$23:$AF$35,MATCH(LMP_BY_NODE!JU$1,DA_LMP_Basis!$C$23:$C$35,0),MATCH(LMP_BY_NODE!$A13,DA_LMP_Basis!$C$23:$AF$23,0)))</f>
        <v>128.33782184988303</v>
      </c>
      <c r="JV13" s="30">
        <f>ENERGY_PRICING!JX$19*(1+INDEX(DA_LMP_Basis!$C$23:$AF$35,MATCH(LMP_BY_NODE!JV$1,DA_LMP_Basis!$C$23:$C$35,0),MATCH(LMP_BY_NODE!$A13,DA_LMP_Basis!$C$23:$AF$23,0)))</f>
        <v>101.74814186596618</v>
      </c>
      <c r="JW13" s="30">
        <f>ENERGY_PRICING!JY$19*(1+INDEX(DA_LMP_Basis!$C$23:$AF$35,MATCH(LMP_BY_NODE!JW$1,DA_LMP_Basis!$C$23:$C$35,0),MATCH(LMP_BY_NODE!$A13,DA_LMP_Basis!$C$23:$AF$23,0)))</f>
        <v>75.315769166068065</v>
      </c>
      <c r="JX13" s="30">
        <f>ENERGY_PRICING!JZ$19*(1+INDEX(DA_LMP_Basis!$C$23:$AF$35,MATCH(LMP_BY_NODE!JX$1,DA_LMP_Basis!$C$23:$C$35,0),MATCH(LMP_BY_NODE!$A13,DA_LMP_Basis!$C$23:$AF$23,0)))</f>
        <v>79.010376568220877</v>
      </c>
      <c r="JY13" s="30">
        <f>ENERGY_PRICING!KA$19*(1+INDEX(DA_LMP_Basis!$C$23:$AF$35,MATCH(LMP_BY_NODE!JY$1,DA_LMP_Basis!$C$23:$C$35,0),MATCH(LMP_BY_NODE!$A13,DA_LMP_Basis!$C$23:$AF$23,0)))</f>
        <v>102.18285007572355</v>
      </c>
      <c r="JZ13" s="30">
        <f>ENERGY_PRICING!KB$19*(1+INDEX(DA_LMP_Basis!$C$23:$AF$35,MATCH(LMP_BY_NODE!JZ$1,DA_LMP_Basis!$C$23:$C$35,0),MATCH(LMP_BY_NODE!$A13,DA_LMP_Basis!$C$23:$AF$23,0)))</f>
        <v>101.85061417435213</v>
      </c>
      <c r="KA13" s="30">
        <f>ENERGY_PRICING!KC$19*(1+INDEX(DA_LMP_Basis!$C$23:$AF$35,MATCH(LMP_BY_NODE!KA$1,DA_LMP_Basis!$C$23:$C$35,0),MATCH(LMP_BY_NODE!$A13,DA_LMP_Basis!$C$23:$AF$23,0)))</f>
        <v>69.241034709779925</v>
      </c>
      <c r="KB13" s="30">
        <f>ENERGY_PRICING!KD$19*(1+INDEX(DA_LMP_Basis!$C$23:$AF$35,MATCH(LMP_BY_NODE!KB$1,DA_LMP_Basis!$C$23:$C$35,0),MATCH(LMP_BY_NODE!$A13,DA_LMP_Basis!$C$23:$AF$23,0)))</f>
        <v>69.569949051828573</v>
      </c>
      <c r="KC13" s="30">
        <f>ENERGY_PRICING!KE$19*(1+INDEX(DA_LMP_Basis!$C$23:$AF$35,MATCH(LMP_BY_NODE!KC$1,DA_LMP_Basis!$C$23:$C$35,0),MATCH(LMP_BY_NODE!$A13,DA_LMP_Basis!$C$23:$AF$23,0)))</f>
        <v>91.686466331343723</v>
      </c>
      <c r="KD13" s="30">
        <f>ENERGY_PRICING!KF$19*(1+INDEX(DA_LMP_Basis!$C$23:$AF$35,MATCH(LMP_BY_NODE!KD$1,DA_LMP_Basis!$C$23:$C$35,0),MATCH(LMP_BY_NODE!$A13,DA_LMP_Basis!$C$23:$AF$23,0)))</f>
        <v>135.35979952880351</v>
      </c>
      <c r="KE13" s="30">
        <f>ENERGY_PRICING!KG$19*(1+INDEX(DA_LMP_Basis!$C$23:$AF$35,MATCH(LMP_BY_NODE!KE$1,DA_LMP_Basis!$C$23:$C$35,0),MATCH(LMP_BY_NODE!$A13,DA_LMP_Basis!$C$23:$AF$23,0)))</f>
        <v>242.58101938732855</v>
      </c>
      <c r="KF13" s="30">
        <f>ENERGY_PRICING!KH$19*(1+INDEX(DA_LMP_Basis!$C$23:$AF$35,MATCH(LMP_BY_NODE!KF$1,DA_LMP_Basis!$C$23:$C$35,0),MATCH(LMP_BY_NODE!$A13,DA_LMP_Basis!$C$23:$AF$23,0)))</f>
        <v>214.87376811669156</v>
      </c>
      <c r="KG13" s="30">
        <f>ENERGY_PRICING!KI$19*(1+INDEX(DA_LMP_Basis!$C$23:$AF$35,MATCH(LMP_BY_NODE!KG$1,DA_LMP_Basis!$C$23:$C$35,0),MATCH(LMP_BY_NODE!$A13,DA_LMP_Basis!$C$23:$AF$23,0)))</f>
        <v>130.08770563282542</v>
      </c>
      <c r="KH13" s="30">
        <f>ENERGY_PRICING!KJ$19*(1+INDEX(DA_LMP_Basis!$C$23:$AF$35,MATCH(LMP_BY_NODE!KH$1,DA_LMP_Basis!$C$23:$C$35,0),MATCH(LMP_BY_NODE!$A13,DA_LMP_Basis!$C$23:$AF$23,0)))</f>
        <v>104.49725998173024</v>
      </c>
      <c r="KI13" s="30">
        <f>ENERGY_PRICING!KK$19*(1+INDEX(DA_LMP_Basis!$C$23:$AF$35,MATCH(LMP_BY_NODE!KI$1,DA_LMP_Basis!$C$23:$C$35,0),MATCH(LMP_BY_NODE!$A13,DA_LMP_Basis!$C$23:$AF$23,0)))</f>
        <v>77.350714882225645</v>
      </c>
      <c r="KJ13" s="30">
        <f>ENERGY_PRICING!KL$19*(1+INDEX(DA_LMP_Basis!$C$23:$AF$35,MATCH(LMP_BY_NODE!KJ$1,DA_LMP_Basis!$C$23:$C$35,0),MATCH(LMP_BY_NODE!$A13,DA_LMP_Basis!$C$23:$AF$23,0)))</f>
        <v>81.145146339674469</v>
      </c>
      <c r="KK13" s="30">
        <f>ENERGY_PRICING!KM$19*(1+INDEX(DA_LMP_Basis!$C$23:$AF$35,MATCH(LMP_BY_NODE!KK$1,DA_LMP_Basis!$C$23:$C$35,0),MATCH(LMP_BY_NODE!$A13,DA_LMP_Basis!$C$23:$AF$23,0)))</f>
        <v>104.94371350882315</v>
      </c>
      <c r="KL13" s="30">
        <f>ENERGY_PRICING!KN$19*(1+INDEX(DA_LMP_Basis!$C$23:$AF$35,MATCH(LMP_BY_NODE!KL$1,DA_LMP_Basis!$C$23:$C$35,0),MATCH(LMP_BY_NODE!$A13,DA_LMP_Basis!$C$23:$AF$23,0)))</f>
        <v>104.6025009743809</v>
      </c>
      <c r="KM13" s="30">
        <f>ENERGY_PRICING!KO$19*(1+INDEX(DA_LMP_Basis!$C$23:$AF$35,MATCH(LMP_BY_NODE!KM$1,DA_LMP_Basis!$C$23:$C$35,0),MATCH(LMP_BY_NODE!$A13,DA_LMP_Basis!$C$23:$AF$23,0)))</f>
        <v>71.111848066997368</v>
      </c>
      <c r="KN13" s="30">
        <f>ENERGY_PRICING!KP$19*(1+INDEX(DA_LMP_Basis!$C$23:$AF$35,MATCH(LMP_BY_NODE!KN$1,DA_LMP_Basis!$C$23:$C$35,0),MATCH(LMP_BY_NODE!$A13,DA_LMP_Basis!$C$23:$AF$23,0)))</f>
        <v>71.449649297392838</v>
      </c>
      <c r="KO13" s="30">
        <f>ENERGY_PRICING!KQ$19*(1+INDEX(DA_LMP_Basis!$C$23:$AF$35,MATCH(LMP_BY_NODE!KO$1,DA_LMP_Basis!$C$23:$C$35,0),MATCH(LMP_BY_NODE!$A13,DA_LMP_Basis!$C$23:$AF$23,0)))</f>
        <v>92.72370855309407</v>
      </c>
      <c r="KP13" s="30">
        <f>ENERGY_PRICING!KR$19*(1+INDEX(DA_LMP_Basis!$C$23:$AF$35,MATCH(LMP_BY_NODE!KP$1,DA_LMP_Basis!$C$23:$C$35,0),MATCH(LMP_BY_NODE!$A13,DA_LMP_Basis!$C$23:$AF$23,0)))</f>
        <v>136.80885619844153</v>
      </c>
      <c r="KQ13" s="30">
        <f>ENERGY_PRICING!KS$19*(1+INDEX(DA_LMP_Basis!$C$23:$AF$35,MATCH(LMP_BY_NODE!KQ$1,DA_LMP_Basis!$C$23:$C$35,0),MATCH(LMP_BY_NODE!$A13,DA_LMP_Basis!$C$23:$AF$23,0)))</f>
        <v>244.1551879101456</v>
      </c>
      <c r="KR13" s="30">
        <f>ENERGY_PRICING!KT$19*(1+INDEX(DA_LMP_Basis!$C$23:$AF$35,MATCH(LMP_BY_NODE!KR$1,DA_LMP_Basis!$C$23:$C$35,0),MATCH(LMP_BY_NODE!$A13,DA_LMP_Basis!$C$23:$AF$23,0)))</f>
        <v>216.26813740000429</v>
      </c>
      <c r="KS13" s="30">
        <f>ENERGY_PRICING!KU$19*(1+INDEX(DA_LMP_Basis!$C$23:$AF$35,MATCH(LMP_BY_NODE!KS$1,DA_LMP_Basis!$C$23:$C$35,0),MATCH(LMP_BY_NODE!$A13,DA_LMP_Basis!$C$23:$AF$23,0)))</f>
        <v>131.76758938139042</v>
      </c>
      <c r="KT13" s="30">
        <f>ENERGY_PRICING!KV$19*(1+INDEX(DA_LMP_Basis!$C$23:$AF$35,MATCH(LMP_BY_NODE!KT$1,DA_LMP_Basis!$C$23:$C$35,0),MATCH(LMP_BY_NODE!$A13,DA_LMP_Basis!$C$23:$AF$23,0)))</f>
        <v>107.13640601564134</v>
      </c>
      <c r="KU13" s="30">
        <f>ENERGY_PRICING!KW$19*(1+INDEX(DA_LMP_Basis!$C$23:$AF$35,MATCH(LMP_BY_NODE!KU$1,DA_LMP_Basis!$C$23:$C$35,0),MATCH(LMP_BY_NODE!$A13,DA_LMP_Basis!$C$23:$AF$23,0)))</f>
        <v>79.304257323791134</v>
      </c>
      <c r="KV13" s="30">
        <f>ENERGY_PRICING!KX$19*(1+INDEX(DA_LMP_Basis!$C$23:$AF$35,MATCH(LMP_BY_NODE!KV$1,DA_LMP_Basis!$C$23:$C$35,0),MATCH(LMP_BY_NODE!$A13,DA_LMP_Basis!$C$23:$AF$23,0)))</f>
        <v>83.194519607173831</v>
      </c>
      <c r="KW13" s="30">
        <f>ENERGY_PRICING!KY$19*(1+INDEX(DA_LMP_Basis!$C$23:$AF$35,MATCH(LMP_BY_NODE!KW$1,DA_LMP_Basis!$C$23:$C$35,0),MATCH(LMP_BY_NODE!$A13,DA_LMP_Basis!$C$23:$AF$23,0)))</f>
        <v>107.59413501594338</v>
      </c>
      <c r="KX13" s="30">
        <f>ENERGY_PRICING!KZ$19*(1+INDEX(DA_LMP_Basis!$C$23:$AF$35,MATCH(LMP_BY_NODE!KX$1,DA_LMP_Basis!$C$23:$C$35,0),MATCH(LMP_BY_NODE!$A13,DA_LMP_Basis!$C$23:$AF$23,0)))</f>
        <v>107.24430493777653</v>
      </c>
      <c r="KY13" s="30">
        <f>ENERGY_PRICING!LA$19*(1+INDEX(DA_LMP_Basis!$C$23:$AF$35,MATCH(LMP_BY_NODE!KY$1,DA_LMP_Basis!$C$23:$C$35,0),MATCH(LMP_BY_NODE!$A13,DA_LMP_Basis!$C$23:$AF$23,0)))</f>
        <v>72.907823883233277</v>
      </c>
      <c r="KZ13" s="30">
        <f>ENERGY_PRICING!LB$19*(1+INDEX(DA_LMP_Basis!$C$23:$AF$35,MATCH(LMP_BY_NODE!KZ$1,DA_LMP_Basis!$C$23:$C$35,0),MATCH(LMP_BY_NODE!$A13,DA_LMP_Basis!$C$23:$AF$23,0)))</f>
        <v>73.254156502658518</v>
      </c>
      <c r="LA13" s="30">
        <f>ENERGY_PRICING!LC$19*(1+INDEX(DA_LMP_Basis!$C$23:$AF$35,MATCH(LMP_BY_NODE!LA$1,DA_LMP_Basis!$C$23:$C$35,0),MATCH(LMP_BY_NODE!$A13,DA_LMP_Basis!$C$23:$AF$23,0)))</f>
        <v>93.719458310094481</v>
      </c>
      <c r="LB13" s="30">
        <f>ENERGY_PRICING!LD$19*(1+INDEX(DA_LMP_Basis!$C$23:$AF$35,MATCH(LMP_BY_NODE!LB$1,DA_LMP_Basis!$C$23:$C$35,0),MATCH(LMP_BY_NODE!$A13,DA_LMP_Basis!$C$23:$AF$23,0)))</f>
        <v>138.19994672331148</v>
      </c>
      <c r="LC13" s="30">
        <f>ENERGY_PRICING!LE$19*(1+INDEX(DA_LMP_Basis!$C$23:$AF$35,MATCH(LMP_BY_NODE!LC$1,DA_LMP_Basis!$C$23:$C$35,0),MATCH(LMP_BY_NODE!$A13,DA_LMP_Basis!$C$23:$AF$23,0)))</f>
        <v>245.87766086748195</v>
      </c>
      <c r="LD13" s="30">
        <f>ENERGY_PRICING!LF$19*(1+INDEX(DA_LMP_Basis!$C$23:$AF$35,MATCH(LMP_BY_NODE!LD$1,DA_LMP_Basis!$C$23:$C$35,0),MATCH(LMP_BY_NODE!$A13,DA_LMP_Basis!$C$23:$AF$23,0)))</f>
        <v>217.79387200099137</v>
      </c>
      <c r="LE13" s="30">
        <f>ENERGY_PRICING!LG$19*(1+INDEX(DA_LMP_Basis!$C$23:$AF$35,MATCH(LMP_BY_NODE!LE$1,DA_LMP_Basis!$C$23:$C$35,0),MATCH(LMP_BY_NODE!$A13,DA_LMP_Basis!$C$23:$AF$23,0)))</f>
        <v>133.60573713141272</v>
      </c>
      <c r="LF13" s="30">
        <f>ENERGY_PRICING!LH$19*(1+INDEX(DA_LMP_Basis!$C$23:$AF$35,MATCH(LMP_BY_NODE!LF$1,DA_LMP_Basis!$C$23:$C$35,0),MATCH(LMP_BY_NODE!$A13,DA_LMP_Basis!$C$23:$AF$23,0)))</f>
        <v>110.02418938062591</v>
      </c>
      <c r="LG13" s="30">
        <f>ENERGY_PRICING!LI$19*(1+INDEX(DA_LMP_Basis!$C$23:$AF$35,MATCH(LMP_BY_NODE!LG$1,DA_LMP_Basis!$C$23:$C$35,0),MATCH(LMP_BY_NODE!$A13,DA_LMP_Basis!$C$23:$AF$23,0)))</f>
        <v>81.441845503094683</v>
      </c>
      <c r="LH13" s="30">
        <f>ENERGY_PRICING!LJ$19*(1+INDEX(DA_LMP_Basis!$C$23:$AF$35,MATCH(LMP_BY_NODE!LH$1,DA_LMP_Basis!$C$23:$C$35,0),MATCH(LMP_BY_NODE!$A13,DA_LMP_Basis!$C$23:$AF$23,0)))</f>
        <v>85.436966957371524</v>
      </c>
      <c r="LI13" s="30">
        <f>ENERGY_PRICING!LK$19*(1+INDEX(DA_LMP_Basis!$C$23:$AF$35,MATCH(LMP_BY_NODE!LI$1,DA_LMP_Basis!$C$23:$C$35,0),MATCH(LMP_BY_NODE!$A13,DA_LMP_Basis!$C$23:$AF$23,0)))</f>
        <v>110.49425613092257</v>
      </c>
      <c r="LJ13" s="30">
        <f>ENERGY_PRICING!LL$19*(1+INDEX(DA_LMP_Basis!$C$23:$AF$35,MATCH(LMP_BY_NODE!LJ$1,DA_LMP_Basis!$C$23:$C$35,0),MATCH(LMP_BY_NODE!$A13,DA_LMP_Basis!$C$23:$AF$23,0)))</f>
        <v>110.13499663918968</v>
      </c>
      <c r="LK13" s="30">
        <f>ENERGY_PRICING!LM$19*(1+INDEX(DA_LMP_Basis!$C$23:$AF$35,MATCH(LMP_BY_NODE!LK$1,DA_LMP_Basis!$C$23:$C$35,0),MATCH(LMP_BY_NODE!$A13,DA_LMP_Basis!$C$23:$AF$23,0)))</f>
        <v>74.873000883444462</v>
      </c>
      <c r="LL13" s="30">
        <f>ENERGY_PRICING!LN$19*(1+INDEX(DA_LMP_Basis!$C$23:$AF$35,MATCH(LMP_BY_NODE!LL$1,DA_LMP_Basis!$C$23:$C$35,0),MATCH(LMP_BY_NODE!$A13,DA_LMP_Basis!$C$23:$AF$23,0)))</f>
        <v>75.228668644996674</v>
      </c>
      <c r="LM13" s="30">
        <f>ENERGY_PRICING!LO$19*(1+INDEX(DA_LMP_Basis!$C$23:$AF$35,MATCH(LMP_BY_NODE!LM$1,DA_LMP_Basis!$C$23:$C$35,0),MATCH(LMP_BY_NODE!$A13,DA_LMP_Basis!$C$23:$AF$23,0)))</f>
        <v>94.809018928190284</v>
      </c>
      <c r="LN13" s="30">
        <f>ENERGY_PRICING!LP$19*(1+INDEX(DA_LMP_Basis!$C$23:$AF$35,MATCH(LMP_BY_NODE!LN$1,DA_LMP_Basis!$C$23:$C$35,0),MATCH(LMP_BY_NODE!$A13,DA_LMP_Basis!$C$23:$AF$23,0)))</f>
        <v>139.72209366981969</v>
      </c>
      <c r="LO13" s="30">
        <f>ENERGY_PRICING!LQ$19*(1+INDEX(DA_LMP_Basis!$C$23:$AF$35,MATCH(LMP_BY_NODE!LO$1,DA_LMP_Basis!$C$23:$C$35,0),MATCH(LMP_BY_NODE!$A13,DA_LMP_Basis!$C$23:$AF$23,0)))</f>
        <v>247.6435236782377</v>
      </c>
      <c r="LP13" s="30">
        <f>ENERGY_PRICING!LR$19*(1+INDEX(DA_LMP_Basis!$C$23:$AF$35,MATCH(LMP_BY_NODE!LP$1,DA_LMP_Basis!$C$23:$C$35,0),MATCH(LMP_BY_NODE!$A13,DA_LMP_Basis!$C$23:$AF$23,0)))</f>
        <v>219.35804052943826</v>
      </c>
      <c r="LQ13" s="30">
        <f>ENERGY_PRICING!LS$19*(1+INDEX(DA_LMP_Basis!$C$23:$AF$35,MATCH(LMP_BY_NODE!LQ$1,DA_LMP_Basis!$C$23:$C$35,0),MATCH(LMP_BY_NODE!$A13,DA_LMP_Basis!$C$23:$AF$23,0)))</f>
        <v>135.49018863389574</v>
      </c>
      <c r="LR13" s="30">
        <f>ENERGY_PRICING!LT$19*(1+INDEX(DA_LMP_Basis!$C$23:$AF$35,MATCH(LMP_BY_NODE!LR$1,DA_LMP_Basis!$C$23:$C$35,0),MATCH(LMP_BY_NODE!$A13,DA_LMP_Basis!$C$23:$AF$23,0)))</f>
        <v>112.98471728210964</v>
      </c>
      <c r="LS13" s="30">
        <f>ENERGY_PRICING!LU$19*(1+INDEX(DA_LMP_Basis!$C$23:$AF$35,MATCH(LMP_BY_NODE!LS$1,DA_LMP_Basis!$C$23:$C$35,0),MATCH(LMP_BY_NODE!$A13,DA_LMP_Basis!$C$23:$AF$23,0)))</f>
        <v>83.633280471328106</v>
      </c>
      <c r="LT13" s="30">
        <f>ENERGY_PRICING!LV$19*(1+INDEX(DA_LMP_Basis!$C$23:$AF$35,MATCH(LMP_BY_NODE!LT$1,DA_LMP_Basis!$C$23:$C$35,0),MATCH(LMP_BY_NODE!$A13,DA_LMP_Basis!$C$23:$AF$23,0)))</f>
        <v>87.73590254525763</v>
      </c>
      <c r="LU13" s="30">
        <f>ENERGY_PRICING!LW$19*(1+INDEX(DA_LMP_Basis!$C$23:$AF$35,MATCH(LMP_BY_NODE!LU$1,DA_LMP_Basis!$C$23:$C$35,0),MATCH(LMP_BY_NODE!$A13,DA_LMP_Basis!$C$23:$AF$23,0)))</f>
        <v>113.46743257576433</v>
      </c>
      <c r="LV13" s="30">
        <f>ENERGY_PRICING!LX$19*(1+INDEX(DA_LMP_Basis!$C$23:$AF$35,MATCH(LMP_BY_NODE!LV$1,DA_LMP_Basis!$C$23:$C$35,0),MATCH(LMP_BY_NODE!$A13,DA_LMP_Basis!$C$23:$AF$23,0)))</f>
        <v>113.09850613937923</v>
      </c>
      <c r="LW13" s="30">
        <f>ENERGY_PRICING!LY$19*(1+INDEX(DA_LMP_Basis!$C$23:$AF$35,MATCH(LMP_BY_NODE!LW$1,DA_LMP_Basis!$C$23:$C$35,0),MATCH(LMP_BY_NODE!$A13,DA_LMP_Basis!$C$23:$AF$23,0)))</f>
        <v>76.88768155894951</v>
      </c>
      <c r="LX13" s="30">
        <f>ENERGY_PRICING!LZ$19*(1+INDEX(DA_LMP_Basis!$C$23:$AF$35,MATCH(LMP_BY_NODE!LX$1,DA_LMP_Basis!$C$23:$C$35,0),MATCH(LMP_BY_NODE!$A13,DA_LMP_Basis!$C$23:$AF$23,0)))</f>
        <v>77.25291961897571</v>
      </c>
      <c r="LY13" s="30">
        <f>ENERGY_PRICING!MA$19*(1+INDEX(DA_LMP_Basis!$C$23:$AF$35,MATCH(LMP_BY_NODE!LY$1,DA_LMP_Basis!$C$23:$C$35,0),MATCH(LMP_BY_NODE!$A13,DA_LMP_Basis!$C$23:$AF$23,0)))</f>
        <v>95.926026058760726</v>
      </c>
      <c r="LZ13" s="30">
        <f>ENERGY_PRICING!MB$19*(1+INDEX(DA_LMP_Basis!$C$23:$AF$35,MATCH(LMP_BY_NODE!LZ$1,DA_LMP_Basis!$C$23:$C$35,0),MATCH(LMP_BY_NODE!$A13,DA_LMP_Basis!$C$23:$AF$23,0)))</f>
        <v>141.28258416918925</v>
      </c>
      <c r="MA13" s="30">
        <f>ENERGY_PRICING!MC$19*(1+INDEX(DA_LMP_Basis!$C$23:$AF$35,MATCH(LMP_BY_NODE!MA$1,DA_LMP_Basis!$C$23:$C$35,0),MATCH(LMP_BY_NODE!$A13,DA_LMP_Basis!$C$23:$AF$23,0)))</f>
        <v>249.99133712733331</v>
      </c>
      <c r="MB13" s="30">
        <f>ENERGY_PRICING!MD$19*(1+INDEX(DA_LMP_Basis!$C$23:$AF$35,MATCH(LMP_BY_NODE!MB$1,DA_LMP_Basis!$C$23:$C$35,0),MATCH(LMP_BY_NODE!$A13,DA_LMP_Basis!$C$23:$AF$23,0)))</f>
        <v>221.43769014059234</v>
      </c>
      <c r="MC13" s="30">
        <f>ENERGY_PRICING!ME$19*(1+INDEX(DA_LMP_Basis!$C$23:$AF$35,MATCH(LMP_BY_NODE!MC$1,DA_LMP_Basis!$C$23:$C$35,0),MATCH(LMP_BY_NODE!$A13,DA_LMP_Basis!$C$23:$AF$23,0)))</f>
        <v>137.99567238651204</v>
      </c>
      <c r="MD13" s="30">
        <f>ENERGY_PRICING!MF$19*(1+INDEX(DA_LMP_Basis!$C$23:$AF$35,MATCH(LMP_BY_NODE!MD$1,DA_LMP_Basis!$C$23:$C$35,0),MATCH(LMP_BY_NODE!$A13,DA_LMP_Basis!$C$23:$AF$23,0)))</f>
        <v>116.92090483937035</v>
      </c>
      <c r="ME13" s="30">
        <f>ENERGY_PRICING!MG$19*(1+INDEX(DA_LMP_Basis!$C$23:$AF$35,MATCH(LMP_BY_NODE!ME$1,DA_LMP_Basis!$C$23:$C$35,0),MATCH(LMP_BY_NODE!$A13,DA_LMP_Basis!$C$23:$AF$23,0)))</f>
        <v>86.546915924715762</v>
      </c>
      <c r="MF13" s="30">
        <f>ENERGY_PRICING!MH$19*(1+INDEX(DA_LMP_Basis!$C$23:$AF$35,MATCH(LMP_BY_NODE!MF$1,DA_LMP_Basis!$C$23:$C$35,0),MATCH(LMP_BY_NODE!$A13,DA_LMP_Basis!$C$23:$AF$23,0)))</f>
        <v>90.792466089700497</v>
      </c>
      <c r="MG13" s="30">
        <f>ENERGY_PRICING!MI$19*(1+INDEX(DA_LMP_Basis!$C$23:$AF$35,MATCH(LMP_BY_NODE!MG$1,DA_LMP_Basis!$C$23:$C$35,0),MATCH(LMP_BY_NODE!$A13,DA_LMP_Basis!$C$23:$AF$23,0)))</f>
        <v>117.42043707940762</v>
      </c>
      <c r="MH13" s="30">
        <f>ENERGY_PRICING!MJ$19*(1+INDEX(DA_LMP_Basis!$C$23:$AF$35,MATCH(LMP_BY_NODE!MH$1,DA_LMP_Basis!$C$23:$C$35,0),MATCH(LMP_BY_NODE!$A13,DA_LMP_Basis!$C$23:$AF$23,0)))</f>
        <v>117.03865789901096</v>
      </c>
      <c r="MI13" s="30">
        <f>ENERGY_PRICING!MK$19*(1+INDEX(DA_LMP_Basis!$C$23:$AF$35,MATCH(LMP_BY_NODE!MI$1,DA_LMP_Basis!$C$23:$C$35,0),MATCH(LMP_BY_NODE!$A13,DA_LMP_Basis!$C$23:$AF$23,0)))</f>
        <v>79.566312286530945</v>
      </c>
      <c r="MJ13" s="30">
        <f>ENERGY_PRICING!ML$19*(1+INDEX(DA_LMP_Basis!$C$23:$AF$35,MATCH(LMP_BY_NODE!MJ$1,DA_LMP_Basis!$C$23:$C$35,0),MATCH(LMP_BY_NODE!$A13,DA_LMP_Basis!$C$23:$AF$23,0)))</f>
        <v>79.944274594065106</v>
      </c>
      <c r="MK13" s="30">
        <f>ENERGY_PRICING!MM$19*(1+INDEX(DA_LMP_Basis!$C$23:$AF$35,MATCH(LMP_BY_NODE!MK$1,DA_LMP_Basis!$C$23:$C$35,0),MATCH(LMP_BY_NODE!$A13,DA_LMP_Basis!$C$23:$AF$23,0)))</f>
        <v>97.411149562078933</v>
      </c>
      <c r="ML13" s="30">
        <f>ENERGY_PRICING!MN$19*(1+INDEX(DA_LMP_Basis!$C$23:$AF$35,MATCH(LMP_BY_NODE!ML$1,DA_LMP_Basis!$C$23:$C$35,0),MATCH(LMP_BY_NODE!$A13,DA_LMP_Basis!$C$23:$AF$23,0)))</f>
        <v>143.35734363481143</v>
      </c>
      <c r="MM13" s="30">
        <f>ENERGY_PRICING!MO$19*(1+INDEX(DA_LMP_Basis!$C$23:$AF$35,MATCH(LMP_BY_NODE!MM$1,DA_LMP_Basis!$C$23:$C$35,0),MATCH(LMP_BY_NODE!$A13,DA_LMP_Basis!$C$23:$AF$23,0)))</f>
        <v>251.62343192728173</v>
      </c>
      <c r="MN13" s="30">
        <f>ENERGY_PRICING!MP$19*(1+INDEX(DA_LMP_Basis!$C$23:$AF$35,MATCH(LMP_BY_NODE!MN$1,DA_LMP_Basis!$C$23:$C$35,0),MATCH(LMP_BY_NODE!$A13,DA_LMP_Basis!$C$23:$AF$23,0)))</f>
        <v>222.88336944589946</v>
      </c>
      <c r="MO13" s="30">
        <f>ENERGY_PRICING!MQ$19*(1+INDEX(DA_LMP_Basis!$C$23:$AF$35,MATCH(LMP_BY_NODE!MO$1,DA_LMP_Basis!$C$23:$C$35,0),MATCH(LMP_BY_NODE!$A13,DA_LMP_Basis!$C$23:$AF$23,0)))</f>
        <v>139.73737252268577</v>
      </c>
      <c r="MP13" s="30">
        <f>ENERGY_PRICING!MR$19*(1+INDEX(DA_LMP_Basis!$C$23:$AF$35,MATCH(LMP_BY_NODE!MP$1,DA_LMP_Basis!$C$23:$C$35,0),MATCH(LMP_BY_NODE!$A13,DA_LMP_Basis!$C$23:$AF$23,0)))</f>
        <v>119.65716620898702</v>
      </c>
      <c r="MQ13" s="30">
        <f>ENERGY_PRICING!MS$19*(1+INDEX(DA_LMP_Basis!$C$23:$AF$35,MATCH(LMP_BY_NODE!MQ$1,DA_LMP_Basis!$C$23:$C$35,0),MATCH(LMP_BY_NODE!$A13,DA_LMP_Basis!$C$23:$AF$23,0)))</f>
        <v>88.572344850617469</v>
      </c>
      <c r="MR13" s="30">
        <f>ENERGY_PRICING!MT$19*(1+INDEX(DA_LMP_Basis!$C$23:$AF$35,MATCH(LMP_BY_NODE!MR$1,DA_LMP_Basis!$C$23:$C$35,0),MATCH(LMP_BY_NODE!$A13,DA_LMP_Basis!$C$23:$AF$23,0)))</f>
        <v>92.917252225719395</v>
      </c>
      <c r="MS13" s="30">
        <f>ENERGY_PRICING!MU$19*(1+INDEX(DA_LMP_Basis!$C$23:$AF$35,MATCH(LMP_BY_NODE!MS$1,DA_LMP_Basis!$C$23:$C$35,0),MATCH(LMP_BY_NODE!$A13,DA_LMP_Basis!$C$23:$AF$23,0)))</f>
        <v>120.16838883726726</v>
      </c>
      <c r="MT13" s="30">
        <f>ENERGY_PRICING!MV$19*(1+INDEX(DA_LMP_Basis!$C$23:$AF$35,MATCH(LMP_BY_NODE!MT$1,DA_LMP_Basis!$C$23:$C$35,0),MATCH(LMP_BY_NODE!$A13,DA_LMP_Basis!$C$23:$AF$23,0)))</f>
        <v>119.77767500464158</v>
      </c>
      <c r="MU13" s="30">
        <f>ENERGY_PRICING!MW$19*(1+INDEX(DA_LMP_Basis!$C$23:$AF$35,MATCH(LMP_BY_NODE!MU$1,DA_LMP_Basis!$C$23:$C$35,0),MATCH(LMP_BY_NODE!$A13,DA_LMP_Basis!$C$23:$AF$23,0)))</f>
        <v>81.42837644803906</v>
      </c>
      <c r="MV13" s="30">
        <f>ENERGY_PRICING!MX$19*(1+INDEX(DA_LMP_Basis!$C$23:$AF$35,MATCH(LMP_BY_NODE!MV$1,DA_LMP_Basis!$C$23:$C$35,0),MATCH(LMP_BY_NODE!$A13,DA_LMP_Basis!$C$23:$AF$23,0)))</f>
        <v>81.815184082785649</v>
      </c>
      <c r="MW13" s="30">
        <f>ENERGY_PRICING!MY$19*(1+INDEX(DA_LMP_Basis!$C$23:$AF$35,MATCH(LMP_BY_NODE!MW$1,DA_LMP_Basis!$C$23:$C$35,0),MATCH(LMP_BY_NODE!$A13,DA_LMP_Basis!$C$23:$AF$23,0)))</f>
        <v>98.443540933710494</v>
      </c>
      <c r="MX13" s="30">
        <f>ENERGY_PRICING!MZ$19*(1+INDEX(DA_LMP_Basis!$C$23:$AF$35,MATCH(LMP_BY_NODE!MX$1,DA_LMP_Basis!$C$23:$C$35,0),MATCH(LMP_BY_NODE!$A13,DA_LMP_Basis!$C$23:$AF$23,0)))</f>
        <v>144.79962352987297</v>
      </c>
    </row>
    <row r="14" spans="1:362" x14ac:dyDescent="0.25">
      <c r="A14" s="1">
        <v>1186</v>
      </c>
      <c r="B14" s="1" t="s">
        <v>62</v>
      </c>
      <c r="C14" s="30">
        <f>ENERGY_PRICING!E$20*(1+INDEX(DA_LMP_Basis!$C$23:$AF$35,MATCH(LMP_BY_NODE!C$1,DA_LMP_Basis!$C$23:$C$35,0),MATCH(LMP_BY_NODE!$A14,DA_LMP_Basis!$C$23:$AF$23,0)))</f>
        <v>45.247172889043753</v>
      </c>
      <c r="D14" s="30">
        <f>ENERGY_PRICING!F$20*(1+INDEX(DA_LMP_Basis!$C$23:$AF$35,MATCH(LMP_BY_NODE!D$1,DA_LMP_Basis!$C$23:$C$35,0),MATCH(LMP_BY_NODE!$A14,DA_LMP_Basis!$C$23:$AF$23,0)))</f>
        <v>43.064191279348705</v>
      </c>
      <c r="E14" s="30">
        <f>ENERGY_PRICING!G$20*(1+INDEX(DA_LMP_Basis!$C$23:$AF$35,MATCH(LMP_BY_NODE!E$1,DA_LMP_Basis!$C$23:$C$35,0),MATCH(LMP_BY_NODE!$A14,DA_LMP_Basis!$C$23:$AF$23,0)))</f>
        <v>33.506760286015385</v>
      </c>
      <c r="F14" s="30">
        <f>ENERGY_PRICING!H$20*(1+INDEX(DA_LMP_Basis!$C$23:$AF$35,MATCH(LMP_BY_NODE!F$1,DA_LMP_Basis!$C$23:$C$35,0),MATCH(LMP_BY_NODE!$A14,DA_LMP_Basis!$C$23:$AF$23,0)))</f>
        <v>26.636093348616683</v>
      </c>
      <c r="G14" s="30">
        <f>ENERGY_PRICING!I$20*(1+INDEX(DA_LMP_Basis!$C$23:$AF$35,MATCH(LMP_BY_NODE!G$1,DA_LMP_Basis!$C$23:$C$35,0),MATCH(LMP_BY_NODE!$A14,DA_LMP_Basis!$C$23:$AF$23,0)))</f>
        <v>21.177660872051845</v>
      </c>
      <c r="H14" s="30">
        <f>ENERGY_PRICING!J$20*(1+INDEX(DA_LMP_Basis!$C$23:$AF$35,MATCH(LMP_BY_NODE!H$1,DA_LMP_Basis!$C$23:$C$35,0),MATCH(LMP_BY_NODE!$A14,DA_LMP_Basis!$C$23:$AF$23,0)))</f>
        <v>22.765874556307732</v>
      </c>
      <c r="I14" s="30">
        <f>ENERGY_PRICING!K$20*(1+INDEX(DA_LMP_Basis!$C$23:$AF$35,MATCH(LMP_BY_NODE!I$1,DA_LMP_Basis!$C$23:$C$35,0),MATCH(LMP_BY_NODE!$A14,DA_LMP_Basis!$C$23:$AF$23,0)))</f>
        <v>31.372012735037419</v>
      </c>
      <c r="J14" s="30">
        <f>ENERGY_PRICING!L$20*(1+INDEX(DA_LMP_Basis!$C$23:$AF$35,MATCH(LMP_BY_NODE!J$1,DA_LMP_Basis!$C$23:$C$35,0),MATCH(LMP_BY_NODE!$A14,DA_LMP_Basis!$C$23:$AF$23,0)))</f>
        <v>39.188974489846004</v>
      </c>
      <c r="K14" s="30">
        <f>ENERGY_PRICING!M$20*(1+INDEX(DA_LMP_Basis!$C$23:$AF$35,MATCH(LMP_BY_NODE!K$1,DA_LMP_Basis!$C$23:$C$35,0),MATCH(LMP_BY_NODE!$A14,DA_LMP_Basis!$C$23:$AF$23,0)))</f>
        <v>34.250420724891143</v>
      </c>
      <c r="L14" s="30">
        <f>ENERGY_PRICING!N$20*(1+INDEX(DA_LMP_Basis!$C$23:$AF$35,MATCH(LMP_BY_NODE!L$1,DA_LMP_Basis!$C$23:$C$35,0),MATCH(LMP_BY_NODE!$A14,DA_LMP_Basis!$C$23:$AF$23,0)))</f>
        <v>48.524974728664901</v>
      </c>
      <c r="M14" s="30">
        <f>ENERGY_PRICING!O$20*(1+INDEX(DA_LMP_Basis!$C$23:$AF$35,MATCH(LMP_BY_NODE!M$1,DA_LMP_Basis!$C$23:$C$35,0),MATCH(LMP_BY_NODE!$A14,DA_LMP_Basis!$C$23:$AF$23,0)))</f>
        <v>76.403414484846905</v>
      </c>
      <c r="N14" s="30">
        <f>ENERGY_PRICING!P$20*(1+INDEX(DA_LMP_Basis!$C$23:$AF$35,MATCH(LMP_BY_NODE!N$1,DA_LMP_Basis!$C$23:$C$35,0),MATCH(LMP_BY_NODE!$A14,DA_LMP_Basis!$C$23:$AF$23,0)))</f>
        <v>133.44953325961731</v>
      </c>
      <c r="O14" s="30">
        <f>ENERGY_PRICING!Q$20*(1+INDEX(DA_LMP_Basis!$C$23:$AF$35,MATCH(LMP_BY_NODE!O$1,DA_LMP_Basis!$C$23:$C$35,0),MATCH(LMP_BY_NODE!$A14,DA_LMP_Basis!$C$23:$AF$23,0)))</f>
        <v>134.55210776971938</v>
      </c>
      <c r="P14" s="30">
        <f>ENERGY_PRICING!R$20*(1+INDEX(DA_LMP_Basis!$C$23:$AF$35,MATCH(LMP_BY_NODE!P$1,DA_LMP_Basis!$C$23:$C$35,0),MATCH(LMP_BY_NODE!$A14,DA_LMP_Basis!$C$23:$AF$23,0)))</f>
        <v>108.52373518278026</v>
      </c>
      <c r="Q14" s="30">
        <f>ENERGY_PRICING!S$20*(1+INDEX(DA_LMP_Basis!$C$23:$AF$35,MATCH(LMP_BY_NODE!Q$1,DA_LMP_Basis!$C$23:$C$35,0),MATCH(LMP_BY_NODE!$A14,DA_LMP_Basis!$C$23:$AF$23,0)))</f>
        <v>85.03271165917684</v>
      </c>
      <c r="R14" s="30">
        <f>ENERGY_PRICING!T$20*(1+INDEX(DA_LMP_Basis!$C$23:$AF$35,MATCH(LMP_BY_NODE!R$1,DA_LMP_Basis!$C$23:$C$35,0),MATCH(LMP_BY_NODE!$A14,DA_LMP_Basis!$C$23:$AF$23,0)))</f>
        <v>46.053058593402675</v>
      </c>
      <c r="S14" s="30">
        <f>ENERGY_PRICING!U$20*(1+INDEX(DA_LMP_Basis!$C$23:$AF$35,MATCH(LMP_BY_NODE!S$1,DA_LMP_Basis!$C$23:$C$35,0),MATCH(LMP_BY_NODE!$A14,DA_LMP_Basis!$C$23:$AF$23,0)))</f>
        <v>39.863832229744652</v>
      </c>
      <c r="T14" s="30">
        <f>ENERGY_PRICING!V$20*(1+INDEX(DA_LMP_Basis!$C$23:$AF$35,MATCH(LMP_BY_NODE!T$1,DA_LMP_Basis!$C$23:$C$35,0),MATCH(LMP_BY_NODE!$A14,DA_LMP_Basis!$C$23:$AF$23,0)))</f>
        <v>42.002541484890912</v>
      </c>
      <c r="U14" s="30">
        <f>ENERGY_PRICING!W$20*(1+INDEX(DA_LMP_Basis!$C$23:$AF$35,MATCH(LMP_BY_NODE!U$1,DA_LMP_Basis!$C$23:$C$35,0),MATCH(LMP_BY_NODE!$A14,DA_LMP_Basis!$C$23:$AF$23,0)))</f>
        <v>88.236889253183747</v>
      </c>
      <c r="V14" s="30">
        <f>ENERGY_PRICING!X$20*(1+INDEX(DA_LMP_Basis!$C$23:$AF$35,MATCH(LMP_BY_NODE!V$1,DA_LMP_Basis!$C$23:$C$35,0),MATCH(LMP_BY_NODE!$A14,DA_LMP_Basis!$C$23:$AF$23,0)))</f>
        <v>62.856778987249832</v>
      </c>
      <c r="W14" s="30">
        <f>ENERGY_PRICING!Y$20*(1+INDEX(DA_LMP_Basis!$C$23:$AF$35,MATCH(LMP_BY_NODE!W$1,DA_LMP_Basis!$C$23:$C$35,0),MATCH(LMP_BY_NODE!$A14,DA_LMP_Basis!$C$23:$AF$23,0)))</f>
        <v>77.466225513353677</v>
      </c>
      <c r="X14" s="30">
        <f>ENERGY_PRICING!Z$20*(1+INDEX(DA_LMP_Basis!$C$23:$AF$35,MATCH(LMP_BY_NODE!X$1,DA_LMP_Basis!$C$23:$C$35,0),MATCH(LMP_BY_NODE!$A14,DA_LMP_Basis!$C$23:$AF$23,0)))</f>
        <v>76.920083567141887</v>
      </c>
      <c r="Y14" s="30">
        <f>ENERGY_PRICING!AA$20*(1+INDEX(DA_LMP_Basis!$C$23:$AF$35,MATCH(LMP_BY_NODE!Y$1,DA_LMP_Basis!$C$23:$C$35,0),MATCH(LMP_BY_NODE!$A14,DA_LMP_Basis!$C$23:$AF$23,0)))</f>
        <v>127.37636696374038</v>
      </c>
      <c r="Z14" s="30">
        <f>ENERGY_PRICING!AB$20*(1+INDEX(DA_LMP_Basis!$C$23:$AF$35,MATCH(LMP_BY_NODE!Z$1,DA_LMP_Basis!$C$23:$C$35,0),MATCH(LMP_BY_NODE!$A14,DA_LMP_Basis!$C$23:$AF$23,0)))</f>
        <v>228.53732506523372</v>
      </c>
      <c r="AA14" s="30">
        <f>ENERGY_PRICING!AC$20*(1+INDEX(DA_LMP_Basis!$C$23:$AF$35,MATCH(LMP_BY_NODE!AA$1,DA_LMP_Basis!$C$23:$C$35,0),MATCH(LMP_BY_NODE!$A14,DA_LMP_Basis!$C$23:$AF$23,0)))</f>
        <v>274.08262100019675</v>
      </c>
      <c r="AB14" s="30">
        <f>ENERGY_PRICING!AD$20*(1+INDEX(DA_LMP_Basis!$C$23:$AF$35,MATCH(LMP_BY_NODE!AB$1,DA_LMP_Basis!$C$23:$C$35,0),MATCH(LMP_BY_NODE!$A14,DA_LMP_Basis!$C$23:$AF$23,0)))</f>
        <v>272.81162933241478</v>
      </c>
      <c r="AC14" s="30">
        <f>ENERGY_PRICING!AE$20*(1+INDEX(DA_LMP_Basis!$C$23:$AF$35,MATCH(LMP_BY_NODE!AC$1,DA_LMP_Basis!$C$23:$C$35,0),MATCH(LMP_BY_NODE!$A14,DA_LMP_Basis!$C$23:$AF$23,0)))</f>
        <v>144.58674741601791</v>
      </c>
      <c r="AD14" s="30">
        <f>ENERGY_PRICING!AF$20*(1+INDEX(DA_LMP_Basis!$C$23:$AF$35,MATCH(LMP_BY_NODE!AD$1,DA_LMP_Basis!$C$23:$C$35,0),MATCH(LMP_BY_NODE!$A14,DA_LMP_Basis!$C$23:$AF$23,0)))</f>
        <v>69.199529516907475</v>
      </c>
      <c r="AE14" s="30">
        <f>ENERGY_PRICING!AG$20*(1+INDEX(DA_LMP_Basis!$C$23:$AF$35,MATCH(LMP_BY_NODE!AE$1,DA_LMP_Basis!$C$23:$C$35,0),MATCH(LMP_BY_NODE!$A14,DA_LMP_Basis!$C$23:$AF$23,0)))</f>
        <v>50.133299009839092</v>
      </c>
      <c r="AF14" s="30">
        <f>ENERGY_PRICING!AH$20*(1+INDEX(DA_LMP_Basis!$C$23:$AF$35,MATCH(LMP_BY_NODE!AF$1,DA_LMP_Basis!$C$23:$C$35,0),MATCH(LMP_BY_NODE!$A14,DA_LMP_Basis!$C$23:$AF$23,0)))</f>
        <v>50.348823800393156</v>
      </c>
      <c r="AG14" s="30">
        <f>ENERGY_PRICING!AI$20*(1+INDEX(DA_LMP_Basis!$C$23:$AF$35,MATCH(LMP_BY_NODE!AG$1,DA_LMP_Basis!$C$23:$C$35,0),MATCH(LMP_BY_NODE!$A14,DA_LMP_Basis!$C$23:$AF$23,0)))</f>
        <v>55.609057078322536</v>
      </c>
      <c r="AH14" s="30">
        <f>ENERGY_PRICING!AJ$20*(1+INDEX(DA_LMP_Basis!$C$23:$AF$35,MATCH(LMP_BY_NODE!AH$1,DA_LMP_Basis!$C$23:$C$35,0),MATCH(LMP_BY_NODE!$A14,DA_LMP_Basis!$C$23:$AF$23,0)))</f>
        <v>55.428250561483942</v>
      </c>
      <c r="AI14" s="30">
        <f>ENERGY_PRICING!AK$20*(1+INDEX(DA_LMP_Basis!$C$23:$AF$35,MATCH(LMP_BY_NODE!AI$1,DA_LMP_Basis!$C$23:$C$35,0),MATCH(LMP_BY_NODE!$A14,DA_LMP_Basis!$C$23:$AF$23,0)))</f>
        <v>45.999502261977739</v>
      </c>
      <c r="AJ14" s="30">
        <f>ENERGY_PRICING!AL$20*(1+INDEX(DA_LMP_Basis!$C$23:$AF$35,MATCH(LMP_BY_NODE!AJ$1,DA_LMP_Basis!$C$23:$C$35,0),MATCH(LMP_BY_NODE!$A14,DA_LMP_Basis!$C$23:$AF$23,0)))</f>
        <v>46.218012803948689</v>
      </c>
      <c r="AK14" s="30">
        <f>ENERGY_PRICING!AM$20*(1+INDEX(DA_LMP_Basis!$C$23:$AF$35,MATCH(LMP_BY_NODE!AK$1,DA_LMP_Basis!$C$23:$C$35,0),MATCH(LMP_BY_NODE!$A14,DA_LMP_Basis!$C$23:$AF$23,0)))</f>
        <v>95.817086056182703</v>
      </c>
      <c r="AL14" s="30">
        <f>ENERGY_PRICING!AN$20*(1+INDEX(DA_LMP_Basis!$C$23:$AF$35,MATCH(LMP_BY_NODE!AL$1,DA_LMP_Basis!$C$23:$C$35,0),MATCH(LMP_BY_NODE!$A14,DA_LMP_Basis!$C$23:$AF$23,0)))</f>
        <v>155.54071409647983</v>
      </c>
      <c r="AM14" s="30">
        <f>ENERGY_PRICING!AO$20*(1+INDEX(DA_LMP_Basis!$C$23:$AF$35,MATCH(LMP_BY_NODE!AM$1,DA_LMP_Basis!$C$23:$C$35,0),MATCH(LMP_BY_NODE!$A14,DA_LMP_Basis!$C$23:$AF$23,0)))</f>
        <v>189.3145678380582</v>
      </c>
      <c r="AN14" s="30">
        <f>ENERGY_PRICING!AP$20*(1+INDEX(DA_LMP_Basis!$C$23:$AF$35,MATCH(LMP_BY_NODE!AN$1,DA_LMP_Basis!$C$23:$C$35,0),MATCH(LMP_BY_NODE!$A14,DA_LMP_Basis!$C$23:$AF$23,0)))</f>
        <v>163.99844647745959</v>
      </c>
      <c r="AO14" s="30">
        <f>ENERGY_PRICING!AQ$20*(1+INDEX(DA_LMP_Basis!$C$23:$AF$35,MATCH(LMP_BY_NODE!AO$1,DA_LMP_Basis!$C$23:$C$35,0),MATCH(LMP_BY_NODE!$A14,DA_LMP_Basis!$C$23:$AF$23,0)))</f>
        <v>96.300911044251635</v>
      </c>
      <c r="AP14" s="30">
        <f>ENERGY_PRICING!AR$20*(1+INDEX(DA_LMP_Basis!$C$23:$AF$35,MATCH(LMP_BY_NODE!AP$1,DA_LMP_Basis!$C$23:$C$35,0),MATCH(LMP_BY_NODE!$A14,DA_LMP_Basis!$C$23:$AF$23,0)))</f>
        <v>58.499831186214209</v>
      </c>
      <c r="AQ14" s="30">
        <f>ENERGY_PRICING!AS$20*(1+INDEX(DA_LMP_Basis!$C$23:$AF$35,MATCH(LMP_BY_NODE!AQ$1,DA_LMP_Basis!$C$23:$C$35,0),MATCH(LMP_BY_NODE!$A14,DA_LMP_Basis!$C$23:$AF$23,0)))</f>
        <v>39.764172649170291</v>
      </c>
      <c r="AR14" s="30">
        <f>ENERGY_PRICING!AT$20*(1+INDEX(DA_LMP_Basis!$C$23:$AF$35,MATCH(LMP_BY_NODE!AR$1,DA_LMP_Basis!$C$23:$C$35,0),MATCH(LMP_BY_NODE!$A14,DA_LMP_Basis!$C$23:$AF$23,0)))</f>
        <v>39.666305449636624</v>
      </c>
      <c r="AS14" s="30">
        <f>ENERGY_PRICING!AU$20*(1+INDEX(DA_LMP_Basis!$C$23:$AF$35,MATCH(LMP_BY_NODE!AS$1,DA_LMP_Basis!$C$23:$C$35,0),MATCH(LMP_BY_NODE!$A14,DA_LMP_Basis!$C$23:$AF$23,0)))</f>
        <v>51.54186327788674</v>
      </c>
      <c r="AT14" s="30">
        <f>ENERGY_PRICING!AV$20*(1+INDEX(DA_LMP_Basis!$C$23:$AF$35,MATCH(LMP_BY_NODE!AT$1,DA_LMP_Basis!$C$23:$C$35,0),MATCH(LMP_BY_NODE!$A14,DA_LMP_Basis!$C$23:$AF$23,0)))</f>
        <v>51.374280778555374</v>
      </c>
      <c r="AU14" s="30">
        <f>ENERGY_PRICING!AW$20*(1+INDEX(DA_LMP_Basis!$C$23:$AF$35,MATCH(LMP_BY_NODE!AU$1,DA_LMP_Basis!$C$23:$C$35,0),MATCH(LMP_BY_NODE!$A14,DA_LMP_Basis!$C$23:$AF$23,0)))</f>
        <v>40.312005975483387</v>
      </c>
      <c r="AV14" s="30">
        <f>ENERGY_PRICING!AX$20*(1+INDEX(DA_LMP_Basis!$C$23:$AF$35,MATCH(LMP_BY_NODE!AV$1,DA_LMP_Basis!$C$23:$C$35,0),MATCH(LMP_BY_NODE!$A14,DA_LMP_Basis!$C$23:$AF$23,0)))</f>
        <v>40.503499314334576</v>
      </c>
      <c r="AW14" s="30">
        <f>ENERGY_PRICING!AY$20*(1+INDEX(DA_LMP_Basis!$C$23:$AF$35,MATCH(LMP_BY_NODE!AW$1,DA_LMP_Basis!$C$23:$C$35,0),MATCH(LMP_BY_NODE!$A14,DA_LMP_Basis!$C$23:$AF$23,0)))</f>
        <v>64.573208371064155</v>
      </c>
      <c r="AX14" s="30">
        <f>ENERGY_PRICING!AZ$20*(1+INDEX(DA_LMP_Basis!$C$23:$AF$35,MATCH(LMP_BY_NODE!AX$1,DA_LMP_Basis!$C$23:$C$35,0),MATCH(LMP_BY_NODE!$A14,DA_LMP_Basis!$C$23:$AF$23,0)))</f>
        <v>100.69818260615811</v>
      </c>
      <c r="AY14" s="30">
        <f>ENERGY_PRICING!BA$20*(1+INDEX(DA_LMP_Basis!$C$23:$AF$35,MATCH(LMP_BY_NODE!AY$1,DA_LMP_Basis!$C$23:$C$35,0),MATCH(LMP_BY_NODE!$A14,DA_LMP_Basis!$C$23:$AF$23,0)))</f>
        <v>185.3885046966204</v>
      </c>
      <c r="AZ14" s="30">
        <f>ENERGY_PRICING!BB$20*(1+INDEX(DA_LMP_Basis!$C$23:$AF$35,MATCH(LMP_BY_NODE!AZ$1,DA_LMP_Basis!$C$23:$C$35,0),MATCH(LMP_BY_NODE!$A14,DA_LMP_Basis!$C$23:$AF$23,0)))</f>
        <v>160.52081255871593</v>
      </c>
      <c r="BA14" s="30">
        <f>ENERGY_PRICING!BC$20*(1+INDEX(DA_LMP_Basis!$C$23:$AF$35,MATCH(LMP_BY_NODE!BA$1,DA_LMP_Basis!$C$23:$C$35,0),MATCH(LMP_BY_NODE!$A14,DA_LMP_Basis!$C$23:$AF$23,0)))</f>
        <v>92.111188297579673</v>
      </c>
      <c r="BB14" s="30">
        <f>ENERGY_PRICING!BD$20*(1+INDEX(DA_LMP_Basis!$C$23:$AF$35,MATCH(LMP_BY_NODE!BB$1,DA_LMP_Basis!$C$23:$C$35,0),MATCH(LMP_BY_NODE!$A14,DA_LMP_Basis!$C$23:$AF$23,0)))</f>
        <v>51.917655378208615</v>
      </c>
      <c r="BC14" s="30">
        <f>ENERGY_PRICING!BE$20*(1+INDEX(DA_LMP_Basis!$C$23:$AF$35,MATCH(LMP_BY_NODE!BC$1,DA_LMP_Basis!$C$23:$C$35,0),MATCH(LMP_BY_NODE!$A14,DA_LMP_Basis!$C$23:$AF$23,0)))</f>
        <v>34.891930024638896</v>
      </c>
      <c r="BD14" s="30">
        <f>ENERGY_PRICING!BF$20*(1+INDEX(DA_LMP_Basis!$C$23:$AF$35,MATCH(LMP_BY_NODE!BD$1,DA_LMP_Basis!$C$23:$C$35,0),MATCH(LMP_BY_NODE!$A14,DA_LMP_Basis!$C$23:$AF$23,0)))</f>
        <v>34.555055458321434</v>
      </c>
      <c r="BE14" s="30">
        <f>ENERGY_PRICING!BG$20*(1+INDEX(DA_LMP_Basis!$C$23:$AF$35,MATCH(LMP_BY_NODE!BE$1,DA_LMP_Basis!$C$23:$C$35,0),MATCH(LMP_BY_NODE!$A14,DA_LMP_Basis!$C$23:$AF$23,0)))</f>
        <v>44.931565817639331</v>
      </c>
      <c r="BF14" s="30">
        <f>ENERGY_PRICING!BH$20*(1+INDEX(DA_LMP_Basis!$C$23:$AF$35,MATCH(LMP_BY_NODE!BF$1,DA_LMP_Basis!$C$23:$C$35,0),MATCH(LMP_BY_NODE!$A14,DA_LMP_Basis!$C$23:$AF$23,0)))</f>
        <v>44.785475947779652</v>
      </c>
      <c r="BG14" s="30">
        <f>ENERGY_PRICING!BI$20*(1+INDEX(DA_LMP_Basis!$C$23:$AF$35,MATCH(LMP_BY_NODE!BG$1,DA_LMP_Basis!$C$23:$C$35,0),MATCH(LMP_BY_NODE!$A14,DA_LMP_Basis!$C$23:$AF$23,0)))</f>
        <v>35.832743207340044</v>
      </c>
      <c r="BH14" s="30">
        <f>ENERGY_PRICING!BJ$20*(1+INDEX(DA_LMP_Basis!$C$23:$AF$35,MATCH(LMP_BY_NODE!BH$1,DA_LMP_Basis!$C$23:$C$35,0),MATCH(LMP_BY_NODE!$A14,DA_LMP_Basis!$C$23:$AF$23,0)))</f>
        <v>36.002958791281564</v>
      </c>
      <c r="BI14" s="30">
        <f>ENERGY_PRICING!BK$20*(1+INDEX(DA_LMP_Basis!$C$23:$AF$35,MATCH(LMP_BY_NODE!BI$1,DA_LMP_Basis!$C$23:$C$35,0),MATCH(LMP_BY_NODE!$A14,DA_LMP_Basis!$C$23:$AF$23,0)))</f>
        <v>62.089753542441954</v>
      </c>
      <c r="BJ14" s="30">
        <f>ENERGY_PRICING!BL$20*(1+INDEX(DA_LMP_Basis!$C$23:$AF$35,MATCH(LMP_BY_NODE!BJ$1,DA_LMP_Basis!$C$23:$C$35,0),MATCH(LMP_BY_NODE!$A14,DA_LMP_Basis!$C$23:$AF$23,0)))</f>
        <v>97.228726091857041</v>
      </c>
      <c r="BK14" s="30">
        <f>ENERGY_PRICING!BM$20*(1+INDEX(DA_LMP_Basis!$C$23:$AF$35,MATCH(LMP_BY_NODE!BK$1,DA_LMP_Basis!$C$23:$C$35,0),MATCH(LMP_BY_NODE!$A14,DA_LMP_Basis!$C$23:$AF$23,0)))</f>
        <v>184.19331445358117</v>
      </c>
      <c r="BL14" s="30">
        <f>ENERGY_PRICING!BN$20*(1+INDEX(DA_LMP_Basis!$C$23:$AF$35,MATCH(LMP_BY_NODE!BL$1,DA_LMP_Basis!$C$23:$C$35,0),MATCH(LMP_BY_NODE!$A14,DA_LMP_Basis!$C$23:$AF$23,0)))</f>
        <v>159.46213520717882</v>
      </c>
      <c r="BM14" s="30">
        <f>ENERGY_PRICING!BO$20*(1+INDEX(DA_LMP_Basis!$C$23:$AF$35,MATCH(LMP_BY_NODE!BM$1,DA_LMP_Basis!$C$23:$C$35,0),MATCH(LMP_BY_NODE!$A14,DA_LMP_Basis!$C$23:$AF$23,0)))</f>
        <v>90.835733581884995</v>
      </c>
      <c r="BN14" s="30">
        <f>ENERGY_PRICING!BP$20*(1+INDEX(DA_LMP_Basis!$C$23:$AF$35,MATCH(LMP_BY_NODE!BN$1,DA_LMP_Basis!$C$23:$C$35,0),MATCH(LMP_BY_NODE!$A14,DA_LMP_Basis!$C$23:$AF$23,0)))</f>
        <v>49.913879070928857</v>
      </c>
      <c r="BO14" s="30">
        <f>ENERGY_PRICING!BQ$20*(1+INDEX(DA_LMP_Basis!$C$23:$AF$35,MATCH(LMP_BY_NODE!BO$1,DA_LMP_Basis!$C$23:$C$35,0),MATCH(LMP_BY_NODE!$A14,DA_LMP_Basis!$C$23:$AF$23,0)))</f>
        <v>33.408699460897289</v>
      </c>
      <c r="BP14" s="30">
        <f>ENERGY_PRICING!BR$20*(1+INDEX(DA_LMP_Basis!$C$23:$AF$35,MATCH(LMP_BY_NODE!BP$1,DA_LMP_Basis!$C$23:$C$35,0),MATCH(LMP_BY_NODE!$A14,DA_LMP_Basis!$C$23:$AF$23,0)))</f>
        <v>32.999065170015164</v>
      </c>
      <c r="BQ14" s="30">
        <f>ENERGY_PRICING!BS$20*(1+INDEX(DA_LMP_Basis!$C$23:$AF$35,MATCH(LMP_BY_NODE!BQ$1,DA_LMP_Basis!$C$23:$C$35,0),MATCH(LMP_BY_NODE!$A14,DA_LMP_Basis!$C$23:$AF$23,0)))</f>
        <v>42.919228587326309</v>
      </c>
      <c r="BR14" s="30">
        <f>ENERGY_PRICING!BT$20*(1+INDEX(DA_LMP_Basis!$C$23:$AF$35,MATCH(LMP_BY_NODE!BR$1,DA_LMP_Basis!$C$23:$C$35,0),MATCH(LMP_BY_NODE!$A14,DA_LMP_Basis!$C$23:$AF$23,0)))</f>
        <v>42.779681602824411</v>
      </c>
      <c r="BS14" s="30">
        <f>ENERGY_PRICING!BU$20*(1+INDEX(DA_LMP_Basis!$C$23:$AF$35,MATCH(LMP_BY_NODE!BS$1,DA_LMP_Basis!$C$23:$C$35,0),MATCH(LMP_BY_NODE!$A14,DA_LMP_Basis!$C$23:$AF$23,0)))</f>
        <v>34.469145383354608</v>
      </c>
      <c r="BT14" s="30">
        <f>ENERGY_PRICING!BV$20*(1+INDEX(DA_LMP_Basis!$C$23:$AF$35,MATCH(LMP_BY_NODE!BT$1,DA_LMP_Basis!$C$23:$C$35,0),MATCH(LMP_BY_NODE!$A14,DA_LMP_Basis!$C$23:$AF$23,0)))</f>
        <v>34.632883495043224</v>
      </c>
      <c r="BU14" s="30">
        <f>ENERGY_PRICING!BW$20*(1+INDEX(DA_LMP_Basis!$C$23:$AF$35,MATCH(LMP_BY_NODE!BU$1,DA_LMP_Basis!$C$23:$C$35,0),MATCH(LMP_BY_NODE!$A14,DA_LMP_Basis!$C$23:$AF$23,0)))</f>
        <v>61.33372877328582</v>
      </c>
      <c r="BV14" s="30">
        <f>ENERGY_PRICING!BX$20*(1+INDEX(DA_LMP_Basis!$C$23:$AF$35,MATCH(LMP_BY_NODE!BV$1,DA_LMP_Basis!$C$23:$C$35,0),MATCH(LMP_BY_NODE!$A14,DA_LMP_Basis!$C$23:$AF$23,0)))</f>
        <v>96.172538143483138</v>
      </c>
      <c r="BW14" s="30">
        <f>ENERGY_PRICING!BY$20*(1+INDEX(DA_LMP_Basis!$C$23:$AF$35,MATCH(LMP_BY_NODE!BW$1,DA_LMP_Basis!$C$23:$C$35,0),MATCH(LMP_BY_NODE!$A14,DA_LMP_Basis!$C$23:$AF$23,0)))</f>
        <v>183.70129216631065</v>
      </c>
      <c r="BX14" s="30">
        <f>ENERGY_PRICING!BZ$20*(1+INDEX(DA_LMP_Basis!$C$23:$AF$35,MATCH(LMP_BY_NODE!BX$1,DA_LMP_Basis!$C$23:$C$35,0),MATCH(LMP_BY_NODE!$A14,DA_LMP_Basis!$C$23:$AF$23,0)))</f>
        <v>159.02631099005652</v>
      </c>
      <c r="BY14" s="30">
        <f>ENERGY_PRICING!CA$20*(1+INDEX(DA_LMP_Basis!$C$23:$AF$35,MATCH(LMP_BY_NODE!BY$1,DA_LMP_Basis!$C$23:$C$35,0),MATCH(LMP_BY_NODE!$A14,DA_LMP_Basis!$C$23:$AF$23,0)))</f>
        <v>90.310668931984353</v>
      </c>
      <c r="BZ14" s="30">
        <f>ENERGY_PRICING!CB$20*(1+INDEX(DA_LMP_Basis!$C$23:$AF$35,MATCH(LMP_BY_NODE!BZ$1,DA_LMP_Basis!$C$23:$C$35,0),MATCH(LMP_BY_NODE!$A14,DA_LMP_Basis!$C$23:$AF$23,0)))</f>
        <v>49.088987295223596</v>
      </c>
      <c r="CA14" s="30">
        <f>ENERGY_PRICING!CC$20*(1+INDEX(DA_LMP_Basis!$C$23:$AF$35,MATCH(LMP_BY_NODE!CA$1,DA_LMP_Basis!$C$23:$C$35,0),MATCH(LMP_BY_NODE!$A14,DA_LMP_Basis!$C$23:$AF$23,0)))</f>
        <v>32.798100019702119</v>
      </c>
      <c r="CB14" s="30">
        <f>ENERGY_PRICING!CD$20*(1+INDEX(DA_LMP_Basis!$C$23:$AF$35,MATCH(LMP_BY_NODE!CB$1,DA_LMP_Basis!$C$23:$C$35,0),MATCH(LMP_BY_NODE!$A14,DA_LMP_Basis!$C$23:$AF$23,0)))</f>
        <v>32.358512835286959</v>
      </c>
      <c r="CC14" s="30">
        <f>ENERGY_PRICING!CE$20*(1+INDEX(DA_LMP_Basis!$C$23:$AF$35,MATCH(LMP_BY_NODE!CC$1,DA_LMP_Basis!$C$23:$C$35,0),MATCH(LMP_BY_NODE!$A14,DA_LMP_Basis!$C$23:$AF$23,0)))</f>
        <v>42.090812548470055</v>
      </c>
      <c r="CD14" s="30">
        <f>ENERGY_PRICING!CF$20*(1+INDEX(DA_LMP_Basis!$C$23:$AF$35,MATCH(LMP_BY_NODE!CD$1,DA_LMP_Basis!$C$23:$C$35,0),MATCH(LMP_BY_NODE!$A14,DA_LMP_Basis!$C$23:$AF$23,0)))</f>
        <v>41.953959064386048</v>
      </c>
      <c r="CE14" s="30">
        <f>ENERGY_PRICING!CG$20*(1+INDEX(DA_LMP_Basis!$C$23:$AF$35,MATCH(LMP_BY_NODE!CE$1,DA_LMP_Basis!$C$23:$C$35,0),MATCH(LMP_BY_NODE!$A14,DA_LMP_Basis!$C$23:$AF$23,0)))</f>
        <v>33.90779498396688</v>
      </c>
      <c r="CF14" s="30">
        <f>ENERGY_PRICING!CH$20*(1+INDEX(DA_LMP_Basis!$C$23:$AF$35,MATCH(LMP_BY_NODE!CF$1,DA_LMP_Basis!$C$23:$C$35,0),MATCH(LMP_BY_NODE!$A14,DA_LMP_Basis!$C$23:$AF$23,0)))</f>
        <v>34.068866523758537</v>
      </c>
      <c r="CG14" s="30">
        <f>ENERGY_PRICING!CI$20*(1+INDEX(DA_LMP_Basis!$C$23:$AF$35,MATCH(LMP_BY_NODE!CG$1,DA_LMP_Basis!$C$23:$C$35,0),MATCH(LMP_BY_NODE!$A14,DA_LMP_Basis!$C$23:$AF$23,0)))</f>
        <v>61.022497119312916</v>
      </c>
      <c r="CH14" s="30">
        <f>ENERGY_PRICING!CJ$20*(1+INDEX(DA_LMP_Basis!$C$23:$AF$35,MATCH(LMP_BY_NODE!CH$1,DA_LMP_Basis!$C$23:$C$35,0),MATCH(LMP_BY_NODE!$A14,DA_LMP_Basis!$C$23:$AF$23,0)))</f>
        <v>95.737738735461676</v>
      </c>
      <c r="CI14" s="30">
        <f>ENERGY_PRICING!CK$20*(1+INDEX(DA_LMP_Basis!$C$23:$AF$35,MATCH(LMP_BY_NODE!CI$1,DA_LMP_Basis!$C$23:$C$35,0),MATCH(LMP_BY_NODE!$A14,DA_LMP_Basis!$C$23:$AF$23,0)))</f>
        <v>185.54508117904831</v>
      </c>
      <c r="CJ14" s="30">
        <f>ENERGY_PRICING!CL$20*(1+INDEX(DA_LMP_Basis!$C$23:$AF$35,MATCH(LMP_BY_NODE!CJ$1,DA_LMP_Basis!$C$23:$C$35,0),MATCH(LMP_BY_NODE!$A14,DA_LMP_Basis!$C$23:$AF$23,0)))</f>
        <v>160.65950510301602</v>
      </c>
      <c r="CK14" s="30">
        <f>ENERGY_PRICING!CM$20*(1+INDEX(DA_LMP_Basis!$C$23:$AF$35,MATCH(LMP_BY_NODE!CK$1,DA_LMP_Basis!$C$23:$C$35,0),MATCH(LMP_BY_NODE!$A14,DA_LMP_Basis!$C$23:$AF$23,0)))</f>
        <v>92.278279866509905</v>
      </c>
      <c r="CL14" s="30">
        <f>ENERGY_PRICING!CN$20*(1+INDEX(DA_LMP_Basis!$C$23:$AF$35,MATCH(LMP_BY_NODE!CL$1,DA_LMP_Basis!$C$23:$C$35,0),MATCH(LMP_BY_NODE!$A14,DA_LMP_Basis!$C$23:$AF$23,0)))</f>
        <v>52.180161073509751</v>
      </c>
      <c r="CM14" s="30">
        <f>ENERGY_PRICING!CO$20*(1+INDEX(DA_LMP_Basis!$C$23:$AF$35,MATCH(LMP_BY_NODE!CM$1,DA_LMP_Basis!$C$23:$C$35,0),MATCH(LMP_BY_NODE!$A14,DA_LMP_Basis!$C$23:$AF$23,0)))</f>
        <v>35.086241370178001</v>
      </c>
      <c r="CN14" s="30">
        <f>ENERGY_PRICING!CP$20*(1+INDEX(DA_LMP_Basis!$C$23:$AF$35,MATCH(LMP_BY_NODE!CN$1,DA_LMP_Basis!$C$23:$C$35,0),MATCH(LMP_BY_NODE!$A14,DA_LMP_Basis!$C$23:$AF$23,0)))</f>
        <v>34.75889872716823</v>
      </c>
      <c r="CO14" s="30">
        <f>ENERGY_PRICING!CQ$20*(1+INDEX(DA_LMP_Basis!$C$23:$AF$35,MATCH(LMP_BY_NODE!CO$1,DA_LMP_Basis!$C$23:$C$35,0),MATCH(LMP_BY_NODE!$A14,DA_LMP_Basis!$C$23:$AF$23,0)))</f>
        <v>45.195193040850093</v>
      </c>
      <c r="CP14" s="30">
        <f>ENERGY_PRICING!CR$20*(1+INDEX(DA_LMP_Basis!$C$23:$AF$35,MATCH(LMP_BY_NODE!CP$1,DA_LMP_Basis!$C$23:$C$35,0),MATCH(LMP_BY_NODE!$A14,DA_LMP_Basis!$C$23:$AF$23,0)))</f>
        <v>45.048246017093611</v>
      </c>
      <c r="CQ14" s="30">
        <f>ENERGY_PRICING!CS$20*(1+INDEX(DA_LMP_Basis!$C$23:$AF$35,MATCH(LMP_BY_NODE!CQ$1,DA_LMP_Basis!$C$23:$C$35,0),MATCH(LMP_BY_NODE!$A14,DA_LMP_Basis!$C$23:$AF$23,0)))</f>
        <v>36.011382007287907</v>
      </c>
      <c r="CR14" s="30">
        <f>ENERGY_PRICING!CT$20*(1+INDEX(DA_LMP_Basis!$C$23:$AF$35,MATCH(LMP_BY_NODE!CR$1,DA_LMP_Basis!$C$23:$C$35,0),MATCH(LMP_BY_NODE!$A14,DA_LMP_Basis!$C$23:$AF$23,0)))</f>
        <v>36.182446175650433</v>
      </c>
      <c r="CS14" s="30">
        <f>ENERGY_PRICING!CU$20*(1+INDEX(DA_LMP_Basis!$C$23:$AF$35,MATCH(LMP_BY_NODE!CS$1,DA_LMP_Basis!$C$23:$C$35,0),MATCH(LMP_BY_NODE!$A14,DA_LMP_Basis!$C$23:$AF$23,0)))</f>
        <v>62.188796937141866</v>
      </c>
      <c r="CT14" s="30">
        <f>ENERGY_PRICING!CV$20*(1+INDEX(DA_LMP_Basis!$C$23:$AF$35,MATCH(LMP_BY_NODE!CT$1,DA_LMP_Basis!$C$23:$C$35,0),MATCH(LMP_BY_NODE!$A14,DA_LMP_Basis!$C$23:$AF$23,0)))</f>
        <v>97.36709251067802</v>
      </c>
      <c r="CU14" s="30">
        <f>ENERGY_PRICING!CW$20*(1+INDEX(DA_LMP_Basis!$C$23:$AF$35,MATCH(LMP_BY_NODE!CU$1,DA_LMP_Basis!$C$23:$C$35,0),MATCH(LMP_BY_NODE!$A14,DA_LMP_Basis!$C$23:$AF$23,0)))</f>
        <v>187.09398375182104</v>
      </c>
      <c r="CV14" s="30">
        <f>ENERGY_PRICING!CX$20*(1+INDEX(DA_LMP_Basis!$C$23:$AF$35,MATCH(LMP_BY_NODE!CV$1,DA_LMP_Basis!$C$23:$C$35,0),MATCH(LMP_BY_NODE!$A14,DA_LMP_Basis!$C$23:$AF$23,0)))</f>
        <v>162.03149427635651</v>
      </c>
      <c r="CW14" s="30">
        <f>ENERGY_PRICING!CY$20*(1+INDEX(DA_LMP_Basis!$C$23:$AF$35,MATCH(LMP_BY_NODE!CW$1,DA_LMP_Basis!$C$23:$C$35,0),MATCH(LMP_BY_NODE!$A14,DA_LMP_Basis!$C$23:$AF$23,0)))</f>
        <v>93.931200899040263</v>
      </c>
      <c r="CX14" s="30">
        <f>ENERGY_PRICING!CZ$20*(1+INDEX(DA_LMP_Basis!$C$23:$AF$35,MATCH(LMP_BY_NODE!CX$1,DA_LMP_Basis!$C$23:$C$35,0),MATCH(LMP_BY_NODE!$A14,DA_LMP_Basis!$C$23:$AF$23,0)))</f>
        <v>54.776947899441694</v>
      </c>
      <c r="CY14" s="30">
        <f>ENERGY_PRICING!DA$20*(1+INDEX(DA_LMP_Basis!$C$23:$AF$35,MATCH(LMP_BY_NODE!CY$1,DA_LMP_Basis!$C$23:$C$35,0),MATCH(LMP_BY_NODE!$A14,DA_LMP_Basis!$C$23:$AF$23,0)))</f>
        <v>37.008428778897596</v>
      </c>
      <c r="CZ14" s="30">
        <f>ENERGY_PRICING!DB$20*(1+INDEX(DA_LMP_Basis!$C$23:$AF$35,MATCH(LMP_BY_NODE!CZ$1,DA_LMP_Basis!$C$23:$C$35,0),MATCH(LMP_BY_NODE!$A14,DA_LMP_Basis!$C$23:$AF$23,0)))</f>
        <v>36.775378843872019</v>
      </c>
      <c r="DA14" s="30">
        <f>ENERGY_PRICING!DC$20*(1+INDEX(DA_LMP_Basis!$C$23:$AF$35,MATCH(LMP_BY_NODE!DA$1,DA_LMP_Basis!$C$23:$C$35,0),MATCH(LMP_BY_NODE!$A14,DA_LMP_Basis!$C$23:$AF$23,0)))</f>
        <v>47.803074364740617</v>
      </c>
      <c r="DB14" s="30">
        <f>ENERGY_PRICING!DD$20*(1+INDEX(DA_LMP_Basis!$C$23:$AF$35,MATCH(LMP_BY_NODE!DB$1,DA_LMP_Basis!$C$23:$C$35,0),MATCH(LMP_BY_NODE!$A14,DA_LMP_Basis!$C$23:$AF$23,0)))</f>
        <v>47.647648111821212</v>
      </c>
      <c r="DC14" s="30">
        <f>ENERGY_PRICING!DE$20*(1+INDEX(DA_LMP_Basis!$C$23:$AF$35,MATCH(LMP_BY_NODE!DC$1,DA_LMP_Basis!$C$23:$C$35,0),MATCH(LMP_BY_NODE!$A14,DA_LMP_Basis!$C$23:$AF$23,0)))</f>
        <v>37.778531789591646</v>
      </c>
      <c r="DD14" s="30">
        <f>ENERGY_PRICING!DF$20*(1+INDEX(DA_LMP_Basis!$C$23:$AF$35,MATCH(LMP_BY_NODE!DD$1,DA_LMP_Basis!$C$23:$C$35,0),MATCH(LMP_BY_NODE!$A14,DA_LMP_Basis!$C$23:$AF$23,0)))</f>
        <v>37.957990415234953</v>
      </c>
      <c r="DE14" s="30">
        <f>ENERGY_PRICING!DG$20*(1+INDEX(DA_LMP_Basis!$C$23:$AF$35,MATCH(LMP_BY_NODE!DE$1,DA_LMP_Basis!$C$23:$C$35,0),MATCH(LMP_BY_NODE!$A14,DA_LMP_Basis!$C$23:$AF$23,0)))</f>
        <v>63.16856456563935</v>
      </c>
      <c r="DF14" s="30">
        <f>ENERGY_PRICING!DH$20*(1+INDEX(DA_LMP_Basis!$C$23:$AF$35,MATCH(LMP_BY_NODE!DF$1,DA_LMP_Basis!$C$23:$C$35,0),MATCH(LMP_BY_NODE!$A14,DA_LMP_Basis!$C$23:$AF$23,0)))</f>
        <v>98.735855550784422</v>
      </c>
      <c r="DG14" s="30">
        <f>ENERGY_PRICING!DI$20*(1+INDEX(DA_LMP_Basis!$C$23:$AF$35,MATCH(LMP_BY_NODE!DG$1,DA_LMP_Basis!$C$23:$C$35,0),MATCH(LMP_BY_NODE!$A14,DA_LMP_Basis!$C$23:$AF$23,0)))</f>
        <v>189.46773237499596</v>
      </c>
      <c r="DH14" s="30">
        <f>ENERGY_PRICING!DJ$20*(1+INDEX(DA_LMP_Basis!$C$23:$AF$35,MATCH(LMP_BY_NODE!DH$1,DA_LMP_Basis!$C$23:$C$35,0),MATCH(LMP_BY_NODE!$A14,DA_LMP_Basis!$C$23:$AF$23,0)))</f>
        <v>164.13411678372177</v>
      </c>
      <c r="DI14" s="30">
        <f>ENERGY_PRICING!DK$20*(1+INDEX(DA_LMP_Basis!$C$23:$AF$35,MATCH(LMP_BY_NODE!DI$1,DA_LMP_Basis!$C$23:$C$35,0),MATCH(LMP_BY_NODE!$A14,DA_LMP_Basis!$C$23:$AF$23,0)))</f>
        <v>96.464361534290504</v>
      </c>
      <c r="DJ14" s="30">
        <f>ENERGY_PRICING!DL$20*(1+INDEX(DA_LMP_Basis!$C$23:$AF$35,MATCH(LMP_BY_NODE!DJ$1,DA_LMP_Basis!$C$23:$C$35,0),MATCH(LMP_BY_NODE!$A14,DA_LMP_Basis!$C$23:$AF$23,0)))</f>
        <v>58.756616641097843</v>
      </c>
      <c r="DK14" s="30">
        <f>ENERGY_PRICING!DM$20*(1+INDEX(DA_LMP_Basis!$C$23:$AF$35,MATCH(LMP_BY_NODE!DK$1,DA_LMP_Basis!$C$23:$C$35,0),MATCH(LMP_BY_NODE!$A14,DA_LMP_Basis!$C$23:$AF$23,0)))</f>
        <v>39.954249771863068</v>
      </c>
      <c r="DL14" s="30">
        <f>ENERGY_PRICING!DN$20*(1+INDEX(DA_LMP_Basis!$C$23:$AF$35,MATCH(LMP_BY_NODE!DL$1,DA_LMP_Basis!$C$23:$C$35,0),MATCH(LMP_BY_NODE!$A14,DA_LMP_Basis!$C$23:$AF$23,0)))</f>
        <v>39.86570678626569</v>
      </c>
      <c r="DM14" s="30">
        <f>ENERGY_PRICING!DO$20*(1+INDEX(DA_LMP_Basis!$C$23:$AF$35,MATCH(LMP_BY_NODE!DM$1,DA_LMP_Basis!$C$23:$C$35,0),MATCH(LMP_BY_NODE!$A14,DA_LMP_Basis!$C$23:$AF$23,0)))</f>
        <v>51.799745821555845</v>
      </c>
      <c r="DN14" s="30">
        <f>ENERGY_PRICING!DP$20*(1+INDEX(DA_LMP_Basis!$C$23:$AF$35,MATCH(LMP_BY_NODE!DN$1,DA_LMP_Basis!$C$23:$C$35,0),MATCH(LMP_BY_NODE!$A14,DA_LMP_Basis!$C$23:$AF$23,0)))</f>
        <v>51.631324846499055</v>
      </c>
      <c r="DO14" s="30">
        <f>ENERGY_PRICING!DQ$20*(1+INDEX(DA_LMP_Basis!$C$23:$AF$35,MATCH(LMP_BY_NODE!DO$1,DA_LMP_Basis!$C$23:$C$35,0),MATCH(LMP_BY_NODE!$A14,DA_LMP_Basis!$C$23:$AF$23,0)))</f>
        <v>40.486752071760861</v>
      </c>
      <c r="DP14" s="30">
        <f>ENERGY_PRICING!DR$20*(1+INDEX(DA_LMP_Basis!$C$23:$AF$35,MATCH(LMP_BY_NODE!DP$1,DA_LMP_Basis!$C$23:$C$35,0),MATCH(LMP_BY_NODE!$A14,DA_LMP_Basis!$C$23:$AF$23,0)))</f>
        <v>40.67907550359844</v>
      </c>
      <c r="DQ14" s="30">
        <f>ENERGY_PRICING!DS$20*(1+INDEX(DA_LMP_Basis!$C$23:$AF$35,MATCH(LMP_BY_NODE!DQ$1,DA_LMP_Basis!$C$23:$C$35,0),MATCH(LMP_BY_NODE!$A14,DA_LMP_Basis!$C$23:$AF$23,0)))</f>
        <v>64.670093519144686</v>
      </c>
      <c r="DR14" s="30">
        <f>ENERGY_PRICING!DT$20*(1+INDEX(DA_LMP_Basis!$C$23:$AF$35,MATCH(LMP_BY_NODE!DR$1,DA_LMP_Basis!$C$23:$C$35,0),MATCH(LMP_BY_NODE!$A14,DA_LMP_Basis!$C$23:$AF$23,0)))</f>
        <v>100.83353389351512</v>
      </c>
      <c r="DS14" s="30">
        <f>ENERGY_PRICING!DU$20*(1+INDEX(DA_LMP_Basis!$C$23:$AF$35,MATCH(LMP_BY_NODE!DS$1,DA_LMP_Basis!$C$23:$C$35,0),MATCH(LMP_BY_NODE!$A14,DA_LMP_Basis!$C$23:$AF$23,0)))</f>
        <v>192.20745877825149</v>
      </c>
      <c r="DT14" s="30">
        <f>ENERGY_PRICING!DV$20*(1+INDEX(DA_LMP_Basis!$C$23:$AF$35,MATCH(LMP_BY_NODE!DT$1,DA_LMP_Basis!$C$23:$C$35,0),MATCH(LMP_BY_NODE!$A14,DA_LMP_Basis!$C$23:$AF$23,0)))</f>
        <v>166.56091562133543</v>
      </c>
      <c r="DU14" s="30">
        <f>ENERGY_PRICING!DW$20*(1+INDEX(DA_LMP_Basis!$C$23:$AF$35,MATCH(LMP_BY_NODE!DU$1,DA_LMP_Basis!$C$23:$C$35,0),MATCH(LMP_BY_NODE!$A14,DA_LMP_Basis!$C$23:$AF$23,0)))</f>
        <v>99.388077638146598</v>
      </c>
      <c r="DV14" s="30">
        <f>ENERGY_PRICING!DX$20*(1+INDEX(DA_LMP_Basis!$C$23:$AF$35,MATCH(LMP_BY_NODE!DV$1,DA_LMP_Basis!$C$23:$C$35,0),MATCH(LMP_BY_NODE!$A14,DA_LMP_Basis!$C$23:$AF$23,0)))</f>
        <v>63.349859338019606</v>
      </c>
      <c r="DW14" s="30">
        <f>ENERGY_PRICING!DY$20*(1+INDEX(DA_LMP_Basis!$C$23:$AF$35,MATCH(LMP_BY_NODE!DW$1,DA_LMP_Basis!$C$23:$C$35,0),MATCH(LMP_BY_NODE!$A14,DA_LMP_Basis!$C$23:$AF$23,0)))</f>
        <v>43.354249028270146</v>
      </c>
      <c r="DX14" s="30">
        <f>ENERGY_PRICING!DZ$20*(1+INDEX(DA_LMP_Basis!$C$23:$AF$35,MATCH(LMP_BY_NODE!DX$1,DA_LMP_Basis!$C$23:$C$35,0),MATCH(LMP_BY_NODE!$A14,DA_LMP_Basis!$C$23:$AF$23,0)))</f>
        <v>43.432492660656294</v>
      </c>
      <c r="DY14" s="30">
        <f>ENERGY_PRICING!EA$20*(1+INDEX(DA_LMP_Basis!$C$23:$AF$35,MATCH(LMP_BY_NODE!DY$1,DA_LMP_Basis!$C$23:$C$35,0),MATCH(LMP_BY_NODE!$A14,DA_LMP_Basis!$C$23:$AF$23,0)))</f>
        <v>56.412612663677145</v>
      </c>
      <c r="DZ14" s="30">
        <f>ENERGY_PRICING!EB$20*(1+INDEX(DA_LMP_Basis!$C$23:$AF$35,MATCH(LMP_BY_NODE!DZ$1,DA_LMP_Basis!$C$23:$C$35,0),MATCH(LMP_BY_NODE!$A14,DA_LMP_Basis!$C$23:$AF$23,0)))</f>
        <v>56.229193477354343</v>
      </c>
      <c r="EA14" s="30">
        <f>ENERGY_PRICING!EC$20*(1+INDEX(DA_LMP_Basis!$C$23:$AF$35,MATCH(LMP_BY_NODE!EA$1,DA_LMP_Basis!$C$23:$C$35,0),MATCH(LMP_BY_NODE!$A14,DA_LMP_Basis!$C$23:$AF$23,0)))</f>
        <v>43.612518018690501</v>
      </c>
      <c r="EB14" s="30">
        <f>ENERGY_PRICING!ED$20*(1+INDEX(DA_LMP_Basis!$C$23:$AF$35,MATCH(LMP_BY_NODE!EB$1,DA_LMP_Basis!$C$23:$C$35,0),MATCH(LMP_BY_NODE!$A14,DA_LMP_Basis!$C$23:$AF$23,0)))</f>
        <v>43.819689715782083</v>
      </c>
      <c r="EC14" s="30">
        <f>ENERGY_PRICING!EE$20*(1+INDEX(DA_LMP_Basis!$C$23:$AF$35,MATCH(LMP_BY_NODE!EC$1,DA_LMP_Basis!$C$23:$C$35,0),MATCH(LMP_BY_NODE!$A14,DA_LMP_Basis!$C$23:$AF$23,0)))</f>
        <v>66.40312391630151</v>
      </c>
      <c r="ED14" s="30">
        <f>ENERGY_PRICING!EF$20*(1+INDEX(DA_LMP_Basis!$C$23:$AF$35,MATCH(LMP_BY_NODE!ED$1,DA_LMP_Basis!$C$23:$C$35,0),MATCH(LMP_BY_NODE!$A14,DA_LMP_Basis!$C$23:$AF$23,0)))</f>
        <v>103.25462628931815</v>
      </c>
      <c r="EE14" s="30">
        <f>ENERGY_PRICING!EG$20*(1+INDEX(DA_LMP_Basis!$C$23:$AF$35,MATCH(LMP_BY_NODE!EE$1,DA_LMP_Basis!$C$23:$C$35,0),MATCH(LMP_BY_NODE!$A14,DA_LMP_Basis!$C$23:$AF$23,0)))</f>
        <v>193.52308740582637</v>
      </c>
      <c r="EF14" s="30">
        <f>ENERGY_PRICING!EH$20*(1+INDEX(DA_LMP_Basis!$C$23:$AF$35,MATCH(LMP_BY_NODE!EF$1,DA_LMP_Basis!$C$23:$C$35,0),MATCH(LMP_BY_NODE!$A14,DA_LMP_Basis!$C$23:$AF$23,0)))</f>
        <v>167.72627506026922</v>
      </c>
      <c r="EG14" s="30">
        <f>ENERGY_PRICING!EI$20*(1+INDEX(DA_LMP_Basis!$C$23:$AF$35,MATCH(LMP_BY_NODE!EG$1,DA_LMP_Basis!$C$23:$C$35,0),MATCH(LMP_BY_NODE!$A14,DA_LMP_Basis!$C$23:$AF$23,0)))</f>
        <v>100.79205892641104</v>
      </c>
      <c r="EH14" s="30">
        <f>ENERGY_PRICING!EJ$20*(1+INDEX(DA_LMP_Basis!$C$23:$AF$35,MATCH(LMP_BY_NODE!EH$1,DA_LMP_Basis!$C$23:$C$35,0),MATCH(LMP_BY_NODE!$A14,DA_LMP_Basis!$C$23:$AF$23,0)))</f>
        <v>65.555554614120538</v>
      </c>
      <c r="EI14" s="30">
        <f>ENERGY_PRICING!EK$20*(1+INDEX(DA_LMP_Basis!$C$23:$AF$35,MATCH(LMP_BY_NODE!EI$1,DA_LMP_Basis!$C$23:$C$35,0),MATCH(LMP_BY_NODE!$A14,DA_LMP_Basis!$C$23:$AF$23,0)))</f>
        <v>44.986943574027464</v>
      </c>
      <c r="EJ14" s="30">
        <f>ENERGY_PRICING!EL$20*(1+INDEX(DA_LMP_Basis!$C$23:$AF$35,MATCH(LMP_BY_NODE!EJ$1,DA_LMP_Basis!$C$23:$C$35,0),MATCH(LMP_BY_NODE!$A14,DA_LMP_Basis!$C$23:$AF$23,0)))</f>
        <v>45.145278871426129</v>
      </c>
      <c r="EK14" s="30">
        <f>ENERGY_PRICING!EM$20*(1+INDEX(DA_LMP_Basis!$C$23:$AF$35,MATCH(LMP_BY_NODE!EK$1,DA_LMP_Basis!$C$23:$C$35,0),MATCH(LMP_BY_NODE!$A14,DA_LMP_Basis!$C$23:$AF$23,0)))</f>
        <v>58.627731540319175</v>
      </c>
      <c r="EL14" s="30">
        <f>ENERGY_PRICING!EN$20*(1+INDEX(DA_LMP_Basis!$C$23:$AF$35,MATCH(LMP_BY_NODE!EL$1,DA_LMP_Basis!$C$23:$C$35,0),MATCH(LMP_BY_NODE!$A14,DA_LMP_Basis!$C$23:$AF$23,0)))</f>
        <v>58.437110147206482</v>
      </c>
      <c r="EM14" s="30">
        <f>ENERGY_PRICING!EO$20*(1+INDEX(DA_LMP_Basis!$C$23:$AF$35,MATCH(LMP_BY_NODE!EM$1,DA_LMP_Basis!$C$23:$C$35,0),MATCH(LMP_BY_NODE!$A14,DA_LMP_Basis!$C$23:$AF$23,0)))</f>
        <v>45.113524527221017</v>
      </c>
      <c r="EN14" s="30">
        <f>ENERGY_PRICING!EP$20*(1+INDEX(DA_LMP_Basis!$C$23:$AF$35,MATCH(LMP_BY_NODE!EN$1,DA_LMP_Basis!$C$23:$C$35,0),MATCH(LMP_BY_NODE!$A14,DA_LMP_Basis!$C$23:$AF$23,0)))</f>
        <v>45.327826426370287</v>
      </c>
      <c r="EO14" s="30">
        <f>ENERGY_PRICING!EQ$20*(1+INDEX(DA_LMP_Basis!$C$23:$AF$35,MATCH(LMP_BY_NODE!EO$1,DA_LMP_Basis!$C$23:$C$35,0),MATCH(LMP_BY_NODE!$A14,DA_LMP_Basis!$C$23:$AF$23,0)))</f>
        <v>67.235332709211534</v>
      </c>
      <c r="EP14" s="30">
        <f>ENERGY_PRICING!ER$20*(1+INDEX(DA_LMP_Basis!$C$23:$AF$35,MATCH(LMP_BY_NODE!EP$1,DA_LMP_Basis!$C$23:$C$35,0),MATCH(LMP_BY_NODE!$A14,DA_LMP_Basis!$C$23:$AF$23,0)))</f>
        <v>104.41724546988212</v>
      </c>
      <c r="EQ14" s="30">
        <f>ENERGY_PRICING!ES$20*(1+INDEX(DA_LMP_Basis!$C$23:$AF$35,MATCH(LMP_BY_NODE!EQ$1,DA_LMP_Basis!$C$23:$C$35,0),MATCH(LMP_BY_NODE!$A14,DA_LMP_Basis!$C$23:$AF$23,0)))</f>
        <v>195.59388598795846</v>
      </c>
      <c r="ER14" s="30">
        <f>ENERGY_PRICING!ET$20*(1+INDEX(DA_LMP_Basis!$C$23:$AF$35,MATCH(LMP_BY_NODE!ER$1,DA_LMP_Basis!$C$23:$C$35,0),MATCH(LMP_BY_NODE!$A14,DA_LMP_Basis!$C$23:$AF$23,0)))</f>
        <v>169.56055003972651</v>
      </c>
      <c r="ES14" s="30">
        <f>ENERGY_PRICING!EU$20*(1+INDEX(DA_LMP_Basis!$C$23:$AF$35,MATCH(LMP_BY_NODE!ES$1,DA_LMP_Basis!$C$23:$C$35,0),MATCH(LMP_BY_NODE!$A14,DA_LMP_Basis!$C$23:$AF$23,0)))</f>
        <v>103.00192453752742</v>
      </c>
      <c r="ET14" s="30">
        <f>ENERGY_PRICING!EV$20*(1+INDEX(DA_LMP_Basis!$C$23:$AF$35,MATCH(LMP_BY_NODE!ET$1,DA_LMP_Basis!$C$23:$C$35,0),MATCH(LMP_BY_NODE!$A14,DA_LMP_Basis!$C$23:$AF$23,0)))</f>
        <v>69.027317507258928</v>
      </c>
      <c r="EU14" s="30">
        <f>ENERGY_PRICING!EW$20*(1+INDEX(DA_LMP_Basis!$C$23:$AF$35,MATCH(LMP_BY_NODE!EU$1,DA_LMP_Basis!$C$23:$C$35,0),MATCH(LMP_BY_NODE!$A14,DA_LMP_Basis!$C$23:$AF$23,0)))</f>
        <v>47.556803699860325</v>
      </c>
      <c r="EV14" s="30">
        <f>ENERGY_PRICING!EX$20*(1+INDEX(DA_LMP_Basis!$C$23:$AF$35,MATCH(LMP_BY_NODE!EV$1,DA_LMP_Basis!$C$23:$C$35,0),MATCH(LMP_BY_NODE!$A14,DA_LMP_Basis!$C$23:$AF$23,0)))</f>
        <v>47.841203224558647</v>
      </c>
      <c r="EW14" s="30">
        <f>ENERGY_PRICING!EY$20*(1+INDEX(DA_LMP_Basis!$C$23:$AF$35,MATCH(LMP_BY_NODE!EW$1,DA_LMP_Basis!$C$23:$C$35,0),MATCH(LMP_BY_NODE!$A14,DA_LMP_Basis!$C$23:$AF$23,0)))</f>
        <v>62.114327174422669</v>
      </c>
      <c r="EX14" s="30">
        <f>ENERGY_PRICING!EZ$20*(1+INDEX(DA_LMP_Basis!$C$23:$AF$35,MATCH(LMP_BY_NODE!EX$1,DA_LMP_Basis!$C$23:$C$35,0),MATCH(LMP_BY_NODE!$A14,DA_LMP_Basis!$C$23:$AF$23,0)))</f>
        <v>61.912369512627357</v>
      </c>
      <c r="EY14" s="30">
        <f>ENERGY_PRICING!FA$20*(1+INDEX(DA_LMP_Basis!$C$23:$AF$35,MATCH(LMP_BY_NODE!EY$1,DA_LMP_Basis!$C$23:$C$35,0),MATCH(LMP_BY_NODE!$A14,DA_LMP_Basis!$C$23:$AF$23,0)))</f>
        <v>47.476107770309504</v>
      </c>
      <c r="EZ14" s="30">
        <f>ENERGY_PRICING!FB$20*(1+INDEX(DA_LMP_Basis!$C$23:$AF$35,MATCH(LMP_BY_NODE!EZ$1,DA_LMP_Basis!$C$23:$C$35,0),MATCH(LMP_BY_NODE!$A14,DA_LMP_Basis!$C$23:$AF$23,0)))</f>
        <v>47.701632602740929</v>
      </c>
      <c r="FA14" s="30">
        <f>ENERGY_PRICING!FC$20*(1+INDEX(DA_LMP_Basis!$C$23:$AF$35,MATCH(LMP_BY_NODE!FA$1,DA_LMP_Basis!$C$23:$C$35,0),MATCH(LMP_BY_NODE!$A14,DA_LMP_Basis!$C$23:$AF$23,0)))</f>
        <v>68.545228794075982</v>
      </c>
      <c r="FB14" s="30">
        <f>ENERGY_PRICING!FD$20*(1+INDEX(DA_LMP_Basis!$C$23:$AF$35,MATCH(LMP_BY_NODE!FB$1,DA_LMP_Basis!$C$23:$C$35,0),MATCH(LMP_BY_NODE!$A14,DA_LMP_Basis!$C$23:$AF$23,0)))</f>
        <v>106.24720728449329</v>
      </c>
      <c r="FC14" s="30">
        <f>ENERGY_PRICING!FE$20*(1+INDEX(DA_LMP_Basis!$C$23:$AF$35,MATCH(LMP_BY_NODE!FC$1,DA_LMP_Basis!$C$23:$C$35,0),MATCH(LMP_BY_NODE!$A14,DA_LMP_Basis!$C$23:$AF$23,0)))</f>
        <v>197.09809317189919</v>
      </c>
      <c r="FD14" s="30">
        <f>ENERGY_PRICING!FF$20*(1+INDEX(DA_LMP_Basis!$C$23:$AF$35,MATCH(LMP_BY_NODE!FD$1,DA_LMP_Basis!$C$23:$C$35,0),MATCH(LMP_BY_NODE!$A14,DA_LMP_Basis!$C$23:$AF$23,0)))</f>
        <v>170.89294886655091</v>
      </c>
      <c r="FE14" s="30">
        <f>ENERGY_PRICING!FG$20*(1+INDEX(DA_LMP_Basis!$C$23:$AF$35,MATCH(LMP_BY_NODE!FE$1,DA_LMP_Basis!$C$23:$C$35,0),MATCH(LMP_BY_NODE!$A14,DA_LMP_Basis!$C$23:$AF$23,0)))</f>
        <v>104.60714860734608</v>
      </c>
      <c r="FF14" s="30">
        <f>ENERGY_PRICING!FH$20*(1+INDEX(DA_LMP_Basis!$C$23:$AF$35,MATCH(LMP_BY_NODE!FF$1,DA_LMP_Basis!$C$23:$C$35,0),MATCH(LMP_BY_NODE!$A14,DA_LMP_Basis!$C$23:$AF$23,0)))</f>
        <v>71.549171023027114</v>
      </c>
      <c r="FG14" s="30">
        <f>ENERGY_PRICING!FI$20*(1+INDEX(DA_LMP_Basis!$C$23:$AF$35,MATCH(LMP_BY_NODE!FG$1,DA_LMP_Basis!$C$23:$C$35,0),MATCH(LMP_BY_NODE!$A14,DA_LMP_Basis!$C$23:$AF$23,0)))</f>
        <v>49.423524150779592</v>
      </c>
      <c r="FH14" s="30">
        <f>ENERGY_PRICING!FJ$20*(1+INDEX(DA_LMP_Basis!$C$23:$AF$35,MATCH(LMP_BY_NODE!FH$1,DA_LMP_Basis!$C$23:$C$35,0),MATCH(LMP_BY_NODE!$A14,DA_LMP_Basis!$C$23:$AF$23,0)))</f>
        <v>49.799495457484269</v>
      </c>
      <c r="FI14" s="30">
        <f>ENERGY_PRICING!FK$20*(1+INDEX(DA_LMP_Basis!$C$23:$AF$35,MATCH(LMP_BY_NODE!FI$1,DA_LMP_Basis!$C$23:$C$35,0),MATCH(LMP_BY_NODE!$A14,DA_LMP_Basis!$C$23:$AF$23,0)))</f>
        <v>64.646955043481285</v>
      </c>
      <c r="FJ14" s="30">
        <f>ENERGY_PRICING!FL$20*(1+INDEX(DA_LMP_Basis!$C$23:$AF$35,MATCH(LMP_BY_NODE!FJ$1,DA_LMP_Basis!$C$23:$C$35,0),MATCH(LMP_BY_NODE!$A14,DA_LMP_Basis!$C$23:$AF$23,0)))</f>
        <v>64.436762830562259</v>
      </c>
      <c r="FK14" s="30">
        <f>ENERGY_PRICING!FM$20*(1+INDEX(DA_LMP_Basis!$C$23:$AF$35,MATCH(LMP_BY_NODE!FK$1,DA_LMP_Basis!$C$23:$C$35,0),MATCH(LMP_BY_NODE!$A14,DA_LMP_Basis!$C$23:$AF$23,0)))</f>
        <v>49.192264386204357</v>
      </c>
      <c r="FL14" s="30">
        <f>ENERGY_PRICING!FN$20*(1+INDEX(DA_LMP_Basis!$C$23:$AF$35,MATCH(LMP_BY_NODE!FL$1,DA_LMP_Basis!$C$23:$C$35,0),MATCH(LMP_BY_NODE!$A14,DA_LMP_Basis!$C$23:$AF$23,0)))</f>
        <v>49.425941444068805</v>
      </c>
      <c r="FM14" s="30">
        <f>ENERGY_PRICING!FO$20*(1+INDEX(DA_LMP_Basis!$C$23:$AF$35,MATCH(LMP_BY_NODE!FM$1,DA_LMP_Basis!$C$23:$C$35,0),MATCH(LMP_BY_NODE!$A14,DA_LMP_Basis!$C$23:$AF$23,0)))</f>
        <v>69.496724085829669</v>
      </c>
      <c r="FN14" s="30">
        <f>ENERGY_PRICING!FP$20*(1+INDEX(DA_LMP_Basis!$C$23:$AF$35,MATCH(LMP_BY_NODE!FN$1,DA_LMP_Basis!$C$23:$C$35,0),MATCH(LMP_BY_NODE!$A14,DA_LMP_Basis!$C$23:$AF$23,0)))</f>
        <v>107.5764730719178</v>
      </c>
      <c r="FO14" s="30">
        <f>ENERGY_PRICING!FQ$20*(1+INDEX(DA_LMP_Basis!$C$23:$AF$35,MATCH(LMP_BY_NODE!FO$1,DA_LMP_Basis!$C$23:$C$35,0),MATCH(LMP_BY_NODE!$A14,DA_LMP_Basis!$C$23:$AF$23,0)))</f>
        <v>197.39620505229519</v>
      </c>
      <c r="FP14" s="30">
        <f>ENERGY_PRICING!FR$20*(1+INDEX(DA_LMP_Basis!$C$23:$AF$35,MATCH(LMP_BY_NODE!FP$1,DA_LMP_Basis!$C$23:$C$35,0),MATCH(LMP_BY_NODE!$A14,DA_LMP_Basis!$C$23:$AF$23,0)))</f>
        <v>171.15701084148543</v>
      </c>
      <c r="FQ14" s="30">
        <f>ENERGY_PRICING!FS$20*(1+INDEX(DA_LMP_Basis!$C$23:$AF$35,MATCH(LMP_BY_NODE!FQ$1,DA_LMP_Basis!$C$23:$C$35,0),MATCH(LMP_BY_NODE!$A14,DA_LMP_Basis!$C$23:$AF$23,0)))</f>
        <v>104.92528055819672</v>
      </c>
      <c r="FR14" s="30">
        <f>ENERGY_PRICING!FT$20*(1+INDEX(DA_LMP_Basis!$C$23:$AF$35,MATCH(LMP_BY_NODE!FR$1,DA_LMP_Basis!$C$23:$C$35,0),MATCH(LMP_BY_NODE!$A14,DA_LMP_Basis!$C$23:$AF$23,0)))</f>
        <v>72.048965533846754</v>
      </c>
      <c r="FS14" s="30">
        <f>ENERGY_PRICING!FU$20*(1+INDEX(DA_LMP_Basis!$C$23:$AF$35,MATCH(LMP_BY_NODE!FS$1,DA_LMP_Basis!$C$23:$C$35,0),MATCH(LMP_BY_NODE!$A14,DA_LMP_Basis!$C$23:$AF$23,0)))</f>
        <v>49.793480862686394</v>
      </c>
      <c r="FT14" s="30">
        <f>ENERGY_PRICING!FV$20*(1+INDEX(DA_LMP_Basis!$C$23:$AF$35,MATCH(LMP_BY_NODE!FT$1,DA_LMP_Basis!$C$23:$C$35,0),MATCH(LMP_BY_NODE!$A14,DA_LMP_Basis!$C$23:$AF$23,0)))</f>
        <v>50.187600358295228</v>
      </c>
      <c r="FU14" s="30">
        <f>ENERGY_PRICING!FW$20*(1+INDEX(DA_LMP_Basis!$C$23:$AF$35,MATCH(LMP_BY_NODE!FU$1,DA_LMP_Basis!$C$23:$C$35,0),MATCH(LMP_BY_NODE!$A14,DA_LMP_Basis!$C$23:$AF$23,0)))</f>
        <v>65.148884873659711</v>
      </c>
      <c r="FV14" s="30">
        <f>ENERGY_PRICING!FX$20*(1+INDEX(DA_LMP_Basis!$C$23:$AF$35,MATCH(LMP_BY_NODE!FV$1,DA_LMP_Basis!$C$23:$C$35,0),MATCH(LMP_BY_NODE!$A14,DA_LMP_Basis!$C$23:$AF$23,0)))</f>
        <v>64.937060693053041</v>
      </c>
      <c r="FW14" s="30">
        <f>ENERGY_PRICING!FY$20*(1+INDEX(DA_LMP_Basis!$C$23:$AF$35,MATCH(LMP_BY_NODE!FW$1,DA_LMP_Basis!$C$23:$C$35,0),MATCH(LMP_BY_NODE!$A14,DA_LMP_Basis!$C$23:$AF$23,0)))</f>
        <v>49.532381546447013</v>
      </c>
      <c r="FX14" s="30">
        <f>ENERGY_PRICING!FZ$20*(1+INDEX(DA_LMP_Basis!$C$23:$AF$35,MATCH(LMP_BY_NODE!FX$1,DA_LMP_Basis!$C$23:$C$35,0),MATCH(LMP_BY_NODE!$A14,DA_LMP_Basis!$C$23:$AF$23,0)))</f>
        <v>49.767674256250366</v>
      </c>
      <c r="FY14" s="30">
        <f>ENERGY_PRICING!GA$20*(1+INDEX(DA_LMP_Basis!$C$23:$AF$35,MATCH(LMP_BY_NODE!FY$1,DA_LMP_Basis!$C$23:$C$35,0),MATCH(LMP_BY_NODE!$A14,DA_LMP_Basis!$C$23:$AF$23,0)))</f>
        <v>69.685296546884913</v>
      </c>
      <c r="FZ14" s="30">
        <f>ENERGY_PRICING!GB$20*(1+INDEX(DA_LMP_Basis!$C$23:$AF$35,MATCH(LMP_BY_NODE!FZ$1,DA_LMP_Basis!$C$23:$C$35,0),MATCH(LMP_BY_NODE!$A14,DA_LMP_Basis!$C$23:$AF$23,0)))</f>
        <v>107.83991412423153</v>
      </c>
      <c r="GA14" s="30">
        <f>ENERGY_PRICING!GC$20*(1+INDEX(DA_LMP_Basis!$C$23:$AF$35,MATCH(LMP_BY_NODE!GA$1,DA_LMP_Basis!$C$23:$C$35,0),MATCH(LMP_BY_NODE!$A14,DA_LMP_Basis!$C$23:$AF$23,0)))</f>
        <v>198.32090810543406</v>
      </c>
      <c r="GB14" s="30">
        <f>ENERGY_PRICING!GD$20*(1+INDEX(DA_LMP_Basis!$C$23:$AF$35,MATCH(LMP_BY_NODE!GB$1,DA_LMP_Basis!$C$23:$C$35,0),MATCH(LMP_BY_NODE!$A14,DA_LMP_Basis!$C$23:$AF$23,0)))</f>
        <v>171.97609565660736</v>
      </c>
      <c r="GC14" s="30">
        <f>ENERGY_PRICING!GE$20*(1+INDEX(DA_LMP_Basis!$C$23:$AF$35,MATCH(LMP_BY_NODE!GC$1,DA_LMP_Basis!$C$23:$C$35,0),MATCH(LMP_BY_NODE!$A14,DA_LMP_Basis!$C$23:$AF$23,0)))</f>
        <v>105.91208318364659</v>
      </c>
      <c r="GD14" s="30">
        <f>ENERGY_PRICING!GF$20*(1+INDEX(DA_LMP_Basis!$C$23:$AF$35,MATCH(LMP_BY_NODE!GD$1,DA_LMP_Basis!$C$23:$C$35,0),MATCH(LMP_BY_NODE!$A14,DA_LMP_Basis!$C$23:$AF$23,0)))</f>
        <v>73.599261045327054</v>
      </c>
      <c r="GE14" s="30">
        <f>ENERGY_PRICING!GG$20*(1+INDEX(DA_LMP_Basis!$C$23:$AF$35,MATCH(LMP_BY_NODE!GE$1,DA_LMP_Basis!$C$23:$C$35,0),MATCH(LMP_BY_NODE!$A14,DA_LMP_Basis!$C$23:$AF$23,0)))</f>
        <v>50.941036943225477</v>
      </c>
      <c r="GF14" s="30">
        <f>ENERGY_PRICING!GH$20*(1+INDEX(DA_LMP_Basis!$C$23:$AF$35,MATCH(LMP_BY_NODE!GF$1,DA_LMP_Basis!$C$23:$C$35,0),MATCH(LMP_BY_NODE!$A14,DA_LMP_Basis!$C$23:$AF$23,0)))</f>
        <v>51.391449685739836</v>
      </c>
      <c r="GG14" s="30">
        <f>ENERGY_PRICING!GI$20*(1+INDEX(DA_LMP_Basis!$C$23:$AF$35,MATCH(LMP_BY_NODE!GG$1,DA_LMP_Basis!$C$23:$C$35,0),MATCH(LMP_BY_NODE!$A14,DA_LMP_Basis!$C$23:$AF$23,0)))</f>
        <v>66.705803859279499</v>
      </c>
      <c r="GH14" s="30">
        <f>ENERGY_PRICING!GJ$20*(1+INDEX(DA_LMP_Basis!$C$23:$AF$35,MATCH(LMP_BY_NODE!GH$1,DA_LMP_Basis!$C$23:$C$35,0),MATCH(LMP_BY_NODE!$A14,DA_LMP_Basis!$C$23:$AF$23,0)))</f>
        <v>66.488917533878805</v>
      </c>
      <c r="GI14" s="30">
        <f>ENERGY_PRICING!GK$20*(1+INDEX(DA_LMP_Basis!$C$23:$AF$35,MATCH(LMP_BY_NODE!GI$1,DA_LMP_Basis!$C$23:$C$35,0),MATCH(LMP_BY_NODE!$A14,DA_LMP_Basis!$C$23:$AF$23,0)))</f>
        <v>50.587379341514662</v>
      </c>
      <c r="GJ14" s="30">
        <f>ENERGY_PRICING!GL$20*(1+INDEX(DA_LMP_Basis!$C$23:$AF$35,MATCH(LMP_BY_NODE!GJ$1,DA_LMP_Basis!$C$23:$C$35,0),MATCH(LMP_BY_NODE!$A14,DA_LMP_Basis!$C$23:$AF$23,0)))</f>
        <v>50.827683586848671</v>
      </c>
      <c r="GK14" s="30">
        <f>ENERGY_PRICING!GM$20*(1+INDEX(DA_LMP_Basis!$C$23:$AF$35,MATCH(LMP_BY_NODE!GK$1,DA_LMP_Basis!$C$23:$C$35,0),MATCH(LMP_BY_NODE!$A14,DA_LMP_Basis!$C$23:$AF$23,0)))</f>
        <v>70.270223018933009</v>
      </c>
      <c r="GL14" s="30">
        <f>ENERGY_PRICING!GN$20*(1+INDEX(DA_LMP_Basis!$C$23:$AF$35,MATCH(LMP_BY_NODE!GL$1,DA_LMP_Basis!$C$23:$C$35,0),MATCH(LMP_BY_NODE!$A14,DA_LMP_Basis!$C$23:$AF$23,0)))</f>
        <v>108.65707292069747</v>
      </c>
      <c r="GM14" s="30">
        <f>ENERGY_PRICING!GO$20*(1+INDEX(DA_LMP_Basis!$C$23:$AF$35,MATCH(LMP_BY_NODE!GM$1,DA_LMP_Basis!$C$23:$C$35,0),MATCH(LMP_BY_NODE!$A14,DA_LMP_Basis!$C$23:$AF$23,0)))</f>
        <v>199.62184671689553</v>
      </c>
      <c r="GN14" s="30">
        <f>ENERGY_PRICING!GP$20*(1+INDEX(DA_LMP_Basis!$C$23:$AF$35,MATCH(LMP_BY_NODE!GN$1,DA_LMP_Basis!$C$23:$C$35,0),MATCH(LMP_BY_NODE!$A14,DA_LMP_Basis!$C$23:$AF$23,0)))</f>
        <v>173.12844295170584</v>
      </c>
      <c r="GO14" s="30">
        <f>ENERGY_PRICING!GQ$20*(1+INDEX(DA_LMP_Basis!$C$23:$AF$35,MATCH(LMP_BY_NODE!GO$1,DA_LMP_Basis!$C$23:$C$35,0),MATCH(LMP_BY_NODE!$A14,DA_LMP_Basis!$C$23:$AF$23,0)))</f>
        <v>107.30038792967468</v>
      </c>
      <c r="GP14" s="30">
        <f>ENERGY_PRICING!GR$20*(1+INDEX(DA_LMP_Basis!$C$23:$AF$35,MATCH(LMP_BY_NODE!GP$1,DA_LMP_Basis!$C$23:$C$35,0),MATCH(LMP_BY_NODE!$A14,DA_LMP_Basis!$C$23:$AF$23,0)))</f>
        <v>75.780328019437505</v>
      </c>
      <c r="GQ14" s="30">
        <f>ENERGY_PRICING!GS$20*(1+INDEX(DA_LMP_Basis!$C$23:$AF$35,MATCH(LMP_BY_NODE!GQ$1,DA_LMP_Basis!$C$23:$C$35,0),MATCH(LMP_BY_NODE!$A14,DA_LMP_Basis!$C$23:$AF$23,0)))</f>
        <v>52.555501185474043</v>
      </c>
      <c r="GR14" s="30">
        <f>ENERGY_PRICING!GT$20*(1+INDEX(DA_LMP_Basis!$C$23:$AF$35,MATCH(LMP_BY_NODE!GR$1,DA_LMP_Basis!$C$23:$C$35,0),MATCH(LMP_BY_NODE!$A14,DA_LMP_Basis!$C$23:$AF$23,0)))</f>
        <v>53.085111307315039</v>
      </c>
      <c r="GS14" s="30">
        <f>ENERGY_PRICING!GU$20*(1+INDEX(DA_LMP_Basis!$C$23:$AF$35,MATCH(LMP_BY_NODE!GS$1,DA_LMP_Basis!$C$23:$C$35,0),MATCH(LMP_BY_NODE!$A14,DA_LMP_Basis!$C$23:$AF$23,0)))</f>
        <v>68.896189212107146</v>
      </c>
      <c r="GT14" s="30">
        <f>ENERGY_PRICING!GV$20*(1+INDEX(DA_LMP_Basis!$C$23:$AF$35,MATCH(LMP_BY_NODE!GT$1,DA_LMP_Basis!$C$23:$C$35,0),MATCH(LMP_BY_NODE!$A14,DA_LMP_Basis!$C$23:$AF$23,0)))</f>
        <v>68.672181098152805</v>
      </c>
      <c r="GU14" s="30">
        <f>ENERGY_PRICING!GW$20*(1+INDEX(DA_LMP_Basis!$C$23:$AF$35,MATCH(LMP_BY_NODE!GU$1,DA_LMP_Basis!$C$23:$C$35,0),MATCH(LMP_BY_NODE!$A14,DA_LMP_Basis!$C$23:$AF$23,0)))</f>
        <v>52.071625945818006</v>
      </c>
      <c r="GV14" s="30">
        <f>ENERGY_PRICING!GX$20*(1+INDEX(DA_LMP_Basis!$C$23:$AF$35,MATCH(LMP_BY_NODE!GV$1,DA_LMP_Basis!$C$23:$C$35,0),MATCH(LMP_BY_NODE!$A14,DA_LMP_Basis!$C$23:$AF$23,0)))</f>
        <v>52.318980778962242</v>
      </c>
      <c r="GW14" s="30">
        <f>ENERGY_PRICING!GY$20*(1+INDEX(DA_LMP_Basis!$C$23:$AF$35,MATCH(LMP_BY_NODE!GW$1,DA_LMP_Basis!$C$23:$C$35,0),MATCH(LMP_BY_NODE!$A14,DA_LMP_Basis!$C$23:$AF$23,0)))</f>
        <v>71.093139553890197</v>
      </c>
      <c r="GX14" s="30">
        <f>ENERGY_PRICING!GZ$20*(1+INDEX(DA_LMP_Basis!$C$23:$AF$35,MATCH(LMP_BY_NODE!GX$1,DA_LMP_Basis!$C$23:$C$35,0),MATCH(LMP_BY_NODE!$A14,DA_LMP_Basis!$C$23:$AF$23,0)))</f>
        <v>109.80671055454052</v>
      </c>
      <c r="GY14" s="30">
        <f>ENERGY_PRICING!HA$20*(1+INDEX(DA_LMP_Basis!$C$23:$AF$35,MATCH(LMP_BY_NODE!GY$1,DA_LMP_Basis!$C$23:$C$35,0),MATCH(LMP_BY_NODE!$A14,DA_LMP_Basis!$C$23:$AF$23,0)))</f>
        <v>201.42648063814039</v>
      </c>
      <c r="GZ14" s="30">
        <f>ENERGY_PRICING!HB$20*(1+INDEX(DA_LMP_Basis!$C$23:$AF$35,MATCH(LMP_BY_NODE!GZ$1,DA_LMP_Basis!$C$23:$C$35,0),MATCH(LMP_BY_NODE!$A14,DA_LMP_Basis!$C$23:$AF$23,0)))</f>
        <v>174.72695421078308</v>
      </c>
      <c r="HA14" s="30">
        <f>ENERGY_PRICING!HC$20*(1+INDEX(DA_LMP_Basis!$C$23:$AF$35,MATCH(LMP_BY_NODE!HA$1,DA_LMP_Basis!$C$23:$C$35,0),MATCH(LMP_BY_NODE!$A14,DA_LMP_Basis!$C$23:$AF$23,0)))</f>
        <v>109.22621426431851</v>
      </c>
      <c r="HB14" s="30">
        <f>ENERGY_PRICING!HD$20*(1+INDEX(DA_LMP_Basis!$C$23:$AF$35,MATCH(LMP_BY_NODE!HB$1,DA_LMP_Basis!$C$23:$C$35,0),MATCH(LMP_BY_NODE!$A14,DA_LMP_Basis!$C$23:$AF$23,0)))</f>
        <v>78.805856980842378</v>
      </c>
      <c r="HC14" s="30">
        <f>ENERGY_PRICING!HE$20*(1+INDEX(DA_LMP_Basis!$C$23:$AF$35,MATCH(LMP_BY_NODE!HC$1,DA_LMP_Basis!$C$23:$C$35,0),MATCH(LMP_BY_NODE!$A14,DA_LMP_Basis!$C$23:$AF$23,0)))</f>
        <v>54.795051084700681</v>
      </c>
      <c r="HD14" s="30">
        <f>ENERGY_PRICING!HF$20*(1+INDEX(DA_LMP_Basis!$C$23:$AF$35,MATCH(LMP_BY_NODE!HD$1,DA_LMP_Basis!$C$23:$C$35,0),MATCH(LMP_BY_NODE!$A14,DA_LMP_Basis!$C$23:$AF$23,0)))</f>
        <v>55.434522099244361</v>
      </c>
      <c r="HE14" s="30">
        <f>ENERGY_PRICING!HG$20*(1+INDEX(DA_LMP_Basis!$C$23:$AF$35,MATCH(LMP_BY_NODE!HE$1,DA_LMP_Basis!$C$23:$C$35,0),MATCH(LMP_BY_NODE!$A14,DA_LMP_Basis!$C$23:$AF$23,0)))</f>
        <v>71.934644427046067</v>
      </c>
      <c r="HF14" s="30">
        <f>ENERGY_PRICING!HH$20*(1+INDEX(DA_LMP_Basis!$C$23:$AF$35,MATCH(LMP_BY_NODE!HF$1,DA_LMP_Basis!$C$23:$C$35,0),MATCH(LMP_BY_NODE!$A14,DA_LMP_Basis!$C$23:$AF$23,0)))</f>
        <v>71.700757121951895</v>
      </c>
      <c r="HG14" s="30">
        <f>ENERGY_PRICING!HI$20*(1+INDEX(DA_LMP_Basis!$C$23:$AF$35,MATCH(LMP_BY_NODE!HG$1,DA_LMP_Basis!$C$23:$C$35,0),MATCH(LMP_BY_NODE!$A14,DA_LMP_Basis!$C$23:$AF$23,0)))</f>
        <v>54.130540752420011</v>
      </c>
      <c r="HH14" s="30">
        <f>ENERGY_PRICING!HJ$20*(1+INDEX(DA_LMP_Basis!$C$23:$AF$35,MATCH(LMP_BY_NODE!HH$1,DA_LMP_Basis!$C$23:$C$35,0),MATCH(LMP_BY_NODE!$A14,DA_LMP_Basis!$C$23:$AF$23,0)))</f>
        <v>54.387676008571873</v>
      </c>
      <c r="HI14" s="30">
        <f>ENERGY_PRICING!HK$20*(1+INDEX(DA_LMP_Basis!$C$23:$AF$35,MATCH(LMP_BY_NODE!HI$1,DA_LMP_Basis!$C$23:$C$35,0),MATCH(LMP_BY_NODE!$A14,DA_LMP_Basis!$C$23:$AF$23,0)))</f>
        <v>72.234671583344451</v>
      </c>
      <c r="HJ14" s="30">
        <f>ENERGY_PRICING!HL$20*(1+INDEX(DA_LMP_Basis!$C$23:$AF$35,MATCH(LMP_BY_NODE!HJ$1,DA_LMP_Basis!$C$23:$C$35,0),MATCH(LMP_BY_NODE!$A14,DA_LMP_Basis!$C$23:$AF$23,0)))</f>
        <v>111.40146303009512</v>
      </c>
      <c r="HK14" s="30">
        <f>ENERGY_PRICING!HM$20*(1+INDEX(DA_LMP_Basis!$C$23:$AF$35,MATCH(LMP_BY_NODE!HK$1,DA_LMP_Basis!$C$23:$C$35,0),MATCH(LMP_BY_NODE!$A14,DA_LMP_Basis!$C$23:$AF$23,0)))</f>
        <v>203.12842706810687</v>
      </c>
      <c r="HL14" s="30">
        <f>ENERGY_PRICING!HN$20*(1+INDEX(DA_LMP_Basis!$C$23:$AF$35,MATCH(LMP_BY_NODE!HL$1,DA_LMP_Basis!$C$23:$C$35,0),MATCH(LMP_BY_NODE!$A14,DA_LMP_Basis!$C$23:$AF$23,0)))</f>
        <v>176.23450679450659</v>
      </c>
      <c r="HM14" s="30">
        <f>ENERGY_PRICING!HO$20*(1+INDEX(DA_LMP_Basis!$C$23:$AF$35,MATCH(LMP_BY_NODE!HM$1,DA_LMP_Basis!$C$23:$C$35,0),MATCH(LMP_BY_NODE!$A14,DA_LMP_Basis!$C$23:$AF$23,0)))</f>
        <v>111.0424570027469</v>
      </c>
      <c r="HN14" s="30">
        <f>ENERGY_PRICING!HP$20*(1+INDEX(DA_LMP_Basis!$C$23:$AF$35,MATCH(LMP_BY_NODE!HN$1,DA_LMP_Basis!$C$23:$C$35,0),MATCH(LMP_BY_NODE!$A14,DA_LMP_Basis!$C$23:$AF$23,0)))</f>
        <v>81.659226938041883</v>
      </c>
      <c r="HO14" s="30">
        <f>ENERGY_PRICING!HQ$20*(1+INDEX(DA_LMP_Basis!$C$23:$AF$35,MATCH(LMP_BY_NODE!HO$1,DA_LMP_Basis!$C$23:$C$35,0),MATCH(LMP_BY_NODE!$A14,DA_LMP_Basis!$C$23:$AF$23,0)))</f>
        <v>56.907165852604031</v>
      </c>
      <c r="HP14" s="30">
        <f>ENERGY_PRICING!HR$20*(1+INDEX(DA_LMP_Basis!$C$23:$AF$35,MATCH(LMP_BY_NODE!HP$1,DA_LMP_Basis!$C$23:$C$35,0),MATCH(LMP_BY_NODE!$A14,DA_LMP_Basis!$C$23:$AF$23,0)))</f>
        <v>57.650246442434465</v>
      </c>
      <c r="HQ14" s="30">
        <f>ENERGY_PRICING!HS$20*(1+INDEX(DA_LMP_Basis!$C$23:$AF$35,MATCH(LMP_BY_NODE!HQ$1,DA_LMP_Basis!$C$23:$C$35,0),MATCH(LMP_BY_NODE!$A14,DA_LMP_Basis!$C$23:$AF$23,0)))</f>
        <v>74.800205106583348</v>
      </c>
      <c r="HR14" s="30">
        <f>ENERGY_PRICING!HT$20*(1+INDEX(DA_LMP_Basis!$C$23:$AF$35,MATCH(LMP_BY_NODE!HR$1,DA_LMP_Basis!$C$23:$C$35,0),MATCH(LMP_BY_NODE!$A14,DA_LMP_Basis!$C$23:$AF$23,0)))</f>
        <v>74.557000757243543</v>
      </c>
      <c r="HS14" s="30">
        <f>ENERGY_PRICING!HU$20*(1+INDEX(DA_LMP_Basis!$C$23:$AF$35,MATCH(LMP_BY_NODE!HS$1,DA_LMP_Basis!$C$23:$C$35,0),MATCH(LMP_BY_NODE!$A14,DA_LMP_Basis!$C$23:$AF$23,0)))</f>
        <v>56.072298946948578</v>
      </c>
      <c r="HT14" s="30">
        <f>ENERGY_PRICING!HV$20*(1+INDEX(DA_LMP_Basis!$C$23:$AF$35,MATCH(LMP_BY_NODE!HT$1,DA_LMP_Basis!$C$23:$C$35,0),MATCH(LMP_BY_NODE!$A14,DA_LMP_Basis!$C$23:$AF$23,0)))</f>
        <v>56.338658099329727</v>
      </c>
      <c r="HU14" s="30">
        <f>ENERGY_PRICING!HW$20*(1+INDEX(DA_LMP_Basis!$C$23:$AF$35,MATCH(LMP_BY_NODE!HU$1,DA_LMP_Basis!$C$23:$C$35,0),MATCH(LMP_BY_NODE!$A14,DA_LMP_Basis!$C$23:$AF$23,0)))</f>
        <v>73.311248023225303</v>
      </c>
      <c r="HV14" s="30">
        <f>ENERGY_PRICING!HX$20*(1+INDEX(DA_LMP_Basis!$C$23:$AF$35,MATCH(LMP_BY_NODE!HV$1,DA_LMP_Basis!$C$23:$C$35,0),MATCH(LMP_BY_NODE!$A14,DA_LMP_Basis!$C$23:$AF$23,0)))</f>
        <v>112.90547071303732</v>
      </c>
      <c r="HW14" s="30">
        <f>ENERGY_PRICING!HY$20*(1+INDEX(DA_LMP_Basis!$C$23:$AF$35,MATCH(LMP_BY_NODE!HW$1,DA_LMP_Basis!$C$23:$C$35,0),MATCH(LMP_BY_NODE!$A14,DA_LMP_Basis!$C$23:$AF$23,0)))</f>
        <v>204.86549130358426</v>
      </c>
      <c r="HX14" s="30">
        <f>ENERGY_PRICING!HZ$20*(1+INDEX(DA_LMP_Basis!$C$23:$AF$35,MATCH(LMP_BY_NODE!HX$1,DA_LMP_Basis!$C$23:$C$35,0),MATCH(LMP_BY_NODE!$A14,DA_LMP_Basis!$C$23:$AF$23,0)))</f>
        <v>177.77316607906423</v>
      </c>
      <c r="HY14" s="30">
        <f>ENERGY_PRICING!IA$20*(1+INDEX(DA_LMP_Basis!$C$23:$AF$35,MATCH(LMP_BY_NODE!HY$1,DA_LMP_Basis!$C$23:$C$35,0),MATCH(LMP_BY_NODE!$A14,DA_LMP_Basis!$C$23:$AF$23,0)))</f>
        <v>112.89617592616307</v>
      </c>
      <c r="HZ14" s="30">
        <f>ENERGY_PRICING!IB$20*(1+INDEX(DA_LMP_Basis!$C$23:$AF$35,MATCH(LMP_BY_NODE!HZ$1,DA_LMP_Basis!$C$23:$C$35,0),MATCH(LMP_BY_NODE!$A14,DA_LMP_Basis!$C$23:$AF$23,0)))</f>
        <v>84.571473067512912</v>
      </c>
      <c r="IA14" s="30">
        <f>ENERGY_PRICING!IC$20*(1+INDEX(DA_LMP_Basis!$C$23:$AF$35,MATCH(LMP_BY_NODE!IA$1,DA_LMP_Basis!$C$23:$C$35,0),MATCH(LMP_BY_NODE!$A14,DA_LMP_Basis!$C$23:$AF$23,0)))</f>
        <v>59.06286180163621</v>
      </c>
      <c r="IB14" s="30">
        <f>ENERGY_PRICING!ID$20*(1+INDEX(DA_LMP_Basis!$C$23:$AF$35,MATCH(LMP_BY_NODE!IB$1,DA_LMP_Basis!$C$23:$C$35,0),MATCH(LMP_BY_NODE!$A14,DA_LMP_Basis!$C$23:$AF$23,0)))</f>
        <v>59.911689837164559</v>
      </c>
      <c r="IC14" s="30">
        <f>ENERGY_PRICING!IE$20*(1+INDEX(DA_LMP_Basis!$C$23:$AF$35,MATCH(LMP_BY_NODE!IC$1,DA_LMP_Basis!$C$23:$C$35,0),MATCH(LMP_BY_NODE!$A14,DA_LMP_Basis!$C$23:$AF$23,0)))</f>
        <v>77.724893500631353</v>
      </c>
      <c r="ID14" s="30">
        <f>ENERGY_PRICING!IF$20*(1+INDEX(DA_LMP_Basis!$C$23:$AF$35,MATCH(LMP_BY_NODE!ID$1,DA_LMP_Basis!$C$23:$C$35,0),MATCH(LMP_BY_NODE!$A14,DA_LMP_Basis!$C$23:$AF$23,0)))</f>
        <v>77.472179860015103</v>
      </c>
      <c r="IE14" s="30">
        <f>ENERGY_PRICING!IG$20*(1+INDEX(DA_LMP_Basis!$C$23:$AF$35,MATCH(LMP_BY_NODE!IE$1,DA_LMP_Basis!$C$23:$C$35,0),MATCH(LMP_BY_NODE!$A14,DA_LMP_Basis!$C$23:$AF$23,0)))</f>
        <v>58.054123200798415</v>
      </c>
      <c r="IF14" s="30">
        <f>ENERGY_PRICING!IH$20*(1+INDEX(DA_LMP_Basis!$C$23:$AF$35,MATCH(LMP_BY_NODE!IF$1,DA_LMP_Basis!$C$23:$C$35,0),MATCH(LMP_BY_NODE!$A14,DA_LMP_Basis!$C$23:$AF$23,0)))</f>
        <v>58.329896574432077</v>
      </c>
      <c r="IG14" s="30">
        <f>ENERGY_PRICING!II$20*(1+INDEX(DA_LMP_Basis!$C$23:$AF$35,MATCH(LMP_BY_NODE!IG$1,DA_LMP_Basis!$C$23:$C$35,0),MATCH(LMP_BY_NODE!$A14,DA_LMP_Basis!$C$23:$AF$23,0)))</f>
        <v>74.410038441976297</v>
      </c>
      <c r="IH14" s="30">
        <f>ENERGY_PRICING!IJ$20*(1+INDEX(DA_LMP_Basis!$C$23:$AF$35,MATCH(LMP_BY_NODE!IH$1,DA_LMP_Basis!$C$23:$C$35,0),MATCH(LMP_BY_NODE!$A14,DA_LMP_Basis!$C$23:$AF$23,0)))</f>
        <v>114.44051195165822</v>
      </c>
      <c r="II14" s="30">
        <f>ENERGY_PRICING!IK$20*(1+INDEX(DA_LMP_Basis!$C$23:$AF$35,MATCH(LMP_BY_NODE!II$1,DA_LMP_Basis!$C$23:$C$35,0),MATCH(LMP_BY_NODE!$A14,DA_LMP_Basis!$C$23:$AF$23,0)))</f>
        <v>205.66222994451468</v>
      </c>
      <c r="IJ14" s="30">
        <f>ENERGY_PRICING!IL$20*(1+INDEX(DA_LMP_Basis!$C$23:$AF$35,MATCH(LMP_BY_NODE!IJ$1,DA_LMP_Basis!$C$23:$C$35,0),MATCH(LMP_BY_NODE!$A14,DA_LMP_Basis!$C$23:$AF$23,0)))</f>
        <v>178.478902391053</v>
      </c>
      <c r="IK14" s="30">
        <f>ENERGY_PRICING!IM$20*(1+INDEX(DA_LMP_Basis!$C$23:$AF$35,MATCH(LMP_BY_NODE!IK$1,DA_LMP_Basis!$C$23:$C$35,0),MATCH(LMP_BY_NODE!$A14,DA_LMP_Basis!$C$23:$AF$23,0)))</f>
        <v>113.7464205317137</v>
      </c>
      <c r="IL14" s="30">
        <f>ENERGY_PRICING!IN$20*(1+INDEX(DA_LMP_Basis!$C$23:$AF$35,MATCH(LMP_BY_NODE!IL$1,DA_LMP_Basis!$C$23:$C$35,0),MATCH(LMP_BY_NODE!$A14,DA_LMP_Basis!$C$23:$AF$23,0)))</f>
        <v>85.907231973752715</v>
      </c>
      <c r="IM14" s="30">
        <f>ENERGY_PRICING!IO$20*(1+INDEX(DA_LMP_Basis!$C$23:$AF$35,MATCH(LMP_BY_NODE!IM$1,DA_LMP_Basis!$C$23:$C$35,0),MATCH(LMP_BY_NODE!$A14,DA_LMP_Basis!$C$23:$AF$23,0)))</f>
        <v>60.051614103141659</v>
      </c>
      <c r="IN14" s="30">
        <f>ENERGY_PRICING!IP$20*(1+INDEX(DA_LMP_Basis!$C$23:$AF$35,MATCH(LMP_BY_NODE!IN$1,DA_LMP_Basis!$C$23:$C$35,0),MATCH(LMP_BY_NODE!$A14,DA_LMP_Basis!$C$23:$AF$23,0)))</f>
        <v>60.948945282334151</v>
      </c>
      <c r="IO14" s="30">
        <f>ENERGY_PRICING!IQ$20*(1+INDEX(DA_LMP_Basis!$C$23:$AF$35,MATCH(LMP_BY_NODE!IO$1,DA_LMP_Basis!$C$23:$C$35,0),MATCH(LMP_BY_NODE!$A14,DA_LMP_Basis!$C$23:$AF$23,0)))</f>
        <v>79.066359295981371</v>
      </c>
      <c r="IP14" s="30">
        <f>ENERGY_PRICING!IR$20*(1+INDEX(DA_LMP_Basis!$C$23:$AF$35,MATCH(LMP_BY_NODE!IP$1,DA_LMP_Basis!$C$23:$C$35,0),MATCH(LMP_BY_NODE!$A14,DA_LMP_Basis!$C$23:$AF$23,0)))</f>
        <v>78.809284032085415</v>
      </c>
      <c r="IQ14" s="30">
        <f>ENERGY_PRICING!IS$20*(1+INDEX(DA_LMP_Basis!$C$23:$AF$35,MATCH(LMP_BY_NODE!IQ$1,DA_LMP_Basis!$C$23:$C$35,0),MATCH(LMP_BY_NODE!$A14,DA_LMP_Basis!$C$23:$AF$23,0)))</f>
        <v>58.963125833128402</v>
      </c>
      <c r="IR14" s="30">
        <f>ENERGY_PRICING!IT$20*(1+INDEX(DA_LMP_Basis!$C$23:$AF$35,MATCH(LMP_BY_NODE!IR$1,DA_LMP_Basis!$C$23:$C$35,0),MATCH(LMP_BY_NODE!$A14,DA_LMP_Basis!$C$23:$AF$23,0)))</f>
        <v>59.243217224307394</v>
      </c>
      <c r="IS14" s="30">
        <f>ENERGY_PRICING!IU$20*(1+INDEX(DA_LMP_Basis!$C$23:$AF$35,MATCH(LMP_BY_NODE!IS$1,DA_LMP_Basis!$C$23:$C$35,0),MATCH(LMP_BY_NODE!$A14,DA_LMP_Basis!$C$23:$AF$23,0)))</f>
        <v>74.914020256248364</v>
      </c>
      <c r="IT14" s="30">
        <f>ENERGY_PRICING!IV$20*(1+INDEX(DA_LMP_Basis!$C$23:$AF$35,MATCH(LMP_BY_NODE!IT$1,DA_LMP_Basis!$C$23:$C$35,0),MATCH(LMP_BY_NODE!$A14,DA_LMP_Basis!$C$23:$AF$23,0)))</f>
        <v>115.14458877579179</v>
      </c>
      <c r="IU14" s="30">
        <f>ENERGY_PRICING!IW$20*(1+INDEX(DA_LMP_Basis!$C$23:$AF$35,MATCH(LMP_BY_NODE!IU$1,DA_LMP_Basis!$C$23:$C$35,0),MATCH(LMP_BY_NODE!$A14,DA_LMP_Basis!$C$23:$AF$23,0)))</f>
        <v>206.77914291722584</v>
      </c>
      <c r="IV14" s="30">
        <f>ENERGY_PRICING!IX$20*(1+INDEX(DA_LMP_Basis!$C$23:$AF$35,MATCH(LMP_BY_NODE!IV$1,DA_LMP_Basis!$C$23:$C$35,0),MATCH(LMP_BY_NODE!$A14,DA_LMP_Basis!$C$23:$AF$23,0)))</f>
        <v>179.46824318824727</v>
      </c>
      <c r="IW14" s="30">
        <f>ENERGY_PRICING!IY$20*(1+INDEX(DA_LMP_Basis!$C$23:$AF$35,MATCH(LMP_BY_NODE!IW$1,DA_LMP_Basis!$C$23:$C$35,0),MATCH(LMP_BY_NODE!$A14,DA_LMP_Basis!$C$23:$AF$23,0)))</f>
        <v>114.93834117059247</v>
      </c>
      <c r="IX14" s="30">
        <f>ENERGY_PRICING!IZ$20*(1+INDEX(DA_LMP_Basis!$C$23:$AF$35,MATCH(LMP_BY_NODE!IX$1,DA_LMP_Basis!$C$23:$C$35,0),MATCH(LMP_BY_NODE!$A14,DA_LMP_Basis!$C$23:$AF$23,0)))</f>
        <v>87.779773826437903</v>
      </c>
      <c r="IY14" s="30">
        <f>ENERGY_PRICING!JA$20*(1+INDEX(DA_LMP_Basis!$C$23:$AF$35,MATCH(LMP_BY_NODE!IY$1,DA_LMP_Basis!$C$23:$C$35,0),MATCH(LMP_BY_NODE!$A14,DA_LMP_Basis!$C$23:$AF$23,0)))</f>
        <v>61.437702608978171</v>
      </c>
      <c r="IZ14" s="30">
        <f>ENERGY_PRICING!JB$20*(1+INDEX(DA_LMP_Basis!$C$23:$AF$35,MATCH(LMP_BY_NODE!IZ$1,DA_LMP_Basis!$C$23:$C$35,0),MATCH(LMP_BY_NODE!$A14,DA_LMP_Basis!$C$23:$AF$23,0)))</f>
        <v>62.403028218957274</v>
      </c>
      <c r="JA14" s="30">
        <f>ENERGY_PRICING!JC$20*(1+INDEX(DA_LMP_Basis!$C$23:$AF$35,MATCH(LMP_BY_NODE!JA$1,DA_LMP_Basis!$C$23:$C$35,0),MATCH(LMP_BY_NODE!$A14,DA_LMP_Basis!$C$23:$AF$23,0)))</f>
        <v>80.946901386327426</v>
      </c>
      <c r="JB14" s="30">
        <f>ENERGY_PRICING!JD$20*(1+INDEX(DA_LMP_Basis!$C$23:$AF$35,MATCH(LMP_BY_NODE!JB$1,DA_LMP_Basis!$C$23:$C$35,0),MATCH(LMP_BY_NODE!$A14,DA_LMP_Basis!$C$23:$AF$23,0)))</f>
        <v>80.683711753963664</v>
      </c>
      <c r="JC14" s="30">
        <f>ENERGY_PRICING!JE$20*(1+INDEX(DA_LMP_Basis!$C$23:$AF$35,MATCH(LMP_BY_NODE!JC$1,DA_LMP_Basis!$C$23:$C$35,0),MATCH(LMP_BY_NODE!$A14,DA_LMP_Basis!$C$23:$AF$23,0)))</f>
        <v>60.237416773871942</v>
      </c>
      <c r="JD14" s="30">
        <f>ENERGY_PRICING!JF$20*(1+INDEX(DA_LMP_Basis!$C$23:$AF$35,MATCH(LMP_BY_NODE!JD$1,DA_LMP_Basis!$C$23:$C$35,0),MATCH(LMP_BY_NODE!$A14,DA_LMP_Basis!$C$23:$AF$23,0)))</f>
        <v>60.523561404551323</v>
      </c>
      <c r="JE14" s="30">
        <f>ENERGY_PRICING!JG$20*(1+INDEX(DA_LMP_Basis!$C$23:$AF$35,MATCH(LMP_BY_NODE!JE$1,DA_LMP_Basis!$C$23:$C$35,0),MATCH(LMP_BY_NODE!$A14,DA_LMP_Basis!$C$23:$AF$23,0)))</f>
        <v>75.620530267754305</v>
      </c>
      <c r="JF14" s="30">
        <f>ENERGY_PRICING!JH$20*(1+INDEX(DA_LMP_Basis!$C$23:$AF$35,MATCH(LMP_BY_NODE!JF$1,DA_LMP_Basis!$C$23:$C$35,0),MATCH(LMP_BY_NODE!$A14,DA_LMP_Basis!$C$23:$AF$23,0)))</f>
        <v>116.13160320971168</v>
      </c>
      <c r="JG14" s="30">
        <f>ENERGY_PRICING!JI$20*(1+INDEX(DA_LMP_Basis!$C$23:$AF$35,MATCH(LMP_BY_NODE!JG$1,DA_LMP_Basis!$C$23:$C$35,0),MATCH(LMP_BY_NODE!$A14,DA_LMP_Basis!$C$23:$AF$23,0)))</f>
        <v>208.21972993429438</v>
      </c>
      <c r="JH14" s="30">
        <f>ENERGY_PRICING!JJ$20*(1+INDEX(DA_LMP_Basis!$C$23:$AF$35,MATCH(LMP_BY_NODE!JH$1,DA_LMP_Basis!$C$23:$C$35,0),MATCH(LMP_BY_NODE!$A14,DA_LMP_Basis!$C$23:$AF$23,0)))</f>
        <v>180.74428845114255</v>
      </c>
      <c r="JI14" s="30">
        <f>ENERGY_PRICING!JK$20*(1+INDEX(DA_LMP_Basis!$C$23:$AF$35,MATCH(LMP_BY_NODE!JI$1,DA_LMP_Basis!$C$23:$C$35,0),MATCH(LMP_BY_NODE!$A14,DA_LMP_Basis!$C$23:$AF$23,0)))</f>
        <v>116.47567258288404</v>
      </c>
      <c r="JJ14" s="30">
        <f>ENERGY_PRICING!JL$20*(1+INDEX(DA_LMP_Basis!$C$23:$AF$35,MATCH(LMP_BY_NODE!JJ$1,DA_LMP_Basis!$C$23:$C$35,0),MATCH(LMP_BY_NODE!$A14,DA_LMP_Basis!$C$23:$AF$23,0)))</f>
        <v>90.194966010434015</v>
      </c>
      <c r="JK14" s="30">
        <f>ENERGY_PRICING!JM$20*(1+INDEX(DA_LMP_Basis!$C$23:$AF$35,MATCH(LMP_BY_NODE!JK$1,DA_LMP_Basis!$C$23:$C$35,0),MATCH(LMP_BY_NODE!$A14,DA_LMP_Basis!$C$23:$AF$23,0)))</f>
        <v>63.225470460907729</v>
      </c>
      <c r="JL14" s="30">
        <f>ENERGY_PRICING!JN$20*(1+INDEX(DA_LMP_Basis!$C$23:$AF$35,MATCH(LMP_BY_NODE!JL$1,DA_LMP_Basis!$C$23:$C$35,0),MATCH(LMP_BY_NODE!$A14,DA_LMP_Basis!$C$23:$AF$23,0)))</f>
        <v>64.278494841173654</v>
      </c>
      <c r="JM14" s="30">
        <f>ENERGY_PRICING!JO$20*(1+INDEX(DA_LMP_Basis!$C$23:$AF$35,MATCH(LMP_BY_NODE!JM$1,DA_LMP_Basis!$C$23:$C$35,0),MATCH(LMP_BY_NODE!$A14,DA_LMP_Basis!$C$23:$AF$23,0)))</f>
        <v>83.372412224318296</v>
      </c>
      <c r="JN14" s="30">
        <f>ENERGY_PRICING!JP$20*(1+INDEX(DA_LMP_Basis!$C$23:$AF$35,MATCH(LMP_BY_NODE!JN$1,DA_LMP_Basis!$C$23:$C$35,0),MATCH(LMP_BY_NODE!$A14,DA_LMP_Basis!$C$23:$AF$23,0)))</f>
        <v>83.101336319659822</v>
      </c>
      <c r="JO14" s="30">
        <f>ENERGY_PRICING!JQ$20*(1+INDEX(DA_LMP_Basis!$C$23:$AF$35,MATCH(LMP_BY_NODE!JO$1,DA_LMP_Basis!$C$23:$C$35,0),MATCH(LMP_BY_NODE!$A14,DA_LMP_Basis!$C$23:$AF$23,0)))</f>
        <v>61.880988860555938</v>
      </c>
      <c r="JP14" s="30">
        <f>ENERGY_PRICING!JR$20*(1+INDEX(DA_LMP_Basis!$C$23:$AF$35,MATCH(LMP_BY_NODE!JP$1,DA_LMP_Basis!$C$23:$C$35,0),MATCH(LMP_BY_NODE!$A14,DA_LMP_Basis!$C$23:$AF$23,0)))</f>
        <v>62.174940919789307</v>
      </c>
      <c r="JQ14" s="30">
        <f>ENERGY_PRICING!JS$20*(1+INDEX(DA_LMP_Basis!$C$23:$AF$35,MATCH(LMP_BY_NODE!JQ$1,DA_LMP_Basis!$C$23:$C$35,0),MATCH(LMP_BY_NODE!$A14,DA_LMP_Basis!$C$23:$AF$23,0)))</f>
        <v>76.531782240711408</v>
      </c>
      <c r="JR14" s="30">
        <f>ENERGY_PRICING!JT$20*(1+INDEX(DA_LMP_Basis!$C$23:$AF$35,MATCH(LMP_BY_NODE!JR$1,DA_LMP_Basis!$C$23:$C$35,0),MATCH(LMP_BY_NODE!$A14,DA_LMP_Basis!$C$23:$AF$23,0)))</f>
        <v>117.40464794453369</v>
      </c>
      <c r="JS14" s="30">
        <f>ENERGY_PRICING!JU$20*(1+INDEX(DA_LMP_Basis!$C$23:$AF$35,MATCH(LMP_BY_NODE!JS$1,DA_LMP_Basis!$C$23:$C$35,0),MATCH(LMP_BY_NODE!$A14,DA_LMP_Basis!$C$23:$AF$23,0)))</f>
        <v>207.24128051152169</v>
      </c>
      <c r="JT14" s="30">
        <f>ENERGY_PRICING!JV$20*(1+INDEX(DA_LMP_Basis!$C$23:$AF$35,MATCH(LMP_BY_NODE!JT$1,DA_LMP_Basis!$C$23:$C$35,0),MATCH(LMP_BY_NODE!$A14,DA_LMP_Basis!$C$23:$AF$23,0)))</f>
        <v>179.87759609856789</v>
      </c>
      <c r="JU14" s="30">
        <f>ENERGY_PRICING!JW$20*(1+INDEX(DA_LMP_Basis!$C$23:$AF$35,MATCH(LMP_BY_NODE!JU$1,DA_LMP_Basis!$C$23:$C$35,0),MATCH(LMP_BY_NODE!$A14,DA_LMP_Basis!$C$23:$AF$23,0)))</f>
        <v>115.43151418415857</v>
      </c>
      <c r="JV14" s="30">
        <f>ENERGY_PRICING!JX$20*(1+INDEX(DA_LMP_Basis!$C$23:$AF$35,MATCH(LMP_BY_NODE!JV$1,DA_LMP_Basis!$C$23:$C$35,0),MATCH(LMP_BY_NODE!$A14,DA_LMP_Basis!$C$23:$AF$23,0)))</f>
        <v>88.554562917585955</v>
      </c>
      <c r="JW14" s="30">
        <f>ENERGY_PRICING!JY$20*(1+INDEX(DA_LMP_Basis!$C$23:$AF$35,MATCH(LMP_BY_NODE!JW$1,DA_LMP_Basis!$C$23:$C$35,0),MATCH(LMP_BY_NODE!$A14,DA_LMP_Basis!$C$23:$AF$23,0)))</f>
        <v>62.011215159390787</v>
      </c>
      <c r="JX14" s="30">
        <f>ENERGY_PRICING!JZ$20*(1+INDEX(DA_LMP_Basis!$C$23:$AF$35,MATCH(LMP_BY_NODE!JX$1,DA_LMP_Basis!$C$23:$C$35,0),MATCH(LMP_BY_NODE!$A14,DA_LMP_Basis!$C$23:$AF$23,0)))</f>
        <v>63.004674369244697</v>
      </c>
      <c r="JY14" s="30">
        <f>ENERGY_PRICING!KA$20*(1+INDEX(DA_LMP_Basis!$C$23:$AF$35,MATCH(LMP_BY_NODE!JY$1,DA_LMP_Basis!$C$23:$C$35,0),MATCH(LMP_BY_NODE!$A14,DA_LMP_Basis!$C$23:$AF$23,0)))</f>
        <v>81.725000682188551</v>
      </c>
      <c r="JZ14" s="30">
        <f>ENERGY_PRICING!KB$20*(1+INDEX(DA_LMP_Basis!$C$23:$AF$35,MATCH(LMP_BY_NODE!JZ$1,DA_LMP_Basis!$C$23:$C$35,0),MATCH(LMP_BY_NODE!$A14,DA_LMP_Basis!$C$23:$AF$23,0)))</f>
        <v>81.459281148567143</v>
      </c>
      <c r="KA14" s="30">
        <f>ENERGY_PRICING!KC$20*(1+INDEX(DA_LMP_Basis!$C$23:$AF$35,MATCH(LMP_BY_NODE!KA$1,DA_LMP_Basis!$C$23:$C$35,0),MATCH(LMP_BY_NODE!$A14,DA_LMP_Basis!$C$23:$AF$23,0)))</f>
        <v>60.764671595130608</v>
      </c>
      <c r="KB14" s="30">
        <f>ENERGY_PRICING!KD$20*(1+INDEX(DA_LMP_Basis!$C$23:$AF$35,MATCH(LMP_BY_NODE!KB$1,DA_LMP_Basis!$C$23:$C$35,0),MATCH(LMP_BY_NODE!$A14,DA_LMP_Basis!$C$23:$AF$23,0)))</f>
        <v>61.053320834144529</v>
      </c>
      <c r="KC14" s="30">
        <f>ENERGY_PRICING!KE$20*(1+INDEX(DA_LMP_Basis!$C$23:$AF$35,MATCH(LMP_BY_NODE!KC$1,DA_LMP_Basis!$C$23:$C$35,0),MATCH(LMP_BY_NODE!$A14,DA_LMP_Basis!$C$23:$AF$23,0)))</f>
        <v>75.912858179633389</v>
      </c>
      <c r="KD14" s="30">
        <f>ENERGY_PRICING!KF$20*(1+INDEX(DA_LMP_Basis!$C$23:$AF$35,MATCH(LMP_BY_NODE!KD$1,DA_LMP_Basis!$C$23:$C$35,0),MATCH(LMP_BY_NODE!$A14,DA_LMP_Basis!$C$23:$AF$23,0)))</f>
        <v>116.53999355629337</v>
      </c>
      <c r="KE14" s="30">
        <f>ENERGY_PRICING!KG$20*(1+INDEX(DA_LMP_Basis!$C$23:$AF$35,MATCH(LMP_BY_NODE!KE$1,DA_LMP_Basis!$C$23:$C$35,0),MATCH(LMP_BY_NODE!$A14,DA_LMP_Basis!$C$23:$AF$23,0)))</f>
        <v>208.8810439606585</v>
      </c>
      <c r="KF14" s="30">
        <f>ENERGY_PRICING!KH$20*(1+INDEX(DA_LMP_Basis!$C$23:$AF$35,MATCH(LMP_BY_NODE!KF$1,DA_LMP_Basis!$C$23:$C$35,0),MATCH(LMP_BY_NODE!$A14,DA_LMP_Basis!$C$23:$AF$23,0)))</f>
        <v>181.33006815110494</v>
      </c>
      <c r="KG14" s="30">
        <f>ENERGY_PRICING!KI$20*(1+INDEX(DA_LMP_Basis!$C$23:$AF$35,MATCH(LMP_BY_NODE!KG$1,DA_LMP_Basis!$C$23:$C$35,0),MATCH(LMP_BY_NODE!$A14,DA_LMP_Basis!$C$23:$AF$23,0)))</f>
        <v>117.18139796710098</v>
      </c>
      <c r="KH14" s="30">
        <f>ENERGY_PRICING!KJ$20*(1+INDEX(DA_LMP_Basis!$C$23:$AF$35,MATCH(LMP_BY_NODE!KH$1,DA_LMP_Basis!$C$23:$C$35,0),MATCH(LMP_BY_NODE!$A14,DA_LMP_Basis!$C$23:$AF$23,0)))</f>
        <v>91.303681033350003</v>
      </c>
      <c r="KI14" s="30">
        <f>ENERGY_PRICING!KK$20*(1+INDEX(DA_LMP_Basis!$C$23:$AF$35,MATCH(LMP_BY_NODE!KI$1,DA_LMP_Basis!$C$23:$C$35,0),MATCH(LMP_BY_NODE!$A14,DA_LMP_Basis!$C$23:$AF$23,0)))</f>
        <v>64.046160875548367</v>
      </c>
      <c r="KJ14" s="30">
        <f>ENERGY_PRICING!KL$20*(1+INDEX(DA_LMP_Basis!$C$23:$AF$35,MATCH(LMP_BY_NODE!KJ$1,DA_LMP_Basis!$C$23:$C$35,0),MATCH(LMP_BY_NODE!$A14,DA_LMP_Basis!$C$23:$AF$23,0)))</f>
        <v>65.139444140698288</v>
      </c>
      <c r="KK14" s="30">
        <f>ENERGY_PRICING!KM$20*(1+INDEX(DA_LMP_Basis!$C$23:$AF$35,MATCH(LMP_BY_NODE!KK$1,DA_LMP_Basis!$C$23:$C$35,0),MATCH(LMP_BY_NODE!$A14,DA_LMP_Basis!$C$23:$AF$23,0)))</f>
        <v>84.485864115288138</v>
      </c>
      <c r="KL14" s="30">
        <f>ENERGY_PRICING!KN$20*(1+INDEX(DA_LMP_Basis!$C$23:$AF$35,MATCH(LMP_BY_NODE!KL$1,DA_LMP_Basis!$C$23:$C$35,0),MATCH(LMP_BY_NODE!$A14,DA_LMP_Basis!$C$23:$AF$23,0)))</f>
        <v>84.211167948595929</v>
      </c>
      <c r="KM14" s="30">
        <f>ENERGY_PRICING!KO$20*(1+INDEX(DA_LMP_Basis!$C$23:$AF$35,MATCH(LMP_BY_NODE!KM$1,DA_LMP_Basis!$C$23:$C$35,0),MATCH(LMP_BY_NODE!$A14,DA_LMP_Basis!$C$23:$AF$23,0)))</f>
        <v>62.635484952348051</v>
      </c>
      <c r="KN14" s="30">
        <f>ENERGY_PRICING!KP$20*(1+INDEX(DA_LMP_Basis!$C$23:$AF$35,MATCH(LMP_BY_NODE!KN$1,DA_LMP_Basis!$C$23:$C$35,0),MATCH(LMP_BY_NODE!$A14,DA_LMP_Basis!$C$23:$AF$23,0)))</f>
        <v>62.933021079708801</v>
      </c>
      <c r="KO14" s="30">
        <f>ENERGY_PRICING!KQ$20*(1+INDEX(DA_LMP_Basis!$C$23:$AF$35,MATCH(LMP_BY_NODE!KO$1,DA_LMP_Basis!$C$23:$C$35,0),MATCH(LMP_BY_NODE!$A14,DA_LMP_Basis!$C$23:$AF$23,0)))</f>
        <v>76.950100401383736</v>
      </c>
      <c r="KP14" s="30">
        <f>ENERGY_PRICING!KR$20*(1+INDEX(DA_LMP_Basis!$C$23:$AF$35,MATCH(LMP_BY_NODE!KP$1,DA_LMP_Basis!$C$23:$C$35,0),MATCH(LMP_BY_NODE!$A14,DA_LMP_Basis!$C$23:$AF$23,0)))</f>
        <v>117.98905022593141</v>
      </c>
      <c r="KQ14" s="30">
        <f>ENERGY_PRICING!KS$20*(1+INDEX(DA_LMP_Basis!$C$23:$AF$35,MATCH(LMP_BY_NODE!KQ$1,DA_LMP_Basis!$C$23:$C$35,0),MATCH(LMP_BY_NODE!$A14,DA_LMP_Basis!$C$23:$AF$23,0)))</f>
        <v>210.45521248347555</v>
      </c>
      <c r="KR14" s="30">
        <f>ENERGY_PRICING!KT$20*(1+INDEX(DA_LMP_Basis!$C$23:$AF$35,MATCH(LMP_BY_NODE!KR$1,DA_LMP_Basis!$C$23:$C$35,0),MATCH(LMP_BY_NODE!$A14,DA_LMP_Basis!$C$23:$AF$23,0)))</f>
        <v>182.72443743441767</v>
      </c>
      <c r="KS14" s="30">
        <f>ENERGY_PRICING!KU$20*(1+INDEX(DA_LMP_Basis!$C$23:$AF$35,MATCH(LMP_BY_NODE!KS$1,DA_LMP_Basis!$C$23:$C$35,0),MATCH(LMP_BY_NODE!$A14,DA_LMP_Basis!$C$23:$AF$23,0)))</f>
        <v>118.86128171566598</v>
      </c>
      <c r="KT14" s="30">
        <f>ENERGY_PRICING!KV$20*(1+INDEX(DA_LMP_Basis!$C$23:$AF$35,MATCH(LMP_BY_NODE!KT$1,DA_LMP_Basis!$C$23:$C$35,0),MATCH(LMP_BY_NODE!$A14,DA_LMP_Basis!$C$23:$AF$23,0)))</f>
        <v>93.942827067261106</v>
      </c>
      <c r="KU14" s="30">
        <f>ENERGY_PRICING!KW$20*(1+INDEX(DA_LMP_Basis!$C$23:$AF$35,MATCH(LMP_BY_NODE!KU$1,DA_LMP_Basis!$C$23:$C$35,0),MATCH(LMP_BY_NODE!$A14,DA_LMP_Basis!$C$23:$AF$23,0)))</f>
        <v>65.999703317113841</v>
      </c>
      <c r="KV14" s="30">
        <f>ENERGY_PRICING!KX$20*(1+INDEX(DA_LMP_Basis!$C$23:$AF$35,MATCH(LMP_BY_NODE!KV$1,DA_LMP_Basis!$C$23:$C$35,0),MATCH(LMP_BY_NODE!$A14,DA_LMP_Basis!$C$23:$AF$23,0)))</f>
        <v>67.18881740819765</v>
      </c>
      <c r="KW14" s="30">
        <f>ENERGY_PRICING!KY$20*(1+INDEX(DA_LMP_Basis!$C$23:$AF$35,MATCH(LMP_BY_NODE!KW$1,DA_LMP_Basis!$C$23:$C$35,0),MATCH(LMP_BY_NODE!$A14,DA_LMP_Basis!$C$23:$AF$23,0)))</f>
        <v>87.136285622408366</v>
      </c>
      <c r="KX14" s="30">
        <f>ENERGY_PRICING!KZ$20*(1+INDEX(DA_LMP_Basis!$C$23:$AF$35,MATCH(LMP_BY_NODE!KX$1,DA_LMP_Basis!$C$23:$C$35,0),MATCH(LMP_BY_NODE!$A14,DA_LMP_Basis!$C$23:$AF$23,0)))</f>
        <v>86.852971911991546</v>
      </c>
      <c r="KY14" s="30">
        <f>ENERGY_PRICING!LA$20*(1+INDEX(DA_LMP_Basis!$C$23:$AF$35,MATCH(LMP_BY_NODE!KY$1,DA_LMP_Basis!$C$23:$C$35,0),MATCH(LMP_BY_NODE!$A14,DA_LMP_Basis!$C$23:$AF$23,0)))</f>
        <v>64.431460768583946</v>
      </c>
      <c r="KZ14" s="30">
        <f>ENERGY_PRICING!LB$20*(1+INDEX(DA_LMP_Basis!$C$23:$AF$35,MATCH(LMP_BY_NODE!KZ$1,DA_LMP_Basis!$C$23:$C$35,0),MATCH(LMP_BY_NODE!$A14,DA_LMP_Basis!$C$23:$AF$23,0)))</f>
        <v>64.737528284974474</v>
      </c>
      <c r="LA14" s="30">
        <f>ENERGY_PRICING!LC$20*(1+INDEX(DA_LMP_Basis!$C$23:$AF$35,MATCH(LMP_BY_NODE!LA$1,DA_LMP_Basis!$C$23:$C$35,0),MATCH(LMP_BY_NODE!$A14,DA_LMP_Basis!$C$23:$AF$23,0)))</f>
        <v>77.945850158384147</v>
      </c>
      <c r="LB14" s="30">
        <f>ENERGY_PRICING!LD$20*(1+INDEX(DA_LMP_Basis!$C$23:$AF$35,MATCH(LMP_BY_NODE!LB$1,DA_LMP_Basis!$C$23:$C$35,0),MATCH(LMP_BY_NODE!$A14,DA_LMP_Basis!$C$23:$AF$23,0)))</f>
        <v>119.38014075080135</v>
      </c>
      <c r="LC14" s="30">
        <f>ENERGY_PRICING!LE$20*(1+INDEX(DA_LMP_Basis!$C$23:$AF$35,MATCH(LMP_BY_NODE!LC$1,DA_LMP_Basis!$C$23:$C$35,0),MATCH(LMP_BY_NODE!$A14,DA_LMP_Basis!$C$23:$AF$23,0)))</f>
        <v>212.1776854408119</v>
      </c>
      <c r="LD14" s="30">
        <f>ENERGY_PRICING!LF$20*(1+INDEX(DA_LMP_Basis!$C$23:$AF$35,MATCH(LMP_BY_NODE!LD$1,DA_LMP_Basis!$C$23:$C$35,0),MATCH(LMP_BY_NODE!$A14,DA_LMP_Basis!$C$23:$AF$23,0)))</f>
        <v>184.25017203540474</v>
      </c>
      <c r="LE14" s="30">
        <f>ENERGY_PRICING!LG$20*(1+INDEX(DA_LMP_Basis!$C$23:$AF$35,MATCH(LMP_BY_NODE!LE$1,DA_LMP_Basis!$C$23:$C$35,0),MATCH(LMP_BY_NODE!$A14,DA_LMP_Basis!$C$23:$AF$23,0)))</f>
        <v>120.69942946568828</v>
      </c>
      <c r="LF14" s="30">
        <f>ENERGY_PRICING!LH$20*(1+INDEX(DA_LMP_Basis!$C$23:$AF$35,MATCH(LMP_BY_NODE!LF$1,DA_LMP_Basis!$C$23:$C$35,0),MATCH(LMP_BY_NODE!$A14,DA_LMP_Basis!$C$23:$AF$23,0)))</f>
        <v>96.830610432245678</v>
      </c>
      <c r="LG14" s="30">
        <f>ENERGY_PRICING!LI$20*(1+INDEX(DA_LMP_Basis!$C$23:$AF$35,MATCH(LMP_BY_NODE!LG$1,DA_LMP_Basis!$C$23:$C$35,0),MATCH(LMP_BY_NODE!$A14,DA_LMP_Basis!$C$23:$AF$23,0)))</f>
        <v>68.137291496417404</v>
      </c>
      <c r="LH14" s="30">
        <f>ENERGY_PRICING!LJ$20*(1+INDEX(DA_LMP_Basis!$C$23:$AF$35,MATCH(LMP_BY_NODE!LH$1,DA_LMP_Basis!$C$23:$C$35,0),MATCH(LMP_BY_NODE!$A14,DA_LMP_Basis!$C$23:$AF$23,0)))</f>
        <v>69.431264758395329</v>
      </c>
      <c r="LI14" s="30">
        <f>ENERGY_PRICING!LK$20*(1+INDEX(DA_LMP_Basis!$C$23:$AF$35,MATCH(LMP_BY_NODE!LI$1,DA_LMP_Basis!$C$23:$C$35,0),MATCH(LMP_BY_NODE!$A14,DA_LMP_Basis!$C$23:$AF$23,0)))</f>
        <v>90.036406737387551</v>
      </c>
      <c r="LJ14" s="30">
        <f>ENERGY_PRICING!LL$20*(1+INDEX(DA_LMP_Basis!$C$23:$AF$35,MATCH(LMP_BY_NODE!LJ$1,DA_LMP_Basis!$C$23:$C$35,0),MATCH(LMP_BY_NODE!$A14,DA_LMP_Basis!$C$23:$AF$23,0)))</f>
        <v>89.743663613404692</v>
      </c>
      <c r="LK14" s="30">
        <f>ENERGY_PRICING!LM$20*(1+INDEX(DA_LMP_Basis!$C$23:$AF$35,MATCH(LMP_BY_NODE!LK$1,DA_LMP_Basis!$C$23:$C$35,0),MATCH(LMP_BY_NODE!$A14,DA_LMP_Basis!$C$23:$AF$23,0)))</f>
        <v>66.396637768795145</v>
      </c>
      <c r="LL14" s="30">
        <f>ENERGY_PRICING!LN$20*(1+INDEX(DA_LMP_Basis!$C$23:$AF$35,MATCH(LMP_BY_NODE!LL$1,DA_LMP_Basis!$C$23:$C$35,0),MATCH(LMP_BY_NODE!$A14,DA_LMP_Basis!$C$23:$AF$23,0)))</f>
        <v>66.712040427312616</v>
      </c>
      <c r="LM14" s="30">
        <f>ENERGY_PRICING!LO$20*(1+INDEX(DA_LMP_Basis!$C$23:$AF$35,MATCH(LMP_BY_NODE!LM$1,DA_LMP_Basis!$C$23:$C$35,0),MATCH(LMP_BY_NODE!$A14,DA_LMP_Basis!$C$23:$AF$23,0)))</f>
        <v>79.035410776479949</v>
      </c>
      <c r="LN14" s="30">
        <f>ENERGY_PRICING!LP$20*(1+INDEX(DA_LMP_Basis!$C$23:$AF$35,MATCH(LMP_BY_NODE!LN$1,DA_LMP_Basis!$C$23:$C$35,0),MATCH(LMP_BY_NODE!$A14,DA_LMP_Basis!$C$23:$AF$23,0)))</f>
        <v>120.90228769730956</v>
      </c>
      <c r="LO14" s="30">
        <f>ENERGY_PRICING!LQ$20*(1+INDEX(DA_LMP_Basis!$C$23:$AF$35,MATCH(LMP_BY_NODE!LO$1,DA_LMP_Basis!$C$23:$C$35,0),MATCH(LMP_BY_NODE!$A14,DA_LMP_Basis!$C$23:$AF$23,0)))</f>
        <v>213.94354825156765</v>
      </c>
      <c r="LP14" s="30">
        <f>ENERGY_PRICING!LR$20*(1+INDEX(DA_LMP_Basis!$C$23:$AF$35,MATCH(LMP_BY_NODE!LP$1,DA_LMP_Basis!$C$23:$C$35,0),MATCH(LMP_BY_NODE!$A14,DA_LMP_Basis!$C$23:$AF$23,0)))</f>
        <v>185.81434056385163</v>
      </c>
      <c r="LQ14" s="30">
        <f>ENERGY_PRICING!LS$20*(1+INDEX(DA_LMP_Basis!$C$23:$AF$35,MATCH(LMP_BY_NODE!LQ$1,DA_LMP_Basis!$C$23:$C$35,0),MATCH(LMP_BY_NODE!$A14,DA_LMP_Basis!$C$23:$AF$23,0)))</f>
        <v>122.58388096817129</v>
      </c>
      <c r="LR14" s="30">
        <f>ENERGY_PRICING!LT$20*(1+INDEX(DA_LMP_Basis!$C$23:$AF$35,MATCH(LMP_BY_NODE!LR$1,DA_LMP_Basis!$C$23:$C$35,0),MATCH(LMP_BY_NODE!$A14,DA_LMP_Basis!$C$23:$AF$23,0)))</f>
        <v>99.791138333729421</v>
      </c>
      <c r="LS14" s="30">
        <f>ENERGY_PRICING!LU$20*(1+INDEX(DA_LMP_Basis!$C$23:$AF$35,MATCH(LMP_BY_NODE!LS$1,DA_LMP_Basis!$C$23:$C$35,0),MATCH(LMP_BY_NODE!$A14,DA_LMP_Basis!$C$23:$AF$23,0)))</f>
        <v>70.328726464650828</v>
      </c>
      <c r="LT14" s="30">
        <f>ENERGY_PRICING!LV$20*(1+INDEX(DA_LMP_Basis!$C$23:$AF$35,MATCH(LMP_BY_NODE!LT$1,DA_LMP_Basis!$C$23:$C$35,0),MATCH(LMP_BY_NODE!$A14,DA_LMP_Basis!$C$23:$AF$23,0)))</f>
        <v>71.730200346281435</v>
      </c>
      <c r="LU14" s="30">
        <f>ENERGY_PRICING!LW$20*(1+INDEX(DA_LMP_Basis!$C$23:$AF$35,MATCH(LMP_BY_NODE!LU$1,DA_LMP_Basis!$C$23:$C$35,0),MATCH(LMP_BY_NODE!$A14,DA_LMP_Basis!$C$23:$AF$23,0)))</f>
        <v>93.009583182229335</v>
      </c>
      <c r="LV14" s="30">
        <f>ENERGY_PRICING!LX$20*(1+INDEX(DA_LMP_Basis!$C$23:$AF$35,MATCH(LMP_BY_NODE!LV$1,DA_LMP_Basis!$C$23:$C$35,0),MATCH(LMP_BY_NODE!$A14,DA_LMP_Basis!$C$23:$AF$23,0)))</f>
        <v>92.707173113594237</v>
      </c>
      <c r="LW14" s="30">
        <f>ENERGY_PRICING!LY$20*(1+INDEX(DA_LMP_Basis!$C$23:$AF$35,MATCH(LMP_BY_NODE!LW$1,DA_LMP_Basis!$C$23:$C$35,0),MATCH(LMP_BY_NODE!$A14,DA_LMP_Basis!$C$23:$AF$23,0)))</f>
        <v>68.411318444300178</v>
      </c>
      <c r="LX14" s="30">
        <f>ENERGY_PRICING!LZ$20*(1+INDEX(DA_LMP_Basis!$C$23:$AF$35,MATCH(LMP_BY_NODE!LX$1,DA_LMP_Basis!$C$23:$C$35,0),MATCH(LMP_BY_NODE!$A14,DA_LMP_Basis!$C$23:$AF$23,0)))</f>
        <v>68.736291401291666</v>
      </c>
      <c r="LY14" s="30">
        <f>ENERGY_PRICING!MA$20*(1+INDEX(DA_LMP_Basis!$C$23:$AF$35,MATCH(LMP_BY_NODE!LY$1,DA_LMP_Basis!$C$23:$C$35,0),MATCH(LMP_BY_NODE!$A14,DA_LMP_Basis!$C$23:$AF$23,0)))</f>
        <v>80.152417907050392</v>
      </c>
      <c r="LZ14" s="30">
        <f>ENERGY_PRICING!MB$20*(1+INDEX(DA_LMP_Basis!$C$23:$AF$35,MATCH(LMP_BY_NODE!LZ$1,DA_LMP_Basis!$C$23:$C$35,0),MATCH(LMP_BY_NODE!$A14,DA_LMP_Basis!$C$23:$AF$23,0)))</f>
        <v>122.46277819667911</v>
      </c>
      <c r="MA14" s="30">
        <f>ENERGY_PRICING!MC$20*(1+INDEX(DA_LMP_Basis!$C$23:$AF$35,MATCH(LMP_BY_NODE!MA$1,DA_LMP_Basis!$C$23:$C$35,0),MATCH(LMP_BY_NODE!$A14,DA_LMP_Basis!$C$23:$AF$23,0)))</f>
        <v>216.29136170066326</v>
      </c>
      <c r="MB14" s="30">
        <f>ENERGY_PRICING!MD$20*(1+INDEX(DA_LMP_Basis!$C$23:$AF$35,MATCH(LMP_BY_NODE!MB$1,DA_LMP_Basis!$C$23:$C$35,0),MATCH(LMP_BY_NODE!$A14,DA_LMP_Basis!$C$23:$AF$23,0)))</f>
        <v>187.89399017500571</v>
      </c>
      <c r="MC14" s="30">
        <f>ENERGY_PRICING!ME$20*(1+INDEX(DA_LMP_Basis!$C$23:$AF$35,MATCH(LMP_BY_NODE!MC$1,DA_LMP_Basis!$C$23:$C$35,0),MATCH(LMP_BY_NODE!$A14,DA_LMP_Basis!$C$23:$AF$23,0)))</f>
        <v>125.0893647207876</v>
      </c>
      <c r="MD14" s="30">
        <f>ENERGY_PRICING!MF$20*(1+INDEX(DA_LMP_Basis!$C$23:$AF$35,MATCH(LMP_BY_NODE!MD$1,DA_LMP_Basis!$C$23:$C$35,0),MATCH(LMP_BY_NODE!$A14,DA_LMP_Basis!$C$23:$AF$23,0)))</f>
        <v>103.72732589099012</v>
      </c>
      <c r="ME14" s="30">
        <f>ENERGY_PRICING!MG$20*(1+INDEX(DA_LMP_Basis!$C$23:$AF$35,MATCH(LMP_BY_NODE!ME$1,DA_LMP_Basis!$C$23:$C$35,0),MATCH(LMP_BY_NODE!$A14,DA_LMP_Basis!$C$23:$AF$23,0)))</f>
        <v>73.242361918038483</v>
      </c>
      <c r="MF14" s="30">
        <f>ENERGY_PRICING!MH$20*(1+INDEX(DA_LMP_Basis!$C$23:$AF$35,MATCH(LMP_BY_NODE!MF$1,DA_LMP_Basis!$C$23:$C$35,0),MATCH(LMP_BY_NODE!$A14,DA_LMP_Basis!$C$23:$AF$23,0)))</f>
        <v>74.78676389072433</v>
      </c>
      <c r="MG14" s="30">
        <f>ENERGY_PRICING!MI$20*(1+INDEX(DA_LMP_Basis!$C$23:$AF$35,MATCH(LMP_BY_NODE!MG$1,DA_LMP_Basis!$C$23:$C$35,0),MATCH(LMP_BY_NODE!$A14,DA_LMP_Basis!$C$23:$AF$23,0)))</f>
        <v>96.96258768587262</v>
      </c>
      <c r="MH14" s="30">
        <f>ENERGY_PRICING!MJ$20*(1+INDEX(DA_LMP_Basis!$C$23:$AF$35,MATCH(LMP_BY_NODE!MH$1,DA_LMP_Basis!$C$23:$C$35,0),MATCH(LMP_BY_NODE!$A14,DA_LMP_Basis!$C$23:$AF$23,0)))</f>
        <v>96.647324873225983</v>
      </c>
      <c r="MI14" s="30">
        <f>ENERGY_PRICING!MK$20*(1+INDEX(DA_LMP_Basis!$C$23:$AF$35,MATCH(LMP_BY_NODE!MI$1,DA_LMP_Basis!$C$23:$C$35,0),MATCH(LMP_BY_NODE!$A14,DA_LMP_Basis!$C$23:$AF$23,0)))</f>
        <v>71.089949171881628</v>
      </c>
      <c r="MJ14" s="30">
        <f>ENERGY_PRICING!ML$20*(1+INDEX(DA_LMP_Basis!$C$23:$AF$35,MATCH(LMP_BY_NODE!MJ$1,DA_LMP_Basis!$C$23:$C$35,0),MATCH(LMP_BY_NODE!$A14,DA_LMP_Basis!$C$23:$AF$23,0)))</f>
        <v>71.427646376381063</v>
      </c>
      <c r="MK14" s="30">
        <f>ENERGY_PRICING!MM$20*(1+INDEX(DA_LMP_Basis!$C$23:$AF$35,MATCH(LMP_BY_NODE!MK$1,DA_LMP_Basis!$C$23:$C$35,0),MATCH(LMP_BY_NODE!$A14,DA_LMP_Basis!$C$23:$AF$23,0)))</f>
        <v>81.637541410368613</v>
      </c>
      <c r="ML14" s="30">
        <f>ENERGY_PRICING!MN$20*(1+INDEX(DA_LMP_Basis!$C$23:$AF$35,MATCH(LMP_BY_NODE!ML$1,DA_LMP_Basis!$C$23:$C$35,0),MATCH(LMP_BY_NODE!$A14,DA_LMP_Basis!$C$23:$AF$23,0)))</f>
        <v>124.53753766230129</v>
      </c>
      <c r="MM14" s="30">
        <f>ENERGY_PRICING!MO$20*(1+INDEX(DA_LMP_Basis!$C$23:$AF$35,MATCH(LMP_BY_NODE!MM$1,DA_LMP_Basis!$C$23:$C$35,0),MATCH(LMP_BY_NODE!$A14,DA_LMP_Basis!$C$23:$AF$23,0)))</f>
        <v>217.92345650061168</v>
      </c>
      <c r="MN14" s="30">
        <f>ENERGY_PRICING!MP$20*(1+INDEX(DA_LMP_Basis!$C$23:$AF$35,MATCH(LMP_BY_NODE!MN$1,DA_LMP_Basis!$C$23:$C$35,0),MATCH(LMP_BY_NODE!$A14,DA_LMP_Basis!$C$23:$AF$23,0)))</f>
        <v>189.33966948031284</v>
      </c>
      <c r="MO14" s="30">
        <f>ENERGY_PRICING!MQ$20*(1+INDEX(DA_LMP_Basis!$C$23:$AF$35,MATCH(LMP_BY_NODE!MO$1,DA_LMP_Basis!$C$23:$C$35,0),MATCH(LMP_BY_NODE!$A14,DA_LMP_Basis!$C$23:$AF$23,0)))</f>
        <v>126.83106485696133</v>
      </c>
      <c r="MP14" s="30">
        <f>ENERGY_PRICING!MR$20*(1+INDEX(DA_LMP_Basis!$C$23:$AF$35,MATCH(LMP_BY_NODE!MP$1,DA_LMP_Basis!$C$23:$C$35,0),MATCH(LMP_BY_NODE!$A14,DA_LMP_Basis!$C$23:$AF$23,0)))</f>
        <v>106.4635872606068</v>
      </c>
      <c r="MQ14" s="30">
        <f>ENERGY_PRICING!MS$20*(1+INDEX(DA_LMP_Basis!$C$23:$AF$35,MATCH(LMP_BY_NODE!MQ$1,DA_LMP_Basis!$C$23:$C$35,0),MATCH(LMP_BY_NODE!$A14,DA_LMP_Basis!$C$23:$AF$23,0)))</f>
        <v>75.267790843940205</v>
      </c>
      <c r="MR14" s="30">
        <f>ENERGY_PRICING!MT$20*(1+INDEX(DA_LMP_Basis!$C$23:$AF$35,MATCH(LMP_BY_NODE!MR$1,DA_LMP_Basis!$C$23:$C$35,0),MATCH(LMP_BY_NODE!$A14,DA_LMP_Basis!$C$23:$AF$23,0)))</f>
        <v>76.911550026743214</v>
      </c>
      <c r="MS14" s="30">
        <f>ENERGY_PRICING!MU$20*(1+INDEX(DA_LMP_Basis!$C$23:$AF$35,MATCH(LMP_BY_NODE!MS$1,DA_LMP_Basis!$C$23:$C$35,0),MATCH(LMP_BY_NODE!$A14,DA_LMP_Basis!$C$23:$AF$23,0)))</f>
        <v>99.710539443732259</v>
      </c>
      <c r="MT14" s="30">
        <f>ENERGY_PRICING!MV$20*(1+INDEX(DA_LMP_Basis!$C$23:$AF$35,MATCH(LMP_BY_NODE!MT$1,DA_LMP_Basis!$C$23:$C$35,0),MATCH(LMP_BY_NODE!$A14,DA_LMP_Basis!$C$23:$AF$23,0)))</f>
        <v>99.386341978856592</v>
      </c>
      <c r="MU14" s="30">
        <f>ENERGY_PRICING!MW$20*(1+INDEX(DA_LMP_Basis!$C$23:$AF$35,MATCH(LMP_BY_NODE!MU$1,DA_LMP_Basis!$C$23:$C$35,0),MATCH(LMP_BY_NODE!$A14,DA_LMP_Basis!$C$23:$AF$23,0)))</f>
        <v>72.952013333389743</v>
      </c>
      <c r="MV14" s="30">
        <f>ENERGY_PRICING!MX$20*(1+INDEX(DA_LMP_Basis!$C$23:$AF$35,MATCH(LMP_BY_NODE!MV$1,DA_LMP_Basis!$C$23:$C$35,0),MATCH(LMP_BY_NODE!$A14,DA_LMP_Basis!$C$23:$AF$23,0)))</f>
        <v>73.298555865101605</v>
      </c>
      <c r="MW14" s="30">
        <f>ENERGY_PRICING!MY$20*(1+INDEX(DA_LMP_Basis!$C$23:$AF$35,MATCH(LMP_BY_NODE!MW$1,DA_LMP_Basis!$C$23:$C$35,0),MATCH(LMP_BY_NODE!$A14,DA_LMP_Basis!$C$23:$AF$23,0)))</f>
        <v>82.669932782000174</v>
      </c>
      <c r="MX14" s="30">
        <f>ENERGY_PRICING!MZ$20*(1+INDEX(DA_LMP_Basis!$C$23:$AF$35,MATCH(LMP_BY_NODE!MX$1,DA_LMP_Basis!$C$23:$C$35,0),MATCH(LMP_BY_NODE!$A14,DA_LMP_Basis!$C$23:$AF$23,0)))</f>
        <v>125.97981755736285</v>
      </c>
    </row>
    <row r="15" spans="1:362" x14ac:dyDescent="0.25">
      <c r="A15" s="1">
        <v>1187</v>
      </c>
      <c r="B15" s="1" t="s">
        <v>63</v>
      </c>
      <c r="C15" s="30">
        <f>ENERGY_PRICING!E$19*(1+INDEX(DA_LMP_Basis!$C$23:$AF$35,MATCH(LMP_BY_NODE!C$1,DA_LMP_Basis!$C$23:$C$35,0),MATCH(LMP_BY_NODE!$A15,DA_LMP_Basis!$C$23:$AF$23,0)))</f>
        <v>55.654518241397739</v>
      </c>
      <c r="D15" s="30">
        <f>ENERGY_PRICING!F$19*(1+INDEX(DA_LMP_Basis!$C$23:$AF$35,MATCH(LMP_BY_NODE!D$1,DA_LMP_Basis!$C$23:$C$35,0),MATCH(LMP_BY_NODE!$A15,DA_LMP_Basis!$C$23:$AF$23,0)))</f>
        <v>51.154142447519604</v>
      </c>
      <c r="E15" s="30">
        <f>ENERGY_PRICING!G$19*(1+INDEX(DA_LMP_Basis!$C$23:$AF$35,MATCH(LMP_BY_NODE!E$1,DA_LMP_Basis!$C$23:$C$35,0),MATCH(LMP_BY_NODE!$A15,DA_LMP_Basis!$C$23:$AF$23,0)))</f>
        <v>39.463517670195898</v>
      </c>
      <c r="F15" s="30">
        <f>ENERGY_PRICING!H$19*(1+INDEX(DA_LMP_Basis!$C$23:$AF$35,MATCH(LMP_BY_NODE!F$1,DA_LMP_Basis!$C$23:$C$35,0),MATCH(LMP_BY_NODE!$A15,DA_LMP_Basis!$C$23:$AF$23,0)))</f>
        <v>45.804123141546441</v>
      </c>
      <c r="G15" s="30">
        <f>ENERGY_PRICING!I$19*(1+INDEX(DA_LMP_Basis!$C$23:$AF$35,MATCH(LMP_BY_NODE!G$1,DA_LMP_Basis!$C$23:$C$35,0),MATCH(LMP_BY_NODE!$A15,DA_LMP_Basis!$C$23:$AF$23,0)))</f>
        <v>26.559278223067373</v>
      </c>
      <c r="H15" s="30">
        <f>ENERGY_PRICING!J$19*(1+INDEX(DA_LMP_Basis!$C$23:$AF$35,MATCH(LMP_BY_NODE!H$1,DA_LMP_Basis!$C$23:$C$35,0),MATCH(LMP_BY_NODE!$A15,DA_LMP_Basis!$C$23:$AF$23,0)))</f>
        <v>29.625461213011814</v>
      </c>
      <c r="I15" s="30">
        <f>ENERGY_PRICING!K$19*(1+INDEX(DA_LMP_Basis!$C$23:$AF$35,MATCH(LMP_BY_NODE!I$1,DA_LMP_Basis!$C$23:$C$35,0),MATCH(LMP_BY_NODE!$A15,DA_LMP_Basis!$C$23:$AF$23,0)))</f>
        <v>43.626860381455963</v>
      </c>
      <c r="J15" s="30">
        <f>ENERGY_PRICING!L$19*(1+INDEX(DA_LMP_Basis!$C$23:$AF$35,MATCH(LMP_BY_NODE!J$1,DA_LMP_Basis!$C$23:$C$35,0),MATCH(LMP_BY_NODE!$A15,DA_LMP_Basis!$C$23:$AF$23,0)))</f>
        <v>51.403976894612342</v>
      </c>
      <c r="K15" s="30">
        <f>ENERGY_PRICING!M$19*(1+INDEX(DA_LMP_Basis!$C$23:$AF$35,MATCH(LMP_BY_NODE!K$1,DA_LMP_Basis!$C$23:$C$35,0),MATCH(LMP_BY_NODE!$A15,DA_LMP_Basis!$C$23:$AF$23,0)))</f>
        <v>46.32431004517651</v>
      </c>
      <c r="L15" s="30">
        <f>ENERGY_PRICING!N$19*(1+INDEX(DA_LMP_Basis!$C$23:$AF$35,MATCH(LMP_BY_NODE!L$1,DA_LMP_Basis!$C$23:$C$35,0),MATCH(LMP_BY_NODE!$A15,DA_LMP_Basis!$C$23:$AF$23,0)))</f>
        <v>57.932877992385649</v>
      </c>
      <c r="M15" s="30">
        <f>ENERGY_PRICING!O$19*(1+INDEX(DA_LMP_Basis!$C$23:$AF$35,MATCH(LMP_BY_NODE!M$1,DA_LMP_Basis!$C$23:$C$35,0),MATCH(LMP_BY_NODE!$A15,DA_LMP_Basis!$C$23:$AF$23,0)))</f>
        <v>90.698246872334394</v>
      </c>
      <c r="N15" s="30">
        <f>ENERGY_PRICING!P$19*(1+INDEX(DA_LMP_Basis!$C$23:$AF$35,MATCH(LMP_BY_NODE!N$1,DA_LMP_Basis!$C$23:$C$35,0),MATCH(LMP_BY_NODE!$A15,DA_LMP_Basis!$C$23:$AF$23,0)))</f>
        <v>153.0025784258616</v>
      </c>
      <c r="O15" s="30">
        <f>ENERGY_PRICING!Q$19*(1+INDEX(DA_LMP_Basis!$C$23:$AF$35,MATCH(LMP_BY_NODE!O$1,DA_LMP_Basis!$C$23:$C$35,0),MATCH(LMP_BY_NODE!$A15,DA_LMP_Basis!$C$23:$AF$23,0)))</f>
        <v>158.48900208013356</v>
      </c>
      <c r="P15" s="30">
        <f>ENERGY_PRICING!R$19*(1+INDEX(DA_LMP_Basis!$C$23:$AF$35,MATCH(LMP_BY_NODE!P$1,DA_LMP_Basis!$C$23:$C$35,0),MATCH(LMP_BY_NODE!$A15,DA_LMP_Basis!$C$23:$AF$23,0)))</f>
        <v>123.32242634406846</v>
      </c>
      <c r="Q15" s="30">
        <f>ENERGY_PRICING!S$19*(1+INDEX(DA_LMP_Basis!$C$23:$AF$35,MATCH(LMP_BY_NODE!Q$1,DA_LMP_Basis!$C$23:$C$35,0),MATCH(LMP_BY_NODE!$A15,DA_LMP_Basis!$C$23:$AF$23,0)))</f>
        <v>96.300911044251635</v>
      </c>
      <c r="R15" s="30">
        <f>ENERGY_PRICING!T$19*(1+INDEX(DA_LMP_Basis!$C$23:$AF$35,MATCH(LMP_BY_NODE!R$1,DA_LMP_Basis!$C$23:$C$35,0),MATCH(LMP_BY_NODE!$A15,DA_LMP_Basis!$C$23:$AF$23,0)))</f>
        <v>54.018993052802053</v>
      </c>
      <c r="S15" s="30">
        <f>ENERGY_PRICING!U$19*(1+INDEX(DA_LMP_Basis!$C$23:$AF$35,MATCH(LMP_BY_NODE!S$1,DA_LMP_Basis!$C$23:$C$35,0),MATCH(LMP_BY_NODE!$A15,DA_LMP_Basis!$C$23:$AF$23,0)))</f>
        <v>48.384726368852569</v>
      </c>
      <c r="T15" s="30">
        <f>ENERGY_PRICING!V$19*(1+INDEX(DA_LMP_Basis!$C$23:$AF$35,MATCH(LMP_BY_NODE!T$1,DA_LMP_Basis!$C$23:$C$35,0),MATCH(LMP_BY_NODE!$A15,DA_LMP_Basis!$C$23:$AF$23,0)))</f>
        <v>53.932257409593653</v>
      </c>
      <c r="U15" s="30">
        <f>ENERGY_PRICING!W$19*(1+INDEX(DA_LMP_Basis!$C$23:$AF$35,MATCH(LMP_BY_NODE!U$1,DA_LMP_Basis!$C$23:$C$35,0),MATCH(LMP_BY_NODE!$A15,DA_LMP_Basis!$C$23:$AF$23,0)))</f>
        <v>134.31670536289366</v>
      </c>
      <c r="V15" s="30">
        <f>ENERGY_PRICING!X$19*(1+INDEX(DA_LMP_Basis!$C$23:$AF$35,MATCH(LMP_BY_NODE!V$1,DA_LMP_Basis!$C$23:$C$35,0),MATCH(LMP_BY_NODE!$A15,DA_LMP_Basis!$C$23:$AF$23,0)))</f>
        <v>92.057959776602118</v>
      </c>
      <c r="W15" s="30">
        <f>ENERGY_PRICING!Y$19*(1+INDEX(DA_LMP_Basis!$C$23:$AF$35,MATCH(LMP_BY_NODE!W$1,DA_LMP_Basis!$C$23:$C$35,0),MATCH(LMP_BY_NODE!$A15,DA_LMP_Basis!$C$23:$AF$23,0)))</f>
        <v>97.508502699020468</v>
      </c>
      <c r="X15" s="30">
        <f>ENERGY_PRICING!Z$19*(1+INDEX(DA_LMP_Basis!$C$23:$AF$35,MATCH(LMP_BY_NODE!X$1,DA_LMP_Basis!$C$23:$C$35,0),MATCH(LMP_BY_NODE!$A15,DA_LMP_Basis!$C$23:$AF$23,0)))</f>
        <v>89.432214021118668</v>
      </c>
      <c r="Y15" s="30">
        <f>ENERGY_PRICING!AA$19*(1+INDEX(DA_LMP_Basis!$C$23:$AF$35,MATCH(LMP_BY_NODE!Y$1,DA_LMP_Basis!$C$23:$C$35,0),MATCH(LMP_BY_NODE!$A15,DA_LMP_Basis!$C$23:$AF$23,0)))</f>
        <v>150.39354907669127</v>
      </c>
      <c r="Z15" s="30">
        <f>ENERGY_PRICING!AB$19*(1+INDEX(DA_LMP_Basis!$C$23:$AF$35,MATCH(LMP_BY_NODE!Z$1,DA_LMP_Basis!$C$23:$C$35,0),MATCH(LMP_BY_NODE!$A15,DA_LMP_Basis!$C$23:$AF$23,0)))</f>
        <v>248.75139647431413</v>
      </c>
      <c r="AA15" s="30">
        <f>ENERGY_PRICING!AC$19*(1+INDEX(DA_LMP_Basis!$C$23:$AF$35,MATCH(LMP_BY_NODE!AA$1,DA_LMP_Basis!$C$23:$C$35,0),MATCH(LMP_BY_NODE!$A15,DA_LMP_Basis!$C$23:$AF$23,0)))</f>
        <v>314.65700095073413</v>
      </c>
      <c r="AB15" s="30">
        <f>ENERGY_PRICING!AD$19*(1+INDEX(DA_LMP_Basis!$C$23:$AF$35,MATCH(LMP_BY_NODE!AB$1,DA_LMP_Basis!$C$23:$C$35,0),MATCH(LMP_BY_NODE!$A15,DA_LMP_Basis!$C$23:$AF$23,0)))</f>
        <v>313.19785543848593</v>
      </c>
      <c r="AC15" s="30">
        <f>ENERGY_PRICING!AE$19*(1+INDEX(DA_LMP_Basis!$C$23:$AF$35,MATCH(LMP_BY_NODE!AC$1,DA_LMP_Basis!$C$23:$C$35,0),MATCH(LMP_BY_NODE!$A15,DA_LMP_Basis!$C$23:$AF$23,0)))</f>
        <v>159.00198746836006</v>
      </c>
      <c r="AD15" s="30">
        <f>ENERGY_PRICING!AF$19*(1+INDEX(DA_LMP_Basis!$C$23:$AF$35,MATCH(LMP_BY_NODE!AD$1,DA_LMP_Basis!$C$23:$C$35,0),MATCH(LMP_BY_NODE!$A15,DA_LMP_Basis!$C$23:$AF$23,0)))</f>
        <v>83.943108828019774</v>
      </c>
      <c r="AE15" s="30">
        <f>ENERGY_PRICING!AG$19*(1+INDEX(DA_LMP_Basis!$C$23:$AF$35,MATCH(LMP_BY_NODE!AE$1,DA_LMP_Basis!$C$23:$C$35,0),MATCH(LMP_BY_NODE!$A15,DA_LMP_Basis!$C$23:$AF$23,0)))</f>
        <v>61.986182875990963</v>
      </c>
      <c r="AF15" s="30">
        <f>ENERGY_PRICING!AH$19*(1+INDEX(DA_LMP_Basis!$C$23:$AF$35,MATCH(LMP_BY_NODE!AF$1,DA_LMP_Basis!$C$23:$C$35,0),MATCH(LMP_BY_NODE!$A15,DA_LMP_Basis!$C$23:$AF$23,0)))</f>
        <v>65.768772428634662</v>
      </c>
      <c r="AG15" s="30">
        <f>ENERGY_PRICING!AI$19*(1+INDEX(DA_LMP_Basis!$C$23:$AF$35,MATCH(LMP_BY_NODE!AG$1,DA_LMP_Basis!$C$23:$C$35,0),MATCH(LMP_BY_NODE!$A15,DA_LMP_Basis!$C$23:$AF$23,0)))</f>
        <v>79.61140643343785</v>
      </c>
      <c r="AH15" s="30">
        <f>ENERGY_PRICING!AJ$19*(1+INDEX(DA_LMP_Basis!$C$23:$AF$35,MATCH(LMP_BY_NODE!AH$1,DA_LMP_Basis!$C$23:$C$35,0),MATCH(LMP_BY_NODE!$A15,DA_LMP_Basis!$C$23:$AF$23,0)))</f>
        <v>79.352559010839443</v>
      </c>
      <c r="AI15" s="30">
        <f>ENERGY_PRICING!AK$19*(1+INDEX(DA_LMP_Basis!$C$23:$AF$35,MATCH(LMP_BY_NODE!AI$1,DA_LMP_Basis!$C$23:$C$35,0),MATCH(LMP_BY_NODE!$A15,DA_LMP_Basis!$C$23:$AF$23,0)))</f>
        <v>58.891011174453112</v>
      </c>
      <c r="AJ15" s="30">
        <f>ENERGY_PRICING!AL$19*(1+INDEX(DA_LMP_Basis!$C$23:$AF$35,MATCH(LMP_BY_NODE!AJ$1,DA_LMP_Basis!$C$23:$C$35,0),MATCH(LMP_BY_NODE!$A15,DA_LMP_Basis!$C$23:$AF$23,0)))</f>
        <v>57.912246625579236</v>
      </c>
      <c r="AK15" s="30">
        <f>ENERGY_PRICING!AM$19*(1+INDEX(DA_LMP_Basis!$C$23:$AF$35,MATCH(LMP_BY_NODE!AK$1,DA_LMP_Basis!$C$23:$C$35,0),MATCH(LMP_BY_NODE!$A15,DA_LMP_Basis!$C$23:$AF$23,0)))</f>
        <v>107.51458152445826</v>
      </c>
      <c r="AL15" s="30">
        <f>ENERGY_PRICING!AN$19*(1+INDEX(DA_LMP_Basis!$C$23:$AF$35,MATCH(LMP_BY_NODE!AL$1,DA_LMP_Basis!$C$23:$C$35,0),MATCH(LMP_BY_NODE!$A15,DA_LMP_Basis!$C$23:$AF$23,0)))</f>
        <v>173.23245977093742</v>
      </c>
      <c r="AM15" s="30">
        <f>ENERGY_PRICING!AO$19*(1+INDEX(DA_LMP_Basis!$C$23:$AF$35,MATCH(LMP_BY_NODE!AM$1,DA_LMP_Basis!$C$23:$C$35,0),MATCH(LMP_BY_NODE!$A15,DA_LMP_Basis!$C$23:$AF$23,0)))</f>
        <v>223.01454326472825</v>
      </c>
      <c r="AN15" s="30">
        <f>ENERGY_PRICING!AP$19*(1+INDEX(DA_LMP_Basis!$C$23:$AF$35,MATCH(LMP_BY_NODE!AN$1,DA_LMP_Basis!$C$23:$C$35,0),MATCH(LMP_BY_NODE!$A15,DA_LMP_Basis!$C$23:$AF$23,0)))</f>
        <v>197.54214644304622</v>
      </c>
      <c r="AO15" s="30">
        <f>ENERGY_PRICING!AQ$19*(1+INDEX(DA_LMP_Basis!$C$23:$AF$35,MATCH(LMP_BY_NODE!AO$1,DA_LMP_Basis!$C$23:$C$35,0),MATCH(LMP_BY_NODE!$A15,DA_LMP_Basis!$C$23:$AF$23,0)))</f>
        <v>109.20721870997608</v>
      </c>
      <c r="AP15" s="30">
        <f>ENERGY_PRICING!AR$19*(1+INDEX(DA_LMP_Basis!$C$23:$AF$35,MATCH(LMP_BY_NODE!AP$1,DA_LMP_Basis!$C$23:$C$35,0),MATCH(LMP_BY_NODE!$A15,DA_LMP_Basis!$C$23:$AF$23,0)))</f>
        <v>71.69341013459443</v>
      </c>
      <c r="AQ15" s="30">
        <f>ENERGY_PRICING!AS$19*(1+INDEX(DA_LMP_Basis!$C$23:$AF$35,MATCH(LMP_BY_NODE!AQ$1,DA_LMP_Basis!$C$23:$C$35,0),MATCH(LMP_BY_NODE!$A15,DA_LMP_Basis!$C$23:$AF$23,0)))</f>
        <v>53.06872665584757</v>
      </c>
      <c r="AR15" s="30">
        <f>ENERGY_PRICING!AT$19*(1+INDEX(DA_LMP_Basis!$C$23:$AF$35,MATCH(LMP_BY_NODE!AR$1,DA_LMP_Basis!$C$23:$C$35,0),MATCH(LMP_BY_NODE!$A15,DA_LMP_Basis!$C$23:$AF$23,0)))</f>
        <v>55.672007648612805</v>
      </c>
      <c r="AS15" s="30">
        <f>ENERGY_PRICING!AU$19*(1+INDEX(DA_LMP_Basis!$C$23:$AF$35,MATCH(LMP_BY_NODE!AS$1,DA_LMP_Basis!$C$23:$C$35,0),MATCH(LMP_BY_NODE!$A15,DA_LMP_Basis!$C$23:$AF$23,0)))</f>
        <v>71.999712671421747</v>
      </c>
      <c r="AT15" s="30">
        <f>ENERGY_PRICING!AV$19*(1+INDEX(DA_LMP_Basis!$C$23:$AF$35,MATCH(LMP_BY_NODE!AT$1,DA_LMP_Basis!$C$23:$C$35,0),MATCH(LMP_BY_NODE!$A15,DA_LMP_Basis!$C$23:$AF$23,0)))</f>
        <v>71.765613804340362</v>
      </c>
      <c r="AU15" s="30">
        <f>ENERGY_PRICING!AW$19*(1+INDEX(DA_LMP_Basis!$C$23:$AF$35,MATCH(LMP_BY_NODE!AU$1,DA_LMP_Basis!$C$23:$C$35,0),MATCH(LMP_BY_NODE!$A15,DA_LMP_Basis!$C$23:$AF$23,0)))</f>
        <v>48.788369090132704</v>
      </c>
      <c r="AV15" s="30">
        <f>ENERGY_PRICING!AX$19*(1+INDEX(DA_LMP_Basis!$C$23:$AF$35,MATCH(LMP_BY_NODE!AV$1,DA_LMP_Basis!$C$23:$C$35,0),MATCH(LMP_BY_NODE!$A15,DA_LMP_Basis!$C$23:$AF$23,0)))</f>
        <v>49.020127532018627</v>
      </c>
      <c r="AW15" s="30">
        <f>ENERGY_PRICING!AY$19*(1+INDEX(DA_LMP_Basis!$C$23:$AF$35,MATCH(LMP_BY_NODE!AW$1,DA_LMP_Basis!$C$23:$C$35,0),MATCH(LMP_BY_NODE!$A15,DA_LMP_Basis!$C$23:$AF$23,0)))</f>
        <v>80.346816522774489</v>
      </c>
      <c r="AX15" s="30">
        <f>ENERGY_PRICING!AZ$19*(1+INDEX(DA_LMP_Basis!$C$23:$AF$35,MATCH(LMP_BY_NODE!AX$1,DA_LMP_Basis!$C$23:$C$35,0),MATCH(LMP_BY_NODE!$A15,DA_LMP_Basis!$C$23:$AF$23,0)))</f>
        <v>119.51798857866825</v>
      </c>
      <c r="AY15" s="30">
        <f>ENERGY_PRICING!BA$19*(1+INDEX(DA_LMP_Basis!$C$23:$AF$35,MATCH(LMP_BY_NODE!AY$1,DA_LMP_Basis!$C$23:$C$35,0),MATCH(LMP_BY_NODE!$A15,DA_LMP_Basis!$C$23:$AF$23,0)))</f>
        <v>219.08848012329045</v>
      </c>
      <c r="AZ15" s="30">
        <f>ENERGY_PRICING!BB$19*(1+INDEX(DA_LMP_Basis!$C$23:$AF$35,MATCH(LMP_BY_NODE!AZ$1,DA_LMP_Basis!$C$23:$C$35,0),MATCH(LMP_BY_NODE!$A15,DA_LMP_Basis!$C$23:$AF$23,0)))</f>
        <v>194.06451252430256</v>
      </c>
      <c r="BA15" s="30">
        <f>ENERGY_PRICING!BC$19*(1+INDEX(DA_LMP_Basis!$C$23:$AF$35,MATCH(LMP_BY_NODE!BA$1,DA_LMP_Basis!$C$23:$C$35,0),MATCH(LMP_BY_NODE!$A15,DA_LMP_Basis!$C$23:$AF$23,0)))</f>
        <v>105.01749596330413</v>
      </c>
      <c r="BB15" s="30">
        <f>ENERGY_PRICING!BD$19*(1+INDEX(DA_LMP_Basis!$C$23:$AF$35,MATCH(LMP_BY_NODE!BB$1,DA_LMP_Basis!$C$23:$C$35,0),MATCH(LMP_BY_NODE!$A15,DA_LMP_Basis!$C$23:$AF$23,0)))</f>
        <v>65.111234326588843</v>
      </c>
      <c r="BC15" s="30">
        <f>ENERGY_PRICING!BE$19*(1+INDEX(DA_LMP_Basis!$C$23:$AF$35,MATCH(LMP_BY_NODE!BC$1,DA_LMP_Basis!$C$23:$C$35,0),MATCH(LMP_BY_NODE!$A15,DA_LMP_Basis!$C$23:$AF$23,0)))</f>
        <v>48.196484031316174</v>
      </c>
      <c r="BD15" s="30">
        <f>ENERGY_PRICING!BF$19*(1+INDEX(DA_LMP_Basis!$C$23:$AF$35,MATCH(LMP_BY_NODE!BD$1,DA_LMP_Basis!$C$23:$C$35,0),MATCH(LMP_BY_NODE!$A15,DA_LMP_Basis!$C$23:$AF$23,0)))</f>
        <v>50.560757657297621</v>
      </c>
      <c r="BE15" s="30">
        <f>ENERGY_PRICING!BG$19*(1+INDEX(DA_LMP_Basis!$C$23:$AF$35,MATCH(LMP_BY_NODE!BE$1,DA_LMP_Basis!$C$23:$C$35,0),MATCH(LMP_BY_NODE!$A15,DA_LMP_Basis!$C$23:$AF$23,0)))</f>
        <v>65.389415211174338</v>
      </c>
      <c r="BF15" s="30">
        <f>ENERGY_PRICING!BH$19*(1+INDEX(DA_LMP_Basis!$C$23:$AF$35,MATCH(LMP_BY_NODE!BF$1,DA_LMP_Basis!$C$23:$C$35,0),MATCH(LMP_BY_NODE!$A15,DA_LMP_Basis!$C$23:$AF$23,0)))</f>
        <v>65.176808973564647</v>
      </c>
      <c r="BG15" s="30">
        <f>ENERGY_PRICING!BI$19*(1+INDEX(DA_LMP_Basis!$C$23:$AF$35,MATCH(LMP_BY_NODE!BG$1,DA_LMP_Basis!$C$23:$C$35,0),MATCH(LMP_BY_NODE!$A15,DA_LMP_Basis!$C$23:$AF$23,0)))</f>
        <v>44.309106321989361</v>
      </c>
      <c r="BH15" s="30">
        <f>ENERGY_PRICING!BJ$19*(1+INDEX(DA_LMP_Basis!$C$23:$AF$35,MATCH(LMP_BY_NODE!BH$1,DA_LMP_Basis!$C$23:$C$35,0),MATCH(LMP_BY_NODE!$A15,DA_LMP_Basis!$C$23:$AF$23,0)))</f>
        <v>44.519587008965608</v>
      </c>
      <c r="BI15" s="30">
        <f>ENERGY_PRICING!BK$19*(1+INDEX(DA_LMP_Basis!$C$23:$AF$35,MATCH(LMP_BY_NODE!BI$1,DA_LMP_Basis!$C$23:$C$35,0),MATCH(LMP_BY_NODE!$A15,DA_LMP_Basis!$C$23:$AF$23,0)))</f>
        <v>77.863361694152275</v>
      </c>
      <c r="BJ15" s="30">
        <f>ENERGY_PRICING!BL$19*(1+INDEX(DA_LMP_Basis!$C$23:$AF$35,MATCH(LMP_BY_NODE!BJ$1,DA_LMP_Basis!$C$23:$C$35,0),MATCH(LMP_BY_NODE!$A15,DA_LMP_Basis!$C$23:$AF$23,0)))</f>
        <v>116.04853206436718</v>
      </c>
      <c r="BK15" s="30">
        <f>ENERGY_PRICING!BM$19*(1+INDEX(DA_LMP_Basis!$C$23:$AF$35,MATCH(LMP_BY_NODE!BK$1,DA_LMP_Basis!$C$23:$C$35,0),MATCH(LMP_BY_NODE!$A15,DA_LMP_Basis!$C$23:$AF$23,0)))</f>
        <v>217.89328988025122</v>
      </c>
      <c r="BL15" s="30">
        <f>ENERGY_PRICING!BN$19*(1+INDEX(DA_LMP_Basis!$C$23:$AF$35,MATCH(LMP_BY_NODE!BL$1,DA_LMP_Basis!$C$23:$C$35,0),MATCH(LMP_BY_NODE!$A15,DA_LMP_Basis!$C$23:$AF$23,0)))</f>
        <v>193.00583517276544</v>
      </c>
      <c r="BM15" s="30">
        <f>ENERGY_PRICING!BO$19*(1+INDEX(DA_LMP_Basis!$C$23:$AF$35,MATCH(LMP_BY_NODE!BM$1,DA_LMP_Basis!$C$23:$C$35,0),MATCH(LMP_BY_NODE!$A15,DA_LMP_Basis!$C$23:$AF$23,0)))</f>
        <v>103.74204124760944</v>
      </c>
      <c r="BN15" s="30">
        <f>ENERGY_PRICING!BP$19*(1+INDEX(DA_LMP_Basis!$C$23:$AF$35,MATCH(LMP_BY_NODE!BN$1,DA_LMP_Basis!$C$23:$C$35,0),MATCH(LMP_BY_NODE!$A15,DA_LMP_Basis!$C$23:$AF$23,0)))</f>
        <v>63.107458019309085</v>
      </c>
      <c r="BO15" s="30">
        <f>ENERGY_PRICING!BQ$19*(1+INDEX(DA_LMP_Basis!$C$23:$AF$35,MATCH(LMP_BY_NODE!BO$1,DA_LMP_Basis!$C$23:$C$35,0),MATCH(LMP_BY_NODE!$A15,DA_LMP_Basis!$C$23:$AF$23,0)))</f>
        <v>46.713253467574567</v>
      </c>
      <c r="BP15" s="30">
        <f>ENERGY_PRICING!BR$19*(1+INDEX(DA_LMP_Basis!$C$23:$AF$35,MATCH(LMP_BY_NODE!BP$1,DA_LMP_Basis!$C$23:$C$35,0),MATCH(LMP_BY_NODE!$A15,DA_LMP_Basis!$C$23:$AF$23,0)))</f>
        <v>49.004767368991345</v>
      </c>
      <c r="BQ15" s="30">
        <f>ENERGY_PRICING!BS$19*(1+INDEX(DA_LMP_Basis!$C$23:$AF$35,MATCH(LMP_BY_NODE!BQ$1,DA_LMP_Basis!$C$23:$C$35,0),MATCH(LMP_BY_NODE!$A15,DA_LMP_Basis!$C$23:$AF$23,0)))</f>
        <v>63.377077980861316</v>
      </c>
      <c r="BR15" s="30">
        <f>ENERGY_PRICING!BT$19*(1+INDEX(DA_LMP_Basis!$C$23:$AF$35,MATCH(LMP_BY_NODE!BR$1,DA_LMP_Basis!$C$23:$C$35,0),MATCH(LMP_BY_NODE!$A15,DA_LMP_Basis!$C$23:$AF$23,0)))</f>
        <v>63.171014628609399</v>
      </c>
      <c r="BS15" s="30">
        <f>ENERGY_PRICING!BU$19*(1+INDEX(DA_LMP_Basis!$C$23:$AF$35,MATCH(LMP_BY_NODE!BS$1,DA_LMP_Basis!$C$23:$C$35,0),MATCH(LMP_BY_NODE!$A15,DA_LMP_Basis!$C$23:$AF$23,0)))</f>
        <v>42.945508498003932</v>
      </c>
      <c r="BT15" s="30">
        <f>ENERGY_PRICING!BV$19*(1+INDEX(DA_LMP_Basis!$C$23:$AF$35,MATCH(LMP_BY_NODE!BT$1,DA_LMP_Basis!$C$23:$C$35,0),MATCH(LMP_BY_NODE!$A15,DA_LMP_Basis!$C$23:$AF$23,0)))</f>
        <v>43.149511712727268</v>
      </c>
      <c r="BU15" s="30">
        <f>ENERGY_PRICING!BW$19*(1+INDEX(DA_LMP_Basis!$C$23:$AF$35,MATCH(LMP_BY_NODE!BU$1,DA_LMP_Basis!$C$23:$C$35,0),MATCH(LMP_BY_NODE!$A15,DA_LMP_Basis!$C$23:$AF$23,0)))</f>
        <v>77.107336924996147</v>
      </c>
      <c r="BV15" s="30">
        <f>ENERGY_PRICING!BX$19*(1+INDEX(DA_LMP_Basis!$C$23:$AF$35,MATCH(LMP_BY_NODE!BV$1,DA_LMP_Basis!$C$23:$C$35,0),MATCH(LMP_BY_NODE!$A15,DA_LMP_Basis!$C$23:$AF$23,0)))</f>
        <v>114.99234411599328</v>
      </c>
      <c r="BW15" s="30">
        <f>ENERGY_PRICING!BY$19*(1+INDEX(DA_LMP_Basis!$C$23:$AF$35,MATCH(LMP_BY_NODE!BW$1,DA_LMP_Basis!$C$23:$C$35,0),MATCH(LMP_BY_NODE!$A15,DA_LMP_Basis!$C$23:$AF$23,0)))</f>
        <v>217.4012675929807</v>
      </c>
      <c r="BX15" s="30">
        <f>ENERGY_PRICING!BZ$19*(1+INDEX(DA_LMP_Basis!$C$23:$AF$35,MATCH(LMP_BY_NODE!BX$1,DA_LMP_Basis!$C$23:$C$35,0),MATCH(LMP_BY_NODE!$A15,DA_LMP_Basis!$C$23:$AF$23,0)))</f>
        <v>192.57001095564314</v>
      </c>
      <c r="BY15" s="30">
        <f>ENERGY_PRICING!CA$19*(1+INDEX(DA_LMP_Basis!$C$23:$AF$35,MATCH(LMP_BY_NODE!BY$1,DA_LMP_Basis!$C$23:$C$35,0),MATCH(LMP_BY_NODE!$A15,DA_LMP_Basis!$C$23:$AF$23,0)))</f>
        <v>103.21697659770879</v>
      </c>
      <c r="BZ15" s="30">
        <f>ENERGY_PRICING!CB$19*(1+INDEX(DA_LMP_Basis!$C$23:$AF$35,MATCH(LMP_BY_NODE!BZ$1,DA_LMP_Basis!$C$23:$C$35,0),MATCH(LMP_BY_NODE!$A15,DA_LMP_Basis!$C$23:$AF$23,0)))</f>
        <v>62.282566243603824</v>
      </c>
      <c r="CA15" s="30">
        <f>ENERGY_PRICING!CC$19*(1+INDEX(DA_LMP_Basis!$C$23:$AF$35,MATCH(LMP_BY_NODE!CA$1,DA_LMP_Basis!$C$23:$C$35,0),MATCH(LMP_BY_NODE!$A15,DA_LMP_Basis!$C$23:$AF$23,0)))</f>
        <v>46.102654026379398</v>
      </c>
      <c r="CB15" s="30">
        <f>ENERGY_PRICING!CD$19*(1+INDEX(DA_LMP_Basis!$C$23:$AF$35,MATCH(LMP_BY_NODE!CB$1,DA_LMP_Basis!$C$23:$C$35,0),MATCH(LMP_BY_NODE!$A15,DA_LMP_Basis!$C$23:$AF$23,0)))</f>
        <v>48.364215034263147</v>
      </c>
      <c r="CC15" s="30">
        <f>ENERGY_PRICING!CE$19*(1+INDEX(DA_LMP_Basis!$C$23:$AF$35,MATCH(LMP_BY_NODE!CC$1,DA_LMP_Basis!$C$23:$C$35,0),MATCH(LMP_BY_NODE!$A15,DA_LMP_Basis!$C$23:$AF$23,0)))</f>
        <v>62.548661942005069</v>
      </c>
      <c r="CD15" s="30">
        <f>ENERGY_PRICING!CF$19*(1+INDEX(DA_LMP_Basis!$C$23:$AF$35,MATCH(LMP_BY_NODE!CD$1,DA_LMP_Basis!$C$23:$C$35,0),MATCH(LMP_BY_NODE!$A15,DA_LMP_Basis!$C$23:$AF$23,0)))</f>
        <v>62.345292090171036</v>
      </c>
      <c r="CE15" s="30">
        <f>ENERGY_PRICING!CG$19*(1+INDEX(DA_LMP_Basis!$C$23:$AF$35,MATCH(LMP_BY_NODE!CE$1,DA_LMP_Basis!$C$23:$C$35,0),MATCH(LMP_BY_NODE!$A15,DA_LMP_Basis!$C$23:$AF$23,0)))</f>
        <v>42.384158098616204</v>
      </c>
      <c r="CF15" s="30">
        <f>ENERGY_PRICING!CH$19*(1+INDEX(DA_LMP_Basis!$C$23:$AF$35,MATCH(LMP_BY_NODE!CF$1,DA_LMP_Basis!$C$23:$C$35,0),MATCH(LMP_BY_NODE!$A15,DA_LMP_Basis!$C$23:$AF$23,0)))</f>
        <v>42.585494741442581</v>
      </c>
      <c r="CG15" s="30">
        <f>ENERGY_PRICING!CI$19*(1+INDEX(DA_LMP_Basis!$C$23:$AF$35,MATCH(LMP_BY_NODE!CG$1,DA_LMP_Basis!$C$23:$C$35,0),MATCH(LMP_BY_NODE!$A15,DA_LMP_Basis!$C$23:$AF$23,0)))</f>
        <v>76.796105271023237</v>
      </c>
      <c r="CH15" s="30">
        <f>ENERGY_PRICING!CJ$19*(1+INDEX(DA_LMP_Basis!$C$23:$AF$35,MATCH(LMP_BY_NODE!CH$1,DA_LMP_Basis!$C$23:$C$35,0),MATCH(LMP_BY_NODE!$A15,DA_LMP_Basis!$C$23:$AF$23,0)))</f>
        <v>114.55754470797181</v>
      </c>
      <c r="CI15" s="30">
        <f>ENERGY_PRICING!CK$19*(1+INDEX(DA_LMP_Basis!$C$23:$AF$35,MATCH(LMP_BY_NODE!CI$1,DA_LMP_Basis!$C$23:$C$35,0),MATCH(LMP_BY_NODE!$A15,DA_LMP_Basis!$C$23:$AF$23,0)))</f>
        <v>219.24505660571836</v>
      </c>
      <c r="CJ15" s="30">
        <f>ENERGY_PRICING!CL$19*(1+INDEX(DA_LMP_Basis!$C$23:$AF$35,MATCH(LMP_BY_NODE!CJ$1,DA_LMP_Basis!$C$23:$C$35,0),MATCH(LMP_BY_NODE!$A15,DA_LMP_Basis!$C$23:$AF$23,0)))</f>
        <v>194.20320506860264</v>
      </c>
      <c r="CK15" s="30">
        <f>ENERGY_PRICING!CM$19*(1+INDEX(DA_LMP_Basis!$C$23:$AF$35,MATCH(LMP_BY_NODE!CK$1,DA_LMP_Basis!$C$23:$C$35,0),MATCH(LMP_BY_NODE!$A15,DA_LMP_Basis!$C$23:$AF$23,0)))</f>
        <v>105.18458753223435</v>
      </c>
      <c r="CL15" s="30">
        <f>ENERGY_PRICING!CN$19*(1+INDEX(DA_LMP_Basis!$C$23:$AF$35,MATCH(LMP_BY_NODE!CL$1,DA_LMP_Basis!$C$23:$C$35,0),MATCH(LMP_BY_NODE!$A15,DA_LMP_Basis!$C$23:$AF$23,0)))</f>
        <v>65.373740021889972</v>
      </c>
      <c r="CM15" s="30">
        <f>ENERGY_PRICING!CO$19*(1+INDEX(DA_LMP_Basis!$C$23:$AF$35,MATCH(LMP_BY_NODE!CM$1,DA_LMP_Basis!$C$23:$C$35,0),MATCH(LMP_BY_NODE!$A15,DA_LMP_Basis!$C$23:$AF$23,0)))</f>
        <v>48.39079537685528</v>
      </c>
      <c r="CN15" s="30">
        <f>ENERGY_PRICING!CP$19*(1+INDEX(DA_LMP_Basis!$C$23:$AF$35,MATCH(LMP_BY_NODE!CN$1,DA_LMP_Basis!$C$23:$C$35,0),MATCH(LMP_BY_NODE!$A15,DA_LMP_Basis!$C$23:$AF$23,0)))</f>
        <v>50.764600926144418</v>
      </c>
      <c r="CO15" s="30">
        <f>ENERGY_PRICING!CQ$19*(1+INDEX(DA_LMP_Basis!$C$23:$AF$35,MATCH(LMP_BY_NODE!CO$1,DA_LMP_Basis!$C$23:$C$35,0),MATCH(LMP_BY_NODE!$A15,DA_LMP_Basis!$C$23:$AF$23,0)))</f>
        <v>65.6530424343851</v>
      </c>
      <c r="CP15" s="30">
        <f>ENERGY_PRICING!CR$19*(1+INDEX(DA_LMP_Basis!$C$23:$AF$35,MATCH(LMP_BY_NODE!CP$1,DA_LMP_Basis!$C$23:$C$35,0),MATCH(LMP_BY_NODE!$A15,DA_LMP_Basis!$C$23:$AF$23,0)))</f>
        <v>65.439579042878592</v>
      </c>
      <c r="CQ15" s="30">
        <f>ENERGY_PRICING!CS$19*(1+INDEX(DA_LMP_Basis!$C$23:$AF$35,MATCH(LMP_BY_NODE!CQ$1,DA_LMP_Basis!$C$23:$C$35,0),MATCH(LMP_BY_NODE!$A15,DA_LMP_Basis!$C$23:$AF$23,0)))</f>
        <v>44.487745121937223</v>
      </c>
      <c r="CR15" s="30">
        <f>ENERGY_PRICING!CT$19*(1+INDEX(DA_LMP_Basis!$C$23:$AF$35,MATCH(LMP_BY_NODE!CR$1,DA_LMP_Basis!$C$23:$C$35,0),MATCH(LMP_BY_NODE!$A15,DA_LMP_Basis!$C$23:$AF$23,0)))</f>
        <v>44.699074393334477</v>
      </c>
      <c r="CS15" s="30">
        <f>ENERGY_PRICING!CU$19*(1+INDEX(DA_LMP_Basis!$C$23:$AF$35,MATCH(LMP_BY_NODE!CS$1,DA_LMP_Basis!$C$23:$C$35,0),MATCH(LMP_BY_NODE!$A15,DA_LMP_Basis!$C$23:$AF$23,0)))</f>
        <v>77.962405088852194</v>
      </c>
      <c r="CT15" s="30">
        <f>ENERGY_PRICING!CV$19*(1+INDEX(DA_LMP_Basis!$C$23:$AF$35,MATCH(LMP_BY_NODE!CT$1,DA_LMP_Basis!$C$23:$C$35,0),MATCH(LMP_BY_NODE!$A15,DA_LMP_Basis!$C$23:$AF$23,0)))</f>
        <v>116.18689848318816</v>
      </c>
      <c r="CU15" s="30">
        <f>ENERGY_PRICING!CW$19*(1+INDEX(DA_LMP_Basis!$C$23:$AF$35,MATCH(LMP_BY_NODE!CU$1,DA_LMP_Basis!$C$23:$C$35,0),MATCH(LMP_BY_NODE!$A15,DA_LMP_Basis!$C$23:$AF$23,0)))</f>
        <v>220.79395917849109</v>
      </c>
      <c r="CV15" s="30">
        <f>ENERGY_PRICING!CX$19*(1+INDEX(DA_LMP_Basis!$C$23:$AF$35,MATCH(LMP_BY_NODE!CV$1,DA_LMP_Basis!$C$23:$C$35,0),MATCH(LMP_BY_NODE!$A15,DA_LMP_Basis!$C$23:$AF$23,0)))</f>
        <v>195.57519424194314</v>
      </c>
      <c r="CW15" s="30">
        <f>ENERGY_PRICING!CY$19*(1+INDEX(DA_LMP_Basis!$C$23:$AF$35,MATCH(LMP_BY_NODE!CW$1,DA_LMP_Basis!$C$23:$C$35,0),MATCH(LMP_BY_NODE!$A15,DA_LMP_Basis!$C$23:$AF$23,0)))</f>
        <v>106.8375085647647</v>
      </c>
      <c r="CX15" s="30">
        <f>ENERGY_PRICING!CZ$19*(1+INDEX(DA_LMP_Basis!$C$23:$AF$35,MATCH(LMP_BY_NODE!CX$1,DA_LMP_Basis!$C$23:$C$35,0),MATCH(LMP_BY_NODE!$A15,DA_LMP_Basis!$C$23:$AF$23,0)))</f>
        <v>67.970526847821915</v>
      </c>
      <c r="CY15" s="30">
        <f>ENERGY_PRICING!DA$19*(1+INDEX(DA_LMP_Basis!$C$23:$AF$35,MATCH(LMP_BY_NODE!CY$1,DA_LMP_Basis!$C$23:$C$35,0),MATCH(LMP_BY_NODE!$A15,DA_LMP_Basis!$C$23:$AF$23,0)))</f>
        <v>50.312982785574874</v>
      </c>
      <c r="CZ15" s="30">
        <f>ENERGY_PRICING!DB$19*(1+INDEX(DA_LMP_Basis!$C$23:$AF$35,MATCH(LMP_BY_NODE!CZ$1,DA_LMP_Basis!$C$23:$C$35,0),MATCH(LMP_BY_NODE!$A15,DA_LMP_Basis!$C$23:$AF$23,0)))</f>
        <v>52.7810810428482</v>
      </c>
      <c r="DA15" s="30">
        <f>ENERGY_PRICING!DC$19*(1+INDEX(DA_LMP_Basis!$C$23:$AF$35,MATCH(LMP_BY_NODE!DA$1,DA_LMP_Basis!$C$23:$C$35,0),MATCH(LMP_BY_NODE!$A15,DA_LMP_Basis!$C$23:$AF$23,0)))</f>
        <v>68.260923758275624</v>
      </c>
      <c r="DB15" s="30">
        <f>ENERGY_PRICING!DD$19*(1+INDEX(DA_LMP_Basis!$C$23:$AF$35,MATCH(LMP_BY_NODE!DB$1,DA_LMP_Basis!$C$23:$C$35,0),MATCH(LMP_BY_NODE!$A15,DA_LMP_Basis!$C$23:$AF$23,0)))</f>
        <v>68.0389811376062</v>
      </c>
      <c r="DC15" s="30">
        <f>ENERGY_PRICING!DE$19*(1+INDEX(DA_LMP_Basis!$C$23:$AF$35,MATCH(LMP_BY_NODE!DC$1,DA_LMP_Basis!$C$23:$C$35,0),MATCH(LMP_BY_NODE!$A15,DA_LMP_Basis!$C$23:$AF$23,0)))</f>
        <v>46.25489490424097</v>
      </c>
      <c r="DD15" s="30">
        <f>ENERGY_PRICING!DF$19*(1+INDEX(DA_LMP_Basis!$C$23:$AF$35,MATCH(LMP_BY_NODE!DD$1,DA_LMP_Basis!$C$23:$C$35,0),MATCH(LMP_BY_NODE!$A15,DA_LMP_Basis!$C$23:$AF$23,0)))</f>
        <v>46.474618632918997</v>
      </c>
      <c r="DE15" s="30">
        <f>ENERGY_PRICING!DG$19*(1+INDEX(DA_LMP_Basis!$C$23:$AF$35,MATCH(LMP_BY_NODE!DE$1,DA_LMP_Basis!$C$23:$C$35,0),MATCH(LMP_BY_NODE!$A15,DA_LMP_Basis!$C$23:$AF$23,0)))</f>
        <v>78.942172717349678</v>
      </c>
      <c r="DF15" s="30">
        <f>ENERGY_PRICING!DH$19*(1+INDEX(DA_LMP_Basis!$C$23:$AF$35,MATCH(LMP_BY_NODE!DF$1,DA_LMP_Basis!$C$23:$C$35,0),MATCH(LMP_BY_NODE!$A15,DA_LMP_Basis!$C$23:$AF$23,0)))</f>
        <v>117.55566152329456</v>
      </c>
      <c r="DG15" s="30">
        <f>ENERGY_PRICING!DI$19*(1+INDEX(DA_LMP_Basis!$C$23:$AF$35,MATCH(LMP_BY_NODE!DG$1,DA_LMP_Basis!$C$23:$C$35,0),MATCH(LMP_BY_NODE!$A15,DA_LMP_Basis!$C$23:$AF$23,0)))</f>
        <v>223.16770780166601</v>
      </c>
      <c r="DH15" s="30">
        <f>ENERGY_PRICING!DJ$19*(1+INDEX(DA_LMP_Basis!$C$23:$AF$35,MATCH(LMP_BY_NODE!DH$1,DA_LMP_Basis!$C$23:$C$35,0),MATCH(LMP_BY_NODE!$A15,DA_LMP_Basis!$C$23:$AF$23,0)))</f>
        <v>197.67781674930839</v>
      </c>
      <c r="DI15" s="30">
        <f>ENERGY_PRICING!DK$19*(1+INDEX(DA_LMP_Basis!$C$23:$AF$35,MATCH(LMP_BY_NODE!DI$1,DA_LMP_Basis!$C$23:$C$35,0),MATCH(LMP_BY_NODE!$A15,DA_LMP_Basis!$C$23:$AF$23,0)))</f>
        <v>109.37066920001494</v>
      </c>
      <c r="DJ15" s="30">
        <f>ENERGY_PRICING!DL$19*(1+INDEX(DA_LMP_Basis!$C$23:$AF$35,MATCH(LMP_BY_NODE!DJ$1,DA_LMP_Basis!$C$23:$C$35,0),MATCH(LMP_BY_NODE!$A15,DA_LMP_Basis!$C$23:$AF$23,0)))</f>
        <v>71.950195589478071</v>
      </c>
      <c r="DK15" s="30">
        <f>ENERGY_PRICING!DM$19*(1+INDEX(DA_LMP_Basis!$C$23:$AF$35,MATCH(LMP_BY_NODE!DK$1,DA_LMP_Basis!$C$23:$C$35,0),MATCH(LMP_BY_NODE!$A15,DA_LMP_Basis!$C$23:$AF$23,0)))</f>
        <v>53.258803778540347</v>
      </c>
      <c r="DL15" s="30">
        <f>ENERGY_PRICING!DN$19*(1+INDEX(DA_LMP_Basis!$C$23:$AF$35,MATCH(LMP_BY_NODE!DL$1,DA_LMP_Basis!$C$23:$C$35,0),MATCH(LMP_BY_NODE!$A15,DA_LMP_Basis!$C$23:$AF$23,0)))</f>
        <v>55.871408985241871</v>
      </c>
      <c r="DM15" s="30">
        <f>ENERGY_PRICING!DO$19*(1+INDEX(DA_LMP_Basis!$C$23:$AF$35,MATCH(LMP_BY_NODE!DM$1,DA_LMP_Basis!$C$23:$C$35,0),MATCH(LMP_BY_NODE!$A15,DA_LMP_Basis!$C$23:$AF$23,0)))</f>
        <v>72.257595215090859</v>
      </c>
      <c r="DN15" s="30">
        <f>ENERGY_PRICING!DP$19*(1+INDEX(DA_LMP_Basis!$C$23:$AF$35,MATCH(LMP_BY_NODE!DN$1,DA_LMP_Basis!$C$23:$C$35,0),MATCH(LMP_BY_NODE!$A15,DA_LMP_Basis!$C$23:$AF$23,0)))</f>
        <v>72.022657872284043</v>
      </c>
      <c r="DO15" s="30">
        <f>ENERGY_PRICING!DQ$19*(1+INDEX(DA_LMP_Basis!$C$23:$AF$35,MATCH(LMP_BY_NODE!DO$1,DA_LMP_Basis!$C$23:$C$35,0),MATCH(LMP_BY_NODE!$A15,DA_LMP_Basis!$C$23:$AF$23,0)))</f>
        <v>48.963115186410178</v>
      </c>
      <c r="DP15" s="30">
        <f>ENERGY_PRICING!DR$19*(1+INDEX(DA_LMP_Basis!$C$23:$AF$35,MATCH(LMP_BY_NODE!DP$1,DA_LMP_Basis!$C$23:$C$35,0),MATCH(LMP_BY_NODE!$A15,DA_LMP_Basis!$C$23:$AF$23,0)))</f>
        <v>49.195703721282484</v>
      </c>
      <c r="DQ15" s="30">
        <f>ENERGY_PRICING!DS$19*(1+INDEX(DA_LMP_Basis!$C$23:$AF$35,MATCH(LMP_BY_NODE!DQ$1,DA_LMP_Basis!$C$23:$C$35,0),MATCH(LMP_BY_NODE!$A15,DA_LMP_Basis!$C$23:$AF$23,0)))</f>
        <v>80.443701670855006</v>
      </c>
      <c r="DR15" s="30">
        <f>ENERGY_PRICING!DT$19*(1+INDEX(DA_LMP_Basis!$C$23:$AF$35,MATCH(LMP_BY_NODE!DR$1,DA_LMP_Basis!$C$23:$C$35,0),MATCH(LMP_BY_NODE!$A15,DA_LMP_Basis!$C$23:$AF$23,0)))</f>
        <v>119.65333986602526</v>
      </c>
      <c r="DS15" s="30">
        <f>ENERGY_PRICING!DU$19*(1+INDEX(DA_LMP_Basis!$C$23:$AF$35,MATCH(LMP_BY_NODE!DS$1,DA_LMP_Basis!$C$23:$C$35,0),MATCH(LMP_BY_NODE!$A15,DA_LMP_Basis!$C$23:$AF$23,0)))</f>
        <v>225.90743420492154</v>
      </c>
      <c r="DT15" s="30">
        <f>ENERGY_PRICING!DV$19*(1+INDEX(DA_LMP_Basis!$C$23:$AF$35,MATCH(LMP_BY_NODE!DT$1,DA_LMP_Basis!$C$23:$C$35,0),MATCH(LMP_BY_NODE!$A15,DA_LMP_Basis!$C$23:$AF$23,0)))</f>
        <v>200.10461558692205</v>
      </c>
      <c r="DU15" s="30">
        <f>ENERGY_PRICING!DW$19*(1+INDEX(DA_LMP_Basis!$C$23:$AF$35,MATCH(LMP_BY_NODE!DU$1,DA_LMP_Basis!$C$23:$C$35,0),MATCH(LMP_BY_NODE!$A15,DA_LMP_Basis!$C$23:$AF$23,0)))</f>
        <v>112.29438530387104</v>
      </c>
      <c r="DV15" s="30">
        <f>ENERGY_PRICING!DX$19*(1+INDEX(DA_LMP_Basis!$C$23:$AF$35,MATCH(LMP_BY_NODE!DV$1,DA_LMP_Basis!$C$23:$C$35,0),MATCH(LMP_BY_NODE!$A15,DA_LMP_Basis!$C$23:$AF$23,0)))</f>
        <v>76.543438286399834</v>
      </c>
      <c r="DW15" s="30">
        <f>ENERGY_PRICING!DY$19*(1+INDEX(DA_LMP_Basis!$C$23:$AF$35,MATCH(LMP_BY_NODE!DW$1,DA_LMP_Basis!$C$23:$C$35,0),MATCH(LMP_BY_NODE!$A15,DA_LMP_Basis!$C$23:$AF$23,0)))</f>
        <v>56.658803034947425</v>
      </c>
      <c r="DX15" s="30">
        <f>ENERGY_PRICING!DZ$19*(1+INDEX(DA_LMP_Basis!$C$23:$AF$35,MATCH(LMP_BY_NODE!DX$1,DA_LMP_Basis!$C$23:$C$35,0),MATCH(LMP_BY_NODE!$A15,DA_LMP_Basis!$C$23:$AF$23,0)))</f>
        <v>59.438194859632475</v>
      </c>
      <c r="DY15" s="30">
        <f>ENERGY_PRICING!EA$19*(1+INDEX(DA_LMP_Basis!$C$23:$AF$35,MATCH(LMP_BY_NODE!DY$1,DA_LMP_Basis!$C$23:$C$35,0),MATCH(LMP_BY_NODE!$A15,DA_LMP_Basis!$C$23:$AF$23,0)))</f>
        <v>76.870462057212151</v>
      </c>
      <c r="DZ15" s="30">
        <f>ENERGY_PRICING!EB$19*(1+INDEX(DA_LMP_Basis!$C$23:$AF$35,MATCH(LMP_BY_NODE!DZ$1,DA_LMP_Basis!$C$23:$C$35,0),MATCH(LMP_BY_NODE!$A15,DA_LMP_Basis!$C$23:$AF$23,0)))</f>
        <v>76.620526503139331</v>
      </c>
      <c r="EA15" s="30">
        <f>ENERGY_PRICING!EC$19*(1+INDEX(DA_LMP_Basis!$C$23:$AF$35,MATCH(LMP_BY_NODE!EA$1,DA_LMP_Basis!$C$23:$C$35,0),MATCH(LMP_BY_NODE!$A15,DA_LMP_Basis!$C$23:$AF$23,0)))</f>
        <v>52.088881133339818</v>
      </c>
      <c r="EB15" s="30">
        <f>ENERGY_PRICING!ED$19*(1+INDEX(DA_LMP_Basis!$C$23:$AF$35,MATCH(LMP_BY_NODE!EB$1,DA_LMP_Basis!$C$23:$C$35,0),MATCH(LMP_BY_NODE!$A15,DA_LMP_Basis!$C$23:$AF$23,0)))</f>
        <v>52.336317933466127</v>
      </c>
      <c r="EC15" s="30">
        <f>ENERGY_PRICING!EE$19*(1+INDEX(DA_LMP_Basis!$C$23:$AF$35,MATCH(LMP_BY_NODE!EC$1,DA_LMP_Basis!$C$23:$C$35,0),MATCH(LMP_BY_NODE!$A15,DA_LMP_Basis!$C$23:$AF$23,0)))</f>
        <v>82.176732068011844</v>
      </c>
      <c r="ED15" s="30">
        <f>ENERGY_PRICING!EF$19*(1+INDEX(DA_LMP_Basis!$C$23:$AF$35,MATCH(LMP_BY_NODE!ED$1,DA_LMP_Basis!$C$23:$C$35,0),MATCH(LMP_BY_NODE!$A15,DA_LMP_Basis!$C$23:$AF$23,0)))</f>
        <v>122.07443226182829</v>
      </c>
      <c r="EE15" s="30">
        <f>ENERGY_PRICING!EG$19*(1+INDEX(DA_LMP_Basis!$C$23:$AF$35,MATCH(LMP_BY_NODE!EE$1,DA_LMP_Basis!$C$23:$C$35,0),MATCH(LMP_BY_NODE!$A15,DA_LMP_Basis!$C$23:$AF$23,0)))</f>
        <v>227.22306283249642</v>
      </c>
      <c r="EF15" s="30">
        <f>ENERGY_PRICING!EH$19*(1+INDEX(DA_LMP_Basis!$C$23:$AF$35,MATCH(LMP_BY_NODE!EF$1,DA_LMP_Basis!$C$23:$C$35,0),MATCH(LMP_BY_NODE!$A15,DA_LMP_Basis!$C$23:$AF$23,0)))</f>
        <v>201.26997502585584</v>
      </c>
      <c r="EG15" s="30">
        <f>ENERGY_PRICING!EI$19*(1+INDEX(DA_LMP_Basis!$C$23:$AF$35,MATCH(LMP_BY_NODE!EG$1,DA_LMP_Basis!$C$23:$C$35,0),MATCH(LMP_BY_NODE!$A15,DA_LMP_Basis!$C$23:$AF$23,0)))</f>
        <v>113.69836659213549</v>
      </c>
      <c r="EH15" s="30">
        <f>ENERGY_PRICING!EJ$19*(1+INDEX(DA_LMP_Basis!$C$23:$AF$35,MATCH(LMP_BY_NODE!EH$1,DA_LMP_Basis!$C$23:$C$35,0),MATCH(LMP_BY_NODE!$A15,DA_LMP_Basis!$C$23:$AF$23,0)))</f>
        <v>78.749133562500759</v>
      </c>
      <c r="EI15" s="30">
        <f>ENERGY_PRICING!EK$19*(1+INDEX(DA_LMP_Basis!$C$23:$AF$35,MATCH(LMP_BY_NODE!EI$1,DA_LMP_Basis!$C$23:$C$35,0),MATCH(LMP_BY_NODE!$A15,DA_LMP_Basis!$C$23:$AF$23,0)))</f>
        <v>58.291497580704743</v>
      </c>
      <c r="EJ15" s="30">
        <f>ENERGY_PRICING!EL$19*(1+INDEX(DA_LMP_Basis!$C$23:$AF$35,MATCH(LMP_BY_NODE!EJ$1,DA_LMP_Basis!$C$23:$C$35,0),MATCH(LMP_BY_NODE!$A15,DA_LMP_Basis!$C$23:$AF$23,0)))</f>
        <v>61.15098107040231</v>
      </c>
      <c r="EK15" s="30">
        <f>ENERGY_PRICING!EM$19*(1+INDEX(DA_LMP_Basis!$C$23:$AF$35,MATCH(LMP_BY_NODE!EK$1,DA_LMP_Basis!$C$23:$C$35,0),MATCH(LMP_BY_NODE!$A15,DA_LMP_Basis!$C$23:$AF$23,0)))</f>
        <v>79.085580933854189</v>
      </c>
      <c r="EL15" s="30">
        <f>ENERGY_PRICING!EN$19*(1+INDEX(DA_LMP_Basis!$C$23:$AF$35,MATCH(LMP_BY_NODE!EL$1,DA_LMP_Basis!$C$23:$C$35,0),MATCH(LMP_BY_NODE!$A15,DA_LMP_Basis!$C$23:$AF$23,0)))</f>
        <v>78.82844317299147</v>
      </c>
      <c r="EM15" s="30">
        <f>ENERGY_PRICING!EO$19*(1+INDEX(DA_LMP_Basis!$C$23:$AF$35,MATCH(LMP_BY_NODE!EM$1,DA_LMP_Basis!$C$23:$C$35,0),MATCH(LMP_BY_NODE!$A15,DA_LMP_Basis!$C$23:$AF$23,0)))</f>
        <v>53.589887641870334</v>
      </c>
      <c r="EN15" s="30">
        <f>ENERGY_PRICING!EP$19*(1+INDEX(DA_LMP_Basis!$C$23:$AF$35,MATCH(LMP_BY_NODE!EN$1,DA_LMP_Basis!$C$23:$C$35,0),MATCH(LMP_BY_NODE!$A15,DA_LMP_Basis!$C$23:$AF$23,0)))</f>
        <v>53.844454644054331</v>
      </c>
      <c r="EO15" s="30">
        <f>ENERGY_PRICING!EQ$19*(1+INDEX(DA_LMP_Basis!$C$23:$AF$35,MATCH(LMP_BY_NODE!EO$1,DA_LMP_Basis!$C$23:$C$35,0),MATCH(LMP_BY_NODE!$A15,DA_LMP_Basis!$C$23:$AF$23,0)))</f>
        <v>83.008940860921868</v>
      </c>
      <c r="EP15" s="30">
        <f>ENERGY_PRICING!ER$19*(1+INDEX(DA_LMP_Basis!$C$23:$AF$35,MATCH(LMP_BY_NODE!EP$1,DA_LMP_Basis!$C$23:$C$35,0),MATCH(LMP_BY_NODE!$A15,DA_LMP_Basis!$C$23:$AF$23,0)))</f>
        <v>123.23705144239224</v>
      </c>
      <c r="EQ15" s="30">
        <f>ENERGY_PRICING!ES$19*(1+INDEX(DA_LMP_Basis!$C$23:$AF$35,MATCH(LMP_BY_NODE!EQ$1,DA_LMP_Basis!$C$23:$C$35,0),MATCH(LMP_BY_NODE!$A15,DA_LMP_Basis!$C$23:$AF$23,0)))</f>
        <v>229.29386141462851</v>
      </c>
      <c r="ER15" s="30">
        <f>ENERGY_PRICING!ET$19*(1+INDEX(DA_LMP_Basis!$C$23:$AF$35,MATCH(LMP_BY_NODE!ER$1,DA_LMP_Basis!$C$23:$C$35,0),MATCH(LMP_BY_NODE!$A15,DA_LMP_Basis!$C$23:$AF$23,0)))</f>
        <v>203.10425000531313</v>
      </c>
      <c r="ES15" s="30">
        <f>ENERGY_PRICING!EU$19*(1+INDEX(DA_LMP_Basis!$C$23:$AF$35,MATCH(LMP_BY_NODE!ES$1,DA_LMP_Basis!$C$23:$C$35,0),MATCH(LMP_BY_NODE!$A15,DA_LMP_Basis!$C$23:$AF$23,0)))</f>
        <v>115.90823220325186</v>
      </c>
      <c r="ET15" s="30">
        <f>ENERGY_PRICING!EV$19*(1+INDEX(DA_LMP_Basis!$C$23:$AF$35,MATCH(LMP_BY_NODE!ET$1,DA_LMP_Basis!$C$23:$C$35,0),MATCH(LMP_BY_NODE!$A15,DA_LMP_Basis!$C$23:$AF$23,0)))</f>
        <v>82.220896455639149</v>
      </c>
      <c r="EU15" s="30">
        <f>ENERGY_PRICING!EW$19*(1+INDEX(DA_LMP_Basis!$C$23:$AF$35,MATCH(LMP_BY_NODE!EU$1,DA_LMP_Basis!$C$23:$C$35,0),MATCH(LMP_BY_NODE!$A15,DA_LMP_Basis!$C$23:$AF$23,0)))</f>
        <v>60.861357706537603</v>
      </c>
      <c r="EV15" s="30">
        <f>ENERGY_PRICING!EX$19*(1+INDEX(DA_LMP_Basis!$C$23:$AF$35,MATCH(LMP_BY_NODE!EV$1,DA_LMP_Basis!$C$23:$C$35,0),MATCH(LMP_BY_NODE!$A15,DA_LMP_Basis!$C$23:$AF$23,0)))</f>
        <v>63.846905423534828</v>
      </c>
      <c r="EW15" s="30">
        <f>ENERGY_PRICING!EY$19*(1+INDEX(DA_LMP_Basis!$C$23:$AF$35,MATCH(LMP_BY_NODE!EW$1,DA_LMP_Basis!$C$23:$C$35,0),MATCH(LMP_BY_NODE!$A15,DA_LMP_Basis!$C$23:$AF$23,0)))</f>
        <v>82.572176567957683</v>
      </c>
      <c r="EX15" s="30">
        <f>ENERGY_PRICING!EZ$19*(1+INDEX(DA_LMP_Basis!$C$23:$AF$35,MATCH(LMP_BY_NODE!EX$1,DA_LMP_Basis!$C$23:$C$35,0),MATCH(LMP_BY_NODE!$A15,DA_LMP_Basis!$C$23:$AF$23,0)))</f>
        <v>82.303702538412338</v>
      </c>
      <c r="EY15" s="30">
        <f>ENERGY_PRICING!FA$19*(1+INDEX(DA_LMP_Basis!$C$23:$AF$35,MATCH(LMP_BY_NODE!EY$1,DA_LMP_Basis!$C$23:$C$35,0),MATCH(LMP_BY_NODE!$A15,DA_LMP_Basis!$C$23:$AF$23,0)))</f>
        <v>55.952470884958821</v>
      </c>
      <c r="EZ15" s="30">
        <f>ENERGY_PRICING!FB$19*(1+INDEX(DA_LMP_Basis!$C$23:$AF$35,MATCH(LMP_BY_NODE!EZ$1,DA_LMP_Basis!$C$23:$C$35,0),MATCH(LMP_BY_NODE!$A15,DA_LMP_Basis!$C$23:$AF$23,0)))</f>
        <v>56.218260820424973</v>
      </c>
      <c r="FA15" s="30">
        <f>ENERGY_PRICING!FC$19*(1+INDEX(DA_LMP_Basis!$C$23:$AF$35,MATCH(LMP_BY_NODE!FA$1,DA_LMP_Basis!$C$23:$C$35,0),MATCH(LMP_BY_NODE!$A15,DA_LMP_Basis!$C$23:$AF$23,0)))</f>
        <v>84.318836945786302</v>
      </c>
      <c r="FB15" s="30">
        <f>ENERGY_PRICING!FD$19*(1+INDEX(DA_LMP_Basis!$C$23:$AF$35,MATCH(LMP_BY_NODE!FB$1,DA_LMP_Basis!$C$23:$C$35,0),MATCH(LMP_BY_NODE!$A15,DA_LMP_Basis!$C$23:$AF$23,0)))</f>
        <v>125.06701325700342</v>
      </c>
      <c r="FC15" s="30">
        <f>ENERGY_PRICING!FE$19*(1+INDEX(DA_LMP_Basis!$C$23:$AF$35,MATCH(LMP_BY_NODE!FC$1,DA_LMP_Basis!$C$23:$C$35,0),MATCH(LMP_BY_NODE!$A15,DA_LMP_Basis!$C$23:$AF$23,0)))</f>
        <v>230.79806859856924</v>
      </c>
      <c r="FD15" s="30">
        <f>ENERGY_PRICING!FF$19*(1+INDEX(DA_LMP_Basis!$C$23:$AF$35,MATCH(LMP_BY_NODE!FD$1,DA_LMP_Basis!$C$23:$C$35,0),MATCH(LMP_BY_NODE!$A15,DA_LMP_Basis!$C$23:$AF$23,0)))</f>
        <v>204.43664883213754</v>
      </c>
      <c r="FE15" s="30">
        <f>ENERGY_PRICING!FG$19*(1+INDEX(DA_LMP_Basis!$C$23:$AF$35,MATCH(LMP_BY_NODE!FE$1,DA_LMP_Basis!$C$23:$C$35,0),MATCH(LMP_BY_NODE!$A15,DA_LMP_Basis!$C$23:$AF$23,0)))</f>
        <v>117.51345627307052</v>
      </c>
      <c r="FF15" s="30">
        <f>ENERGY_PRICING!FH$19*(1+INDEX(DA_LMP_Basis!$C$23:$AF$35,MATCH(LMP_BY_NODE!FF$1,DA_LMP_Basis!$C$23:$C$35,0),MATCH(LMP_BY_NODE!$A15,DA_LMP_Basis!$C$23:$AF$23,0)))</f>
        <v>84.742749971407349</v>
      </c>
      <c r="FG15" s="30">
        <f>ENERGY_PRICING!FI$19*(1+INDEX(DA_LMP_Basis!$C$23:$AF$35,MATCH(LMP_BY_NODE!FG$1,DA_LMP_Basis!$C$23:$C$35,0),MATCH(LMP_BY_NODE!$A15,DA_LMP_Basis!$C$23:$AF$23,0)))</f>
        <v>62.728078157456871</v>
      </c>
      <c r="FH15" s="30">
        <f>ENERGY_PRICING!FJ$19*(1+INDEX(DA_LMP_Basis!$C$23:$AF$35,MATCH(LMP_BY_NODE!FH$1,DA_LMP_Basis!$C$23:$C$35,0),MATCH(LMP_BY_NODE!$A15,DA_LMP_Basis!$C$23:$AF$23,0)))</f>
        <v>65.80519765646045</v>
      </c>
      <c r="FI15" s="30">
        <f>ENERGY_PRICING!FK$19*(1+INDEX(DA_LMP_Basis!$C$23:$AF$35,MATCH(LMP_BY_NODE!FI$1,DA_LMP_Basis!$C$23:$C$35,0),MATCH(LMP_BY_NODE!$A15,DA_LMP_Basis!$C$23:$AF$23,0)))</f>
        <v>85.104804437016298</v>
      </c>
      <c r="FJ15" s="30">
        <f>ENERGY_PRICING!FL$19*(1+INDEX(DA_LMP_Basis!$C$23:$AF$35,MATCH(LMP_BY_NODE!FJ$1,DA_LMP_Basis!$C$23:$C$35,0),MATCH(LMP_BY_NODE!$A15,DA_LMP_Basis!$C$23:$AF$23,0)))</f>
        <v>84.828095856347261</v>
      </c>
      <c r="FK15" s="30">
        <f>ENERGY_PRICING!FM$19*(1+INDEX(DA_LMP_Basis!$C$23:$AF$35,MATCH(LMP_BY_NODE!FK$1,DA_LMP_Basis!$C$23:$C$35,0),MATCH(LMP_BY_NODE!$A15,DA_LMP_Basis!$C$23:$AF$23,0)))</f>
        <v>57.668627500853674</v>
      </c>
      <c r="FL15" s="30">
        <f>ENERGY_PRICING!FN$19*(1+INDEX(DA_LMP_Basis!$C$23:$AF$35,MATCH(LMP_BY_NODE!FL$1,DA_LMP_Basis!$C$23:$C$35,0),MATCH(LMP_BY_NODE!$A15,DA_LMP_Basis!$C$23:$AF$23,0)))</f>
        <v>57.942569661752849</v>
      </c>
      <c r="FM15" s="30">
        <f>ENERGY_PRICING!FO$19*(1+INDEX(DA_LMP_Basis!$C$23:$AF$35,MATCH(LMP_BY_NODE!FM$1,DA_LMP_Basis!$C$23:$C$35,0),MATCH(LMP_BY_NODE!$A15,DA_LMP_Basis!$C$23:$AF$23,0)))</f>
        <v>85.270332237540003</v>
      </c>
      <c r="FN15" s="30">
        <f>ENERGY_PRICING!FP$19*(1+INDEX(DA_LMP_Basis!$C$23:$AF$35,MATCH(LMP_BY_NODE!FN$1,DA_LMP_Basis!$C$23:$C$35,0),MATCH(LMP_BY_NODE!$A15,DA_LMP_Basis!$C$23:$AF$23,0)))</f>
        <v>126.39627904442793</v>
      </c>
      <c r="FO15" s="30">
        <f>ENERGY_PRICING!FQ$19*(1+INDEX(DA_LMP_Basis!$C$23:$AF$35,MATCH(LMP_BY_NODE!FO$1,DA_LMP_Basis!$C$23:$C$35,0),MATCH(LMP_BY_NODE!$A15,DA_LMP_Basis!$C$23:$AF$23,0)))</f>
        <v>231.09618047896524</v>
      </c>
      <c r="FP15" s="30">
        <f>ENERGY_PRICING!FR$19*(1+INDEX(DA_LMP_Basis!$C$23:$AF$35,MATCH(LMP_BY_NODE!FP$1,DA_LMP_Basis!$C$23:$C$35,0),MATCH(LMP_BY_NODE!$A15,DA_LMP_Basis!$C$23:$AF$23,0)))</f>
        <v>204.70071080707206</v>
      </c>
      <c r="FQ15" s="30">
        <f>ENERGY_PRICING!FS$19*(1+INDEX(DA_LMP_Basis!$C$23:$AF$35,MATCH(LMP_BY_NODE!FQ$1,DA_LMP_Basis!$C$23:$C$35,0),MATCH(LMP_BY_NODE!$A15,DA_LMP_Basis!$C$23:$AF$23,0)))</f>
        <v>117.83158822392116</v>
      </c>
      <c r="FR15" s="30">
        <f>ENERGY_PRICING!FT$19*(1+INDEX(DA_LMP_Basis!$C$23:$AF$35,MATCH(LMP_BY_NODE!FR$1,DA_LMP_Basis!$C$23:$C$35,0),MATCH(LMP_BY_NODE!$A15,DA_LMP_Basis!$C$23:$AF$23,0)))</f>
        <v>85.24254448222699</v>
      </c>
      <c r="FS15" s="30">
        <f>ENERGY_PRICING!FU$19*(1+INDEX(DA_LMP_Basis!$C$23:$AF$35,MATCH(LMP_BY_NODE!FS$1,DA_LMP_Basis!$C$23:$C$35,0),MATCH(LMP_BY_NODE!$A15,DA_LMP_Basis!$C$23:$AF$23,0)))</f>
        <v>63.098034869363673</v>
      </c>
      <c r="FT15" s="30">
        <f>ENERGY_PRICING!FV$19*(1+INDEX(DA_LMP_Basis!$C$23:$AF$35,MATCH(LMP_BY_NODE!FT$1,DA_LMP_Basis!$C$23:$C$35,0),MATCH(LMP_BY_NODE!$A15,DA_LMP_Basis!$C$23:$AF$23,0)))</f>
        <v>66.193302557271409</v>
      </c>
      <c r="FU15" s="30">
        <f>ENERGY_PRICING!FW$19*(1+INDEX(DA_LMP_Basis!$C$23:$AF$35,MATCH(LMP_BY_NODE!FU$1,DA_LMP_Basis!$C$23:$C$35,0),MATCH(LMP_BY_NODE!$A15,DA_LMP_Basis!$C$23:$AF$23,0)))</f>
        <v>85.60673426719471</v>
      </c>
      <c r="FV15" s="30">
        <f>ENERGY_PRICING!FX$19*(1+INDEX(DA_LMP_Basis!$C$23:$AF$35,MATCH(LMP_BY_NODE!FV$1,DA_LMP_Basis!$C$23:$C$35,0),MATCH(LMP_BY_NODE!$A15,DA_LMP_Basis!$C$23:$AF$23,0)))</f>
        <v>85.328393718838029</v>
      </c>
      <c r="FW15" s="30">
        <f>ENERGY_PRICING!FY$19*(1+INDEX(DA_LMP_Basis!$C$23:$AF$35,MATCH(LMP_BY_NODE!FW$1,DA_LMP_Basis!$C$23:$C$35,0),MATCH(LMP_BY_NODE!$A15,DA_LMP_Basis!$C$23:$AF$23,0)))</f>
        <v>58.008744661096337</v>
      </c>
      <c r="FX15" s="30">
        <f>ENERGY_PRICING!FZ$19*(1+INDEX(DA_LMP_Basis!$C$23:$AF$35,MATCH(LMP_BY_NODE!FX$1,DA_LMP_Basis!$C$23:$C$35,0),MATCH(LMP_BY_NODE!$A15,DA_LMP_Basis!$C$23:$AF$23,0)))</f>
        <v>58.28430247393441</v>
      </c>
      <c r="FY15" s="30">
        <f>ENERGY_PRICING!GA$19*(1+INDEX(DA_LMP_Basis!$C$23:$AF$35,MATCH(LMP_BY_NODE!FY$1,DA_LMP_Basis!$C$23:$C$35,0),MATCH(LMP_BY_NODE!$A15,DA_LMP_Basis!$C$23:$AF$23,0)))</f>
        <v>85.458904698595234</v>
      </c>
      <c r="FZ15" s="30">
        <f>ENERGY_PRICING!GB$19*(1+INDEX(DA_LMP_Basis!$C$23:$AF$35,MATCH(LMP_BY_NODE!FZ$1,DA_LMP_Basis!$C$23:$C$35,0),MATCH(LMP_BY_NODE!$A15,DA_LMP_Basis!$C$23:$AF$23,0)))</f>
        <v>126.65972009674165</v>
      </c>
      <c r="GA15" s="30">
        <f>ENERGY_PRICING!GC$19*(1+INDEX(DA_LMP_Basis!$C$23:$AF$35,MATCH(LMP_BY_NODE!GA$1,DA_LMP_Basis!$C$23:$C$35,0),MATCH(LMP_BY_NODE!$A15,DA_LMP_Basis!$C$23:$AF$23,0)))</f>
        <v>232.02088353210411</v>
      </c>
      <c r="GB15" s="30">
        <f>ENERGY_PRICING!GD$19*(1+INDEX(DA_LMP_Basis!$C$23:$AF$35,MATCH(LMP_BY_NODE!GB$1,DA_LMP_Basis!$C$23:$C$35,0),MATCH(LMP_BY_NODE!$A15,DA_LMP_Basis!$C$23:$AF$23,0)))</f>
        <v>205.51979562219398</v>
      </c>
      <c r="GC15" s="30">
        <f>ENERGY_PRICING!GE$19*(1+INDEX(DA_LMP_Basis!$C$23:$AF$35,MATCH(LMP_BY_NODE!GC$1,DA_LMP_Basis!$C$23:$C$35,0),MATCH(LMP_BY_NODE!$A15,DA_LMP_Basis!$C$23:$AF$23,0)))</f>
        <v>118.81839084937103</v>
      </c>
      <c r="GD15" s="30">
        <f>ENERGY_PRICING!GF$19*(1+INDEX(DA_LMP_Basis!$C$23:$AF$35,MATCH(LMP_BY_NODE!GD$1,DA_LMP_Basis!$C$23:$C$35,0),MATCH(LMP_BY_NODE!$A15,DA_LMP_Basis!$C$23:$AF$23,0)))</f>
        <v>86.79283999370729</v>
      </c>
      <c r="GE15" s="30">
        <f>ENERGY_PRICING!GG$19*(1+INDEX(DA_LMP_Basis!$C$23:$AF$35,MATCH(LMP_BY_NODE!GE$1,DA_LMP_Basis!$C$23:$C$35,0),MATCH(LMP_BY_NODE!$A15,DA_LMP_Basis!$C$23:$AF$23,0)))</f>
        <v>64.245590949902748</v>
      </c>
      <c r="GF15" s="30">
        <f>ENERGY_PRICING!GH$19*(1+INDEX(DA_LMP_Basis!$C$23:$AF$35,MATCH(LMP_BY_NODE!GF$1,DA_LMP_Basis!$C$23:$C$35,0),MATCH(LMP_BY_NODE!$A15,DA_LMP_Basis!$C$23:$AF$23,0)))</f>
        <v>67.397151884716024</v>
      </c>
      <c r="GG15" s="30">
        <f>ENERGY_PRICING!GI$19*(1+INDEX(DA_LMP_Basis!$C$23:$AF$35,MATCH(LMP_BY_NODE!GG$1,DA_LMP_Basis!$C$23:$C$35,0),MATCH(LMP_BY_NODE!$A15,DA_LMP_Basis!$C$23:$AF$23,0)))</f>
        <v>87.163653252814512</v>
      </c>
      <c r="GH15" s="30">
        <f>ENERGY_PRICING!GJ$19*(1+INDEX(DA_LMP_Basis!$C$23:$AF$35,MATCH(LMP_BY_NODE!GH$1,DA_LMP_Basis!$C$23:$C$35,0),MATCH(LMP_BY_NODE!$A15,DA_LMP_Basis!$C$23:$AF$23,0)))</f>
        <v>86.880250559663807</v>
      </c>
      <c r="GI15" s="30">
        <f>ENERGY_PRICING!GK$19*(1+INDEX(DA_LMP_Basis!$C$23:$AF$35,MATCH(LMP_BY_NODE!GI$1,DA_LMP_Basis!$C$23:$C$35,0),MATCH(LMP_BY_NODE!$A15,DA_LMP_Basis!$C$23:$AF$23,0)))</f>
        <v>59.063742456163986</v>
      </c>
      <c r="GJ15" s="30">
        <f>ENERGY_PRICING!GL$19*(1+INDEX(DA_LMP_Basis!$C$23:$AF$35,MATCH(LMP_BY_NODE!GJ$1,DA_LMP_Basis!$C$23:$C$35,0),MATCH(LMP_BY_NODE!$A15,DA_LMP_Basis!$C$23:$AF$23,0)))</f>
        <v>59.344311804532715</v>
      </c>
      <c r="GK15" s="30">
        <f>ENERGY_PRICING!GM$19*(1+INDEX(DA_LMP_Basis!$C$23:$AF$35,MATCH(LMP_BY_NODE!GK$1,DA_LMP_Basis!$C$23:$C$35,0),MATCH(LMP_BY_NODE!$A15,DA_LMP_Basis!$C$23:$AF$23,0)))</f>
        <v>86.043831170643344</v>
      </c>
      <c r="GL15" s="30">
        <f>ENERGY_PRICING!GN$19*(1+INDEX(DA_LMP_Basis!$C$23:$AF$35,MATCH(LMP_BY_NODE!GL$1,DA_LMP_Basis!$C$23:$C$35,0),MATCH(LMP_BY_NODE!$A15,DA_LMP_Basis!$C$23:$AF$23,0)))</f>
        <v>127.47687889320761</v>
      </c>
      <c r="GM15" s="30">
        <f>ENERGY_PRICING!GO$19*(1+INDEX(DA_LMP_Basis!$C$23:$AF$35,MATCH(LMP_BY_NODE!GM$1,DA_LMP_Basis!$C$23:$C$35,0),MATCH(LMP_BY_NODE!$A15,DA_LMP_Basis!$C$23:$AF$23,0)))</f>
        <v>233.32182214356558</v>
      </c>
      <c r="GN15" s="30">
        <f>ENERGY_PRICING!GP$19*(1+INDEX(DA_LMP_Basis!$C$23:$AF$35,MATCH(LMP_BY_NODE!GN$1,DA_LMP_Basis!$C$23:$C$35,0),MATCH(LMP_BY_NODE!$A15,DA_LMP_Basis!$C$23:$AF$23,0)))</f>
        <v>206.67214291729246</v>
      </c>
      <c r="GO15" s="30">
        <f>ENERGY_PRICING!GQ$19*(1+INDEX(DA_LMP_Basis!$C$23:$AF$35,MATCH(LMP_BY_NODE!GO$1,DA_LMP_Basis!$C$23:$C$35,0),MATCH(LMP_BY_NODE!$A15,DA_LMP_Basis!$C$23:$AF$23,0)))</f>
        <v>120.20669559539913</v>
      </c>
      <c r="GP15" s="30">
        <f>ENERGY_PRICING!GR$19*(1+INDEX(DA_LMP_Basis!$C$23:$AF$35,MATCH(LMP_BY_NODE!GP$1,DA_LMP_Basis!$C$23:$C$35,0),MATCH(LMP_BY_NODE!$A15,DA_LMP_Basis!$C$23:$AF$23,0)))</f>
        <v>88.973906967817726</v>
      </c>
      <c r="GQ15" s="30">
        <f>ENERGY_PRICING!GS$19*(1+INDEX(DA_LMP_Basis!$C$23:$AF$35,MATCH(LMP_BY_NODE!GQ$1,DA_LMP_Basis!$C$23:$C$35,0),MATCH(LMP_BY_NODE!$A15,DA_LMP_Basis!$C$23:$AF$23,0)))</f>
        <v>65.860055192151322</v>
      </c>
      <c r="GR15" s="30">
        <f>ENERGY_PRICING!GT$19*(1+INDEX(DA_LMP_Basis!$C$23:$AF$35,MATCH(LMP_BY_NODE!GR$1,DA_LMP_Basis!$C$23:$C$35,0),MATCH(LMP_BY_NODE!$A15,DA_LMP_Basis!$C$23:$AF$23,0)))</f>
        <v>69.090813506291227</v>
      </c>
      <c r="GS15" s="30">
        <f>ENERGY_PRICING!GU$19*(1+INDEX(DA_LMP_Basis!$C$23:$AF$35,MATCH(LMP_BY_NODE!GS$1,DA_LMP_Basis!$C$23:$C$35,0),MATCH(LMP_BY_NODE!$A15,DA_LMP_Basis!$C$23:$AF$23,0)))</f>
        <v>89.354038605642145</v>
      </c>
      <c r="GT15" s="30">
        <f>ENERGY_PRICING!GV$19*(1+INDEX(DA_LMP_Basis!$C$23:$AF$35,MATCH(LMP_BY_NODE!GT$1,DA_LMP_Basis!$C$23:$C$35,0),MATCH(LMP_BY_NODE!$A15,DA_LMP_Basis!$C$23:$AF$23,0)))</f>
        <v>89.063514123937793</v>
      </c>
      <c r="GU15" s="30">
        <f>ENERGY_PRICING!GW$19*(1+INDEX(DA_LMP_Basis!$C$23:$AF$35,MATCH(LMP_BY_NODE!GU$1,DA_LMP_Basis!$C$23:$C$35,0),MATCH(LMP_BY_NODE!$A15,DA_LMP_Basis!$C$23:$AF$23,0)))</f>
        <v>60.54798906046733</v>
      </c>
      <c r="GV15" s="30">
        <f>ENERGY_PRICING!GX$19*(1+INDEX(DA_LMP_Basis!$C$23:$AF$35,MATCH(LMP_BY_NODE!GV$1,DA_LMP_Basis!$C$23:$C$35,0),MATCH(LMP_BY_NODE!$A15,DA_LMP_Basis!$C$23:$AF$23,0)))</f>
        <v>60.835608996646286</v>
      </c>
      <c r="GW15" s="30">
        <f>ENERGY_PRICING!GY$19*(1+INDEX(DA_LMP_Basis!$C$23:$AF$35,MATCH(LMP_BY_NODE!GW$1,DA_LMP_Basis!$C$23:$C$35,0),MATCH(LMP_BY_NODE!$A15,DA_LMP_Basis!$C$23:$AF$23,0)))</f>
        <v>86.866747705600531</v>
      </c>
      <c r="GX15" s="30">
        <f>ENERGY_PRICING!GZ$19*(1+INDEX(DA_LMP_Basis!$C$23:$AF$35,MATCH(LMP_BY_NODE!GX$1,DA_LMP_Basis!$C$23:$C$35,0),MATCH(LMP_BY_NODE!$A15,DA_LMP_Basis!$C$23:$AF$23,0)))</f>
        <v>128.62651652705065</v>
      </c>
      <c r="GY15" s="30">
        <f>ENERGY_PRICING!HA$19*(1+INDEX(DA_LMP_Basis!$C$23:$AF$35,MATCH(LMP_BY_NODE!GY$1,DA_LMP_Basis!$C$23:$C$35,0),MATCH(LMP_BY_NODE!$A15,DA_LMP_Basis!$C$23:$AF$23,0)))</f>
        <v>235.12645606481044</v>
      </c>
      <c r="GZ15" s="30">
        <f>ENERGY_PRICING!HB$19*(1+INDEX(DA_LMP_Basis!$C$23:$AF$35,MATCH(LMP_BY_NODE!GZ$1,DA_LMP_Basis!$C$23:$C$35,0),MATCH(LMP_BY_NODE!$A15,DA_LMP_Basis!$C$23:$AF$23,0)))</f>
        <v>208.2706541763697</v>
      </c>
      <c r="HA15" s="30">
        <f>ENERGY_PRICING!HC$19*(1+INDEX(DA_LMP_Basis!$C$23:$AF$35,MATCH(LMP_BY_NODE!HA$1,DA_LMP_Basis!$C$23:$C$35,0),MATCH(LMP_BY_NODE!$A15,DA_LMP_Basis!$C$23:$AF$23,0)))</f>
        <v>122.13252193004297</v>
      </c>
      <c r="HB15" s="30">
        <f>ENERGY_PRICING!HD$19*(1+INDEX(DA_LMP_Basis!$C$23:$AF$35,MATCH(LMP_BY_NODE!HB$1,DA_LMP_Basis!$C$23:$C$35,0),MATCH(LMP_BY_NODE!$A15,DA_LMP_Basis!$C$23:$AF$23,0)))</f>
        <v>91.999435929222599</v>
      </c>
      <c r="HC15" s="30">
        <f>ENERGY_PRICING!HE$19*(1+INDEX(DA_LMP_Basis!$C$23:$AF$35,MATCH(LMP_BY_NODE!HC$1,DA_LMP_Basis!$C$23:$C$35,0),MATCH(LMP_BY_NODE!$A15,DA_LMP_Basis!$C$23:$AF$23,0)))</f>
        <v>68.099605091377953</v>
      </c>
      <c r="HD15" s="30">
        <f>ENERGY_PRICING!HF$19*(1+INDEX(DA_LMP_Basis!$C$23:$AF$35,MATCH(LMP_BY_NODE!HD$1,DA_LMP_Basis!$C$23:$C$35,0),MATCH(LMP_BY_NODE!$A15,DA_LMP_Basis!$C$23:$AF$23,0)))</f>
        <v>71.440224298220542</v>
      </c>
      <c r="HE15" s="30">
        <f>ENERGY_PRICING!HG$19*(1+INDEX(DA_LMP_Basis!$C$23:$AF$35,MATCH(LMP_BY_NODE!HE$1,DA_LMP_Basis!$C$23:$C$35,0),MATCH(LMP_BY_NODE!$A15,DA_LMP_Basis!$C$23:$AF$23,0)))</f>
        <v>92.39249382058108</v>
      </c>
      <c r="HF15" s="30">
        <f>ENERGY_PRICING!HH$19*(1+INDEX(DA_LMP_Basis!$C$23:$AF$35,MATCH(LMP_BY_NODE!HF$1,DA_LMP_Basis!$C$23:$C$35,0),MATCH(LMP_BY_NODE!$A15,DA_LMP_Basis!$C$23:$AF$23,0)))</f>
        <v>92.092090147736883</v>
      </c>
      <c r="HG15" s="30">
        <f>ENERGY_PRICING!HI$19*(1+INDEX(DA_LMP_Basis!$C$23:$AF$35,MATCH(LMP_BY_NODE!HG$1,DA_LMP_Basis!$C$23:$C$35,0),MATCH(LMP_BY_NODE!$A15,DA_LMP_Basis!$C$23:$AF$23,0)))</f>
        <v>62.606903867069327</v>
      </c>
      <c r="HH15" s="30">
        <f>ENERGY_PRICING!HJ$19*(1+INDEX(DA_LMP_Basis!$C$23:$AF$35,MATCH(LMP_BY_NODE!HH$1,DA_LMP_Basis!$C$23:$C$35,0),MATCH(LMP_BY_NODE!$A15,DA_LMP_Basis!$C$23:$AF$23,0)))</f>
        <v>62.904304226255917</v>
      </c>
      <c r="HI15" s="30">
        <f>ENERGY_PRICING!HK$19*(1+INDEX(DA_LMP_Basis!$C$23:$AF$35,MATCH(LMP_BY_NODE!HI$1,DA_LMP_Basis!$C$23:$C$35,0),MATCH(LMP_BY_NODE!$A15,DA_LMP_Basis!$C$23:$AF$23,0)))</f>
        <v>88.008279735054771</v>
      </c>
      <c r="HJ15" s="30">
        <f>ENERGY_PRICING!HL$19*(1+INDEX(DA_LMP_Basis!$C$23:$AF$35,MATCH(LMP_BY_NODE!HJ$1,DA_LMP_Basis!$C$23:$C$35,0),MATCH(LMP_BY_NODE!$A15,DA_LMP_Basis!$C$23:$AF$23,0)))</f>
        <v>130.22126900260525</v>
      </c>
      <c r="HK15" s="30">
        <f>ENERGY_PRICING!HM$19*(1+INDEX(DA_LMP_Basis!$C$23:$AF$35,MATCH(LMP_BY_NODE!HK$1,DA_LMP_Basis!$C$23:$C$35,0),MATCH(LMP_BY_NODE!$A15,DA_LMP_Basis!$C$23:$AF$23,0)))</f>
        <v>236.82840249477692</v>
      </c>
      <c r="HL15" s="30">
        <f>ENERGY_PRICING!HN$19*(1+INDEX(DA_LMP_Basis!$C$23:$AF$35,MATCH(LMP_BY_NODE!HL$1,DA_LMP_Basis!$C$23:$C$35,0),MATCH(LMP_BY_NODE!$A15,DA_LMP_Basis!$C$23:$AF$23,0)))</f>
        <v>209.77820676009321</v>
      </c>
      <c r="HM15" s="30">
        <f>ENERGY_PRICING!HO$19*(1+INDEX(DA_LMP_Basis!$C$23:$AF$35,MATCH(LMP_BY_NODE!HM$1,DA_LMP_Basis!$C$23:$C$35,0),MATCH(LMP_BY_NODE!$A15,DA_LMP_Basis!$C$23:$AF$23,0)))</f>
        <v>123.94876466847134</v>
      </c>
      <c r="HN15" s="30">
        <f>ENERGY_PRICING!HP$19*(1+INDEX(DA_LMP_Basis!$C$23:$AF$35,MATCH(LMP_BY_NODE!HN$1,DA_LMP_Basis!$C$23:$C$35,0),MATCH(LMP_BY_NODE!$A15,DA_LMP_Basis!$C$23:$AF$23,0)))</f>
        <v>94.852805886422104</v>
      </c>
      <c r="HO15" s="30">
        <f>ENERGY_PRICING!HQ$19*(1+INDEX(DA_LMP_Basis!$C$23:$AF$35,MATCH(LMP_BY_NODE!HO$1,DA_LMP_Basis!$C$23:$C$35,0),MATCH(LMP_BY_NODE!$A15,DA_LMP_Basis!$C$23:$AF$23,0)))</f>
        <v>70.211719859281303</v>
      </c>
      <c r="HP15" s="30">
        <f>ENERGY_PRICING!HR$19*(1+INDEX(DA_LMP_Basis!$C$23:$AF$35,MATCH(LMP_BY_NODE!HP$1,DA_LMP_Basis!$C$23:$C$35,0),MATCH(LMP_BY_NODE!$A15,DA_LMP_Basis!$C$23:$AF$23,0)))</f>
        <v>73.655948641410646</v>
      </c>
      <c r="HQ15" s="30">
        <f>ENERGY_PRICING!HS$19*(1+INDEX(DA_LMP_Basis!$C$23:$AF$35,MATCH(LMP_BY_NODE!HQ$1,DA_LMP_Basis!$C$23:$C$35,0),MATCH(LMP_BY_NODE!$A15,DA_LMP_Basis!$C$23:$AF$23,0)))</f>
        <v>95.258054500118348</v>
      </c>
      <c r="HR15" s="30">
        <f>ENERGY_PRICING!HT$19*(1+INDEX(DA_LMP_Basis!$C$23:$AF$35,MATCH(LMP_BY_NODE!HR$1,DA_LMP_Basis!$C$23:$C$35,0),MATCH(LMP_BY_NODE!$A15,DA_LMP_Basis!$C$23:$AF$23,0)))</f>
        <v>94.948333783028531</v>
      </c>
      <c r="HS15" s="30">
        <f>ENERGY_PRICING!HU$19*(1+INDEX(DA_LMP_Basis!$C$23:$AF$35,MATCH(LMP_BY_NODE!HS$1,DA_LMP_Basis!$C$23:$C$35,0),MATCH(LMP_BY_NODE!$A15,DA_LMP_Basis!$C$23:$AF$23,0)))</f>
        <v>64.548662061597895</v>
      </c>
      <c r="HT15" s="30">
        <f>ENERGY_PRICING!HV$19*(1+INDEX(DA_LMP_Basis!$C$23:$AF$35,MATCH(LMP_BY_NODE!HT$1,DA_LMP_Basis!$C$23:$C$35,0),MATCH(LMP_BY_NODE!$A15,DA_LMP_Basis!$C$23:$AF$23,0)))</f>
        <v>64.855286317013778</v>
      </c>
      <c r="HU15" s="30">
        <f>ENERGY_PRICING!HW$19*(1+INDEX(DA_LMP_Basis!$C$23:$AF$35,MATCH(LMP_BY_NODE!HU$1,DA_LMP_Basis!$C$23:$C$35,0),MATCH(LMP_BY_NODE!$A15,DA_LMP_Basis!$C$23:$AF$23,0)))</f>
        <v>89.084856174935624</v>
      </c>
      <c r="HV15" s="30">
        <f>ENERGY_PRICING!HX$19*(1+INDEX(DA_LMP_Basis!$C$23:$AF$35,MATCH(LMP_BY_NODE!HV$1,DA_LMP_Basis!$C$23:$C$35,0),MATCH(LMP_BY_NODE!$A15,DA_LMP_Basis!$C$23:$AF$23,0)))</f>
        <v>131.72527668554747</v>
      </c>
      <c r="HW15" s="30">
        <f>ENERGY_PRICING!HY$19*(1+INDEX(DA_LMP_Basis!$C$23:$AF$35,MATCH(LMP_BY_NODE!HW$1,DA_LMP_Basis!$C$23:$C$35,0),MATCH(LMP_BY_NODE!$A15,DA_LMP_Basis!$C$23:$AF$23,0)))</f>
        <v>238.56546673025431</v>
      </c>
      <c r="HX15" s="30">
        <f>ENERGY_PRICING!HZ$19*(1+INDEX(DA_LMP_Basis!$C$23:$AF$35,MATCH(LMP_BY_NODE!HX$1,DA_LMP_Basis!$C$23:$C$35,0),MATCH(LMP_BY_NODE!$A15,DA_LMP_Basis!$C$23:$AF$23,0)))</f>
        <v>211.31686604465085</v>
      </c>
      <c r="HY15" s="30">
        <f>ENERGY_PRICING!IA$19*(1+INDEX(DA_LMP_Basis!$C$23:$AF$35,MATCH(LMP_BY_NODE!HY$1,DA_LMP_Basis!$C$23:$C$35,0),MATCH(LMP_BY_NODE!$A15,DA_LMP_Basis!$C$23:$AF$23,0)))</f>
        <v>125.80248359188751</v>
      </c>
      <c r="HZ15" s="30">
        <f>ENERGY_PRICING!IB$19*(1+INDEX(DA_LMP_Basis!$C$23:$AF$35,MATCH(LMP_BY_NODE!HZ$1,DA_LMP_Basis!$C$23:$C$35,0),MATCH(LMP_BY_NODE!$A15,DA_LMP_Basis!$C$23:$AF$23,0)))</f>
        <v>97.765052015893133</v>
      </c>
      <c r="IA15" s="30">
        <f>ENERGY_PRICING!IC$19*(1+INDEX(DA_LMP_Basis!$C$23:$AF$35,MATCH(LMP_BY_NODE!IA$1,DA_LMP_Basis!$C$23:$C$35,0),MATCH(LMP_BY_NODE!$A15,DA_LMP_Basis!$C$23:$AF$23,0)))</f>
        <v>72.367415808313496</v>
      </c>
      <c r="IB15" s="30">
        <f>ENERGY_PRICING!ID$19*(1+INDEX(DA_LMP_Basis!$C$23:$AF$35,MATCH(LMP_BY_NODE!IB$1,DA_LMP_Basis!$C$23:$C$35,0),MATCH(LMP_BY_NODE!$A15,DA_LMP_Basis!$C$23:$AF$23,0)))</f>
        <v>75.91739203614074</v>
      </c>
      <c r="IC15" s="30">
        <f>ENERGY_PRICING!IE$19*(1+INDEX(DA_LMP_Basis!$C$23:$AF$35,MATCH(LMP_BY_NODE!IC$1,DA_LMP_Basis!$C$23:$C$35,0),MATCH(LMP_BY_NODE!$A15,DA_LMP_Basis!$C$23:$AF$23,0)))</f>
        <v>98.182742894166381</v>
      </c>
      <c r="ID15" s="30">
        <f>ENERGY_PRICING!IF$19*(1+INDEX(DA_LMP_Basis!$C$23:$AF$35,MATCH(LMP_BY_NODE!ID$1,DA_LMP_Basis!$C$23:$C$35,0),MATCH(LMP_BY_NODE!$A15,DA_LMP_Basis!$C$23:$AF$23,0)))</f>
        <v>97.863512885800105</v>
      </c>
      <c r="IE15" s="30">
        <f>ENERGY_PRICING!IG$19*(1+INDEX(DA_LMP_Basis!$C$23:$AF$35,MATCH(LMP_BY_NODE!IE$1,DA_LMP_Basis!$C$23:$C$35,0),MATCH(LMP_BY_NODE!$A15,DA_LMP_Basis!$C$23:$AF$23,0)))</f>
        <v>66.530486315447732</v>
      </c>
      <c r="IF15" s="30">
        <f>ENERGY_PRICING!IH$19*(1+INDEX(DA_LMP_Basis!$C$23:$AF$35,MATCH(LMP_BY_NODE!IF$1,DA_LMP_Basis!$C$23:$C$35,0),MATCH(LMP_BY_NODE!$A15,DA_LMP_Basis!$C$23:$AF$23,0)))</f>
        <v>66.846524792116114</v>
      </c>
      <c r="IG15" s="30">
        <f>ENERGY_PRICING!II$19*(1+INDEX(DA_LMP_Basis!$C$23:$AF$35,MATCH(LMP_BY_NODE!IG$1,DA_LMP_Basis!$C$23:$C$35,0),MATCH(LMP_BY_NODE!$A15,DA_LMP_Basis!$C$23:$AF$23,0)))</f>
        <v>90.183646593686618</v>
      </c>
      <c r="IH15" s="30">
        <f>ENERGY_PRICING!IJ$19*(1+INDEX(DA_LMP_Basis!$C$23:$AF$35,MATCH(LMP_BY_NODE!IH$1,DA_LMP_Basis!$C$23:$C$35,0),MATCH(LMP_BY_NODE!$A15,DA_LMP_Basis!$C$23:$AF$23,0)))</f>
        <v>133.26031792416836</v>
      </c>
      <c r="II15" s="30">
        <f>ENERGY_PRICING!IK$19*(1+INDEX(DA_LMP_Basis!$C$23:$AF$35,MATCH(LMP_BY_NODE!II$1,DA_LMP_Basis!$C$23:$C$35,0),MATCH(LMP_BY_NODE!$A15,DA_LMP_Basis!$C$23:$AF$23,0)))</f>
        <v>239.36220537118473</v>
      </c>
      <c r="IJ15" s="30">
        <f>ENERGY_PRICING!IL$19*(1+INDEX(DA_LMP_Basis!$C$23:$AF$35,MATCH(LMP_BY_NODE!IJ$1,DA_LMP_Basis!$C$23:$C$35,0),MATCH(LMP_BY_NODE!$A15,DA_LMP_Basis!$C$23:$AF$23,0)))</f>
        <v>212.02260235663962</v>
      </c>
      <c r="IK15" s="30">
        <f>ENERGY_PRICING!IM$19*(1+INDEX(DA_LMP_Basis!$C$23:$AF$35,MATCH(LMP_BY_NODE!IK$1,DA_LMP_Basis!$C$23:$C$35,0),MATCH(LMP_BY_NODE!$A15,DA_LMP_Basis!$C$23:$AF$23,0)))</f>
        <v>126.65272819743814</v>
      </c>
      <c r="IL15" s="30">
        <f>ENERGY_PRICING!IN$19*(1+INDEX(DA_LMP_Basis!$C$23:$AF$35,MATCH(LMP_BY_NODE!IL$1,DA_LMP_Basis!$C$23:$C$35,0),MATCH(LMP_BY_NODE!$A15,DA_LMP_Basis!$C$23:$AF$23,0)))</f>
        <v>99.100810922132936</v>
      </c>
      <c r="IM15" s="30">
        <f>ENERGY_PRICING!IO$19*(1+INDEX(DA_LMP_Basis!$C$23:$AF$35,MATCH(LMP_BY_NODE!IM$1,DA_LMP_Basis!$C$23:$C$35,0),MATCH(LMP_BY_NODE!$A15,DA_LMP_Basis!$C$23:$AF$23,0)))</f>
        <v>73.356168109818938</v>
      </c>
      <c r="IN15" s="30">
        <f>ENERGY_PRICING!IP$19*(1+INDEX(DA_LMP_Basis!$C$23:$AF$35,MATCH(LMP_BY_NODE!IN$1,DA_LMP_Basis!$C$23:$C$35,0),MATCH(LMP_BY_NODE!$A15,DA_LMP_Basis!$C$23:$AF$23,0)))</f>
        <v>76.954647481310332</v>
      </c>
      <c r="IO15" s="30">
        <f>ENERGY_PRICING!IQ$19*(1+INDEX(DA_LMP_Basis!$C$23:$AF$35,MATCH(LMP_BY_NODE!IO$1,DA_LMP_Basis!$C$23:$C$35,0),MATCH(LMP_BY_NODE!$A15,DA_LMP_Basis!$C$23:$AF$23,0)))</f>
        <v>99.524208689516385</v>
      </c>
      <c r="IP15" s="30">
        <f>ENERGY_PRICING!IR$19*(1+INDEX(DA_LMP_Basis!$C$23:$AF$35,MATCH(LMP_BY_NODE!IP$1,DA_LMP_Basis!$C$23:$C$35,0),MATCH(LMP_BY_NODE!$A15,DA_LMP_Basis!$C$23:$AF$23,0)))</f>
        <v>99.200617057870417</v>
      </c>
      <c r="IQ15" s="30">
        <f>ENERGY_PRICING!IS$19*(1+INDEX(DA_LMP_Basis!$C$23:$AF$35,MATCH(LMP_BY_NODE!IQ$1,DA_LMP_Basis!$C$23:$C$35,0),MATCH(LMP_BY_NODE!$A15,DA_LMP_Basis!$C$23:$AF$23,0)))</f>
        <v>67.439488947777718</v>
      </c>
      <c r="IR15" s="30">
        <f>ENERGY_PRICING!IT$19*(1+INDEX(DA_LMP_Basis!$C$23:$AF$35,MATCH(LMP_BY_NODE!IR$1,DA_LMP_Basis!$C$23:$C$35,0),MATCH(LMP_BY_NODE!$A15,DA_LMP_Basis!$C$23:$AF$23,0)))</f>
        <v>67.75984544199143</v>
      </c>
      <c r="IS15" s="30">
        <f>ENERGY_PRICING!IU$19*(1+INDEX(DA_LMP_Basis!$C$23:$AF$35,MATCH(LMP_BY_NODE!IS$1,DA_LMP_Basis!$C$23:$C$35,0),MATCH(LMP_BY_NODE!$A15,DA_LMP_Basis!$C$23:$AF$23,0)))</f>
        <v>90.687628407958684</v>
      </c>
      <c r="IT15" s="30">
        <f>ENERGY_PRICING!IV$19*(1+INDEX(DA_LMP_Basis!$C$23:$AF$35,MATCH(LMP_BY_NODE!IT$1,DA_LMP_Basis!$C$23:$C$35,0),MATCH(LMP_BY_NODE!$A15,DA_LMP_Basis!$C$23:$AF$23,0)))</f>
        <v>133.96439474830191</v>
      </c>
      <c r="IU15" s="30">
        <f>ENERGY_PRICING!IW$19*(1+INDEX(DA_LMP_Basis!$C$23:$AF$35,MATCH(LMP_BY_NODE!IU$1,DA_LMP_Basis!$C$23:$C$35,0),MATCH(LMP_BY_NODE!$A15,DA_LMP_Basis!$C$23:$AF$23,0)))</f>
        <v>240.47911834389586</v>
      </c>
      <c r="IV15" s="30">
        <f>ENERGY_PRICING!IX$19*(1+INDEX(DA_LMP_Basis!$C$23:$AF$35,MATCH(LMP_BY_NODE!IV$1,DA_LMP_Basis!$C$23:$C$35,0),MATCH(LMP_BY_NODE!$A15,DA_LMP_Basis!$C$23:$AF$23,0)))</f>
        <v>213.01194315383387</v>
      </c>
      <c r="IW15" s="30">
        <f>ENERGY_PRICING!IY$19*(1+INDEX(DA_LMP_Basis!$C$23:$AF$35,MATCH(LMP_BY_NODE!IW$1,DA_LMP_Basis!$C$23:$C$35,0),MATCH(LMP_BY_NODE!$A15,DA_LMP_Basis!$C$23:$AF$23,0)))</f>
        <v>127.84464883631691</v>
      </c>
      <c r="IX15" s="30">
        <f>ENERGY_PRICING!IZ$19*(1+INDEX(DA_LMP_Basis!$C$23:$AF$35,MATCH(LMP_BY_NODE!IX$1,DA_LMP_Basis!$C$23:$C$35,0),MATCH(LMP_BY_NODE!$A15,DA_LMP_Basis!$C$23:$AF$23,0)))</f>
        <v>100.97335277481812</v>
      </c>
      <c r="IY15" s="30">
        <f>ENERGY_PRICING!JA$19*(1+INDEX(DA_LMP_Basis!$C$23:$AF$35,MATCH(LMP_BY_NODE!IY$1,DA_LMP_Basis!$C$23:$C$35,0),MATCH(LMP_BY_NODE!$A15,DA_LMP_Basis!$C$23:$AF$23,0)))</f>
        <v>74.74225661565545</v>
      </c>
      <c r="IZ15" s="30">
        <f>ENERGY_PRICING!JB$19*(1+INDEX(DA_LMP_Basis!$C$23:$AF$35,MATCH(LMP_BY_NODE!IZ$1,DA_LMP_Basis!$C$23:$C$35,0),MATCH(LMP_BY_NODE!$A15,DA_LMP_Basis!$C$23:$AF$23,0)))</f>
        <v>78.408730417933455</v>
      </c>
      <c r="JA15" s="30">
        <f>ENERGY_PRICING!JC$19*(1+INDEX(DA_LMP_Basis!$C$23:$AF$35,MATCH(LMP_BY_NODE!JA$1,DA_LMP_Basis!$C$23:$C$35,0),MATCH(LMP_BY_NODE!$A15,DA_LMP_Basis!$C$23:$AF$23,0)))</f>
        <v>101.40475077986243</v>
      </c>
      <c r="JB15" s="30">
        <f>ENERGY_PRICING!JD$19*(1+INDEX(DA_LMP_Basis!$C$23:$AF$35,MATCH(LMP_BY_NODE!JB$1,DA_LMP_Basis!$C$23:$C$35,0),MATCH(LMP_BY_NODE!$A15,DA_LMP_Basis!$C$23:$AF$23,0)))</f>
        <v>101.07504477974865</v>
      </c>
      <c r="JC15" s="30">
        <f>ENERGY_PRICING!JE$19*(1+INDEX(DA_LMP_Basis!$C$23:$AF$35,MATCH(LMP_BY_NODE!JC$1,DA_LMP_Basis!$C$23:$C$35,0),MATCH(LMP_BY_NODE!$A15,DA_LMP_Basis!$C$23:$AF$23,0)))</f>
        <v>68.713779888521259</v>
      </c>
      <c r="JD15" s="30">
        <f>ENERGY_PRICING!JF$19*(1+INDEX(DA_LMP_Basis!$C$23:$AF$35,MATCH(LMP_BY_NODE!JD$1,DA_LMP_Basis!$C$23:$C$35,0),MATCH(LMP_BY_NODE!$A15,DA_LMP_Basis!$C$23:$AF$23,0)))</f>
        <v>69.040189622235374</v>
      </c>
      <c r="JE15" s="30">
        <f>ENERGY_PRICING!JG$19*(1+INDEX(DA_LMP_Basis!$C$23:$AF$35,MATCH(LMP_BY_NODE!JE$1,DA_LMP_Basis!$C$23:$C$35,0),MATCH(LMP_BY_NODE!$A15,DA_LMP_Basis!$C$23:$AF$23,0)))</f>
        <v>91.394138419464625</v>
      </c>
      <c r="JF15" s="30">
        <f>ENERGY_PRICING!JH$19*(1+INDEX(DA_LMP_Basis!$C$23:$AF$35,MATCH(LMP_BY_NODE!JF$1,DA_LMP_Basis!$C$23:$C$35,0),MATCH(LMP_BY_NODE!$A15,DA_LMP_Basis!$C$23:$AF$23,0)))</f>
        <v>134.95140918222182</v>
      </c>
      <c r="JG15" s="30">
        <f>ENERGY_PRICING!JI$19*(1+INDEX(DA_LMP_Basis!$C$23:$AF$35,MATCH(LMP_BY_NODE!JG$1,DA_LMP_Basis!$C$23:$C$35,0),MATCH(LMP_BY_NODE!$A15,DA_LMP_Basis!$C$23:$AF$23,0)))</f>
        <v>241.91970536096443</v>
      </c>
      <c r="JH15" s="30">
        <f>ENERGY_PRICING!JJ$19*(1+INDEX(DA_LMP_Basis!$C$23:$AF$35,MATCH(LMP_BY_NODE!JH$1,DA_LMP_Basis!$C$23:$C$35,0),MATCH(LMP_BY_NODE!$A15,DA_LMP_Basis!$C$23:$AF$23,0)))</f>
        <v>214.28798841672918</v>
      </c>
      <c r="JI15" s="30">
        <f>ENERGY_PRICING!JK$19*(1+INDEX(DA_LMP_Basis!$C$23:$AF$35,MATCH(LMP_BY_NODE!JI$1,DA_LMP_Basis!$C$23:$C$35,0),MATCH(LMP_BY_NODE!$A15,DA_LMP_Basis!$C$23:$AF$23,0)))</f>
        <v>129.3819802486085</v>
      </c>
      <c r="JJ15" s="30">
        <f>ENERGY_PRICING!JL$19*(1+INDEX(DA_LMP_Basis!$C$23:$AF$35,MATCH(LMP_BY_NODE!JJ$1,DA_LMP_Basis!$C$23:$C$35,0),MATCH(LMP_BY_NODE!$A15,DA_LMP_Basis!$C$23:$AF$23,0)))</f>
        <v>103.38854495881424</v>
      </c>
      <c r="JK15" s="30">
        <f>ENERGY_PRICING!JM$19*(1+INDEX(DA_LMP_Basis!$C$23:$AF$35,MATCH(LMP_BY_NODE!JK$1,DA_LMP_Basis!$C$23:$C$35,0),MATCH(LMP_BY_NODE!$A15,DA_LMP_Basis!$C$23:$AF$23,0)))</f>
        <v>76.530024467585008</v>
      </c>
      <c r="JL15" s="30">
        <f>ENERGY_PRICING!JN$19*(1+INDEX(DA_LMP_Basis!$C$23:$AF$35,MATCH(LMP_BY_NODE!JL$1,DA_LMP_Basis!$C$23:$C$35,0),MATCH(LMP_BY_NODE!$A15,DA_LMP_Basis!$C$23:$AF$23,0)))</f>
        <v>80.284197040149834</v>
      </c>
      <c r="JM15" s="30">
        <f>ENERGY_PRICING!JO$19*(1+INDEX(DA_LMP_Basis!$C$23:$AF$35,MATCH(LMP_BY_NODE!JM$1,DA_LMP_Basis!$C$23:$C$35,0),MATCH(LMP_BY_NODE!$A15,DA_LMP_Basis!$C$23:$AF$23,0)))</f>
        <v>103.8302616178533</v>
      </c>
      <c r="JN15" s="30">
        <f>ENERGY_PRICING!JP$19*(1+INDEX(DA_LMP_Basis!$C$23:$AF$35,MATCH(LMP_BY_NODE!JN$1,DA_LMP_Basis!$C$23:$C$35,0),MATCH(LMP_BY_NODE!$A15,DA_LMP_Basis!$C$23:$AF$23,0)))</f>
        <v>103.49266934544481</v>
      </c>
      <c r="JO15" s="30">
        <f>ENERGY_PRICING!JQ$19*(1+INDEX(DA_LMP_Basis!$C$23:$AF$35,MATCH(LMP_BY_NODE!JO$1,DA_LMP_Basis!$C$23:$C$35,0),MATCH(LMP_BY_NODE!$A15,DA_LMP_Basis!$C$23:$AF$23,0)))</f>
        <v>70.357351975205262</v>
      </c>
      <c r="JP15" s="30">
        <f>ENERGY_PRICING!JR$19*(1+INDEX(DA_LMP_Basis!$C$23:$AF$35,MATCH(LMP_BY_NODE!JP$1,DA_LMP_Basis!$C$23:$C$35,0),MATCH(LMP_BY_NODE!$A15,DA_LMP_Basis!$C$23:$AF$23,0)))</f>
        <v>70.691569137473351</v>
      </c>
      <c r="JQ15" s="30">
        <f>ENERGY_PRICING!JS$19*(1+INDEX(DA_LMP_Basis!$C$23:$AF$35,MATCH(LMP_BY_NODE!JQ$1,DA_LMP_Basis!$C$23:$C$35,0),MATCH(LMP_BY_NODE!$A15,DA_LMP_Basis!$C$23:$AF$23,0)))</f>
        <v>92.305390392421742</v>
      </c>
      <c r="JR15" s="30">
        <f>ENERGY_PRICING!JT$19*(1+INDEX(DA_LMP_Basis!$C$23:$AF$35,MATCH(LMP_BY_NODE!JR$1,DA_LMP_Basis!$C$23:$C$35,0),MATCH(LMP_BY_NODE!$A15,DA_LMP_Basis!$C$23:$AF$23,0)))</f>
        <v>136.22445391704383</v>
      </c>
      <c r="JS15" s="30">
        <f>ENERGY_PRICING!JU$19*(1+INDEX(DA_LMP_Basis!$C$23:$AF$35,MATCH(LMP_BY_NODE!JS$1,DA_LMP_Basis!$C$23:$C$35,0),MATCH(LMP_BY_NODE!$A15,DA_LMP_Basis!$C$23:$AF$23,0)))</f>
        <v>240.94125593819174</v>
      </c>
      <c r="JT15" s="30">
        <f>ENERGY_PRICING!JV$19*(1+INDEX(DA_LMP_Basis!$C$23:$AF$35,MATCH(LMP_BY_NODE!JT$1,DA_LMP_Basis!$C$23:$C$35,0),MATCH(LMP_BY_NODE!$A15,DA_LMP_Basis!$C$23:$AF$23,0)))</f>
        <v>213.42129606415449</v>
      </c>
      <c r="JU15" s="30">
        <f>ENERGY_PRICING!JW$19*(1+INDEX(DA_LMP_Basis!$C$23:$AF$35,MATCH(LMP_BY_NODE!JU$1,DA_LMP_Basis!$C$23:$C$35,0),MATCH(LMP_BY_NODE!$A15,DA_LMP_Basis!$C$23:$AF$23,0)))</f>
        <v>128.33782184988303</v>
      </c>
      <c r="JV15" s="30">
        <f>ENERGY_PRICING!JX$19*(1+INDEX(DA_LMP_Basis!$C$23:$AF$35,MATCH(LMP_BY_NODE!JV$1,DA_LMP_Basis!$C$23:$C$35,0),MATCH(LMP_BY_NODE!$A15,DA_LMP_Basis!$C$23:$AF$23,0)))</f>
        <v>101.74814186596618</v>
      </c>
      <c r="JW15" s="30">
        <f>ENERGY_PRICING!JY$19*(1+INDEX(DA_LMP_Basis!$C$23:$AF$35,MATCH(LMP_BY_NODE!JW$1,DA_LMP_Basis!$C$23:$C$35,0),MATCH(LMP_BY_NODE!$A15,DA_LMP_Basis!$C$23:$AF$23,0)))</f>
        <v>75.315769166068065</v>
      </c>
      <c r="JX15" s="30">
        <f>ENERGY_PRICING!JZ$19*(1+INDEX(DA_LMP_Basis!$C$23:$AF$35,MATCH(LMP_BY_NODE!JX$1,DA_LMP_Basis!$C$23:$C$35,0),MATCH(LMP_BY_NODE!$A15,DA_LMP_Basis!$C$23:$AF$23,0)))</f>
        <v>79.010376568220877</v>
      </c>
      <c r="JY15" s="30">
        <f>ENERGY_PRICING!KA$19*(1+INDEX(DA_LMP_Basis!$C$23:$AF$35,MATCH(LMP_BY_NODE!JY$1,DA_LMP_Basis!$C$23:$C$35,0),MATCH(LMP_BY_NODE!$A15,DA_LMP_Basis!$C$23:$AF$23,0)))</f>
        <v>102.18285007572355</v>
      </c>
      <c r="JZ15" s="30">
        <f>ENERGY_PRICING!KB$19*(1+INDEX(DA_LMP_Basis!$C$23:$AF$35,MATCH(LMP_BY_NODE!JZ$1,DA_LMP_Basis!$C$23:$C$35,0),MATCH(LMP_BY_NODE!$A15,DA_LMP_Basis!$C$23:$AF$23,0)))</f>
        <v>101.85061417435213</v>
      </c>
      <c r="KA15" s="30">
        <f>ENERGY_PRICING!KC$19*(1+INDEX(DA_LMP_Basis!$C$23:$AF$35,MATCH(LMP_BY_NODE!KA$1,DA_LMP_Basis!$C$23:$C$35,0),MATCH(LMP_BY_NODE!$A15,DA_LMP_Basis!$C$23:$AF$23,0)))</f>
        <v>69.241034709779925</v>
      </c>
      <c r="KB15" s="30">
        <f>ENERGY_PRICING!KD$19*(1+INDEX(DA_LMP_Basis!$C$23:$AF$35,MATCH(LMP_BY_NODE!KB$1,DA_LMP_Basis!$C$23:$C$35,0),MATCH(LMP_BY_NODE!$A15,DA_LMP_Basis!$C$23:$AF$23,0)))</f>
        <v>69.569949051828573</v>
      </c>
      <c r="KC15" s="30">
        <f>ENERGY_PRICING!KE$19*(1+INDEX(DA_LMP_Basis!$C$23:$AF$35,MATCH(LMP_BY_NODE!KC$1,DA_LMP_Basis!$C$23:$C$35,0),MATCH(LMP_BY_NODE!$A15,DA_LMP_Basis!$C$23:$AF$23,0)))</f>
        <v>91.686466331343723</v>
      </c>
      <c r="KD15" s="30">
        <f>ENERGY_PRICING!KF$19*(1+INDEX(DA_LMP_Basis!$C$23:$AF$35,MATCH(LMP_BY_NODE!KD$1,DA_LMP_Basis!$C$23:$C$35,0),MATCH(LMP_BY_NODE!$A15,DA_LMP_Basis!$C$23:$AF$23,0)))</f>
        <v>135.35979952880351</v>
      </c>
      <c r="KE15" s="30">
        <f>ENERGY_PRICING!KG$19*(1+INDEX(DA_LMP_Basis!$C$23:$AF$35,MATCH(LMP_BY_NODE!KE$1,DA_LMP_Basis!$C$23:$C$35,0),MATCH(LMP_BY_NODE!$A15,DA_LMP_Basis!$C$23:$AF$23,0)))</f>
        <v>242.58101938732855</v>
      </c>
      <c r="KF15" s="30">
        <f>ENERGY_PRICING!KH$19*(1+INDEX(DA_LMP_Basis!$C$23:$AF$35,MATCH(LMP_BY_NODE!KF$1,DA_LMP_Basis!$C$23:$C$35,0),MATCH(LMP_BY_NODE!$A15,DA_LMP_Basis!$C$23:$AF$23,0)))</f>
        <v>214.87376811669156</v>
      </c>
      <c r="KG15" s="30">
        <f>ENERGY_PRICING!KI$19*(1+INDEX(DA_LMP_Basis!$C$23:$AF$35,MATCH(LMP_BY_NODE!KG$1,DA_LMP_Basis!$C$23:$C$35,0),MATCH(LMP_BY_NODE!$A15,DA_LMP_Basis!$C$23:$AF$23,0)))</f>
        <v>130.08770563282542</v>
      </c>
      <c r="KH15" s="30">
        <f>ENERGY_PRICING!KJ$19*(1+INDEX(DA_LMP_Basis!$C$23:$AF$35,MATCH(LMP_BY_NODE!KH$1,DA_LMP_Basis!$C$23:$C$35,0),MATCH(LMP_BY_NODE!$A15,DA_LMP_Basis!$C$23:$AF$23,0)))</f>
        <v>104.49725998173024</v>
      </c>
      <c r="KI15" s="30">
        <f>ENERGY_PRICING!KK$19*(1+INDEX(DA_LMP_Basis!$C$23:$AF$35,MATCH(LMP_BY_NODE!KI$1,DA_LMP_Basis!$C$23:$C$35,0),MATCH(LMP_BY_NODE!$A15,DA_LMP_Basis!$C$23:$AF$23,0)))</f>
        <v>77.350714882225645</v>
      </c>
      <c r="KJ15" s="30">
        <f>ENERGY_PRICING!KL$19*(1+INDEX(DA_LMP_Basis!$C$23:$AF$35,MATCH(LMP_BY_NODE!KJ$1,DA_LMP_Basis!$C$23:$C$35,0),MATCH(LMP_BY_NODE!$A15,DA_LMP_Basis!$C$23:$AF$23,0)))</f>
        <v>81.145146339674469</v>
      </c>
      <c r="KK15" s="30">
        <f>ENERGY_PRICING!KM$19*(1+INDEX(DA_LMP_Basis!$C$23:$AF$35,MATCH(LMP_BY_NODE!KK$1,DA_LMP_Basis!$C$23:$C$35,0),MATCH(LMP_BY_NODE!$A15,DA_LMP_Basis!$C$23:$AF$23,0)))</f>
        <v>104.94371350882315</v>
      </c>
      <c r="KL15" s="30">
        <f>ENERGY_PRICING!KN$19*(1+INDEX(DA_LMP_Basis!$C$23:$AF$35,MATCH(LMP_BY_NODE!KL$1,DA_LMP_Basis!$C$23:$C$35,0),MATCH(LMP_BY_NODE!$A15,DA_LMP_Basis!$C$23:$AF$23,0)))</f>
        <v>104.6025009743809</v>
      </c>
      <c r="KM15" s="30">
        <f>ENERGY_PRICING!KO$19*(1+INDEX(DA_LMP_Basis!$C$23:$AF$35,MATCH(LMP_BY_NODE!KM$1,DA_LMP_Basis!$C$23:$C$35,0),MATCH(LMP_BY_NODE!$A15,DA_LMP_Basis!$C$23:$AF$23,0)))</f>
        <v>71.111848066997368</v>
      </c>
      <c r="KN15" s="30">
        <f>ENERGY_PRICING!KP$19*(1+INDEX(DA_LMP_Basis!$C$23:$AF$35,MATCH(LMP_BY_NODE!KN$1,DA_LMP_Basis!$C$23:$C$35,0),MATCH(LMP_BY_NODE!$A15,DA_LMP_Basis!$C$23:$AF$23,0)))</f>
        <v>71.449649297392838</v>
      </c>
      <c r="KO15" s="30">
        <f>ENERGY_PRICING!KQ$19*(1+INDEX(DA_LMP_Basis!$C$23:$AF$35,MATCH(LMP_BY_NODE!KO$1,DA_LMP_Basis!$C$23:$C$35,0),MATCH(LMP_BY_NODE!$A15,DA_LMP_Basis!$C$23:$AF$23,0)))</f>
        <v>92.72370855309407</v>
      </c>
      <c r="KP15" s="30">
        <f>ENERGY_PRICING!KR$19*(1+INDEX(DA_LMP_Basis!$C$23:$AF$35,MATCH(LMP_BY_NODE!KP$1,DA_LMP_Basis!$C$23:$C$35,0),MATCH(LMP_BY_NODE!$A15,DA_LMP_Basis!$C$23:$AF$23,0)))</f>
        <v>136.80885619844153</v>
      </c>
      <c r="KQ15" s="30">
        <f>ENERGY_PRICING!KS$19*(1+INDEX(DA_LMP_Basis!$C$23:$AF$35,MATCH(LMP_BY_NODE!KQ$1,DA_LMP_Basis!$C$23:$C$35,0),MATCH(LMP_BY_NODE!$A15,DA_LMP_Basis!$C$23:$AF$23,0)))</f>
        <v>244.1551879101456</v>
      </c>
      <c r="KR15" s="30">
        <f>ENERGY_PRICING!KT$19*(1+INDEX(DA_LMP_Basis!$C$23:$AF$35,MATCH(LMP_BY_NODE!KR$1,DA_LMP_Basis!$C$23:$C$35,0),MATCH(LMP_BY_NODE!$A15,DA_LMP_Basis!$C$23:$AF$23,0)))</f>
        <v>216.26813740000429</v>
      </c>
      <c r="KS15" s="30">
        <f>ENERGY_PRICING!KU$19*(1+INDEX(DA_LMP_Basis!$C$23:$AF$35,MATCH(LMP_BY_NODE!KS$1,DA_LMP_Basis!$C$23:$C$35,0),MATCH(LMP_BY_NODE!$A15,DA_LMP_Basis!$C$23:$AF$23,0)))</f>
        <v>131.76758938139042</v>
      </c>
      <c r="KT15" s="30">
        <f>ENERGY_PRICING!KV$19*(1+INDEX(DA_LMP_Basis!$C$23:$AF$35,MATCH(LMP_BY_NODE!KT$1,DA_LMP_Basis!$C$23:$C$35,0),MATCH(LMP_BY_NODE!$A15,DA_LMP_Basis!$C$23:$AF$23,0)))</f>
        <v>107.13640601564134</v>
      </c>
      <c r="KU15" s="30">
        <f>ENERGY_PRICING!KW$19*(1+INDEX(DA_LMP_Basis!$C$23:$AF$35,MATCH(LMP_BY_NODE!KU$1,DA_LMP_Basis!$C$23:$C$35,0),MATCH(LMP_BY_NODE!$A15,DA_LMP_Basis!$C$23:$AF$23,0)))</f>
        <v>79.304257323791134</v>
      </c>
      <c r="KV15" s="30">
        <f>ENERGY_PRICING!KX$19*(1+INDEX(DA_LMP_Basis!$C$23:$AF$35,MATCH(LMP_BY_NODE!KV$1,DA_LMP_Basis!$C$23:$C$35,0),MATCH(LMP_BY_NODE!$A15,DA_LMP_Basis!$C$23:$AF$23,0)))</f>
        <v>83.194519607173831</v>
      </c>
      <c r="KW15" s="30">
        <f>ENERGY_PRICING!KY$19*(1+INDEX(DA_LMP_Basis!$C$23:$AF$35,MATCH(LMP_BY_NODE!KW$1,DA_LMP_Basis!$C$23:$C$35,0),MATCH(LMP_BY_NODE!$A15,DA_LMP_Basis!$C$23:$AF$23,0)))</f>
        <v>107.59413501594338</v>
      </c>
      <c r="KX15" s="30">
        <f>ENERGY_PRICING!KZ$19*(1+INDEX(DA_LMP_Basis!$C$23:$AF$35,MATCH(LMP_BY_NODE!KX$1,DA_LMP_Basis!$C$23:$C$35,0),MATCH(LMP_BY_NODE!$A15,DA_LMP_Basis!$C$23:$AF$23,0)))</f>
        <v>107.24430493777653</v>
      </c>
      <c r="KY15" s="30">
        <f>ENERGY_PRICING!LA$19*(1+INDEX(DA_LMP_Basis!$C$23:$AF$35,MATCH(LMP_BY_NODE!KY$1,DA_LMP_Basis!$C$23:$C$35,0),MATCH(LMP_BY_NODE!$A15,DA_LMP_Basis!$C$23:$AF$23,0)))</f>
        <v>72.907823883233277</v>
      </c>
      <c r="KZ15" s="30">
        <f>ENERGY_PRICING!LB$19*(1+INDEX(DA_LMP_Basis!$C$23:$AF$35,MATCH(LMP_BY_NODE!KZ$1,DA_LMP_Basis!$C$23:$C$35,0),MATCH(LMP_BY_NODE!$A15,DA_LMP_Basis!$C$23:$AF$23,0)))</f>
        <v>73.254156502658518</v>
      </c>
      <c r="LA15" s="30">
        <f>ENERGY_PRICING!LC$19*(1+INDEX(DA_LMP_Basis!$C$23:$AF$35,MATCH(LMP_BY_NODE!LA$1,DA_LMP_Basis!$C$23:$C$35,0),MATCH(LMP_BY_NODE!$A15,DA_LMP_Basis!$C$23:$AF$23,0)))</f>
        <v>93.719458310094481</v>
      </c>
      <c r="LB15" s="30">
        <f>ENERGY_PRICING!LD$19*(1+INDEX(DA_LMP_Basis!$C$23:$AF$35,MATCH(LMP_BY_NODE!LB$1,DA_LMP_Basis!$C$23:$C$35,0),MATCH(LMP_BY_NODE!$A15,DA_LMP_Basis!$C$23:$AF$23,0)))</f>
        <v>138.19994672331148</v>
      </c>
      <c r="LC15" s="30">
        <f>ENERGY_PRICING!LE$19*(1+INDEX(DA_LMP_Basis!$C$23:$AF$35,MATCH(LMP_BY_NODE!LC$1,DA_LMP_Basis!$C$23:$C$35,0),MATCH(LMP_BY_NODE!$A15,DA_LMP_Basis!$C$23:$AF$23,0)))</f>
        <v>245.87766086748195</v>
      </c>
      <c r="LD15" s="30">
        <f>ENERGY_PRICING!LF$19*(1+INDEX(DA_LMP_Basis!$C$23:$AF$35,MATCH(LMP_BY_NODE!LD$1,DA_LMP_Basis!$C$23:$C$35,0),MATCH(LMP_BY_NODE!$A15,DA_LMP_Basis!$C$23:$AF$23,0)))</f>
        <v>217.79387200099137</v>
      </c>
      <c r="LE15" s="30">
        <f>ENERGY_PRICING!LG$19*(1+INDEX(DA_LMP_Basis!$C$23:$AF$35,MATCH(LMP_BY_NODE!LE$1,DA_LMP_Basis!$C$23:$C$35,0),MATCH(LMP_BY_NODE!$A15,DA_LMP_Basis!$C$23:$AF$23,0)))</f>
        <v>133.60573713141272</v>
      </c>
      <c r="LF15" s="30">
        <f>ENERGY_PRICING!LH$19*(1+INDEX(DA_LMP_Basis!$C$23:$AF$35,MATCH(LMP_BY_NODE!LF$1,DA_LMP_Basis!$C$23:$C$35,0),MATCH(LMP_BY_NODE!$A15,DA_LMP_Basis!$C$23:$AF$23,0)))</f>
        <v>110.02418938062591</v>
      </c>
      <c r="LG15" s="30">
        <f>ENERGY_PRICING!LI$19*(1+INDEX(DA_LMP_Basis!$C$23:$AF$35,MATCH(LMP_BY_NODE!LG$1,DA_LMP_Basis!$C$23:$C$35,0),MATCH(LMP_BY_NODE!$A15,DA_LMP_Basis!$C$23:$AF$23,0)))</f>
        <v>81.441845503094683</v>
      </c>
      <c r="LH15" s="30">
        <f>ENERGY_PRICING!LJ$19*(1+INDEX(DA_LMP_Basis!$C$23:$AF$35,MATCH(LMP_BY_NODE!LH$1,DA_LMP_Basis!$C$23:$C$35,0),MATCH(LMP_BY_NODE!$A15,DA_LMP_Basis!$C$23:$AF$23,0)))</f>
        <v>85.436966957371524</v>
      </c>
      <c r="LI15" s="30">
        <f>ENERGY_PRICING!LK$19*(1+INDEX(DA_LMP_Basis!$C$23:$AF$35,MATCH(LMP_BY_NODE!LI$1,DA_LMP_Basis!$C$23:$C$35,0),MATCH(LMP_BY_NODE!$A15,DA_LMP_Basis!$C$23:$AF$23,0)))</f>
        <v>110.49425613092257</v>
      </c>
      <c r="LJ15" s="30">
        <f>ENERGY_PRICING!LL$19*(1+INDEX(DA_LMP_Basis!$C$23:$AF$35,MATCH(LMP_BY_NODE!LJ$1,DA_LMP_Basis!$C$23:$C$35,0),MATCH(LMP_BY_NODE!$A15,DA_LMP_Basis!$C$23:$AF$23,0)))</f>
        <v>110.13499663918968</v>
      </c>
      <c r="LK15" s="30">
        <f>ENERGY_PRICING!LM$19*(1+INDEX(DA_LMP_Basis!$C$23:$AF$35,MATCH(LMP_BY_NODE!LK$1,DA_LMP_Basis!$C$23:$C$35,0),MATCH(LMP_BY_NODE!$A15,DA_LMP_Basis!$C$23:$AF$23,0)))</f>
        <v>74.873000883444462</v>
      </c>
      <c r="LL15" s="30">
        <f>ENERGY_PRICING!LN$19*(1+INDEX(DA_LMP_Basis!$C$23:$AF$35,MATCH(LMP_BY_NODE!LL$1,DA_LMP_Basis!$C$23:$C$35,0),MATCH(LMP_BY_NODE!$A15,DA_LMP_Basis!$C$23:$AF$23,0)))</f>
        <v>75.228668644996674</v>
      </c>
      <c r="LM15" s="30">
        <f>ENERGY_PRICING!LO$19*(1+INDEX(DA_LMP_Basis!$C$23:$AF$35,MATCH(LMP_BY_NODE!LM$1,DA_LMP_Basis!$C$23:$C$35,0),MATCH(LMP_BY_NODE!$A15,DA_LMP_Basis!$C$23:$AF$23,0)))</f>
        <v>94.809018928190284</v>
      </c>
      <c r="LN15" s="30">
        <f>ENERGY_PRICING!LP$19*(1+INDEX(DA_LMP_Basis!$C$23:$AF$35,MATCH(LMP_BY_NODE!LN$1,DA_LMP_Basis!$C$23:$C$35,0),MATCH(LMP_BY_NODE!$A15,DA_LMP_Basis!$C$23:$AF$23,0)))</f>
        <v>139.72209366981969</v>
      </c>
      <c r="LO15" s="30">
        <f>ENERGY_PRICING!LQ$19*(1+INDEX(DA_LMP_Basis!$C$23:$AF$35,MATCH(LMP_BY_NODE!LO$1,DA_LMP_Basis!$C$23:$C$35,0),MATCH(LMP_BY_NODE!$A15,DA_LMP_Basis!$C$23:$AF$23,0)))</f>
        <v>247.6435236782377</v>
      </c>
      <c r="LP15" s="30">
        <f>ENERGY_PRICING!LR$19*(1+INDEX(DA_LMP_Basis!$C$23:$AF$35,MATCH(LMP_BY_NODE!LP$1,DA_LMP_Basis!$C$23:$C$35,0),MATCH(LMP_BY_NODE!$A15,DA_LMP_Basis!$C$23:$AF$23,0)))</f>
        <v>219.35804052943826</v>
      </c>
      <c r="LQ15" s="30">
        <f>ENERGY_PRICING!LS$19*(1+INDEX(DA_LMP_Basis!$C$23:$AF$35,MATCH(LMP_BY_NODE!LQ$1,DA_LMP_Basis!$C$23:$C$35,0),MATCH(LMP_BY_NODE!$A15,DA_LMP_Basis!$C$23:$AF$23,0)))</f>
        <v>135.49018863389574</v>
      </c>
      <c r="LR15" s="30">
        <f>ENERGY_PRICING!LT$19*(1+INDEX(DA_LMP_Basis!$C$23:$AF$35,MATCH(LMP_BY_NODE!LR$1,DA_LMP_Basis!$C$23:$C$35,0),MATCH(LMP_BY_NODE!$A15,DA_LMP_Basis!$C$23:$AF$23,0)))</f>
        <v>112.98471728210964</v>
      </c>
      <c r="LS15" s="30">
        <f>ENERGY_PRICING!LU$19*(1+INDEX(DA_LMP_Basis!$C$23:$AF$35,MATCH(LMP_BY_NODE!LS$1,DA_LMP_Basis!$C$23:$C$35,0),MATCH(LMP_BY_NODE!$A15,DA_LMP_Basis!$C$23:$AF$23,0)))</f>
        <v>83.633280471328106</v>
      </c>
      <c r="LT15" s="30">
        <f>ENERGY_PRICING!LV$19*(1+INDEX(DA_LMP_Basis!$C$23:$AF$35,MATCH(LMP_BY_NODE!LT$1,DA_LMP_Basis!$C$23:$C$35,0),MATCH(LMP_BY_NODE!$A15,DA_LMP_Basis!$C$23:$AF$23,0)))</f>
        <v>87.73590254525763</v>
      </c>
      <c r="LU15" s="30">
        <f>ENERGY_PRICING!LW$19*(1+INDEX(DA_LMP_Basis!$C$23:$AF$35,MATCH(LMP_BY_NODE!LU$1,DA_LMP_Basis!$C$23:$C$35,0),MATCH(LMP_BY_NODE!$A15,DA_LMP_Basis!$C$23:$AF$23,0)))</f>
        <v>113.46743257576433</v>
      </c>
      <c r="LV15" s="30">
        <f>ENERGY_PRICING!LX$19*(1+INDEX(DA_LMP_Basis!$C$23:$AF$35,MATCH(LMP_BY_NODE!LV$1,DA_LMP_Basis!$C$23:$C$35,0),MATCH(LMP_BY_NODE!$A15,DA_LMP_Basis!$C$23:$AF$23,0)))</f>
        <v>113.09850613937923</v>
      </c>
      <c r="LW15" s="30">
        <f>ENERGY_PRICING!LY$19*(1+INDEX(DA_LMP_Basis!$C$23:$AF$35,MATCH(LMP_BY_NODE!LW$1,DA_LMP_Basis!$C$23:$C$35,0),MATCH(LMP_BY_NODE!$A15,DA_LMP_Basis!$C$23:$AF$23,0)))</f>
        <v>76.88768155894951</v>
      </c>
      <c r="LX15" s="30">
        <f>ENERGY_PRICING!LZ$19*(1+INDEX(DA_LMP_Basis!$C$23:$AF$35,MATCH(LMP_BY_NODE!LX$1,DA_LMP_Basis!$C$23:$C$35,0),MATCH(LMP_BY_NODE!$A15,DA_LMP_Basis!$C$23:$AF$23,0)))</f>
        <v>77.25291961897571</v>
      </c>
      <c r="LY15" s="30">
        <f>ENERGY_PRICING!MA$19*(1+INDEX(DA_LMP_Basis!$C$23:$AF$35,MATCH(LMP_BY_NODE!LY$1,DA_LMP_Basis!$C$23:$C$35,0),MATCH(LMP_BY_NODE!$A15,DA_LMP_Basis!$C$23:$AF$23,0)))</f>
        <v>95.926026058760726</v>
      </c>
      <c r="LZ15" s="30">
        <f>ENERGY_PRICING!MB$19*(1+INDEX(DA_LMP_Basis!$C$23:$AF$35,MATCH(LMP_BY_NODE!LZ$1,DA_LMP_Basis!$C$23:$C$35,0),MATCH(LMP_BY_NODE!$A15,DA_LMP_Basis!$C$23:$AF$23,0)))</f>
        <v>141.28258416918925</v>
      </c>
      <c r="MA15" s="30">
        <f>ENERGY_PRICING!MC$19*(1+INDEX(DA_LMP_Basis!$C$23:$AF$35,MATCH(LMP_BY_NODE!MA$1,DA_LMP_Basis!$C$23:$C$35,0),MATCH(LMP_BY_NODE!$A15,DA_LMP_Basis!$C$23:$AF$23,0)))</f>
        <v>249.99133712733331</v>
      </c>
      <c r="MB15" s="30">
        <f>ENERGY_PRICING!MD$19*(1+INDEX(DA_LMP_Basis!$C$23:$AF$35,MATCH(LMP_BY_NODE!MB$1,DA_LMP_Basis!$C$23:$C$35,0),MATCH(LMP_BY_NODE!$A15,DA_LMP_Basis!$C$23:$AF$23,0)))</f>
        <v>221.43769014059234</v>
      </c>
      <c r="MC15" s="30">
        <f>ENERGY_PRICING!ME$19*(1+INDEX(DA_LMP_Basis!$C$23:$AF$35,MATCH(LMP_BY_NODE!MC$1,DA_LMP_Basis!$C$23:$C$35,0),MATCH(LMP_BY_NODE!$A15,DA_LMP_Basis!$C$23:$AF$23,0)))</f>
        <v>137.99567238651204</v>
      </c>
      <c r="MD15" s="30">
        <f>ENERGY_PRICING!MF$19*(1+INDEX(DA_LMP_Basis!$C$23:$AF$35,MATCH(LMP_BY_NODE!MD$1,DA_LMP_Basis!$C$23:$C$35,0),MATCH(LMP_BY_NODE!$A15,DA_LMP_Basis!$C$23:$AF$23,0)))</f>
        <v>116.92090483937035</v>
      </c>
      <c r="ME15" s="30">
        <f>ENERGY_PRICING!MG$19*(1+INDEX(DA_LMP_Basis!$C$23:$AF$35,MATCH(LMP_BY_NODE!ME$1,DA_LMP_Basis!$C$23:$C$35,0),MATCH(LMP_BY_NODE!$A15,DA_LMP_Basis!$C$23:$AF$23,0)))</f>
        <v>86.546915924715762</v>
      </c>
      <c r="MF15" s="30">
        <f>ENERGY_PRICING!MH$19*(1+INDEX(DA_LMP_Basis!$C$23:$AF$35,MATCH(LMP_BY_NODE!MF$1,DA_LMP_Basis!$C$23:$C$35,0),MATCH(LMP_BY_NODE!$A15,DA_LMP_Basis!$C$23:$AF$23,0)))</f>
        <v>90.792466089700497</v>
      </c>
      <c r="MG15" s="30">
        <f>ENERGY_PRICING!MI$19*(1+INDEX(DA_LMP_Basis!$C$23:$AF$35,MATCH(LMP_BY_NODE!MG$1,DA_LMP_Basis!$C$23:$C$35,0),MATCH(LMP_BY_NODE!$A15,DA_LMP_Basis!$C$23:$AF$23,0)))</f>
        <v>117.42043707940762</v>
      </c>
      <c r="MH15" s="30">
        <f>ENERGY_PRICING!MJ$19*(1+INDEX(DA_LMP_Basis!$C$23:$AF$35,MATCH(LMP_BY_NODE!MH$1,DA_LMP_Basis!$C$23:$C$35,0),MATCH(LMP_BY_NODE!$A15,DA_LMP_Basis!$C$23:$AF$23,0)))</f>
        <v>117.03865789901096</v>
      </c>
      <c r="MI15" s="30">
        <f>ENERGY_PRICING!MK$19*(1+INDEX(DA_LMP_Basis!$C$23:$AF$35,MATCH(LMP_BY_NODE!MI$1,DA_LMP_Basis!$C$23:$C$35,0),MATCH(LMP_BY_NODE!$A15,DA_LMP_Basis!$C$23:$AF$23,0)))</f>
        <v>79.566312286530945</v>
      </c>
      <c r="MJ15" s="30">
        <f>ENERGY_PRICING!ML$19*(1+INDEX(DA_LMP_Basis!$C$23:$AF$35,MATCH(LMP_BY_NODE!MJ$1,DA_LMP_Basis!$C$23:$C$35,0),MATCH(LMP_BY_NODE!$A15,DA_LMP_Basis!$C$23:$AF$23,0)))</f>
        <v>79.944274594065106</v>
      </c>
      <c r="MK15" s="30">
        <f>ENERGY_PRICING!MM$19*(1+INDEX(DA_LMP_Basis!$C$23:$AF$35,MATCH(LMP_BY_NODE!MK$1,DA_LMP_Basis!$C$23:$C$35,0),MATCH(LMP_BY_NODE!$A15,DA_LMP_Basis!$C$23:$AF$23,0)))</f>
        <v>97.411149562078933</v>
      </c>
      <c r="ML15" s="30">
        <f>ENERGY_PRICING!MN$19*(1+INDEX(DA_LMP_Basis!$C$23:$AF$35,MATCH(LMP_BY_NODE!ML$1,DA_LMP_Basis!$C$23:$C$35,0),MATCH(LMP_BY_NODE!$A15,DA_LMP_Basis!$C$23:$AF$23,0)))</f>
        <v>143.35734363481143</v>
      </c>
      <c r="MM15" s="30">
        <f>ENERGY_PRICING!MO$19*(1+INDEX(DA_LMP_Basis!$C$23:$AF$35,MATCH(LMP_BY_NODE!MM$1,DA_LMP_Basis!$C$23:$C$35,0),MATCH(LMP_BY_NODE!$A15,DA_LMP_Basis!$C$23:$AF$23,0)))</f>
        <v>251.62343192728173</v>
      </c>
      <c r="MN15" s="30">
        <f>ENERGY_PRICING!MP$19*(1+INDEX(DA_LMP_Basis!$C$23:$AF$35,MATCH(LMP_BY_NODE!MN$1,DA_LMP_Basis!$C$23:$C$35,0),MATCH(LMP_BY_NODE!$A15,DA_LMP_Basis!$C$23:$AF$23,0)))</f>
        <v>222.88336944589946</v>
      </c>
      <c r="MO15" s="30">
        <f>ENERGY_PRICING!MQ$19*(1+INDEX(DA_LMP_Basis!$C$23:$AF$35,MATCH(LMP_BY_NODE!MO$1,DA_LMP_Basis!$C$23:$C$35,0),MATCH(LMP_BY_NODE!$A15,DA_LMP_Basis!$C$23:$AF$23,0)))</f>
        <v>139.73737252268577</v>
      </c>
      <c r="MP15" s="30">
        <f>ENERGY_PRICING!MR$19*(1+INDEX(DA_LMP_Basis!$C$23:$AF$35,MATCH(LMP_BY_NODE!MP$1,DA_LMP_Basis!$C$23:$C$35,0),MATCH(LMP_BY_NODE!$A15,DA_LMP_Basis!$C$23:$AF$23,0)))</f>
        <v>119.65716620898702</v>
      </c>
      <c r="MQ15" s="30">
        <f>ENERGY_PRICING!MS$19*(1+INDEX(DA_LMP_Basis!$C$23:$AF$35,MATCH(LMP_BY_NODE!MQ$1,DA_LMP_Basis!$C$23:$C$35,0),MATCH(LMP_BY_NODE!$A15,DA_LMP_Basis!$C$23:$AF$23,0)))</f>
        <v>88.572344850617469</v>
      </c>
      <c r="MR15" s="30">
        <f>ENERGY_PRICING!MT$19*(1+INDEX(DA_LMP_Basis!$C$23:$AF$35,MATCH(LMP_BY_NODE!MR$1,DA_LMP_Basis!$C$23:$C$35,0),MATCH(LMP_BY_NODE!$A15,DA_LMP_Basis!$C$23:$AF$23,0)))</f>
        <v>92.917252225719395</v>
      </c>
      <c r="MS15" s="30">
        <f>ENERGY_PRICING!MU$19*(1+INDEX(DA_LMP_Basis!$C$23:$AF$35,MATCH(LMP_BY_NODE!MS$1,DA_LMP_Basis!$C$23:$C$35,0),MATCH(LMP_BY_NODE!$A15,DA_LMP_Basis!$C$23:$AF$23,0)))</f>
        <v>120.16838883726726</v>
      </c>
      <c r="MT15" s="30">
        <f>ENERGY_PRICING!MV$19*(1+INDEX(DA_LMP_Basis!$C$23:$AF$35,MATCH(LMP_BY_NODE!MT$1,DA_LMP_Basis!$C$23:$C$35,0),MATCH(LMP_BY_NODE!$A15,DA_LMP_Basis!$C$23:$AF$23,0)))</f>
        <v>119.77767500464158</v>
      </c>
      <c r="MU15" s="30">
        <f>ENERGY_PRICING!MW$19*(1+INDEX(DA_LMP_Basis!$C$23:$AF$35,MATCH(LMP_BY_NODE!MU$1,DA_LMP_Basis!$C$23:$C$35,0),MATCH(LMP_BY_NODE!$A15,DA_LMP_Basis!$C$23:$AF$23,0)))</f>
        <v>81.42837644803906</v>
      </c>
      <c r="MV15" s="30">
        <f>ENERGY_PRICING!MX$19*(1+INDEX(DA_LMP_Basis!$C$23:$AF$35,MATCH(LMP_BY_NODE!MV$1,DA_LMP_Basis!$C$23:$C$35,0),MATCH(LMP_BY_NODE!$A15,DA_LMP_Basis!$C$23:$AF$23,0)))</f>
        <v>81.815184082785649</v>
      </c>
      <c r="MW15" s="30">
        <f>ENERGY_PRICING!MY$19*(1+INDEX(DA_LMP_Basis!$C$23:$AF$35,MATCH(LMP_BY_NODE!MW$1,DA_LMP_Basis!$C$23:$C$35,0),MATCH(LMP_BY_NODE!$A15,DA_LMP_Basis!$C$23:$AF$23,0)))</f>
        <v>98.443540933710494</v>
      </c>
      <c r="MX15" s="30">
        <f>ENERGY_PRICING!MZ$19*(1+INDEX(DA_LMP_Basis!$C$23:$AF$35,MATCH(LMP_BY_NODE!MX$1,DA_LMP_Basis!$C$23:$C$35,0),MATCH(LMP_BY_NODE!$A15,DA_LMP_Basis!$C$23:$AF$23,0)))</f>
        <v>144.79962352987297</v>
      </c>
    </row>
    <row r="16" spans="1:362" x14ac:dyDescent="0.25">
      <c r="A16" s="1">
        <v>1187</v>
      </c>
      <c r="B16" s="1" t="s">
        <v>62</v>
      </c>
      <c r="C16" s="30">
        <f>ENERGY_PRICING!E$20*(1+INDEX(DA_LMP_Basis!$C$23:$AF$35,MATCH(LMP_BY_NODE!C$1,DA_LMP_Basis!$C$23:$C$35,0),MATCH(LMP_BY_NODE!$A16,DA_LMP_Basis!$C$23:$AF$23,0)))</f>
        <v>45.247172889043753</v>
      </c>
      <c r="D16" s="30">
        <f>ENERGY_PRICING!F$20*(1+INDEX(DA_LMP_Basis!$C$23:$AF$35,MATCH(LMP_BY_NODE!D$1,DA_LMP_Basis!$C$23:$C$35,0),MATCH(LMP_BY_NODE!$A16,DA_LMP_Basis!$C$23:$AF$23,0)))</f>
        <v>43.064191279348705</v>
      </c>
      <c r="E16" s="30">
        <f>ENERGY_PRICING!G$20*(1+INDEX(DA_LMP_Basis!$C$23:$AF$35,MATCH(LMP_BY_NODE!E$1,DA_LMP_Basis!$C$23:$C$35,0),MATCH(LMP_BY_NODE!$A16,DA_LMP_Basis!$C$23:$AF$23,0)))</f>
        <v>33.506760286015385</v>
      </c>
      <c r="F16" s="30">
        <f>ENERGY_PRICING!H$20*(1+INDEX(DA_LMP_Basis!$C$23:$AF$35,MATCH(LMP_BY_NODE!F$1,DA_LMP_Basis!$C$23:$C$35,0),MATCH(LMP_BY_NODE!$A16,DA_LMP_Basis!$C$23:$AF$23,0)))</f>
        <v>26.636093348616683</v>
      </c>
      <c r="G16" s="30">
        <f>ENERGY_PRICING!I$20*(1+INDEX(DA_LMP_Basis!$C$23:$AF$35,MATCH(LMP_BY_NODE!G$1,DA_LMP_Basis!$C$23:$C$35,0),MATCH(LMP_BY_NODE!$A16,DA_LMP_Basis!$C$23:$AF$23,0)))</f>
        <v>21.177660872051845</v>
      </c>
      <c r="H16" s="30">
        <f>ENERGY_PRICING!J$20*(1+INDEX(DA_LMP_Basis!$C$23:$AF$35,MATCH(LMP_BY_NODE!H$1,DA_LMP_Basis!$C$23:$C$35,0),MATCH(LMP_BY_NODE!$A16,DA_LMP_Basis!$C$23:$AF$23,0)))</f>
        <v>22.765874556307732</v>
      </c>
      <c r="I16" s="30">
        <f>ENERGY_PRICING!K$20*(1+INDEX(DA_LMP_Basis!$C$23:$AF$35,MATCH(LMP_BY_NODE!I$1,DA_LMP_Basis!$C$23:$C$35,0),MATCH(LMP_BY_NODE!$A16,DA_LMP_Basis!$C$23:$AF$23,0)))</f>
        <v>31.372012735037419</v>
      </c>
      <c r="J16" s="30">
        <f>ENERGY_PRICING!L$20*(1+INDEX(DA_LMP_Basis!$C$23:$AF$35,MATCH(LMP_BY_NODE!J$1,DA_LMP_Basis!$C$23:$C$35,0),MATCH(LMP_BY_NODE!$A16,DA_LMP_Basis!$C$23:$AF$23,0)))</f>
        <v>39.188974489846004</v>
      </c>
      <c r="K16" s="30">
        <f>ENERGY_PRICING!M$20*(1+INDEX(DA_LMP_Basis!$C$23:$AF$35,MATCH(LMP_BY_NODE!K$1,DA_LMP_Basis!$C$23:$C$35,0),MATCH(LMP_BY_NODE!$A16,DA_LMP_Basis!$C$23:$AF$23,0)))</f>
        <v>34.250420724891143</v>
      </c>
      <c r="L16" s="30">
        <f>ENERGY_PRICING!N$20*(1+INDEX(DA_LMP_Basis!$C$23:$AF$35,MATCH(LMP_BY_NODE!L$1,DA_LMP_Basis!$C$23:$C$35,0),MATCH(LMP_BY_NODE!$A16,DA_LMP_Basis!$C$23:$AF$23,0)))</f>
        <v>48.524974728664901</v>
      </c>
      <c r="M16" s="30">
        <f>ENERGY_PRICING!O$20*(1+INDEX(DA_LMP_Basis!$C$23:$AF$35,MATCH(LMP_BY_NODE!M$1,DA_LMP_Basis!$C$23:$C$35,0),MATCH(LMP_BY_NODE!$A16,DA_LMP_Basis!$C$23:$AF$23,0)))</f>
        <v>76.403414484846905</v>
      </c>
      <c r="N16" s="30">
        <f>ENERGY_PRICING!P$20*(1+INDEX(DA_LMP_Basis!$C$23:$AF$35,MATCH(LMP_BY_NODE!N$1,DA_LMP_Basis!$C$23:$C$35,0),MATCH(LMP_BY_NODE!$A16,DA_LMP_Basis!$C$23:$AF$23,0)))</f>
        <v>133.44953325961731</v>
      </c>
      <c r="O16" s="30">
        <f>ENERGY_PRICING!Q$20*(1+INDEX(DA_LMP_Basis!$C$23:$AF$35,MATCH(LMP_BY_NODE!O$1,DA_LMP_Basis!$C$23:$C$35,0),MATCH(LMP_BY_NODE!$A16,DA_LMP_Basis!$C$23:$AF$23,0)))</f>
        <v>134.55210776971938</v>
      </c>
      <c r="P16" s="30">
        <f>ENERGY_PRICING!R$20*(1+INDEX(DA_LMP_Basis!$C$23:$AF$35,MATCH(LMP_BY_NODE!P$1,DA_LMP_Basis!$C$23:$C$35,0),MATCH(LMP_BY_NODE!$A16,DA_LMP_Basis!$C$23:$AF$23,0)))</f>
        <v>108.52373518278026</v>
      </c>
      <c r="Q16" s="30">
        <f>ENERGY_PRICING!S$20*(1+INDEX(DA_LMP_Basis!$C$23:$AF$35,MATCH(LMP_BY_NODE!Q$1,DA_LMP_Basis!$C$23:$C$35,0),MATCH(LMP_BY_NODE!$A16,DA_LMP_Basis!$C$23:$AF$23,0)))</f>
        <v>85.03271165917684</v>
      </c>
      <c r="R16" s="30">
        <f>ENERGY_PRICING!T$20*(1+INDEX(DA_LMP_Basis!$C$23:$AF$35,MATCH(LMP_BY_NODE!R$1,DA_LMP_Basis!$C$23:$C$35,0),MATCH(LMP_BY_NODE!$A16,DA_LMP_Basis!$C$23:$AF$23,0)))</f>
        <v>46.053058593402675</v>
      </c>
      <c r="S16" s="30">
        <f>ENERGY_PRICING!U$20*(1+INDEX(DA_LMP_Basis!$C$23:$AF$35,MATCH(LMP_BY_NODE!S$1,DA_LMP_Basis!$C$23:$C$35,0),MATCH(LMP_BY_NODE!$A16,DA_LMP_Basis!$C$23:$AF$23,0)))</f>
        <v>39.863832229744652</v>
      </c>
      <c r="T16" s="30">
        <f>ENERGY_PRICING!V$20*(1+INDEX(DA_LMP_Basis!$C$23:$AF$35,MATCH(LMP_BY_NODE!T$1,DA_LMP_Basis!$C$23:$C$35,0),MATCH(LMP_BY_NODE!$A16,DA_LMP_Basis!$C$23:$AF$23,0)))</f>
        <v>42.002541484890912</v>
      </c>
      <c r="U16" s="30">
        <f>ENERGY_PRICING!W$20*(1+INDEX(DA_LMP_Basis!$C$23:$AF$35,MATCH(LMP_BY_NODE!U$1,DA_LMP_Basis!$C$23:$C$35,0),MATCH(LMP_BY_NODE!$A16,DA_LMP_Basis!$C$23:$AF$23,0)))</f>
        <v>88.236889253183747</v>
      </c>
      <c r="V16" s="30">
        <f>ENERGY_PRICING!X$20*(1+INDEX(DA_LMP_Basis!$C$23:$AF$35,MATCH(LMP_BY_NODE!V$1,DA_LMP_Basis!$C$23:$C$35,0),MATCH(LMP_BY_NODE!$A16,DA_LMP_Basis!$C$23:$AF$23,0)))</f>
        <v>62.856778987249832</v>
      </c>
      <c r="W16" s="30">
        <f>ENERGY_PRICING!Y$20*(1+INDEX(DA_LMP_Basis!$C$23:$AF$35,MATCH(LMP_BY_NODE!W$1,DA_LMP_Basis!$C$23:$C$35,0),MATCH(LMP_BY_NODE!$A16,DA_LMP_Basis!$C$23:$AF$23,0)))</f>
        <v>77.466225513353677</v>
      </c>
      <c r="X16" s="30">
        <f>ENERGY_PRICING!Z$20*(1+INDEX(DA_LMP_Basis!$C$23:$AF$35,MATCH(LMP_BY_NODE!X$1,DA_LMP_Basis!$C$23:$C$35,0),MATCH(LMP_BY_NODE!$A16,DA_LMP_Basis!$C$23:$AF$23,0)))</f>
        <v>76.920083567141887</v>
      </c>
      <c r="Y16" s="30">
        <f>ENERGY_PRICING!AA$20*(1+INDEX(DA_LMP_Basis!$C$23:$AF$35,MATCH(LMP_BY_NODE!Y$1,DA_LMP_Basis!$C$23:$C$35,0),MATCH(LMP_BY_NODE!$A16,DA_LMP_Basis!$C$23:$AF$23,0)))</f>
        <v>127.37636696374038</v>
      </c>
      <c r="Z16" s="30">
        <f>ENERGY_PRICING!AB$20*(1+INDEX(DA_LMP_Basis!$C$23:$AF$35,MATCH(LMP_BY_NODE!Z$1,DA_LMP_Basis!$C$23:$C$35,0),MATCH(LMP_BY_NODE!$A16,DA_LMP_Basis!$C$23:$AF$23,0)))</f>
        <v>228.53732506523372</v>
      </c>
      <c r="AA16" s="30">
        <f>ENERGY_PRICING!AC$20*(1+INDEX(DA_LMP_Basis!$C$23:$AF$35,MATCH(LMP_BY_NODE!AA$1,DA_LMP_Basis!$C$23:$C$35,0),MATCH(LMP_BY_NODE!$A16,DA_LMP_Basis!$C$23:$AF$23,0)))</f>
        <v>274.08262100019675</v>
      </c>
      <c r="AB16" s="30">
        <f>ENERGY_PRICING!AD$20*(1+INDEX(DA_LMP_Basis!$C$23:$AF$35,MATCH(LMP_BY_NODE!AB$1,DA_LMP_Basis!$C$23:$C$35,0),MATCH(LMP_BY_NODE!$A16,DA_LMP_Basis!$C$23:$AF$23,0)))</f>
        <v>272.81162933241478</v>
      </c>
      <c r="AC16" s="30">
        <f>ENERGY_PRICING!AE$20*(1+INDEX(DA_LMP_Basis!$C$23:$AF$35,MATCH(LMP_BY_NODE!AC$1,DA_LMP_Basis!$C$23:$C$35,0),MATCH(LMP_BY_NODE!$A16,DA_LMP_Basis!$C$23:$AF$23,0)))</f>
        <v>144.58674741601791</v>
      </c>
      <c r="AD16" s="30">
        <f>ENERGY_PRICING!AF$20*(1+INDEX(DA_LMP_Basis!$C$23:$AF$35,MATCH(LMP_BY_NODE!AD$1,DA_LMP_Basis!$C$23:$C$35,0),MATCH(LMP_BY_NODE!$A16,DA_LMP_Basis!$C$23:$AF$23,0)))</f>
        <v>69.199529516907475</v>
      </c>
      <c r="AE16" s="30">
        <f>ENERGY_PRICING!AG$20*(1+INDEX(DA_LMP_Basis!$C$23:$AF$35,MATCH(LMP_BY_NODE!AE$1,DA_LMP_Basis!$C$23:$C$35,0),MATCH(LMP_BY_NODE!$A16,DA_LMP_Basis!$C$23:$AF$23,0)))</f>
        <v>50.133299009839092</v>
      </c>
      <c r="AF16" s="30">
        <f>ENERGY_PRICING!AH$20*(1+INDEX(DA_LMP_Basis!$C$23:$AF$35,MATCH(LMP_BY_NODE!AF$1,DA_LMP_Basis!$C$23:$C$35,0),MATCH(LMP_BY_NODE!$A16,DA_LMP_Basis!$C$23:$AF$23,0)))</f>
        <v>50.348823800393156</v>
      </c>
      <c r="AG16" s="30">
        <f>ENERGY_PRICING!AI$20*(1+INDEX(DA_LMP_Basis!$C$23:$AF$35,MATCH(LMP_BY_NODE!AG$1,DA_LMP_Basis!$C$23:$C$35,0),MATCH(LMP_BY_NODE!$A16,DA_LMP_Basis!$C$23:$AF$23,0)))</f>
        <v>55.609057078322536</v>
      </c>
      <c r="AH16" s="30">
        <f>ENERGY_PRICING!AJ$20*(1+INDEX(DA_LMP_Basis!$C$23:$AF$35,MATCH(LMP_BY_NODE!AH$1,DA_LMP_Basis!$C$23:$C$35,0),MATCH(LMP_BY_NODE!$A16,DA_LMP_Basis!$C$23:$AF$23,0)))</f>
        <v>55.428250561483942</v>
      </c>
      <c r="AI16" s="30">
        <f>ENERGY_PRICING!AK$20*(1+INDEX(DA_LMP_Basis!$C$23:$AF$35,MATCH(LMP_BY_NODE!AI$1,DA_LMP_Basis!$C$23:$C$35,0),MATCH(LMP_BY_NODE!$A16,DA_LMP_Basis!$C$23:$AF$23,0)))</f>
        <v>45.999502261977739</v>
      </c>
      <c r="AJ16" s="30">
        <f>ENERGY_PRICING!AL$20*(1+INDEX(DA_LMP_Basis!$C$23:$AF$35,MATCH(LMP_BY_NODE!AJ$1,DA_LMP_Basis!$C$23:$C$35,0),MATCH(LMP_BY_NODE!$A16,DA_LMP_Basis!$C$23:$AF$23,0)))</f>
        <v>46.218012803948689</v>
      </c>
      <c r="AK16" s="30">
        <f>ENERGY_PRICING!AM$20*(1+INDEX(DA_LMP_Basis!$C$23:$AF$35,MATCH(LMP_BY_NODE!AK$1,DA_LMP_Basis!$C$23:$C$35,0),MATCH(LMP_BY_NODE!$A16,DA_LMP_Basis!$C$23:$AF$23,0)))</f>
        <v>95.817086056182703</v>
      </c>
      <c r="AL16" s="30">
        <f>ENERGY_PRICING!AN$20*(1+INDEX(DA_LMP_Basis!$C$23:$AF$35,MATCH(LMP_BY_NODE!AL$1,DA_LMP_Basis!$C$23:$C$35,0),MATCH(LMP_BY_NODE!$A16,DA_LMP_Basis!$C$23:$AF$23,0)))</f>
        <v>155.54071409647983</v>
      </c>
      <c r="AM16" s="30">
        <f>ENERGY_PRICING!AO$20*(1+INDEX(DA_LMP_Basis!$C$23:$AF$35,MATCH(LMP_BY_NODE!AM$1,DA_LMP_Basis!$C$23:$C$35,0),MATCH(LMP_BY_NODE!$A16,DA_LMP_Basis!$C$23:$AF$23,0)))</f>
        <v>189.3145678380582</v>
      </c>
      <c r="AN16" s="30">
        <f>ENERGY_PRICING!AP$20*(1+INDEX(DA_LMP_Basis!$C$23:$AF$35,MATCH(LMP_BY_NODE!AN$1,DA_LMP_Basis!$C$23:$C$35,0),MATCH(LMP_BY_NODE!$A16,DA_LMP_Basis!$C$23:$AF$23,0)))</f>
        <v>163.99844647745959</v>
      </c>
      <c r="AO16" s="30">
        <f>ENERGY_PRICING!AQ$20*(1+INDEX(DA_LMP_Basis!$C$23:$AF$35,MATCH(LMP_BY_NODE!AO$1,DA_LMP_Basis!$C$23:$C$35,0),MATCH(LMP_BY_NODE!$A16,DA_LMP_Basis!$C$23:$AF$23,0)))</f>
        <v>96.300911044251635</v>
      </c>
      <c r="AP16" s="30">
        <f>ENERGY_PRICING!AR$20*(1+INDEX(DA_LMP_Basis!$C$23:$AF$35,MATCH(LMP_BY_NODE!AP$1,DA_LMP_Basis!$C$23:$C$35,0),MATCH(LMP_BY_NODE!$A16,DA_LMP_Basis!$C$23:$AF$23,0)))</f>
        <v>58.499831186214209</v>
      </c>
      <c r="AQ16" s="30">
        <f>ENERGY_PRICING!AS$20*(1+INDEX(DA_LMP_Basis!$C$23:$AF$35,MATCH(LMP_BY_NODE!AQ$1,DA_LMP_Basis!$C$23:$C$35,0),MATCH(LMP_BY_NODE!$A16,DA_LMP_Basis!$C$23:$AF$23,0)))</f>
        <v>39.764172649170291</v>
      </c>
      <c r="AR16" s="30">
        <f>ENERGY_PRICING!AT$20*(1+INDEX(DA_LMP_Basis!$C$23:$AF$35,MATCH(LMP_BY_NODE!AR$1,DA_LMP_Basis!$C$23:$C$35,0),MATCH(LMP_BY_NODE!$A16,DA_LMP_Basis!$C$23:$AF$23,0)))</f>
        <v>39.666305449636624</v>
      </c>
      <c r="AS16" s="30">
        <f>ENERGY_PRICING!AU$20*(1+INDEX(DA_LMP_Basis!$C$23:$AF$35,MATCH(LMP_BY_NODE!AS$1,DA_LMP_Basis!$C$23:$C$35,0),MATCH(LMP_BY_NODE!$A16,DA_LMP_Basis!$C$23:$AF$23,0)))</f>
        <v>51.54186327788674</v>
      </c>
      <c r="AT16" s="30">
        <f>ENERGY_PRICING!AV$20*(1+INDEX(DA_LMP_Basis!$C$23:$AF$35,MATCH(LMP_BY_NODE!AT$1,DA_LMP_Basis!$C$23:$C$35,0),MATCH(LMP_BY_NODE!$A16,DA_LMP_Basis!$C$23:$AF$23,0)))</f>
        <v>51.374280778555374</v>
      </c>
      <c r="AU16" s="30">
        <f>ENERGY_PRICING!AW$20*(1+INDEX(DA_LMP_Basis!$C$23:$AF$35,MATCH(LMP_BY_NODE!AU$1,DA_LMP_Basis!$C$23:$C$35,0),MATCH(LMP_BY_NODE!$A16,DA_LMP_Basis!$C$23:$AF$23,0)))</f>
        <v>40.312005975483387</v>
      </c>
      <c r="AV16" s="30">
        <f>ENERGY_PRICING!AX$20*(1+INDEX(DA_LMP_Basis!$C$23:$AF$35,MATCH(LMP_BY_NODE!AV$1,DA_LMP_Basis!$C$23:$C$35,0),MATCH(LMP_BY_NODE!$A16,DA_LMP_Basis!$C$23:$AF$23,0)))</f>
        <v>40.503499314334576</v>
      </c>
      <c r="AW16" s="30">
        <f>ENERGY_PRICING!AY$20*(1+INDEX(DA_LMP_Basis!$C$23:$AF$35,MATCH(LMP_BY_NODE!AW$1,DA_LMP_Basis!$C$23:$C$35,0),MATCH(LMP_BY_NODE!$A16,DA_LMP_Basis!$C$23:$AF$23,0)))</f>
        <v>64.573208371064155</v>
      </c>
      <c r="AX16" s="30">
        <f>ENERGY_PRICING!AZ$20*(1+INDEX(DA_LMP_Basis!$C$23:$AF$35,MATCH(LMP_BY_NODE!AX$1,DA_LMP_Basis!$C$23:$C$35,0),MATCH(LMP_BY_NODE!$A16,DA_LMP_Basis!$C$23:$AF$23,0)))</f>
        <v>100.69818260615811</v>
      </c>
      <c r="AY16" s="30">
        <f>ENERGY_PRICING!BA$20*(1+INDEX(DA_LMP_Basis!$C$23:$AF$35,MATCH(LMP_BY_NODE!AY$1,DA_LMP_Basis!$C$23:$C$35,0),MATCH(LMP_BY_NODE!$A16,DA_LMP_Basis!$C$23:$AF$23,0)))</f>
        <v>185.3885046966204</v>
      </c>
      <c r="AZ16" s="30">
        <f>ENERGY_PRICING!BB$20*(1+INDEX(DA_LMP_Basis!$C$23:$AF$35,MATCH(LMP_BY_NODE!AZ$1,DA_LMP_Basis!$C$23:$C$35,0),MATCH(LMP_BY_NODE!$A16,DA_LMP_Basis!$C$23:$AF$23,0)))</f>
        <v>160.52081255871593</v>
      </c>
      <c r="BA16" s="30">
        <f>ENERGY_PRICING!BC$20*(1+INDEX(DA_LMP_Basis!$C$23:$AF$35,MATCH(LMP_BY_NODE!BA$1,DA_LMP_Basis!$C$23:$C$35,0),MATCH(LMP_BY_NODE!$A16,DA_LMP_Basis!$C$23:$AF$23,0)))</f>
        <v>92.111188297579673</v>
      </c>
      <c r="BB16" s="30">
        <f>ENERGY_PRICING!BD$20*(1+INDEX(DA_LMP_Basis!$C$23:$AF$35,MATCH(LMP_BY_NODE!BB$1,DA_LMP_Basis!$C$23:$C$35,0),MATCH(LMP_BY_NODE!$A16,DA_LMP_Basis!$C$23:$AF$23,0)))</f>
        <v>51.917655378208615</v>
      </c>
      <c r="BC16" s="30">
        <f>ENERGY_PRICING!BE$20*(1+INDEX(DA_LMP_Basis!$C$23:$AF$35,MATCH(LMP_BY_NODE!BC$1,DA_LMP_Basis!$C$23:$C$35,0),MATCH(LMP_BY_NODE!$A16,DA_LMP_Basis!$C$23:$AF$23,0)))</f>
        <v>34.891930024638896</v>
      </c>
      <c r="BD16" s="30">
        <f>ENERGY_PRICING!BF$20*(1+INDEX(DA_LMP_Basis!$C$23:$AF$35,MATCH(LMP_BY_NODE!BD$1,DA_LMP_Basis!$C$23:$C$35,0),MATCH(LMP_BY_NODE!$A16,DA_LMP_Basis!$C$23:$AF$23,0)))</f>
        <v>34.555055458321434</v>
      </c>
      <c r="BE16" s="30">
        <f>ENERGY_PRICING!BG$20*(1+INDEX(DA_LMP_Basis!$C$23:$AF$35,MATCH(LMP_BY_NODE!BE$1,DA_LMP_Basis!$C$23:$C$35,0),MATCH(LMP_BY_NODE!$A16,DA_LMP_Basis!$C$23:$AF$23,0)))</f>
        <v>44.931565817639331</v>
      </c>
      <c r="BF16" s="30">
        <f>ENERGY_PRICING!BH$20*(1+INDEX(DA_LMP_Basis!$C$23:$AF$35,MATCH(LMP_BY_NODE!BF$1,DA_LMP_Basis!$C$23:$C$35,0),MATCH(LMP_BY_NODE!$A16,DA_LMP_Basis!$C$23:$AF$23,0)))</f>
        <v>44.785475947779652</v>
      </c>
      <c r="BG16" s="30">
        <f>ENERGY_PRICING!BI$20*(1+INDEX(DA_LMP_Basis!$C$23:$AF$35,MATCH(LMP_BY_NODE!BG$1,DA_LMP_Basis!$C$23:$C$35,0),MATCH(LMP_BY_NODE!$A16,DA_LMP_Basis!$C$23:$AF$23,0)))</f>
        <v>35.832743207340044</v>
      </c>
      <c r="BH16" s="30">
        <f>ENERGY_PRICING!BJ$20*(1+INDEX(DA_LMP_Basis!$C$23:$AF$35,MATCH(LMP_BY_NODE!BH$1,DA_LMP_Basis!$C$23:$C$35,0),MATCH(LMP_BY_NODE!$A16,DA_LMP_Basis!$C$23:$AF$23,0)))</f>
        <v>36.002958791281564</v>
      </c>
      <c r="BI16" s="30">
        <f>ENERGY_PRICING!BK$20*(1+INDEX(DA_LMP_Basis!$C$23:$AF$35,MATCH(LMP_BY_NODE!BI$1,DA_LMP_Basis!$C$23:$C$35,0),MATCH(LMP_BY_NODE!$A16,DA_LMP_Basis!$C$23:$AF$23,0)))</f>
        <v>62.089753542441954</v>
      </c>
      <c r="BJ16" s="30">
        <f>ENERGY_PRICING!BL$20*(1+INDEX(DA_LMP_Basis!$C$23:$AF$35,MATCH(LMP_BY_NODE!BJ$1,DA_LMP_Basis!$C$23:$C$35,0),MATCH(LMP_BY_NODE!$A16,DA_LMP_Basis!$C$23:$AF$23,0)))</f>
        <v>97.228726091857041</v>
      </c>
      <c r="BK16" s="30">
        <f>ENERGY_PRICING!BM$20*(1+INDEX(DA_LMP_Basis!$C$23:$AF$35,MATCH(LMP_BY_NODE!BK$1,DA_LMP_Basis!$C$23:$C$35,0),MATCH(LMP_BY_NODE!$A16,DA_LMP_Basis!$C$23:$AF$23,0)))</f>
        <v>184.19331445358117</v>
      </c>
      <c r="BL16" s="30">
        <f>ENERGY_PRICING!BN$20*(1+INDEX(DA_LMP_Basis!$C$23:$AF$35,MATCH(LMP_BY_NODE!BL$1,DA_LMP_Basis!$C$23:$C$35,0),MATCH(LMP_BY_NODE!$A16,DA_LMP_Basis!$C$23:$AF$23,0)))</f>
        <v>159.46213520717882</v>
      </c>
      <c r="BM16" s="30">
        <f>ENERGY_PRICING!BO$20*(1+INDEX(DA_LMP_Basis!$C$23:$AF$35,MATCH(LMP_BY_NODE!BM$1,DA_LMP_Basis!$C$23:$C$35,0),MATCH(LMP_BY_NODE!$A16,DA_LMP_Basis!$C$23:$AF$23,0)))</f>
        <v>90.835733581884995</v>
      </c>
      <c r="BN16" s="30">
        <f>ENERGY_PRICING!BP$20*(1+INDEX(DA_LMP_Basis!$C$23:$AF$35,MATCH(LMP_BY_NODE!BN$1,DA_LMP_Basis!$C$23:$C$35,0),MATCH(LMP_BY_NODE!$A16,DA_LMP_Basis!$C$23:$AF$23,0)))</f>
        <v>49.913879070928857</v>
      </c>
      <c r="BO16" s="30">
        <f>ENERGY_PRICING!BQ$20*(1+INDEX(DA_LMP_Basis!$C$23:$AF$35,MATCH(LMP_BY_NODE!BO$1,DA_LMP_Basis!$C$23:$C$35,0),MATCH(LMP_BY_NODE!$A16,DA_LMP_Basis!$C$23:$AF$23,0)))</f>
        <v>33.408699460897289</v>
      </c>
      <c r="BP16" s="30">
        <f>ENERGY_PRICING!BR$20*(1+INDEX(DA_LMP_Basis!$C$23:$AF$35,MATCH(LMP_BY_NODE!BP$1,DA_LMP_Basis!$C$23:$C$35,0),MATCH(LMP_BY_NODE!$A16,DA_LMP_Basis!$C$23:$AF$23,0)))</f>
        <v>32.999065170015164</v>
      </c>
      <c r="BQ16" s="30">
        <f>ENERGY_PRICING!BS$20*(1+INDEX(DA_LMP_Basis!$C$23:$AF$35,MATCH(LMP_BY_NODE!BQ$1,DA_LMP_Basis!$C$23:$C$35,0),MATCH(LMP_BY_NODE!$A16,DA_LMP_Basis!$C$23:$AF$23,0)))</f>
        <v>42.919228587326309</v>
      </c>
      <c r="BR16" s="30">
        <f>ENERGY_PRICING!BT$20*(1+INDEX(DA_LMP_Basis!$C$23:$AF$35,MATCH(LMP_BY_NODE!BR$1,DA_LMP_Basis!$C$23:$C$35,0),MATCH(LMP_BY_NODE!$A16,DA_LMP_Basis!$C$23:$AF$23,0)))</f>
        <v>42.779681602824411</v>
      </c>
      <c r="BS16" s="30">
        <f>ENERGY_PRICING!BU$20*(1+INDEX(DA_LMP_Basis!$C$23:$AF$35,MATCH(LMP_BY_NODE!BS$1,DA_LMP_Basis!$C$23:$C$35,0),MATCH(LMP_BY_NODE!$A16,DA_LMP_Basis!$C$23:$AF$23,0)))</f>
        <v>34.469145383354608</v>
      </c>
      <c r="BT16" s="30">
        <f>ENERGY_PRICING!BV$20*(1+INDEX(DA_LMP_Basis!$C$23:$AF$35,MATCH(LMP_BY_NODE!BT$1,DA_LMP_Basis!$C$23:$C$35,0),MATCH(LMP_BY_NODE!$A16,DA_LMP_Basis!$C$23:$AF$23,0)))</f>
        <v>34.632883495043224</v>
      </c>
      <c r="BU16" s="30">
        <f>ENERGY_PRICING!BW$20*(1+INDEX(DA_LMP_Basis!$C$23:$AF$35,MATCH(LMP_BY_NODE!BU$1,DA_LMP_Basis!$C$23:$C$35,0),MATCH(LMP_BY_NODE!$A16,DA_LMP_Basis!$C$23:$AF$23,0)))</f>
        <v>61.33372877328582</v>
      </c>
      <c r="BV16" s="30">
        <f>ENERGY_PRICING!BX$20*(1+INDEX(DA_LMP_Basis!$C$23:$AF$35,MATCH(LMP_BY_NODE!BV$1,DA_LMP_Basis!$C$23:$C$35,0),MATCH(LMP_BY_NODE!$A16,DA_LMP_Basis!$C$23:$AF$23,0)))</f>
        <v>96.172538143483138</v>
      </c>
      <c r="BW16" s="30">
        <f>ENERGY_PRICING!BY$20*(1+INDEX(DA_LMP_Basis!$C$23:$AF$35,MATCH(LMP_BY_NODE!BW$1,DA_LMP_Basis!$C$23:$C$35,0),MATCH(LMP_BY_NODE!$A16,DA_LMP_Basis!$C$23:$AF$23,0)))</f>
        <v>183.70129216631065</v>
      </c>
      <c r="BX16" s="30">
        <f>ENERGY_PRICING!BZ$20*(1+INDEX(DA_LMP_Basis!$C$23:$AF$35,MATCH(LMP_BY_NODE!BX$1,DA_LMP_Basis!$C$23:$C$35,0),MATCH(LMP_BY_NODE!$A16,DA_LMP_Basis!$C$23:$AF$23,0)))</f>
        <v>159.02631099005652</v>
      </c>
      <c r="BY16" s="30">
        <f>ENERGY_PRICING!CA$20*(1+INDEX(DA_LMP_Basis!$C$23:$AF$35,MATCH(LMP_BY_NODE!BY$1,DA_LMP_Basis!$C$23:$C$35,0),MATCH(LMP_BY_NODE!$A16,DA_LMP_Basis!$C$23:$AF$23,0)))</f>
        <v>90.310668931984353</v>
      </c>
      <c r="BZ16" s="30">
        <f>ENERGY_PRICING!CB$20*(1+INDEX(DA_LMP_Basis!$C$23:$AF$35,MATCH(LMP_BY_NODE!BZ$1,DA_LMP_Basis!$C$23:$C$35,0),MATCH(LMP_BY_NODE!$A16,DA_LMP_Basis!$C$23:$AF$23,0)))</f>
        <v>49.088987295223596</v>
      </c>
      <c r="CA16" s="30">
        <f>ENERGY_PRICING!CC$20*(1+INDEX(DA_LMP_Basis!$C$23:$AF$35,MATCH(LMP_BY_NODE!CA$1,DA_LMP_Basis!$C$23:$C$35,0),MATCH(LMP_BY_NODE!$A16,DA_LMP_Basis!$C$23:$AF$23,0)))</f>
        <v>32.798100019702119</v>
      </c>
      <c r="CB16" s="30">
        <f>ENERGY_PRICING!CD$20*(1+INDEX(DA_LMP_Basis!$C$23:$AF$35,MATCH(LMP_BY_NODE!CB$1,DA_LMP_Basis!$C$23:$C$35,0),MATCH(LMP_BY_NODE!$A16,DA_LMP_Basis!$C$23:$AF$23,0)))</f>
        <v>32.358512835286959</v>
      </c>
      <c r="CC16" s="30">
        <f>ENERGY_PRICING!CE$20*(1+INDEX(DA_LMP_Basis!$C$23:$AF$35,MATCH(LMP_BY_NODE!CC$1,DA_LMP_Basis!$C$23:$C$35,0),MATCH(LMP_BY_NODE!$A16,DA_LMP_Basis!$C$23:$AF$23,0)))</f>
        <v>42.090812548470055</v>
      </c>
      <c r="CD16" s="30">
        <f>ENERGY_PRICING!CF$20*(1+INDEX(DA_LMP_Basis!$C$23:$AF$35,MATCH(LMP_BY_NODE!CD$1,DA_LMP_Basis!$C$23:$C$35,0),MATCH(LMP_BY_NODE!$A16,DA_LMP_Basis!$C$23:$AF$23,0)))</f>
        <v>41.953959064386048</v>
      </c>
      <c r="CE16" s="30">
        <f>ENERGY_PRICING!CG$20*(1+INDEX(DA_LMP_Basis!$C$23:$AF$35,MATCH(LMP_BY_NODE!CE$1,DA_LMP_Basis!$C$23:$C$35,0),MATCH(LMP_BY_NODE!$A16,DA_LMP_Basis!$C$23:$AF$23,0)))</f>
        <v>33.90779498396688</v>
      </c>
      <c r="CF16" s="30">
        <f>ENERGY_PRICING!CH$20*(1+INDEX(DA_LMP_Basis!$C$23:$AF$35,MATCH(LMP_BY_NODE!CF$1,DA_LMP_Basis!$C$23:$C$35,0),MATCH(LMP_BY_NODE!$A16,DA_LMP_Basis!$C$23:$AF$23,0)))</f>
        <v>34.068866523758537</v>
      </c>
      <c r="CG16" s="30">
        <f>ENERGY_PRICING!CI$20*(1+INDEX(DA_LMP_Basis!$C$23:$AF$35,MATCH(LMP_BY_NODE!CG$1,DA_LMP_Basis!$C$23:$C$35,0),MATCH(LMP_BY_NODE!$A16,DA_LMP_Basis!$C$23:$AF$23,0)))</f>
        <v>61.022497119312916</v>
      </c>
      <c r="CH16" s="30">
        <f>ENERGY_PRICING!CJ$20*(1+INDEX(DA_LMP_Basis!$C$23:$AF$35,MATCH(LMP_BY_NODE!CH$1,DA_LMP_Basis!$C$23:$C$35,0),MATCH(LMP_BY_NODE!$A16,DA_LMP_Basis!$C$23:$AF$23,0)))</f>
        <v>95.737738735461676</v>
      </c>
      <c r="CI16" s="30">
        <f>ENERGY_PRICING!CK$20*(1+INDEX(DA_LMP_Basis!$C$23:$AF$35,MATCH(LMP_BY_NODE!CI$1,DA_LMP_Basis!$C$23:$C$35,0),MATCH(LMP_BY_NODE!$A16,DA_LMP_Basis!$C$23:$AF$23,0)))</f>
        <v>185.54508117904831</v>
      </c>
      <c r="CJ16" s="30">
        <f>ENERGY_PRICING!CL$20*(1+INDEX(DA_LMP_Basis!$C$23:$AF$35,MATCH(LMP_BY_NODE!CJ$1,DA_LMP_Basis!$C$23:$C$35,0),MATCH(LMP_BY_NODE!$A16,DA_LMP_Basis!$C$23:$AF$23,0)))</f>
        <v>160.65950510301602</v>
      </c>
      <c r="CK16" s="30">
        <f>ENERGY_PRICING!CM$20*(1+INDEX(DA_LMP_Basis!$C$23:$AF$35,MATCH(LMP_BY_NODE!CK$1,DA_LMP_Basis!$C$23:$C$35,0),MATCH(LMP_BY_NODE!$A16,DA_LMP_Basis!$C$23:$AF$23,0)))</f>
        <v>92.278279866509905</v>
      </c>
      <c r="CL16" s="30">
        <f>ENERGY_PRICING!CN$20*(1+INDEX(DA_LMP_Basis!$C$23:$AF$35,MATCH(LMP_BY_NODE!CL$1,DA_LMP_Basis!$C$23:$C$35,0),MATCH(LMP_BY_NODE!$A16,DA_LMP_Basis!$C$23:$AF$23,0)))</f>
        <v>52.180161073509751</v>
      </c>
      <c r="CM16" s="30">
        <f>ENERGY_PRICING!CO$20*(1+INDEX(DA_LMP_Basis!$C$23:$AF$35,MATCH(LMP_BY_NODE!CM$1,DA_LMP_Basis!$C$23:$C$35,0),MATCH(LMP_BY_NODE!$A16,DA_LMP_Basis!$C$23:$AF$23,0)))</f>
        <v>35.086241370178001</v>
      </c>
      <c r="CN16" s="30">
        <f>ENERGY_PRICING!CP$20*(1+INDEX(DA_LMP_Basis!$C$23:$AF$35,MATCH(LMP_BY_NODE!CN$1,DA_LMP_Basis!$C$23:$C$35,0),MATCH(LMP_BY_NODE!$A16,DA_LMP_Basis!$C$23:$AF$23,0)))</f>
        <v>34.75889872716823</v>
      </c>
      <c r="CO16" s="30">
        <f>ENERGY_PRICING!CQ$20*(1+INDEX(DA_LMP_Basis!$C$23:$AF$35,MATCH(LMP_BY_NODE!CO$1,DA_LMP_Basis!$C$23:$C$35,0),MATCH(LMP_BY_NODE!$A16,DA_LMP_Basis!$C$23:$AF$23,0)))</f>
        <v>45.195193040850093</v>
      </c>
      <c r="CP16" s="30">
        <f>ENERGY_PRICING!CR$20*(1+INDEX(DA_LMP_Basis!$C$23:$AF$35,MATCH(LMP_BY_NODE!CP$1,DA_LMP_Basis!$C$23:$C$35,0),MATCH(LMP_BY_NODE!$A16,DA_LMP_Basis!$C$23:$AF$23,0)))</f>
        <v>45.048246017093611</v>
      </c>
      <c r="CQ16" s="30">
        <f>ENERGY_PRICING!CS$20*(1+INDEX(DA_LMP_Basis!$C$23:$AF$35,MATCH(LMP_BY_NODE!CQ$1,DA_LMP_Basis!$C$23:$C$35,0),MATCH(LMP_BY_NODE!$A16,DA_LMP_Basis!$C$23:$AF$23,0)))</f>
        <v>36.011382007287907</v>
      </c>
      <c r="CR16" s="30">
        <f>ENERGY_PRICING!CT$20*(1+INDEX(DA_LMP_Basis!$C$23:$AF$35,MATCH(LMP_BY_NODE!CR$1,DA_LMP_Basis!$C$23:$C$35,0),MATCH(LMP_BY_NODE!$A16,DA_LMP_Basis!$C$23:$AF$23,0)))</f>
        <v>36.182446175650433</v>
      </c>
      <c r="CS16" s="30">
        <f>ENERGY_PRICING!CU$20*(1+INDEX(DA_LMP_Basis!$C$23:$AF$35,MATCH(LMP_BY_NODE!CS$1,DA_LMP_Basis!$C$23:$C$35,0),MATCH(LMP_BY_NODE!$A16,DA_LMP_Basis!$C$23:$AF$23,0)))</f>
        <v>62.188796937141866</v>
      </c>
      <c r="CT16" s="30">
        <f>ENERGY_PRICING!CV$20*(1+INDEX(DA_LMP_Basis!$C$23:$AF$35,MATCH(LMP_BY_NODE!CT$1,DA_LMP_Basis!$C$23:$C$35,0),MATCH(LMP_BY_NODE!$A16,DA_LMP_Basis!$C$23:$AF$23,0)))</f>
        <v>97.36709251067802</v>
      </c>
      <c r="CU16" s="30">
        <f>ENERGY_PRICING!CW$20*(1+INDEX(DA_LMP_Basis!$C$23:$AF$35,MATCH(LMP_BY_NODE!CU$1,DA_LMP_Basis!$C$23:$C$35,0),MATCH(LMP_BY_NODE!$A16,DA_LMP_Basis!$C$23:$AF$23,0)))</f>
        <v>187.09398375182104</v>
      </c>
      <c r="CV16" s="30">
        <f>ENERGY_PRICING!CX$20*(1+INDEX(DA_LMP_Basis!$C$23:$AF$35,MATCH(LMP_BY_NODE!CV$1,DA_LMP_Basis!$C$23:$C$35,0),MATCH(LMP_BY_NODE!$A16,DA_LMP_Basis!$C$23:$AF$23,0)))</f>
        <v>162.03149427635651</v>
      </c>
      <c r="CW16" s="30">
        <f>ENERGY_PRICING!CY$20*(1+INDEX(DA_LMP_Basis!$C$23:$AF$35,MATCH(LMP_BY_NODE!CW$1,DA_LMP_Basis!$C$23:$C$35,0),MATCH(LMP_BY_NODE!$A16,DA_LMP_Basis!$C$23:$AF$23,0)))</f>
        <v>93.931200899040263</v>
      </c>
      <c r="CX16" s="30">
        <f>ENERGY_PRICING!CZ$20*(1+INDEX(DA_LMP_Basis!$C$23:$AF$35,MATCH(LMP_BY_NODE!CX$1,DA_LMP_Basis!$C$23:$C$35,0),MATCH(LMP_BY_NODE!$A16,DA_LMP_Basis!$C$23:$AF$23,0)))</f>
        <v>54.776947899441694</v>
      </c>
      <c r="CY16" s="30">
        <f>ENERGY_PRICING!DA$20*(1+INDEX(DA_LMP_Basis!$C$23:$AF$35,MATCH(LMP_BY_NODE!CY$1,DA_LMP_Basis!$C$23:$C$35,0),MATCH(LMP_BY_NODE!$A16,DA_LMP_Basis!$C$23:$AF$23,0)))</f>
        <v>37.008428778897596</v>
      </c>
      <c r="CZ16" s="30">
        <f>ENERGY_PRICING!DB$20*(1+INDEX(DA_LMP_Basis!$C$23:$AF$35,MATCH(LMP_BY_NODE!CZ$1,DA_LMP_Basis!$C$23:$C$35,0),MATCH(LMP_BY_NODE!$A16,DA_LMP_Basis!$C$23:$AF$23,0)))</f>
        <v>36.775378843872019</v>
      </c>
      <c r="DA16" s="30">
        <f>ENERGY_PRICING!DC$20*(1+INDEX(DA_LMP_Basis!$C$23:$AF$35,MATCH(LMP_BY_NODE!DA$1,DA_LMP_Basis!$C$23:$C$35,0),MATCH(LMP_BY_NODE!$A16,DA_LMP_Basis!$C$23:$AF$23,0)))</f>
        <v>47.803074364740617</v>
      </c>
      <c r="DB16" s="30">
        <f>ENERGY_PRICING!DD$20*(1+INDEX(DA_LMP_Basis!$C$23:$AF$35,MATCH(LMP_BY_NODE!DB$1,DA_LMP_Basis!$C$23:$C$35,0),MATCH(LMP_BY_NODE!$A16,DA_LMP_Basis!$C$23:$AF$23,0)))</f>
        <v>47.647648111821212</v>
      </c>
      <c r="DC16" s="30">
        <f>ENERGY_PRICING!DE$20*(1+INDEX(DA_LMP_Basis!$C$23:$AF$35,MATCH(LMP_BY_NODE!DC$1,DA_LMP_Basis!$C$23:$C$35,0),MATCH(LMP_BY_NODE!$A16,DA_LMP_Basis!$C$23:$AF$23,0)))</f>
        <v>37.778531789591646</v>
      </c>
      <c r="DD16" s="30">
        <f>ENERGY_PRICING!DF$20*(1+INDEX(DA_LMP_Basis!$C$23:$AF$35,MATCH(LMP_BY_NODE!DD$1,DA_LMP_Basis!$C$23:$C$35,0),MATCH(LMP_BY_NODE!$A16,DA_LMP_Basis!$C$23:$AF$23,0)))</f>
        <v>37.957990415234953</v>
      </c>
      <c r="DE16" s="30">
        <f>ENERGY_PRICING!DG$20*(1+INDEX(DA_LMP_Basis!$C$23:$AF$35,MATCH(LMP_BY_NODE!DE$1,DA_LMP_Basis!$C$23:$C$35,0),MATCH(LMP_BY_NODE!$A16,DA_LMP_Basis!$C$23:$AF$23,0)))</f>
        <v>63.16856456563935</v>
      </c>
      <c r="DF16" s="30">
        <f>ENERGY_PRICING!DH$20*(1+INDEX(DA_LMP_Basis!$C$23:$AF$35,MATCH(LMP_BY_NODE!DF$1,DA_LMP_Basis!$C$23:$C$35,0),MATCH(LMP_BY_NODE!$A16,DA_LMP_Basis!$C$23:$AF$23,0)))</f>
        <v>98.735855550784422</v>
      </c>
      <c r="DG16" s="30">
        <f>ENERGY_PRICING!DI$20*(1+INDEX(DA_LMP_Basis!$C$23:$AF$35,MATCH(LMP_BY_NODE!DG$1,DA_LMP_Basis!$C$23:$C$35,0),MATCH(LMP_BY_NODE!$A16,DA_LMP_Basis!$C$23:$AF$23,0)))</f>
        <v>189.46773237499596</v>
      </c>
      <c r="DH16" s="30">
        <f>ENERGY_PRICING!DJ$20*(1+INDEX(DA_LMP_Basis!$C$23:$AF$35,MATCH(LMP_BY_NODE!DH$1,DA_LMP_Basis!$C$23:$C$35,0),MATCH(LMP_BY_NODE!$A16,DA_LMP_Basis!$C$23:$AF$23,0)))</f>
        <v>164.13411678372177</v>
      </c>
      <c r="DI16" s="30">
        <f>ENERGY_PRICING!DK$20*(1+INDEX(DA_LMP_Basis!$C$23:$AF$35,MATCH(LMP_BY_NODE!DI$1,DA_LMP_Basis!$C$23:$C$35,0),MATCH(LMP_BY_NODE!$A16,DA_LMP_Basis!$C$23:$AF$23,0)))</f>
        <v>96.464361534290504</v>
      </c>
      <c r="DJ16" s="30">
        <f>ENERGY_PRICING!DL$20*(1+INDEX(DA_LMP_Basis!$C$23:$AF$35,MATCH(LMP_BY_NODE!DJ$1,DA_LMP_Basis!$C$23:$C$35,0),MATCH(LMP_BY_NODE!$A16,DA_LMP_Basis!$C$23:$AF$23,0)))</f>
        <v>58.756616641097843</v>
      </c>
      <c r="DK16" s="30">
        <f>ENERGY_PRICING!DM$20*(1+INDEX(DA_LMP_Basis!$C$23:$AF$35,MATCH(LMP_BY_NODE!DK$1,DA_LMP_Basis!$C$23:$C$35,0),MATCH(LMP_BY_NODE!$A16,DA_LMP_Basis!$C$23:$AF$23,0)))</f>
        <v>39.954249771863068</v>
      </c>
      <c r="DL16" s="30">
        <f>ENERGY_PRICING!DN$20*(1+INDEX(DA_LMP_Basis!$C$23:$AF$35,MATCH(LMP_BY_NODE!DL$1,DA_LMP_Basis!$C$23:$C$35,0),MATCH(LMP_BY_NODE!$A16,DA_LMP_Basis!$C$23:$AF$23,0)))</f>
        <v>39.86570678626569</v>
      </c>
      <c r="DM16" s="30">
        <f>ENERGY_PRICING!DO$20*(1+INDEX(DA_LMP_Basis!$C$23:$AF$35,MATCH(LMP_BY_NODE!DM$1,DA_LMP_Basis!$C$23:$C$35,0),MATCH(LMP_BY_NODE!$A16,DA_LMP_Basis!$C$23:$AF$23,0)))</f>
        <v>51.799745821555845</v>
      </c>
      <c r="DN16" s="30">
        <f>ENERGY_PRICING!DP$20*(1+INDEX(DA_LMP_Basis!$C$23:$AF$35,MATCH(LMP_BY_NODE!DN$1,DA_LMP_Basis!$C$23:$C$35,0),MATCH(LMP_BY_NODE!$A16,DA_LMP_Basis!$C$23:$AF$23,0)))</f>
        <v>51.631324846499055</v>
      </c>
      <c r="DO16" s="30">
        <f>ENERGY_PRICING!DQ$20*(1+INDEX(DA_LMP_Basis!$C$23:$AF$35,MATCH(LMP_BY_NODE!DO$1,DA_LMP_Basis!$C$23:$C$35,0),MATCH(LMP_BY_NODE!$A16,DA_LMP_Basis!$C$23:$AF$23,0)))</f>
        <v>40.486752071760861</v>
      </c>
      <c r="DP16" s="30">
        <f>ENERGY_PRICING!DR$20*(1+INDEX(DA_LMP_Basis!$C$23:$AF$35,MATCH(LMP_BY_NODE!DP$1,DA_LMP_Basis!$C$23:$C$35,0),MATCH(LMP_BY_NODE!$A16,DA_LMP_Basis!$C$23:$AF$23,0)))</f>
        <v>40.67907550359844</v>
      </c>
      <c r="DQ16" s="30">
        <f>ENERGY_PRICING!DS$20*(1+INDEX(DA_LMP_Basis!$C$23:$AF$35,MATCH(LMP_BY_NODE!DQ$1,DA_LMP_Basis!$C$23:$C$35,0),MATCH(LMP_BY_NODE!$A16,DA_LMP_Basis!$C$23:$AF$23,0)))</f>
        <v>64.670093519144686</v>
      </c>
      <c r="DR16" s="30">
        <f>ENERGY_PRICING!DT$20*(1+INDEX(DA_LMP_Basis!$C$23:$AF$35,MATCH(LMP_BY_NODE!DR$1,DA_LMP_Basis!$C$23:$C$35,0),MATCH(LMP_BY_NODE!$A16,DA_LMP_Basis!$C$23:$AF$23,0)))</f>
        <v>100.83353389351512</v>
      </c>
      <c r="DS16" s="30">
        <f>ENERGY_PRICING!DU$20*(1+INDEX(DA_LMP_Basis!$C$23:$AF$35,MATCH(LMP_BY_NODE!DS$1,DA_LMP_Basis!$C$23:$C$35,0),MATCH(LMP_BY_NODE!$A16,DA_LMP_Basis!$C$23:$AF$23,0)))</f>
        <v>192.20745877825149</v>
      </c>
      <c r="DT16" s="30">
        <f>ENERGY_PRICING!DV$20*(1+INDEX(DA_LMP_Basis!$C$23:$AF$35,MATCH(LMP_BY_NODE!DT$1,DA_LMP_Basis!$C$23:$C$35,0),MATCH(LMP_BY_NODE!$A16,DA_LMP_Basis!$C$23:$AF$23,0)))</f>
        <v>166.56091562133543</v>
      </c>
      <c r="DU16" s="30">
        <f>ENERGY_PRICING!DW$20*(1+INDEX(DA_LMP_Basis!$C$23:$AF$35,MATCH(LMP_BY_NODE!DU$1,DA_LMP_Basis!$C$23:$C$35,0),MATCH(LMP_BY_NODE!$A16,DA_LMP_Basis!$C$23:$AF$23,0)))</f>
        <v>99.388077638146598</v>
      </c>
      <c r="DV16" s="30">
        <f>ENERGY_PRICING!DX$20*(1+INDEX(DA_LMP_Basis!$C$23:$AF$35,MATCH(LMP_BY_NODE!DV$1,DA_LMP_Basis!$C$23:$C$35,0),MATCH(LMP_BY_NODE!$A16,DA_LMP_Basis!$C$23:$AF$23,0)))</f>
        <v>63.349859338019606</v>
      </c>
      <c r="DW16" s="30">
        <f>ENERGY_PRICING!DY$20*(1+INDEX(DA_LMP_Basis!$C$23:$AF$35,MATCH(LMP_BY_NODE!DW$1,DA_LMP_Basis!$C$23:$C$35,0),MATCH(LMP_BY_NODE!$A16,DA_LMP_Basis!$C$23:$AF$23,0)))</f>
        <v>43.354249028270146</v>
      </c>
      <c r="DX16" s="30">
        <f>ENERGY_PRICING!DZ$20*(1+INDEX(DA_LMP_Basis!$C$23:$AF$35,MATCH(LMP_BY_NODE!DX$1,DA_LMP_Basis!$C$23:$C$35,0),MATCH(LMP_BY_NODE!$A16,DA_LMP_Basis!$C$23:$AF$23,0)))</f>
        <v>43.432492660656294</v>
      </c>
      <c r="DY16" s="30">
        <f>ENERGY_PRICING!EA$20*(1+INDEX(DA_LMP_Basis!$C$23:$AF$35,MATCH(LMP_BY_NODE!DY$1,DA_LMP_Basis!$C$23:$C$35,0),MATCH(LMP_BY_NODE!$A16,DA_LMP_Basis!$C$23:$AF$23,0)))</f>
        <v>56.412612663677145</v>
      </c>
      <c r="DZ16" s="30">
        <f>ENERGY_PRICING!EB$20*(1+INDEX(DA_LMP_Basis!$C$23:$AF$35,MATCH(LMP_BY_NODE!DZ$1,DA_LMP_Basis!$C$23:$C$35,0),MATCH(LMP_BY_NODE!$A16,DA_LMP_Basis!$C$23:$AF$23,0)))</f>
        <v>56.229193477354343</v>
      </c>
      <c r="EA16" s="30">
        <f>ENERGY_PRICING!EC$20*(1+INDEX(DA_LMP_Basis!$C$23:$AF$35,MATCH(LMP_BY_NODE!EA$1,DA_LMP_Basis!$C$23:$C$35,0),MATCH(LMP_BY_NODE!$A16,DA_LMP_Basis!$C$23:$AF$23,0)))</f>
        <v>43.612518018690501</v>
      </c>
      <c r="EB16" s="30">
        <f>ENERGY_PRICING!ED$20*(1+INDEX(DA_LMP_Basis!$C$23:$AF$35,MATCH(LMP_BY_NODE!EB$1,DA_LMP_Basis!$C$23:$C$35,0),MATCH(LMP_BY_NODE!$A16,DA_LMP_Basis!$C$23:$AF$23,0)))</f>
        <v>43.819689715782083</v>
      </c>
      <c r="EC16" s="30">
        <f>ENERGY_PRICING!EE$20*(1+INDEX(DA_LMP_Basis!$C$23:$AF$35,MATCH(LMP_BY_NODE!EC$1,DA_LMP_Basis!$C$23:$C$35,0),MATCH(LMP_BY_NODE!$A16,DA_LMP_Basis!$C$23:$AF$23,0)))</f>
        <v>66.40312391630151</v>
      </c>
      <c r="ED16" s="30">
        <f>ENERGY_PRICING!EF$20*(1+INDEX(DA_LMP_Basis!$C$23:$AF$35,MATCH(LMP_BY_NODE!ED$1,DA_LMP_Basis!$C$23:$C$35,0),MATCH(LMP_BY_NODE!$A16,DA_LMP_Basis!$C$23:$AF$23,0)))</f>
        <v>103.25462628931815</v>
      </c>
      <c r="EE16" s="30">
        <f>ENERGY_PRICING!EG$20*(1+INDEX(DA_LMP_Basis!$C$23:$AF$35,MATCH(LMP_BY_NODE!EE$1,DA_LMP_Basis!$C$23:$C$35,0),MATCH(LMP_BY_NODE!$A16,DA_LMP_Basis!$C$23:$AF$23,0)))</f>
        <v>193.52308740582637</v>
      </c>
      <c r="EF16" s="30">
        <f>ENERGY_PRICING!EH$20*(1+INDEX(DA_LMP_Basis!$C$23:$AF$35,MATCH(LMP_BY_NODE!EF$1,DA_LMP_Basis!$C$23:$C$35,0),MATCH(LMP_BY_NODE!$A16,DA_LMP_Basis!$C$23:$AF$23,0)))</f>
        <v>167.72627506026922</v>
      </c>
      <c r="EG16" s="30">
        <f>ENERGY_PRICING!EI$20*(1+INDEX(DA_LMP_Basis!$C$23:$AF$35,MATCH(LMP_BY_NODE!EG$1,DA_LMP_Basis!$C$23:$C$35,0),MATCH(LMP_BY_NODE!$A16,DA_LMP_Basis!$C$23:$AF$23,0)))</f>
        <v>100.79205892641104</v>
      </c>
      <c r="EH16" s="30">
        <f>ENERGY_PRICING!EJ$20*(1+INDEX(DA_LMP_Basis!$C$23:$AF$35,MATCH(LMP_BY_NODE!EH$1,DA_LMP_Basis!$C$23:$C$35,0),MATCH(LMP_BY_NODE!$A16,DA_LMP_Basis!$C$23:$AF$23,0)))</f>
        <v>65.555554614120538</v>
      </c>
      <c r="EI16" s="30">
        <f>ENERGY_PRICING!EK$20*(1+INDEX(DA_LMP_Basis!$C$23:$AF$35,MATCH(LMP_BY_NODE!EI$1,DA_LMP_Basis!$C$23:$C$35,0),MATCH(LMP_BY_NODE!$A16,DA_LMP_Basis!$C$23:$AF$23,0)))</f>
        <v>44.986943574027464</v>
      </c>
      <c r="EJ16" s="30">
        <f>ENERGY_PRICING!EL$20*(1+INDEX(DA_LMP_Basis!$C$23:$AF$35,MATCH(LMP_BY_NODE!EJ$1,DA_LMP_Basis!$C$23:$C$35,0),MATCH(LMP_BY_NODE!$A16,DA_LMP_Basis!$C$23:$AF$23,0)))</f>
        <v>45.145278871426129</v>
      </c>
      <c r="EK16" s="30">
        <f>ENERGY_PRICING!EM$20*(1+INDEX(DA_LMP_Basis!$C$23:$AF$35,MATCH(LMP_BY_NODE!EK$1,DA_LMP_Basis!$C$23:$C$35,0),MATCH(LMP_BY_NODE!$A16,DA_LMP_Basis!$C$23:$AF$23,0)))</f>
        <v>58.627731540319175</v>
      </c>
      <c r="EL16" s="30">
        <f>ENERGY_PRICING!EN$20*(1+INDEX(DA_LMP_Basis!$C$23:$AF$35,MATCH(LMP_BY_NODE!EL$1,DA_LMP_Basis!$C$23:$C$35,0),MATCH(LMP_BY_NODE!$A16,DA_LMP_Basis!$C$23:$AF$23,0)))</f>
        <v>58.437110147206482</v>
      </c>
      <c r="EM16" s="30">
        <f>ENERGY_PRICING!EO$20*(1+INDEX(DA_LMP_Basis!$C$23:$AF$35,MATCH(LMP_BY_NODE!EM$1,DA_LMP_Basis!$C$23:$C$35,0),MATCH(LMP_BY_NODE!$A16,DA_LMP_Basis!$C$23:$AF$23,0)))</f>
        <v>45.113524527221017</v>
      </c>
      <c r="EN16" s="30">
        <f>ENERGY_PRICING!EP$20*(1+INDEX(DA_LMP_Basis!$C$23:$AF$35,MATCH(LMP_BY_NODE!EN$1,DA_LMP_Basis!$C$23:$C$35,0),MATCH(LMP_BY_NODE!$A16,DA_LMP_Basis!$C$23:$AF$23,0)))</f>
        <v>45.327826426370287</v>
      </c>
      <c r="EO16" s="30">
        <f>ENERGY_PRICING!EQ$20*(1+INDEX(DA_LMP_Basis!$C$23:$AF$35,MATCH(LMP_BY_NODE!EO$1,DA_LMP_Basis!$C$23:$C$35,0),MATCH(LMP_BY_NODE!$A16,DA_LMP_Basis!$C$23:$AF$23,0)))</f>
        <v>67.235332709211534</v>
      </c>
      <c r="EP16" s="30">
        <f>ENERGY_PRICING!ER$20*(1+INDEX(DA_LMP_Basis!$C$23:$AF$35,MATCH(LMP_BY_NODE!EP$1,DA_LMP_Basis!$C$23:$C$35,0),MATCH(LMP_BY_NODE!$A16,DA_LMP_Basis!$C$23:$AF$23,0)))</f>
        <v>104.41724546988212</v>
      </c>
      <c r="EQ16" s="30">
        <f>ENERGY_PRICING!ES$20*(1+INDEX(DA_LMP_Basis!$C$23:$AF$35,MATCH(LMP_BY_NODE!EQ$1,DA_LMP_Basis!$C$23:$C$35,0),MATCH(LMP_BY_NODE!$A16,DA_LMP_Basis!$C$23:$AF$23,0)))</f>
        <v>195.59388598795846</v>
      </c>
      <c r="ER16" s="30">
        <f>ENERGY_PRICING!ET$20*(1+INDEX(DA_LMP_Basis!$C$23:$AF$35,MATCH(LMP_BY_NODE!ER$1,DA_LMP_Basis!$C$23:$C$35,0),MATCH(LMP_BY_NODE!$A16,DA_LMP_Basis!$C$23:$AF$23,0)))</f>
        <v>169.56055003972651</v>
      </c>
      <c r="ES16" s="30">
        <f>ENERGY_PRICING!EU$20*(1+INDEX(DA_LMP_Basis!$C$23:$AF$35,MATCH(LMP_BY_NODE!ES$1,DA_LMP_Basis!$C$23:$C$35,0),MATCH(LMP_BY_NODE!$A16,DA_LMP_Basis!$C$23:$AF$23,0)))</f>
        <v>103.00192453752742</v>
      </c>
      <c r="ET16" s="30">
        <f>ENERGY_PRICING!EV$20*(1+INDEX(DA_LMP_Basis!$C$23:$AF$35,MATCH(LMP_BY_NODE!ET$1,DA_LMP_Basis!$C$23:$C$35,0),MATCH(LMP_BY_NODE!$A16,DA_LMP_Basis!$C$23:$AF$23,0)))</f>
        <v>69.027317507258928</v>
      </c>
      <c r="EU16" s="30">
        <f>ENERGY_PRICING!EW$20*(1+INDEX(DA_LMP_Basis!$C$23:$AF$35,MATCH(LMP_BY_NODE!EU$1,DA_LMP_Basis!$C$23:$C$35,0),MATCH(LMP_BY_NODE!$A16,DA_LMP_Basis!$C$23:$AF$23,0)))</f>
        <v>47.556803699860325</v>
      </c>
      <c r="EV16" s="30">
        <f>ENERGY_PRICING!EX$20*(1+INDEX(DA_LMP_Basis!$C$23:$AF$35,MATCH(LMP_BY_NODE!EV$1,DA_LMP_Basis!$C$23:$C$35,0),MATCH(LMP_BY_NODE!$A16,DA_LMP_Basis!$C$23:$AF$23,0)))</f>
        <v>47.841203224558647</v>
      </c>
      <c r="EW16" s="30">
        <f>ENERGY_PRICING!EY$20*(1+INDEX(DA_LMP_Basis!$C$23:$AF$35,MATCH(LMP_BY_NODE!EW$1,DA_LMP_Basis!$C$23:$C$35,0),MATCH(LMP_BY_NODE!$A16,DA_LMP_Basis!$C$23:$AF$23,0)))</f>
        <v>62.114327174422669</v>
      </c>
      <c r="EX16" s="30">
        <f>ENERGY_PRICING!EZ$20*(1+INDEX(DA_LMP_Basis!$C$23:$AF$35,MATCH(LMP_BY_NODE!EX$1,DA_LMP_Basis!$C$23:$C$35,0),MATCH(LMP_BY_NODE!$A16,DA_LMP_Basis!$C$23:$AF$23,0)))</f>
        <v>61.912369512627357</v>
      </c>
      <c r="EY16" s="30">
        <f>ENERGY_PRICING!FA$20*(1+INDEX(DA_LMP_Basis!$C$23:$AF$35,MATCH(LMP_BY_NODE!EY$1,DA_LMP_Basis!$C$23:$C$35,0),MATCH(LMP_BY_NODE!$A16,DA_LMP_Basis!$C$23:$AF$23,0)))</f>
        <v>47.476107770309504</v>
      </c>
      <c r="EZ16" s="30">
        <f>ENERGY_PRICING!FB$20*(1+INDEX(DA_LMP_Basis!$C$23:$AF$35,MATCH(LMP_BY_NODE!EZ$1,DA_LMP_Basis!$C$23:$C$35,0),MATCH(LMP_BY_NODE!$A16,DA_LMP_Basis!$C$23:$AF$23,0)))</f>
        <v>47.701632602740929</v>
      </c>
      <c r="FA16" s="30">
        <f>ENERGY_PRICING!FC$20*(1+INDEX(DA_LMP_Basis!$C$23:$AF$35,MATCH(LMP_BY_NODE!FA$1,DA_LMP_Basis!$C$23:$C$35,0),MATCH(LMP_BY_NODE!$A16,DA_LMP_Basis!$C$23:$AF$23,0)))</f>
        <v>68.545228794075982</v>
      </c>
      <c r="FB16" s="30">
        <f>ENERGY_PRICING!FD$20*(1+INDEX(DA_LMP_Basis!$C$23:$AF$35,MATCH(LMP_BY_NODE!FB$1,DA_LMP_Basis!$C$23:$C$35,0),MATCH(LMP_BY_NODE!$A16,DA_LMP_Basis!$C$23:$AF$23,0)))</f>
        <v>106.24720728449329</v>
      </c>
      <c r="FC16" s="30">
        <f>ENERGY_PRICING!FE$20*(1+INDEX(DA_LMP_Basis!$C$23:$AF$35,MATCH(LMP_BY_NODE!FC$1,DA_LMP_Basis!$C$23:$C$35,0),MATCH(LMP_BY_NODE!$A16,DA_LMP_Basis!$C$23:$AF$23,0)))</f>
        <v>197.09809317189919</v>
      </c>
      <c r="FD16" s="30">
        <f>ENERGY_PRICING!FF$20*(1+INDEX(DA_LMP_Basis!$C$23:$AF$35,MATCH(LMP_BY_NODE!FD$1,DA_LMP_Basis!$C$23:$C$35,0),MATCH(LMP_BY_NODE!$A16,DA_LMP_Basis!$C$23:$AF$23,0)))</f>
        <v>170.89294886655091</v>
      </c>
      <c r="FE16" s="30">
        <f>ENERGY_PRICING!FG$20*(1+INDEX(DA_LMP_Basis!$C$23:$AF$35,MATCH(LMP_BY_NODE!FE$1,DA_LMP_Basis!$C$23:$C$35,0),MATCH(LMP_BY_NODE!$A16,DA_LMP_Basis!$C$23:$AF$23,0)))</f>
        <v>104.60714860734608</v>
      </c>
      <c r="FF16" s="30">
        <f>ENERGY_PRICING!FH$20*(1+INDEX(DA_LMP_Basis!$C$23:$AF$35,MATCH(LMP_BY_NODE!FF$1,DA_LMP_Basis!$C$23:$C$35,0),MATCH(LMP_BY_NODE!$A16,DA_LMP_Basis!$C$23:$AF$23,0)))</f>
        <v>71.549171023027114</v>
      </c>
      <c r="FG16" s="30">
        <f>ENERGY_PRICING!FI$20*(1+INDEX(DA_LMP_Basis!$C$23:$AF$35,MATCH(LMP_BY_NODE!FG$1,DA_LMP_Basis!$C$23:$C$35,0),MATCH(LMP_BY_NODE!$A16,DA_LMP_Basis!$C$23:$AF$23,0)))</f>
        <v>49.423524150779592</v>
      </c>
      <c r="FH16" s="30">
        <f>ENERGY_PRICING!FJ$20*(1+INDEX(DA_LMP_Basis!$C$23:$AF$35,MATCH(LMP_BY_NODE!FH$1,DA_LMP_Basis!$C$23:$C$35,0),MATCH(LMP_BY_NODE!$A16,DA_LMP_Basis!$C$23:$AF$23,0)))</f>
        <v>49.799495457484269</v>
      </c>
      <c r="FI16" s="30">
        <f>ENERGY_PRICING!FK$20*(1+INDEX(DA_LMP_Basis!$C$23:$AF$35,MATCH(LMP_BY_NODE!FI$1,DA_LMP_Basis!$C$23:$C$35,0),MATCH(LMP_BY_NODE!$A16,DA_LMP_Basis!$C$23:$AF$23,0)))</f>
        <v>64.646955043481285</v>
      </c>
      <c r="FJ16" s="30">
        <f>ENERGY_PRICING!FL$20*(1+INDEX(DA_LMP_Basis!$C$23:$AF$35,MATCH(LMP_BY_NODE!FJ$1,DA_LMP_Basis!$C$23:$C$35,0),MATCH(LMP_BY_NODE!$A16,DA_LMP_Basis!$C$23:$AF$23,0)))</f>
        <v>64.436762830562259</v>
      </c>
      <c r="FK16" s="30">
        <f>ENERGY_PRICING!FM$20*(1+INDEX(DA_LMP_Basis!$C$23:$AF$35,MATCH(LMP_BY_NODE!FK$1,DA_LMP_Basis!$C$23:$C$35,0),MATCH(LMP_BY_NODE!$A16,DA_LMP_Basis!$C$23:$AF$23,0)))</f>
        <v>49.192264386204357</v>
      </c>
      <c r="FL16" s="30">
        <f>ENERGY_PRICING!FN$20*(1+INDEX(DA_LMP_Basis!$C$23:$AF$35,MATCH(LMP_BY_NODE!FL$1,DA_LMP_Basis!$C$23:$C$35,0),MATCH(LMP_BY_NODE!$A16,DA_LMP_Basis!$C$23:$AF$23,0)))</f>
        <v>49.425941444068805</v>
      </c>
      <c r="FM16" s="30">
        <f>ENERGY_PRICING!FO$20*(1+INDEX(DA_LMP_Basis!$C$23:$AF$35,MATCH(LMP_BY_NODE!FM$1,DA_LMP_Basis!$C$23:$C$35,0),MATCH(LMP_BY_NODE!$A16,DA_LMP_Basis!$C$23:$AF$23,0)))</f>
        <v>69.496724085829669</v>
      </c>
      <c r="FN16" s="30">
        <f>ENERGY_PRICING!FP$20*(1+INDEX(DA_LMP_Basis!$C$23:$AF$35,MATCH(LMP_BY_NODE!FN$1,DA_LMP_Basis!$C$23:$C$35,0),MATCH(LMP_BY_NODE!$A16,DA_LMP_Basis!$C$23:$AF$23,0)))</f>
        <v>107.5764730719178</v>
      </c>
      <c r="FO16" s="30">
        <f>ENERGY_PRICING!FQ$20*(1+INDEX(DA_LMP_Basis!$C$23:$AF$35,MATCH(LMP_BY_NODE!FO$1,DA_LMP_Basis!$C$23:$C$35,0),MATCH(LMP_BY_NODE!$A16,DA_LMP_Basis!$C$23:$AF$23,0)))</f>
        <v>197.39620505229519</v>
      </c>
      <c r="FP16" s="30">
        <f>ENERGY_PRICING!FR$20*(1+INDEX(DA_LMP_Basis!$C$23:$AF$35,MATCH(LMP_BY_NODE!FP$1,DA_LMP_Basis!$C$23:$C$35,0),MATCH(LMP_BY_NODE!$A16,DA_LMP_Basis!$C$23:$AF$23,0)))</f>
        <v>171.15701084148543</v>
      </c>
      <c r="FQ16" s="30">
        <f>ENERGY_PRICING!FS$20*(1+INDEX(DA_LMP_Basis!$C$23:$AF$35,MATCH(LMP_BY_NODE!FQ$1,DA_LMP_Basis!$C$23:$C$35,0),MATCH(LMP_BY_NODE!$A16,DA_LMP_Basis!$C$23:$AF$23,0)))</f>
        <v>104.92528055819672</v>
      </c>
      <c r="FR16" s="30">
        <f>ENERGY_PRICING!FT$20*(1+INDEX(DA_LMP_Basis!$C$23:$AF$35,MATCH(LMP_BY_NODE!FR$1,DA_LMP_Basis!$C$23:$C$35,0),MATCH(LMP_BY_NODE!$A16,DA_LMP_Basis!$C$23:$AF$23,0)))</f>
        <v>72.048965533846754</v>
      </c>
      <c r="FS16" s="30">
        <f>ENERGY_PRICING!FU$20*(1+INDEX(DA_LMP_Basis!$C$23:$AF$35,MATCH(LMP_BY_NODE!FS$1,DA_LMP_Basis!$C$23:$C$35,0),MATCH(LMP_BY_NODE!$A16,DA_LMP_Basis!$C$23:$AF$23,0)))</f>
        <v>49.793480862686394</v>
      </c>
      <c r="FT16" s="30">
        <f>ENERGY_PRICING!FV$20*(1+INDEX(DA_LMP_Basis!$C$23:$AF$35,MATCH(LMP_BY_NODE!FT$1,DA_LMP_Basis!$C$23:$C$35,0),MATCH(LMP_BY_NODE!$A16,DA_LMP_Basis!$C$23:$AF$23,0)))</f>
        <v>50.187600358295228</v>
      </c>
      <c r="FU16" s="30">
        <f>ENERGY_PRICING!FW$20*(1+INDEX(DA_LMP_Basis!$C$23:$AF$35,MATCH(LMP_BY_NODE!FU$1,DA_LMP_Basis!$C$23:$C$35,0),MATCH(LMP_BY_NODE!$A16,DA_LMP_Basis!$C$23:$AF$23,0)))</f>
        <v>65.148884873659711</v>
      </c>
      <c r="FV16" s="30">
        <f>ENERGY_PRICING!FX$20*(1+INDEX(DA_LMP_Basis!$C$23:$AF$35,MATCH(LMP_BY_NODE!FV$1,DA_LMP_Basis!$C$23:$C$35,0),MATCH(LMP_BY_NODE!$A16,DA_LMP_Basis!$C$23:$AF$23,0)))</f>
        <v>64.937060693053041</v>
      </c>
      <c r="FW16" s="30">
        <f>ENERGY_PRICING!FY$20*(1+INDEX(DA_LMP_Basis!$C$23:$AF$35,MATCH(LMP_BY_NODE!FW$1,DA_LMP_Basis!$C$23:$C$35,0),MATCH(LMP_BY_NODE!$A16,DA_LMP_Basis!$C$23:$AF$23,0)))</f>
        <v>49.532381546447013</v>
      </c>
      <c r="FX16" s="30">
        <f>ENERGY_PRICING!FZ$20*(1+INDEX(DA_LMP_Basis!$C$23:$AF$35,MATCH(LMP_BY_NODE!FX$1,DA_LMP_Basis!$C$23:$C$35,0),MATCH(LMP_BY_NODE!$A16,DA_LMP_Basis!$C$23:$AF$23,0)))</f>
        <v>49.767674256250366</v>
      </c>
      <c r="FY16" s="30">
        <f>ENERGY_PRICING!GA$20*(1+INDEX(DA_LMP_Basis!$C$23:$AF$35,MATCH(LMP_BY_NODE!FY$1,DA_LMP_Basis!$C$23:$C$35,0),MATCH(LMP_BY_NODE!$A16,DA_LMP_Basis!$C$23:$AF$23,0)))</f>
        <v>69.685296546884913</v>
      </c>
      <c r="FZ16" s="30">
        <f>ENERGY_PRICING!GB$20*(1+INDEX(DA_LMP_Basis!$C$23:$AF$35,MATCH(LMP_BY_NODE!FZ$1,DA_LMP_Basis!$C$23:$C$35,0),MATCH(LMP_BY_NODE!$A16,DA_LMP_Basis!$C$23:$AF$23,0)))</f>
        <v>107.83991412423153</v>
      </c>
      <c r="GA16" s="30">
        <f>ENERGY_PRICING!GC$20*(1+INDEX(DA_LMP_Basis!$C$23:$AF$35,MATCH(LMP_BY_NODE!GA$1,DA_LMP_Basis!$C$23:$C$35,0),MATCH(LMP_BY_NODE!$A16,DA_LMP_Basis!$C$23:$AF$23,0)))</f>
        <v>198.32090810543406</v>
      </c>
      <c r="GB16" s="30">
        <f>ENERGY_PRICING!GD$20*(1+INDEX(DA_LMP_Basis!$C$23:$AF$35,MATCH(LMP_BY_NODE!GB$1,DA_LMP_Basis!$C$23:$C$35,0),MATCH(LMP_BY_NODE!$A16,DA_LMP_Basis!$C$23:$AF$23,0)))</f>
        <v>171.97609565660736</v>
      </c>
      <c r="GC16" s="30">
        <f>ENERGY_PRICING!GE$20*(1+INDEX(DA_LMP_Basis!$C$23:$AF$35,MATCH(LMP_BY_NODE!GC$1,DA_LMP_Basis!$C$23:$C$35,0),MATCH(LMP_BY_NODE!$A16,DA_LMP_Basis!$C$23:$AF$23,0)))</f>
        <v>105.91208318364659</v>
      </c>
      <c r="GD16" s="30">
        <f>ENERGY_PRICING!GF$20*(1+INDEX(DA_LMP_Basis!$C$23:$AF$35,MATCH(LMP_BY_NODE!GD$1,DA_LMP_Basis!$C$23:$C$35,0),MATCH(LMP_BY_NODE!$A16,DA_LMP_Basis!$C$23:$AF$23,0)))</f>
        <v>73.599261045327054</v>
      </c>
      <c r="GE16" s="30">
        <f>ENERGY_PRICING!GG$20*(1+INDEX(DA_LMP_Basis!$C$23:$AF$35,MATCH(LMP_BY_NODE!GE$1,DA_LMP_Basis!$C$23:$C$35,0),MATCH(LMP_BY_NODE!$A16,DA_LMP_Basis!$C$23:$AF$23,0)))</f>
        <v>50.941036943225477</v>
      </c>
      <c r="GF16" s="30">
        <f>ENERGY_PRICING!GH$20*(1+INDEX(DA_LMP_Basis!$C$23:$AF$35,MATCH(LMP_BY_NODE!GF$1,DA_LMP_Basis!$C$23:$C$35,0),MATCH(LMP_BY_NODE!$A16,DA_LMP_Basis!$C$23:$AF$23,0)))</f>
        <v>51.391449685739836</v>
      </c>
      <c r="GG16" s="30">
        <f>ENERGY_PRICING!GI$20*(1+INDEX(DA_LMP_Basis!$C$23:$AF$35,MATCH(LMP_BY_NODE!GG$1,DA_LMP_Basis!$C$23:$C$35,0),MATCH(LMP_BY_NODE!$A16,DA_LMP_Basis!$C$23:$AF$23,0)))</f>
        <v>66.705803859279499</v>
      </c>
      <c r="GH16" s="30">
        <f>ENERGY_PRICING!GJ$20*(1+INDEX(DA_LMP_Basis!$C$23:$AF$35,MATCH(LMP_BY_NODE!GH$1,DA_LMP_Basis!$C$23:$C$35,0),MATCH(LMP_BY_NODE!$A16,DA_LMP_Basis!$C$23:$AF$23,0)))</f>
        <v>66.488917533878805</v>
      </c>
      <c r="GI16" s="30">
        <f>ENERGY_PRICING!GK$20*(1+INDEX(DA_LMP_Basis!$C$23:$AF$35,MATCH(LMP_BY_NODE!GI$1,DA_LMP_Basis!$C$23:$C$35,0),MATCH(LMP_BY_NODE!$A16,DA_LMP_Basis!$C$23:$AF$23,0)))</f>
        <v>50.587379341514662</v>
      </c>
      <c r="GJ16" s="30">
        <f>ENERGY_PRICING!GL$20*(1+INDEX(DA_LMP_Basis!$C$23:$AF$35,MATCH(LMP_BY_NODE!GJ$1,DA_LMP_Basis!$C$23:$C$35,0),MATCH(LMP_BY_NODE!$A16,DA_LMP_Basis!$C$23:$AF$23,0)))</f>
        <v>50.827683586848671</v>
      </c>
      <c r="GK16" s="30">
        <f>ENERGY_PRICING!GM$20*(1+INDEX(DA_LMP_Basis!$C$23:$AF$35,MATCH(LMP_BY_NODE!GK$1,DA_LMP_Basis!$C$23:$C$35,0),MATCH(LMP_BY_NODE!$A16,DA_LMP_Basis!$C$23:$AF$23,0)))</f>
        <v>70.270223018933009</v>
      </c>
      <c r="GL16" s="30">
        <f>ENERGY_PRICING!GN$20*(1+INDEX(DA_LMP_Basis!$C$23:$AF$35,MATCH(LMP_BY_NODE!GL$1,DA_LMP_Basis!$C$23:$C$35,0),MATCH(LMP_BY_NODE!$A16,DA_LMP_Basis!$C$23:$AF$23,0)))</f>
        <v>108.65707292069747</v>
      </c>
      <c r="GM16" s="30">
        <f>ENERGY_PRICING!GO$20*(1+INDEX(DA_LMP_Basis!$C$23:$AF$35,MATCH(LMP_BY_NODE!GM$1,DA_LMP_Basis!$C$23:$C$35,0),MATCH(LMP_BY_NODE!$A16,DA_LMP_Basis!$C$23:$AF$23,0)))</f>
        <v>199.62184671689553</v>
      </c>
      <c r="GN16" s="30">
        <f>ENERGY_PRICING!GP$20*(1+INDEX(DA_LMP_Basis!$C$23:$AF$35,MATCH(LMP_BY_NODE!GN$1,DA_LMP_Basis!$C$23:$C$35,0),MATCH(LMP_BY_NODE!$A16,DA_LMP_Basis!$C$23:$AF$23,0)))</f>
        <v>173.12844295170584</v>
      </c>
      <c r="GO16" s="30">
        <f>ENERGY_PRICING!GQ$20*(1+INDEX(DA_LMP_Basis!$C$23:$AF$35,MATCH(LMP_BY_NODE!GO$1,DA_LMP_Basis!$C$23:$C$35,0),MATCH(LMP_BY_NODE!$A16,DA_LMP_Basis!$C$23:$AF$23,0)))</f>
        <v>107.30038792967468</v>
      </c>
      <c r="GP16" s="30">
        <f>ENERGY_PRICING!GR$20*(1+INDEX(DA_LMP_Basis!$C$23:$AF$35,MATCH(LMP_BY_NODE!GP$1,DA_LMP_Basis!$C$23:$C$35,0),MATCH(LMP_BY_NODE!$A16,DA_LMP_Basis!$C$23:$AF$23,0)))</f>
        <v>75.780328019437505</v>
      </c>
      <c r="GQ16" s="30">
        <f>ENERGY_PRICING!GS$20*(1+INDEX(DA_LMP_Basis!$C$23:$AF$35,MATCH(LMP_BY_NODE!GQ$1,DA_LMP_Basis!$C$23:$C$35,0),MATCH(LMP_BY_NODE!$A16,DA_LMP_Basis!$C$23:$AF$23,0)))</f>
        <v>52.555501185474043</v>
      </c>
      <c r="GR16" s="30">
        <f>ENERGY_PRICING!GT$20*(1+INDEX(DA_LMP_Basis!$C$23:$AF$35,MATCH(LMP_BY_NODE!GR$1,DA_LMP_Basis!$C$23:$C$35,0),MATCH(LMP_BY_NODE!$A16,DA_LMP_Basis!$C$23:$AF$23,0)))</f>
        <v>53.085111307315039</v>
      </c>
      <c r="GS16" s="30">
        <f>ENERGY_PRICING!GU$20*(1+INDEX(DA_LMP_Basis!$C$23:$AF$35,MATCH(LMP_BY_NODE!GS$1,DA_LMP_Basis!$C$23:$C$35,0),MATCH(LMP_BY_NODE!$A16,DA_LMP_Basis!$C$23:$AF$23,0)))</f>
        <v>68.896189212107146</v>
      </c>
      <c r="GT16" s="30">
        <f>ENERGY_PRICING!GV$20*(1+INDEX(DA_LMP_Basis!$C$23:$AF$35,MATCH(LMP_BY_NODE!GT$1,DA_LMP_Basis!$C$23:$C$35,0),MATCH(LMP_BY_NODE!$A16,DA_LMP_Basis!$C$23:$AF$23,0)))</f>
        <v>68.672181098152805</v>
      </c>
      <c r="GU16" s="30">
        <f>ENERGY_PRICING!GW$20*(1+INDEX(DA_LMP_Basis!$C$23:$AF$35,MATCH(LMP_BY_NODE!GU$1,DA_LMP_Basis!$C$23:$C$35,0),MATCH(LMP_BY_NODE!$A16,DA_LMP_Basis!$C$23:$AF$23,0)))</f>
        <v>52.071625945818006</v>
      </c>
      <c r="GV16" s="30">
        <f>ENERGY_PRICING!GX$20*(1+INDEX(DA_LMP_Basis!$C$23:$AF$35,MATCH(LMP_BY_NODE!GV$1,DA_LMP_Basis!$C$23:$C$35,0),MATCH(LMP_BY_NODE!$A16,DA_LMP_Basis!$C$23:$AF$23,0)))</f>
        <v>52.318980778962242</v>
      </c>
      <c r="GW16" s="30">
        <f>ENERGY_PRICING!GY$20*(1+INDEX(DA_LMP_Basis!$C$23:$AF$35,MATCH(LMP_BY_NODE!GW$1,DA_LMP_Basis!$C$23:$C$35,0),MATCH(LMP_BY_NODE!$A16,DA_LMP_Basis!$C$23:$AF$23,0)))</f>
        <v>71.093139553890197</v>
      </c>
      <c r="GX16" s="30">
        <f>ENERGY_PRICING!GZ$20*(1+INDEX(DA_LMP_Basis!$C$23:$AF$35,MATCH(LMP_BY_NODE!GX$1,DA_LMP_Basis!$C$23:$C$35,0),MATCH(LMP_BY_NODE!$A16,DA_LMP_Basis!$C$23:$AF$23,0)))</f>
        <v>109.80671055454052</v>
      </c>
      <c r="GY16" s="30">
        <f>ENERGY_PRICING!HA$20*(1+INDEX(DA_LMP_Basis!$C$23:$AF$35,MATCH(LMP_BY_NODE!GY$1,DA_LMP_Basis!$C$23:$C$35,0),MATCH(LMP_BY_NODE!$A16,DA_LMP_Basis!$C$23:$AF$23,0)))</f>
        <v>201.42648063814039</v>
      </c>
      <c r="GZ16" s="30">
        <f>ENERGY_PRICING!HB$20*(1+INDEX(DA_LMP_Basis!$C$23:$AF$35,MATCH(LMP_BY_NODE!GZ$1,DA_LMP_Basis!$C$23:$C$35,0),MATCH(LMP_BY_NODE!$A16,DA_LMP_Basis!$C$23:$AF$23,0)))</f>
        <v>174.72695421078308</v>
      </c>
      <c r="HA16" s="30">
        <f>ENERGY_PRICING!HC$20*(1+INDEX(DA_LMP_Basis!$C$23:$AF$35,MATCH(LMP_BY_NODE!HA$1,DA_LMP_Basis!$C$23:$C$35,0),MATCH(LMP_BY_NODE!$A16,DA_LMP_Basis!$C$23:$AF$23,0)))</f>
        <v>109.22621426431851</v>
      </c>
      <c r="HB16" s="30">
        <f>ENERGY_PRICING!HD$20*(1+INDEX(DA_LMP_Basis!$C$23:$AF$35,MATCH(LMP_BY_NODE!HB$1,DA_LMP_Basis!$C$23:$C$35,0),MATCH(LMP_BY_NODE!$A16,DA_LMP_Basis!$C$23:$AF$23,0)))</f>
        <v>78.805856980842378</v>
      </c>
      <c r="HC16" s="30">
        <f>ENERGY_PRICING!HE$20*(1+INDEX(DA_LMP_Basis!$C$23:$AF$35,MATCH(LMP_BY_NODE!HC$1,DA_LMP_Basis!$C$23:$C$35,0),MATCH(LMP_BY_NODE!$A16,DA_LMP_Basis!$C$23:$AF$23,0)))</f>
        <v>54.795051084700681</v>
      </c>
      <c r="HD16" s="30">
        <f>ENERGY_PRICING!HF$20*(1+INDEX(DA_LMP_Basis!$C$23:$AF$35,MATCH(LMP_BY_NODE!HD$1,DA_LMP_Basis!$C$23:$C$35,0),MATCH(LMP_BY_NODE!$A16,DA_LMP_Basis!$C$23:$AF$23,0)))</f>
        <v>55.434522099244361</v>
      </c>
      <c r="HE16" s="30">
        <f>ENERGY_PRICING!HG$20*(1+INDEX(DA_LMP_Basis!$C$23:$AF$35,MATCH(LMP_BY_NODE!HE$1,DA_LMP_Basis!$C$23:$C$35,0),MATCH(LMP_BY_NODE!$A16,DA_LMP_Basis!$C$23:$AF$23,0)))</f>
        <v>71.934644427046067</v>
      </c>
      <c r="HF16" s="30">
        <f>ENERGY_PRICING!HH$20*(1+INDEX(DA_LMP_Basis!$C$23:$AF$35,MATCH(LMP_BY_NODE!HF$1,DA_LMP_Basis!$C$23:$C$35,0),MATCH(LMP_BY_NODE!$A16,DA_LMP_Basis!$C$23:$AF$23,0)))</f>
        <v>71.700757121951895</v>
      </c>
      <c r="HG16" s="30">
        <f>ENERGY_PRICING!HI$20*(1+INDEX(DA_LMP_Basis!$C$23:$AF$35,MATCH(LMP_BY_NODE!HG$1,DA_LMP_Basis!$C$23:$C$35,0),MATCH(LMP_BY_NODE!$A16,DA_LMP_Basis!$C$23:$AF$23,0)))</f>
        <v>54.130540752420011</v>
      </c>
      <c r="HH16" s="30">
        <f>ENERGY_PRICING!HJ$20*(1+INDEX(DA_LMP_Basis!$C$23:$AF$35,MATCH(LMP_BY_NODE!HH$1,DA_LMP_Basis!$C$23:$C$35,0),MATCH(LMP_BY_NODE!$A16,DA_LMP_Basis!$C$23:$AF$23,0)))</f>
        <v>54.387676008571873</v>
      </c>
      <c r="HI16" s="30">
        <f>ENERGY_PRICING!HK$20*(1+INDEX(DA_LMP_Basis!$C$23:$AF$35,MATCH(LMP_BY_NODE!HI$1,DA_LMP_Basis!$C$23:$C$35,0),MATCH(LMP_BY_NODE!$A16,DA_LMP_Basis!$C$23:$AF$23,0)))</f>
        <v>72.234671583344451</v>
      </c>
      <c r="HJ16" s="30">
        <f>ENERGY_PRICING!HL$20*(1+INDEX(DA_LMP_Basis!$C$23:$AF$35,MATCH(LMP_BY_NODE!HJ$1,DA_LMP_Basis!$C$23:$C$35,0),MATCH(LMP_BY_NODE!$A16,DA_LMP_Basis!$C$23:$AF$23,0)))</f>
        <v>111.40146303009512</v>
      </c>
      <c r="HK16" s="30">
        <f>ENERGY_PRICING!HM$20*(1+INDEX(DA_LMP_Basis!$C$23:$AF$35,MATCH(LMP_BY_NODE!HK$1,DA_LMP_Basis!$C$23:$C$35,0),MATCH(LMP_BY_NODE!$A16,DA_LMP_Basis!$C$23:$AF$23,0)))</f>
        <v>203.12842706810687</v>
      </c>
      <c r="HL16" s="30">
        <f>ENERGY_PRICING!HN$20*(1+INDEX(DA_LMP_Basis!$C$23:$AF$35,MATCH(LMP_BY_NODE!HL$1,DA_LMP_Basis!$C$23:$C$35,0),MATCH(LMP_BY_NODE!$A16,DA_LMP_Basis!$C$23:$AF$23,0)))</f>
        <v>176.23450679450659</v>
      </c>
      <c r="HM16" s="30">
        <f>ENERGY_PRICING!HO$20*(1+INDEX(DA_LMP_Basis!$C$23:$AF$35,MATCH(LMP_BY_NODE!HM$1,DA_LMP_Basis!$C$23:$C$35,0),MATCH(LMP_BY_NODE!$A16,DA_LMP_Basis!$C$23:$AF$23,0)))</f>
        <v>111.0424570027469</v>
      </c>
      <c r="HN16" s="30">
        <f>ENERGY_PRICING!HP$20*(1+INDEX(DA_LMP_Basis!$C$23:$AF$35,MATCH(LMP_BY_NODE!HN$1,DA_LMP_Basis!$C$23:$C$35,0),MATCH(LMP_BY_NODE!$A16,DA_LMP_Basis!$C$23:$AF$23,0)))</f>
        <v>81.659226938041883</v>
      </c>
      <c r="HO16" s="30">
        <f>ENERGY_PRICING!HQ$20*(1+INDEX(DA_LMP_Basis!$C$23:$AF$35,MATCH(LMP_BY_NODE!HO$1,DA_LMP_Basis!$C$23:$C$35,0),MATCH(LMP_BY_NODE!$A16,DA_LMP_Basis!$C$23:$AF$23,0)))</f>
        <v>56.907165852604031</v>
      </c>
      <c r="HP16" s="30">
        <f>ENERGY_PRICING!HR$20*(1+INDEX(DA_LMP_Basis!$C$23:$AF$35,MATCH(LMP_BY_NODE!HP$1,DA_LMP_Basis!$C$23:$C$35,0),MATCH(LMP_BY_NODE!$A16,DA_LMP_Basis!$C$23:$AF$23,0)))</f>
        <v>57.650246442434465</v>
      </c>
      <c r="HQ16" s="30">
        <f>ENERGY_PRICING!HS$20*(1+INDEX(DA_LMP_Basis!$C$23:$AF$35,MATCH(LMP_BY_NODE!HQ$1,DA_LMP_Basis!$C$23:$C$35,0),MATCH(LMP_BY_NODE!$A16,DA_LMP_Basis!$C$23:$AF$23,0)))</f>
        <v>74.800205106583348</v>
      </c>
      <c r="HR16" s="30">
        <f>ENERGY_PRICING!HT$20*(1+INDEX(DA_LMP_Basis!$C$23:$AF$35,MATCH(LMP_BY_NODE!HR$1,DA_LMP_Basis!$C$23:$C$35,0),MATCH(LMP_BY_NODE!$A16,DA_LMP_Basis!$C$23:$AF$23,0)))</f>
        <v>74.557000757243543</v>
      </c>
      <c r="HS16" s="30">
        <f>ENERGY_PRICING!HU$20*(1+INDEX(DA_LMP_Basis!$C$23:$AF$35,MATCH(LMP_BY_NODE!HS$1,DA_LMP_Basis!$C$23:$C$35,0),MATCH(LMP_BY_NODE!$A16,DA_LMP_Basis!$C$23:$AF$23,0)))</f>
        <v>56.072298946948578</v>
      </c>
      <c r="HT16" s="30">
        <f>ENERGY_PRICING!HV$20*(1+INDEX(DA_LMP_Basis!$C$23:$AF$35,MATCH(LMP_BY_NODE!HT$1,DA_LMP_Basis!$C$23:$C$35,0),MATCH(LMP_BY_NODE!$A16,DA_LMP_Basis!$C$23:$AF$23,0)))</f>
        <v>56.338658099329727</v>
      </c>
      <c r="HU16" s="30">
        <f>ENERGY_PRICING!HW$20*(1+INDEX(DA_LMP_Basis!$C$23:$AF$35,MATCH(LMP_BY_NODE!HU$1,DA_LMP_Basis!$C$23:$C$35,0),MATCH(LMP_BY_NODE!$A16,DA_LMP_Basis!$C$23:$AF$23,0)))</f>
        <v>73.311248023225303</v>
      </c>
      <c r="HV16" s="30">
        <f>ENERGY_PRICING!HX$20*(1+INDEX(DA_LMP_Basis!$C$23:$AF$35,MATCH(LMP_BY_NODE!HV$1,DA_LMP_Basis!$C$23:$C$35,0),MATCH(LMP_BY_NODE!$A16,DA_LMP_Basis!$C$23:$AF$23,0)))</f>
        <v>112.90547071303732</v>
      </c>
      <c r="HW16" s="30">
        <f>ENERGY_PRICING!HY$20*(1+INDEX(DA_LMP_Basis!$C$23:$AF$35,MATCH(LMP_BY_NODE!HW$1,DA_LMP_Basis!$C$23:$C$35,0),MATCH(LMP_BY_NODE!$A16,DA_LMP_Basis!$C$23:$AF$23,0)))</f>
        <v>204.86549130358426</v>
      </c>
      <c r="HX16" s="30">
        <f>ENERGY_PRICING!HZ$20*(1+INDEX(DA_LMP_Basis!$C$23:$AF$35,MATCH(LMP_BY_NODE!HX$1,DA_LMP_Basis!$C$23:$C$35,0),MATCH(LMP_BY_NODE!$A16,DA_LMP_Basis!$C$23:$AF$23,0)))</f>
        <v>177.77316607906423</v>
      </c>
      <c r="HY16" s="30">
        <f>ENERGY_PRICING!IA$20*(1+INDEX(DA_LMP_Basis!$C$23:$AF$35,MATCH(LMP_BY_NODE!HY$1,DA_LMP_Basis!$C$23:$C$35,0),MATCH(LMP_BY_NODE!$A16,DA_LMP_Basis!$C$23:$AF$23,0)))</f>
        <v>112.89617592616307</v>
      </c>
      <c r="HZ16" s="30">
        <f>ENERGY_PRICING!IB$20*(1+INDEX(DA_LMP_Basis!$C$23:$AF$35,MATCH(LMP_BY_NODE!HZ$1,DA_LMP_Basis!$C$23:$C$35,0),MATCH(LMP_BY_NODE!$A16,DA_LMP_Basis!$C$23:$AF$23,0)))</f>
        <v>84.571473067512912</v>
      </c>
      <c r="IA16" s="30">
        <f>ENERGY_PRICING!IC$20*(1+INDEX(DA_LMP_Basis!$C$23:$AF$35,MATCH(LMP_BY_NODE!IA$1,DA_LMP_Basis!$C$23:$C$35,0),MATCH(LMP_BY_NODE!$A16,DA_LMP_Basis!$C$23:$AF$23,0)))</f>
        <v>59.06286180163621</v>
      </c>
      <c r="IB16" s="30">
        <f>ENERGY_PRICING!ID$20*(1+INDEX(DA_LMP_Basis!$C$23:$AF$35,MATCH(LMP_BY_NODE!IB$1,DA_LMP_Basis!$C$23:$C$35,0),MATCH(LMP_BY_NODE!$A16,DA_LMP_Basis!$C$23:$AF$23,0)))</f>
        <v>59.911689837164559</v>
      </c>
      <c r="IC16" s="30">
        <f>ENERGY_PRICING!IE$20*(1+INDEX(DA_LMP_Basis!$C$23:$AF$35,MATCH(LMP_BY_NODE!IC$1,DA_LMP_Basis!$C$23:$C$35,0),MATCH(LMP_BY_NODE!$A16,DA_LMP_Basis!$C$23:$AF$23,0)))</f>
        <v>77.724893500631353</v>
      </c>
      <c r="ID16" s="30">
        <f>ENERGY_PRICING!IF$20*(1+INDEX(DA_LMP_Basis!$C$23:$AF$35,MATCH(LMP_BY_NODE!ID$1,DA_LMP_Basis!$C$23:$C$35,0),MATCH(LMP_BY_NODE!$A16,DA_LMP_Basis!$C$23:$AF$23,0)))</f>
        <v>77.472179860015103</v>
      </c>
      <c r="IE16" s="30">
        <f>ENERGY_PRICING!IG$20*(1+INDEX(DA_LMP_Basis!$C$23:$AF$35,MATCH(LMP_BY_NODE!IE$1,DA_LMP_Basis!$C$23:$C$35,0),MATCH(LMP_BY_NODE!$A16,DA_LMP_Basis!$C$23:$AF$23,0)))</f>
        <v>58.054123200798415</v>
      </c>
      <c r="IF16" s="30">
        <f>ENERGY_PRICING!IH$20*(1+INDEX(DA_LMP_Basis!$C$23:$AF$35,MATCH(LMP_BY_NODE!IF$1,DA_LMP_Basis!$C$23:$C$35,0),MATCH(LMP_BY_NODE!$A16,DA_LMP_Basis!$C$23:$AF$23,0)))</f>
        <v>58.329896574432077</v>
      </c>
      <c r="IG16" s="30">
        <f>ENERGY_PRICING!II$20*(1+INDEX(DA_LMP_Basis!$C$23:$AF$35,MATCH(LMP_BY_NODE!IG$1,DA_LMP_Basis!$C$23:$C$35,0),MATCH(LMP_BY_NODE!$A16,DA_LMP_Basis!$C$23:$AF$23,0)))</f>
        <v>74.410038441976297</v>
      </c>
      <c r="IH16" s="30">
        <f>ENERGY_PRICING!IJ$20*(1+INDEX(DA_LMP_Basis!$C$23:$AF$35,MATCH(LMP_BY_NODE!IH$1,DA_LMP_Basis!$C$23:$C$35,0),MATCH(LMP_BY_NODE!$A16,DA_LMP_Basis!$C$23:$AF$23,0)))</f>
        <v>114.44051195165822</v>
      </c>
      <c r="II16" s="30">
        <f>ENERGY_PRICING!IK$20*(1+INDEX(DA_LMP_Basis!$C$23:$AF$35,MATCH(LMP_BY_NODE!II$1,DA_LMP_Basis!$C$23:$C$35,0),MATCH(LMP_BY_NODE!$A16,DA_LMP_Basis!$C$23:$AF$23,0)))</f>
        <v>205.66222994451468</v>
      </c>
      <c r="IJ16" s="30">
        <f>ENERGY_PRICING!IL$20*(1+INDEX(DA_LMP_Basis!$C$23:$AF$35,MATCH(LMP_BY_NODE!IJ$1,DA_LMP_Basis!$C$23:$C$35,0),MATCH(LMP_BY_NODE!$A16,DA_LMP_Basis!$C$23:$AF$23,0)))</f>
        <v>178.478902391053</v>
      </c>
      <c r="IK16" s="30">
        <f>ENERGY_PRICING!IM$20*(1+INDEX(DA_LMP_Basis!$C$23:$AF$35,MATCH(LMP_BY_NODE!IK$1,DA_LMP_Basis!$C$23:$C$35,0),MATCH(LMP_BY_NODE!$A16,DA_LMP_Basis!$C$23:$AF$23,0)))</f>
        <v>113.7464205317137</v>
      </c>
      <c r="IL16" s="30">
        <f>ENERGY_PRICING!IN$20*(1+INDEX(DA_LMP_Basis!$C$23:$AF$35,MATCH(LMP_BY_NODE!IL$1,DA_LMP_Basis!$C$23:$C$35,0),MATCH(LMP_BY_NODE!$A16,DA_LMP_Basis!$C$23:$AF$23,0)))</f>
        <v>85.907231973752715</v>
      </c>
      <c r="IM16" s="30">
        <f>ENERGY_PRICING!IO$20*(1+INDEX(DA_LMP_Basis!$C$23:$AF$35,MATCH(LMP_BY_NODE!IM$1,DA_LMP_Basis!$C$23:$C$35,0),MATCH(LMP_BY_NODE!$A16,DA_LMP_Basis!$C$23:$AF$23,0)))</f>
        <v>60.051614103141659</v>
      </c>
      <c r="IN16" s="30">
        <f>ENERGY_PRICING!IP$20*(1+INDEX(DA_LMP_Basis!$C$23:$AF$35,MATCH(LMP_BY_NODE!IN$1,DA_LMP_Basis!$C$23:$C$35,0),MATCH(LMP_BY_NODE!$A16,DA_LMP_Basis!$C$23:$AF$23,0)))</f>
        <v>60.948945282334151</v>
      </c>
      <c r="IO16" s="30">
        <f>ENERGY_PRICING!IQ$20*(1+INDEX(DA_LMP_Basis!$C$23:$AF$35,MATCH(LMP_BY_NODE!IO$1,DA_LMP_Basis!$C$23:$C$35,0),MATCH(LMP_BY_NODE!$A16,DA_LMP_Basis!$C$23:$AF$23,0)))</f>
        <v>79.066359295981371</v>
      </c>
      <c r="IP16" s="30">
        <f>ENERGY_PRICING!IR$20*(1+INDEX(DA_LMP_Basis!$C$23:$AF$35,MATCH(LMP_BY_NODE!IP$1,DA_LMP_Basis!$C$23:$C$35,0),MATCH(LMP_BY_NODE!$A16,DA_LMP_Basis!$C$23:$AF$23,0)))</f>
        <v>78.809284032085415</v>
      </c>
      <c r="IQ16" s="30">
        <f>ENERGY_PRICING!IS$20*(1+INDEX(DA_LMP_Basis!$C$23:$AF$35,MATCH(LMP_BY_NODE!IQ$1,DA_LMP_Basis!$C$23:$C$35,0),MATCH(LMP_BY_NODE!$A16,DA_LMP_Basis!$C$23:$AF$23,0)))</f>
        <v>58.963125833128402</v>
      </c>
      <c r="IR16" s="30">
        <f>ENERGY_PRICING!IT$20*(1+INDEX(DA_LMP_Basis!$C$23:$AF$35,MATCH(LMP_BY_NODE!IR$1,DA_LMP_Basis!$C$23:$C$35,0),MATCH(LMP_BY_NODE!$A16,DA_LMP_Basis!$C$23:$AF$23,0)))</f>
        <v>59.243217224307394</v>
      </c>
      <c r="IS16" s="30">
        <f>ENERGY_PRICING!IU$20*(1+INDEX(DA_LMP_Basis!$C$23:$AF$35,MATCH(LMP_BY_NODE!IS$1,DA_LMP_Basis!$C$23:$C$35,0),MATCH(LMP_BY_NODE!$A16,DA_LMP_Basis!$C$23:$AF$23,0)))</f>
        <v>74.914020256248364</v>
      </c>
      <c r="IT16" s="30">
        <f>ENERGY_PRICING!IV$20*(1+INDEX(DA_LMP_Basis!$C$23:$AF$35,MATCH(LMP_BY_NODE!IT$1,DA_LMP_Basis!$C$23:$C$35,0),MATCH(LMP_BY_NODE!$A16,DA_LMP_Basis!$C$23:$AF$23,0)))</f>
        <v>115.14458877579179</v>
      </c>
      <c r="IU16" s="30">
        <f>ENERGY_PRICING!IW$20*(1+INDEX(DA_LMP_Basis!$C$23:$AF$35,MATCH(LMP_BY_NODE!IU$1,DA_LMP_Basis!$C$23:$C$35,0),MATCH(LMP_BY_NODE!$A16,DA_LMP_Basis!$C$23:$AF$23,0)))</f>
        <v>206.77914291722584</v>
      </c>
      <c r="IV16" s="30">
        <f>ENERGY_PRICING!IX$20*(1+INDEX(DA_LMP_Basis!$C$23:$AF$35,MATCH(LMP_BY_NODE!IV$1,DA_LMP_Basis!$C$23:$C$35,0),MATCH(LMP_BY_NODE!$A16,DA_LMP_Basis!$C$23:$AF$23,0)))</f>
        <v>179.46824318824727</v>
      </c>
      <c r="IW16" s="30">
        <f>ENERGY_PRICING!IY$20*(1+INDEX(DA_LMP_Basis!$C$23:$AF$35,MATCH(LMP_BY_NODE!IW$1,DA_LMP_Basis!$C$23:$C$35,0),MATCH(LMP_BY_NODE!$A16,DA_LMP_Basis!$C$23:$AF$23,0)))</f>
        <v>114.93834117059247</v>
      </c>
      <c r="IX16" s="30">
        <f>ENERGY_PRICING!IZ$20*(1+INDEX(DA_LMP_Basis!$C$23:$AF$35,MATCH(LMP_BY_NODE!IX$1,DA_LMP_Basis!$C$23:$C$35,0),MATCH(LMP_BY_NODE!$A16,DA_LMP_Basis!$C$23:$AF$23,0)))</f>
        <v>87.779773826437903</v>
      </c>
      <c r="IY16" s="30">
        <f>ENERGY_PRICING!JA$20*(1+INDEX(DA_LMP_Basis!$C$23:$AF$35,MATCH(LMP_BY_NODE!IY$1,DA_LMP_Basis!$C$23:$C$35,0),MATCH(LMP_BY_NODE!$A16,DA_LMP_Basis!$C$23:$AF$23,0)))</f>
        <v>61.437702608978171</v>
      </c>
      <c r="IZ16" s="30">
        <f>ENERGY_PRICING!JB$20*(1+INDEX(DA_LMP_Basis!$C$23:$AF$35,MATCH(LMP_BY_NODE!IZ$1,DA_LMP_Basis!$C$23:$C$35,0),MATCH(LMP_BY_NODE!$A16,DA_LMP_Basis!$C$23:$AF$23,0)))</f>
        <v>62.403028218957274</v>
      </c>
      <c r="JA16" s="30">
        <f>ENERGY_PRICING!JC$20*(1+INDEX(DA_LMP_Basis!$C$23:$AF$35,MATCH(LMP_BY_NODE!JA$1,DA_LMP_Basis!$C$23:$C$35,0),MATCH(LMP_BY_NODE!$A16,DA_LMP_Basis!$C$23:$AF$23,0)))</f>
        <v>80.946901386327426</v>
      </c>
      <c r="JB16" s="30">
        <f>ENERGY_PRICING!JD$20*(1+INDEX(DA_LMP_Basis!$C$23:$AF$35,MATCH(LMP_BY_NODE!JB$1,DA_LMP_Basis!$C$23:$C$35,0),MATCH(LMP_BY_NODE!$A16,DA_LMP_Basis!$C$23:$AF$23,0)))</f>
        <v>80.683711753963664</v>
      </c>
      <c r="JC16" s="30">
        <f>ENERGY_PRICING!JE$20*(1+INDEX(DA_LMP_Basis!$C$23:$AF$35,MATCH(LMP_BY_NODE!JC$1,DA_LMP_Basis!$C$23:$C$35,0),MATCH(LMP_BY_NODE!$A16,DA_LMP_Basis!$C$23:$AF$23,0)))</f>
        <v>60.237416773871942</v>
      </c>
      <c r="JD16" s="30">
        <f>ENERGY_PRICING!JF$20*(1+INDEX(DA_LMP_Basis!$C$23:$AF$35,MATCH(LMP_BY_NODE!JD$1,DA_LMP_Basis!$C$23:$C$35,0),MATCH(LMP_BY_NODE!$A16,DA_LMP_Basis!$C$23:$AF$23,0)))</f>
        <v>60.523561404551323</v>
      </c>
      <c r="JE16" s="30">
        <f>ENERGY_PRICING!JG$20*(1+INDEX(DA_LMP_Basis!$C$23:$AF$35,MATCH(LMP_BY_NODE!JE$1,DA_LMP_Basis!$C$23:$C$35,0),MATCH(LMP_BY_NODE!$A16,DA_LMP_Basis!$C$23:$AF$23,0)))</f>
        <v>75.620530267754305</v>
      </c>
      <c r="JF16" s="30">
        <f>ENERGY_PRICING!JH$20*(1+INDEX(DA_LMP_Basis!$C$23:$AF$35,MATCH(LMP_BY_NODE!JF$1,DA_LMP_Basis!$C$23:$C$35,0),MATCH(LMP_BY_NODE!$A16,DA_LMP_Basis!$C$23:$AF$23,0)))</f>
        <v>116.13160320971168</v>
      </c>
      <c r="JG16" s="30">
        <f>ENERGY_PRICING!JI$20*(1+INDEX(DA_LMP_Basis!$C$23:$AF$35,MATCH(LMP_BY_NODE!JG$1,DA_LMP_Basis!$C$23:$C$35,0),MATCH(LMP_BY_NODE!$A16,DA_LMP_Basis!$C$23:$AF$23,0)))</f>
        <v>208.21972993429438</v>
      </c>
      <c r="JH16" s="30">
        <f>ENERGY_PRICING!JJ$20*(1+INDEX(DA_LMP_Basis!$C$23:$AF$35,MATCH(LMP_BY_NODE!JH$1,DA_LMP_Basis!$C$23:$C$35,0),MATCH(LMP_BY_NODE!$A16,DA_LMP_Basis!$C$23:$AF$23,0)))</f>
        <v>180.74428845114255</v>
      </c>
      <c r="JI16" s="30">
        <f>ENERGY_PRICING!JK$20*(1+INDEX(DA_LMP_Basis!$C$23:$AF$35,MATCH(LMP_BY_NODE!JI$1,DA_LMP_Basis!$C$23:$C$35,0),MATCH(LMP_BY_NODE!$A16,DA_LMP_Basis!$C$23:$AF$23,0)))</f>
        <v>116.47567258288404</v>
      </c>
      <c r="JJ16" s="30">
        <f>ENERGY_PRICING!JL$20*(1+INDEX(DA_LMP_Basis!$C$23:$AF$35,MATCH(LMP_BY_NODE!JJ$1,DA_LMP_Basis!$C$23:$C$35,0),MATCH(LMP_BY_NODE!$A16,DA_LMP_Basis!$C$23:$AF$23,0)))</f>
        <v>90.194966010434015</v>
      </c>
      <c r="JK16" s="30">
        <f>ENERGY_PRICING!JM$20*(1+INDEX(DA_LMP_Basis!$C$23:$AF$35,MATCH(LMP_BY_NODE!JK$1,DA_LMP_Basis!$C$23:$C$35,0),MATCH(LMP_BY_NODE!$A16,DA_LMP_Basis!$C$23:$AF$23,0)))</f>
        <v>63.225470460907729</v>
      </c>
      <c r="JL16" s="30">
        <f>ENERGY_PRICING!JN$20*(1+INDEX(DA_LMP_Basis!$C$23:$AF$35,MATCH(LMP_BY_NODE!JL$1,DA_LMP_Basis!$C$23:$C$35,0),MATCH(LMP_BY_NODE!$A16,DA_LMP_Basis!$C$23:$AF$23,0)))</f>
        <v>64.278494841173654</v>
      </c>
      <c r="JM16" s="30">
        <f>ENERGY_PRICING!JO$20*(1+INDEX(DA_LMP_Basis!$C$23:$AF$35,MATCH(LMP_BY_NODE!JM$1,DA_LMP_Basis!$C$23:$C$35,0),MATCH(LMP_BY_NODE!$A16,DA_LMP_Basis!$C$23:$AF$23,0)))</f>
        <v>83.372412224318296</v>
      </c>
      <c r="JN16" s="30">
        <f>ENERGY_PRICING!JP$20*(1+INDEX(DA_LMP_Basis!$C$23:$AF$35,MATCH(LMP_BY_NODE!JN$1,DA_LMP_Basis!$C$23:$C$35,0),MATCH(LMP_BY_NODE!$A16,DA_LMP_Basis!$C$23:$AF$23,0)))</f>
        <v>83.101336319659822</v>
      </c>
      <c r="JO16" s="30">
        <f>ENERGY_PRICING!JQ$20*(1+INDEX(DA_LMP_Basis!$C$23:$AF$35,MATCH(LMP_BY_NODE!JO$1,DA_LMP_Basis!$C$23:$C$35,0),MATCH(LMP_BY_NODE!$A16,DA_LMP_Basis!$C$23:$AF$23,0)))</f>
        <v>61.880988860555938</v>
      </c>
      <c r="JP16" s="30">
        <f>ENERGY_PRICING!JR$20*(1+INDEX(DA_LMP_Basis!$C$23:$AF$35,MATCH(LMP_BY_NODE!JP$1,DA_LMP_Basis!$C$23:$C$35,0),MATCH(LMP_BY_NODE!$A16,DA_LMP_Basis!$C$23:$AF$23,0)))</f>
        <v>62.174940919789307</v>
      </c>
      <c r="JQ16" s="30">
        <f>ENERGY_PRICING!JS$20*(1+INDEX(DA_LMP_Basis!$C$23:$AF$35,MATCH(LMP_BY_NODE!JQ$1,DA_LMP_Basis!$C$23:$C$35,0),MATCH(LMP_BY_NODE!$A16,DA_LMP_Basis!$C$23:$AF$23,0)))</f>
        <v>76.531782240711408</v>
      </c>
      <c r="JR16" s="30">
        <f>ENERGY_PRICING!JT$20*(1+INDEX(DA_LMP_Basis!$C$23:$AF$35,MATCH(LMP_BY_NODE!JR$1,DA_LMP_Basis!$C$23:$C$35,0),MATCH(LMP_BY_NODE!$A16,DA_LMP_Basis!$C$23:$AF$23,0)))</f>
        <v>117.40464794453369</v>
      </c>
      <c r="JS16" s="30">
        <f>ENERGY_PRICING!JU$20*(1+INDEX(DA_LMP_Basis!$C$23:$AF$35,MATCH(LMP_BY_NODE!JS$1,DA_LMP_Basis!$C$23:$C$35,0),MATCH(LMP_BY_NODE!$A16,DA_LMP_Basis!$C$23:$AF$23,0)))</f>
        <v>207.24128051152169</v>
      </c>
      <c r="JT16" s="30">
        <f>ENERGY_PRICING!JV$20*(1+INDEX(DA_LMP_Basis!$C$23:$AF$35,MATCH(LMP_BY_NODE!JT$1,DA_LMP_Basis!$C$23:$C$35,0),MATCH(LMP_BY_NODE!$A16,DA_LMP_Basis!$C$23:$AF$23,0)))</f>
        <v>179.87759609856789</v>
      </c>
      <c r="JU16" s="30">
        <f>ENERGY_PRICING!JW$20*(1+INDEX(DA_LMP_Basis!$C$23:$AF$35,MATCH(LMP_BY_NODE!JU$1,DA_LMP_Basis!$C$23:$C$35,0),MATCH(LMP_BY_NODE!$A16,DA_LMP_Basis!$C$23:$AF$23,0)))</f>
        <v>115.43151418415857</v>
      </c>
      <c r="JV16" s="30">
        <f>ENERGY_PRICING!JX$20*(1+INDEX(DA_LMP_Basis!$C$23:$AF$35,MATCH(LMP_BY_NODE!JV$1,DA_LMP_Basis!$C$23:$C$35,0),MATCH(LMP_BY_NODE!$A16,DA_LMP_Basis!$C$23:$AF$23,0)))</f>
        <v>88.554562917585955</v>
      </c>
      <c r="JW16" s="30">
        <f>ENERGY_PRICING!JY$20*(1+INDEX(DA_LMP_Basis!$C$23:$AF$35,MATCH(LMP_BY_NODE!JW$1,DA_LMP_Basis!$C$23:$C$35,0),MATCH(LMP_BY_NODE!$A16,DA_LMP_Basis!$C$23:$AF$23,0)))</f>
        <v>62.011215159390787</v>
      </c>
      <c r="JX16" s="30">
        <f>ENERGY_PRICING!JZ$20*(1+INDEX(DA_LMP_Basis!$C$23:$AF$35,MATCH(LMP_BY_NODE!JX$1,DA_LMP_Basis!$C$23:$C$35,0),MATCH(LMP_BY_NODE!$A16,DA_LMP_Basis!$C$23:$AF$23,0)))</f>
        <v>63.004674369244697</v>
      </c>
      <c r="JY16" s="30">
        <f>ENERGY_PRICING!KA$20*(1+INDEX(DA_LMP_Basis!$C$23:$AF$35,MATCH(LMP_BY_NODE!JY$1,DA_LMP_Basis!$C$23:$C$35,0),MATCH(LMP_BY_NODE!$A16,DA_LMP_Basis!$C$23:$AF$23,0)))</f>
        <v>81.725000682188551</v>
      </c>
      <c r="JZ16" s="30">
        <f>ENERGY_PRICING!KB$20*(1+INDEX(DA_LMP_Basis!$C$23:$AF$35,MATCH(LMP_BY_NODE!JZ$1,DA_LMP_Basis!$C$23:$C$35,0),MATCH(LMP_BY_NODE!$A16,DA_LMP_Basis!$C$23:$AF$23,0)))</f>
        <v>81.459281148567143</v>
      </c>
      <c r="KA16" s="30">
        <f>ENERGY_PRICING!KC$20*(1+INDEX(DA_LMP_Basis!$C$23:$AF$35,MATCH(LMP_BY_NODE!KA$1,DA_LMP_Basis!$C$23:$C$35,0),MATCH(LMP_BY_NODE!$A16,DA_LMP_Basis!$C$23:$AF$23,0)))</f>
        <v>60.764671595130608</v>
      </c>
      <c r="KB16" s="30">
        <f>ENERGY_PRICING!KD$20*(1+INDEX(DA_LMP_Basis!$C$23:$AF$35,MATCH(LMP_BY_NODE!KB$1,DA_LMP_Basis!$C$23:$C$35,0),MATCH(LMP_BY_NODE!$A16,DA_LMP_Basis!$C$23:$AF$23,0)))</f>
        <v>61.053320834144529</v>
      </c>
      <c r="KC16" s="30">
        <f>ENERGY_PRICING!KE$20*(1+INDEX(DA_LMP_Basis!$C$23:$AF$35,MATCH(LMP_BY_NODE!KC$1,DA_LMP_Basis!$C$23:$C$35,0),MATCH(LMP_BY_NODE!$A16,DA_LMP_Basis!$C$23:$AF$23,0)))</f>
        <v>75.912858179633389</v>
      </c>
      <c r="KD16" s="30">
        <f>ENERGY_PRICING!KF$20*(1+INDEX(DA_LMP_Basis!$C$23:$AF$35,MATCH(LMP_BY_NODE!KD$1,DA_LMP_Basis!$C$23:$C$35,0),MATCH(LMP_BY_NODE!$A16,DA_LMP_Basis!$C$23:$AF$23,0)))</f>
        <v>116.53999355629337</v>
      </c>
      <c r="KE16" s="30">
        <f>ENERGY_PRICING!KG$20*(1+INDEX(DA_LMP_Basis!$C$23:$AF$35,MATCH(LMP_BY_NODE!KE$1,DA_LMP_Basis!$C$23:$C$35,0),MATCH(LMP_BY_NODE!$A16,DA_LMP_Basis!$C$23:$AF$23,0)))</f>
        <v>208.8810439606585</v>
      </c>
      <c r="KF16" s="30">
        <f>ENERGY_PRICING!KH$20*(1+INDEX(DA_LMP_Basis!$C$23:$AF$35,MATCH(LMP_BY_NODE!KF$1,DA_LMP_Basis!$C$23:$C$35,0),MATCH(LMP_BY_NODE!$A16,DA_LMP_Basis!$C$23:$AF$23,0)))</f>
        <v>181.33006815110494</v>
      </c>
      <c r="KG16" s="30">
        <f>ENERGY_PRICING!KI$20*(1+INDEX(DA_LMP_Basis!$C$23:$AF$35,MATCH(LMP_BY_NODE!KG$1,DA_LMP_Basis!$C$23:$C$35,0),MATCH(LMP_BY_NODE!$A16,DA_LMP_Basis!$C$23:$AF$23,0)))</f>
        <v>117.18139796710098</v>
      </c>
      <c r="KH16" s="30">
        <f>ENERGY_PRICING!KJ$20*(1+INDEX(DA_LMP_Basis!$C$23:$AF$35,MATCH(LMP_BY_NODE!KH$1,DA_LMP_Basis!$C$23:$C$35,0),MATCH(LMP_BY_NODE!$A16,DA_LMP_Basis!$C$23:$AF$23,0)))</f>
        <v>91.303681033350003</v>
      </c>
      <c r="KI16" s="30">
        <f>ENERGY_PRICING!KK$20*(1+INDEX(DA_LMP_Basis!$C$23:$AF$35,MATCH(LMP_BY_NODE!KI$1,DA_LMP_Basis!$C$23:$C$35,0),MATCH(LMP_BY_NODE!$A16,DA_LMP_Basis!$C$23:$AF$23,0)))</f>
        <v>64.046160875548367</v>
      </c>
      <c r="KJ16" s="30">
        <f>ENERGY_PRICING!KL$20*(1+INDEX(DA_LMP_Basis!$C$23:$AF$35,MATCH(LMP_BY_NODE!KJ$1,DA_LMP_Basis!$C$23:$C$35,0),MATCH(LMP_BY_NODE!$A16,DA_LMP_Basis!$C$23:$AF$23,0)))</f>
        <v>65.139444140698288</v>
      </c>
      <c r="KK16" s="30">
        <f>ENERGY_PRICING!KM$20*(1+INDEX(DA_LMP_Basis!$C$23:$AF$35,MATCH(LMP_BY_NODE!KK$1,DA_LMP_Basis!$C$23:$C$35,0),MATCH(LMP_BY_NODE!$A16,DA_LMP_Basis!$C$23:$AF$23,0)))</f>
        <v>84.485864115288138</v>
      </c>
      <c r="KL16" s="30">
        <f>ENERGY_PRICING!KN$20*(1+INDEX(DA_LMP_Basis!$C$23:$AF$35,MATCH(LMP_BY_NODE!KL$1,DA_LMP_Basis!$C$23:$C$35,0),MATCH(LMP_BY_NODE!$A16,DA_LMP_Basis!$C$23:$AF$23,0)))</f>
        <v>84.211167948595929</v>
      </c>
      <c r="KM16" s="30">
        <f>ENERGY_PRICING!KO$20*(1+INDEX(DA_LMP_Basis!$C$23:$AF$35,MATCH(LMP_BY_NODE!KM$1,DA_LMP_Basis!$C$23:$C$35,0),MATCH(LMP_BY_NODE!$A16,DA_LMP_Basis!$C$23:$AF$23,0)))</f>
        <v>62.635484952348051</v>
      </c>
      <c r="KN16" s="30">
        <f>ENERGY_PRICING!KP$20*(1+INDEX(DA_LMP_Basis!$C$23:$AF$35,MATCH(LMP_BY_NODE!KN$1,DA_LMP_Basis!$C$23:$C$35,0),MATCH(LMP_BY_NODE!$A16,DA_LMP_Basis!$C$23:$AF$23,0)))</f>
        <v>62.933021079708801</v>
      </c>
      <c r="KO16" s="30">
        <f>ENERGY_PRICING!KQ$20*(1+INDEX(DA_LMP_Basis!$C$23:$AF$35,MATCH(LMP_BY_NODE!KO$1,DA_LMP_Basis!$C$23:$C$35,0),MATCH(LMP_BY_NODE!$A16,DA_LMP_Basis!$C$23:$AF$23,0)))</f>
        <v>76.950100401383736</v>
      </c>
      <c r="KP16" s="30">
        <f>ENERGY_PRICING!KR$20*(1+INDEX(DA_LMP_Basis!$C$23:$AF$35,MATCH(LMP_BY_NODE!KP$1,DA_LMP_Basis!$C$23:$C$35,0),MATCH(LMP_BY_NODE!$A16,DA_LMP_Basis!$C$23:$AF$23,0)))</f>
        <v>117.98905022593141</v>
      </c>
      <c r="KQ16" s="30">
        <f>ENERGY_PRICING!KS$20*(1+INDEX(DA_LMP_Basis!$C$23:$AF$35,MATCH(LMP_BY_NODE!KQ$1,DA_LMP_Basis!$C$23:$C$35,0),MATCH(LMP_BY_NODE!$A16,DA_LMP_Basis!$C$23:$AF$23,0)))</f>
        <v>210.45521248347555</v>
      </c>
      <c r="KR16" s="30">
        <f>ENERGY_PRICING!KT$20*(1+INDEX(DA_LMP_Basis!$C$23:$AF$35,MATCH(LMP_BY_NODE!KR$1,DA_LMP_Basis!$C$23:$C$35,0),MATCH(LMP_BY_NODE!$A16,DA_LMP_Basis!$C$23:$AF$23,0)))</f>
        <v>182.72443743441767</v>
      </c>
      <c r="KS16" s="30">
        <f>ENERGY_PRICING!KU$20*(1+INDEX(DA_LMP_Basis!$C$23:$AF$35,MATCH(LMP_BY_NODE!KS$1,DA_LMP_Basis!$C$23:$C$35,0),MATCH(LMP_BY_NODE!$A16,DA_LMP_Basis!$C$23:$AF$23,0)))</f>
        <v>118.86128171566598</v>
      </c>
      <c r="KT16" s="30">
        <f>ENERGY_PRICING!KV$20*(1+INDEX(DA_LMP_Basis!$C$23:$AF$35,MATCH(LMP_BY_NODE!KT$1,DA_LMP_Basis!$C$23:$C$35,0),MATCH(LMP_BY_NODE!$A16,DA_LMP_Basis!$C$23:$AF$23,0)))</f>
        <v>93.942827067261106</v>
      </c>
      <c r="KU16" s="30">
        <f>ENERGY_PRICING!KW$20*(1+INDEX(DA_LMP_Basis!$C$23:$AF$35,MATCH(LMP_BY_NODE!KU$1,DA_LMP_Basis!$C$23:$C$35,0),MATCH(LMP_BY_NODE!$A16,DA_LMP_Basis!$C$23:$AF$23,0)))</f>
        <v>65.999703317113841</v>
      </c>
      <c r="KV16" s="30">
        <f>ENERGY_PRICING!KX$20*(1+INDEX(DA_LMP_Basis!$C$23:$AF$35,MATCH(LMP_BY_NODE!KV$1,DA_LMP_Basis!$C$23:$C$35,0),MATCH(LMP_BY_NODE!$A16,DA_LMP_Basis!$C$23:$AF$23,0)))</f>
        <v>67.18881740819765</v>
      </c>
      <c r="KW16" s="30">
        <f>ENERGY_PRICING!KY$20*(1+INDEX(DA_LMP_Basis!$C$23:$AF$35,MATCH(LMP_BY_NODE!KW$1,DA_LMP_Basis!$C$23:$C$35,0),MATCH(LMP_BY_NODE!$A16,DA_LMP_Basis!$C$23:$AF$23,0)))</f>
        <v>87.136285622408366</v>
      </c>
      <c r="KX16" s="30">
        <f>ENERGY_PRICING!KZ$20*(1+INDEX(DA_LMP_Basis!$C$23:$AF$35,MATCH(LMP_BY_NODE!KX$1,DA_LMP_Basis!$C$23:$C$35,0),MATCH(LMP_BY_NODE!$A16,DA_LMP_Basis!$C$23:$AF$23,0)))</f>
        <v>86.852971911991546</v>
      </c>
      <c r="KY16" s="30">
        <f>ENERGY_PRICING!LA$20*(1+INDEX(DA_LMP_Basis!$C$23:$AF$35,MATCH(LMP_BY_NODE!KY$1,DA_LMP_Basis!$C$23:$C$35,0),MATCH(LMP_BY_NODE!$A16,DA_LMP_Basis!$C$23:$AF$23,0)))</f>
        <v>64.431460768583946</v>
      </c>
      <c r="KZ16" s="30">
        <f>ENERGY_PRICING!LB$20*(1+INDEX(DA_LMP_Basis!$C$23:$AF$35,MATCH(LMP_BY_NODE!KZ$1,DA_LMP_Basis!$C$23:$C$35,0),MATCH(LMP_BY_NODE!$A16,DA_LMP_Basis!$C$23:$AF$23,0)))</f>
        <v>64.737528284974474</v>
      </c>
      <c r="LA16" s="30">
        <f>ENERGY_PRICING!LC$20*(1+INDEX(DA_LMP_Basis!$C$23:$AF$35,MATCH(LMP_BY_NODE!LA$1,DA_LMP_Basis!$C$23:$C$35,0),MATCH(LMP_BY_NODE!$A16,DA_LMP_Basis!$C$23:$AF$23,0)))</f>
        <v>77.945850158384147</v>
      </c>
      <c r="LB16" s="30">
        <f>ENERGY_PRICING!LD$20*(1+INDEX(DA_LMP_Basis!$C$23:$AF$35,MATCH(LMP_BY_NODE!LB$1,DA_LMP_Basis!$C$23:$C$35,0),MATCH(LMP_BY_NODE!$A16,DA_LMP_Basis!$C$23:$AF$23,0)))</f>
        <v>119.38014075080135</v>
      </c>
      <c r="LC16" s="30">
        <f>ENERGY_PRICING!LE$20*(1+INDEX(DA_LMP_Basis!$C$23:$AF$35,MATCH(LMP_BY_NODE!LC$1,DA_LMP_Basis!$C$23:$C$35,0),MATCH(LMP_BY_NODE!$A16,DA_LMP_Basis!$C$23:$AF$23,0)))</f>
        <v>212.1776854408119</v>
      </c>
      <c r="LD16" s="30">
        <f>ENERGY_PRICING!LF$20*(1+INDEX(DA_LMP_Basis!$C$23:$AF$35,MATCH(LMP_BY_NODE!LD$1,DA_LMP_Basis!$C$23:$C$35,0),MATCH(LMP_BY_NODE!$A16,DA_LMP_Basis!$C$23:$AF$23,0)))</f>
        <v>184.25017203540474</v>
      </c>
      <c r="LE16" s="30">
        <f>ENERGY_PRICING!LG$20*(1+INDEX(DA_LMP_Basis!$C$23:$AF$35,MATCH(LMP_BY_NODE!LE$1,DA_LMP_Basis!$C$23:$C$35,0),MATCH(LMP_BY_NODE!$A16,DA_LMP_Basis!$C$23:$AF$23,0)))</f>
        <v>120.69942946568828</v>
      </c>
      <c r="LF16" s="30">
        <f>ENERGY_PRICING!LH$20*(1+INDEX(DA_LMP_Basis!$C$23:$AF$35,MATCH(LMP_BY_NODE!LF$1,DA_LMP_Basis!$C$23:$C$35,0),MATCH(LMP_BY_NODE!$A16,DA_LMP_Basis!$C$23:$AF$23,0)))</f>
        <v>96.830610432245678</v>
      </c>
      <c r="LG16" s="30">
        <f>ENERGY_PRICING!LI$20*(1+INDEX(DA_LMP_Basis!$C$23:$AF$35,MATCH(LMP_BY_NODE!LG$1,DA_LMP_Basis!$C$23:$C$35,0),MATCH(LMP_BY_NODE!$A16,DA_LMP_Basis!$C$23:$AF$23,0)))</f>
        <v>68.137291496417404</v>
      </c>
      <c r="LH16" s="30">
        <f>ENERGY_PRICING!LJ$20*(1+INDEX(DA_LMP_Basis!$C$23:$AF$35,MATCH(LMP_BY_NODE!LH$1,DA_LMP_Basis!$C$23:$C$35,0),MATCH(LMP_BY_NODE!$A16,DA_LMP_Basis!$C$23:$AF$23,0)))</f>
        <v>69.431264758395329</v>
      </c>
      <c r="LI16" s="30">
        <f>ENERGY_PRICING!LK$20*(1+INDEX(DA_LMP_Basis!$C$23:$AF$35,MATCH(LMP_BY_NODE!LI$1,DA_LMP_Basis!$C$23:$C$35,0),MATCH(LMP_BY_NODE!$A16,DA_LMP_Basis!$C$23:$AF$23,0)))</f>
        <v>90.036406737387551</v>
      </c>
      <c r="LJ16" s="30">
        <f>ENERGY_PRICING!LL$20*(1+INDEX(DA_LMP_Basis!$C$23:$AF$35,MATCH(LMP_BY_NODE!LJ$1,DA_LMP_Basis!$C$23:$C$35,0),MATCH(LMP_BY_NODE!$A16,DA_LMP_Basis!$C$23:$AF$23,0)))</f>
        <v>89.743663613404692</v>
      </c>
      <c r="LK16" s="30">
        <f>ENERGY_PRICING!LM$20*(1+INDEX(DA_LMP_Basis!$C$23:$AF$35,MATCH(LMP_BY_NODE!LK$1,DA_LMP_Basis!$C$23:$C$35,0),MATCH(LMP_BY_NODE!$A16,DA_LMP_Basis!$C$23:$AF$23,0)))</f>
        <v>66.396637768795145</v>
      </c>
      <c r="LL16" s="30">
        <f>ENERGY_PRICING!LN$20*(1+INDEX(DA_LMP_Basis!$C$23:$AF$35,MATCH(LMP_BY_NODE!LL$1,DA_LMP_Basis!$C$23:$C$35,0),MATCH(LMP_BY_NODE!$A16,DA_LMP_Basis!$C$23:$AF$23,0)))</f>
        <v>66.712040427312616</v>
      </c>
      <c r="LM16" s="30">
        <f>ENERGY_PRICING!LO$20*(1+INDEX(DA_LMP_Basis!$C$23:$AF$35,MATCH(LMP_BY_NODE!LM$1,DA_LMP_Basis!$C$23:$C$35,0),MATCH(LMP_BY_NODE!$A16,DA_LMP_Basis!$C$23:$AF$23,0)))</f>
        <v>79.035410776479949</v>
      </c>
      <c r="LN16" s="30">
        <f>ENERGY_PRICING!LP$20*(1+INDEX(DA_LMP_Basis!$C$23:$AF$35,MATCH(LMP_BY_NODE!LN$1,DA_LMP_Basis!$C$23:$C$35,0),MATCH(LMP_BY_NODE!$A16,DA_LMP_Basis!$C$23:$AF$23,0)))</f>
        <v>120.90228769730956</v>
      </c>
      <c r="LO16" s="30">
        <f>ENERGY_PRICING!LQ$20*(1+INDEX(DA_LMP_Basis!$C$23:$AF$35,MATCH(LMP_BY_NODE!LO$1,DA_LMP_Basis!$C$23:$C$35,0),MATCH(LMP_BY_NODE!$A16,DA_LMP_Basis!$C$23:$AF$23,0)))</f>
        <v>213.94354825156765</v>
      </c>
      <c r="LP16" s="30">
        <f>ENERGY_PRICING!LR$20*(1+INDEX(DA_LMP_Basis!$C$23:$AF$35,MATCH(LMP_BY_NODE!LP$1,DA_LMP_Basis!$C$23:$C$35,0),MATCH(LMP_BY_NODE!$A16,DA_LMP_Basis!$C$23:$AF$23,0)))</f>
        <v>185.81434056385163</v>
      </c>
      <c r="LQ16" s="30">
        <f>ENERGY_PRICING!LS$20*(1+INDEX(DA_LMP_Basis!$C$23:$AF$35,MATCH(LMP_BY_NODE!LQ$1,DA_LMP_Basis!$C$23:$C$35,0),MATCH(LMP_BY_NODE!$A16,DA_LMP_Basis!$C$23:$AF$23,0)))</f>
        <v>122.58388096817129</v>
      </c>
      <c r="LR16" s="30">
        <f>ENERGY_PRICING!LT$20*(1+INDEX(DA_LMP_Basis!$C$23:$AF$35,MATCH(LMP_BY_NODE!LR$1,DA_LMP_Basis!$C$23:$C$35,0),MATCH(LMP_BY_NODE!$A16,DA_LMP_Basis!$C$23:$AF$23,0)))</f>
        <v>99.791138333729421</v>
      </c>
      <c r="LS16" s="30">
        <f>ENERGY_PRICING!LU$20*(1+INDEX(DA_LMP_Basis!$C$23:$AF$35,MATCH(LMP_BY_NODE!LS$1,DA_LMP_Basis!$C$23:$C$35,0),MATCH(LMP_BY_NODE!$A16,DA_LMP_Basis!$C$23:$AF$23,0)))</f>
        <v>70.328726464650828</v>
      </c>
      <c r="LT16" s="30">
        <f>ENERGY_PRICING!LV$20*(1+INDEX(DA_LMP_Basis!$C$23:$AF$35,MATCH(LMP_BY_NODE!LT$1,DA_LMP_Basis!$C$23:$C$35,0),MATCH(LMP_BY_NODE!$A16,DA_LMP_Basis!$C$23:$AF$23,0)))</f>
        <v>71.730200346281435</v>
      </c>
      <c r="LU16" s="30">
        <f>ENERGY_PRICING!LW$20*(1+INDEX(DA_LMP_Basis!$C$23:$AF$35,MATCH(LMP_BY_NODE!LU$1,DA_LMP_Basis!$C$23:$C$35,0),MATCH(LMP_BY_NODE!$A16,DA_LMP_Basis!$C$23:$AF$23,0)))</f>
        <v>93.009583182229335</v>
      </c>
      <c r="LV16" s="30">
        <f>ENERGY_PRICING!LX$20*(1+INDEX(DA_LMP_Basis!$C$23:$AF$35,MATCH(LMP_BY_NODE!LV$1,DA_LMP_Basis!$C$23:$C$35,0),MATCH(LMP_BY_NODE!$A16,DA_LMP_Basis!$C$23:$AF$23,0)))</f>
        <v>92.707173113594237</v>
      </c>
      <c r="LW16" s="30">
        <f>ENERGY_PRICING!LY$20*(1+INDEX(DA_LMP_Basis!$C$23:$AF$35,MATCH(LMP_BY_NODE!LW$1,DA_LMP_Basis!$C$23:$C$35,0),MATCH(LMP_BY_NODE!$A16,DA_LMP_Basis!$C$23:$AF$23,0)))</f>
        <v>68.411318444300178</v>
      </c>
      <c r="LX16" s="30">
        <f>ENERGY_PRICING!LZ$20*(1+INDEX(DA_LMP_Basis!$C$23:$AF$35,MATCH(LMP_BY_NODE!LX$1,DA_LMP_Basis!$C$23:$C$35,0),MATCH(LMP_BY_NODE!$A16,DA_LMP_Basis!$C$23:$AF$23,0)))</f>
        <v>68.736291401291666</v>
      </c>
      <c r="LY16" s="30">
        <f>ENERGY_PRICING!MA$20*(1+INDEX(DA_LMP_Basis!$C$23:$AF$35,MATCH(LMP_BY_NODE!LY$1,DA_LMP_Basis!$C$23:$C$35,0),MATCH(LMP_BY_NODE!$A16,DA_LMP_Basis!$C$23:$AF$23,0)))</f>
        <v>80.152417907050392</v>
      </c>
      <c r="LZ16" s="30">
        <f>ENERGY_PRICING!MB$20*(1+INDEX(DA_LMP_Basis!$C$23:$AF$35,MATCH(LMP_BY_NODE!LZ$1,DA_LMP_Basis!$C$23:$C$35,0),MATCH(LMP_BY_NODE!$A16,DA_LMP_Basis!$C$23:$AF$23,0)))</f>
        <v>122.46277819667911</v>
      </c>
      <c r="MA16" s="30">
        <f>ENERGY_PRICING!MC$20*(1+INDEX(DA_LMP_Basis!$C$23:$AF$35,MATCH(LMP_BY_NODE!MA$1,DA_LMP_Basis!$C$23:$C$35,0),MATCH(LMP_BY_NODE!$A16,DA_LMP_Basis!$C$23:$AF$23,0)))</f>
        <v>216.29136170066326</v>
      </c>
      <c r="MB16" s="30">
        <f>ENERGY_PRICING!MD$20*(1+INDEX(DA_LMP_Basis!$C$23:$AF$35,MATCH(LMP_BY_NODE!MB$1,DA_LMP_Basis!$C$23:$C$35,0),MATCH(LMP_BY_NODE!$A16,DA_LMP_Basis!$C$23:$AF$23,0)))</f>
        <v>187.89399017500571</v>
      </c>
      <c r="MC16" s="30">
        <f>ENERGY_PRICING!ME$20*(1+INDEX(DA_LMP_Basis!$C$23:$AF$35,MATCH(LMP_BY_NODE!MC$1,DA_LMP_Basis!$C$23:$C$35,0),MATCH(LMP_BY_NODE!$A16,DA_LMP_Basis!$C$23:$AF$23,0)))</f>
        <v>125.0893647207876</v>
      </c>
      <c r="MD16" s="30">
        <f>ENERGY_PRICING!MF$20*(1+INDEX(DA_LMP_Basis!$C$23:$AF$35,MATCH(LMP_BY_NODE!MD$1,DA_LMP_Basis!$C$23:$C$35,0),MATCH(LMP_BY_NODE!$A16,DA_LMP_Basis!$C$23:$AF$23,0)))</f>
        <v>103.72732589099012</v>
      </c>
      <c r="ME16" s="30">
        <f>ENERGY_PRICING!MG$20*(1+INDEX(DA_LMP_Basis!$C$23:$AF$35,MATCH(LMP_BY_NODE!ME$1,DA_LMP_Basis!$C$23:$C$35,0),MATCH(LMP_BY_NODE!$A16,DA_LMP_Basis!$C$23:$AF$23,0)))</f>
        <v>73.242361918038483</v>
      </c>
      <c r="MF16" s="30">
        <f>ENERGY_PRICING!MH$20*(1+INDEX(DA_LMP_Basis!$C$23:$AF$35,MATCH(LMP_BY_NODE!MF$1,DA_LMP_Basis!$C$23:$C$35,0),MATCH(LMP_BY_NODE!$A16,DA_LMP_Basis!$C$23:$AF$23,0)))</f>
        <v>74.78676389072433</v>
      </c>
      <c r="MG16" s="30">
        <f>ENERGY_PRICING!MI$20*(1+INDEX(DA_LMP_Basis!$C$23:$AF$35,MATCH(LMP_BY_NODE!MG$1,DA_LMP_Basis!$C$23:$C$35,0),MATCH(LMP_BY_NODE!$A16,DA_LMP_Basis!$C$23:$AF$23,0)))</f>
        <v>96.96258768587262</v>
      </c>
      <c r="MH16" s="30">
        <f>ENERGY_PRICING!MJ$20*(1+INDEX(DA_LMP_Basis!$C$23:$AF$35,MATCH(LMP_BY_NODE!MH$1,DA_LMP_Basis!$C$23:$C$35,0),MATCH(LMP_BY_NODE!$A16,DA_LMP_Basis!$C$23:$AF$23,0)))</f>
        <v>96.647324873225983</v>
      </c>
      <c r="MI16" s="30">
        <f>ENERGY_PRICING!MK$20*(1+INDEX(DA_LMP_Basis!$C$23:$AF$35,MATCH(LMP_BY_NODE!MI$1,DA_LMP_Basis!$C$23:$C$35,0),MATCH(LMP_BY_NODE!$A16,DA_LMP_Basis!$C$23:$AF$23,0)))</f>
        <v>71.089949171881628</v>
      </c>
      <c r="MJ16" s="30">
        <f>ENERGY_PRICING!ML$20*(1+INDEX(DA_LMP_Basis!$C$23:$AF$35,MATCH(LMP_BY_NODE!MJ$1,DA_LMP_Basis!$C$23:$C$35,0),MATCH(LMP_BY_NODE!$A16,DA_LMP_Basis!$C$23:$AF$23,0)))</f>
        <v>71.427646376381063</v>
      </c>
      <c r="MK16" s="30">
        <f>ENERGY_PRICING!MM$20*(1+INDEX(DA_LMP_Basis!$C$23:$AF$35,MATCH(LMP_BY_NODE!MK$1,DA_LMP_Basis!$C$23:$C$35,0),MATCH(LMP_BY_NODE!$A16,DA_LMP_Basis!$C$23:$AF$23,0)))</f>
        <v>81.637541410368613</v>
      </c>
      <c r="ML16" s="30">
        <f>ENERGY_PRICING!MN$20*(1+INDEX(DA_LMP_Basis!$C$23:$AF$35,MATCH(LMP_BY_NODE!ML$1,DA_LMP_Basis!$C$23:$C$35,0),MATCH(LMP_BY_NODE!$A16,DA_LMP_Basis!$C$23:$AF$23,0)))</f>
        <v>124.53753766230129</v>
      </c>
      <c r="MM16" s="30">
        <f>ENERGY_PRICING!MO$20*(1+INDEX(DA_LMP_Basis!$C$23:$AF$35,MATCH(LMP_BY_NODE!MM$1,DA_LMP_Basis!$C$23:$C$35,0),MATCH(LMP_BY_NODE!$A16,DA_LMP_Basis!$C$23:$AF$23,0)))</f>
        <v>217.92345650061168</v>
      </c>
      <c r="MN16" s="30">
        <f>ENERGY_PRICING!MP$20*(1+INDEX(DA_LMP_Basis!$C$23:$AF$35,MATCH(LMP_BY_NODE!MN$1,DA_LMP_Basis!$C$23:$C$35,0),MATCH(LMP_BY_NODE!$A16,DA_LMP_Basis!$C$23:$AF$23,0)))</f>
        <v>189.33966948031284</v>
      </c>
      <c r="MO16" s="30">
        <f>ENERGY_PRICING!MQ$20*(1+INDEX(DA_LMP_Basis!$C$23:$AF$35,MATCH(LMP_BY_NODE!MO$1,DA_LMP_Basis!$C$23:$C$35,0),MATCH(LMP_BY_NODE!$A16,DA_LMP_Basis!$C$23:$AF$23,0)))</f>
        <v>126.83106485696133</v>
      </c>
      <c r="MP16" s="30">
        <f>ENERGY_PRICING!MR$20*(1+INDEX(DA_LMP_Basis!$C$23:$AF$35,MATCH(LMP_BY_NODE!MP$1,DA_LMP_Basis!$C$23:$C$35,0),MATCH(LMP_BY_NODE!$A16,DA_LMP_Basis!$C$23:$AF$23,0)))</f>
        <v>106.4635872606068</v>
      </c>
      <c r="MQ16" s="30">
        <f>ENERGY_PRICING!MS$20*(1+INDEX(DA_LMP_Basis!$C$23:$AF$35,MATCH(LMP_BY_NODE!MQ$1,DA_LMP_Basis!$C$23:$C$35,0),MATCH(LMP_BY_NODE!$A16,DA_LMP_Basis!$C$23:$AF$23,0)))</f>
        <v>75.267790843940205</v>
      </c>
      <c r="MR16" s="30">
        <f>ENERGY_PRICING!MT$20*(1+INDEX(DA_LMP_Basis!$C$23:$AF$35,MATCH(LMP_BY_NODE!MR$1,DA_LMP_Basis!$C$23:$C$35,0),MATCH(LMP_BY_NODE!$A16,DA_LMP_Basis!$C$23:$AF$23,0)))</f>
        <v>76.911550026743214</v>
      </c>
      <c r="MS16" s="30">
        <f>ENERGY_PRICING!MU$20*(1+INDEX(DA_LMP_Basis!$C$23:$AF$35,MATCH(LMP_BY_NODE!MS$1,DA_LMP_Basis!$C$23:$C$35,0),MATCH(LMP_BY_NODE!$A16,DA_LMP_Basis!$C$23:$AF$23,0)))</f>
        <v>99.710539443732259</v>
      </c>
      <c r="MT16" s="30">
        <f>ENERGY_PRICING!MV$20*(1+INDEX(DA_LMP_Basis!$C$23:$AF$35,MATCH(LMP_BY_NODE!MT$1,DA_LMP_Basis!$C$23:$C$35,0),MATCH(LMP_BY_NODE!$A16,DA_LMP_Basis!$C$23:$AF$23,0)))</f>
        <v>99.386341978856592</v>
      </c>
      <c r="MU16" s="30">
        <f>ENERGY_PRICING!MW$20*(1+INDEX(DA_LMP_Basis!$C$23:$AF$35,MATCH(LMP_BY_NODE!MU$1,DA_LMP_Basis!$C$23:$C$35,0),MATCH(LMP_BY_NODE!$A16,DA_LMP_Basis!$C$23:$AF$23,0)))</f>
        <v>72.952013333389743</v>
      </c>
      <c r="MV16" s="30">
        <f>ENERGY_PRICING!MX$20*(1+INDEX(DA_LMP_Basis!$C$23:$AF$35,MATCH(LMP_BY_NODE!MV$1,DA_LMP_Basis!$C$23:$C$35,0),MATCH(LMP_BY_NODE!$A16,DA_LMP_Basis!$C$23:$AF$23,0)))</f>
        <v>73.298555865101605</v>
      </c>
      <c r="MW16" s="30">
        <f>ENERGY_PRICING!MY$20*(1+INDEX(DA_LMP_Basis!$C$23:$AF$35,MATCH(LMP_BY_NODE!MW$1,DA_LMP_Basis!$C$23:$C$35,0),MATCH(LMP_BY_NODE!$A16,DA_LMP_Basis!$C$23:$AF$23,0)))</f>
        <v>82.669932782000174</v>
      </c>
      <c r="MX16" s="30">
        <f>ENERGY_PRICING!MZ$20*(1+INDEX(DA_LMP_Basis!$C$23:$AF$35,MATCH(LMP_BY_NODE!MX$1,DA_LMP_Basis!$C$23:$C$35,0),MATCH(LMP_BY_NODE!$A16,DA_LMP_Basis!$C$23:$AF$23,0)))</f>
        <v>125.97981755736285</v>
      </c>
    </row>
    <row r="17" spans="1:362" x14ac:dyDescent="0.25">
      <c r="A17" s="1">
        <v>2433</v>
      </c>
      <c r="B17" s="1" t="s">
        <v>63</v>
      </c>
      <c r="C17" s="30">
        <f>ENERGY_PRICING!E$19*(1+INDEX(DA_LMP_Basis!$C$23:$AF$35,MATCH(LMP_BY_NODE!C$1,DA_LMP_Basis!$C$23:$C$35,0),MATCH(LMP_BY_NODE!$A17,DA_LMP_Basis!$C$23:$AF$23,0)))</f>
        <v>56.032697795868906</v>
      </c>
      <c r="D17" s="30">
        <f>ENERGY_PRICING!F$19*(1+INDEX(DA_LMP_Basis!$C$23:$AF$35,MATCH(LMP_BY_NODE!D$1,DA_LMP_Basis!$C$23:$C$35,0),MATCH(LMP_BY_NODE!$A17,DA_LMP_Basis!$C$23:$AF$23,0)))</f>
        <v>51.704908930145876</v>
      </c>
      <c r="E17" s="30">
        <f>ENERGY_PRICING!G$19*(1+INDEX(DA_LMP_Basis!$C$23:$AF$35,MATCH(LMP_BY_NODE!E$1,DA_LMP_Basis!$C$23:$C$35,0),MATCH(LMP_BY_NODE!$A17,DA_LMP_Basis!$C$23:$AF$23,0)))</f>
        <v>39.272249818965072</v>
      </c>
      <c r="F17" s="30">
        <f>ENERGY_PRICING!H$19*(1+INDEX(DA_LMP_Basis!$C$23:$AF$35,MATCH(LMP_BY_NODE!F$1,DA_LMP_Basis!$C$23:$C$35,0),MATCH(LMP_BY_NODE!$A17,DA_LMP_Basis!$C$23:$AF$23,0)))</f>
        <v>44.710108881888011</v>
      </c>
      <c r="G17" s="30">
        <f>ENERGY_PRICING!I$19*(1+INDEX(DA_LMP_Basis!$C$23:$AF$35,MATCH(LMP_BY_NODE!G$1,DA_LMP_Basis!$C$23:$C$35,0),MATCH(LMP_BY_NODE!$A17,DA_LMP_Basis!$C$23:$AF$23,0)))</f>
        <v>26.152275158002102</v>
      </c>
      <c r="H17" s="30">
        <f>ENERGY_PRICING!J$19*(1+INDEX(DA_LMP_Basis!$C$23:$AF$35,MATCH(LMP_BY_NODE!H$1,DA_LMP_Basis!$C$23:$C$35,0),MATCH(LMP_BY_NODE!$A17,DA_LMP_Basis!$C$23:$AF$23,0)))</f>
        <v>29.86992604681603</v>
      </c>
      <c r="I17" s="30">
        <f>ENERGY_PRICING!K$19*(1+INDEX(DA_LMP_Basis!$C$23:$AF$35,MATCH(LMP_BY_NODE!I$1,DA_LMP_Basis!$C$23:$C$35,0),MATCH(LMP_BY_NODE!$A17,DA_LMP_Basis!$C$23:$AF$23,0)))</f>
        <v>44.315642399249846</v>
      </c>
      <c r="J17" s="30">
        <f>ENERGY_PRICING!L$19*(1+INDEX(DA_LMP_Basis!$C$23:$AF$35,MATCH(LMP_BY_NODE!J$1,DA_LMP_Basis!$C$23:$C$35,0),MATCH(LMP_BY_NODE!$A17,DA_LMP_Basis!$C$23:$AF$23,0)))</f>
        <v>52.56901995342605</v>
      </c>
      <c r="K17" s="30">
        <f>ENERGY_PRICING!M$19*(1+INDEX(DA_LMP_Basis!$C$23:$AF$35,MATCH(LMP_BY_NODE!K$1,DA_LMP_Basis!$C$23:$C$35,0),MATCH(LMP_BY_NODE!$A17,DA_LMP_Basis!$C$23:$AF$23,0)))</f>
        <v>47.15058653299571</v>
      </c>
      <c r="L17" s="30">
        <f>ENERGY_PRICING!N$19*(1+INDEX(DA_LMP_Basis!$C$23:$AF$35,MATCH(LMP_BY_NODE!L$1,DA_LMP_Basis!$C$23:$C$35,0),MATCH(LMP_BY_NODE!$A17,DA_LMP_Basis!$C$23:$AF$23,0)))</f>
        <v>58.434722960254739</v>
      </c>
      <c r="M17" s="30">
        <f>ENERGY_PRICING!O$19*(1+INDEX(DA_LMP_Basis!$C$23:$AF$35,MATCH(LMP_BY_NODE!M$1,DA_LMP_Basis!$C$23:$C$35,0),MATCH(LMP_BY_NODE!$A17,DA_LMP_Basis!$C$23:$AF$23,0)))</f>
        <v>91.678266112021305</v>
      </c>
      <c r="N17" s="30">
        <f>ENERGY_PRICING!P$19*(1+INDEX(DA_LMP_Basis!$C$23:$AF$35,MATCH(LMP_BY_NODE!N$1,DA_LMP_Basis!$C$23:$C$35,0),MATCH(LMP_BY_NODE!$A17,DA_LMP_Basis!$C$23:$AF$23,0)))</f>
        <v>154.92294923596677</v>
      </c>
      <c r="O17" s="30">
        <f>ENERGY_PRICING!Q$19*(1+INDEX(DA_LMP_Basis!$C$23:$AF$35,MATCH(LMP_BY_NODE!O$1,DA_LMP_Basis!$C$23:$C$35,0),MATCH(LMP_BY_NODE!$A17,DA_LMP_Basis!$C$23:$AF$23,0)))</f>
        <v>159.56595507674868</v>
      </c>
      <c r="P17" s="30">
        <f>ENERGY_PRICING!R$19*(1+INDEX(DA_LMP_Basis!$C$23:$AF$35,MATCH(LMP_BY_NODE!P$1,DA_LMP_Basis!$C$23:$C$35,0),MATCH(LMP_BY_NODE!$A17,DA_LMP_Basis!$C$23:$AF$23,0)))</f>
        <v>124.65021439282997</v>
      </c>
      <c r="Q17" s="30">
        <f>ENERGY_PRICING!S$19*(1+INDEX(DA_LMP_Basis!$C$23:$AF$35,MATCH(LMP_BY_NODE!Q$1,DA_LMP_Basis!$C$23:$C$35,0),MATCH(LMP_BY_NODE!$A17,DA_LMP_Basis!$C$23:$AF$23,0)))</f>
        <v>95.834169369549983</v>
      </c>
      <c r="R17" s="30">
        <f>ENERGY_PRICING!T$19*(1+INDEX(DA_LMP_Basis!$C$23:$AF$35,MATCH(LMP_BY_NODE!R$1,DA_LMP_Basis!$C$23:$C$35,0),MATCH(LMP_BY_NODE!$A17,DA_LMP_Basis!$C$23:$AF$23,0)))</f>
        <v>52.728769713965754</v>
      </c>
      <c r="S17" s="30">
        <f>ENERGY_PRICING!U$19*(1+INDEX(DA_LMP_Basis!$C$23:$AF$35,MATCH(LMP_BY_NODE!S$1,DA_LMP_Basis!$C$23:$C$35,0),MATCH(LMP_BY_NODE!$A17,DA_LMP_Basis!$C$23:$AF$23,0)))</f>
        <v>47.643262998911894</v>
      </c>
      <c r="T17" s="30">
        <f>ENERGY_PRICING!V$19*(1+INDEX(DA_LMP_Basis!$C$23:$AF$35,MATCH(LMP_BY_NODE!T$1,DA_LMP_Basis!$C$23:$C$35,0),MATCH(LMP_BY_NODE!$A17,DA_LMP_Basis!$C$23:$AF$23,0)))</f>
        <v>54.377298256368107</v>
      </c>
      <c r="U17" s="30">
        <f>ENERGY_PRICING!W$19*(1+INDEX(DA_LMP_Basis!$C$23:$AF$35,MATCH(LMP_BY_NODE!U$1,DA_LMP_Basis!$C$23:$C$35,0),MATCH(LMP_BY_NODE!$A17,DA_LMP_Basis!$C$23:$AF$23,0)))</f>
        <v>136.43730103570547</v>
      </c>
      <c r="V17" s="30">
        <f>ENERGY_PRICING!X$19*(1+INDEX(DA_LMP_Basis!$C$23:$AF$35,MATCH(LMP_BY_NODE!V$1,DA_LMP_Basis!$C$23:$C$35,0),MATCH(LMP_BY_NODE!$A17,DA_LMP_Basis!$C$23:$AF$23,0)))</f>
        <v>94.144403151716205</v>
      </c>
      <c r="W17" s="30">
        <f>ENERGY_PRICING!Y$19*(1+INDEX(DA_LMP_Basis!$C$23:$AF$35,MATCH(LMP_BY_NODE!W$1,DA_LMP_Basis!$C$23:$C$35,0),MATCH(LMP_BY_NODE!$A17,DA_LMP_Basis!$C$23:$AF$23,0)))</f>
        <v>99.247740327472641</v>
      </c>
      <c r="X17" s="30">
        <f>ENERGY_PRICING!Z$19*(1+INDEX(DA_LMP_Basis!$C$23:$AF$35,MATCH(LMP_BY_NODE!X$1,DA_LMP_Basis!$C$23:$C$35,0),MATCH(LMP_BY_NODE!$A17,DA_LMP_Basis!$C$23:$AF$23,0)))</f>
        <v>90.206922755212432</v>
      </c>
      <c r="Y17" s="30">
        <f>ENERGY_PRICING!AA$19*(1+INDEX(DA_LMP_Basis!$C$23:$AF$35,MATCH(LMP_BY_NODE!Y$1,DA_LMP_Basis!$C$23:$C$35,0),MATCH(LMP_BY_NODE!$A17,DA_LMP_Basis!$C$23:$AF$23,0)))</f>
        <v>152.0185923019194</v>
      </c>
      <c r="Z17" s="30">
        <f>ENERGY_PRICING!AB$19*(1+INDEX(DA_LMP_Basis!$C$23:$AF$35,MATCH(LMP_BY_NODE!Z$1,DA_LMP_Basis!$C$23:$C$35,0),MATCH(LMP_BY_NODE!$A17,DA_LMP_Basis!$C$23:$AF$23,0)))</f>
        <v>251.8735328832351</v>
      </c>
      <c r="AA17" s="30">
        <f>ENERGY_PRICING!AC$19*(1+INDEX(DA_LMP_Basis!$C$23:$AF$35,MATCH(LMP_BY_NODE!AA$1,DA_LMP_Basis!$C$23:$C$35,0),MATCH(LMP_BY_NODE!$A17,DA_LMP_Basis!$C$23:$AF$23,0)))</f>
        <v>316.79513543093287</v>
      </c>
      <c r="AB17" s="30">
        <f>ENERGY_PRICING!AD$19*(1+INDEX(DA_LMP_Basis!$C$23:$AF$35,MATCH(LMP_BY_NODE!AB$1,DA_LMP_Basis!$C$23:$C$35,0),MATCH(LMP_BY_NODE!$A17,DA_LMP_Basis!$C$23:$AF$23,0)))</f>
        <v>316.56999448632388</v>
      </c>
      <c r="AC17" s="30">
        <f>ENERGY_PRICING!AE$19*(1+INDEX(DA_LMP_Basis!$C$23:$AF$35,MATCH(LMP_BY_NODE!AC$1,DA_LMP_Basis!$C$23:$C$35,0),MATCH(LMP_BY_NODE!$A17,DA_LMP_Basis!$C$23:$AF$23,0)))</f>
        <v>158.2313524545566</v>
      </c>
      <c r="AD17" s="30">
        <f>ENERGY_PRICING!AF$19*(1+INDEX(DA_LMP_Basis!$C$23:$AF$35,MATCH(LMP_BY_NODE!AD$1,DA_LMP_Basis!$C$23:$C$35,0),MATCH(LMP_BY_NODE!$A17,DA_LMP_Basis!$C$23:$AF$23,0)))</f>
        <v>81.938159234854993</v>
      </c>
      <c r="AE17" s="30">
        <f>ENERGY_PRICING!AG$19*(1+INDEX(DA_LMP_Basis!$C$23:$AF$35,MATCH(LMP_BY_NODE!AE$1,DA_LMP_Basis!$C$23:$C$35,0),MATCH(LMP_BY_NODE!$A17,DA_LMP_Basis!$C$23:$AF$23,0)))</f>
        <v>61.036286338504745</v>
      </c>
      <c r="AF17" s="30">
        <f>ENERGY_PRICING!AH$19*(1+INDEX(DA_LMP_Basis!$C$23:$AF$35,MATCH(LMP_BY_NODE!AF$1,DA_LMP_Basis!$C$23:$C$35,0),MATCH(LMP_BY_NODE!$A17,DA_LMP_Basis!$C$23:$AF$23,0)))</f>
        <v>66.311486410559496</v>
      </c>
      <c r="AG17" s="30">
        <f>ENERGY_PRICING!AI$19*(1+INDEX(DA_LMP_Basis!$C$23:$AF$35,MATCH(LMP_BY_NODE!AG$1,DA_LMP_Basis!$C$23:$C$35,0),MATCH(LMP_BY_NODE!$A17,DA_LMP_Basis!$C$23:$AF$23,0)))</f>
        <v>80.868313409625856</v>
      </c>
      <c r="AH17" s="30">
        <f>ENERGY_PRICING!AJ$19*(1+INDEX(DA_LMP_Basis!$C$23:$AF$35,MATCH(LMP_BY_NODE!AH$1,DA_LMP_Basis!$C$23:$C$35,0),MATCH(LMP_BY_NODE!$A17,DA_LMP_Basis!$C$23:$AF$23,0)))</f>
        <v>81.151041417448198</v>
      </c>
      <c r="AI17" s="30">
        <f>ENERGY_PRICING!AK$19*(1+INDEX(DA_LMP_Basis!$C$23:$AF$35,MATCH(LMP_BY_NODE!AI$1,DA_LMP_Basis!$C$23:$C$35,0),MATCH(LMP_BY_NODE!$A17,DA_LMP_Basis!$C$23:$AF$23,0)))</f>
        <v>59.941437135031784</v>
      </c>
      <c r="AJ17" s="30">
        <f>ENERGY_PRICING!AL$19*(1+INDEX(DA_LMP_Basis!$C$23:$AF$35,MATCH(LMP_BY_NODE!AJ$1,DA_LMP_Basis!$C$23:$C$35,0),MATCH(LMP_BY_NODE!$A17,DA_LMP_Basis!$C$23:$AF$23,0)))</f>
        <v>58.413912873730425</v>
      </c>
      <c r="AK17" s="30">
        <f>ENERGY_PRICING!AM$19*(1+INDEX(DA_LMP_Basis!$C$23:$AF$35,MATCH(LMP_BY_NODE!AK$1,DA_LMP_Basis!$C$23:$C$35,0),MATCH(LMP_BY_NODE!$A17,DA_LMP_Basis!$C$23:$AF$23,0)))</f>
        <v>108.67630583638645</v>
      </c>
      <c r="AL17" s="30">
        <f>ENERGY_PRICING!AN$19*(1+INDEX(DA_LMP_Basis!$C$23:$AF$35,MATCH(LMP_BY_NODE!AL$1,DA_LMP_Basis!$C$23:$C$35,0),MATCH(LMP_BY_NODE!$A17,DA_LMP_Basis!$C$23:$AF$23,0)))</f>
        <v>175.40674050874878</v>
      </c>
      <c r="AM17" s="30">
        <f>ENERGY_PRICING!AO$19*(1+INDEX(DA_LMP_Basis!$C$23:$AF$35,MATCH(LMP_BY_NODE!AM$1,DA_LMP_Basis!$C$23:$C$35,0),MATCH(LMP_BY_NODE!$A17,DA_LMP_Basis!$C$23:$AF$23,0)))</f>
        <v>224.52995554889588</v>
      </c>
      <c r="AN17" s="30">
        <f>ENERGY_PRICING!AP$19*(1+INDEX(DA_LMP_Basis!$C$23:$AF$35,MATCH(LMP_BY_NODE!AN$1,DA_LMP_Basis!$C$23:$C$35,0),MATCH(LMP_BY_NODE!$A17,DA_LMP_Basis!$C$23:$AF$23,0)))</f>
        <v>199.66904346372255</v>
      </c>
      <c r="AO17" s="30">
        <f>ENERGY_PRICING!AQ$19*(1+INDEX(DA_LMP_Basis!$C$23:$AF$35,MATCH(LMP_BY_NODE!AO$1,DA_LMP_Basis!$C$23:$C$35,0),MATCH(LMP_BY_NODE!$A17,DA_LMP_Basis!$C$23:$AF$23,0)))</f>
        <v>108.67792402732472</v>
      </c>
      <c r="AP17" s="30">
        <f>ENERGY_PRICING!AR$19*(1+INDEX(DA_LMP_Basis!$C$23:$AF$35,MATCH(LMP_BY_NODE!AP$1,DA_LMP_Basis!$C$23:$C$35,0),MATCH(LMP_BY_NODE!$A17,DA_LMP_Basis!$C$23:$AF$23,0)))</f>
        <v>69.981039989042102</v>
      </c>
      <c r="AQ17" s="30">
        <f>ENERGY_PRICING!AS$19*(1+INDEX(DA_LMP_Basis!$C$23:$AF$35,MATCH(LMP_BY_NODE!AQ$1,DA_LMP_Basis!$C$23:$C$35,0),MATCH(LMP_BY_NODE!$A17,DA_LMP_Basis!$C$23:$AF$23,0)))</f>
        <v>52.255484133719023</v>
      </c>
      <c r="AR17" s="30">
        <f>ENERGY_PRICING!AT$19*(1+INDEX(DA_LMP_Basis!$C$23:$AF$35,MATCH(LMP_BY_NODE!AR$1,DA_LMP_Basis!$C$23:$C$35,0),MATCH(LMP_BY_NODE!$A17,DA_LMP_Basis!$C$23:$AF$23,0)))</f>
        <v>56.131404651734826</v>
      </c>
      <c r="AS17" s="30">
        <f>ENERGY_PRICING!AU$19*(1+INDEX(DA_LMP_Basis!$C$23:$AF$35,MATCH(LMP_BY_NODE!AS$1,DA_LMP_Basis!$C$23:$C$35,0),MATCH(LMP_BY_NODE!$A17,DA_LMP_Basis!$C$23:$AF$23,0)))</f>
        <v>73.136446026533434</v>
      </c>
      <c r="AT17" s="30">
        <f>ENERGY_PRICING!AV$19*(1+INDEX(DA_LMP_Basis!$C$23:$AF$35,MATCH(LMP_BY_NODE!AT$1,DA_LMP_Basis!$C$23:$C$35,0),MATCH(LMP_BY_NODE!$A17,DA_LMP_Basis!$C$23:$AF$23,0)))</f>
        <v>73.392142241929307</v>
      </c>
      <c r="AU17" s="30">
        <f>ENERGY_PRICING!AW$19*(1+INDEX(DA_LMP_Basis!$C$23:$AF$35,MATCH(LMP_BY_NODE!AU$1,DA_LMP_Basis!$C$23:$C$35,0),MATCH(LMP_BY_NODE!$A17,DA_LMP_Basis!$C$23:$AF$23,0)))</f>
        <v>49.658596454963572</v>
      </c>
      <c r="AV17" s="30">
        <f>ENERGY_PRICING!AX$19*(1+INDEX(DA_LMP_Basis!$C$23:$AF$35,MATCH(LMP_BY_NODE!AV$1,DA_LMP_Basis!$C$23:$C$35,0),MATCH(LMP_BY_NODE!$A17,DA_LMP_Basis!$C$23:$AF$23,0)))</f>
        <v>49.444765581754005</v>
      </c>
      <c r="AW17" s="30">
        <f>ENERGY_PRICING!AY$19*(1+INDEX(DA_LMP_Basis!$C$23:$AF$35,MATCH(LMP_BY_NODE!AW$1,DA_LMP_Basis!$C$23:$C$35,0),MATCH(LMP_BY_NODE!$A17,DA_LMP_Basis!$C$23:$AF$23,0)))</f>
        <v>81.214985740540612</v>
      </c>
      <c r="AX17" s="30">
        <f>ENERGY_PRICING!AZ$19*(1+INDEX(DA_LMP_Basis!$C$23:$AF$35,MATCH(LMP_BY_NODE!AX$1,DA_LMP_Basis!$C$23:$C$35,0),MATCH(LMP_BY_NODE!$A17,DA_LMP_Basis!$C$23:$AF$23,0)))</f>
        <v>121.0180865437504</v>
      </c>
      <c r="AY17" s="30">
        <f>ENERGY_PRICING!BA$19*(1+INDEX(DA_LMP_Basis!$C$23:$AF$35,MATCH(LMP_BY_NODE!AY$1,DA_LMP_Basis!$C$23:$C$35,0),MATCH(LMP_BY_NODE!$A17,DA_LMP_Basis!$C$23:$AF$23,0)))</f>
        <v>220.57721430734026</v>
      </c>
      <c r="AZ17" s="30">
        <f>ENERGY_PRICING!BB$19*(1+INDEX(DA_LMP_Basis!$C$23:$AF$35,MATCH(LMP_BY_NODE!AZ$1,DA_LMP_Basis!$C$23:$C$35,0),MATCH(LMP_BY_NODE!$A17,DA_LMP_Basis!$C$23:$AF$23,0)))</f>
        <v>196.15396655190642</v>
      </c>
      <c r="BA17" s="30">
        <f>ENERGY_PRICING!BC$19*(1+INDEX(DA_LMP_Basis!$C$23:$AF$35,MATCH(LMP_BY_NODE!BA$1,DA_LMP_Basis!$C$23:$C$35,0),MATCH(LMP_BY_NODE!$A17,DA_LMP_Basis!$C$23:$AF$23,0)))</f>
        <v>104.50850761202713</v>
      </c>
      <c r="BB17" s="30">
        <f>ENERGY_PRICING!BD$19*(1+INDEX(DA_LMP_Basis!$C$23:$AF$35,MATCH(LMP_BY_NODE!BB$1,DA_LMP_Basis!$C$23:$C$35,0),MATCH(LMP_BY_NODE!$A17,DA_LMP_Basis!$C$23:$AF$23,0)))</f>
        <v>63.556076975423693</v>
      </c>
      <c r="BC17" s="30">
        <f>ENERGY_PRICING!BE$19*(1+INDEX(DA_LMP_Basis!$C$23:$AF$35,MATCH(LMP_BY_NODE!BC$1,DA_LMP_Basis!$C$23:$C$35,0),MATCH(LMP_BY_NODE!$A17,DA_LMP_Basis!$C$23:$AF$23,0)))</f>
        <v>47.45790534851605</v>
      </c>
      <c r="BD17" s="30">
        <f>ENERGY_PRICING!BF$19*(1+INDEX(DA_LMP_Basis!$C$23:$AF$35,MATCH(LMP_BY_NODE!BD$1,DA_LMP_Basis!$C$23:$C$35,0),MATCH(LMP_BY_NODE!$A17,DA_LMP_Basis!$C$23:$AF$23,0)))</f>
        <v>50.977977397062475</v>
      </c>
      <c r="BE17" s="30">
        <f>ENERGY_PRICING!BG$19*(1+INDEX(DA_LMP_Basis!$C$23:$AF$35,MATCH(LMP_BY_NODE!BE$1,DA_LMP_Basis!$C$23:$C$35,0),MATCH(LMP_BY_NODE!$A17,DA_LMP_Basis!$C$23:$AF$23,0)))</f>
        <v>66.421785016329025</v>
      </c>
      <c r="BF17" s="30">
        <f>ENERGY_PRICING!BH$19*(1+INDEX(DA_LMP_Basis!$C$23:$AF$35,MATCH(LMP_BY_NODE!BF$1,DA_LMP_Basis!$C$23:$C$35,0),MATCH(LMP_BY_NODE!$A17,DA_LMP_Basis!$C$23:$AF$23,0)))</f>
        <v>66.654005748552635</v>
      </c>
      <c r="BG17" s="30">
        <f>ENERGY_PRICING!BI$19*(1+INDEX(DA_LMP_Basis!$C$23:$AF$35,MATCH(LMP_BY_NODE!BG$1,DA_LMP_Basis!$C$23:$C$35,0),MATCH(LMP_BY_NODE!$A17,DA_LMP_Basis!$C$23:$AF$23,0)))</f>
        <v>45.099438066044193</v>
      </c>
      <c r="BH17" s="30">
        <f>ENERGY_PRICING!BJ$19*(1+INDEX(DA_LMP_Basis!$C$23:$AF$35,MATCH(LMP_BY_NODE!BH$1,DA_LMP_Basis!$C$23:$C$35,0),MATCH(LMP_BY_NODE!$A17,DA_LMP_Basis!$C$23:$AF$23,0)))</f>
        <v>44.905239016708016</v>
      </c>
      <c r="BI17" s="30">
        <f>ENERGY_PRICING!BK$19*(1+INDEX(DA_LMP_Basis!$C$23:$AF$35,MATCH(LMP_BY_NODE!BI$1,DA_LMP_Basis!$C$23:$C$35,0),MATCH(LMP_BY_NODE!$A17,DA_LMP_Basis!$C$23:$AF$23,0)))</f>
        <v>78.704696506658408</v>
      </c>
      <c r="BJ17" s="30">
        <f>ENERGY_PRICING!BL$19*(1+INDEX(DA_LMP_Basis!$C$23:$AF$35,MATCH(LMP_BY_NODE!BJ$1,DA_LMP_Basis!$C$23:$C$35,0),MATCH(LMP_BY_NODE!$A17,DA_LMP_Basis!$C$23:$AF$23,0)))</f>
        <v>117.50508407692003</v>
      </c>
      <c r="BK17" s="30">
        <f>ENERGY_PRICING!BM$19*(1+INDEX(DA_LMP_Basis!$C$23:$AF$35,MATCH(LMP_BY_NODE!BK$1,DA_LMP_Basis!$C$23:$C$35,0),MATCH(LMP_BY_NODE!$A17,DA_LMP_Basis!$C$23:$AF$23,0)))</f>
        <v>219.37390259406098</v>
      </c>
      <c r="BL17" s="30">
        <f>ENERGY_PRICING!BN$19*(1+INDEX(DA_LMP_Basis!$C$23:$AF$35,MATCH(LMP_BY_NODE!BL$1,DA_LMP_Basis!$C$23:$C$35,0),MATCH(LMP_BY_NODE!$A17,DA_LMP_Basis!$C$23:$AF$23,0)))</f>
        <v>195.08389063178339</v>
      </c>
      <c r="BM17" s="30">
        <f>ENERGY_PRICING!BO$19*(1+INDEX(DA_LMP_Basis!$C$23:$AF$35,MATCH(LMP_BY_NODE!BM$1,DA_LMP_Basis!$C$23:$C$35,0),MATCH(LMP_BY_NODE!$A17,DA_LMP_Basis!$C$23:$AF$23,0)))</f>
        <v>103.23923464335388</v>
      </c>
      <c r="BN17" s="30">
        <f>ENERGY_PRICING!BP$19*(1+INDEX(DA_LMP_Basis!$C$23:$AF$35,MATCH(LMP_BY_NODE!BN$1,DA_LMP_Basis!$C$23:$C$35,0),MATCH(LMP_BY_NODE!$A17,DA_LMP_Basis!$C$23:$AF$23,0)))</f>
        <v>61.600160111857228</v>
      </c>
      <c r="BO17" s="30">
        <f>ENERGY_PRICING!BQ$19*(1+INDEX(DA_LMP_Basis!$C$23:$AF$35,MATCH(LMP_BY_NODE!BO$1,DA_LMP_Basis!$C$23:$C$35,0),MATCH(LMP_BY_NODE!$A17,DA_LMP_Basis!$C$23:$AF$23,0)))</f>
        <v>45.997404294988208</v>
      </c>
      <c r="BP17" s="30">
        <f>ENERGY_PRICING!BR$19*(1+INDEX(DA_LMP_Basis!$C$23:$AF$35,MATCH(LMP_BY_NODE!BP$1,DA_LMP_Basis!$C$23:$C$35,0),MATCH(LMP_BY_NODE!$A17,DA_LMP_Basis!$C$23:$AF$23,0)))</f>
        <v>49.409147311782348</v>
      </c>
      <c r="BQ17" s="30">
        <f>ENERGY_PRICING!BS$19*(1+INDEX(DA_LMP_Basis!$C$23:$AF$35,MATCH(LMP_BY_NODE!BQ$1,DA_LMP_Basis!$C$23:$C$35,0),MATCH(LMP_BY_NODE!$A17,DA_LMP_Basis!$C$23:$AF$23,0)))</f>
        <v>64.377676952959092</v>
      </c>
      <c r="BR17" s="30">
        <f>ENERGY_PRICING!BT$19*(1+INDEX(DA_LMP_Basis!$C$23:$AF$35,MATCH(LMP_BY_NODE!BR$1,DA_LMP_Basis!$C$23:$C$35,0),MATCH(LMP_BY_NODE!$A17,DA_LMP_Basis!$C$23:$AF$23,0)))</f>
        <v>64.602751170359227</v>
      </c>
      <c r="BS17" s="30">
        <f>ENERGY_PRICING!BU$19*(1+INDEX(DA_LMP_Basis!$C$23:$AF$35,MATCH(LMP_BY_NODE!BS$1,DA_LMP_Basis!$C$23:$C$35,0),MATCH(LMP_BY_NODE!$A17,DA_LMP_Basis!$C$23:$AF$23,0)))</f>
        <v>43.711518048815044</v>
      </c>
      <c r="BT17" s="30">
        <f>ENERGY_PRICING!BV$19*(1+INDEX(DA_LMP_Basis!$C$23:$AF$35,MATCH(LMP_BY_NODE!BT$1,DA_LMP_Basis!$C$23:$C$35,0),MATCH(LMP_BY_NODE!$A17,DA_LMP_Basis!$C$23:$AF$23,0)))</f>
        <v>43.523295409816974</v>
      </c>
      <c r="BU17" s="30">
        <f>ENERGY_PRICING!BW$19*(1+INDEX(DA_LMP_Basis!$C$23:$AF$35,MATCH(LMP_BY_NODE!BU$1,DA_LMP_Basis!$C$23:$C$35,0),MATCH(LMP_BY_NODE!$A17,DA_LMP_Basis!$C$23:$AF$23,0)))</f>
        <v>77.940502684130209</v>
      </c>
      <c r="BV17" s="30">
        <f>ENERGY_PRICING!BX$19*(1+INDEX(DA_LMP_Basis!$C$23:$AF$35,MATCH(LMP_BY_NODE!BV$1,DA_LMP_Basis!$C$23:$C$35,0),MATCH(LMP_BY_NODE!$A17,DA_LMP_Basis!$C$23:$AF$23,0)))</f>
        <v>116.435639668904</v>
      </c>
      <c r="BW17" s="30">
        <f>ENERGY_PRICING!BY$19*(1+INDEX(DA_LMP_Basis!$C$23:$AF$35,MATCH(LMP_BY_NODE!BW$1,DA_LMP_Basis!$C$23:$C$35,0),MATCH(LMP_BY_NODE!$A17,DA_LMP_Basis!$C$23:$AF$23,0)))</f>
        <v>218.87853695255311</v>
      </c>
      <c r="BX17" s="30">
        <f>ENERGY_PRICING!BZ$19*(1+INDEX(DA_LMP_Basis!$C$23:$AF$35,MATCH(LMP_BY_NODE!BX$1,DA_LMP_Basis!$C$23:$C$35,0),MATCH(LMP_BY_NODE!$A17,DA_LMP_Basis!$C$23:$AF$23,0)))</f>
        <v>194.64337398195431</v>
      </c>
      <c r="BY17" s="30">
        <f>ENERGY_PRICING!CA$19*(1+INDEX(DA_LMP_Basis!$C$23:$AF$35,MATCH(LMP_BY_NODE!BY$1,DA_LMP_Basis!$C$23:$C$35,0),MATCH(LMP_BY_NODE!$A17,DA_LMP_Basis!$C$23:$AF$23,0)))</f>
        <v>102.71671482455986</v>
      </c>
      <c r="BZ17" s="30">
        <f>ENERGY_PRICING!CB$19*(1+INDEX(DA_LMP_Basis!$C$23:$AF$35,MATCH(LMP_BY_NODE!BZ$1,DA_LMP_Basis!$C$23:$C$35,0),MATCH(LMP_BY_NODE!$A17,DA_LMP_Basis!$C$23:$AF$23,0)))</f>
        <v>60.794970566069303</v>
      </c>
      <c r="CA17" s="30">
        <f>ENERGY_PRICING!CC$19*(1+INDEX(DA_LMP_Basis!$C$23:$AF$35,MATCH(LMP_BY_NODE!CA$1,DA_LMP_Basis!$C$23:$C$35,0),MATCH(LMP_BY_NODE!$A17,DA_LMP_Basis!$C$23:$AF$23,0)))</f>
        <v>45.396161879311819</v>
      </c>
      <c r="CB17" s="30">
        <f>ENERGY_PRICING!CD$19*(1+INDEX(DA_LMP_Basis!$C$23:$AF$35,MATCH(LMP_BY_NODE!CB$1,DA_LMP_Basis!$C$23:$C$35,0),MATCH(LMP_BY_NODE!$A17,DA_LMP_Basis!$C$23:$AF$23,0)))</f>
        <v>48.763309235882851</v>
      </c>
      <c r="CC17" s="30">
        <f>ENERGY_PRICING!CE$19*(1+INDEX(DA_LMP_Basis!$C$23:$AF$35,MATCH(LMP_BY_NODE!CC$1,DA_LMP_Basis!$C$23:$C$35,0),MATCH(LMP_BY_NODE!$A17,DA_LMP_Basis!$C$23:$AF$23,0)))</f>
        <v>63.536181859918628</v>
      </c>
      <c r="CD17" s="30">
        <f>ENERGY_PRICING!CF$19*(1+INDEX(DA_LMP_Basis!$C$23:$AF$35,MATCH(LMP_BY_NODE!CD$1,DA_LMP_Basis!$C$23:$C$35,0),MATCH(LMP_BY_NODE!$A17,DA_LMP_Basis!$C$23:$AF$23,0)))</f>
        <v>63.75831408160726</v>
      </c>
      <c r="CE17" s="30">
        <f>ENERGY_PRICING!CG$19*(1+INDEX(DA_LMP_Basis!$C$23:$AF$35,MATCH(LMP_BY_NODE!CE$1,DA_LMP_Basis!$C$23:$C$35,0),MATCH(LMP_BY_NODE!$A17,DA_LMP_Basis!$C$23:$AF$23,0)))</f>
        <v>43.140154966324431</v>
      </c>
      <c r="CF17" s="30">
        <f>ENERGY_PRICING!CH$19*(1+INDEX(DA_LMP_Basis!$C$23:$AF$35,MATCH(LMP_BY_NODE!CF$1,DA_LMP_Basis!$C$23:$C$35,0),MATCH(LMP_BY_NODE!$A17,DA_LMP_Basis!$C$23:$AF$23,0)))</f>
        <v>42.954392627769195</v>
      </c>
      <c r="CG17" s="30">
        <f>ENERGY_PRICING!CI$19*(1+INDEX(DA_LMP_Basis!$C$23:$AF$35,MATCH(LMP_BY_NODE!CG$1,DA_LMP_Basis!$C$23:$C$35,0),MATCH(LMP_BY_NODE!$A17,DA_LMP_Basis!$C$23:$AF$23,0)))</f>
        <v>77.625908087438887</v>
      </c>
      <c r="CH17" s="30">
        <f>ENERGY_PRICING!CJ$19*(1+INDEX(DA_LMP_Basis!$C$23:$AF$35,MATCH(LMP_BY_NODE!CH$1,DA_LMP_Basis!$C$23:$C$35,0),MATCH(LMP_BY_NODE!$A17,DA_LMP_Basis!$C$23:$AF$23,0)))</f>
        <v>115.99538299277631</v>
      </c>
      <c r="CI17" s="30">
        <f>ENERGY_PRICING!CK$19*(1+INDEX(DA_LMP_Basis!$C$23:$AF$35,MATCH(LMP_BY_NODE!CI$1,DA_LMP_Basis!$C$23:$C$35,0),MATCH(LMP_BY_NODE!$A17,DA_LMP_Basis!$C$23:$AF$23,0)))</f>
        <v>220.73485474694962</v>
      </c>
      <c r="CJ17" s="30">
        <f>ENERGY_PRICING!CL$19*(1+INDEX(DA_LMP_Basis!$C$23:$AF$35,MATCH(LMP_BY_NODE!CJ$1,DA_LMP_Basis!$C$23:$C$35,0),MATCH(LMP_BY_NODE!$A17,DA_LMP_Basis!$C$23:$AF$23,0)))</f>
        <v>196.29415237125983</v>
      </c>
      <c r="CK17" s="30">
        <f>ENERGY_PRICING!CM$19*(1+INDEX(DA_LMP_Basis!$C$23:$AF$35,MATCH(LMP_BY_NODE!CK$1,DA_LMP_Basis!$C$23:$C$35,0),MATCH(LMP_BY_NODE!$A17,DA_LMP_Basis!$C$23:$AF$23,0)))</f>
        <v>104.67478933816494</v>
      </c>
      <c r="CL17" s="30">
        <f>ENERGY_PRICING!CN$19*(1+INDEX(DA_LMP_Basis!$C$23:$AF$35,MATCH(LMP_BY_NODE!CL$1,DA_LMP_Basis!$C$23:$C$35,0),MATCH(LMP_BY_NODE!$A17,DA_LMP_Basis!$C$23:$AF$23,0)))</f>
        <v>63.812312820890263</v>
      </c>
      <c r="CM17" s="30">
        <f>ENERGY_PRICING!CO$19*(1+INDEX(DA_LMP_Basis!$C$23:$AF$35,MATCH(LMP_BY_NODE!CM$1,DA_LMP_Basis!$C$23:$C$35,0),MATCH(LMP_BY_NODE!$A17,DA_LMP_Basis!$C$23:$AF$23,0)))</f>
        <v>47.64923900345125</v>
      </c>
      <c r="CN17" s="30">
        <f>ENERGY_PRICING!CP$19*(1+INDEX(DA_LMP_Basis!$C$23:$AF$35,MATCH(LMP_BY_NODE!CN$1,DA_LMP_Basis!$C$23:$C$35,0),MATCH(LMP_BY_NODE!$A17,DA_LMP_Basis!$C$23:$AF$23,0)))</f>
        <v>51.183502749792538</v>
      </c>
      <c r="CO17" s="30">
        <f>ENERGY_PRICING!CQ$19*(1+INDEX(DA_LMP_Basis!$C$23:$AF$35,MATCH(LMP_BY_NODE!CO$1,DA_LMP_Basis!$C$23:$C$35,0),MATCH(LMP_BY_NODE!$A17,DA_LMP_Basis!$C$23:$AF$23,0)))</f>
        <v>66.689574393065413</v>
      </c>
      <c r="CP17" s="30">
        <f>ENERGY_PRICING!CR$19*(1+INDEX(DA_LMP_Basis!$C$23:$AF$35,MATCH(LMP_BY_NODE!CP$1,DA_LMP_Basis!$C$23:$C$35,0),MATCH(LMP_BY_NODE!$A17,DA_LMP_Basis!$C$23:$AF$23,0)))</f>
        <v>66.92273135795925</v>
      </c>
      <c r="CQ17" s="30">
        <f>ENERGY_PRICING!CS$19*(1+INDEX(DA_LMP_Basis!$C$23:$AF$35,MATCH(LMP_BY_NODE!CQ$1,DA_LMP_Basis!$C$23:$C$35,0),MATCH(LMP_BY_NODE!$A17,DA_LMP_Basis!$C$23:$AF$23,0)))</f>
        <v>45.281263206815375</v>
      </c>
      <c r="CR17" s="30">
        <f>ENERGY_PRICING!CT$19*(1+INDEX(DA_LMP_Basis!$C$23:$AF$35,MATCH(LMP_BY_NODE!CR$1,DA_LMP_Basis!$C$23:$C$35,0),MATCH(LMP_BY_NODE!$A17,DA_LMP_Basis!$C$23:$AF$23,0)))</f>
        <v>45.086281214919438</v>
      </c>
      <c r="CS17" s="30">
        <f>ENERGY_PRICING!CU$19*(1+INDEX(DA_LMP_Basis!$C$23:$AF$35,MATCH(LMP_BY_NODE!CS$1,DA_LMP_Basis!$C$23:$C$35,0),MATCH(LMP_BY_NODE!$A17,DA_LMP_Basis!$C$23:$AF$23,0)))</f>
        <v>78.804810092191303</v>
      </c>
      <c r="CT17" s="30">
        <f>ENERGY_PRICING!CV$19*(1+INDEX(DA_LMP_Basis!$C$23:$AF$35,MATCH(LMP_BY_NODE!CT$1,DA_LMP_Basis!$C$23:$C$35,0),MATCH(LMP_BY_NODE!$A17,DA_LMP_Basis!$C$23:$AF$23,0)))</f>
        <v>117.64518716472094</v>
      </c>
      <c r="CU17" s="30">
        <f>ENERGY_PRICING!CW$19*(1+INDEX(DA_LMP_Basis!$C$23:$AF$35,MATCH(LMP_BY_NODE!CU$1,DA_LMP_Basis!$C$23:$C$35,0),MATCH(LMP_BY_NODE!$A17,DA_LMP_Basis!$C$23:$AF$23,0)))</f>
        <v>222.29428231038619</v>
      </c>
      <c r="CV17" s="30">
        <f>ENERGY_PRICING!CX$19*(1+INDEX(DA_LMP_Basis!$C$23:$AF$35,MATCH(LMP_BY_NODE!CV$1,DA_LMP_Basis!$C$23:$C$35,0),MATCH(LMP_BY_NODE!$A17,DA_LMP_Basis!$C$23:$AF$23,0)))</f>
        <v>197.68091347928728</v>
      </c>
      <c r="CW17" s="30">
        <f>ENERGY_PRICING!CY$19*(1+INDEX(DA_LMP_Basis!$C$23:$AF$35,MATCH(LMP_BY_NODE!CW$1,DA_LMP_Basis!$C$23:$C$35,0),MATCH(LMP_BY_NODE!$A17,DA_LMP_Basis!$C$23:$AF$23,0)))</f>
        <v>106.31969915748344</v>
      </c>
      <c r="CX17" s="30">
        <f>ENERGY_PRICING!CZ$19*(1+INDEX(DA_LMP_Basis!$C$23:$AF$35,MATCH(LMP_BY_NODE!CX$1,DA_LMP_Basis!$C$23:$C$35,0),MATCH(LMP_BY_NODE!$A17,DA_LMP_Basis!$C$23:$AF$23,0)))</f>
        <v>66.347076369832848</v>
      </c>
      <c r="CY17" s="30">
        <f>ENERGY_PRICING!DA$19*(1+INDEX(DA_LMP_Basis!$C$23:$AF$35,MATCH(LMP_BY_NODE!CY$1,DA_LMP_Basis!$C$23:$C$35,0),MATCH(LMP_BY_NODE!$A17,DA_LMP_Basis!$C$23:$AF$23,0)))</f>
        <v>49.541970183714334</v>
      </c>
      <c r="CZ17" s="30">
        <f>ENERGY_PRICING!DB$19*(1+INDEX(DA_LMP_Basis!$C$23:$AF$35,MATCH(LMP_BY_NODE!CZ$1,DA_LMP_Basis!$C$23:$C$35,0),MATCH(LMP_BY_NODE!$A17,DA_LMP_Basis!$C$23:$AF$23,0)))</f>
        <v>53.216622556020646</v>
      </c>
      <c r="DA17" s="30">
        <f>ENERGY_PRICING!DC$19*(1+INDEX(DA_LMP_Basis!$C$23:$AF$35,MATCH(LMP_BY_NODE!DA$1,DA_LMP_Basis!$C$23:$C$35,0),MATCH(LMP_BY_NODE!$A17,DA_LMP_Basis!$C$23:$AF$23,0)))</f>
        <v>69.338629015807399</v>
      </c>
      <c r="DB17" s="30">
        <f>ENERGY_PRICING!DD$19*(1+INDEX(DA_LMP_Basis!$C$23:$AF$35,MATCH(LMP_BY_NODE!DB$1,DA_LMP_Basis!$C$23:$C$35,0),MATCH(LMP_BY_NODE!$A17,DA_LMP_Basis!$C$23:$AF$23,0)))</f>
        <v>69.581047481337535</v>
      </c>
      <c r="DC17" s="30">
        <f>ENERGY_PRICING!DE$19*(1+INDEX(DA_LMP_Basis!$C$23:$AF$35,MATCH(LMP_BY_NODE!DC$1,DA_LMP_Basis!$C$23:$C$35,0),MATCH(LMP_BY_NODE!$A17,DA_LMP_Basis!$C$23:$AF$23,0)))</f>
        <v>47.07993324952124</v>
      </c>
      <c r="DD17" s="30">
        <f>ENERGY_PRICING!DF$19*(1+INDEX(DA_LMP_Basis!$C$23:$AF$35,MATCH(LMP_BY_NODE!DD$1,DA_LMP_Basis!$C$23:$C$35,0),MATCH(LMP_BY_NODE!$A17,DA_LMP_Basis!$C$23:$AF$23,0)))</f>
        <v>46.877206149762728</v>
      </c>
      <c r="DE17" s="30">
        <f>ENERGY_PRICING!DG$19*(1+INDEX(DA_LMP_Basis!$C$23:$AF$35,MATCH(LMP_BY_NODE!DE$1,DA_LMP_Basis!$C$23:$C$35,0),MATCH(LMP_BY_NODE!$A17,DA_LMP_Basis!$C$23:$AF$23,0)))</f>
        <v>79.795164376544449</v>
      </c>
      <c r="DF17" s="30">
        <f>ENERGY_PRICING!DH$19*(1+INDEX(DA_LMP_Basis!$C$23:$AF$35,MATCH(LMP_BY_NODE!DF$1,DA_LMP_Basis!$C$23:$C$35,0),MATCH(LMP_BY_NODE!$A17,DA_LMP_Basis!$C$23:$AF$23,0)))</f>
        <v>119.0311298668645</v>
      </c>
      <c r="DG17" s="30">
        <f>ENERGY_PRICING!DI$19*(1+INDEX(DA_LMP_Basis!$C$23:$AF$35,MATCH(LMP_BY_NODE!DG$1,DA_LMP_Basis!$C$23:$C$35,0),MATCH(LMP_BY_NODE!$A17,DA_LMP_Basis!$C$23:$AF$23,0)))</f>
        <v>224.68416085841008</v>
      </c>
      <c r="DH17" s="30">
        <f>ENERGY_PRICING!DJ$19*(1+INDEX(DA_LMP_Basis!$C$23:$AF$35,MATCH(LMP_BY_NODE!DH$1,DA_LMP_Basis!$C$23:$C$35,0),MATCH(LMP_BY_NODE!$A17,DA_LMP_Basis!$C$23:$AF$23,0)))</f>
        <v>199.80617450520185</v>
      </c>
      <c r="DI17" s="30">
        <f>ENERGY_PRICING!DK$19*(1+INDEX(DA_LMP_Basis!$C$23:$AF$35,MATCH(LMP_BY_NODE!DI$1,DA_LMP_Basis!$C$23:$C$35,0),MATCH(LMP_BY_NODE!$A17,DA_LMP_Basis!$C$23:$AF$23,0)))</f>
        <v>108.84058232179011</v>
      </c>
      <c r="DJ17" s="30">
        <f>ENERGY_PRICING!DL$19*(1+INDEX(DA_LMP_Basis!$C$23:$AF$35,MATCH(LMP_BY_NODE!DJ$1,DA_LMP_Basis!$C$23:$C$35,0),MATCH(LMP_BY_NODE!$A17,DA_LMP_Basis!$C$23:$AF$23,0)))</f>
        <v>70.231692219882845</v>
      </c>
      <c r="DK17" s="30">
        <f>ENERGY_PRICING!DM$19*(1+INDEX(DA_LMP_Basis!$C$23:$AF$35,MATCH(LMP_BY_NODE!DK$1,DA_LMP_Basis!$C$23:$C$35,0),MATCH(LMP_BY_NODE!$A17,DA_LMP_Basis!$C$23:$AF$23,0)))</f>
        <v>52.442648452423491</v>
      </c>
      <c r="DL17" s="30">
        <f>ENERGY_PRICING!DN$19*(1+INDEX(DA_LMP_Basis!$C$23:$AF$35,MATCH(LMP_BY_NODE!DL$1,DA_LMP_Basis!$C$23:$C$35,0),MATCH(LMP_BY_NODE!$A17,DA_LMP_Basis!$C$23:$AF$23,0)))</f>
        <v>56.332451418093029</v>
      </c>
      <c r="DM17" s="30">
        <f>ENERGY_PRICING!DO$19*(1+INDEX(DA_LMP_Basis!$C$23:$AF$35,MATCH(LMP_BY_NODE!DM$1,DA_LMP_Basis!$C$23:$C$35,0),MATCH(LMP_BY_NODE!$A17,DA_LMP_Basis!$C$23:$AF$23,0)))</f>
        <v>73.398400026576653</v>
      </c>
      <c r="DN17" s="30">
        <f>ENERGY_PRICING!DP$19*(1+INDEX(DA_LMP_Basis!$C$23:$AF$35,MATCH(LMP_BY_NODE!DN$1,DA_LMP_Basis!$C$23:$C$35,0),MATCH(LMP_BY_NODE!$A17,DA_LMP_Basis!$C$23:$AF$23,0)))</f>
        <v>73.655012073272204</v>
      </c>
      <c r="DO17" s="30">
        <f>ENERGY_PRICING!DQ$19*(1+INDEX(DA_LMP_Basis!$C$23:$AF$35,MATCH(LMP_BY_NODE!DO$1,DA_LMP_Basis!$C$23:$C$35,0),MATCH(LMP_BY_NODE!$A17,DA_LMP_Basis!$C$23:$AF$23,0)))</f>
        <v>49.83645945876868</v>
      </c>
      <c r="DP17" s="30">
        <f>ENERGY_PRICING!DR$19*(1+INDEX(DA_LMP_Basis!$C$23:$AF$35,MATCH(LMP_BY_NODE!DP$1,DA_LMP_Basis!$C$23:$C$35,0),MATCH(LMP_BY_NODE!$A17,DA_LMP_Basis!$C$23:$AF$23,0)))</f>
        <v>49.621862704037476</v>
      </c>
      <c r="DQ17" s="30">
        <f>ENERGY_PRICING!DS$19*(1+INDEX(DA_LMP_Basis!$C$23:$AF$35,MATCH(LMP_BY_NODE!DQ$1,DA_LMP_Basis!$C$23:$C$35,0),MATCH(LMP_BY_NODE!$A17,DA_LMP_Basis!$C$23:$AF$23,0)))</f>
        <v>81.312917759012052</v>
      </c>
      <c r="DR17" s="30">
        <f>ENERGY_PRICING!DT$19*(1+INDEX(DA_LMP_Basis!$C$23:$AF$35,MATCH(LMP_BY_NODE!DR$1,DA_LMP_Basis!$C$23:$C$35,0),MATCH(LMP_BY_NODE!$A17,DA_LMP_Basis!$C$23:$AF$23,0)))</f>
        <v>121.15513665647379</v>
      </c>
      <c r="DS17" s="30">
        <f>ENERGY_PRICING!DU$19*(1+INDEX(DA_LMP_Basis!$C$23:$AF$35,MATCH(LMP_BY_NODE!DS$1,DA_LMP_Basis!$C$23:$C$35,0),MATCH(LMP_BY_NODE!$A17,DA_LMP_Basis!$C$23:$AF$23,0)))</f>
        <v>227.44250405223889</v>
      </c>
      <c r="DT17" s="30">
        <f>ENERGY_PRICING!DV$19*(1+INDEX(DA_LMP_Basis!$C$23:$AF$35,MATCH(LMP_BY_NODE!DT$1,DA_LMP_Basis!$C$23:$C$35,0),MATCH(LMP_BY_NODE!$A17,DA_LMP_Basis!$C$23:$AF$23,0)))</f>
        <v>202.2591022034685</v>
      </c>
      <c r="DU17" s="30">
        <f>ENERGY_PRICING!DW$19*(1+INDEX(DA_LMP_Basis!$C$23:$AF$35,MATCH(LMP_BY_NODE!DU$1,DA_LMP_Basis!$C$23:$C$35,0),MATCH(LMP_BY_NODE!$A17,DA_LMP_Basis!$C$23:$AF$23,0)))</f>
        <v>111.75012804931363</v>
      </c>
      <c r="DV17" s="30">
        <f>ENERGY_PRICING!DX$19*(1+INDEX(DA_LMP_Basis!$C$23:$AF$35,MATCH(LMP_BY_NODE!DV$1,DA_LMP_Basis!$C$23:$C$35,0),MATCH(LMP_BY_NODE!$A17,DA_LMP_Basis!$C$23:$AF$23,0)))</f>
        <v>74.71522704197038</v>
      </c>
      <c r="DW17" s="30">
        <f>ENERGY_PRICING!DY$19*(1+INDEX(DA_LMP_Basis!$C$23:$AF$35,MATCH(LMP_BY_NODE!DW$1,DA_LMP_Basis!$C$23:$C$35,0),MATCH(LMP_BY_NODE!$A17,DA_LMP_Basis!$C$23:$AF$23,0)))</f>
        <v>55.790545008337176</v>
      </c>
      <c r="DX17" s="30">
        <f>ENERGY_PRICING!DZ$19*(1+INDEX(DA_LMP_Basis!$C$23:$AF$35,MATCH(LMP_BY_NODE!DX$1,DA_LMP_Basis!$C$23:$C$35,0),MATCH(LMP_BY_NODE!$A17,DA_LMP_Basis!$C$23:$AF$23,0)))</f>
        <v>59.928669871093255</v>
      </c>
      <c r="DY17" s="30">
        <f>ENERGY_PRICING!EA$19*(1+INDEX(DA_LMP_Basis!$C$23:$AF$35,MATCH(LMP_BY_NODE!DY$1,DA_LMP_Basis!$C$23:$C$35,0),MATCH(LMP_BY_NODE!$A17,DA_LMP_Basis!$C$23:$AF$23,0)))</f>
        <v>78.084094931582825</v>
      </c>
      <c r="DZ17" s="30">
        <f>ENERGY_PRICING!EB$19*(1+INDEX(DA_LMP_Basis!$C$23:$AF$35,MATCH(LMP_BY_NODE!DZ$1,DA_LMP_Basis!$C$23:$C$35,0),MATCH(LMP_BY_NODE!$A17,DA_LMP_Basis!$C$23:$AF$23,0)))</f>
        <v>78.357088885231789</v>
      </c>
      <c r="EA17" s="30">
        <f>ENERGY_PRICING!EC$19*(1+INDEX(DA_LMP_Basis!$C$23:$AF$35,MATCH(LMP_BY_NODE!EA$1,DA_LMP_Basis!$C$23:$C$35,0),MATCH(LMP_BY_NODE!$A17,DA_LMP_Basis!$C$23:$AF$23,0)))</f>
        <v>53.017979002586323</v>
      </c>
      <c r="EB17" s="30">
        <f>ENERGY_PRICING!ED$19*(1+INDEX(DA_LMP_Basis!$C$23:$AF$35,MATCH(LMP_BY_NODE!EB$1,DA_LMP_Basis!$C$23:$C$35,0),MATCH(LMP_BY_NODE!$A17,DA_LMP_Basis!$C$23:$AF$23,0)))</f>
        <v>52.789682563394557</v>
      </c>
      <c r="EC17" s="30">
        <f>ENERGY_PRICING!EE$19*(1+INDEX(DA_LMP_Basis!$C$23:$AF$35,MATCH(LMP_BY_NODE!EC$1,DA_LMP_Basis!$C$23:$C$35,0),MATCH(LMP_BY_NODE!$A17,DA_LMP_Basis!$C$23:$AF$23,0)))</f>
        <v>83.064674021229607</v>
      </c>
      <c r="ED17" s="30">
        <f>ENERGY_PRICING!EF$19*(1+INDEX(DA_LMP_Basis!$C$23:$AF$35,MATCH(LMP_BY_NODE!ED$1,DA_LMP_Basis!$C$23:$C$35,0),MATCH(LMP_BY_NODE!$A17,DA_LMP_Basis!$C$23:$AF$23,0)))</f>
        <v>123.60661674386542</v>
      </c>
      <c r="EE17" s="30">
        <f>ENERGY_PRICING!EG$19*(1+INDEX(DA_LMP_Basis!$C$23:$AF$35,MATCH(LMP_BY_NODE!EE$1,DA_LMP_Basis!$C$23:$C$35,0),MATCH(LMP_BY_NODE!$A17,DA_LMP_Basis!$C$23:$AF$23,0)))</f>
        <v>228.7670725442479</v>
      </c>
      <c r="EF17" s="30">
        <f>ENERGY_PRICING!EH$19*(1+INDEX(DA_LMP_Basis!$C$23:$AF$35,MATCH(LMP_BY_NODE!EF$1,DA_LMP_Basis!$C$23:$C$35,0),MATCH(LMP_BY_NODE!$A17,DA_LMP_Basis!$C$23:$AF$23,0)))</f>
        <v>203.43700883581553</v>
      </c>
      <c r="EG17" s="30">
        <f>ENERGY_PRICING!EI$19*(1+INDEX(DA_LMP_Basis!$C$23:$AF$35,MATCH(LMP_BY_NODE!EG$1,DA_LMP_Basis!$C$23:$C$35,0),MATCH(LMP_BY_NODE!$A17,DA_LMP_Basis!$C$23:$AF$23,0)))</f>
        <v>113.14730466075179</v>
      </c>
      <c r="EH17" s="30">
        <f>ENERGY_PRICING!EJ$19*(1+INDEX(DA_LMP_Basis!$C$23:$AF$35,MATCH(LMP_BY_NODE!EH$1,DA_LMP_Basis!$C$23:$C$35,0),MATCH(LMP_BY_NODE!$A17,DA_LMP_Basis!$C$23:$AF$23,0)))</f>
        <v>76.868240115705831</v>
      </c>
      <c r="EI17" s="30">
        <f>ENERGY_PRICING!EK$19*(1+INDEX(DA_LMP_Basis!$C$23:$AF$35,MATCH(LMP_BY_NODE!EI$1,DA_LMP_Basis!$C$23:$C$35,0),MATCH(LMP_BY_NODE!$A17,DA_LMP_Basis!$C$23:$AF$23,0)))</f>
        <v>57.398219608941709</v>
      </c>
      <c r="EJ17" s="30">
        <f>ENERGY_PRICING!EL$19*(1+INDEX(DA_LMP_Basis!$C$23:$AF$35,MATCH(LMP_BY_NODE!EJ$1,DA_LMP_Basis!$C$23:$C$35,0),MATCH(LMP_BY_NODE!$A17,DA_LMP_Basis!$C$23:$AF$23,0)))</f>
        <v>61.655589735119904</v>
      </c>
      <c r="EK17" s="30">
        <f>ENERGY_PRICING!EM$19*(1+INDEX(DA_LMP_Basis!$C$23:$AF$35,MATCH(LMP_BY_NODE!EK$1,DA_LMP_Basis!$C$23:$C$35,0),MATCH(LMP_BY_NODE!$A17,DA_LMP_Basis!$C$23:$AF$23,0)))</f>
        <v>80.334186163241156</v>
      </c>
      <c r="EL17" s="30">
        <f>ENERGY_PRICING!EN$19*(1+INDEX(DA_LMP_Basis!$C$23:$AF$35,MATCH(LMP_BY_NODE!EL$1,DA_LMP_Basis!$C$23:$C$35,0),MATCH(LMP_BY_NODE!$A17,DA_LMP_Basis!$C$23:$AF$23,0)))</f>
        <v>80.615046780414104</v>
      </c>
      <c r="EM17" s="30">
        <f>ENERGY_PRICING!EO$19*(1+INDEX(DA_LMP_Basis!$C$23:$AF$35,MATCH(LMP_BY_NODE!EM$1,DA_LMP_Basis!$C$23:$C$35,0),MATCH(LMP_BY_NODE!$A17,DA_LMP_Basis!$C$23:$AF$23,0)))</f>
        <v>54.545758632720876</v>
      </c>
      <c r="EN17" s="30">
        <f>ENERGY_PRICING!EP$19*(1+INDEX(DA_LMP_Basis!$C$23:$AF$35,MATCH(LMP_BY_NODE!EN$1,DA_LMP_Basis!$C$23:$C$35,0),MATCH(LMP_BY_NODE!$A17,DA_LMP_Basis!$C$23:$AF$23,0)))</f>
        <v>54.310883545002866</v>
      </c>
      <c r="EO17" s="30">
        <f>ENERGY_PRICING!EQ$19*(1+INDEX(DA_LMP_Basis!$C$23:$AF$35,MATCH(LMP_BY_NODE!EO$1,DA_LMP_Basis!$C$23:$C$35,0),MATCH(LMP_BY_NODE!$A17,DA_LMP_Basis!$C$23:$AF$23,0)))</f>
        <v>83.905875056620758</v>
      </c>
      <c r="EP17" s="30">
        <f>ENERGY_PRICING!ER$19*(1+INDEX(DA_LMP_Basis!$C$23:$AF$35,MATCH(LMP_BY_NODE!EP$1,DA_LMP_Basis!$C$23:$C$35,0),MATCH(LMP_BY_NODE!$A17,DA_LMP_Basis!$C$23:$AF$23,0)))</f>
        <v>124.78382822712516</v>
      </c>
      <c r="EQ17" s="30">
        <f>ENERGY_PRICING!ES$19*(1+INDEX(DA_LMP_Basis!$C$23:$AF$35,MATCH(LMP_BY_NODE!EQ$1,DA_LMP_Basis!$C$23:$C$35,0),MATCH(LMP_BY_NODE!$A17,DA_LMP_Basis!$C$23:$AF$23,0)))</f>
        <v>230.85194246703543</v>
      </c>
      <c r="ER17" s="30">
        <f>ENERGY_PRICING!ET$19*(1+INDEX(DA_LMP_Basis!$C$23:$AF$35,MATCH(LMP_BY_NODE!ER$1,DA_LMP_Basis!$C$23:$C$35,0),MATCH(LMP_BY_NODE!$A17,DA_LMP_Basis!$C$23:$AF$23,0)))</f>
        <v>205.29103308933486</v>
      </c>
      <c r="ES17" s="30">
        <f>ENERGY_PRICING!EU$19*(1+INDEX(DA_LMP_Basis!$C$23:$AF$35,MATCH(LMP_BY_NODE!ES$1,DA_LMP_Basis!$C$23:$C$35,0),MATCH(LMP_BY_NODE!$A17,DA_LMP_Basis!$C$23:$AF$23,0)))</f>
        <v>115.34645971508304</v>
      </c>
      <c r="ET17" s="30">
        <f>ENERGY_PRICING!EV$19*(1+INDEX(DA_LMP_Basis!$C$23:$AF$35,MATCH(LMP_BY_NODE!ET$1,DA_LMP_Basis!$C$23:$C$35,0),MATCH(LMP_BY_NODE!$A17,DA_LMP_Basis!$C$23:$AF$23,0)))</f>
        <v>80.257081257465885</v>
      </c>
      <c r="EU17" s="30">
        <f>ENERGY_PRICING!EW$19*(1+INDEX(DA_LMP_Basis!$C$23:$AF$35,MATCH(LMP_BY_NODE!EU$1,DA_LMP_Basis!$C$23:$C$35,0),MATCH(LMP_BY_NODE!$A17,DA_LMP_Basis!$C$23:$AF$23,0)))</f>
        <v>59.928698357795184</v>
      </c>
      <c r="EV17" s="30">
        <f>ENERGY_PRICING!EX$19*(1+INDEX(DA_LMP_Basis!$C$23:$AF$35,MATCH(LMP_BY_NODE!EV$1,DA_LMP_Basis!$C$23:$C$35,0),MATCH(LMP_BY_NODE!$A17,DA_LMP_Basis!$C$23:$AF$23,0)))</f>
        <v>64.373760449049925</v>
      </c>
      <c r="EW17" s="30">
        <f>ENERGY_PRICING!EY$19*(1+INDEX(DA_LMP_Basis!$C$23:$AF$35,MATCH(LMP_BY_NODE!EW$1,DA_LMP_Basis!$C$23:$C$35,0),MATCH(LMP_BY_NODE!$A17,DA_LMP_Basis!$C$23:$AF$23,0)))</f>
        <v>83.875828260809854</v>
      </c>
      <c r="EX17" s="30">
        <f>ENERGY_PRICING!EZ$19*(1+INDEX(DA_LMP_Basis!$C$23:$AF$35,MATCH(LMP_BY_NODE!EX$1,DA_LMP_Basis!$C$23:$C$35,0),MATCH(LMP_BY_NODE!$A17,DA_LMP_Basis!$C$23:$AF$23,0)))</f>
        <v>84.169071001121594</v>
      </c>
      <c r="EY17" s="30">
        <f>ENERGY_PRICING!FA$19*(1+INDEX(DA_LMP_Basis!$C$23:$AF$35,MATCH(LMP_BY_NODE!EY$1,DA_LMP_Basis!$C$23:$C$35,0),MATCH(LMP_BY_NODE!$A17,DA_LMP_Basis!$C$23:$AF$23,0)))</f>
        <v>56.950482751353448</v>
      </c>
      <c r="EZ17" s="30">
        <f>ENERGY_PRICING!FB$19*(1+INDEX(DA_LMP_Basis!$C$23:$AF$35,MATCH(LMP_BY_NODE!EZ$1,DA_LMP_Basis!$C$23:$C$35,0),MATCH(LMP_BY_NODE!$A17,DA_LMP_Basis!$C$23:$AF$23,0)))</f>
        <v>56.705252875243836</v>
      </c>
      <c r="FA17" s="30">
        <f>ENERGY_PRICING!FC$19*(1+INDEX(DA_LMP_Basis!$C$23:$AF$35,MATCH(LMP_BY_NODE!FA$1,DA_LMP_Basis!$C$23:$C$35,0),MATCH(LMP_BY_NODE!$A17,DA_LMP_Basis!$C$23:$AF$23,0)))</f>
        <v>85.22992492515165</v>
      </c>
      <c r="FB17" s="30">
        <f>ENERGY_PRICING!FD$19*(1+INDEX(DA_LMP_Basis!$C$23:$AF$35,MATCH(LMP_BY_NODE!FB$1,DA_LMP_Basis!$C$23:$C$35,0),MATCH(LMP_BY_NODE!$A17,DA_LMP_Basis!$C$23:$AF$23,0)))</f>
        <v>126.63675831644478</v>
      </c>
      <c r="FC17" s="30">
        <f>ENERGY_PRICING!FE$19*(1+INDEX(DA_LMP_Basis!$C$23:$AF$35,MATCH(LMP_BY_NODE!FC$1,DA_LMP_Basis!$C$23:$C$35,0),MATCH(LMP_BY_NODE!$A17,DA_LMP_Basis!$C$23:$AF$23,0)))</f>
        <v>232.36637093076857</v>
      </c>
      <c r="FD17" s="30">
        <f>ENERGY_PRICING!FF$19*(1+INDEX(DA_LMP_Basis!$C$23:$AF$35,MATCH(LMP_BY_NODE!FD$1,DA_LMP_Basis!$C$23:$C$35,0),MATCH(LMP_BY_NODE!$A17,DA_LMP_Basis!$C$23:$AF$23,0)))</f>
        <v>206.63777758945557</v>
      </c>
      <c r="FE17" s="30">
        <f>ENERGY_PRICING!FG$19*(1+INDEX(DA_LMP_Basis!$C$23:$AF$35,MATCH(LMP_BY_NODE!FE$1,DA_LMP_Basis!$C$23:$C$35,0),MATCH(LMP_BY_NODE!$A17,DA_LMP_Basis!$C$23:$AF$23,0)))</f>
        <v>116.94390374458335</v>
      </c>
      <c r="FF17" s="30">
        <f>ENERGY_PRICING!FH$19*(1+INDEX(DA_LMP_Basis!$C$23:$AF$35,MATCH(LMP_BY_NODE!FF$1,DA_LMP_Basis!$C$23:$C$35,0),MATCH(LMP_BY_NODE!$A17,DA_LMP_Basis!$C$23:$AF$23,0)))</f>
        <v>82.718701250184324</v>
      </c>
      <c r="FG17" s="30">
        <f>ENERGY_PRICING!FI$19*(1+INDEX(DA_LMP_Basis!$C$23:$AF$35,MATCH(LMP_BY_NODE!FG$1,DA_LMP_Basis!$C$23:$C$35,0),MATCH(LMP_BY_NODE!$A17,DA_LMP_Basis!$C$23:$AF$23,0)))</f>
        <v>61.766812574058413</v>
      </c>
      <c r="FH17" s="30">
        <f>ENERGY_PRICING!FJ$19*(1+INDEX(DA_LMP_Basis!$C$23:$AF$35,MATCH(LMP_BY_NODE!FH$1,DA_LMP_Basis!$C$23:$C$35,0),MATCH(LMP_BY_NODE!$A17,DA_LMP_Basis!$C$23:$AF$23,0)))</f>
        <v>66.348212213866731</v>
      </c>
      <c r="FI17" s="30">
        <f>ENERGY_PRICING!FK$19*(1+INDEX(DA_LMP_Basis!$C$23:$AF$35,MATCH(LMP_BY_NODE!FI$1,DA_LMP_Basis!$C$23:$C$35,0),MATCH(LMP_BY_NODE!$A17,DA_LMP_Basis!$C$23:$AF$23,0)))</f>
        <v>86.448441325198118</v>
      </c>
      <c r="FJ17" s="30">
        <f>ENERGY_PRICING!FL$19*(1+INDEX(DA_LMP_Basis!$C$23:$AF$35,MATCH(LMP_BY_NODE!FJ$1,DA_LMP_Basis!$C$23:$C$35,0),MATCH(LMP_BY_NODE!$A17,DA_LMP_Basis!$C$23:$AF$23,0)))</f>
        <v>86.750678314751937</v>
      </c>
      <c r="FK17" s="30">
        <f>ENERGY_PRICING!FM$19*(1+INDEX(DA_LMP_Basis!$C$23:$AF$35,MATCH(LMP_BY_NODE!FK$1,DA_LMP_Basis!$C$23:$C$35,0),MATCH(LMP_BY_NODE!$A17,DA_LMP_Basis!$C$23:$AF$23,0)))</f>
        <v>58.697250073802735</v>
      </c>
      <c r="FL17" s="30">
        <f>ENERGY_PRICING!FN$19*(1+INDEX(DA_LMP_Basis!$C$23:$AF$35,MATCH(LMP_BY_NODE!FL$1,DA_LMP_Basis!$C$23:$C$35,0),MATCH(LMP_BY_NODE!$A17,DA_LMP_Basis!$C$23:$AF$23,0)))</f>
        <v>58.444498583944089</v>
      </c>
      <c r="FM17" s="30">
        <f>ENERGY_PRICING!FO$19*(1+INDEX(DA_LMP_Basis!$C$23:$AF$35,MATCH(LMP_BY_NODE!FM$1,DA_LMP_Basis!$C$23:$C$35,0),MATCH(LMP_BY_NODE!$A17,DA_LMP_Basis!$C$23:$AF$23,0)))</f>
        <v>86.19170138246858</v>
      </c>
      <c r="FN17" s="30">
        <f>ENERGY_PRICING!FP$19*(1+INDEX(DA_LMP_Basis!$C$23:$AF$35,MATCH(LMP_BY_NODE!FN$1,DA_LMP_Basis!$C$23:$C$35,0),MATCH(LMP_BY_NODE!$A17,DA_LMP_Basis!$C$23:$AF$23,0)))</f>
        <v>127.98270802673716</v>
      </c>
      <c r="FO17" s="30">
        <f>ENERGY_PRICING!FQ$19*(1+INDEX(DA_LMP_Basis!$C$23:$AF$35,MATCH(LMP_BY_NODE!FO$1,DA_LMP_Basis!$C$23:$C$35,0),MATCH(LMP_BY_NODE!$A17,DA_LMP_Basis!$C$23:$AF$23,0)))</f>
        <v>232.66650851943899</v>
      </c>
      <c r="FP17" s="30">
        <f>ENERGY_PRICING!FR$19*(1+INDEX(DA_LMP_Basis!$C$23:$AF$35,MATCH(LMP_BY_NODE!FP$1,DA_LMP_Basis!$C$23:$C$35,0),MATCH(LMP_BY_NODE!$A17,DA_LMP_Basis!$C$23:$AF$23,0)))</f>
        <v>206.90468266718042</v>
      </c>
      <c r="FQ17" s="30">
        <f>ENERGY_PRICING!FS$19*(1+INDEX(DA_LMP_Basis!$C$23:$AF$35,MATCH(LMP_BY_NODE!FQ$1,DA_LMP_Basis!$C$23:$C$35,0),MATCH(LMP_BY_NODE!$A17,DA_LMP_Basis!$C$23:$AF$23,0)))</f>
        <v>117.26049380514544</v>
      </c>
      <c r="FR17" s="30">
        <f>ENERGY_PRICING!FT$19*(1+INDEX(DA_LMP_Basis!$C$23:$AF$35,MATCH(LMP_BY_NODE!FR$1,DA_LMP_Basis!$C$23:$C$35,0),MATCH(LMP_BY_NODE!$A17,DA_LMP_Basis!$C$23:$AF$23,0)))</f>
        <v>83.206558357027333</v>
      </c>
      <c r="FS17" s="30">
        <f>ENERGY_PRICING!FU$19*(1+INDEX(DA_LMP_Basis!$C$23:$AF$35,MATCH(LMP_BY_NODE!FS$1,DA_LMP_Basis!$C$23:$C$35,0),MATCH(LMP_BY_NODE!$A17,DA_LMP_Basis!$C$23:$AF$23,0)))</f>
        <v>62.131099948326487</v>
      </c>
      <c r="FT17" s="30">
        <f>ENERGY_PRICING!FV$19*(1+INDEX(DA_LMP_Basis!$C$23:$AF$35,MATCH(LMP_BY_NODE!FT$1,DA_LMP_Basis!$C$23:$C$35,0),MATCH(LMP_BY_NODE!$A17,DA_LMP_Basis!$C$23:$AF$23,0)))</f>
        <v>66.739519697732618</v>
      </c>
      <c r="FU17" s="30">
        <f>ENERGY_PRICING!FW$19*(1+INDEX(DA_LMP_Basis!$C$23:$AF$35,MATCH(LMP_BY_NODE!FU$1,DA_LMP_Basis!$C$23:$C$35,0),MATCH(LMP_BY_NODE!$A17,DA_LMP_Basis!$C$23:$AF$23,0)))</f>
        <v>86.958295636721232</v>
      </c>
      <c r="FV17" s="30">
        <f>ENERGY_PRICING!FX$19*(1+INDEX(DA_LMP_Basis!$C$23:$AF$35,MATCH(LMP_BY_NODE!FV$1,DA_LMP_Basis!$C$23:$C$35,0),MATCH(LMP_BY_NODE!$A17,DA_LMP_Basis!$C$23:$AF$23,0)))</f>
        <v>87.262315155027039</v>
      </c>
      <c r="FW17" s="30">
        <f>ENERGY_PRICING!FY$19*(1+INDEX(DA_LMP_Basis!$C$23:$AF$35,MATCH(LMP_BY_NODE!FW$1,DA_LMP_Basis!$C$23:$C$35,0),MATCH(LMP_BY_NODE!$A17,DA_LMP_Basis!$C$23:$AF$23,0)))</f>
        <v>59.043433828719728</v>
      </c>
      <c r="FX17" s="30">
        <f>ENERGY_PRICING!FZ$19*(1+INDEX(DA_LMP_Basis!$C$23:$AF$35,MATCH(LMP_BY_NODE!FX$1,DA_LMP_Basis!$C$23:$C$35,0),MATCH(LMP_BY_NODE!$A17,DA_LMP_Basis!$C$23:$AF$23,0)))</f>
        <v>58.789191664941775</v>
      </c>
      <c r="FY17" s="30">
        <f>ENERGY_PRICING!GA$19*(1+INDEX(DA_LMP_Basis!$C$23:$AF$35,MATCH(LMP_BY_NODE!FY$1,DA_LMP_Basis!$C$23:$C$35,0),MATCH(LMP_BY_NODE!$A17,DA_LMP_Basis!$C$23:$AF$23,0)))</f>
        <v>86.382311420282818</v>
      </c>
      <c r="FZ17" s="30">
        <f>ENERGY_PRICING!GB$19*(1+INDEX(DA_LMP_Basis!$C$23:$AF$35,MATCH(LMP_BY_NODE!FZ$1,DA_LMP_Basis!$C$23:$C$35,0),MATCH(LMP_BY_NODE!$A17,DA_LMP_Basis!$C$23:$AF$23,0)))</f>
        <v>128.24945558873361</v>
      </c>
      <c r="GA17" s="30">
        <f>ENERGY_PRICING!GC$19*(1+INDEX(DA_LMP_Basis!$C$23:$AF$35,MATCH(LMP_BY_NODE!GA$1,DA_LMP_Basis!$C$23:$C$35,0),MATCH(LMP_BY_NODE!$A17,DA_LMP_Basis!$C$23:$AF$23,0)))</f>
        <v>233.59749504784102</v>
      </c>
      <c r="GB17" s="30">
        <f>ENERGY_PRICING!GD$19*(1+INDEX(DA_LMP_Basis!$C$23:$AF$35,MATCH(LMP_BY_NODE!GB$1,DA_LMP_Basis!$C$23:$C$35,0),MATCH(LMP_BY_NODE!$A17,DA_LMP_Basis!$C$23:$AF$23,0)))</f>
        <v>207.73258640567812</v>
      </c>
      <c r="GC17" s="30">
        <f>ENERGY_PRICING!GE$19*(1+INDEX(DA_LMP_Basis!$C$23:$AF$35,MATCH(LMP_BY_NODE!GC$1,DA_LMP_Basis!$C$23:$C$35,0),MATCH(LMP_BY_NODE!$A17,DA_LMP_Basis!$C$23:$AF$23,0)))</f>
        <v>118.24251369380698</v>
      </c>
      <c r="GD17" s="30">
        <f>ENERGY_PRICING!GF$19*(1+INDEX(DA_LMP_Basis!$C$23:$AF$35,MATCH(LMP_BY_NODE!GD$1,DA_LMP_Basis!$C$23:$C$35,0),MATCH(LMP_BY_NODE!$A17,DA_LMP_Basis!$C$23:$AF$23,0)))</f>
        <v>84.71982564310089</v>
      </c>
      <c r="GE17" s="30">
        <f>ENERGY_PRICING!GG$19*(1+INDEX(DA_LMP_Basis!$C$23:$AF$35,MATCH(LMP_BY_NODE!GE$1,DA_LMP_Basis!$C$23:$C$35,0),MATCH(LMP_BY_NODE!$A17,DA_LMP_Basis!$C$23:$AF$23,0)))</f>
        <v>63.261070504206685</v>
      </c>
      <c r="GF17" s="30">
        <f>ENERGY_PRICING!GH$19*(1+INDEX(DA_LMP_Basis!$C$23:$AF$35,MATCH(LMP_BY_NODE!GF$1,DA_LMP_Basis!$C$23:$C$35,0),MATCH(LMP_BY_NODE!$A17,DA_LMP_Basis!$C$23:$AF$23,0)))</f>
        <v>67.953303008099653</v>
      </c>
      <c r="GG17" s="30">
        <f>ENERGY_PRICING!GI$19*(1+INDEX(DA_LMP_Basis!$C$23:$AF$35,MATCH(LMP_BY_NODE!GG$1,DA_LMP_Basis!$C$23:$C$35,0),MATCH(LMP_BY_NODE!$A17,DA_LMP_Basis!$C$23:$AF$23,0)))</f>
        <v>88.539795300186768</v>
      </c>
      <c r="GH17" s="30">
        <f>ENERGY_PRICING!GJ$19*(1+INDEX(DA_LMP_Basis!$C$23:$AF$35,MATCH(LMP_BY_NODE!GH$1,DA_LMP_Basis!$C$23:$C$35,0),MATCH(LMP_BY_NODE!$A17,DA_LMP_Basis!$C$23:$AF$23,0)))</f>
        <v>88.849343983506287</v>
      </c>
      <c r="GI17" s="30">
        <f>ENERGY_PRICING!GK$19*(1+INDEX(DA_LMP_Basis!$C$23:$AF$35,MATCH(LMP_BY_NODE!GI$1,DA_LMP_Basis!$C$23:$C$35,0),MATCH(LMP_BY_NODE!$A17,DA_LMP_Basis!$C$23:$AF$23,0)))</f>
        <v>60.117249386467826</v>
      </c>
      <c r="GJ17" s="30">
        <f>ENERGY_PRICING!GL$19*(1+INDEX(DA_LMP_Basis!$C$23:$AF$35,MATCH(LMP_BY_NODE!GJ$1,DA_LMP_Basis!$C$23:$C$35,0),MATCH(LMP_BY_NODE!$A17,DA_LMP_Basis!$C$23:$AF$23,0)))</f>
        <v>59.858383352206793</v>
      </c>
      <c r="GK17" s="30">
        <f>ENERGY_PRICING!GM$19*(1+INDEX(DA_LMP_Basis!$C$23:$AF$35,MATCH(LMP_BY_NODE!GK$1,DA_LMP_Basis!$C$23:$C$35,0),MATCH(LMP_BY_NODE!$A17,DA_LMP_Basis!$C$23:$AF$23,0)))</f>
        <v>86.973558182040776</v>
      </c>
      <c r="GL17" s="30">
        <f>ENERGY_PRICING!GN$19*(1+INDEX(DA_LMP_Basis!$C$23:$AF$35,MATCH(LMP_BY_NODE!GL$1,DA_LMP_Basis!$C$23:$C$35,0),MATCH(LMP_BY_NODE!$A17,DA_LMP_Basis!$C$23:$AF$23,0)))</f>
        <v>129.07687073457677</v>
      </c>
      <c r="GM17" s="30">
        <f>ENERGY_PRICING!GO$19*(1+INDEX(DA_LMP_Basis!$C$23:$AF$35,MATCH(LMP_BY_NODE!GM$1,DA_LMP_Basis!$C$23:$C$35,0),MATCH(LMP_BY_NODE!$A17,DA_LMP_Basis!$C$23:$AF$23,0)))</f>
        <v>234.90727370320232</v>
      </c>
      <c r="GN17" s="30">
        <f>ENERGY_PRICING!GP$19*(1+INDEX(DA_LMP_Basis!$C$23:$AF$35,MATCH(LMP_BY_NODE!GN$1,DA_LMP_Basis!$C$23:$C$35,0),MATCH(LMP_BY_NODE!$A17,DA_LMP_Basis!$C$23:$AF$23,0)))</f>
        <v>208.89734079502389</v>
      </c>
      <c r="GO17" s="30">
        <f>ENERGY_PRICING!GQ$19*(1+INDEX(DA_LMP_Basis!$C$23:$AF$35,MATCH(LMP_BY_NODE!GO$1,DA_LMP_Basis!$C$23:$C$35,0),MATCH(LMP_BY_NODE!$A17,DA_LMP_Basis!$C$23:$AF$23,0)))</f>
        <v>119.62408974251403</v>
      </c>
      <c r="GP17" s="30">
        <f>ENERGY_PRICING!GR$19*(1+INDEX(DA_LMP_Basis!$C$23:$AF$35,MATCH(LMP_BY_NODE!GP$1,DA_LMP_Basis!$C$23:$C$35,0),MATCH(LMP_BY_NODE!$A17,DA_LMP_Basis!$C$23:$AF$23,0)))</f>
        <v>86.848798652579077</v>
      </c>
      <c r="GQ17" s="30">
        <f>ENERGY_PRICING!GS$19*(1+INDEX(DA_LMP_Basis!$C$23:$AF$35,MATCH(LMP_BY_NODE!GQ$1,DA_LMP_Basis!$C$23:$C$35,0),MATCH(LMP_BY_NODE!$A17,DA_LMP_Basis!$C$23:$AF$23,0)))</f>
        <v>64.850794168435229</v>
      </c>
      <c r="GR17" s="30">
        <f>ENERGY_PRICING!GT$19*(1+INDEX(DA_LMP_Basis!$C$23:$AF$35,MATCH(LMP_BY_NODE!GR$1,DA_LMP_Basis!$C$23:$C$35,0),MATCH(LMP_BY_NODE!$A17,DA_LMP_Basis!$C$23:$AF$23,0)))</f>
        <v>69.660940469708592</v>
      </c>
      <c r="GS17" s="30">
        <f>ENERGY_PRICING!GU$19*(1+INDEX(DA_LMP_Basis!$C$23:$AF$35,MATCH(LMP_BY_NODE!GS$1,DA_LMP_Basis!$C$23:$C$35,0),MATCH(LMP_BY_NODE!$A17,DA_LMP_Basis!$C$23:$AF$23,0)))</f>
        <v>90.764762514506941</v>
      </c>
      <c r="GT17" s="30">
        <f>ENERGY_PRICING!GV$19*(1+INDEX(DA_LMP_Basis!$C$23:$AF$35,MATCH(LMP_BY_NODE!GT$1,DA_LMP_Basis!$C$23:$C$35,0),MATCH(LMP_BY_NODE!$A17,DA_LMP_Basis!$C$23:$AF$23,0)))</f>
        <v>91.082090023938349</v>
      </c>
      <c r="GU17" s="30">
        <f>ENERGY_PRICING!GW$19*(1+INDEX(DA_LMP_Basis!$C$23:$AF$35,MATCH(LMP_BY_NODE!GU$1,DA_LMP_Basis!$C$23:$C$35,0),MATCH(LMP_BY_NODE!$A17,DA_LMP_Basis!$C$23:$AF$23,0)))</f>
        <v>61.627970169664827</v>
      </c>
      <c r="GV17" s="30">
        <f>ENERGY_PRICING!GX$19*(1+INDEX(DA_LMP_Basis!$C$23:$AF$35,MATCH(LMP_BY_NODE!GV$1,DA_LMP_Basis!$C$23:$C$35,0),MATCH(LMP_BY_NODE!$A17,DA_LMP_Basis!$C$23:$AF$23,0)))</f>
        <v>61.362598942601174</v>
      </c>
      <c r="GW17" s="30">
        <f>ENERGY_PRICING!GY$19*(1+INDEX(DA_LMP_Basis!$C$23:$AF$35,MATCH(LMP_BY_NODE!GW$1,DA_LMP_Basis!$C$23:$C$35,0),MATCH(LMP_BY_NODE!$A17,DA_LMP_Basis!$C$23:$AF$23,0)))</f>
        <v>87.805366554103145</v>
      </c>
      <c r="GX17" s="30">
        <f>ENERGY_PRICING!GZ$19*(1+INDEX(DA_LMP_Basis!$C$23:$AF$35,MATCH(LMP_BY_NODE!GX$1,DA_LMP_Basis!$C$23:$C$35,0),MATCH(LMP_BY_NODE!$A17,DA_LMP_Basis!$C$23:$AF$23,0)))</f>
        <v>130.2409377367151</v>
      </c>
      <c r="GY17" s="30">
        <f>ENERGY_PRICING!HA$19*(1+INDEX(DA_LMP_Basis!$C$23:$AF$35,MATCH(LMP_BY_NODE!GY$1,DA_LMP_Basis!$C$23:$C$35,0),MATCH(LMP_BY_NODE!$A17,DA_LMP_Basis!$C$23:$AF$23,0)))</f>
        <v>236.72417034226211</v>
      </c>
      <c r="GZ17" s="30">
        <f>ENERGY_PRICING!HB$19*(1+INDEX(DA_LMP_Basis!$C$23:$AF$35,MATCH(LMP_BY_NODE!GZ$1,DA_LMP_Basis!$C$23:$C$35,0),MATCH(LMP_BY_NODE!$A17,DA_LMP_Basis!$C$23:$AF$23,0)))</f>
        <v>210.51306290705412</v>
      </c>
      <c r="HA17" s="30">
        <f>ENERGY_PRICING!HC$19*(1+INDEX(DA_LMP_Basis!$C$23:$AF$35,MATCH(LMP_BY_NODE!HA$1,DA_LMP_Basis!$C$23:$C$35,0),MATCH(LMP_BY_NODE!$A17,DA_LMP_Basis!$C$23:$AF$23,0)))</f>
        <v>121.54058217367898</v>
      </c>
      <c r="HB17" s="30">
        <f>ENERGY_PRICING!HD$19*(1+INDEX(DA_LMP_Basis!$C$23:$AF$35,MATCH(LMP_BY_NODE!HB$1,DA_LMP_Basis!$C$23:$C$35,0),MATCH(LMP_BY_NODE!$A17,DA_LMP_Basis!$C$23:$AF$23,0)))</f>
        <v>89.802063992288637</v>
      </c>
      <c r="HC17" s="30">
        <f>ENERGY_PRICING!HE$19*(1+INDEX(DA_LMP_Basis!$C$23:$AF$35,MATCH(LMP_BY_NODE!HC$1,DA_LMP_Basis!$C$23:$C$35,0),MATCH(LMP_BY_NODE!$A17,DA_LMP_Basis!$C$23:$AF$23,0)))</f>
        <v>67.056024472615036</v>
      </c>
      <c r="HD17" s="30">
        <f>ENERGY_PRICING!HF$19*(1+INDEX(DA_LMP_Basis!$C$23:$AF$35,MATCH(LMP_BY_NODE!HD$1,DA_LMP_Basis!$C$23:$C$35,0),MATCH(LMP_BY_NODE!$A17,DA_LMP_Basis!$C$23:$AF$23,0)))</f>
        <v>72.029738244836494</v>
      </c>
      <c r="HE17" s="30">
        <f>ENERGY_PRICING!HG$19*(1+INDEX(DA_LMP_Basis!$C$23:$AF$35,MATCH(LMP_BY_NODE!HE$1,DA_LMP_Basis!$C$23:$C$35,0),MATCH(LMP_BY_NODE!$A17,DA_LMP_Basis!$C$23:$AF$23,0)))</f>
        <v>93.851188940200529</v>
      </c>
      <c r="HF17" s="30">
        <f>ENERGY_PRICING!HH$19*(1+INDEX(DA_LMP_Basis!$C$23:$AF$35,MATCH(LMP_BY_NODE!HF$1,DA_LMP_Basis!$C$23:$C$35,0),MATCH(LMP_BY_NODE!$A17,DA_LMP_Basis!$C$23:$AF$23,0)))</f>
        <v>94.179307069070305</v>
      </c>
      <c r="HG17" s="30">
        <f>ENERGY_PRICING!HI$19*(1+INDEX(DA_LMP_Basis!$C$23:$AF$35,MATCH(LMP_BY_NODE!HG$1,DA_LMP_Basis!$C$23:$C$35,0),MATCH(LMP_BY_NODE!$A17,DA_LMP_Basis!$C$23:$AF$23,0)))</f>
        <v>63.723609384972725</v>
      </c>
      <c r="HH17" s="30">
        <f>ENERGY_PRICING!HJ$19*(1+INDEX(DA_LMP_Basis!$C$23:$AF$35,MATCH(LMP_BY_NODE!HH$1,DA_LMP_Basis!$C$23:$C$35,0),MATCH(LMP_BY_NODE!$A17,DA_LMP_Basis!$C$23:$AF$23,0)))</f>
        <v>63.449214295066966</v>
      </c>
      <c r="HI17" s="30">
        <f>ENERGY_PRICING!HK$19*(1+INDEX(DA_LMP_Basis!$C$23:$AF$35,MATCH(LMP_BY_NODE!HI$1,DA_LMP_Basis!$C$23:$C$35,0),MATCH(LMP_BY_NODE!$A17,DA_LMP_Basis!$C$23:$AF$23,0)))</f>
        <v>88.959233147787273</v>
      </c>
      <c r="HJ17" s="30">
        <f>ENERGY_PRICING!HL$19*(1+INDEX(DA_LMP_Basis!$C$23:$AF$35,MATCH(LMP_BY_NODE!HJ$1,DA_LMP_Basis!$C$23:$C$35,0),MATCH(LMP_BY_NODE!$A17,DA_LMP_Basis!$C$23:$AF$23,0)))</f>
        <v>131.85570632006934</v>
      </c>
      <c r="HK17" s="30">
        <f>ENERGY_PRICING!HM$19*(1+INDEX(DA_LMP_Basis!$C$23:$AF$35,MATCH(LMP_BY_NODE!HK$1,DA_LMP_Basis!$C$23:$C$35,0),MATCH(LMP_BY_NODE!$A17,DA_LMP_Basis!$C$23:$AF$23,0)))</f>
        <v>238.43768171543456</v>
      </c>
      <c r="HL17" s="30">
        <f>ENERGY_PRICING!HN$19*(1+INDEX(DA_LMP_Basis!$C$23:$AF$35,MATCH(LMP_BY_NODE!HL$1,DA_LMP_Basis!$C$23:$C$35,0),MATCH(LMP_BY_NODE!$A17,DA_LMP_Basis!$C$23:$AF$23,0)))</f>
        <v>212.03684700975506</v>
      </c>
      <c r="HM17" s="30">
        <f>ENERGY_PRICING!HO$19*(1+INDEX(DA_LMP_Basis!$C$23:$AF$35,MATCH(LMP_BY_NODE!HM$1,DA_LMP_Basis!$C$23:$C$35,0),MATCH(LMP_BY_NODE!$A17,DA_LMP_Basis!$C$23:$AF$23,0)))</f>
        <v>123.34802212750016</v>
      </c>
      <c r="HN17" s="30">
        <f>ENERGY_PRICING!HP$19*(1+INDEX(DA_LMP_Basis!$C$23:$AF$35,MATCH(LMP_BY_NODE!HN$1,DA_LMP_Basis!$C$23:$C$35,0),MATCH(LMP_BY_NODE!$A17,DA_LMP_Basis!$C$23:$AF$23,0)))</f>
        <v>92.587282280879393</v>
      </c>
      <c r="HO17" s="30">
        <f>ENERGY_PRICING!HQ$19*(1+INDEX(DA_LMP_Basis!$C$23:$AF$35,MATCH(LMP_BY_NODE!HO$1,DA_LMP_Basis!$C$23:$C$35,0),MATCH(LMP_BY_NODE!$A17,DA_LMP_Basis!$C$23:$AF$23,0)))</f>
        <v>69.135772503098551</v>
      </c>
      <c r="HP17" s="30">
        <f>ENERGY_PRICING!HR$19*(1+INDEX(DA_LMP_Basis!$C$23:$AF$35,MATCH(LMP_BY_NODE!HP$1,DA_LMP_Basis!$C$23:$C$35,0),MATCH(LMP_BY_NODE!$A17,DA_LMP_Basis!$C$23:$AF$23,0)))</f>
        <v>74.26374641083089</v>
      </c>
      <c r="HQ17" s="30">
        <f>ENERGY_PRICING!HS$19*(1+INDEX(DA_LMP_Basis!$C$23:$AF$35,MATCH(LMP_BY_NODE!HQ$1,DA_LMP_Basis!$C$23:$C$35,0),MATCH(LMP_BY_NODE!$A17,DA_LMP_Basis!$C$23:$AF$23,0)))</f>
        <v>96.761991167025514</v>
      </c>
      <c r="HR17" s="30">
        <f>ENERGY_PRICING!HT$19*(1+INDEX(DA_LMP_Basis!$C$23:$AF$35,MATCH(LMP_BY_NODE!HR$1,DA_LMP_Basis!$C$23:$C$35,0),MATCH(LMP_BY_NODE!$A17,DA_LMP_Basis!$C$23:$AF$23,0)))</f>
        <v>97.100285906239407</v>
      </c>
      <c r="HS17" s="30">
        <f>ENERGY_PRICING!HU$19*(1+INDEX(DA_LMP_Basis!$C$23:$AF$35,MATCH(LMP_BY_NODE!HS$1,DA_LMP_Basis!$C$23:$C$35,0),MATCH(LMP_BY_NODE!$A17,DA_LMP_Basis!$C$23:$AF$23,0)))</f>
        <v>65.700002291591019</v>
      </c>
      <c r="HT17" s="30">
        <f>ENERGY_PRICING!HV$19*(1+INDEX(DA_LMP_Basis!$C$23:$AF$35,MATCH(LMP_BY_NODE!HT$1,DA_LMP_Basis!$C$23:$C$35,0),MATCH(LMP_BY_NODE!$A17,DA_LMP_Basis!$C$23:$AF$23,0)))</f>
        <v>65.41709681574612</v>
      </c>
      <c r="HU17" s="30">
        <f>ENERGY_PRICING!HW$19*(1+INDEX(DA_LMP_Basis!$C$23:$AF$35,MATCH(LMP_BY_NODE!HU$1,DA_LMP_Basis!$C$23:$C$35,0),MATCH(LMP_BY_NODE!$A17,DA_LMP_Basis!$C$23:$AF$23,0)))</f>
        <v>90.047442289075931</v>
      </c>
      <c r="HV17" s="30">
        <f>ENERGY_PRICING!HX$19*(1+INDEX(DA_LMP_Basis!$C$23:$AF$35,MATCH(LMP_BY_NODE!HV$1,DA_LMP_Basis!$C$23:$C$35,0),MATCH(LMP_BY_NODE!$A17,DA_LMP_Basis!$C$23:$AF$23,0)))</f>
        <v>133.37859115189499</v>
      </c>
      <c r="HW17" s="30">
        <f>ENERGY_PRICING!HY$19*(1+INDEX(DA_LMP_Basis!$C$23:$AF$35,MATCH(LMP_BY_NODE!HW$1,DA_LMP_Basis!$C$23:$C$35,0),MATCH(LMP_BY_NODE!$A17,DA_LMP_Basis!$C$23:$AF$23,0)))</f>
        <v>240.18654952408838</v>
      </c>
      <c r="HX17" s="30">
        <f>ENERGY_PRICING!HZ$19*(1+INDEX(DA_LMP_Basis!$C$23:$AF$35,MATCH(LMP_BY_NODE!HX$1,DA_LMP_Basis!$C$23:$C$35,0),MATCH(LMP_BY_NODE!$A17,DA_LMP_Basis!$C$23:$AF$23,0)))</f>
        <v>213.59207273295422</v>
      </c>
      <c r="HY17" s="30">
        <f>ENERGY_PRICING!IA$19*(1+INDEX(DA_LMP_Basis!$C$23:$AF$35,MATCH(LMP_BY_NODE!HY$1,DA_LMP_Basis!$C$23:$C$35,0),MATCH(LMP_BY_NODE!$A17,DA_LMP_Basis!$C$23:$AF$23,0)))</f>
        <v>125.19275663046423</v>
      </c>
      <c r="HZ17" s="30">
        <f>ENERGY_PRICING!IB$19*(1+INDEX(DA_LMP_Basis!$C$23:$AF$35,MATCH(LMP_BY_NODE!HZ$1,DA_LMP_Basis!$C$23:$C$35,0),MATCH(LMP_BY_NODE!$A17,DA_LMP_Basis!$C$23:$AF$23,0)))</f>
        <v>95.429970506503395</v>
      </c>
      <c r="IA17" s="30">
        <f>ENERGY_PRICING!IC$19*(1+INDEX(DA_LMP_Basis!$C$23:$AF$35,MATCH(LMP_BY_NODE!IA$1,DA_LMP_Basis!$C$23:$C$35,0),MATCH(LMP_BY_NODE!$A17,DA_LMP_Basis!$C$23:$AF$23,0)))</f>
        <v>71.258433862439105</v>
      </c>
      <c r="IB17" s="30">
        <f>ENERGY_PRICING!ID$19*(1+INDEX(DA_LMP_Basis!$C$23:$AF$35,MATCH(LMP_BY_NODE!IB$1,DA_LMP_Basis!$C$23:$C$35,0),MATCH(LMP_BY_NODE!$A17,DA_LMP_Basis!$C$23:$AF$23,0)))</f>
        <v>76.543850895077028</v>
      </c>
      <c r="IC17" s="30">
        <f>ENERGY_PRICING!IE$19*(1+INDEX(DA_LMP_Basis!$C$23:$AF$35,MATCH(LMP_BY_NODE!IC$1,DA_LMP_Basis!$C$23:$C$35,0),MATCH(LMP_BY_NODE!$A17,DA_LMP_Basis!$C$23:$AF$23,0)))</f>
        <v>99.732854618271261</v>
      </c>
      <c r="ID17" s="30">
        <f>ENERGY_PRICING!IF$19*(1+INDEX(DA_LMP_Basis!$C$23:$AF$35,MATCH(LMP_BY_NODE!ID$1,DA_LMP_Basis!$C$23:$C$35,0),MATCH(LMP_BY_NODE!$A17,DA_LMP_Basis!$C$23:$AF$23,0)))</f>
        <v>100.08153595106759</v>
      </c>
      <c r="IE17" s="30">
        <f>ENERGY_PRICING!IG$19*(1+INDEX(DA_LMP_Basis!$C$23:$AF$35,MATCH(LMP_BY_NODE!IE$1,DA_LMP_Basis!$C$23:$C$35,0),MATCH(LMP_BY_NODE!$A17,DA_LMP_Basis!$C$23:$AF$23,0)))</f>
        <v>67.717175906982305</v>
      </c>
      <c r="IF17" s="30">
        <f>ENERGY_PRICING!IH$19*(1+INDEX(DA_LMP_Basis!$C$23:$AF$35,MATCH(LMP_BY_NODE!IF$1,DA_LMP_Basis!$C$23:$C$35,0),MATCH(LMP_BY_NODE!$A17,DA_LMP_Basis!$C$23:$AF$23,0)))</f>
        <v>67.425584442680503</v>
      </c>
      <c r="IG17" s="30">
        <f>ENERGY_PRICING!II$19*(1+INDEX(DA_LMP_Basis!$C$23:$AF$35,MATCH(LMP_BY_NODE!IG$1,DA_LMP_Basis!$C$23:$C$35,0),MATCH(LMP_BY_NODE!$A17,DA_LMP_Basis!$C$23:$AF$23,0)))</f>
        <v>91.158105437321638</v>
      </c>
      <c r="IH17" s="30">
        <f>ENERGY_PRICING!IJ$19*(1+INDEX(DA_LMP_Basis!$C$23:$AF$35,MATCH(LMP_BY_NODE!IH$1,DA_LMP_Basis!$C$23:$C$35,0),MATCH(LMP_BY_NODE!$A17,DA_LMP_Basis!$C$23:$AF$23,0)))</f>
        <v>134.93289904874666</v>
      </c>
      <c r="II17" s="30">
        <f>ENERGY_PRICING!IK$19*(1+INDEX(DA_LMP_Basis!$C$23:$AF$35,MATCH(LMP_BY_NODE!II$1,DA_LMP_Basis!$C$23:$C$35,0),MATCH(LMP_BY_NODE!$A17,DA_LMP_Basis!$C$23:$AF$23,0)))</f>
        <v>240.98870210576931</v>
      </c>
      <c r="IJ17" s="30">
        <f>ENERGY_PRICING!IL$19*(1+INDEX(DA_LMP_Basis!$C$23:$AF$35,MATCH(LMP_BY_NODE!IJ$1,DA_LMP_Basis!$C$23:$C$35,0),MATCH(LMP_BY_NODE!$A17,DA_LMP_Basis!$C$23:$AF$23,0)))</f>
        <v>214.30540756751844</v>
      </c>
      <c r="IK17" s="30">
        <f>ENERGY_PRICING!IM$19*(1+INDEX(DA_LMP_Basis!$C$23:$AF$35,MATCH(LMP_BY_NODE!IK$1,DA_LMP_Basis!$C$23:$C$35,0),MATCH(LMP_BY_NODE!$A17,DA_LMP_Basis!$C$23:$AF$23,0)))</f>
        <v>126.03888035505125</v>
      </c>
      <c r="IL17" s="30">
        <f>ENERGY_PRICING!IN$19*(1+INDEX(DA_LMP_Basis!$C$23:$AF$35,MATCH(LMP_BY_NODE!IL$1,DA_LMP_Basis!$C$23:$C$35,0),MATCH(LMP_BY_NODE!$A17,DA_LMP_Basis!$C$23:$AF$23,0)))</f>
        <v>96.733825313490485</v>
      </c>
      <c r="IM17" s="30">
        <f>ENERGY_PRICING!IO$19*(1+INDEX(DA_LMP_Basis!$C$23:$AF$35,MATCH(LMP_BY_NODE!IM$1,DA_LMP_Basis!$C$23:$C$35,0),MATCH(LMP_BY_NODE!$A17,DA_LMP_Basis!$C$23:$AF$23,0)))</f>
        <v>72.232034200328556</v>
      </c>
      <c r="IN17" s="30">
        <f>ENERGY_PRICING!IP$19*(1+INDEX(DA_LMP_Basis!$C$23:$AF$35,MATCH(LMP_BY_NODE!IN$1,DA_LMP_Basis!$C$23:$C$35,0),MATCH(LMP_BY_NODE!$A17,DA_LMP_Basis!$C$23:$AF$23,0)))</f>
        <v>77.589665615600779</v>
      </c>
      <c r="IO17" s="30">
        <f>ENERGY_PRICING!IQ$19*(1+INDEX(DA_LMP_Basis!$C$23:$AF$35,MATCH(LMP_BY_NODE!IO$1,DA_LMP_Basis!$C$23:$C$35,0),MATCH(LMP_BY_NODE!$A17,DA_LMP_Basis!$C$23:$AF$23,0)))</f>
        <v>101.09549951083899</v>
      </c>
      <c r="IP17" s="30">
        <f>ENERGY_PRICING!IR$19*(1+INDEX(DA_LMP_Basis!$C$23:$AF$35,MATCH(LMP_BY_NODE!IP$1,DA_LMP_Basis!$C$23:$C$35,0),MATCH(LMP_BY_NODE!$A17,DA_LMP_Basis!$C$23:$AF$23,0)))</f>
        <v>101.44894485885465</v>
      </c>
      <c r="IQ17" s="30">
        <f>ENERGY_PRICING!IS$19*(1+INDEX(DA_LMP_Basis!$C$23:$AF$35,MATCH(LMP_BY_NODE!IQ$1,DA_LMP_Basis!$C$23:$C$35,0),MATCH(LMP_BY_NODE!$A17,DA_LMP_Basis!$C$23:$AF$23,0)))</f>
        <v>68.642392218517188</v>
      </c>
      <c r="IR17" s="30">
        <f>ENERGY_PRICING!IT$19*(1+INDEX(DA_LMP_Basis!$C$23:$AF$35,MATCH(LMP_BY_NODE!IR$1,DA_LMP_Basis!$C$23:$C$35,0),MATCH(LMP_BY_NODE!$A17,DA_LMP_Basis!$C$23:$AF$23,0)))</f>
        <v>68.346816754949856</v>
      </c>
      <c r="IS17" s="30">
        <f>ENERGY_PRICING!IU$19*(1+INDEX(DA_LMP_Basis!$C$23:$AF$35,MATCH(LMP_BY_NODE!IS$1,DA_LMP_Basis!$C$23:$C$35,0),MATCH(LMP_BY_NODE!$A17,DA_LMP_Basis!$C$23:$AF$23,0)))</f>
        <v>91.667532912248362</v>
      </c>
      <c r="IT17" s="30">
        <f>ENERGY_PRICING!IV$19*(1+INDEX(DA_LMP_Basis!$C$23:$AF$35,MATCH(LMP_BY_NODE!IT$1,DA_LMP_Basis!$C$23:$C$35,0),MATCH(LMP_BY_NODE!$A17,DA_LMP_Basis!$C$23:$AF$23,0)))</f>
        <v>135.64581290422339</v>
      </c>
      <c r="IU17" s="30">
        <f>ENERGY_PRICING!IW$19*(1+INDEX(DA_LMP_Basis!$C$23:$AF$35,MATCH(LMP_BY_NODE!IU$1,DA_LMP_Basis!$C$23:$C$35,0),MATCH(LMP_BY_NODE!$A17,DA_LMP_Basis!$C$23:$AF$23,0)))</f>
        <v>242.11320464467832</v>
      </c>
      <c r="IV17" s="30">
        <f>ENERGY_PRICING!IX$19*(1+INDEX(DA_LMP_Basis!$C$23:$AF$35,MATCH(LMP_BY_NODE!IV$1,DA_LMP_Basis!$C$23:$C$35,0),MATCH(LMP_BY_NODE!$A17,DA_LMP_Basis!$C$23:$AF$23,0)))</f>
        <v>215.30540040040168</v>
      </c>
      <c r="IW17" s="30">
        <f>ENERGY_PRICING!IY$19*(1+INDEX(DA_LMP_Basis!$C$23:$AF$35,MATCH(LMP_BY_NODE!IW$1,DA_LMP_Basis!$C$23:$C$35,0),MATCH(LMP_BY_NODE!$A17,DA_LMP_Basis!$C$23:$AF$23,0)))</f>
        <v>127.22502411156132</v>
      </c>
      <c r="IX17" s="30">
        <f>ENERGY_PRICING!IZ$19*(1+INDEX(DA_LMP_Basis!$C$23:$AF$35,MATCH(LMP_BY_NODE!IX$1,DA_LMP_Basis!$C$23:$C$35,0),MATCH(LMP_BY_NODE!$A17,DA_LMP_Basis!$C$23:$AF$23,0)))</f>
        <v>98.56164220806842</v>
      </c>
      <c r="IY17" s="30">
        <f>ENERGY_PRICING!JA$19*(1+INDEX(DA_LMP_Basis!$C$23:$AF$35,MATCH(LMP_BY_NODE!IY$1,DA_LMP_Basis!$C$23:$C$35,0),MATCH(LMP_BY_NODE!$A17,DA_LMP_Basis!$C$23:$AF$23,0)))</f>
        <v>73.596881832614613</v>
      </c>
      <c r="IZ17" s="30">
        <f>ENERGY_PRICING!JB$19*(1+INDEX(DA_LMP_Basis!$C$23:$AF$35,MATCH(LMP_BY_NODE!IZ$1,DA_LMP_Basis!$C$23:$C$35,0),MATCH(LMP_BY_NODE!$A17,DA_LMP_Basis!$C$23:$AF$23,0)))</f>
        <v>79.055747425115129</v>
      </c>
      <c r="JA17" s="30">
        <f>ENERGY_PRICING!JC$19*(1+INDEX(DA_LMP_Basis!$C$23:$AF$35,MATCH(LMP_BY_NODE!JA$1,DA_LMP_Basis!$C$23:$C$35,0),MATCH(LMP_BY_NODE!$A17,DA_LMP_Basis!$C$23:$AF$23,0)))</f>
        <v>103.00573164910985</v>
      </c>
      <c r="JB17" s="30">
        <f>ENERGY_PRICING!JD$19*(1+INDEX(DA_LMP_Basis!$C$23:$AF$35,MATCH(LMP_BY_NODE!JB$1,DA_LMP_Basis!$C$23:$C$35,0),MATCH(LMP_BY_NODE!$A17,DA_LMP_Basis!$C$23:$AF$23,0)))</f>
        <v>103.36585546121312</v>
      </c>
      <c r="JC17" s="30">
        <f>ENERGY_PRICING!JE$19*(1+INDEX(DA_LMP_Basis!$C$23:$AF$35,MATCH(LMP_BY_NODE!JC$1,DA_LMP_Basis!$C$23:$C$35,0),MATCH(LMP_BY_NODE!$A17,DA_LMP_Basis!$C$23:$AF$23,0)))</f>
        <v>69.939412405350964</v>
      </c>
      <c r="JD17" s="30">
        <f>ENERGY_PRICING!JF$19*(1+INDEX(DA_LMP_Basis!$C$23:$AF$35,MATCH(LMP_BY_NODE!JD$1,DA_LMP_Basis!$C$23:$C$35,0),MATCH(LMP_BY_NODE!$A17,DA_LMP_Basis!$C$23:$AF$23,0)))</f>
        <v>69.638251947866777</v>
      </c>
      <c r="JE17" s="30">
        <f>ENERGY_PRICING!JG$19*(1+INDEX(DA_LMP_Basis!$C$23:$AF$35,MATCH(LMP_BY_NODE!JE$1,DA_LMP_Basis!$C$23:$C$35,0),MATCH(LMP_BY_NODE!$A17,DA_LMP_Basis!$C$23:$AF$23,0)))</f>
        <v>92.381676956695216</v>
      </c>
      <c r="JF17" s="30">
        <f>ENERGY_PRICING!JH$19*(1+INDEX(DA_LMP_Basis!$C$23:$AF$35,MATCH(LMP_BY_NODE!JF$1,DA_LMP_Basis!$C$23:$C$35,0),MATCH(LMP_BY_NODE!$A17,DA_LMP_Basis!$C$23:$AF$23,0)))</f>
        <v>136.6452155849791</v>
      </c>
      <c r="JG17" s="30">
        <f>ENERGY_PRICING!JI$19*(1+INDEX(DA_LMP_Basis!$C$23:$AF$35,MATCH(LMP_BY_NODE!JG$1,DA_LMP_Basis!$C$23:$C$35,0),MATCH(LMP_BY_NODE!$A17,DA_LMP_Basis!$C$23:$AF$23,0)))</f>
        <v>243.56358063438569</v>
      </c>
      <c r="JH17" s="30">
        <f>ENERGY_PRICING!JJ$19*(1+INDEX(DA_LMP_Basis!$C$23:$AF$35,MATCH(LMP_BY_NODE!JH$1,DA_LMP_Basis!$C$23:$C$35,0),MATCH(LMP_BY_NODE!$A17,DA_LMP_Basis!$C$23:$AF$23,0)))</f>
        <v>216.59518458897318</v>
      </c>
      <c r="JI17" s="30">
        <f>ENERGY_PRICING!JK$19*(1+INDEX(DA_LMP_Basis!$C$23:$AF$35,MATCH(LMP_BY_NODE!JI$1,DA_LMP_Basis!$C$23:$C$35,0),MATCH(LMP_BY_NODE!$A17,DA_LMP_Basis!$C$23:$AF$23,0)))</f>
        <v>128.75490453891243</v>
      </c>
      <c r="JJ17" s="30">
        <f>ENERGY_PRICING!JL$19*(1+INDEX(DA_LMP_Basis!$C$23:$AF$35,MATCH(LMP_BY_NODE!JJ$1,DA_LMP_Basis!$C$23:$C$35,0),MATCH(LMP_BY_NODE!$A17,DA_LMP_Basis!$C$23:$AF$23,0)))</f>
        <v>100.91914843482128</v>
      </c>
      <c r="JK17" s="30">
        <f>ENERGY_PRICING!JM$19*(1+INDEX(DA_LMP_Basis!$C$23:$AF$35,MATCH(LMP_BY_NODE!JK$1,DA_LMP_Basis!$C$23:$C$35,0),MATCH(LMP_BY_NODE!$A17,DA_LMP_Basis!$C$23:$AF$23,0)))</f>
        <v>75.357253345334613</v>
      </c>
      <c r="JL17" s="30">
        <f>ENERGY_PRICING!JN$19*(1+INDEX(DA_LMP_Basis!$C$23:$AF$35,MATCH(LMP_BY_NODE!JL$1,DA_LMP_Basis!$C$23:$C$35,0),MATCH(LMP_BY_NODE!$A17,DA_LMP_Basis!$C$23:$AF$23,0)))</f>
        <v>80.946690114786094</v>
      </c>
      <c r="JM17" s="30">
        <f>ENERGY_PRICING!JO$19*(1+INDEX(DA_LMP_Basis!$C$23:$AF$35,MATCH(LMP_BY_NODE!JM$1,DA_LMP_Basis!$C$23:$C$35,0),MATCH(LMP_BY_NODE!$A17,DA_LMP_Basis!$C$23:$AF$23,0)))</f>
        <v>105.46953651592986</v>
      </c>
      <c r="JN17" s="30">
        <f>ENERGY_PRICING!JP$19*(1+INDEX(DA_LMP_Basis!$C$23:$AF$35,MATCH(LMP_BY_NODE!JN$1,DA_LMP_Basis!$C$23:$C$35,0),MATCH(LMP_BY_NODE!$A17,DA_LMP_Basis!$C$23:$AF$23,0)))</f>
        <v>105.83827416715364</v>
      </c>
      <c r="JO17" s="30">
        <f>ENERGY_PRICING!JQ$19*(1+INDEX(DA_LMP_Basis!$C$23:$AF$35,MATCH(LMP_BY_NODE!JO$1,DA_LMP_Basis!$C$23:$C$35,0),MATCH(LMP_BY_NODE!$A17,DA_LMP_Basis!$C$23:$AF$23,0)))</f>
        <v>71.612300524371733</v>
      </c>
      <c r="JP17" s="30">
        <f>ENERGY_PRICING!JR$19*(1+INDEX(DA_LMP_Basis!$C$23:$AF$35,MATCH(LMP_BY_NODE!JP$1,DA_LMP_Basis!$C$23:$C$35,0),MATCH(LMP_BY_NODE!$A17,DA_LMP_Basis!$C$23:$AF$23,0)))</f>
        <v>71.303936578412049</v>
      </c>
      <c r="JQ17" s="30">
        <f>ENERGY_PRICING!JS$19*(1+INDEX(DA_LMP_Basis!$C$23:$AF$35,MATCH(LMP_BY_NODE!JQ$1,DA_LMP_Basis!$C$23:$C$35,0),MATCH(LMP_BY_NODE!$A17,DA_LMP_Basis!$C$23:$AF$23,0)))</f>
        <v>93.302775255204324</v>
      </c>
      <c r="JR17" s="30">
        <f>ENERGY_PRICING!JT$19*(1+INDEX(DA_LMP_Basis!$C$23:$AF$35,MATCH(LMP_BY_NODE!JR$1,DA_LMP_Basis!$C$23:$C$35,0),MATCH(LMP_BY_NODE!$A17,DA_LMP_Basis!$C$23:$AF$23,0)))</f>
        <v>137.93423859921222</v>
      </c>
      <c r="JS17" s="30">
        <f>ENERGY_PRICING!JU$19*(1+INDEX(DA_LMP_Basis!$C$23:$AF$35,MATCH(LMP_BY_NODE!JS$1,DA_LMP_Basis!$C$23:$C$35,0),MATCH(LMP_BY_NODE!$A17,DA_LMP_Basis!$C$23:$AF$23,0)))</f>
        <v>242.57848252290867</v>
      </c>
      <c r="JT17" s="30">
        <f>ENERGY_PRICING!JV$19*(1+INDEX(DA_LMP_Basis!$C$23:$AF$35,MATCH(LMP_BY_NODE!JT$1,DA_LMP_Basis!$C$23:$C$35,0),MATCH(LMP_BY_NODE!$A17,DA_LMP_Basis!$C$23:$AF$23,0)))</f>
        <v>215.71916073213106</v>
      </c>
      <c r="JU17" s="30">
        <f>ENERGY_PRICING!JW$19*(1+INDEX(DA_LMP_Basis!$C$23:$AF$35,MATCH(LMP_BY_NODE!JU$1,DA_LMP_Basis!$C$23:$C$35,0),MATCH(LMP_BY_NODE!$A17,DA_LMP_Basis!$C$23:$AF$23,0)))</f>
        <v>127.71580686323091</v>
      </c>
      <c r="JV17" s="30">
        <f>ENERGY_PRICING!JX$19*(1+INDEX(DA_LMP_Basis!$C$23:$AF$35,MATCH(LMP_BY_NODE!JV$1,DA_LMP_Basis!$C$23:$C$35,0),MATCH(LMP_BY_NODE!$A17,DA_LMP_Basis!$C$23:$AF$23,0)))</f>
        <v>99.317925753082022</v>
      </c>
      <c r="JW17" s="30">
        <f>ENERGY_PRICING!JY$19*(1+INDEX(DA_LMP_Basis!$C$23:$AF$35,MATCH(LMP_BY_NODE!JW$1,DA_LMP_Basis!$C$23:$C$35,0),MATCH(LMP_BY_NODE!$A17,DA_LMP_Basis!$C$23:$AF$23,0)))</f>
        <v>74.161605689151187</v>
      </c>
      <c r="JX17" s="30">
        <f>ENERGY_PRICING!JZ$19*(1+INDEX(DA_LMP_Basis!$C$23:$AF$35,MATCH(LMP_BY_NODE!JX$1,DA_LMP_Basis!$C$23:$C$35,0),MATCH(LMP_BY_NODE!$A17,DA_LMP_Basis!$C$23:$AF$23,0)))</f>
        <v>79.662358268612948</v>
      </c>
      <c r="JY17" s="30">
        <f>ENERGY_PRICING!KA$19*(1+INDEX(DA_LMP_Basis!$C$23:$AF$35,MATCH(LMP_BY_NODE!JY$1,DA_LMP_Basis!$C$23:$C$35,0),MATCH(LMP_BY_NODE!$A17,DA_LMP_Basis!$C$23:$AF$23,0)))</f>
        <v>103.79611559709495</v>
      </c>
      <c r="JZ17" s="30">
        <f>ENERGY_PRICING!KB$19*(1+INDEX(DA_LMP_Basis!$C$23:$AF$35,MATCH(LMP_BY_NODE!JZ$1,DA_LMP_Basis!$C$23:$C$35,0),MATCH(LMP_BY_NODE!$A17,DA_LMP_Basis!$C$23:$AF$23,0)))</f>
        <v>104.15900271251947</v>
      </c>
      <c r="KA17" s="30">
        <f>ENERGY_PRICING!KC$19*(1+INDEX(DA_LMP_Basis!$C$23:$AF$35,MATCH(LMP_BY_NODE!KA$1,DA_LMP_Basis!$C$23:$C$35,0),MATCH(LMP_BY_NODE!$A17,DA_LMP_Basis!$C$23:$AF$23,0)))</f>
        <v>70.476071754415244</v>
      </c>
      <c r="KB17" s="30">
        <f>ENERGY_PRICING!KD$19*(1+INDEX(DA_LMP_Basis!$C$23:$AF$35,MATCH(LMP_BY_NODE!KB$1,DA_LMP_Basis!$C$23:$C$35,0),MATCH(LMP_BY_NODE!$A17,DA_LMP_Basis!$C$23:$AF$23,0)))</f>
        <v>70.172600431433054</v>
      </c>
      <c r="KC17" s="30">
        <f>ENERGY_PRICING!KE$19*(1+INDEX(DA_LMP_Basis!$C$23:$AF$35,MATCH(LMP_BY_NODE!KC$1,DA_LMP_Basis!$C$23:$C$35,0),MATCH(LMP_BY_NODE!$A17,DA_LMP_Basis!$C$23:$AF$23,0)))</f>
        <v>92.677163551215031</v>
      </c>
      <c r="KD17" s="30">
        <f>ENERGY_PRICING!KF$19*(1+INDEX(DA_LMP_Basis!$C$23:$AF$35,MATCH(LMP_BY_NODE!KD$1,DA_LMP_Basis!$C$23:$C$35,0),MATCH(LMP_BY_NODE!$A17,DA_LMP_Basis!$C$23:$AF$23,0)))</f>
        <v>137.05873173341831</v>
      </c>
      <c r="KE17" s="30">
        <f>ENERGY_PRICING!KG$19*(1+INDEX(DA_LMP_Basis!$C$23:$AF$35,MATCH(LMP_BY_NODE!KE$1,DA_LMP_Basis!$C$23:$C$35,0),MATCH(LMP_BY_NODE!$A17,DA_LMP_Basis!$C$23:$AF$23,0)))</f>
        <v>244.22938837396052</v>
      </c>
      <c r="KF17" s="30">
        <f>ENERGY_PRICING!KH$19*(1+INDEX(DA_LMP_Basis!$C$23:$AF$35,MATCH(LMP_BY_NODE!KF$1,DA_LMP_Basis!$C$23:$C$35,0),MATCH(LMP_BY_NODE!$A17,DA_LMP_Basis!$C$23:$AF$23,0)))</f>
        <v>217.18727126251594</v>
      </c>
      <c r="KG17" s="30">
        <f>ENERGY_PRICING!KI$19*(1+INDEX(DA_LMP_Basis!$C$23:$AF$35,MATCH(LMP_BY_NODE!KG$1,DA_LMP_Basis!$C$23:$C$35,0),MATCH(LMP_BY_NODE!$A17,DA_LMP_Basis!$C$23:$AF$23,0)))</f>
        <v>129.45720948354955</v>
      </c>
      <c r="KH17" s="30">
        <f>ENERGY_PRICING!KJ$19*(1+INDEX(DA_LMP_Basis!$C$23:$AF$35,MATCH(LMP_BY_NODE!KH$1,DA_LMP_Basis!$C$23:$C$35,0),MATCH(LMP_BY_NODE!$A17,DA_LMP_Basis!$C$23:$AF$23,0)))</f>
        <v>102.00138221627307</v>
      </c>
      <c r="KI17" s="30">
        <f>ENERGY_PRICING!KK$19*(1+INDEX(DA_LMP_Basis!$C$23:$AF$35,MATCH(LMP_BY_NODE!KI$1,DA_LMP_Basis!$C$23:$C$35,0),MATCH(LMP_BY_NODE!$A17,DA_LMP_Basis!$C$23:$AF$23,0)))</f>
        <v>76.165367231674168</v>
      </c>
      <c r="KJ17" s="30">
        <f>ENERGY_PRICING!KL$19*(1+INDEX(DA_LMP_Basis!$C$23:$AF$35,MATCH(LMP_BY_NODE!KJ$1,DA_LMP_Basis!$C$23:$C$35,0),MATCH(LMP_BY_NODE!$A17,DA_LMP_Basis!$C$23:$AF$23,0)))</f>
        <v>81.814743837965395</v>
      </c>
      <c r="KK17" s="30">
        <f>ENERGY_PRICING!KM$19*(1+INDEX(DA_LMP_Basis!$C$23:$AF$35,MATCH(LMP_BY_NODE!KK$1,DA_LMP_Basis!$C$23:$C$35,0),MATCH(LMP_BY_NODE!$A17,DA_LMP_Basis!$C$23:$AF$23,0)))</f>
        <v>106.60056761460507</v>
      </c>
      <c r="KL17" s="30">
        <f>ENERGY_PRICING!KN$19*(1+INDEX(DA_LMP_Basis!$C$23:$AF$35,MATCH(LMP_BY_NODE!KL$1,DA_LMP_Basis!$C$23:$C$35,0),MATCH(LMP_BY_NODE!$A17,DA_LMP_Basis!$C$23:$AF$23,0)))</f>
        <v>106.9732595237555</v>
      </c>
      <c r="KM17" s="30">
        <f>ENERGY_PRICING!KO$19*(1+INDEX(DA_LMP_Basis!$C$23:$AF$35,MATCH(LMP_BY_NODE!KM$1,DA_LMP_Basis!$C$23:$C$35,0),MATCH(LMP_BY_NODE!$A17,DA_LMP_Basis!$C$23:$AF$23,0)))</f>
        <v>72.380254396327032</v>
      </c>
      <c r="KN17" s="30">
        <f>ENERGY_PRICING!KP$19*(1+INDEX(DA_LMP_Basis!$C$23:$AF$35,MATCH(LMP_BY_NODE!KN$1,DA_LMP_Basis!$C$23:$C$35,0),MATCH(LMP_BY_NODE!$A17,DA_LMP_Basis!$C$23:$AF$23,0)))</f>
        <v>72.068583626196954</v>
      </c>
      <c r="KO17" s="30">
        <f>ENERGY_PRICING!KQ$19*(1+INDEX(DA_LMP_Basis!$C$23:$AF$35,MATCH(LMP_BY_NODE!KO$1,DA_LMP_Basis!$C$23:$C$35,0),MATCH(LMP_BY_NODE!$A17,DA_LMP_Basis!$C$23:$AF$23,0)))</f>
        <v>93.725613457442023</v>
      </c>
      <c r="KP17" s="30">
        <f>ENERGY_PRICING!KR$19*(1+INDEX(DA_LMP_Basis!$C$23:$AF$35,MATCH(LMP_BY_NODE!KP$1,DA_LMP_Basis!$C$23:$C$35,0),MATCH(LMP_BY_NODE!$A17,DA_LMP_Basis!$C$23:$AF$23,0)))</f>
        <v>138.52597584904055</v>
      </c>
      <c r="KQ17" s="30">
        <f>ENERGY_PRICING!KS$19*(1+INDEX(DA_LMP_Basis!$C$23:$AF$35,MATCH(LMP_BY_NODE!KQ$1,DA_LMP_Basis!$C$23:$C$35,0),MATCH(LMP_BY_NODE!$A17,DA_LMP_Basis!$C$23:$AF$23,0)))</f>
        <v>245.81425357279653</v>
      </c>
      <c r="KR17" s="30">
        <f>ENERGY_PRICING!KT$19*(1+INDEX(DA_LMP_Basis!$C$23:$AF$35,MATCH(LMP_BY_NODE!KR$1,DA_LMP_Basis!$C$23:$C$35,0),MATCH(LMP_BY_NODE!$A17,DA_LMP_Basis!$C$23:$AF$23,0)))</f>
        <v>218.59665344271065</v>
      </c>
      <c r="KS17" s="30">
        <f>ENERGY_PRICING!KU$19*(1+INDEX(DA_LMP_Basis!$C$23:$AF$35,MATCH(LMP_BY_NODE!KS$1,DA_LMP_Basis!$C$23:$C$35,0),MATCH(LMP_BY_NODE!$A17,DA_LMP_Basis!$C$23:$AF$23,0)))</f>
        <v>131.1289513386931</v>
      </c>
      <c r="KT17" s="30">
        <f>ENERGY_PRICING!KV$19*(1+INDEX(DA_LMP_Basis!$C$23:$AF$35,MATCH(LMP_BY_NODE!KT$1,DA_LMP_Basis!$C$23:$C$35,0),MATCH(LMP_BY_NODE!$A17,DA_LMP_Basis!$C$23:$AF$23,0)))</f>
        <v>104.5774932394386</v>
      </c>
      <c r="KU17" s="30">
        <f>ENERGY_PRICING!KW$19*(1+INDEX(DA_LMP_Basis!$C$23:$AF$35,MATCH(LMP_BY_NODE!KU$1,DA_LMP_Basis!$C$23:$C$35,0),MATCH(LMP_BY_NODE!$A17,DA_LMP_Basis!$C$23:$AF$23,0)))</f>
        <v>78.08897295000591</v>
      </c>
      <c r="KV17" s="30">
        <f>ENERGY_PRICING!KX$19*(1+INDEX(DA_LMP_Basis!$C$23:$AF$35,MATCH(LMP_BY_NODE!KV$1,DA_LMP_Basis!$C$23:$C$35,0),MATCH(LMP_BY_NODE!$A17,DA_LMP_Basis!$C$23:$AF$23,0)))</f>
        <v>83.881028224304032</v>
      </c>
      <c r="KW17" s="30">
        <f>ENERGY_PRICING!KY$19*(1+INDEX(DA_LMP_Basis!$C$23:$AF$35,MATCH(LMP_BY_NODE!KW$1,DA_LMP_Basis!$C$23:$C$35,0),MATCH(LMP_BY_NODE!$A17,DA_LMP_Basis!$C$23:$AF$23,0)))</f>
        <v>109.29283404610715</v>
      </c>
      <c r="KX17" s="30">
        <f>ENERGY_PRICING!KZ$19*(1+INDEX(DA_LMP_Basis!$C$23:$AF$35,MATCH(LMP_BY_NODE!KX$1,DA_LMP_Basis!$C$23:$C$35,0),MATCH(LMP_BY_NODE!$A17,DA_LMP_Basis!$C$23:$AF$23,0)))</f>
        <v>109.67493853099474</v>
      </c>
      <c r="KY17" s="30">
        <f>ENERGY_PRICING!LA$19*(1+INDEX(DA_LMP_Basis!$C$23:$AF$35,MATCH(LMP_BY_NODE!KY$1,DA_LMP_Basis!$C$23:$C$35,0),MATCH(LMP_BY_NODE!$A17,DA_LMP_Basis!$C$23:$AF$23,0)))</f>
        <v>74.208264636566241</v>
      </c>
      <c r="KZ17" s="30">
        <f>ENERGY_PRICING!LB$19*(1+INDEX(DA_LMP_Basis!$C$23:$AF$35,MATCH(LMP_BY_NODE!KZ$1,DA_LMP_Basis!$C$23:$C$35,0),MATCH(LMP_BY_NODE!$A17,DA_LMP_Basis!$C$23:$AF$23,0)))</f>
        <v>73.888722419117656</v>
      </c>
      <c r="LA17" s="30">
        <f>ENERGY_PRICING!LC$19*(1+INDEX(DA_LMP_Basis!$C$23:$AF$35,MATCH(LMP_BY_NODE!LA$1,DA_LMP_Basis!$C$23:$C$35,0),MATCH(LMP_BY_NODE!$A17,DA_LMP_Basis!$C$23:$AF$23,0)))</f>
        <v>94.732122561545893</v>
      </c>
      <c r="LB17" s="30">
        <f>ENERGY_PRICING!LD$19*(1+INDEX(DA_LMP_Basis!$C$23:$AF$35,MATCH(LMP_BY_NODE!LB$1,DA_LMP_Basis!$C$23:$C$35,0),MATCH(LMP_BY_NODE!$A17,DA_LMP_Basis!$C$23:$AF$23,0)))</f>
        <v>139.93452627338183</v>
      </c>
      <c r="LC17" s="30">
        <f>ENERGY_PRICING!LE$19*(1+INDEX(DA_LMP_Basis!$C$23:$AF$35,MATCH(LMP_BY_NODE!LC$1,DA_LMP_Basis!$C$23:$C$35,0),MATCH(LMP_BY_NODE!$A17,DA_LMP_Basis!$C$23:$AF$23,0)))</f>
        <v>247.54843095371211</v>
      </c>
      <c r="LD17" s="30">
        <f>ENERGY_PRICING!LF$19*(1+INDEX(DA_LMP_Basis!$C$23:$AF$35,MATCH(LMP_BY_NODE!LD$1,DA_LMP_Basis!$C$23:$C$35,0),MATCH(LMP_BY_NODE!$A17,DA_LMP_Basis!$C$23:$AF$23,0)))</f>
        <v>220.13881532484058</v>
      </c>
      <c r="LE17" s="30">
        <f>ENERGY_PRICING!LG$19*(1+INDEX(DA_LMP_Basis!$C$23:$AF$35,MATCH(LMP_BY_NODE!LE$1,DA_LMP_Basis!$C$23:$C$35,0),MATCH(LMP_BY_NODE!$A17,DA_LMP_Basis!$C$23:$AF$23,0)))</f>
        <v>132.95819013707734</v>
      </c>
      <c r="LF17" s="30">
        <f>ENERGY_PRICING!LH$19*(1+INDEX(DA_LMP_Basis!$C$23:$AF$35,MATCH(LMP_BY_NODE!LF$1,DA_LMP_Basis!$C$23:$C$35,0),MATCH(LMP_BY_NODE!$A17,DA_LMP_Basis!$C$23:$AF$23,0)))</f>
        <v>107.39630298450832</v>
      </c>
      <c r="LG17" s="30">
        <f>ENERGY_PRICING!LI$19*(1+INDEX(DA_LMP_Basis!$C$23:$AF$35,MATCH(LMP_BY_NODE!LG$1,DA_LMP_Basis!$C$23:$C$35,0),MATCH(LMP_BY_NODE!$A17,DA_LMP_Basis!$C$23:$AF$23,0)))</f>
        <v>80.193804029002848</v>
      </c>
      <c r="LH17" s="30">
        <f>ENERGY_PRICING!LJ$19*(1+INDEX(DA_LMP_Basis!$C$23:$AF$35,MATCH(LMP_BY_NODE!LH$1,DA_LMP_Basis!$C$23:$C$35,0),MATCH(LMP_BY_NODE!$A17,DA_LMP_Basis!$C$23:$AF$23,0)))</f>
        <v>86.141979911525866</v>
      </c>
      <c r="LI17" s="30">
        <f>ENERGY_PRICING!LK$19*(1+INDEX(DA_LMP_Basis!$C$23:$AF$35,MATCH(LMP_BY_NODE!LI$1,DA_LMP_Basis!$C$23:$C$35,0),MATCH(LMP_BY_NODE!$A17,DA_LMP_Basis!$C$23:$AF$23,0)))</f>
        <v>112.23874234943672</v>
      </c>
      <c r="LJ17" s="30">
        <f>ENERGY_PRICING!LL$19*(1+INDEX(DA_LMP_Basis!$C$23:$AF$35,MATCH(LMP_BY_NODE!LJ$1,DA_LMP_Basis!$C$23:$C$35,0),MATCH(LMP_BY_NODE!$A17,DA_LMP_Basis!$C$23:$AF$23,0)))</f>
        <v>112.63114618088802</v>
      </c>
      <c r="LK17" s="30">
        <f>ENERGY_PRICING!LM$19*(1+INDEX(DA_LMP_Basis!$C$23:$AF$35,MATCH(LMP_BY_NODE!LK$1,DA_LMP_Basis!$C$23:$C$35,0),MATCH(LMP_BY_NODE!$A17,DA_LMP_Basis!$C$23:$AF$23,0)))</f>
        <v>76.208494064932196</v>
      </c>
      <c r="LL17" s="30">
        <f>ENERGY_PRICING!LN$19*(1+INDEX(DA_LMP_Basis!$C$23:$AF$35,MATCH(LMP_BY_NODE!LL$1,DA_LMP_Basis!$C$23:$C$35,0),MATCH(LMP_BY_NODE!$A17,DA_LMP_Basis!$C$23:$AF$23,0)))</f>
        <v>75.880338821022534</v>
      </c>
      <c r="LM17" s="30">
        <f>ENERGY_PRICING!LO$19*(1+INDEX(DA_LMP_Basis!$C$23:$AF$35,MATCH(LMP_BY_NODE!LM$1,DA_LMP_Basis!$C$23:$C$35,0),MATCH(LMP_BY_NODE!$A17,DA_LMP_Basis!$C$23:$AF$23,0)))</f>
        <v>95.833456178628566</v>
      </c>
      <c r="LN17" s="30">
        <f>ENERGY_PRICING!LP$19*(1+INDEX(DA_LMP_Basis!$C$23:$AF$35,MATCH(LMP_BY_NODE!LN$1,DA_LMP_Basis!$C$23:$C$35,0),MATCH(LMP_BY_NODE!$A17,DA_LMP_Basis!$C$23:$AF$23,0)))</f>
        <v>141.4757780388731</v>
      </c>
      <c r="LO17" s="30">
        <f>ENERGY_PRICING!LQ$19*(1+INDEX(DA_LMP_Basis!$C$23:$AF$35,MATCH(LMP_BY_NODE!LO$1,DA_LMP_Basis!$C$23:$C$35,0),MATCH(LMP_BY_NODE!$A17,DA_LMP_Basis!$C$23:$AF$23,0)))</f>
        <v>249.32629302763877</v>
      </c>
      <c r="LP17" s="30">
        <f>ENERGY_PRICING!LR$19*(1+INDEX(DA_LMP_Basis!$C$23:$AF$35,MATCH(LMP_BY_NODE!LP$1,DA_LMP_Basis!$C$23:$C$35,0),MATCH(LMP_BY_NODE!$A17,DA_LMP_Basis!$C$23:$AF$23,0)))</f>
        <v>221.71982494488688</v>
      </c>
      <c r="LQ17" s="30">
        <f>ENERGY_PRICING!LS$19*(1+INDEX(DA_LMP_Basis!$C$23:$AF$35,MATCH(LMP_BY_NODE!LQ$1,DA_LMP_Basis!$C$23:$C$35,0),MATCH(LMP_BY_NODE!$A17,DA_LMP_Basis!$C$23:$AF$23,0)))</f>
        <v>134.83350826750163</v>
      </c>
      <c r="LR17" s="30">
        <f>ENERGY_PRICING!LT$19*(1+INDEX(DA_LMP_Basis!$C$23:$AF$35,MATCH(LMP_BY_NODE!LR$1,DA_LMP_Basis!$C$23:$C$35,0),MATCH(LMP_BY_NODE!$A17,DA_LMP_Basis!$C$23:$AF$23,0)))</f>
        <v>110.28611979017366</v>
      </c>
      <c r="LS17" s="30">
        <f>ENERGY_PRICING!LU$19*(1+INDEX(DA_LMP_Basis!$C$23:$AF$35,MATCH(LMP_BY_NODE!LS$1,DA_LMP_Basis!$C$23:$C$35,0),MATCH(LMP_BY_NODE!$A17,DA_LMP_Basis!$C$23:$AF$23,0)))</f>
        <v>82.351656731126823</v>
      </c>
      <c r="LT17" s="30">
        <f>ENERGY_PRICING!LV$19*(1+INDEX(DA_LMP_Basis!$C$23:$AF$35,MATCH(LMP_BY_NODE!LT$1,DA_LMP_Basis!$C$23:$C$35,0),MATCH(LMP_BY_NODE!$A17,DA_LMP_Basis!$C$23:$AF$23,0)))</f>
        <v>88.459885968846294</v>
      </c>
      <c r="LU17" s="30">
        <f>ENERGY_PRICING!LW$19*(1+INDEX(DA_LMP_Basis!$C$23:$AF$35,MATCH(LMP_BY_NODE!LU$1,DA_LMP_Basis!$C$23:$C$35,0),MATCH(LMP_BY_NODE!$A17,DA_LMP_Basis!$C$23:$AF$23,0)))</f>
        <v>115.25885938209593</v>
      </c>
      <c r="LV17" s="30">
        <f>ENERGY_PRICING!LX$19*(1+INDEX(DA_LMP_Basis!$C$23:$AF$35,MATCH(LMP_BY_NODE!LV$1,DA_LMP_Basis!$C$23:$C$35,0),MATCH(LMP_BY_NODE!$A17,DA_LMP_Basis!$C$23:$AF$23,0)))</f>
        <v>115.66182200519297</v>
      </c>
      <c r="LW17" s="30">
        <f>ENERGY_PRICING!LY$19*(1+INDEX(DA_LMP_Basis!$C$23:$AF$35,MATCH(LMP_BY_NODE!LW$1,DA_LMP_Basis!$C$23:$C$35,0),MATCH(LMP_BY_NODE!$A17,DA_LMP_Basis!$C$23:$AF$23,0)))</f>
        <v>78.259110154715614</v>
      </c>
      <c r="LX17" s="30">
        <f>ENERGY_PRICING!LZ$19*(1+INDEX(DA_LMP_Basis!$C$23:$AF$35,MATCH(LMP_BY_NODE!LX$1,DA_LMP_Basis!$C$23:$C$35,0),MATCH(LMP_BY_NODE!$A17,DA_LMP_Basis!$C$23:$AF$23,0)))</f>
        <v>77.922124918409892</v>
      </c>
      <c r="LY17" s="30">
        <f>ENERGY_PRICING!MA$19*(1+INDEX(DA_LMP_Basis!$C$23:$AF$35,MATCH(LMP_BY_NODE!LY$1,DA_LMP_Basis!$C$23:$C$35,0),MATCH(LMP_BY_NODE!$A17,DA_LMP_Basis!$C$23:$AF$23,0)))</f>
        <v>96.962532875222337</v>
      </c>
      <c r="LZ17" s="30">
        <f>ENERGY_PRICING!MB$19*(1+INDEX(DA_LMP_Basis!$C$23:$AF$35,MATCH(LMP_BY_NODE!LZ$1,DA_LMP_Basis!$C$23:$C$35,0),MATCH(LMP_BY_NODE!$A17,DA_LMP_Basis!$C$23:$AF$23,0)))</f>
        <v>143.05585461604124</v>
      </c>
      <c r="MA17" s="30">
        <f>ENERGY_PRICING!MC$19*(1+INDEX(DA_LMP_Basis!$C$23:$AF$35,MATCH(LMP_BY_NODE!MA$1,DA_LMP_Basis!$C$23:$C$35,0),MATCH(LMP_BY_NODE!$A17,DA_LMP_Basis!$C$23:$AF$23,0)))</f>
        <v>251.69006016876543</v>
      </c>
      <c r="MB17" s="30">
        <f>ENERGY_PRICING!MD$19*(1+INDEX(DA_LMP_Basis!$C$23:$AF$35,MATCH(LMP_BY_NODE!MB$1,DA_LMP_Basis!$C$23:$C$35,0),MATCH(LMP_BY_NODE!$A17,DA_LMP_Basis!$C$23:$AF$23,0)))</f>
        <v>223.82186572998361</v>
      </c>
      <c r="MC17" s="30">
        <f>ENERGY_PRICING!ME$19*(1+INDEX(DA_LMP_Basis!$C$23:$AF$35,MATCH(LMP_BY_NODE!MC$1,DA_LMP_Basis!$C$23:$C$35,0),MATCH(LMP_BY_NODE!$A17,DA_LMP_Basis!$C$23:$AF$23,0)))</f>
        <v>137.32684869073555</v>
      </c>
      <c r="MD17" s="30">
        <f>ENERGY_PRICING!MF$19*(1+INDEX(DA_LMP_Basis!$C$23:$AF$35,MATCH(LMP_BY_NODE!MD$1,DA_LMP_Basis!$C$23:$C$35,0),MATCH(LMP_BY_NODE!$A17,DA_LMP_Basis!$C$23:$AF$23,0)))</f>
        <v>114.12829298756928</v>
      </c>
      <c r="ME17" s="30">
        <f>ENERGY_PRICING!MG$19*(1+INDEX(DA_LMP_Basis!$C$23:$AF$35,MATCH(LMP_BY_NODE!ME$1,DA_LMP_Basis!$C$23:$C$35,0),MATCH(LMP_BY_NODE!$A17,DA_LMP_Basis!$C$23:$AF$23,0)))</f>
        <v>85.22064268199216</v>
      </c>
      <c r="MF17" s="30">
        <f>ENERGY_PRICING!MH$19*(1+INDEX(DA_LMP_Basis!$C$23:$AF$35,MATCH(LMP_BY_NODE!MF$1,DA_LMP_Basis!$C$23:$C$35,0),MATCH(LMP_BY_NODE!$A17,DA_LMP_Basis!$C$23:$AF$23,0)))</f>
        <v>91.541671814252908</v>
      </c>
      <c r="MG17" s="30">
        <f>ENERGY_PRICING!MI$19*(1+INDEX(DA_LMP_Basis!$C$23:$AF$35,MATCH(LMP_BY_NODE!MG$1,DA_LMP_Basis!$C$23:$C$35,0),MATCH(LMP_BY_NODE!$A17,DA_LMP_Basis!$C$23:$AF$23,0)))</f>
        <v>119.27427402468942</v>
      </c>
      <c r="MH17" s="30">
        <f>ENERGY_PRICING!MJ$19*(1+INDEX(DA_LMP_Basis!$C$23:$AF$35,MATCH(LMP_BY_NODE!MH$1,DA_LMP_Basis!$C$23:$C$35,0),MATCH(LMP_BY_NODE!$A17,DA_LMP_Basis!$C$23:$AF$23,0)))</f>
        <v>119.691275152296</v>
      </c>
      <c r="MI17" s="30">
        <f>ENERGY_PRICING!MK$19*(1+INDEX(DA_LMP_Basis!$C$23:$AF$35,MATCH(LMP_BY_NODE!MI$1,DA_LMP_Basis!$C$23:$C$35,0),MATCH(LMP_BY_NODE!$A17,DA_LMP_Basis!$C$23:$AF$23,0)))</f>
        <v>80.985519027024779</v>
      </c>
      <c r="MJ17" s="30">
        <f>ENERGY_PRICING!ML$19*(1+INDEX(DA_LMP_Basis!$C$23:$AF$35,MATCH(LMP_BY_NODE!MJ$1,DA_LMP_Basis!$C$23:$C$35,0),MATCH(LMP_BY_NODE!$A17,DA_LMP_Basis!$C$23:$AF$23,0)))</f>
        <v>80.636793821579573</v>
      </c>
      <c r="MK17" s="30">
        <f>ENERGY_PRICING!MM$19*(1+INDEX(DA_LMP_Basis!$C$23:$AF$35,MATCH(LMP_BY_NODE!MK$1,DA_LMP_Basis!$C$23:$C$35,0),MATCH(LMP_BY_NODE!$A17,DA_LMP_Basis!$C$23:$AF$23,0)))</f>
        <v>98.463703542149034</v>
      </c>
      <c r="ML17" s="30">
        <f>ENERGY_PRICING!MN$19*(1+INDEX(DA_LMP_Basis!$C$23:$AF$35,MATCH(LMP_BY_NODE!ML$1,DA_LMP_Basis!$C$23:$C$35,0),MATCH(LMP_BY_NODE!$A17,DA_LMP_Basis!$C$23:$AF$23,0)))</f>
        <v>145.15665486840547</v>
      </c>
      <c r="MM17" s="30">
        <f>ENERGY_PRICING!MO$19*(1+INDEX(DA_LMP_Basis!$C$23:$AF$35,MATCH(LMP_BY_NODE!MM$1,DA_LMP_Basis!$C$23:$C$35,0),MATCH(LMP_BY_NODE!$A17,DA_LMP_Basis!$C$23:$AF$23,0)))</f>
        <v>253.33324526117889</v>
      </c>
      <c r="MN17" s="30">
        <f>ENERGY_PRICING!MP$19*(1+INDEX(DA_LMP_Basis!$C$23:$AF$35,MATCH(LMP_BY_NODE!MN$1,DA_LMP_Basis!$C$23:$C$35,0),MATCH(LMP_BY_NODE!$A17,DA_LMP_Basis!$C$23:$AF$23,0)))</f>
        <v>225.28311037697949</v>
      </c>
      <c r="MO17" s="30">
        <f>ENERGY_PRICING!MQ$19*(1+INDEX(DA_LMP_Basis!$C$23:$AF$35,MATCH(LMP_BY_NODE!MO$1,DA_LMP_Basis!$C$23:$C$35,0),MATCH(LMP_BY_NODE!$A17,DA_LMP_Basis!$C$23:$AF$23,0)))</f>
        <v>139.06010732797048</v>
      </c>
      <c r="MP17" s="30">
        <f>ENERGY_PRICING!MR$19*(1+INDEX(DA_LMP_Basis!$C$23:$AF$35,MATCH(LMP_BY_NODE!MP$1,DA_LMP_Basis!$C$23:$C$35,0),MATCH(LMP_BY_NODE!$A17,DA_LMP_Basis!$C$23:$AF$23,0)))</f>
        <v>116.79919978316077</v>
      </c>
      <c r="MQ17" s="30">
        <f>ENERGY_PRICING!MS$19*(1+INDEX(DA_LMP_Basis!$C$23:$AF$35,MATCH(LMP_BY_NODE!MQ$1,DA_LMP_Basis!$C$23:$C$35,0),MATCH(LMP_BY_NODE!$A17,DA_LMP_Basis!$C$23:$AF$23,0)))</f>
        <v>87.215033272665409</v>
      </c>
      <c r="MR17" s="30">
        <f>ENERGY_PRICING!MT$19*(1+INDEX(DA_LMP_Basis!$C$23:$AF$35,MATCH(LMP_BY_NODE!MR$1,DA_LMP_Basis!$C$23:$C$35,0),MATCH(LMP_BY_NODE!$A17,DA_LMP_Basis!$C$23:$AF$23,0)))</f>
        <v>93.683991364718139</v>
      </c>
      <c r="MS17" s="30">
        <f>ENERGY_PRICING!MU$19*(1+INDEX(DA_LMP_Basis!$C$23:$AF$35,MATCH(LMP_BY_NODE!MS$1,DA_LMP_Basis!$C$23:$C$35,0),MATCH(LMP_BY_NODE!$A17,DA_LMP_Basis!$C$23:$AF$23,0)))</f>
        <v>122.06561051709171</v>
      </c>
      <c r="MT17" s="30">
        <f>ENERGY_PRICING!MV$19*(1+INDEX(DA_LMP_Basis!$C$23:$AF$35,MATCH(LMP_BY_NODE!MT$1,DA_LMP_Basis!$C$23:$C$35,0),MATCH(LMP_BY_NODE!$A17,DA_LMP_Basis!$C$23:$AF$23,0)))</f>
        <v>122.49237058453994</v>
      </c>
      <c r="MU17" s="30">
        <f>ENERGY_PRICING!MW$19*(1+INDEX(DA_LMP_Basis!$C$23:$AF$35,MATCH(LMP_BY_NODE!MU$1,DA_LMP_Basis!$C$23:$C$35,0),MATCH(LMP_BY_NODE!$A17,DA_LMP_Basis!$C$23:$AF$23,0)))</f>
        <v>82.880796415755583</v>
      </c>
      <c r="MV17" s="30">
        <f>ENERGY_PRICING!MX$19*(1+INDEX(DA_LMP_Basis!$C$23:$AF$35,MATCH(LMP_BY_NODE!MV$1,DA_LMP_Basis!$C$23:$C$35,0),MATCH(LMP_BY_NODE!$A17,DA_LMP_Basis!$C$23:$AF$23,0)))</f>
        <v>82.523910109354276</v>
      </c>
      <c r="MW17" s="30">
        <f>ENERGY_PRICING!MY$19*(1+INDEX(DA_LMP_Basis!$C$23:$AF$35,MATCH(LMP_BY_NODE!MW$1,DA_LMP_Basis!$C$23:$C$35,0),MATCH(LMP_BY_NODE!$A17,DA_LMP_Basis!$C$23:$AF$23,0)))</f>
        <v>99.50725018350164</v>
      </c>
      <c r="MX17" s="30">
        <f>ENERGY_PRICING!MZ$19*(1+INDEX(DA_LMP_Basis!$C$23:$AF$35,MATCH(LMP_BY_NODE!MX$1,DA_LMP_Basis!$C$23:$C$35,0),MATCH(LMP_BY_NODE!$A17,DA_LMP_Basis!$C$23:$AF$23,0)))</f>
        <v>146.61703715258344</v>
      </c>
    </row>
    <row r="18" spans="1:362" x14ac:dyDescent="0.25">
      <c r="A18" s="1">
        <v>2433</v>
      </c>
      <c r="B18" s="1" t="s">
        <v>62</v>
      </c>
      <c r="C18" s="30">
        <f>ENERGY_PRICING!E$20*(1+INDEX(DA_LMP_Basis!$C$23:$AF$35,MATCH(LMP_BY_NODE!C$1,DA_LMP_Basis!$C$23:$C$35,0),MATCH(LMP_BY_NODE!$A18,DA_LMP_Basis!$C$23:$AF$23,0)))</f>
        <v>45.554633203587102</v>
      </c>
      <c r="D18" s="30">
        <f>ENERGY_PRICING!F$20*(1+INDEX(DA_LMP_Basis!$C$23:$AF$35,MATCH(LMP_BY_NODE!D$1,DA_LMP_Basis!$C$23:$C$35,0),MATCH(LMP_BY_NODE!$A18,DA_LMP_Basis!$C$23:$AF$23,0)))</f>
        <v>43.527854865976224</v>
      </c>
      <c r="E18" s="30">
        <f>ENERGY_PRICING!G$20*(1+INDEX(DA_LMP_Basis!$C$23:$AF$35,MATCH(LMP_BY_NODE!E$1,DA_LMP_Basis!$C$23:$C$35,0),MATCH(LMP_BY_NODE!$A18,DA_LMP_Basis!$C$23:$AF$23,0)))</f>
        <v>33.344363053838265</v>
      </c>
      <c r="F18" s="30">
        <f>ENERGY_PRICING!H$20*(1+INDEX(DA_LMP_Basis!$C$23:$AF$35,MATCH(LMP_BY_NODE!F$1,DA_LMP_Basis!$C$23:$C$35,0),MATCH(LMP_BY_NODE!$A18,DA_LMP_Basis!$C$23:$AF$23,0)))</f>
        <v>25.999900273706615</v>
      </c>
      <c r="G18" s="30">
        <f>ENERGY_PRICING!I$20*(1+INDEX(DA_LMP_Basis!$C$23:$AF$35,MATCH(LMP_BY_NODE!G$1,DA_LMP_Basis!$C$23:$C$35,0),MATCH(LMP_BY_NODE!$A18,DA_LMP_Basis!$C$23:$AF$23,0)))</f>
        <v>20.853127471202427</v>
      </c>
      <c r="H18" s="30">
        <f>ENERGY_PRICING!J$20*(1+INDEX(DA_LMP_Basis!$C$23:$AF$35,MATCH(LMP_BY_NODE!H$1,DA_LMP_Basis!$C$23:$C$35,0),MATCH(LMP_BY_NODE!$A18,DA_LMP_Basis!$C$23:$AF$23,0)))</f>
        <v>22.953735116512988</v>
      </c>
      <c r="I18" s="30">
        <f>ENERGY_PRICING!K$20*(1+INDEX(DA_LMP_Basis!$C$23:$AF$35,MATCH(LMP_BY_NODE!I$1,DA_LMP_Basis!$C$23:$C$35,0),MATCH(LMP_BY_NODE!$A18,DA_LMP_Basis!$C$23:$AF$23,0)))</f>
        <v>31.867314896250914</v>
      </c>
      <c r="J18" s="30">
        <f>ENERGY_PRICING!L$20*(1+INDEX(DA_LMP_Basis!$C$23:$AF$35,MATCH(LMP_BY_NODE!J$1,DA_LMP_Basis!$C$23:$C$35,0),MATCH(LMP_BY_NODE!$A18,DA_LMP_Basis!$C$23:$AF$23,0)))</f>
        <v>40.077171191144572</v>
      </c>
      <c r="K18" s="30">
        <f>ENERGY_PRICING!M$20*(1+INDEX(DA_LMP_Basis!$C$23:$AF$35,MATCH(LMP_BY_NODE!K$1,DA_LMP_Basis!$C$23:$C$35,0),MATCH(LMP_BY_NODE!$A18,DA_LMP_Basis!$C$23:$AF$23,0)))</f>
        <v>34.861337915353211</v>
      </c>
      <c r="L18" s="30">
        <f>ENERGY_PRICING!N$20*(1+INDEX(DA_LMP_Basis!$C$23:$AF$35,MATCH(LMP_BY_NODE!L$1,DA_LMP_Basis!$C$23:$C$35,0),MATCH(LMP_BY_NODE!$A18,DA_LMP_Basis!$C$23:$AF$23,0)))</f>
        <v>48.945323505170634</v>
      </c>
      <c r="M18" s="30">
        <f>ENERGY_PRICING!O$20*(1+INDEX(DA_LMP_Basis!$C$23:$AF$35,MATCH(LMP_BY_NODE!M$1,DA_LMP_Basis!$C$23:$C$35,0),MATCH(LMP_BY_NODE!$A18,DA_LMP_Basis!$C$23:$AF$23,0)))</f>
        <v>77.22897417045273</v>
      </c>
      <c r="N18" s="30">
        <f>ENERGY_PRICING!P$20*(1+INDEX(DA_LMP_Basis!$C$23:$AF$35,MATCH(LMP_BY_NODE!N$1,DA_LMP_Basis!$C$23:$C$35,0),MATCH(LMP_BY_NODE!$A18,DA_LMP_Basis!$C$23:$AF$23,0)))</f>
        <v>135.12448926970902</v>
      </c>
      <c r="O18" s="30">
        <f>ENERGY_PRICING!Q$20*(1+INDEX(DA_LMP_Basis!$C$23:$AF$35,MATCH(LMP_BY_NODE!O$1,DA_LMP_Basis!$C$23:$C$35,0),MATCH(LMP_BY_NODE!$A18,DA_LMP_Basis!$C$23:$AF$23,0)))</f>
        <v>135.46640651450053</v>
      </c>
      <c r="P18" s="30">
        <f>ENERGY_PRICING!R$20*(1+INDEX(DA_LMP_Basis!$C$23:$AF$35,MATCH(LMP_BY_NODE!P$1,DA_LMP_Basis!$C$23:$C$35,0),MATCH(LMP_BY_NODE!$A18,DA_LMP_Basis!$C$23:$AF$23,0)))</f>
        <v>109.69218866569038</v>
      </c>
      <c r="Q18" s="30">
        <f>ENERGY_PRICING!S$20*(1+INDEX(DA_LMP_Basis!$C$23:$AF$35,MATCH(LMP_BY_NODE!Q$1,DA_LMP_Basis!$C$23:$C$35,0),MATCH(LMP_BY_NODE!$A18,DA_LMP_Basis!$C$23:$AF$23,0)))</f>
        <v>84.620583572185126</v>
      </c>
      <c r="R18" s="30">
        <f>ENERGY_PRICING!T$20*(1+INDEX(DA_LMP_Basis!$C$23:$AF$35,MATCH(LMP_BY_NODE!R$1,DA_LMP_Basis!$C$23:$C$35,0),MATCH(LMP_BY_NODE!$A18,DA_LMP_Basis!$C$23:$AF$23,0)))</f>
        <v>44.953098604072188</v>
      </c>
      <c r="S18" s="30">
        <f>ENERGY_PRICING!U$20*(1+INDEX(DA_LMP_Basis!$C$23:$AF$35,MATCH(LMP_BY_NODE!S$1,DA_LMP_Basis!$C$23:$C$35,0),MATCH(LMP_BY_NODE!$A18,DA_LMP_Basis!$C$23:$AF$23,0)))</f>
        <v>39.252945828145741</v>
      </c>
      <c r="T18" s="30">
        <f>ENERGY_PRICING!V$20*(1+INDEX(DA_LMP_Basis!$C$23:$AF$35,MATCH(LMP_BY_NODE!T$1,DA_LMP_Basis!$C$23:$C$35,0),MATCH(LMP_BY_NODE!$A18,DA_LMP_Basis!$C$23:$AF$23,0)))</f>
        <v>42.34914011671065</v>
      </c>
      <c r="U18" s="30">
        <f>ENERGY_PRICING!W$20*(1+INDEX(DA_LMP_Basis!$C$23:$AF$35,MATCH(LMP_BY_NODE!U$1,DA_LMP_Basis!$C$23:$C$35,0),MATCH(LMP_BY_NODE!$A18,DA_LMP_Basis!$C$23:$AF$23,0)))</f>
        <v>89.629975578724071</v>
      </c>
      <c r="V18" s="30">
        <f>ENERGY_PRICING!X$20*(1+INDEX(DA_LMP_Basis!$C$23:$AF$35,MATCH(LMP_BY_NODE!V$1,DA_LMP_Basis!$C$23:$C$35,0),MATCH(LMP_BY_NODE!$A18,DA_LMP_Basis!$C$23:$AF$23,0)))</f>
        <v>64.28139354982774</v>
      </c>
      <c r="W18" s="30">
        <f>ENERGY_PRICING!Y$20*(1+INDEX(DA_LMP_Basis!$C$23:$AF$35,MATCH(LMP_BY_NODE!W$1,DA_LMP_Basis!$C$23:$C$35,0),MATCH(LMP_BY_NODE!$A18,DA_LMP_Basis!$C$23:$AF$23,0)))</f>
        <v>78.847973469866389</v>
      </c>
      <c r="X18" s="30">
        <f>ENERGY_PRICING!Z$20*(1+INDEX(DA_LMP_Basis!$C$23:$AF$35,MATCH(LMP_BY_NODE!X$1,DA_LMP_Basis!$C$23:$C$35,0),MATCH(LMP_BY_NODE!$A18,DA_LMP_Basis!$C$23:$AF$23,0)))</f>
        <v>77.58640566616333</v>
      </c>
      <c r="Y18" s="30">
        <f>ENERGY_PRICING!AA$20*(1+INDEX(DA_LMP_Basis!$C$23:$AF$35,MATCH(LMP_BY_NODE!Y$1,DA_LMP_Basis!$C$23:$C$35,0),MATCH(LMP_BY_NODE!$A18,DA_LMP_Basis!$C$23:$AF$23,0)))</f>
        <v>128.75270327244098</v>
      </c>
      <c r="Z18" s="30">
        <f>ENERGY_PRICING!AB$20*(1+INDEX(DA_LMP_Basis!$C$23:$AF$35,MATCH(LMP_BY_NODE!Z$1,DA_LMP_Basis!$C$23:$C$35,0),MATCH(LMP_BY_NODE!$A18,DA_LMP_Basis!$C$23:$AF$23,0)))</f>
        <v>231.40574998061808</v>
      </c>
      <c r="AA18" s="30">
        <f>ENERGY_PRICING!AC$20*(1+INDEX(DA_LMP_Basis!$C$23:$AF$35,MATCH(LMP_BY_NODE!AA$1,DA_LMP_Basis!$C$23:$C$35,0),MATCH(LMP_BY_NODE!$A18,DA_LMP_Basis!$C$23:$AF$23,0)))</f>
        <v>275.94504739024399</v>
      </c>
      <c r="AB18" s="30">
        <f>ENERGY_PRICING!AD$20*(1+INDEX(DA_LMP_Basis!$C$23:$AF$35,MATCH(LMP_BY_NODE!AB$1,DA_LMP_Basis!$C$23:$C$35,0),MATCH(LMP_BY_NODE!$A18,DA_LMP_Basis!$C$23:$AF$23,0)))</f>
        <v>275.74893791228408</v>
      </c>
      <c r="AC18" s="30">
        <f>ENERGY_PRICING!AE$20*(1+INDEX(DA_LMP_Basis!$C$23:$AF$35,MATCH(LMP_BY_NODE!AC$1,DA_LMP_Basis!$C$23:$C$35,0),MATCH(LMP_BY_NODE!$A18,DA_LMP_Basis!$C$23:$AF$23,0)))</f>
        <v>143.88597875353238</v>
      </c>
      <c r="AD18" s="30">
        <f>ENERGY_PRICING!AF$20*(1+INDEX(DA_LMP_Basis!$C$23:$AF$35,MATCH(LMP_BY_NODE!AD$1,DA_LMP_Basis!$C$23:$C$35,0),MATCH(LMP_BY_NODE!$A18,DA_LMP_Basis!$C$23:$AF$23,0)))</f>
        <v>67.546724772251565</v>
      </c>
      <c r="AE18" s="30">
        <f>ENERGY_PRICING!AG$20*(1+INDEX(DA_LMP_Basis!$C$23:$AF$35,MATCH(LMP_BY_NODE!AE$1,DA_LMP_Basis!$C$23:$C$35,0),MATCH(LMP_BY_NODE!$A18,DA_LMP_Basis!$C$23:$AF$23,0)))</f>
        <v>49.365039940919189</v>
      </c>
      <c r="AF18" s="30">
        <f>ENERGY_PRICING!AH$20*(1+INDEX(DA_LMP_Basis!$C$23:$AF$35,MATCH(LMP_BY_NODE!AF$1,DA_LMP_Basis!$C$23:$C$35,0),MATCH(LMP_BY_NODE!$A18,DA_LMP_Basis!$C$23:$AF$23,0)))</f>
        <v>50.764294693963414</v>
      </c>
      <c r="AG18" s="30">
        <f>ENERGY_PRICING!AI$20*(1+INDEX(DA_LMP_Basis!$C$23:$AF$35,MATCH(LMP_BY_NODE!AG$1,DA_LMP_Basis!$C$23:$C$35,0),MATCH(LMP_BY_NODE!$A18,DA_LMP_Basis!$C$23:$AF$23,0)))</f>
        <v>56.487014332342653</v>
      </c>
      <c r="AH18" s="30">
        <f>ENERGY_PRICING!AJ$20*(1+INDEX(DA_LMP_Basis!$C$23:$AF$35,MATCH(LMP_BY_NODE!AH$1,DA_LMP_Basis!$C$23:$C$35,0),MATCH(LMP_BY_NODE!$A18,DA_LMP_Basis!$C$23:$AF$23,0)))</f>
        <v>56.684501584848093</v>
      </c>
      <c r="AI18" s="30">
        <f>ENERGY_PRICING!AK$20*(1+INDEX(DA_LMP_Basis!$C$23:$AF$35,MATCH(LMP_BY_NODE!AI$1,DA_LMP_Basis!$C$23:$C$35,0),MATCH(LMP_BY_NODE!$A18,DA_LMP_Basis!$C$23:$AF$23,0)))</f>
        <v>46.819985225099948</v>
      </c>
      <c r="AJ18" s="30">
        <f>ENERGY_PRICING!AL$20*(1+INDEX(DA_LMP_Basis!$C$23:$AF$35,MATCH(LMP_BY_NODE!AJ$1,DA_LMP_Basis!$C$23:$C$35,0),MATCH(LMP_BY_NODE!$A18,DA_LMP_Basis!$C$23:$AF$23,0)))</f>
        <v>46.618377466543549</v>
      </c>
      <c r="AK18" s="30">
        <f>ENERGY_PRICING!AM$20*(1+INDEX(DA_LMP_Basis!$C$23:$AF$35,MATCH(LMP_BY_NODE!AK$1,DA_LMP_Basis!$C$23:$C$35,0),MATCH(LMP_BY_NODE!$A18,DA_LMP_Basis!$C$23:$AF$23,0)))</f>
        <v>96.852415746269997</v>
      </c>
      <c r="AL18" s="30">
        <f>ENERGY_PRICING!AN$20*(1+INDEX(DA_LMP_Basis!$C$23:$AF$35,MATCH(LMP_BY_NODE!AL$1,DA_LMP_Basis!$C$23:$C$35,0),MATCH(LMP_BY_NODE!$A18,DA_LMP_Basis!$C$23:$AF$23,0)))</f>
        <v>157.49294163543291</v>
      </c>
      <c r="AM18" s="30">
        <f>ENERGY_PRICING!AO$20*(1+INDEX(DA_LMP_Basis!$C$23:$AF$35,MATCH(LMP_BY_NODE!AM$1,DA_LMP_Basis!$C$23:$C$35,0),MATCH(LMP_BY_NODE!$A18,DA_LMP_Basis!$C$23:$AF$23,0)))</f>
        <v>190.60098448817385</v>
      </c>
      <c r="AN18" s="30">
        <f>ENERGY_PRICING!AP$20*(1+INDEX(DA_LMP_Basis!$C$23:$AF$35,MATCH(LMP_BY_NODE!AN$1,DA_LMP_Basis!$C$23:$C$35,0),MATCH(LMP_BY_NODE!$A18,DA_LMP_Basis!$C$23:$AF$23,0)))</f>
        <v>165.76418514887277</v>
      </c>
      <c r="AO18" s="30">
        <f>ENERGY_PRICING!AQ$20*(1+INDEX(DA_LMP_Basis!$C$23:$AF$35,MATCH(LMP_BY_NODE!AO$1,DA_LMP_Basis!$C$23:$C$35,0),MATCH(LMP_BY_NODE!$A18,DA_LMP_Basis!$C$23:$AF$23,0)))</f>
        <v>95.834169369549983</v>
      </c>
      <c r="AP18" s="30">
        <f>ENERGY_PRICING!AR$20*(1+INDEX(DA_LMP_Basis!$C$23:$AF$35,MATCH(LMP_BY_NODE!AP$1,DA_LMP_Basis!$C$23:$C$35,0),MATCH(LMP_BY_NODE!$A18,DA_LMP_Basis!$C$23:$AF$23,0)))</f>
        <v>57.102584713280883</v>
      </c>
      <c r="AQ18" s="30">
        <f>ENERGY_PRICING!AS$20*(1+INDEX(DA_LMP_Basis!$C$23:$AF$35,MATCH(LMP_BY_NODE!AQ$1,DA_LMP_Basis!$C$23:$C$35,0),MATCH(LMP_BY_NODE!$A18,DA_LMP_Basis!$C$23:$AF$23,0)))</f>
        <v>39.15481346357538</v>
      </c>
      <c r="AR18" s="30">
        <f>ENERGY_PRICING!AT$20*(1+INDEX(DA_LMP_Basis!$C$23:$AF$35,MATCH(LMP_BY_NODE!AR$1,DA_LMP_Basis!$C$23:$C$35,0),MATCH(LMP_BY_NODE!$A18,DA_LMP_Basis!$C$23:$AF$23,0)))</f>
        <v>39.99362581436106</v>
      </c>
      <c r="AS18" s="30">
        <f>ENERGY_PRICING!AU$20*(1+INDEX(DA_LMP_Basis!$C$23:$AF$35,MATCH(LMP_BY_NODE!AS$1,DA_LMP_Basis!$C$23:$C$35,0),MATCH(LMP_BY_NODE!$A18,DA_LMP_Basis!$C$23:$AF$23,0)))</f>
        <v>52.355607569339107</v>
      </c>
      <c r="AT18" s="30">
        <f>ENERGY_PRICING!AV$20*(1+INDEX(DA_LMP_Basis!$C$23:$AF$35,MATCH(LMP_BY_NODE!AT$1,DA_LMP_Basis!$C$23:$C$35,0),MATCH(LMP_BY_NODE!$A18,DA_LMP_Basis!$C$23:$AF$23,0)))</f>
        <v>52.538650791119046</v>
      </c>
      <c r="AU18" s="30">
        <f>ENERGY_PRICING!AW$20*(1+INDEX(DA_LMP_Basis!$C$23:$AF$35,MATCH(LMP_BY_NODE!AU$1,DA_LMP_Basis!$C$23:$C$35,0),MATCH(LMP_BY_NODE!$A18,DA_LMP_Basis!$C$23:$AF$23,0)))</f>
        <v>41.031042323394139</v>
      </c>
      <c r="AV18" s="30">
        <f>ENERGY_PRICING!AX$20*(1+INDEX(DA_LMP_Basis!$C$23:$AF$35,MATCH(LMP_BY_NODE!AV$1,DA_LMP_Basis!$C$23:$C$35,0),MATCH(LMP_BY_NODE!$A18,DA_LMP_Basis!$C$23:$AF$23,0)))</f>
        <v>40.854361864519973</v>
      </c>
      <c r="AW18" s="30">
        <f>ENERGY_PRICING!AY$20*(1+INDEX(DA_LMP_Basis!$C$23:$AF$35,MATCH(LMP_BY_NODE!AW$1,DA_LMP_Basis!$C$23:$C$35,0),MATCH(LMP_BY_NODE!$A18,DA_LMP_Basis!$C$23:$AF$23,0)))</f>
        <v>65.270939460189084</v>
      </c>
      <c r="AX18" s="30">
        <f>ENERGY_PRICING!AZ$20*(1+INDEX(DA_LMP_Basis!$C$23:$AF$35,MATCH(LMP_BY_NODE!AX$1,DA_LMP_Basis!$C$23:$C$35,0),MATCH(LMP_BY_NODE!$A18,DA_LMP_Basis!$C$23:$AF$23,0)))</f>
        <v>101.96206882622732</v>
      </c>
      <c r="AY18" s="30">
        <f>ENERGY_PRICING!BA$20*(1+INDEX(DA_LMP_Basis!$C$23:$AF$35,MATCH(LMP_BY_NODE!AY$1,DA_LMP_Basis!$C$23:$C$35,0),MATCH(LMP_BY_NODE!$A18,DA_LMP_Basis!$C$23:$AF$23,0)))</f>
        <v>186.64824324661819</v>
      </c>
      <c r="AZ18" s="30">
        <f>ENERGY_PRICING!BB$20*(1+INDEX(DA_LMP_Basis!$C$23:$AF$35,MATCH(LMP_BY_NODE!AZ$1,DA_LMP_Basis!$C$23:$C$35,0),MATCH(LMP_BY_NODE!$A18,DA_LMP_Basis!$C$23:$AF$23,0)))</f>
        <v>162.24910823705667</v>
      </c>
      <c r="BA18" s="30">
        <f>ENERGY_PRICING!BC$20*(1+INDEX(DA_LMP_Basis!$C$23:$AF$35,MATCH(LMP_BY_NODE!BA$1,DA_LMP_Basis!$C$23:$C$35,0),MATCH(LMP_BY_NODE!$A18,DA_LMP_Basis!$C$23:$AF$23,0)))</f>
        <v>91.664752954252393</v>
      </c>
      <c r="BB18" s="30">
        <f>ENERGY_PRICING!BD$20*(1+INDEX(DA_LMP_Basis!$C$23:$AF$35,MATCH(LMP_BY_NODE!BB$1,DA_LMP_Basis!$C$23:$C$35,0),MATCH(LMP_BY_NODE!$A18,DA_LMP_Basis!$C$23:$AF$23,0)))</f>
        <v>50.677621699662467</v>
      </c>
      <c r="BC18" s="30">
        <f>ENERGY_PRICING!BE$20*(1+INDEX(DA_LMP_Basis!$C$23:$AF$35,MATCH(LMP_BY_NODE!BC$1,DA_LMP_Basis!$C$23:$C$35,0),MATCH(LMP_BY_NODE!$A18,DA_LMP_Basis!$C$23:$AF$23,0)))</f>
        <v>34.357234678372407</v>
      </c>
      <c r="BD18" s="30">
        <f>ENERGY_PRICING!BF$20*(1+INDEX(DA_LMP_Basis!$C$23:$AF$35,MATCH(LMP_BY_NODE!BD$1,DA_LMP_Basis!$C$23:$C$35,0),MATCH(LMP_BY_NODE!$A18,DA_LMP_Basis!$C$23:$AF$23,0)))</f>
        <v>34.840198559688709</v>
      </c>
      <c r="BE18" s="30">
        <f>ENERGY_PRICING!BG$20*(1+INDEX(DA_LMP_Basis!$C$23:$AF$35,MATCH(LMP_BY_NODE!BE$1,DA_LMP_Basis!$C$23:$C$35,0),MATCH(LMP_BY_NODE!$A18,DA_LMP_Basis!$C$23:$AF$23,0)))</f>
        <v>45.640946559134704</v>
      </c>
      <c r="BF18" s="30">
        <f>ENERGY_PRICING!BH$20*(1+INDEX(DA_LMP_Basis!$C$23:$AF$35,MATCH(LMP_BY_NODE!BF$1,DA_LMP_Basis!$C$23:$C$35,0),MATCH(LMP_BY_NODE!$A18,DA_LMP_Basis!$C$23:$AF$23,0)))</f>
        <v>45.800514297742367</v>
      </c>
      <c r="BG18" s="30">
        <f>ENERGY_PRICING!BI$20*(1+INDEX(DA_LMP_Basis!$C$23:$AF$35,MATCH(LMP_BY_NODE!BG$1,DA_LMP_Basis!$C$23:$C$35,0),MATCH(LMP_BY_NODE!$A18,DA_LMP_Basis!$C$23:$AF$23,0)))</f>
        <v>36.471883934474768</v>
      </c>
      <c r="BH18" s="30">
        <f>ENERGY_PRICING!BJ$20*(1+INDEX(DA_LMP_Basis!$C$23:$AF$35,MATCH(LMP_BY_NODE!BH$1,DA_LMP_Basis!$C$23:$C$35,0),MATCH(LMP_BY_NODE!$A18,DA_LMP_Basis!$C$23:$AF$23,0)))</f>
        <v>36.314835299473984</v>
      </c>
      <c r="BI18" s="30">
        <f>ENERGY_PRICING!BK$20*(1+INDEX(DA_LMP_Basis!$C$23:$AF$35,MATCH(LMP_BY_NODE!BI$1,DA_LMP_Basis!$C$23:$C$35,0),MATCH(LMP_BY_NODE!$A18,DA_LMP_Basis!$C$23:$AF$23,0)))</f>
        <v>62.760650226306879</v>
      </c>
      <c r="BJ18" s="30">
        <f>ENERGY_PRICING!BL$20*(1+INDEX(DA_LMP_Basis!$C$23:$AF$35,MATCH(LMP_BY_NODE!BJ$1,DA_LMP_Basis!$C$23:$C$35,0),MATCH(LMP_BY_NODE!$A18,DA_LMP_Basis!$C$23:$AF$23,0)))</f>
        <v>98.449066359396966</v>
      </c>
      <c r="BK18" s="30">
        <f>ENERGY_PRICING!BM$20*(1+INDEX(DA_LMP_Basis!$C$23:$AF$35,MATCH(LMP_BY_NODE!BK$1,DA_LMP_Basis!$C$23:$C$35,0),MATCH(LMP_BY_NODE!$A18,DA_LMP_Basis!$C$23:$AF$23,0)))</f>
        <v>185.44493153333894</v>
      </c>
      <c r="BL18" s="30">
        <f>ENERGY_PRICING!BN$20*(1+INDEX(DA_LMP_Basis!$C$23:$AF$35,MATCH(LMP_BY_NODE!BL$1,DA_LMP_Basis!$C$23:$C$35,0),MATCH(LMP_BY_NODE!$A18,DA_LMP_Basis!$C$23:$AF$23,0)))</f>
        <v>161.17903231693364</v>
      </c>
      <c r="BM18" s="30">
        <f>ENERGY_PRICING!BO$20*(1+INDEX(DA_LMP_Basis!$C$23:$AF$35,MATCH(LMP_BY_NODE!BM$1,DA_LMP_Basis!$C$23:$C$35,0),MATCH(LMP_BY_NODE!$A18,DA_LMP_Basis!$C$23:$AF$23,0)))</f>
        <v>90.395479985579144</v>
      </c>
      <c r="BN18" s="30">
        <f>ENERGY_PRICING!BP$20*(1+INDEX(DA_LMP_Basis!$C$23:$AF$35,MATCH(LMP_BY_NODE!BN$1,DA_LMP_Basis!$C$23:$C$35,0),MATCH(LMP_BY_NODE!$A18,DA_LMP_Basis!$C$23:$AF$23,0)))</f>
        <v>48.721704836096009</v>
      </c>
      <c r="BO18" s="30">
        <f>ENERGY_PRICING!BQ$20*(1+INDEX(DA_LMP_Basis!$C$23:$AF$35,MATCH(LMP_BY_NODE!BO$1,DA_LMP_Basis!$C$23:$C$35,0),MATCH(LMP_BY_NODE!$A18,DA_LMP_Basis!$C$23:$AF$23,0)))</f>
        <v>32.896733624844565</v>
      </c>
      <c r="BP18" s="30">
        <f>ENERGY_PRICING!BR$20*(1+INDEX(DA_LMP_Basis!$C$23:$AF$35,MATCH(LMP_BY_NODE!BP$1,DA_LMP_Basis!$C$23:$C$35,0),MATCH(LMP_BY_NODE!$A18,DA_LMP_Basis!$C$23:$AF$23,0)))</f>
        <v>33.27136847440859</v>
      </c>
      <c r="BQ18" s="30">
        <f>ENERGY_PRICING!BS$20*(1+INDEX(DA_LMP_Basis!$C$23:$AF$35,MATCH(LMP_BY_NODE!BQ$1,DA_LMP_Basis!$C$23:$C$35,0),MATCH(LMP_BY_NODE!$A18,DA_LMP_Basis!$C$23:$AF$23,0)))</f>
        <v>43.596838495764757</v>
      </c>
      <c r="BR18" s="30">
        <f>ENERGY_PRICING!BT$20*(1+INDEX(DA_LMP_Basis!$C$23:$AF$35,MATCH(LMP_BY_NODE!BR$1,DA_LMP_Basis!$C$23:$C$35,0),MATCH(LMP_BY_NODE!$A18,DA_LMP_Basis!$C$23:$AF$23,0)))</f>
        <v>43.749259719548967</v>
      </c>
      <c r="BS18" s="30">
        <f>ENERGY_PRICING!BU$20*(1+INDEX(DA_LMP_Basis!$C$23:$AF$35,MATCH(LMP_BY_NODE!BS$1,DA_LMP_Basis!$C$23:$C$35,0),MATCH(LMP_BY_NODE!$A18,DA_LMP_Basis!$C$23:$AF$23,0)))</f>
        <v>35.083963917245619</v>
      </c>
      <c r="BT18" s="30">
        <f>ENERGY_PRICING!BV$20*(1+INDEX(DA_LMP_Basis!$C$23:$AF$35,MATCH(LMP_BY_NODE!BT$1,DA_LMP_Basis!$C$23:$C$35,0),MATCH(LMP_BY_NODE!$A18,DA_LMP_Basis!$C$23:$AF$23,0)))</f>
        <v>34.932891692582942</v>
      </c>
      <c r="BU18" s="30">
        <f>ENERGY_PRICING!BW$20*(1+INDEX(DA_LMP_Basis!$C$23:$AF$35,MATCH(LMP_BY_NODE!BU$1,DA_LMP_Basis!$C$23:$C$35,0),MATCH(LMP_BY_NODE!$A18,DA_LMP_Basis!$C$23:$AF$23,0)))</f>
        <v>61.99645640377868</v>
      </c>
      <c r="BV18" s="30">
        <f>ENERGY_PRICING!BX$20*(1+INDEX(DA_LMP_Basis!$C$23:$AF$35,MATCH(LMP_BY_NODE!BV$1,DA_LMP_Basis!$C$23:$C$35,0),MATCH(LMP_BY_NODE!$A18,DA_LMP_Basis!$C$23:$AF$23,0)))</f>
        <v>97.37962195138094</v>
      </c>
      <c r="BW18" s="30">
        <f>ENERGY_PRICING!BY$20*(1+INDEX(DA_LMP_Basis!$C$23:$AF$35,MATCH(LMP_BY_NODE!BW$1,DA_LMP_Basis!$C$23:$C$35,0),MATCH(LMP_BY_NODE!$A18,DA_LMP_Basis!$C$23:$AF$23,0)))</f>
        <v>184.94956589183107</v>
      </c>
      <c r="BX18" s="30">
        <f>ENERGY_PRICING!BZ$20*(1+INDEX(DA_LMP_Basis!$C$23:$AF$35,MATCH(LMP_BY_NODE!BX$1,DA_LMP_Basis!$C$23:$C$35,0),MATCH(LMP_BY_NODE!$A18,DA_LMP_Basis!$C$23:$AF$23,0)))</f>
        <v>160.73851566710456</v>
      </c>
      <c r="BY18" s="30">
        <f>ENERGY_PRICING!CA$20*(1+INDEX(DA_LMP_Basis!$C$23:$AF$35,MATCH(LMP_BY_NODE!BY$1,DA_LMP_Basis!$C$23:$C$35,0),MATCH(LMP_BY_NODE!$A18,DA_LMP_Basis!$C$23:$AF$23,0)))</f>
        <v>89.87296016678512</v>
      </c>
      <c r="BZ18" s="30">
        <f>ENERGY_PRICING!CB$20*(1+INDEX(DA_LMP_Basis!$C$23:$AF$35,MATCH(LMP_BY_NODE!BZ$1,DA_LMP_Basis!$C$23:$C$35,0),MATCH(LMP_BY_NODE!$A18,DA_LMP_Basis!$C$23:$AF$23,0)))</f>
        <v>47.916515290308084</v>
      </c>
      <c r="CA18" s="30">
        <f>ENERGY_PRICING!CC$20*(1+INDEX(DA_LMP_Basis!$C$23:$AF$35,MATCH(LMP_BY_NODE!CA$1,DA_LMP_Basis!$C$23:$C$35,0),MATCH(LMP_BY_NODE!$A18,DA_LMP_Basis!$C$23:$AF$23,0)))</f>
        <v>32.295491209168169</v>
      </c>
      <c r="CB18" s="30">
        <f>ENERGY_PRICING!CD$20*(1+INDEX(DA_LMP_Basis!$C$23:$AF$35,MATCH(LMP_BY_NODE!CB$1,DA_LMP_Basis!$C$23:$C$35,0),MATCH(LMP_BY_NODE!$A18,DA_LMP_Basis!$C$23:$AF$23,0)))</f>
        <v>32.625530398509092</v>
      </c>
      <c r="CC18" s="30">
        <f>ENERGY_PRICING!CE$20*(1+INDEX(DA_LMP_Basis!$C$23:$AF$35,MATCH(LMP_BY_NODE!CC$1,DA_LMP_Basis!$C$23:$C$35,0),MATCH(LMP_BY_NODE!$A18,DA_LMP_Basis!$C$23:$AF$23,0)))</f>
        <v>42.755343402724293</v>
      </c>
      <c r="CD18" s="30">
        <f>ENERGY_PRICING!CF$20*(1+INDEX(DA_LMP_Basis!$C$23:$AF$35,MATCH(LMP_BY_NODE!CD$1,DA_LMP_Basis!$C$23:$C$35,0),MATCH(LMP_BY_NODE!$A18,DA_LMP_Basis!$C$23:$AF$23,0)))</f>
        <v>42.904822630797</v>
      </c>
      <c r="CE18" s="30">
        <f>ENERGY_PRICING!CG$20*(1+INDEX(DA_LMP_Basis!$C$23:$AF$35,MATCH(LMP_BY_NODE!CE$1,DA_LMP_Basis!$C$23:$C$35,0),MATCH(LMP_BY_NODE!$A18,DA_LMP_Basis!$C$23:$AF$23,0)))</f>
        <v>34.512600834755006</v>
      </c>
      <c r="CF18" s="30">
        <f>ENERGY_PRICING!CH$20*(1+INDEX(DA_LMP_Basis!$C$23:$AF$35,MATCH(LMP_BY_NODE!CF$1,DA_LMP_Basis!$C$23:$C$35,0),MATCH(LMP_BY_NODE!$A18,DA_LMP_Basis!$C$23:$AF$23,0)))</f>
        <v>34.363988910535163</v>
      </c>
      <c r="CG18" s="30">
        <f>ENERGY_PRICING!CI$20*(1+INDEX(DA_LMP_Basis!$C$23:$AF$35,MATCH(LMP_BY_NODE!CG$1,DA_LMP_Basis!$C$23:$C$35,0),MATCH(LMP_BY_NODE!$A18,DA_LMP_Basis!$C$23:$AF$23,0)))</f>
        <v>61.681861807087351</v>
      </c>
      <c r="CH18" s="30">
        <f>ENERGY_PRICING!CJ$20*(1+INDEX(DA_LMP_Basis!$C$23:$AF$35,MATCH(LMP_BY_NODE!CH$1,DA_LMP_Basis!$C$23:$C$35,0),MATCH(LMP_BY_NODE!$A18,DA_LMP_Basis!$C$23:$AF$23,0)))</f>
        <v>96.939365275253238</v>
      </c>
      <c r="CI18" s="30">
        <f>ENERGY_PRICING!CK$20*(1+INDEX(DA_LMP_Basis!$C$23:$AF$35,MATCH(LMP_BY_NODE!CI$1,DA_LMP_Basis!$C$23:$C$35,0),MATCH(LMP_BY_NODE!$A18,DA_LMP_Basis!$C$23:$AF$23,0)))</f>
        <v>186.80588368622759</v>
      </c>
      <c r="CJ18" s="30">
        <f>ENERGY_PRICING!CL$20*(1+INDEX(DA_LMP_Basis!$C$23:$AF$35,MATCH(LMP_BY_NODE!CJ$1,DA_LMP_Basis!$C$23:$C$35,0),MATCH(LMP_BY_NODE!$A18,DA_LMP_Basis!$C$23:$AF$23,0)))</f>
        <v>162.38929405641008</v>
      </c>
      <c r="CK18" s="30">
        <f>ENERGY_PRICING!CM$20*(1+INDEX(DA_LMP_Basis!$C$23:$AF$35,MATCH(LMP_BY_NODE!CK$1,DA_LMP_Basis!$C$23:$C$35,0),MATCH(LMP_BY_NODE!$A18,DA_LMP_Basis!$C$23:$AF$23,0)))</f>
        <v>91.831034680390204</v>
      </c>
      <c r="CL18" s="30">
        <f>ENERGY_PRICING!CN$20*(1+INDEX(DA_LMP_Basis!$C$23:$AF$35,MATCH(LMP_BY_NODE!CL$1,DA_LMP_Basis!$C$23:$C$35,0),MATCH(LMP_BY_NODE!$A18,DA_LMP_Basis!$C$23:$AF$23,0)))</f>
        <v>50.933857545129044</v>
      </c>
      <c r="CM18" s="30">
        <f>ENERGY_PRICING!CO$20*(1+INDEX(DA_LMP_Basis!$C$23:$AF$35,MATCH(LMP_BY_NODE!CM$1,DA_LMP_Basis!$C$23:$C$35,0),MATCH(LMP_BY_NODE!$A18,DA_LMP_Basis!$C$23:$AF$23,0)))</f>
        <v>34.548568333307607</v>
      </c>
      <c r="CN18" s="30">
        <f>ENERGY_PRICING!CP$20*(1+INDEX(DA_LMP_Basis!$C$23:$AF$35,MATCH(LMP_BY_NODE!CN$1,DA_LMP_Basis!$C$23:$C$35,0),MATCH(LMP_BY_NODE!$A18,DA_LMP_Basis!$C$23:$AF$23,0)))</f>
        <v>35.045723912418772</v>
      </c>
      <c r="CO18" s="30">
        <f>ENERGY_PRICING!CQ$20*(1+INDEX(DA_LMP_Basis!$C$23:$AF$35,MATCH(LMP_BY_NODE!CO$1,DA_LMP_Basis!$C$23:$C$35,0),MATCH(LMP_BY_NODE!$A18,DA_LMP_Basis!$C$23:$AF$23,0)))</f>
        <v>45.908735935871086</v>
      </c>
      <c r="CP18" s="30">
        <f>ENERGY_PRICING!CR$20*(1+INDEX(DA_LMP_Basis!$C$23:$AF$35,MATCH(LMP_BY_NODE!CP$1,DA_LMP_Basis!$C$23:$C$35,0),MATCH(LMP_BY_NODE!$A18,DA_LMP_Basis!$C$23:$AF$23,0)))</f>
        <v>46.06923990714899</v>
      </c>
      <c r="CQ18" s="30">
        <f>ENERGY_PRICING!CS$20*(1+INDEX(DA_LMP_Basis!$C$23:$AF$35,MATCH(LMP_BY_NODE!CQ$1,DA_LMP_Basis!$C$23:$C$35,0),MATCH(LMP_BY_NODE!$A18,DA_LMP_Basis!$C$23:$AF$23,0)))</f>
        <v>36.653709075245949</v>
      </c>
      <c r="CR18" s="30">
        <f>ENERGY_PRICING!CT$20*(1+INDEX(DA_LMP_Basis!$C$23:$AF$35,MATCH(LMP_BY_NODE!CR$1,DA_LMP_Basis!$C$23:$C$35,0),MATCH(LMP_BY_NODE!$A18,DA_LMP_Basis!$C$23:$AF$23,0)))</f>
        <v>36.495877497685406</v>
      </c>
      <c r="CS18" s="30">
        <f>ENERGY_PRICING!CU$20*(1+INDEX(DA_LMP_Basis!$C$23:$AF$35,MATCH(LMP_BY_NODE!CS$1,DA_LMP_Basis!$C$23:$C$35,0),MATCH(LMP_BY_NODE!$A18,DA_LMP_Basis!$C$23:$AF$23,0)))</f>
        <v>62.860763811839767</v>
      </c>
      <c r="CT18" s="30">
        <f>ENERGY_PRICING!CV$20*(1+INDEX(DA_LMP_Basis!$C$23:$AF$35,MATCH(LMP_BY_NODE!CT$1,DA_LMP_Basis!$C$23:$C$35,0),MATCH(LMP_BY_NODE!$A18,DA_LMP_Basis!$C$23:$AF$23,0)))</f>
        <v>98.589169447197875</v>
      </c>
      <c r="CU18" s="30">
        <f>ENERGY_PRICING!CW$20*(1+INDEX(DA_LMP_Basis!$C$23:$AF$35,MATCH(LMP_BY_NODE!CU$1,DA_LMP_Basis!$C$23:$C$35,0),MATCH(LMP_BY_NODE!$A18,DA_LMP_Basis!$C$23:$AF$23,0)))</f>
        <v>188.36531124966416</v>
      </c>
      <c r="CV18" s="30">
        <f>ENERGY_PRICING!CX$20*(1+INDEX(DA_LMP_Basis!$C$23:$AF$35,MATCH(LMP_BY_NODE!CV$1,DA_LMP_Basis!$C$23:$C$35,0),MATCH(LMP_BY_NODE!$A18,DA_LMP_Basis!$C$23:$AF$23,0)))</f>
        <v>163.77605516443754</v>
      </c>
      <c r="CW18" s="30">
        <f>ENERGY_PRICING!CY$20*(1+INDEX(DA_LMP_Basis!$C$23:$AF$35,MATCH(LMP_BY_NODE!CW$1,DA_LMP_Basis!$C$23:$C$35,0),MATCH(LMP_BY_NODE!$A18,DA_LMP_Basis!$C$23:$AF$23,0)))</f>
        <v>93.475944499708703</v>
      </c>
      <c r="CX18" s="30">
        <f>ENERGY_PRICING!CZ$20*(1+INDEX(DA_LMP_Basis!$C$23:$AF$35,MATCH(LMP_BY_NODE!CX$1,DA_LMP_Basis!$C$23:$C$35,0),MATCH(LMP_BY_NODE!$A18,DA_LMP_Basis!$C$23:$AF$23,0)))</f>
        <v>53.468621094071636</v>
      </c>
      <c r="CY18" s="30">
        <f>ENERGY_PRICING!DA$20*(1+INDEX(DA_LMP_Basis!$C$23:$AF$35,MATCH(LMP_BY_NODE!CY$1,DA_LMP_Basis!$C$23:$C$35,0),MATCH(LMP_BY_NODE!$A18,DA_LMP_Basis!$C$23:$AF$23,0)))</f>
        <v>36.441299513570691</v>
      </c>
      <c r="CZ18" s="30">
        <f>ENERGY_PRICING!DB$20*(1+INDEX(DA_LMP_Basis!$C$23:$AF$35,MATCH(LMP_BY_NODE!CZ$1,DA_LMP_Basis!$C$23:$C$35,0),MATCH(LMP_BY_NODE!$A18,DA_LMP_Basis!$C$23:$AF$23,0)))</f>
        <v>37.078843718646887</v>
      </c>
      <c r="DA18" s="30">
        <f>ENERGY_PRICING!DC$20*(1+INDEX(DA_LMP_Basis!$C$23:$AF$35,MATCH(LMP_BY_NODE!DA$1,DA_LMP_Basis!$C$23:$C$35,0),MATCH(LMP_BY_NODE!$A18,DA_LMP_Basis!$C$23:$AF$23,0)))</f>
        <v>48.557790558613064</v>
      </c>
      <c r="DB18" s="30">
        <f>ENERGY_PRICING!DD$20*(1+INDEX(DA_LMP_Basis!$C$23:$AF$35,MATCH(LMP_BY_NODE!DB$1,DA_LMP_Basis!$C$23:$C$35,0),MATCH(LMP_BY_NODE!$A18,DA_LMP_Basis!$C$23:$AF$23,0)))</f>
        <v>48.727556030527275</v>
      </c>
      <c r="DC18" s="30">
        <f>ENERGY_PRICING!DE$20*(1+INDEX(DA_LMP_Basis!$C$23:$AF$35,MATCH(LMP_BY_NODE!DC$1,DA_LMP_Basis!$C$23:$C$35,0),MATCH(LMP_BY_NODE!$A18,DA_LMP_Basis!$C$23:$AF$23,0)))</f>
        <v>38.452379117951807</v>
      </c>
      <c r="DD18" s="30">
        <f>ENERGY_PRICING!DF$20*(1+INDEX(DA_LMP_Basis!$C$23:$AF$35,MATCH(LMP_BY_NODE!DD$1,DA_LMP_Basis!$C$23:$C$35,0),MATCH(LMP_BY_NODE!$A18,DA_LMP_Basis!$C$23:$AF$23,0)))</f>
        <v>38.286802432528695</v>
      </c>
      <c r="DE18" s="30">
        <f>ENERGY_PRICING!DG$20*(1+INDEX(DA_LMP_Basis!$C$23:$AF$35,MATCH(LMP_BY_NODE!DE$1,DA_LMP_Basis!$C$23:$C$35,0),MATCH(LMP_BY_NODE!$A18,DA_LMP_Basis!$C$23:$AF$23,0)))</f>
        <v>63.85111809619292</v>
      </c>
      <c r="DF18" s="30">
        <f>ENERGY_PRICING!DH$20*(1+INDEX(DA_LMP_Basis!$C$23:$AF$35,MATCH(LMP_BY_NODE!DF$1,DA_LMP_Basis!$C$23:$C$35,0),MATCH(LMP_BY_NODE!$A18,DA_LMP_Basis!$C$23:$AF$23,0)))</f>
        <v>99.975112149341442</v>
      </c>
      <c r="DG18" s="30">
        <f>ENERGY_PRICING!DI$20*(1+INDEX(DA_LMP_Basis!$C$23:$AF$35,MATCH(LMP_BY_NODE!DG$1,DA_LMP_Basis!$C$23:$C$35,0),MATCH(LMP_BY_NODE!$A18,DA_LMP_Basis!$C$23:$AF$23,0)))</f>
        <v>190.75518979768802</v>
      </c>
      <c r="DH18" s="30">
        <f>ENERGY_PRICING!DJ$20*(1+INDEX(DA_LMP_Basis!$C$23:$AF$35,MATCH(LMP_BY_NODE!DH$1,DA_LMP_Basis!$C$23:$C$35,0),MATCH(LMP_BY_NODE!$A18,DA_LMP_Basis!$C$23:$AF$23,0)))</f>
        <v>165.90131619035211</v>
      </c>
      <c r="DI18" s="30">
        <f>ENERGY_PRICING!DK$20*(1+INDEX(DA_LMP_Basis!$C$23:$AF$35,MATCH(LMP_BY_NODE!DI$1,DA_LMP_Basis!$C$23:$C$35,0),MATCH(LMP_BY_NODE!$A18,DA_LMP_Basis!$C$23:$AF$23,0)))</f>
        <v>95.99682766401537</v>
      </c>
      <c r="DJ18" s="30">
        <f>ENERGY_PRICING!DL$20*(1+INDEX(DA_LMP_Basis!$C$23:$AF$35,MATCH(LMP_BY_NODE!DJ$1,DA_LMP_Basis!$C$23:$C$35,0),MATCH(LMP_BY_NODE!$A18,DA_LMP_Basis!$C$23:$AF$23,0)))</f>
        <v>57.353236944121626</v>
      </c>
      <c r="DK18" s="30">
        <f>ENERGY_PRICING!DM$20*(1+INDEX(DA_LMP_Basis!$C$23:$AF$35,MATCH(LMP_BY_NODE!DK$1,DA_LMP_Basis!$C$23:$C$35,0),MATCH(LMP_BY_NODE!$A18,DA_LMP_Basis!$C$23:$AF$23,0)))</f>
        <v>39.341977782279848</v>
      </c>
      <c r="DL18" s="30">
        <f>ENERGY_PRICING!DN$20*(1+INDEX(DA_LMP_Basis!$C$23:$AF$35,MATCH(LMP_BY_NODE!DL$1,DA_LMP_Basis!$C$23:$C$35,0),MATCH(LMP_BY_NODE!$A18,DA_LMP_Basis!$C$23:$AF$23,0)))</f>
        <v>40.194672580719264</v>
      </c>
      <c r="DM18" s="30">
        <f>ENERGY_PRICING!DO$20*(1+INDEX(DA_LMP_Basis!$C$23:$AF$35,MATCH(LMP_BY_NODE!DM$1,DA_LMP_Basis!$C$23:$C$35,0),MATCH(LMP_BY_NODE!$A18,DA_LMP_Basis!$C$23:$AF$23,0)))</f>
        <v>52.617561569382318</v>
      </c>
      <c r="DN18" s="30">
        <f>ENERGY_PRICING!DP$20*(1+INDEX(DA_LMP_Basis!$C$23:$AF$35,MATCH(LMP_BY_NODE!DN$1,DA_LMP_Basis!$C$23:$C$35,0),MATCH(LMP_BY_NODE!$A18,DA_LMP_Basis!$C$23:$AF$23,0)))</f>
        <v>52.801520622461943</v>
      </c>
      <c r="DO18" s="30">
        <f>ENERGY_PRICING!DQ$20*(1+INDEX(DA_LMP_Basis!$C$23:$AF$35,MATCH(LMP_BY_NODE!DO$1,DA_LMP_Basis!$C$23:$C$35,0),MATCH(LMP_BY_NODE!$A18,DA_LMP_Basis!$C$23:$AF$23,0)))</f>
        <v>41.208905327199247</v>
      </c>
      <c r="DP18" s="30">
        <f>ENERGY_PRICING!DR$20*(1+INDEX(DA_LMP_Basis!$C$23:$AF$35,MATCH(LMP_BY_NODE!DP$1,DA_LMP_Basis!$C$23:$C$35,0),MATCH(LMP_BY_NODE!$A18,DA_LMP_Basis!$C$23:$AF$23,0)))</f>
        <v>41.031458986803443</v>
      </c>
      <c r="DQ18" s="30">
        <f>ENERGY_PRICING!DS$20*(1+INDEX(DA_LMP_Basis!$C$23:$AF$35,MATCH(LMP_BY_NODE!DQ$1,DA_LMP_Basis!$C$23:$C$35,0),MATCH(LMP_BY_NODE!$A18,DA_LMP_Basis!$C$23:$AF$23,0)))</f>
        <v>65.368871478660523</v>
      </c>
      <c r="DR18" s="30">
        <f>ENERGY_PRICING!DT$20*(1+INDEX(DA_LMP_Basis!$C$23:$AF$35,MATCH(LMP_BY_NODE!DR$1,DA_LMP_Basis!$C$23:$C$35,0),MATCH(LMP_BY_NODE!$A18,DA_LMP_Basis!$C$23:$AF$23,0)))</f>
        <v>102.09911893895071</v>
      </c>
      <c r="DS18" s="30">
        <f>ENERGY_PRICING!DU$20*(1+INDEX(DA_LMP_Basis!$C$23:$AF$35,MATCH(LMP_BY_NODE!DS$1,DA_LMP_Basis!$C$23:$C$35,0),MATCH(LMP_BY_NODE!$A18,DA_LMP_Basis!$C$23:$AF$23,0)))</f>
        <v>193.51353299151683</v>
      </c>
      <c r="DT18" s="30">
        <f>ENERGY_PRICING!DV$20*(1+INDEX(DA_LMP_Basis!$C$23:$AF$35,MATCH(LMP_BY_NODE!DT$1,DA_LMP_Basis!$C$23:$C$35,0),MATCH(LMP_BY_NODE!$A18,DA_LMP_Basis!$C$23:$AF$23,0)))</f>
        <v>168.35424388861875</v>
      </c>
      <c r="DU18" s="30">
        <f>ENERGY_PRICING!DW$20*(1+INDEX(DA_LMP_Basis!$C$23:$AF$35,MATCH(LMP_BY_NODE!DU$1,DA_LMP_Basis!$C$23:$C$35,0),MATCH(LMP_BY_NODE!$A18,DA_LMP_Basis!$C$23:$AF$23,0)))</f>
        <v>98.906373391538892</v>
      </c>
      <c r="DV18" s="30">
        <f>ENERGY_PRICING!DX$20*(1+INDEX(DA_LMP_Basis!$C$23:$AF$35,MATCH(LMP_BY_NODE!DV$1,DA_LMP_Basis!$C$23:$C$35,0),MATCH(LMP_BY_NODE!$A18,DA_LMP_Basis!$C$23:$AF$23,0)))</f>
        <v>61.836771766209161</v>
      </c>
      <c r="DW18" s="30">
        <f>ENERGY_PRICING!DY$20*(1+INDEX(DA_LMP_Basis!$C$23:$AF$35,MATCH(LMP_BY_NODE!DW$1,DA_LMP_Basis!$C$23:$C$35,0),MATCH(LMP_BY_NODE!$A18,DA_LMP_Basis!$C$23:$AF$23,0)))</f>
        <v>42.689874338193533</v>
      </c>
      <c r="DX18" s="30">
        <f>ENERGY_PRICING!DZ$20*(1+INDEX(DA_LMP_Basis!$C$23:$AF$35,MATCH(LMP_BY_NODE!DX$1,DA_LMP_Basis!$C$23:$C$35,0),MATCH(LMP_BY_NODE!$A18,DA_LMP_Basis!$C$23:$AF$23,0)))</f>
        <v>43.79089103371949</v>
      </c>
      <c r="DY18" s="30">
        <f>ENERGY_PRICING!EA$20*(1+INDEX(DA_LMP_Basis!$C$23:$AF$35,MATCH(LMP_BY_NODE!DY$1,DA_LMP_Basis!$C$23:$C$35,0),MATCH(LMP_BY_NODE!$A18,DA_LMP_Basis!$C$23:$AF$23,0)))</f>
        <v>57.303256474388505</v>
      </c>
      <c r="DZ18" s="30">
        <f>ENERGY_PRICING!EB$20*(1+INDEX(DA_LMP_Basis!$C$23:$AF$35,MATCH(LMP_BY_NODE!DZ$1,DA_LMP_Basis!$C$23:$C$35,0),MATCH(LMP_BY_NODE!$A18,DA_LMP_Basis!$C$23:$AF$23,0)))</f>
        <v>57.503597434421536</v>
      </c>
      <c r="EA18" s="30">
        <f>ENERGY_PRICING!EC$20*(1+INDEX(DA_LMP_Basis!$C$23:$AF$35,MATCH(LMP_BY_NODE!EA$1,DA_LMP_Basis!$C$23:$C$35,0),MATCH(LMP_BY_NODE!$A18,DA_LMP_Basis!$C$23:$AF$23,0)))</f>
        <v>44.390424871016897</v>
      </c>
      <c r="EB18" s="30">
        <f>ENERGY_PRICING!ED$20*(1+INDEX(DA_LMP_Basis!$C$23:$AF$35,MATCH(LMP_BY_NODE!EB$1,DA_LMP_Basis!$C$23:$C$35,0),MATCH(LMP_BY_NODE!$A18,DA_LMP_Basis!$C$23:$AF$23,0)))</f>
        <v>44.199278846160524</v>
      </c>
      <c r="EC18" s="30">
        <f>ENERGY_PRICING!EE$20*(1+INDEX(DA_LMP_Basis!$C$23:$AF$35,MATCH(LMP_BY_NODE!EC$1,DA_LMP_Basis!$C$23:$C$35,0),MATCH(LMP_BY_NODE!$A18,DA_LMP_Basis!$C$23:$AF$23,0)))</f>
        <v>67.120627740878078</v>
      </c>
      <c r="ED18" s="30">
        <f>ENERGY_PRICING!EF$20*(1+INDEX(DA_LMP_Basis!$C$23:$AF$35,MATCH(LMP_BY_NODE!ED$1,DA_LMP_Basis!$C$23:$C$35,0),MATCH(LMP_BY_NODE!$A18,DA_LMP_Basis!$C$23:$AF$23,0)))</f>
        <v>104.55059902634235</v>
      </c>
      <c r="EE18" s="30">
        <f>ENERGY_PRICING!EG$20*(1+INDEX(DA_LMP_Basis!$C$23:$AF$35,MATCH(LMP_BY_NODE!EE$1,DA_LMP_Basis!$C$23:$C$35,0),MATCH(LMP_BY_NODE!$A18,DA_LMP_Basis!$C$23:$AF$23,0)))</f>
        <v>194.83810148352586</v>
      </c>
      <c r="EF18" s="30">
        <f>ENERGY_PRICING!EH$20*(1+INDEX(DA_LMP_Basis!$C$23:$AF$35,MATCH(LMP_BY_NODE!EF$1,DA_LMP_Basis!$C$23:$C$35,0),MATCH(LMP_BY_NODE!$A18,DA_LMP_Basis!$C$23:$AF$23,0)))</f>
        <v>169.53215052096576</v>
      </c>
      <c r="EG18" s="30">
        <f>ENERGY_PRICING!EI$20*(1+INDEX(DA_LMP_Basis!$C$23:$AF$35,MATCH(LMP_BY_NODE!EG$1,DA_LMP_Basis!$C$23:$C$35,0),MATCH(LMP_BY_NODE!$A18,DA_LMP_Basis!$C$23:$AF$23,0)))</f>
        <v>100.30355000297705</v>
      </c>
      <c r="EH18" s="30">
        <f>ENERGY_PRICING!EJ$20*(1+INDEX(DA_LMP_Basis!$C$23:$AF$35,MATCH(LMP_BY_NODE!EH$1,DA_LMP_Basis!$C$23:$C$35,0),MATCH(LMP_BY_NODE!$A18,DA_LMP_Basis!$C$23:$AF$23,0)))</f>
        <v>63.989784839944612</v>
      </c>
      <c r="EI18" s="30">
        <f>ENERGY_PRICING!EK$20*(1+INDEX(DA_LMP_Basis!$C$23:$AF$35,MATCH(LMP_BY_NODE!EI$1,DA_LMP_Basis!$C$23:$C$35,0),MATCH(LMP_BY_NODE!$A18,DA_LMP_Basis!$C$23:$AF$23,0)))</f>
        <v>44.297548938798066</v>
      </c>
      <c r="EJ18" s="30">
        <f>ENERGY_PRICING!EL$20*(1+INDEX(DA_LMP_Basis!$C$23:$AF$35,MATCH(LMP_BY_NODE!EJ$1,DA_LMP_Basis!$C$23:$C$35,0),MATCH(LMP_BY_NODE!$A18,DA_LMP_Basis!$C$23:$AF$23,0)))</f>
        <v>45.517810897746138</v>
      </c>
      <c r="EK18" s="30">
        <f>ENERGY_PRICING!EM$20*(1+INDEX(DA_LMP_Basis!$C$23:$AF$35,MATCH(LMP_BY_NODE!EK$1,DA_LMP_Basis!$C$23:$C$35,0),MATCH(LMP_BY_NODE!$A18,DA_LMP_Basis!$C$23:$AF$23,0)))</f>
        <v>59.553347706046836</v>
      </c>
      <c r="EL18" s="30">
        <f>ENERGY_PRICING!EN$20*(1+INDEX(DA_LMP_Basis!$C$23:$AF$35,MATCH(LMP_BY_NODE!EL$1,DA_LMP_Basis!$C$23:$C$35,0),MATCH(LMP_BY_NODE!$A18,DA_LMP_Basis!$C$23:$AF$23,0)))</f>
        <v>59.761555329603844</v>
      </c>
      <c r="EM18" s="30">
        <f>ENERGY_PRICING!EO$20*(1+INDEX(DA_LMP_Basis!$C$23:$AF$35,MATCH(LMP_BY_NODE!EM$1,DA_LMP_Basis!$C$23:$C$35,0),MATCH(LMP_BY_NODE!$A18,DA_LMP_Basis!$C$23:$AF$23,0)))</f>
        <v>45.918204501151443</v>
      </c>
      <c r="EN18" s="30">
        <f>ENERGY_PRICING!EP$20*(1+INDEX(DA_LMP_Basis!$C$23:$AF$35,MATCH(LMP_BY_NODE!EN$1,DA_LMP_Basis!$C$23:$C$35,0),MATCH(LMP_BY_NODE!$A18,DA_LMP_Basis!$C$23:$AF$23,0)))</f>
        <v>45.720479827768834</v>
      </c>
      <c r="EO18" s="30">
        <f>ENERGY_PRICING!EQ$20*(1+INDEX(DA_LMP_Basis!$C$23:$AF$35,MATCH(LMP_BY_NODE!EO$1,DA_LMP_Basis!$C$23:$C$35,0),MATCH(LMP_BY_NODE!$A18,DA_LMP_Basis!$C$23:$AF$23,0)))</f>
        <v>67.961828776269229</v>
      </c>
      <c r="EP18" s="30">
        <f>ENERGY_PRICING!ER$20*(1+INDEX(DA_LMP_Basis!$C$23:$AF$35,MATCH(LMP_BY_NODE!EP$1,DA_LMP_Basis!$C$23:$C$35,0),MATCH(LMP_BY_NODE!$A18,DA_LMP_Basis!$C$23:$AF$23,0)))</f>
        <v>105.72781050960209</v>
      </c>
      <c r="EQ18" s="30">
        <f>ENERGY_PRICING!ES$20*(1+INDEX(DA_LMP_Basis!$C$23:$AF$35,MATCH(LMP_BY_NODE!EQ$1,DA_LMP_Basis!$C$23:$C$35,0),MATCH(LMP_BY_NODE!$A18,DA_LMP_Basis!$C$23:$AF$23,0)))</f>
        <v>196.92297140631339</v>
      </c>
      <c r="ER18" s="30">
        <f>ENERGY_PRICING!ET$20*(1+INDEX(DA_LMP_Basis!$C$23:$AF$35,MATCH(LMP_BY_NODE!ER$1,DA_LMP_Basis!$C$23:$C$35,0),MATCH(LMP_BY_NODE!$A18,DA_LMP_Basis!$C$23:$AF$23,0)))</f>
        <v>171.38617477448511</v>
      </c>
      <c r="ES18" s="30">
        <f>ENERGY_PRICING!EU$20*(1+INDEX(DA_LMP_Basis!$C$23:$AF$35,MATCH(LMP_BY_NODE!ES$1,DA_LMP_Basis!$C$23:$C$35,0),MATCH(LMP_BY_NODE!$A18,DA_LMP_Basis!$C$23:$AF$23,0)))</f>
        <v>102.50270505730829</v>
      </c>
      <c r="ET18" s="30">
        <f>ENERGY_PRICING!EV$20*(1+INDEX(DA_LMP_Basis!$C$23:$AF$35,MATCH(LMP_BY_NODE!ET$1,DA_LMP_Basis!$C$23:$C$35,0),MATCH(LMP_BY_NODE!$A18,DA_LMP_Basis!$C$23:$AF$23,0)))</f>
        <v>67.378625981704658</v>
      </c>
      <c r="EU18" s="30">
        <f>ENERGY_PRICING!EW$20*(1+INDEX(DA_LMP_Basis!$C$23:$AF$35,MATCH(LMP_BY_NODE!EU$1,DA_LMP_Basis!$C$23:$C$35,0),MATCH(LMP_BY_NODE!$A18,DA_LMP_Basis!$C$23:$AF$23,0)))</f>
        <v>46.828027687651542</v>
      </c>
      <c r="EV18" s="30">
        <f>ENERGY_PRICING!EX$20*(1+INDEX(DA_LMP_Basis!$C$23:$AF$35,MATCH(LMP_BY_NODE!EV$1,DA_LMP_Basis!$C$23:$C$35,0),MATCH(LMP_BY_NODE!$A18,DA_LMP_Basis!$C$23:$AF$23,0)))</f>
        <v>48.235981611676166</v>
      </c>
      <c r="EW18" s="30">
        <f>ENERGY_PRICING!EY$20*(1+INDEX(DA_LMP_Basis!$C$23:$AF$35,MATCH(LMP_BY_NODE!EW$1,DA_LMP_Basis!$C$23:$C$35,0),MATCH(LMP_BY_NODE!$A18,DA_LMP_Basis!$C$23:$AF$23,0)))</f>
        <v>63.094989803615526</v>
      </c>
      <c r="EX18" s="30">
        <f>ENERGY_PRICING!EZ$20*(1+INDEX(DA_LMP_Basis!$C$23:$AF$35,MATCH(LMP_BY_NODE!EX$1,DA_LMP_Basis!$C$23:$C$35,0),MATCH(LMP_BY_NODE!$A18,DA_LMP_Basis!$C$23:$AF$23,0)))</f>
        <v>63.315579550311341</v>
      </c>
      <c r="EY18" s="30">
        <f>ENERGY_PRICING!FA$20*(1+INDEX(DA_LMP_Basis!$C$23:$AF$35,MATCH(LMP_BY_NODE!EY$1,DA_LMP_Basis!$C$23:$C$35,0),MATCH(LMP_BY_NODE!$A18,DA_LMP_Basis!$C$23:$AF$23,0)))</f>
        <v>48.322928619784022</v>
      </c>
      <c r="EZ18" s="30">
        <f>ENERGY_PRICING!FB$20*(1+INDEX(DA_LMP_Basis!$C$23:$AF$35,MATCH(LMP_BY_NODE!EZ$1,DA_LMP_Basis!$C$23:$C$35,0),MATCH(LMP_BY_NODE!$A18,DA_LMP_Basis!$C$23:$AF$23,0)))</f>
        <v>48.114849158009804</v>
      </c>
      <c r="FA18" s="30">
        <f>ENERGY_PRICING!FC$20*(1+INDEX(DA_LMP_Basis!$C$23:$AF$35,MATCH(LMP_BY_NODE!FA$1,DA_LMP_Basis!$C$23:$C$35,0),MATCH(LMP_BY_NODE!$A18,DA_LMP_Basis!$C$23:$AF$23,0)))</f>
        <v>69.285878644800121</v>
      </c>
      <c r="FB18" s="30">
        <f>ENERGY_PRICING!FD$20*(1+INDEX(DA_LMP_Basis!$C$23:$AF$35,MATCH(LMP_BY_NODE!FB$1,DA_LMP_Basis!$C$23:$C$35,0),MATCH(LMP_BY_NODE!$A18,DA_LMP_Basis!$C$23:$AF$23,0)))</f>
        <v>107.58074059892171</v>
      </c>
      <c r="FC18" s="30">
        <f>ENERGY_PRICING!FE$20*(1+INDEX(DA_LMP_Basis!$C$23:$AF$35,MATCH(LMP_BY_NODE!FC$1,DA_LMP_Basis!$C$23:$C$35,0),MATCH(LMP_BY_NODE!$A18,DA_LMP_Basis!$C$23:$AF$23,0)))</f>
        <v>198.43739987004651</v>
      </c>
      <c r="FD18" s="30">
        <f>ENERGY_PRICING!FF$20*(1+INDEX(DA_LMP_Basis!$C$23:$AF$35,MATCH(LMP_BY_NODE!FD$1,DA_LMP_Basis!$C$23:$C$35,0),MATCH(LMP_BY_NODE!$A18,DA_LMP_Basis!$C$23:$AF$23,0)))</f>
        <v>172.73291927460582</v>
      </c>
      <c r="FE18" s="30">
        <f>ENERGY_PRICING!FG$20*(1+INDEX(DA_LMP_Basis!$C$23:$AF$35,MATCH(LMP_BY_NODE!FE$1,DA_LMP_Basis!$C$23:$C$35,0),MATCH(LMP_BY_NODE!$A18,DA_LMP_Basis!$C$23:$AF$23,0)))</f>
        <v>104.1001490868086</v>
      </c>
      <c r="FF18" s="30">
        <f>ENERGY_PRICING!FH$20*(1+INDEX(DA_LMP_Basis!$C$23:$AF$35,MATCH(LMP_BY_NODE!FF$1,DA_LMP_Basis!$C$23:$C$35,0),MATCH(LMP_BY_NODE!$A18,DA_LMP_Basis!$C$23:$AF$23,0)))</f>
        <v>69.840245974423098</v>
      </c>
      <c r="FG18" s="30">
        <f>ENERGY_PRICING!FI$20*(1+INDEX(DA_LMP_Basis!$C$23:$AF$35,MATCH(LMP_BY_NODE!FG$1,DA_LMP_Basis!$C$23:$C$35,0),MATCH(LMP_BY_NODE!$A18,DA_LMP_Basis!$C$23:$AF$23,0)))</f>
        <v>48.66614190391477</v>
      </c>
      <c r="FH18" s="30">
        <f>ENERGY_PRICING!FJ$20*(1+INDEX(DA_LMP_Basis!$C$23:$AF$35,MATCH(LMP_BY_NODE!FH$1,DA_LMP_Basis!$C$23:$C$35,0),MATCH(LMP_BY_NODE!$A18,DA_LMP_Basis!$C$23:$AF$23,0)))</f>
        <v>50.210433376492958</v>
      </c>
      <c r="FI18" s="30">
        <f>ENERGY_PRICING!FK$20*(1+INDEX(DA_LMP_Basis!$C$23:$AF$35,MATCH(LMP_BY_NODE!FI$1,DA_LMP_Basis!$C$23:$C$35,0),MATCH(LMP_BY_NODE!$A18,DA_LMP_Basis!$C$23:$AF$23,0)))</f>
        <v>65.667602868003783</v>
      </c>
      <c r="FJ18" s="30">
        <f>ENERGY_PRICING!FL$20*(1+INDEX(DA_LMP_Basis!$C$23:$AF$35,MATCH(LMP_BY_NODE!FJ$1,DA_LMP_Basis!$C$23:$C$35,0),MATCH(LMP_BY_NODE!$A18,DA_LMP_Basis!$C$23:$AF$23,0)))</f>
        <v>65.89718686394167</v>
      </c>
      <c r="FK18" s="30">
        <f>ENERGY_PRICING!FM$20*(1+INDEX(DA_LMP_Basis!$C$23:$AF$35,MATCH(LMP_BY_NODE!FK$1,DA_LMP_Basis!$C$23:$C$35,0),MATCH(LMP_BY_NODE!$A18,DA_LMP_Basis!$C$23:$AF$23,0)))</f>
        <v>50.069695942233302</v>
      </c>
      <c r="FL18" s="30">
        <f>ENERGY_PRICING!FN$20*(1+INDEX(DA_LMP_Basis!$C$23:$AF$35,MATCH(LMP_BY_NODE!FL$1,DA_LMP_Basis!$C$23:$C$35,0),MATCH(LMP_BY_NODE!$A18,DA_LMP_Basis!$C$23:$AF$23,0)))</f>
        <v>49.854094866710057</v>
      </c>
      <c r="FM18" s="30">
        <f>ENERGY_PRICING!FO$20*(1+INDEX(DA_LMP_Basis!$C$23:$AF$35,MATCH(LMP_BY_NODE!FM$1,DA_LMP_Basis!$C$23:$C$35,0),MATCH(LMP_BY_NODE!$A18,DA_LMP_Basis!$C$23:$AF$23,0)))</f>
        <v>70.247655102117051</v>
      </c>
      <c r="FN18" s="30">
        <f>ENERGY_PRICING!FP$20*(1+INDEX(DA_LMP_Basis!$C$23:$AF$35,MATCH(LMP_BY_NODE!FN$1,DA_LMP_Basis!$C$23:$C$35,0),MATCH(LMP_BY_NODE!$A18,DA_LMP_Basis!$C$23:$AF$23,0)))</f>
        <v>108.92669030921408</v>
      </c>
      <c r="FO18" s="30">
        <f>ENERGY_PRICING!FQ$20*(1+INDEX(DA_LMP_Basis!$C$23:$AF$35,MATCH(LMP_BY_NODE!FO$1,DA_LMP_Basis!$C$23:$C$35,0),MATCH(LMP_BY_NODE!$A18,DA_LMP_Basis!$C$23:$AF$23,0)))</f>
        <v>198.73753745871693</v>
      </c>
      <c r="FP18" s="30">
        <f>ENERGY_PRICING!FR$20*(1+INDEX(DA_LMP_Basis!$C$23:$AF$35,MATCH(LMP_BY_NODE!FP$1,DA_LMP_Basis!$C$23:$C$35,0),MATCH(LMP_BY_NODE!$A18,DA_LMP_Basis!$C$23:$AF$23,0)))</f>
        <v>172.99982435233068</v>
      </c>
      <c r="FQ18" s="30">
        <f>ENERGY_PRICING!FS$20*(1+INDEX(DA_LMP_Basis!$C$23:$AF$35,MATCH(LMP_BY_NODE!FQ$1,DA_LMP_Basis!$C$23:$C$35,0),MATCH(LMP_BY_NODE!$A18,DA_LMP_Basis!$C$23:$AF$23,0)))</f>
        <v>104.41673914737071</v>
      </c>
      <c r="FR18" s="30">
        <f>ENERGY_PRICING!FT$20*(1+INDEX(DA_LMP_Basis!$C$23:$AF$35,MATCH(LMP_BY_NODE!FR$1,DA_LMP_Basis!$C$23:$C$35,0),MATCH(LMP_BY_NODE!$A18,DA_LMP_Basis!$C$23:$AF$23,0)))</f>
        <v>70.328103081266121</v>
      </c>
      <c r="FS18" s="30">
        <f>ENERGY_PRICING!FU$20*(1+INDEX(DA_LMP_Basis!$C$23:$AF$35,MATCH(LMP_BY_NODE!FS$1,DA_LMP_Basis!$C$23:$C$35,0),MATCH(LMP_BY_NODE!$A18,DA_LMP_Basis!$C$23:$AF$23,0)))</f>
        <v>49.030429278182844</v>
      </c>
      <c r="FT18" s="30">
        <f>ENERGY_PRICING!FV$20*(1+INDEX(DA_LMP_Basis!$C$23:$AF$35,MATCH(LMP_BY_NODE!FT$1,DA_LMP_Basis!$C$23:$C$35,0),MATCH(LMP_BY_NODE!$A18,DA_LMP_Basis!$C$23:$AF$23,0)))</f>
        <v>50.601740860358852</v>
      </c>
      <c r="FU18" s="30">
        <f>ENERGY_PRICING!FW$20*(1+INDEX(DA_LMP_Basis!$C$23:$AF$35,MATCH(LMP_BY_NODE!FU$1,DA_LMP_Basis!$C$23:$C$35,0),MATCH(LMP_BY_NODE!$A18,DA_LMP_Basis!$C$23:$AF$23,0)))</f>
        <v>66.177457179526911</v>
      </c>
      <c r="FV18" s="30">
        <f>ENERGY_PRICING!FX$20*(1+INDEX(DA_LMP_Basis!$C$23:$AF$35,MATCH(LMP_BY_NODE!FV$1,DA_LMP_Basis!$C$23:$C$35,0),MATCH(LMP_BY_NODE!$A18,DA_LMP_Basis!$C$23:$AF$23,0)))</f>
        <v>66.408823704216786</v>
      </c>
      <c r="FW18" s="30">
        <f>ENERGY_PRICING!FY$20*(1+INDEX(DA_LMP_Basis!$C$23:$AF$35,MATCH(LMP_BY_NODE!FW$1,DA_LMP_Basis!$C$23:$C$35,0),MATCH(LMP_BY_NODE!$A18,DA_LMP_Basis!$C$23:$AF$23,0)))</f>
        <v>50.415879697150302</v>
      </c>
      <c r="FX18" s="30">
        <f>ENERGY_PRICING!FZ$20*(1+INDEX(DA_LMP_Basis!$C$23:$AF$35,MATCH(LMP_BY_NODE!FX$1,DA_LMP_Basis!$C$23:$C$35,0),MATCH(LMP_BY_NODE!$A18,DA_LMP_Basis!$C$23:$AF$23,0)))</f>
        <v>50.198787947707743</v>
      </c>
      <c r="FY18" s="30">
        <f>ENERGY_PRICING!GA$20*(1+INDEX(DA_LMP_Basis!$C$23:$AF$35,MATCH(LMP_BY_NODE!FY$1,DA_LMP_Basis!$C$23:$C$35,0),MATCH(LMP_BY_NODE!$A18,DA_LMP_Basis!$C$23:$AF$23,0)))</f>
        <v>70.438265139931289</v>
      </c>
      <c r="FZ18" s="30">
        <f>ENERGY_PRICING!GB$20*(1+INDEX(DA_LMP_Basis!$C$23:$AF$35,MATCH(LMP_BY_NODE!FZ$1,DA_LMP_Basis!$C$23:$C$35,0),MATCH(LMP_BY_NODE!$A18,DA_LMP_Basis!$C$23:$AF$23,0)))</f>
        <v>109.19343787121053</v>
      </c>
      <c r="GA18" s="30">
        <f>ENERGY_PRICING!GC$20*(1+INDEX(DA_LMP_Basis!$C$23:$AF$35,MATCH(LMP_BY_NODE!GA$1,DA_LMP_Basis!$C$23:$C$35,0),MATCH(LMP_BY_NODE!$A18,DA_LMP_Basis!$C$23:$AF$23,0)))</f>
        <v>199.66852398711896</v>
      </c>
      <c r="GB18" s="30">
        <f>ENERGY_PRICING!GD$20*(1+INDEX(DA_LMP_Basis!$C$23:$AF$35,MATCH(LMP_BY_NODE!GB$1,DA_LMP_Basis!$C$23:$C$35,0),MATCH(LMP_BY_NODE!$A18,DA_LMP_Basis!$C$23:$AF$23,0)))</f>
        <v>173.82772809082837</v>
      </c>
      <c r="GC18" s="30">
        <f>ENERGY_PRICING!GE$20*(1+INDEX(DA_LMP_Basis!$C$23:$AF$35,MATCH(LMP_BY_NODE!GC$1,DA_LMP_Basis!$C$23:$C$35,0),MATCH(LMP_BY_NODE!$A18,DA_LMP_Basis!$C$23:$AF$23,0)))</f>
        <v>105.39875903603223</v>
      </c>
      <c r="GD18" s="30">
        <f>ENERGY_PRICING!GF$20*(1+INDEX(DA_LMP_Basis!$C$23:$AF$35,MATCH(LMP_BY_NODE!GD$1,DA_LMP_Basis!$C$23:$C$35,0),MATCH(LMP_BY_NODE!$A18,DA_LMP_Basis!$C$23:$AF$23,0)))</f>
        <v>71.841370367339664</v>
      </c>
      <c r="GE18" s="30">
        <f>ENERGY_PRICING!GG$20*(1+INDEX(DA_LMP_Basis!$C$23:$AF$35,MATCH(LMP_BY_NODE!GE$1,DA_LMP_Basis!$C$23:$C$35,0),MATCH(LMP_BY_NODE!$A18,DA_LMP_Basis!$C$23:$AF$23,0)))</f>
        <v>50.160399834063043</v>
      </c>
      <c r="GF18" s="30">
        <f>ENERGY_PRICING!GH$20*(1+INDEX(DA_LMP_Basis!$C$23:$AF$35,MATCH(LMP_BY_NODE!GF$1,DA_LMP_Basis!$C$23:$C$35,0),MATCH(LMP_BY_NODE!$A18,DA_LMP_Basis!$C$23:$AF$23,0)))</f>
        <v>51.815524170725887</v>
      </c>
      <c r="GG18" s="30">
        <f>ENERGY_PRICING!GI$20*(1+INDEX(DA_LMP_Basis!$C$23:$AF$35,MATCH(LMP_BY_NODE!GG$1,DA_LMP_Basis!$C$23:$C$35,0),MATCH(LMP_BY_NODE!$A18,DA_LMP_Basis!$C$23:$AF$23,0)))</f>
        <v>67.758956842992433</v>
      </c>
      <c r="GH18" s="30">
        <f>ENERGY_PRICING!GJ$20*(1+INDEX(DA_LMP_Basis!$C$23:$AF$35,MATCH(LMP_BY_NODE!GH$1,DA_LMP_Basis!$C$23:$C$35,0),MATCH(LMP_BY_NODE!$A18,DA_LMP_Basis!$C$23:$AF$23,0)))</f>
        <v>67.99585253269602</v>
      </c>
      <c r="GI18" s="30">
        <f>ENERGY_PRICING!GK$20*(1+INDEX(DA_LMP_Basis!$C$23:$AF$35,MATCH(LMP_BY_NODE!GI$1,DA_LMP_Basis!$C$23:$C$35,0),MATCH(LMP_BY_NODE!$A18,DA_LMP_Basis!$C$23:$AF$23,0)))</f>
        <v>51.489695254898393</v>
      </c>
      <c r="GJ18" s="30">
        <f>ENERGY_PRICING!GL$20*(1+INDEX(DA_LMP_Basis!$C$23:$AF$35,MATCH(LMP_BY_NODE!GJ$1,DA_LMP_Basis!$C$23:$C$35,0),MATCH(LMP_BY_NODE!$A18,DA_LMP_Basis!$C$23:$AF$23,0)))</f>
        <v>51.267979634972761</v>
      </c>
      <c r="GK18" s="30">
        <f>ENERGY_PRICING!GM$20*(1+INDEX(DA_LMP_Basis!$C$23:$AF$35,MATCH(LMP_BY_NODE!GK$1,DA_LMP_Basis!$C$23:$C$35,0),MATCH(LMP_BY_NODE!$A18,DA_LMP_Basis!$C$23:$AF$23,0)))</f>
        <v>71.029511901689247</v>
      </c>
      <c r="GL18" s="30">
        <f>ENERGY_PRICING!GN$20*(1+INDEX(DA_LMP_Basis!$C$23:$AF$35,MATCH(LMP_BY_NODE!GL$1,DA_LMP_Basis!$C$23:$C$35,0),MATCH(LMP_BY_NODE!$A18,DA_LMP_Basis!$C$23:$AF$23,0)))</f>
        <v>110.02085301705372</v>
      </c>
      <c r="GM18" s="30">
        <f>ENERGY_PRICING!GO$20*(1+INDEX(DA_LMP_Basis!$C$23:$AF$35,MATCH(LMP_BY_NODE!GM$1,DA_LMP_Basis!$C$23:$C$35,0),MATCH(LMP_BY_NODE!$A18,DA_LMP_Basis!$C$23:$AF$23,0)))</f>
        <v>200.97830264248029</v>
      </c>
      <c r="GN18" s="30">
        <f>ENERGY_PRICING!GP$20*(1+INDEX(DA_LMP_Basis!$C$23:$AF$35,MATCH(LMP_BY_NODE!GN$1,DA_LMP_Basis!$C$23:$C$35,0),MATCH(LMP_BY_NODE!$A18,DA_LMP_Basis!$C$23:$AF$23,0)))</f>
        <v>174.99248248017415</v>
      </c>
      <c r="GO18" s="30">
        <f>ENERGY_PRICING!GQ$20*(1+INDEX(DA_LMP_Basis!$C$23:$AF$35,MATCH(LMP_BY_NODE!GO$1,DA_LMP_Basis!$C$23:$C$35,0),MATCH(LMP_BY_NODE!$A18,DA_LMP_Basis!$C$23:$AF$23,0)))</f>
        <v>106.78033508473929</v>
      </c>
      <c r="GP18" s="30">
        <f>ENERGY_PRICING!GR$20*(1+INDEX(DA_LMP_Basis!$C$23:$AF$35,MATCH(LMP_BY_NODE!GP$1,DA_LMP_Basis!$C$23:$C$35,0),MATCH(LMP_BY_NODE!$A18,DA_LMP_Basis!$C$23:$AF$23,0)))</f>
        <v>73.970343376817866</v>
      </c>
      <c r="GQ18" s="30">
        <f>ENERGY_PRICING!GS$20*(1+INDEX(DA_LMP_Basis!$C$23:$AF$35,MATCH(LMP_BY_NODE!GQ$1,DA_LMP_Basis!$C$23:$C$35,0),MATCH(LMP_BY_NODE!$A18,DA_LMP_Basis!$C$23:$AF$23,0)))</f>
        <v>51.750123498291586</v>
      </c>
      <c r="GR18" s="30">
        <f>ENERGY_PRICING!GT$20*(1+INDEX(DA_LMP_Basis!$C$23:$AF$35,MATCH(LMP_BY_NODE!GR$1,DA_LMP_Basis!$C$23:$C$35,0),MATCH(LMP_BY_NODE!$A18,DA_LMP_Basis!$C$23:$AF$23,0)))</f>
        <v>53.523161632334833</v>
      </c>
      <c r="GS18" s="30">
        <f>ENERGY_PRICING!GU$20*(1+INDEX(DA_LMP_Basis!$C$23:$AF$35,MATCH(LMP_BY_NODE!GS$1,DA_LMP_Basis!$C$23:$C$35,0),MATCH(LMP_BY_NODE!$A18,DA_LMP_Basis!$C$23:$AF$23,0)))</f>
        <v>69.98392405731262</v>
      </c>
      <c r="GT18" s="30">
        <f>ENERGY_PRICING!GV$20*(1+INDEX(DA_LMP_Basis!$C$23:$AF$35,MATCH(LMP_BY_NODE!GT$1,DA_LMP_Basis!$C$23:$C$35,0),MATCH(LMP_BY_NODE!$A18,DA_LMP_Basis!$C$23:$AF$23,0)))</f>
        <v>70.228598573128096</v>
      </c>
      <c r="GU18" s="30">
        <f>ENERGY_PRICING!GW$20*(1+INDEX(DA_LMP_Basis!$C$23:$AF$35,MATCH(LMP_BY_NODE!GU$1,DA_LMP_Basis!$C$23:$C$35,0),MATCH(LMP_BY_NODE!$A18,DA_LMP_Basis!$C$23:$AF$23,0)))</f>
        <v>53.000416038095395</v>
      </c>
      <c r="GV18" s="30">
        <f>ENERGY_PRICING!GX$20*(1+INDEX(DA_LMP_Basis!$C$23:$AF$35,MATCH(LMP_BY_NODE!GV$1,DA_LMP_Basis!$C$23:$C$35,0),MATCH(LMP_BY_NODE!$A18,DA_LMP_Basis!$C$23:$AF$23,0)))</f>
        <v>52.772195225367149</v>
      </c>
      <c r="GW18" s="30">
        <f>ENERGY_PRICING!GY$20*(1+INDEX(DA_LMP_Basis!$C$23:$AF$35,MATCH(LMP_BY_NODE!GW$1,DA_LMP_Basis!$C$23:$C$35,0),MATCH(LMP_BY_NODE!$A18,DA_LMP_Basis!$C$23:$AF$23,0)))</f>
        <v>71.861320273751616</v>
      </c>
      <c r="GX18" s="30">
        <f>ENERGY_PRICING!GZ$20*(1+INDEX(DA_LMP_Basis!$C$23:$AF$35,MATCH(LMP_BY_NODE!GX$1,DA_LMP_Basis!$C$23:$C$35,0),MATCH(LMP_BY_NODE!$A18,DA_LMP_Basis!$C$23:$AF$23,0)))</f>
        <v>111.18492001919202</v>
      </c>
      <c r="GY18" s="30">
        <f>ENERGY_PRICING!HA$20*(1+INDEX(DA_LMP_Basis!$C$23:$AF$35,MATCH(LMP_BY_NODE!GY$1,DA_LMP_Basis!$C$23:$C$35,0),MATCH(LMP_BY_NODE!$A18,DA_LMP_Basis!$C$23:$AF$23,0)))</f>
        <v>202.79519928154005</v>
      </c>
      <c r="GZ18" s="30">
        <f>ENERGY_PRICING!HB$20*(1+INDEX(DA_LMP_Basis!$C$23:$AF$35,MATCH(LMP_BY_NODE!GZ$1,DA_LMP_Basis!$C$23:$C$35,0),MATCH(LMP_BY_NODE!$A18,DA_LMP_Basis!$C$23:$AF$23,0)))</f>
        <v>176.60820459220437</v>
      </c>
      <c r="HA18" s="30">
        <f>ENERGY_PRICING!HC$20*(1+INDEX(DA_LMP_Basis!$C$23:$AF$35,MATCH(LMP_BY_NODE!HA$1,DA_LMP_Basis!$C$23:$C$35,0),MATCH(LMP_BY_NODE!$A18,DA_LMP_Basis!$C$23:$AF$23,0)))</f>
        <v>108.69682751590423</v>
      </c>
      <c r="HB18" s="30">
        <f>ENERGY_PRICING!HD$20*(1+INDEX(DA_LMP_Basis!$C$23:$AF$35,MATCH(LMP_BY_NODE!HB$1,DA_LMP_Basis!$C$23:$C$35,0),MATCH(LMP_BY_NODE!$A18,DA_LMP_Basis!$C$23:$AF$23,0)))</f>
        <v>76.923608716527411</v>
      </c>
      <c r="HC18" s="30">
        <f>ENERGY_PRICING!HE$20*(1+INDEX(DA_LMP_Basis!$C$23:$AF$35,MATCH(LMP_BY_NODE!HC$1,DA_LMP_Basis!$C$23:$C$35,0),MATCH(LMP_BY_NODE!$A18,DA_LMP_Basis!$C$23:$AF$23,0)))</f>
        <v>53.955353802471386</v>
      </c>
      <c r="HD18" s="30">
        <f>ENERGY_PRICING!HF$20*(1+INDEX(DA_LMP_Basis!$C$23:$AF$35,MATCH(LMP_BY_NODE!HD$1,DA_LMP_Basis!$C$23:$C$35,0),MATCH(LMP_BY_NODE!$A18,DA_LMP_Basis!$C$23:$AF$23,0)))</f>
        <v>55.891959407462735</v>
      </c>
      <c r="HE18" s="30">
        <f>ENERGY_PRICING!HG$20*(1+INDEX(DA_LMP_Basis!$C$23:$AF$35,MATCH(LMP_BY_NODE!HE$1,DA_LMP_Basis!$C$23:$C$35,0),MATCH(LMP_BY_NODE!$A18,DA_LMP_Basis!$C$23:$AF$23,0)))</f>
        <v>73.070350483006195</v>
      </c>
      <c r="HF18" s="30">
        <f>ENERGY_PRICING!HH$20*(1+INDEX(DA_LMP_Basis!$C$23:$AF$35,MATCH(LMP_BY_NODE!HF$1,DA_LMP_Basis!$C$23:$C$35,0),MATCH(LMP_BY_NODE!$A18,DA_LMP_Basis!$C$23:$AF$23,0)))</f>
        <v>73.325815618260037</v>
      </c>
      <c r="HG18" s="30">
        <f>ENERGY_PRICING!HI$20*(1+INDEX(DA_LMP_Basis!$C$23:$AF$35,MATCH(LMP_BY_NODE!HG$1,DA_LMP_Basis!$C$23:$C$35,0),MATCH(LMP_BY_NODE!$A18,DA_LMP_Basis!$C$23:$AF$23,0)))</f>
        <v>55.0960552534033</v>
      </c>
      <c r="HH18" s="30">
        <f>ENERGY_PRICING!HJ$20*(1+INDEX(DA_LMP_Basis!$C$23:$AF$35,MATCH(LMP_BY_NODE!HH$1,DA_LMP_Basis!$C$23:$C$35,0),MATCH(LMP_BY_NODE!$A18,DA_LMP_Basis!$C$23:$AF$23,0)))</f>
        <v>54.858810577832934</v>
      </c>
      <c r="HI18" s="30">
        <f>ENERGY_PRICING!HK$20*(1+INDEX(DA_LMP_Basis!$C$23:$AF$35,MATCH(LMP_BY_NODE!HI$1,DA_LMP_Basis!$C$23:$C$35,0),MATCH(LMP_BY_NODE!$A18,DA_LMP_Basis!$C$23:$AF$23,0)))</f>
        <v>73.015186867435744</v>
      </c>
      <c r="HJ18" s="30">
        <f>ENERGY_PRICING!HL$20*(1+INDEX(DA_LMP_Basis!$C$23:$AF$35,MATCH(LMP_BY_NODE!HJ$1,DA_LMP_Basis!$C$23:$C$35,0),MATCH(LMP_BY_NODE!$A18,DA_LMP_Basis!$C$23:$AF$23,0)))</f>
        <v>112.79968860254628</v>
      </c>
      <c r="HK18" s="30">
        <f>ENERGY_PRICING!HM$20*(1+INDEX(DA_LMP_Basis!$C$23:$AF$35,MATCH(LMP_BY_NODE!HK$1,DA_LMP_Basis!$C$23:$C$35,0),MATCH(LMP_BY_NODE!$A18,DA_LMP_Basis!$C$23:$AF$23,0)))</f>
        <v>204.5087106547125</v>
      </c>
      <c r="HL18" s="30">
        <f>ENERGY_PRICING!HN$20*(1+INDEX(DA_LMP_Basis!$C$23:$AF$35,MATCH(LMP_BY_NODE!HL$1,DA_LMP_Basis!$C$23:$C$35,0),MATCH(LMP_BY_NODE!$A18,DA_LMP_Basis!$C$23:$AF$23,0)))</f>
        <v>178.13198869490532</v>
      </c>
      <c r="HM18" s="30">
        <f>ENERGY_PRICING!HO$20*(1+INDEX(DA_LMP_Basis!$C$23:$AF$35,MATCH(LMP_BY_NODE!HM$1,DA_LMP_Basis!$C$23:$C$35,0),MATCH(LMP_BY_NODE!$A18,DA_LMP_Basis!$C$23:$AF$23,0)))</f>
        <v>110.50426746972542</v>
      </c>
      <c r="HN18" s="30">
        <f>ENERGY_PRICING!HP$20*(1+INDEX(DA_LMP_Basis!$C$23:$AF$35,MATCH(LMP_BY_NODE!HN$1,DA_LMP_Basis!$C$23:$C$35,0),MATCH(LMP_BY_NODE!$A18,DA_LMP_Basis!$C$23:$AF$23,0)))</f>
        <v>79.708827005118167</v>
      </c>
      <c r="HO18" s="30">
        <f>ENERGY_PRICING!HQ$20*(1+INDEX(DA_LMP_Basis!$C$23:$AF$35,MATCH(LMP_BY_NODE!HO$1,DA_LMP_Basis!$C$23:$C$35,0),MATCH(LMP_BY_NODE!$A18,DA_LMP_Basis!$C$23:$AF$23,0)))</f>
        <v>56.035101832954901</v>
      </c>
      <c r="HP18" s="30">
        <f>ENERGY_PRICING!HR$20*(1+INDEX(DA_LMP_Basis!$C$23:$AF$35,MATCH(LMP_BY_NODE!HP$1,DA_LMP_Basis!$C$23:$C$35,0),MATCH(LMP_BY_NODE!$A18,DA_LMP_Basis!$C$23:$AF$23,0)))</f>
        <v>58.125967573457125</v>
      </c>
      <c r="HQ18" s="30">
        <f>ENERGY_PRICING!HS$20*(1+INDEX(DA_LMP_Basis!$C$23:$AF$35,MATCH(LMP_BY_NODE!HQ$1,DA_LMP_Basis!$C$23:$C$35,0),MATCH(LMP_BY_NODE!$A18,DA_LMP_Basis!$C$23:$AF$23,0)))</f>
        <v>75.981152709831193</v>
      </c>
      <c r="HR18" s="30">
        <f>ENERGY_PRICING!HT$20*(1+INDEX(DA_LMP_Basis!$C$23:$AF$35,MATCH(LMP_BY_NODE!HR$1,DA_LMP_Basis!$C$23:$C$35,0),MATCH(LMP_BY_NODE!$A18,DA_LMP_Basis!$C$23:$AF$23,0)))</f>
        <v>76.246794455429153</v>
      </c>
      <c r="HS18" s="30">
        <f>ENERGY_PRICING!HU$20*(1+INDEX(DA_LMP_Basis!$C$23:$AF$35,MATCH(LMP_BY_NODE!HS$1,DA_LMP_Basis!$C$23:$C$35,0),MATCH(LMP_BY_NODE!$A18,DA_LMP_Basis!$C$23:$AF$23,0)))</f>
        <v>57.072448160021587</v>
      </c>
      <c r="HT18" s="30">
        <f>ENERGY_PRICING!HV$20*(1+INDEX(DA_LMP_Basis!$C$23:$AF$35,MATCH(LMP_BY_NODE!HT$1,DA_LMP_Basis!$C$23:$C$35,0),MATCH(LMP_BY_NODE!$A18,DA_LMP_Basis!$C$23:$AF$23,0)))</f>
        <v>56.826693098512088</v>
      </c>
      <c r="HU18" s="30">
        <f>ENERGY_PRICING!HW$20*(1+INDEX(DA_LMP_Basis!$C$23:$AF$35,MATCH(LMP_BY_NODE!HU$1,DA_LMP_Basis!$C$23:$C$35,0),MATCH(LMP_BY_NODE!$A18,DA_LMP_Basis!$C$23:$AF$23,0)))</f>
        <v>74.103396008724403</v>
      </c>
      <c r="HV18" s="30">
        <f>ENERGY_PRICING!HX$20*(1+INDEX(DA_LMP_Basis!$C$23:$AF$35,MATCH(LMP_BY_NODE!HV$1,DA_LMP_Basis!$C$23:$C$35,0),MATCH(LMP_BY_NODE!$A18,DA_LMP_Basis!$C$23:$AF$23,0)))</f>
        <v>114.32257343437193</v>
      </c>
      <c r="HW18" s="30">
        <f>ENERGY_PRICING!HY$20*(1+INDEX(DA_LMP_Basis!$C$23:$AF$35,MATCH(LMP_BY_NODE!HW$1,DA_LMP_Basis!$C$23:$C$35,0),MATCH(LMP_BY_NODE!$A18,DA_LMP_Basis!$C$23:$AF$23,0)))</f>
        <v>206.25757846336634</v>
      </c>
      <c r="HX18" s="30">
        <f>ENERGY_PRICING!HZ$20*(1+INDEX(DA_LMP_Basis!$C$23:$AF$35,MATCH(LMP_BY_NODE!HX$1,DA_LMP_Basis!$C$23:$C$35,0),MATCH(LMP_BY_NODE!$A18,DA_LMP_Basis!$C$23:$AF$23,0)))</f>
        <v>179.68721441810447</v>
      </c>
      <c r="HY18" s="30">
        <f>ENERGY_PRICING!IA$20*(1+INDEX(DA_LMP_Basis!$C$23:$AF$35,MATCH(LMP_BY_NODE!HY$1,DA_LMP_Basis!$C$23:$C$35,0),MATCH(LMP_BY_NODE!$A18,DA_LMP_Basis!$C$23:$AF$23,0)))</f>
        <v>112.34900197268949</v>
      </c>
      <c r="HZ18" s="30">
        <f>ENERGY_PRICING!IB$20*(1+INDEX(DA_LMP_Basis!$C$23:$AF$35,MATCH(LMP_BY_NODE!HZ$1,DA_LMP_Basis!$C$23:$C$35,0),MATCH(LMP_BY_NODE!$A18,DA_LMP_Basis!$C$23:$AF$23,0)))</f>
        <v>82.551515230742183</v>
      </c>
      <c r="IA18" s="30">
        <f>ENERGY_PRICING!IC$20*(1+INDEX(DA_LMP_Basis!$C$23:$AF$35,MATCH(LMP_BY_NODE!IA$1,DA_LMP_Basis!$C$23:$C$35,0),MATCH(LMP_BY_NODE!$A18,DA_LMP_Basis!$C$23:$AF$23,0)))</f>
        <v>58.157763192295455</v>
      </c>
      <c r="IB18" s="30">
        <f>ENERGY_PRICING!ID$20*(1+INDEX(DA_LMP_Basis!$C$23:$AF$35,MATCH(LMP_BY_NODE!IB$1,DA_LMP_Basis!$C$23:$C$35,0),MATCH(LMP_BY_NODE!$A18,DA_LMP_Basis!$C$23:$AF$23,0)))</f>
        <v>60.40607205770327</v>
      </c>
      <c r="IC18" s="30">
        <f>ENERGY_PRICING!IE$20*(1+INDEX(DA_LMP_Basis!$C$23:$AF$35,MATCH(LMP_BY_NODE!IC$1,DA_LMP_Basis!$C$23:$C$35,0),MATCH(LMP_BY_NODE!$A18,DA_LMP_Basis!$C$23:$AF$23,0)))</f>
        <v>78.952016161076926</v>
      </c>
      <c r="ID18" s="30">
        <f>ENERGY_PRICING!IF$20*(1+INDEX(DA_LMP_Basis!$C$23:$AF$35,MATCH(LMP_BY_NODE!ID$1,DA_LMP_Basis!$C$23:$C$35,0),MATCH(LMP_BY_NODE!$A18,DA_LMP_Basis!$C$23:$AF$23,0)))</f>
        <v>79.228044500257326</v>
      </c>
      <c r="IE18" s="30">
        <f>ENERGY_PRICING!IG$20*(1+INDEX(DA_LMP_Basis!$C$23:$AF$35,MATCH(LMP_BY_NODE!IE$1,DA_LMP_Basis!$C$23:$C$35,0),MATCH(LMP_BY_NODE!$A18,DA_LMP_Basis!$C$23:$AF$23,0)))</f>
        <v>59.08962177541288</v>
      </c>
      <c r="IF18" s="30">
        <f>ENERGY_PRICING!IH$20*(1+INDEX(DA_LMP_Basis!$C$23:$AF$35,MATCH(LMP_BY_NODE!IF$1,DA_LMP_Basis!$C$23:$C$35,0),MATCH(LMP_BY_NODE!$A18,DA_LMP_Basis!$C$23:$AF$23,0)))</f>
        <v>58.83518072544647</v>
      </c>
      <c r="IG18" s="30">
        <f>ENERGY_PRICING!II$20*(1+INDEX(DA_LMP_Basis!$C$23:$AF$35,MATCH(LMP_BY_NODE!IG$1,DA_LMP_Basis!$C$23:$C$35,0),MATCH(LMP_BY_NODE!$A18,DA_LMP_Basis!$C$23:$AF$23,0)))</f>
        <v>75.214059156970109</v>
      </c>
      <c r="IH18" s="30">
        <f>ENERGY_PRICING!IJ$20*(1+INDEX(DA_LMP_Basis!$C$23:$AF$35,MATCH(LMP_BY_NODE!IH$1,DA_LMP_Basis!$C$23:$C$35,0),MATCH(LMP_BY_NODE!$A18,DA_LMP_Basis!$C$23:$AF$23,0)))</f>
        <v>115.87688133122359</v>
      </c>
      <c r="II18" s="30">
        <f>ENERGY_PRICING!IK$20*(1+INDEX(DA_LMP_Basis!$C$23:$AF$35,MATCH(LMP_BY_NODE!II$1,DA_LMP_Basis!$C$23:$C$35,0),MATCH(LMP_BY_NODE!$A18,DA_LMP_Basis!$C$23:$AF$23,0)))</f>
        <v>207.05973104504724</v>
      </c>
      <c r="IJ18" s="30">
        <f>ENERGY_PRICING!IL$20*(1+INDEX(DA_LMP_Basis!$C$23:$AF$35,MATCH(LMP_BY_NODE!IJ$1,DA_LMP_Basis!$C$23:$C$35,0),MATCH(LMP_BY_NODE!$A18,DA_LMP_Basis!$C$23:$AF$23,0)))</f>
        <v>180.40054925266867</v>
      </c>
      <c r="IK18" s="30">
        <f>ENERGY_PRICING!IM$20*(1+INDEX(DA_LMP_Basis!$C$23:$AF$35,MATCH(LMP_BY_NODE!IK$1,DA_LMP_Basis!$C$23:$C$35,0),MATCH(LMP_BY_NODE!$A18,DA_LMP_Basis!$C$23:$AF$23,0)))</f>
        <v>113.19512569727651</v>
      </c>
      <c r="IL18" s="30">
        <f>ENERGY_PRICING!IN$20*(1+INDEX(DA_LMP_Basis!$C$23:$AF$35,MATCH(LMP_BY_NODE!IL$1,DA_LMP_Basis!$C$23:$C$35,0),MATCH(LMP_BY_NODE!$A18,DA_LMP_Basis!$C$23:$AF$23,0)))</f>
        <v>83.855370037729259</v>
      </c>
      <c r="IM18" s="30">
        <f>ENERGY_PRICING!IO$20*(1+INDEX(DA_LMP_Basis!$C$23:$AF$35,MATCH(LMP_BY_NODE!IM$1,DA_LMP_Basis!$C$23:$C$35,0),MATCH(LMP_BY_NODE!$A18,DA_LMP_Basis!$C$23:$AF$23,0)))</f>
        <v>59.131363530184906</v>
      </c>
      <c r="IN18" s="30">
        <f>ENERGY_PRICING!IP$20*(1+INDEX(DA_LMP_Basis!$C$23:$AF$35,MATCH(LMP_BY_NODE!IN$1,DA_LMP_Basis!$C$23:$C$35,0),MATCH(LMP_BY_NODE!$A18,DA_LMP_Basis!$C$23:$AF$23,0)))</f>
        <v>61.451886778227014</v>
      </c>
      <c r="IO18" s="30">
        <f>ENERGY_PRICING!IQ$20*(1+INDEX(DA_LMP_Basis!$C$23:$AF$35,MATCH(LMP_BY_NODE!IO$1,DA_LMP_Basis!$C$23:$C$35,0),MATCH(LMP_BY_NODE!$A18,DA_LMP_Basis!$C$23:$AF$23,0)))</f>
        <v>80.314661053644656</v>
      </c>
      <c r="IP18" s="30">
        <f>ENERGY_PRICING!IR$20*(1+INDEX(DA_LMP_Basis!$C$23:$AF$35,MATCH(LMP_BY_NODE!IP$1,DA_LMP_Basis!$C$23:$C$35,0),MATCH(LMP_BY_NODE!$A18,DA_LMP_Basis!$C$23:$AF$23,0)))</f>
        <v>80.595453408044392</v>
      </c>
      <c r="IQ18" s="30">
        <f>ENERGY_PRICING!IS$20*(1+INDEX(DA_LMP_Basis!$C$23:$AF$35,MATCH(LMP_BY_NODE!IQ$1,DA_LMP_Basis!$C$23:$C$35,0),MATCH(LMP_BY_NODE!$A18,DA_LMP_Basis!$C$23:$AF$23,0)))</f>
        <v>60.014838086947755</v>
      </c>
      <c r="IR18" s="30">
        <f>ENERGY_PRICING!IT$20*(1+INDEX(DA_LMP_Basis!$C$23:$AF$35,MATCH(LMP_BY_NODE!IR$1,DA_LMP_Basis!$C$23:$C$35,0),MATCH(LMP_BY_NODE!$A18,DA_LMP_Basis!$C$23:$AF$23,0)))</f>
        <v>59.756413037715824</v>
      </c>
      <c r="IS18" s="30">
        <f>ENERGY_PRICING!IU$20*(1+INDEX(DA_LMP_Basis!$C$23:$AF$35,MATCH(LMP_BY_NODE!IS$1,DA_LMP_Basis!$C$23:$C$35,0),MATCH(LMP_BY_NODE!$A18,DA_LMP_Basis!$C$23:$AF$23,0)))</f>
        <v>75.723486631896819</v>
      </c>
      <c r="IT18" s="30">
        <f>ENERGY_PRICING!IV$20*(1+INDEX(DA_LMP_Basis!$C$23:$AF$35,MATCH(LMP_BY_NODE!IT$1,DA_LMP_Basis!$C$23:$C$35,0),MATCH(LMP_BY_NODE!$A18,DA_LMP_Basis!$C$23:$AF$23,0)))</f>
        <v>116.58979518670033</v>
      </c>
      <c r="IU18" s="30">
        <f>ENERGY_PRICING!IW$20*(1+INDEX(DA_LMP_Basis!$C$23:$AF$35,MATCH(LMP_BY_NODE!IU$1,DA_LMP_Basis!$C$23:$C$35,0),MATCH(LMP_BY_NODE!$A18,DA_LMP_Basis!$C$23:$AF$23,0)))</f>
        <v>208.18423358395626</v>
      </c>
      <c r="IV18" s="30">
        <f>ENERGY_PRICING!IX$20*(1+INDEX(DA_LMP_Basis!$C$23:$AF$35,MATCH(LMP_BY_NODE!IV$1,DA_LMP_Basis!$C$23:$C$35,0),MATCH(LMP_BY_NODE!$A18,DA_LMP_Basis!$C$23:$AF$23,0)))</f>
        <v>181.4005420855519</v>
      </c>
      <c r="IW18" s="30">
        <f>ENERGY_PRICING!IY$20*(1+INDEX(DA_LMP_Basis!$C$23:$AF$35,MATCH(LMP_BY_NODE!IW$1,DA_LMP_Basis!$C$23:$C$35,0),MATCH(LMP_BY_NODE!$A18,DA_LMP_Basis!$C$23:$AF$23,0)))</f>
        <v>114.38126945378659</v>
      </c>
      <c r="IX18" s="30">
        <f>ENERGY_PRICING!IZ$20*(1+INDEX(DA_LMP_Basis!$C$23:$AF$35,MATCH(LMP_BY_NODE!IX$1,DA_LMP_Basis!$C$23:$C$35,0),MATCH(LMP_BY_NODE!$A18,DA_LMP_Basis!$C$23:$AF$23,0)))</f>
        <v>85.683186932307194</v>
      </c>
      <c r="IY18" s="30">
        <f>ENERGY_PRICING!JA$20*(1+INDEX(DA_LMP_Basis!$C$23:$AF$35,MATCH(LMP_BY_NODE!IY$1,DA_LMP_Basis!$C$23:$C$35,0),MATCH(LMP_BY_NODE!$A18,DA_LMP_Basis!$C$23:$AF$23,0)))</f>
        <v>60.496211162470978</v>
      </c>
      <c r="IZ18" s="30">
        <f>ENERGY_PRICING!JB$20*(1+INDEX(DA_LMP_Basis!$C$23:$AF$35,MATCH(LMP_BY_NODE!IZ$1,DA_LMP_Basis!$C$23:$C$35,0),MATCH(LMP_BY_NODE!$A18,DA_LMP_Basis!$C$23:$AF$23,0)))</f>
        <v>62.91796858774137</v>
      </c>
      <c r="JA18" s="30">
        <f>ENERGY_PRICING!JC$20*(1+INDEX(DA_LMP_Basis!$C$23:$AF$35,MATCH(LMP_BY_NODE!JA$1,DA_LMP_Basis!$C$23:$C$35,0),MATCH(LMP_BY_NODE!$A18,DA_LMP_Basis!$C$23:$AF$23,0)))</f>
        <v>82.224893191915527</v>
      </c>
      <c r="JB18" s="30">
        <f>ENERGY_PRICING!JD$20*(1+INDEX(DA_LMP_Basis!$C$23:$AF$35,MATCH(LMP_BY_NODE!JB$1,DA_LMP_Basis!$C$23:$C$35,0),MATCH(LMP_BY_NODE!$A18,DA_LMP_Basis!$C$23:$AF$23,0)))</f>
        <v>82.512364010402862</v>
      </c>
      <c r="JC18" s="30">
        <f>ENERGY_PRICING!JE$20*(1+INDEX(DA_LMP_Basis!$C$23:$AF$35,MATCH(LMP_BY_NODE!JC$1,DA_LMP_Basis!$C$23:$C$35,0),MATCH(LMP_BY_NODE!$A18,DA_LMP_Basis!$C$23:$AF$23,0)))</f>
        <v>61.311858273781539</v>
      </c>
      <c r="JD18" s="30">
        <f>ENERGY_PRICING!JF$20*(1+INDEX(DA_LMP_Basis!$C$23:$AF$35,MATCH(LMP_BY_NODE!JD$1,DA_LMP_Basis!$C$23:$C$35,0),MATCH(LMP_BY_NODE!$A18,DA_LMP_Basis!$C$23:$AF$23,0)))</f>
        <v>61.047848230632745</v>
      </c>
      <c r="JE18" s="30">
        <f>ENERGY_PRICING!JG$20*(1+INDEX(DA_LMP_Basis!$C$23:$AF$35,MATCH(LMP_BY_NODE!JE$1,DA_LMP_Basis!$C$23:$C$35,0),MATCH(LMP_BY_NODE!$A18,DA_LMP_Basis!$C$23:$AF$23,0)))</f>
        <v>76.437630676343687</v>
      </c>
      <c r="JF18" s="30">
        <f>ENERGY_PRICING!JH$20*(1+INDEX(DA_LMP_Basis!$C$23:$AF$35,MATCH(LMP_BY_NODE!JF$1,DA_LMP_Basis!$C$23:$C$35,0),MATCH(LMP_BY_NODE!$A18,DA_LMP_Basis!$C$23:$AF$23,0)))</f>
        <v>117.58919786745602</v>
      </c>
      <c r="JG18" s="30">
        <f>ENERGY_PRICING!JI$20*(1+INDEX(DA_LMP_Basis!$C$23:$AF$35,MATCH(LMP_BY_NODE!JG$1,DA_LMP_Basis!$C$23:$C$35,0),MATCH(LMP_BY_NODE!$A18,DA_LMP_Basis!$C$23:$AF$23,0)))</f>
        <v>209.63460957366362</v>
      </c>
      <c r="JH18" s="30">
        <f>ENERGY_PRICING!JJ$20*(1+INDEX(DA_LMP_Basis!$C$23:$AF$35,MATCH(LMP_BY_NODE!JH$1,DA_LMP_Basis!$C$23:$C$35,0),MATCH(LMP_BY_NODE!$A18,DA_LMP_Basis!$C$23:$AF$23,0)))</f>
        <v>182.69032627412341</v>
      </c>
      <c r="JI18" s="30">
        <f>ENERGY_PRICING!JK$20*(1+INDEX(DA_LMP_Basis!$C$23:$AF$35,MATCH(LMP_BY_NODE!JI$1,DA_LMP_Basis!$C$23:$C$35,0),MATCH(LMP_BY_NODE!$A18,DA_LMP_Basis!$C$23:$AF$23,0)))</f>
        <v>115.9111498811377</v>
      </c>
      <c r="JJ18" s="30">
        <f>ENERGY_PRICING!JL$20*(1+INDEX(DA_LMP_Basis!$C$23:$AF$35,MATCH(LMP_BY_NODE!JJ$1,DA_LMP_Basis!$C$23:$C$35,0),MATCH(LMP_BY_NODE!$A18,DA_LMP_Basis!$C$23:$AF$23,0)))</f>
        <v>88.040693159060069</v>
      </c>
      <c r="JK18" s="30">
        <f>ENERGY_PRICING!JM$20*(1+INDEX(DA_LMP_Basis!$C$23:$AF$35,MATCH(LMP_BY_NODE!JK$1,DA_LMP_Basis!$C$23:$C$35,0),MATCH(LMP_BY_NODE!$A18,DA_LMP_Basis!$C$23:$AF$23,0)))</f>
        <v>62.25658267519097</v>
      </c>
      <c r="JL18" s="30">
        <f>ENERGY_PRICING!JN$20*(1+INDEX(DA_LMP_Basis!$C$23:$AF$35,MATCH(LMP_BY_NODE!JL$1,DA_LMP_Basis!$C$23:$C$35,0),MATCH(LMP_BY_NODE!$A18,DA_LMP_Basis!$C$23:$AF$23,0)))</f>
        <v>64.808911277412335</v>
      </c>
      <c r="JM18" s="30">
        <f>ENERGY_PRICING!JO$20*(1+INDEX(DA_LMP_Basis!$C$23:$AF$35,MATCH(LMP_BY_NODE!JM$1,DA_LMP_Basis!$C$23:$C$35,0),MATCH(LMP_BY_NODE!$A18,DA_LMP_Basis!$C$23:$AF$23,0)))</f>
        <v>84.68869805873554</v>
      </c>
      <c r="JN18" s="30">
        <f>ENERGY_PRICING!JP$20*(1+INDEX(DA_LMP_Basis!$C$23:$AF$35,MATCH(LMP_BY_NODE!JN$1,DA_LMP_Basis!$C$23:$C$35,0),MATCH(LMP_BY_NODE!$A18,DA_LMP_Basis!$C$23:$AF$23,0)))</f>
        <v>84.984782716343403</v>
      </c>
      <c r="JO18" s="30">
        <f>ENERGY_PRICING!JQ$20*(1+INDEX(DA_LMP_Basis!$C$23:$AF$35,MATCH(LMP_BY_NODE!JO$1,DA_LMP_Basis!$C$23:$C$35,0),MATCH(LMP_BY_NODE!$A18,DA_LMP_Basis!$C$23:$AF$23,0)))</f>
        <v>62.9847463928023</v>
      </c>
      <c r="JP18" s="30">
        <f>ENERGY_PRICING!JR$20*(1+INDEX(DA_LMP_Basis!$C$23:$AF$35,MATCH(LMP_BY_NODE!JP$1,DA_LMP_Basis!$C$23:$C$35,0),MATCH(LMP_BY_NODE!$A18,DA_LMP_Basis!$C$23:$AF$23,0)))</f>
        <v>62.713532861178017</v>
      </c>
      <c r="JQ18" s="30">
        <f>ENERGY_PRICING!JS$20*(1+INDEX(DA_LMP_Basis!$C$23:$AF$35,MATCH(LMP_BY_NODE!JQ$1,DA_LMP_Basis!$C$23:$C$35,0),MATCH(LMP_BY_NODE!$A18,DA_LMP_Basis!$C$23:$AF$23,0)))</f>
        <v>77.358728974852795</v>
      </c>
      <c r="JR18" s="30">
        <f>ENERGY_PRICING!JT$20*(1+INDEX(DA_LMP_Basis!$C$23:$AF$35,MATCH(LMP_BY_NODE!JR$1,DA_LMP_Basis!$C$23:$C$35,0),MATCH(LMP_BY_NODE!$A18,DA_LMP_Basis!$C$23:$AF$23,0)))</f>
        <v>118.87822088168916</v>
      </c>
      <c r="JS18" s="30">
        <f>ENERGY_PRICING!JU$20*(1+INDEX(DA_LMP_Basis!$C$23:$AF$35,MATCH(LMP_BY_NODE!JS$1,DA_LMP_Basis!$C$23:$C$35,0),MATCH(LMP_BY_NODE!$A18,DA_LMP_Basis!$C$23:$AF$23,0)))</f>
        <v>208.64951146218661</v>
      </c>
      <c r="JT18" s="30">
        <f>ENERGY_PRICING!JV$20*(1+INDEX(DA_LMP_Basis!$C$23:$AF$35,MATCH(LMP_BY_NODE!JT$1,DA_LMP_Basis!$C$23:$C$35,0),MATCH(LMP_BY_NODE!$A18,DA_LMP_Basis!$C$23:$AF$23,0)))</f>
        <v>181.81430241728131</v>
      </c>
      <c r="JU18" s="30">
        <f>ENERGY_PRICING!JW$20*(1+INDEX(DA_LMP_Basis!$C$23:$AF$35,MATCH(LMP_BY_NODE!JU$1,DA_LMP_Basis!$C$23:$C$35,0),MATCH(LMP_BY_NODE!$A18,DA_LMP_Basis!$C$23:$AF$23,0)))</f>
        <v>114.87205220545617</v>
      </c>
      <c r="JV18" s="30">
        <f>ENERGY_PRICING!JX$20*(1+INDEX(DA_LMP_Basis!$C$23:$AF$35,MATCH(LMP_BY_NODE!JV$1,DA_LMP_Basis!$C$23:$C$35,0),MATCH(LMP_BY_NODE!$A18,DA_LMP_Basis!$C$23:$AF$23,0)))</f>
        <v>86.43947047732081</v>
      </c>
      <c r="JW18" s="30">
        <f>ENERGY_PRICING!JY$20*(1+INDEX(DA_LMP_Basis!$C$23:$AF$35,MATCH(LMP_BY_NODE!JW$1,DA_LMP_Basis!$C$23:$C$35,0),MATCH(LMP_BY_NODE!$A18,DA_LMP_Basis!$C$23:$AF$23,0)))</f>
        <v>61.060935019007538</v>
      </c>
      <c r="JX18" s="30">
        <f>ENERGY_PRICING!JZ$20*(1+INDEX(DA_LMP_Basis!$C$23:$AF$35,MATCH(LMP_BY_NODE!JX$1,DA_LMP_Basis!$C$23:$C$35,0),MATCH(LMP_BY_NODE!$A18,DA_LMP_Basis!$C$23:$AF$23,0)))</f>
        <v>63.524579431239189</v>
      </c>
      <c r="JY18" s="30">
        <f>ENERGY_PRICING!KA$20*(1+INDEX(DA_LMP_Basis!$C$23:$AF$35,MATCH(LMP_BY_NODE!JY$1,DA_LMP_Basis!$C$23:$C$35,0),MATCH(LMP_BY_NODE!$A18,DA_LMP_Basis!$C$23:$AF$23,0)))</f>
        <v>83.015277139900633</v>
      </c>
      <c r="JZ18" s="30">
        <f>ENERGY_PRICING!KB$20*(1+INDEX(DA_LMP_Basis!$C$23:$AF$35,MATCH(LMP_BY_NODE!JZ$1,DA_LMP_Basis!$C$23:$C$35,0),MATCH(LMP_BY_NODE!$A18,DA_LMP_Basis!$C$23:$AF$23,0)))</f>
        <v>83.305511261709213</v>
      </c>
      <c r="KA18" s="30">
        <f>ENERGY_PRICING!KC$20*(1+INDEX(DA_LMP_Basis!$C$23:$AF$35,MATCH(LMP_BY_NODE!KA$1,DA_LMP_Basis!$C$23:$C$35,0),MATCH(LMP_BY_NODE!$A18,DA_LMP_Basis!$C$23:$AF$23,0)))</f>
        <v>61.848517622845804</v>
      </c>
      <c r="KB18" s="30">
        <f>ENERGY_PRICING!KD$20*(1+INDEX(DA_LMP_Basis!$C$23:$AF$35,MATCH(LMP_BY_NODE!KB$1,DA_LMP_Basis!$C$23:$C$35,0),MATCH(LMP_BY_NODE!$A18,DA_LMP_Basis!$C$23:$AF$23,0)))</f>
        <v>61.582196714199021</v>
      </c>
      <c r="KC18" s="30">
        <f>ENERGY_PRICING!KE$20*(1+INDEX(DA_LMP_Basis!$C$23:$AF$35,MATCH(LMP_BY_NODE!KC$1,DA_LMP_Basis!$C$23:$C$35,0),MATCH(LMP_BY_NODE!$A18,DA_LMP_Basis!$C$23:$AF$23,0)))</f>
        <v>76.733117270863502</v>
      </c>
      <c r="KD18" s="30">
        <f>ENERGY_PRICING!KF$20*(1+INDEX(DA_LMP_Basis!$C$23:$AF$35,MATCH(LMP_BY_NODE!KD$1,DA_LMP_Basis!$C$23:$C$35,0),MATCH(LMP_BY_NODE!$A18,DA_LMP_Basis!$C$23:$AF$23,0)))</f>
        <v>118.00271401589525</v>
      </c>
      <c r="KE18" s="30">
        <f>ENERGY_PRICING!KG$20*(1+INDEX(DA_LMP_Basis!$C$23:$AF$35,MATCH(LMP_BY_NODE!KE$1,DA_LMP_Basis!$C$23:$C$35,0),MATCH(LMP_BY_NODE!$A18,DA_LMP_Basis!$C$23:$AF$23,0)))</f>
        <v>210.30041731323846</v>
      </c>
      <c r="KF18" s="30">
        <f>ENERGY_PRICING!KH$20*(1+INDEX(DA_LMP_Basis!$C$23:$AF$35,MATCH(LMP_BY_NODE!KF$1,DA_LMP_Basis!$C$23:$C$35,0),MATCH(LMP_BY_NODE!$A18,DA_LMP_Basis!$C$23:$AF$23,0)))</f>
        <v>183.28241294766616</v>
      </c>
      <c r="KG18" s="30">
        <f>ENERGY_PRICING!KI$20*(1+INDEX(DA_LMP_Basis!$C$23:$AF$35,MATCH(LMP_BY_NODE!KG$1,DA_LMP_Basis!$C$23:$C$35,0),MATCH(LMP_BY_NODE!$A18,DA_LMP_Basis!$C$23:$AF$23,0)))</f>
        <v>116.6134548257748</v>
      </c>
      <c r="KH18" s="30">
        <f>ENERGY_PRICING!KJ$20*(1+INDEX(DA_LMP_Basis!$C$23:$AF$35,MATCH(LMP_BY_NODE!KH$1,DA_LMP_Basis!$C$23:$C$35,0),MATCH(LMP_BY_NODE!$A18,DA_LMP_Basis!$C$23:$AF$23,0)))</f>
        <v>89.12292694051186</v>
      </c>
      <c r="KI18" s="30">
        <f>ENERGY_PRICING!KK$20*(1+INDEX(DA_LMP_Basis!$C$23:$AF$35,MATCH(LMP_BY_NODE!KI$1,DA_LMP_Basis!$C$23:$C$35,0),MATCH(LMP_BY_NODE!$A18,DA_LMP_Basis!$C$23:$AF$23,0)))</f>
        <v>63.064696561530532</v>
      </c>
      <c r="KJ18" s="30">
        <f>ENERGY_PRICING!KL$20*(1+INDEX(DA_LMP_Basis!$C$23:$AF$35,MATCH(LMP_BY_NODE!KJ$1,DA_LMP_Basis!$C$23:$C$35,0),MATCH(LMP_BY_NODE!$A18,DA_LMP_Basis!$C$23:$AF$23,0)))</f>
        <v>65.676965000591622</v>
      </c>
      <c r="KK18" s="30">
        <f>ENERGY_PRICING!KM$20*(1+INDEX(DA_LMP_Basis!$C$23:$AF$35,MATCH(LMP_BY_NODE!KK$1,DA_LMP_Basis!$C$23:$C$35,0),MATCH(LMP_BY_NODE!$A18,DA_LMP_Basis!$C$23:$AF$23,0)))</f>
        <v>85.819729157410748</v>
      </c>
      <c r="KL18" s="30">
        <f>ENERGY_PRICING!KN$20*(1+INDEX(DA_LMP_Basis!$C$23:$AF$35,MATCH(LMP_BY_NODE!KL$1,DA_LMP_Basis!$C$23:$C$35,0),MATCH(LMP_BY_NODE!$A18,DA_LMP_Basis!$C$23:$AF$23,0)))</f>
        <v>86.119768072945249</v>
      </c>
      <c r="KM18" s="30">
        <f>ENERGY_PRICING!KO$20*(1+INDEX(DA_LMP_Basis!$C$23:$AF$35,MATCH(LMP_BY_NODE!KM$1,DA_LMP_Basis!$C$23:$C$35,0),MATCH(LMP_BY_NODE!$A18,DA_LMP_Basis!$C$23:$AF$23,0)))</f>
        <v>63.7527002647576</v>
      </c>
      <c r="KN18" s="30">
        <f>ENERGY_PRICING!KP$20*(1+INDEX(DA_LMP_Basis!$C$23:$AF$35,MATCH(LMP_BY_NODE!KN$1,DA_LMP_Basis!$C$23:$C$35,0),MATCH(LMP_BY_NODE!$A18,DA_LMP_Basis!$C$23:$AF$23,0)))</f>
        <v>63.478179908962929</v>
      </c>
      <c r="KO18" s="30">
        <f>ENERGY_PRICING!KQ$20*(1+INDEX(DA_LMP_Basis!$C$23:$AF$35,MATCH(LMP_BY_NODE!KO$1,DA_LMP_Basis!$C$23:$C$35,0),MATCH(LMP_BY_NODE!$A18,DA_LMP_Basis!$C$23:$AF$23,0)))</f>
        <v>77.781567177090494</v>
      </c>
      <c r="KP18" s="30">
        <f>ENERGY_PRICING!KR$20*(1+INDEX(DA_LMP_Basis!$C$23:$AF$35,MATCH(LMP_BY_NODE!KP$1,DA_LMP_Basis!$C$23:$C$35,0),MATCH(LMP_BY_NODE!$A18,DA_LMP_Basis!$C$23:$AF$23,0)))</f>
        <v>119.46995813151747</v>
      </c>
      <c r="KQ18" s="30">
        <f>ENERGY_PRICING!KS$20*(1+INDEX(DA_LMP_Basis!$C$23:$AF$35,MATCH(LMP_BY_NODE!KQ$1,DA_LMP_Basis!$C$23:$C$35,0),MATCH(LMP_BY_NODE!$A18,DA_LMP_Basis!$C$23:$AF$23,0)))</f>
        <v>211.8852825120745</v>
      </c>
      <c r="KR18" s="30">
        <f>ENERGY_PRICING!KT$20*(1+INDEX(DA_LMP_Basis!$C$23:$AF$35,MATCH(LMP_BY_NODE!KR$1,DA_LMP_Basis!$C$23:$C$35,0),MATCH(LMP_BY_NODE!$A18,DA_LMP_Basis!$C$23:$AF$23,0)))</f>
        <v>184.6917951278609</v>
      </c>
      <c r="KS18" s="30">
        <f>ENERGY_PRICING!KU$20*(1+INDEX(DA_LMP_Basis!$C$23:$AF$35,MATCH(LMP_BY_NODE!KS$1,DA_LMP_Basis!$C$23:$C$35,0),MATCH(LMP_BY_NODE!$A18,DA_LMP_Basis!$C$23:$AF$23,0)))</f>
        <v>118.28519668091838</v>
      </c>
      <c r="KT18" s="30">
        <f>ENERGY_PRICING!KV$20*(1+INDEX(DA_LMP_Basis!$C$23:$AF$35,MATCH(LMP_BY_NODE!KT$1,DA_LMP_Basis!$C$23:$C$35,0),MATCH(LMP_BY_NODE!$A18,DA_LMP_Basis!$C$23:$AF$23,0)))</f>
        <v>91.69903796367737</v>
      </c>
      <c r="KU18" s="30">
        <f>ENERGY_PRICING!KW$20*(1+INDEX(DA_LMP_Basis!$C$23:$AF$35,MATCH(LMP_BY_NODE!KU$1,DA_LMP_Basis!$C$23:$C$35,0),MATCH(LMP_BY_NODE!$A18,DA_LMP_Basis!$C$23:$AF$23,0)))</f>
        <v>64.988302279862253</v>
      </c>
      <c r="KV18" s="30">
        <f>ENERGY_PRICING!KX$20*(1+INDEX(DA_LMP_Basis!$C$23:$AF$35,MATCH(LMP_BY_NODE!KV$1,DA_LMP_Basis!$C$23:$C$35,0),MATCH(LMP_BY_NODE!$A18,DA_LMP_Basis!$C$23:$AF$23,0)))</f>
        <v>67.743249386930287</v>
      </c>
      <c r="KW18" s="30">
        <f>ENERGY_PRICING!KY$20*(1+INDEX(DA_LMP_Basis!$C$23:$AF$35,MATCH(LMP_BY_NODE!KW$1,DA_LMP_Basis!$C$23:$C$35,0),MATCH(LMP_BY_NODE!$A18,DA_LMP_Basis!$C$23:$AF$23,0)))</f>
        <v>88.511995588912811</v>
      </c>
      <c r="KX18" s="30">
        <f>ENERGY_PRICING!KZ$20*(1+INDEX(DA_LMP_Basis!$C$23:$AF$35,MATCH(LMP_BY_NODE!KX$1,DA_LMP_Basis!$C$23:$C$35,0),MATCH(LMP_BY_NODE!$A18,DA_LMP_Basis!$C$23:$AF$23,0)))</f>
        <v>88.82144708018447</v>
      </c>
      <c r="KY18" s="30">
        <f>ENERGY_PRICING!LA$20*(1+INDEX(DA_LMP_Basis!$C$23:$AF$35,MATCH(LMP_BY_NODE!KY$1,DA_LMP_Basis!$C$23:$C$35,0),MATCH(LMP_BY_NODE!$A18,DA_LMP_Basis!$C$23:$AF$23,0)))</f>
        <v>65.580710504996802</v>
      </c>
      <c r="KZ18" s="30">
        <f>ENERGY_PRICING!LB$20*(1+INDEX(DA_LMP_Basis!$C$23:$AF$35,MATCH(LMP_BY_NODE!KZ$1,DA_LMP_Basis!$C$23:$C$35,0),MATCH(LMP_BY_NODE!$A18,DA_LMP_Basis!$C$23:$AF$23,0)))</f>
        <v>65.29831870188363</v>
      </c>
      <c r="LA18" s="30">
        <f>ENERGY_PRICING!LC$20*(1+INDEX(DA_LMP_Basis!$C$23:$AF$35,MATCH(LMP_BY_NODE!LA$1,DA_LMP_Basis!$C$23:$C$35,0),MATCH(LMP_BY_NODE!$A18,DA_LMP_Basis!$C$23:$AF$23,0)))</f>
        <v>78.788076281194364</v>
      </c>
      <c r="LB18" s="30">
        <f>ENERGY_PRICING!LD$20*(1+INDEX(DA_LMP_Basis!$C$23:$AF$35,MATCH(LMP_BY_NODE!LB$1,DA_LMP_Basis!$C$23:$C$35,0),MATCH(LMP_BY_NODE!$A18,DA_LMP_Basis!$C$23:$AF$23,0)))</f>
        <v>120.87850855585877</v>
      </c>
      <c r="LC18" s="30">
        <f>ENERGY_PRICING!LE$20*(1+INDEX(DA_LMP_Basis!$C$23:$AF$35,MATCH(LMP_BY_NODE!LC$1,DA_LMP_Basis!$C$23:$C$35,0),MATCH(LMP_BY_NODE!$A18,DA_LMP_Basis!$C$23:$AF$23,0)))</f>
        <v>213.61945989299005</v>
      </c>
      <c r="LD18" s="30">
        <f>ENERGY_PRICING!LF$20*(1+INDEX(DA_LMP_Basis!$C$23:$AF$35,MATCH(LMP_BY_NODE!LD$1,DA_LMP_Basis!$C$23:$C$35,0),MATCH(LMP_BY_NODE!$A18,DA_LMP_Basis!$C$23:$AF$23,0)))</f>
        <v>186.23395700999083</v>
      </c>
      <c r="LE18" s="30">
        <f>ENERGY_PRICING!LG$20*(1+INDEX(DA_LMP_Basis!$C$23:$AF$35,MATCH(LMP_BY_NODE!LE$1,DA_LMP_Basis!$C$23:$C$35,0),MATCH(LMP_BY_NODE!$A18,DA_LMP_Basis!$C$23:$AF$23,0)))</f>
        <v>120.1144354793026</v>
      </c>
      <c r="LF18" s="30">
        <f>ENERGY_PRICING!LH$20*(1+INDEX(DA_LMP_Basis!$C$23:$AF$35,MATCH(LMP_BY_NODE!LF$1,DA_LMP_Basis!$C$23:$C$35,0),MATCH(LMP_BY_NODE!$A18,DA_LMP_Basis!$C$23:$AF$23,0)))</f>
        <v>94.517847708747098</v>
      </c>
      <c r="LG18" s="30">
        <f>ENERGY_PRICING!LI$20*(1+INDEX(DA_LMP_Basis!$C$23:$AF$35,MATCH(LMP_BY_NODE!LG$1,DA_LMP_Basis!$C$23:$C$35,0),MATCH(LMP_BY_NODE!$A18,DA_LMP_Basis!$C$23:$AF$23,0)))</f>
        <v>67.09313335885922</v>
      </c>
      <c r="LH18" s="30">
        <f>ENERGY_PRICING!LJ$20*(1+INDEX(DA_LMP_Basis!$C$23:$AF$35,MATCH(LMP_BY_NODE!LH$1,DA_LMP_Basis!$C$23:$C$35,0),MATCH(LMP_BY_NODE!$A18,DA_LMP_Basis!$C$23:$AF$23,0)))</f>
        <v>70.004201074152093</v>
      </c>
      <c r="LI18" s="30">
        <f>ENERGY_PRICING!LK$20*(1+INDEX(DA_LMP_Basis!$C$23:$AF$35,MATCH(LMP_BY_NODE!LI$1,DA_LMP_Basis!$C$23:$C$35,0),MATCH(LMP_BY_NODE!$A18,DA_LMP_Basis!$C$23:$AF$23,0)))</f>
        <v>91.457903892242385</v>
      </c>
      <c r="LJ18" s="30">
        <f>ENERGY_PRICING!LL$20*(1+INDEX(DA_LMP_Basis!$C$23:$AF$35,MATCH(LMP_BY_NODE!LJ$1,DA_LMP_Basis!$C$23:$C$35,0),MATCH(LMP_BY_NODE!$A18,DA_LMP_Basis!$C$23:$AF$23,0)))</f>
        <v>91.777654730077757</v>
      </c>
      <c r="LK18" s="30">
        <f>ENERGY_PRICING!LM$20*(1+INDEX(DA_LMP_Basis!$C$23:$AF$35,MATCH(LMP_BY_NODE!LK$1,DA_LMP_Basis!$C$23:$C$35,0),MATCH(LMP_BY_NODE!$A18,DA_LMP_Basis!$C$23:$AF$23,0)))</f>
        <v>67.580939933362757</v>
      </c>
      <c r="LL18" s="30">
        <f>ENERGY_PRICING!LN$20*(1+INDEX(DA_LMP_Basis!$C$23:$AF$35,MATCH(LMP_BY_NODE!LL$1,DA_LMP_Basis!$C$23:$C$35,0),MATCH(LMP_BY_NODE!$A18,DA_LMP_Basis!$C$23:$AF$23,0)))</f>
        <v>67.289935103788494</v>
      </c>
      <c r="LM18" s="30">
        <f>ENERGY_PRICING!LO$20*(1+INDEX(DA_LMP_Basis!$C$23:$AF$35,MATCH(LMP_BY_NODE!LM$1,DA_LMP_Basis!$C$23:$C$35,0),MATCH(LMP_BY_NODE!$A18,DA_LMP_Basis!$C$23:$AF$23,0)))</f>
        <v>79.889409898277037</v>
      </c>
      <c r="LN18" s="30">
        <f>ENERGY_PRICING!LP$20*(1+INDEX(DA_LMP_Basis!$C$23:$AF$35,MATCH(LMP_BY_NODE!LN$1,DA_LMP_Basis!$C$23:$C$35,0),MATCH(LMP_BY_NODE!$A18,DA_LMP_Basis!$C$23:$AF$23,0)))</f>
        <v>122.41976032135004</v>
      </c>
      <c r="LO18" s="30">
        <f>ENERGY_PRICING!LQ$20*(1+INDEX(DA_LMP_Basis!$C$23:$AF$35,MATCH(LMP_BY_NODE!LO$1,DA_LMP_Basis!$C$23:$C$35,0),MATCH(LMP_BY_NODE!$A18,DA_LMP_Basis!$C$23:$AF$23,0)))</f>
        <v>215.39732196691671</v>
      </c>
      <c r="LP18" s="30">
        <f>ENERGY_PRICING!LR$20*(1+INDEX(DA_LMP_Basis!$C$23:$AF$35,MATCH(LMP_BY_NODE!LP$1,DA_LMP_Basis!$C$23:$C$35,0),MATCH(LMP_BY_NODE!$A18,DA_LMP_Basis!$C$23:$AF$23,0)))</f>
        <v>187.81496663003711</v>
      </c>
      <c r="LQ18" s="30">
        <f>ENERGY_PRICING!LS$20*(1+INDEX(DA_LMP_Basis!$C$23:$AF$35,MATCH(LMP_BY_NODE!LQ$1,DA_LMP_Basis!$C$23:$C$35,0),MATCH(LMP_BY_NODE!$A18,DA_LMP_Basis!$C$23:$AF$23,0)))</f>
        <v>121.98975360972688</v>
      </c>
      <c r="LR18" s="30">
        <f>ENERGY_PRICING!LT$20*(1+INDEX(DA_LMP_Basis!$C$23:$AF$35,MATCH(LMP_BY_NODE!LR$1,DA_LMP_Basis!$C$23:$C$35,0),MATCH(LMP_BY_NODE!$A18,DA_LMP_Basis!$C$23:$AF$23,0)))</f>
        <v>97.407664514412431</v>
      </c>
      <c r="LS18" s="30">
        <f>ENERGY_PRICING!LU$20*(1+INDEX(DA_LMP_Basis!$C$23:$AF$35,MATCH(LMP_BY_NODE!LS$1,DA_LMP_Basis!$C$23:$C$35,0),MATCH(LMP_BY_NODE!$A18,DA_LMP_Basis!$C$23:$AF$23,0)))</f>
        <v>69.25098606098318</v>
      </c>
      <c r="LT18" s="30">
        <f>ENERGY_PRICING!LV$20*(1+INDEX(DA_LMP_Basis!$C$23:$AF$35,MATCH(LMP_BY_NODE!LT$1,DA_LMP_Basis!$C$23:$C$35,0),MATCH(LMP_BY_NODE!$A18,DA_LMP_Basis!$C$23:$AF$23,0)))</f>
        <v>72.322107131472521</v>
      </c>
      <c r="LU18" s="30">
        <f>ENERGY_PRICING!LW$20*(1+INDEX(DA_LMP_Basis!$C$23:$AF$35,MATCH(LMP_BY_NODE!LU$1,DA_LMP_Basis!$C$23:$C$35,0),MATCH(LMP_BY_NODE!$A18,DA_LMP_Basis!$C$23:$AF$23,0)))</f>
        <v>94.478020924901614</v>
      </c>
      <c r="LV18" s="30">
        <f>ENERGY_PRICING!LX$20*(1+INDEX(DA_LMP_Basis!$C$23:$AF$35,MATCH(LMP_BY_NODE!LV$1,DA_LMP_Basis!$C$23:$C$35,0),MATCH(LMP_BY_NODE!$A18,DA_LMP_Basis!$C$23:$AF$23,0)))</f>
        <v>94.808330554382721</v>
      </c>
      <c r="LW18" s="30">
        <f>ENERGY_PRICING!LY$20*(1+INDEX(DA_LMP_Basis!$C$23:$AF$35,MATCH(LMP_BY_NODE!LW$1,DA_LMP_Basis!$C$23:$C$35,0),MATCH(LMP_BY_NODE!$A18,DA_LMP_Basis!$C$23:$AF$23,0)))</f>
        <v>69.631556023146175</v>
      </c>
      <c r="LX18" s="30">
        <f>ENERGY_PRICING!LZ$20*(1+INDEX(DA_LMP_Basis!$C$23:$AF$35,MATCH(LMP_BY_NODE!LX$1,DA_LMP_Basis!$C$23:$C$35,0),MATCH(LMP_BY_NODE!$A18,DA_LMP_Basis!$C$23:$AF$23,0)))</f>
        <v>69.331721201175853</v>
      </c>
      <c r="LY18" s="30">
        <f>ENERGY_PRICING!MA$20*(1+INDEX(DA_LMP_Basis!$C$23:$AF$35,MATCH(LMP_BY_NODE!LY$1,DA_LMP_Basis!$C$23:$C$35,0),MATCH(LMP_BY_NODE!$A18,DA_LMP_Basis!$C$23:$AF$23,0)))</f>
        <v>81.018486594870808</v>
      </c>
      <c r="LZ18" s="30">
        <f>ENERGY_PRICING!MB$20*(1+INDEX(DA_LMP_Basis!$C$23:$AF$35,MATCH(LMP_BY_NODE!LZ$1,DA_LMP_Basis!$C$23:$C$35,0),MATCH(LMP_BY_NODE!$A18,DA_LMP_Basis!$C$23:$AF$23,0)))</f>
        <v>123.99983689851817</v>
      </c>
      <c r="MA18" s="30">
        <f>ENERGY_PRICING!MC$20*(1+INDEX(DA_LMP_Basis!$C$23:$AF$35,MATCH(LMP_BY_NODE!MA$1,DA_LMP_Basis!$C$23:$C$35,0),MATCH(LMP_BY_NODE!$A18,DA_LMP_Basis!$C$23:$AF$23,0)))</f>
        <v>217.76108910804336</v>
      </c>
      <c r="MB18" s="30">
        <f>ENERGY_PRICING!MD$20*(1+INDEX(DA_LMP_Basis!$C$23:$AF$35,MATCH(LMP_BY_NODE!MB$1,DA_LMP_Basis!$C$23:$C$35,0),MATCH(LMP_BY_NODE!$A18,DA_LMP_Basis!$C$23:$AF$23,0)))</f>
        <v>189.91700741513387</v>
      </c>
      <c r="MC18" s="30">
        <f>ENERGY_PRICING!ME$20*(1+INDEX(DA_LMP_Basis!$C$23:$AF$35,MATCH(LMP_BY_NODE!MC$1,DA_LMP_Basis!$C$23:$C$35,0),MATCH(LMP_BY_NODE!$A18,DA_LMP_Basis!$C$23:$AF$23,0)))</f>
        <v>124.48309403296081</v>
      </c>
      <c r="MD18" s="30">
        <f>ENERGY_PRICING!MF$20*(1+INDEX(DA_LMP_Basis!$C$23:$AF$35,MATCH(LMP_BY_NODE!MD$1,DA_LMP_Basis!$C$23:$C$35,0),MATCH(LMP_BY_NODE!$A18,DA_LMP_Basis!$C$23:$AF$23,0)))</f>
        <v>101.24983771180807</v>
      </c>
      <c r="ME18" s="30">
        <f>ENERGY_PRICING!MG$20*(1+INDEX(DA_LMP_Basis!$C$23:$AF$35,MATCH(LMP_BY_NODE!ME$1,DA_LMP_Basis!$C$23:$C$35,0),MATCH(LMP_BY_NODE!$A18,DA_LMP_Basis!$C$23:$AF$23,0)))</f>
        <v>72.119972011848532</v>
      </c>
      <c r="MF18" s="30">
        <f>ENERGY_PRICING!MH$20*(1+INDEX(DA_LMP_Basis!$C$23:$AF$35,MATCH(LMP_BY_NODE!MF$1,DA_LMP_Basis!$C$23:$C$35,0),MATCH(LMP_BY_NODE!$A18,DA_LMP_Basis!$C$23:$AF$23,0)))</f>
        <v>75.403892976879149</v>
      </c>
      <c r="MG18" s="30">
        <f>ENERGY_PRICING!MI$20*(1+INDEX(DA_LMP_Basis!$C$23:$AF$35,MATCH(LMP_BY_NODE!MG$1,DA_LMP_Basis!$C$23:$C$35,0),MATCH(LMP_BY_NODE!$A18,DA_LMP_Basis!$C$23:$AF$23,0)))</f>
        <v>98.493435567495098</v>
      </c>
      <c r="MH18" s="30">
        <f>ENERGY_PRICING!MJ$20*(1+INDEX(DA_LMP_Basis!$C$23:$AF$35,MATCH(LMP_BY_NODE!MH$1,DA_LMP_Basis!$C$23:$C$35,0),MATCH(LMP_BY_NODE!$A18,DA_LMP_Basis!$C$23:$AF$23,0)))</f>
        <v>98.837783701485748</v>
      </c>
      <c r="MI18" s="30">
        <f>ENERGY_PRICING!MK$20*(1+INDEX(DA_LMP_Basis!$C$23:$AF$35,MATCH(LMP_BY_NODE!MI$1,DA_LMP_Basis!$C$23:$C$35,0),MATCH(LMP_BY_NODE!$A18,DA_LMP_Basis!$C$23:$AF$23,0)))</f>
        <v>72.357964895455353</v>
      </c>
      <c r="MJ18" s="30">
        <f>ENERGY_PRICING!ML$20*(1+INDEX(DA_LMP_Basis!$C$23:$AF$35,MATCH(LMP_BY_NODE!MJ$1,DA_LMP_Basis!$C$23:$C$35,0),MATCH(LMP_BY_NODE!$A18,DA_LMP_Basis!$C$23:$AF$23,0)))</f>
        <v>72.046390104345534</v>
      </c>
      <c r="MK18" s="30">
        <f>ENERGY_PRICING!MM$20*(1+INDEX(DA_LMP_Basis!$C$23:$AF$35,MATCH(LMP_BY_NODE!MK$1,DA_LMP_Basis!$C$23:$C$35,0),MATCH(LMP_BY_NODE!$A18,DA_LMP_Basis!$C$23:$AF$23,0)))</f>
        <v>82.519657261797505</v>
      </c>
      <c r="ML18" s="30">
        <f>ENERGY_PRICING!MN$20*(1+INDEX(DA_LMP_Basis!$C$23:$AF$35,MATCH(LMP_BY_NODE!ML$1,DA_LMP_Basis!$C$23:$C$35,0),MATCH(LMP_BY_NODE!$A18,DA_LMP_Basis!$C$23:$AF$23,0)))</f>
        <v>126.10063715088239</v>
      </c>
      <c r="MM18" s="30">
        <f>ENERGY_PRICING!MO$20*(1+INDEX(DA_LMP_Basis!$C$23:$AF$35,MATCH(LMP_BY_NODE!MM$1,DA_LMP_Basis!$C$23:$C$35,0),MATCH(LMP_BY_NODE!$A18,DA_LMP_Basis!$C$23:$AF$23,0)))</f>
        <v>219.40427420045685</v>
      </c>
      <c r="MN18" s="30">
        <f>ENERGY_PRICING!MP$20*(1+INDEX(DA_LMP_Basis!$C$23:$AF$35,MATCH(LMP_BY_NODE!MN$1,DA_LMP_Basis!$C$23:$C$35,0),MATCH(LMP_BY_NODE!$A18,DA_LMP_Basis!$C$23:$AF$23,0)))</f>
        <v>191.37825206212972</v>
      </c>
      <c r="MO18" s="30">
        <f>ENERGY_PRICING!MQ$20*(1+INDEX(DA_LMP_Basis!$C$23:$AF$35,MATCH(LMP_BY_NODE!MO$1,DA_LMP_Basis!$C$23:$C$35,0),MATCH(LMP_BY_NODE!$A18,DA_LMP_Basis!$C$23:$AF$23,0)))</f>
        <v>126.21635267019573</v>
      </c>
      <c r="MP18" s="30">
        <f>ENERGY_PRICING!MR$20*(1+INDEX(DA_LMP_Basis!$C$23:$AF$35,MATCH(LMP_BY_NODE!MP$1,DA_LMP_Basis!$C$23:$C$35,0),MATCH(LMP_BY_NODE!$A18,DA_LMP_Basis!$C$23:$AF$23,0)))</f>
        <v>103.92074450739956</v>
      </c>
      <c r="MQ18" s="30">
        <f>ENERGY_PRICING!MS$20*(1+INDEX(DA_LMP_Basis!$C$23:$AF$35,MATCH(LMP_BY_NODE!MQ$1,DA_LMP_Basis!$C$23:$C$35,0),MATCH(LMP_BY_NODE!$A18,DA_LMP_Basis!$C$23:$AF$23,0)))</f>
        <v>74.114362602521766</v>
      </c>
      <c r="MR18" s="30">
        <f>ENERGY_PRICING!MT$20*(1+INDEX(DA_LMP_Basis!$C$23:$AF$35,MATCH(LMP_BY_NODE!MR$1,DA_LMP_Basis!$C$23:$C$35,0),MATCH(LMP_BY_NODE!$A18,DA_LMP_Basis!$C$23:$AF$23,0)))</f>
        <v>77.546212527344366</v>
      </c>
      <c r="MS18" s="30">
        <f>ENERGY_PRICING!MU$20*(1+INDEX(DA_LMP_Basis!$C$23:$AF$35,MATCH(LMP_BY_NODE!MS$1,DA_LMP_Basis!$C$23:$C$35,0),MATCH(LMP_BY_NODE!$A18,DA_LMP_Basis!$C$23:$AF$23,0)))</f>
        <v>101.28477205989739</v>
      </c>
      <c r="MT18" s="30">
        <f>ENERGY_PRICING!MV$20*(1+INDEX(DA_LMP_Basis!$C$23:$AF$35,MATCH(LMP_BY_NODE!MT$1,DA_LMP_Basis!$C$23:$C$35,0),MATCH(LMP_BY_NODE!$A18,DA_LMP_Basis!$C$23:$AF$23,0)))</f>
        <v>101.63887913372969</v>
      </c>
      <c r="MU18" s="30">
        <f>ENERGY_PRICING!MW$20*(1+INDEX(DA_LMP_Basis!$C$23:$AF$35,MATCH(LMP_BY_NODE!MU$1,DA_LMP_Basis!$C$23:$C$35,0),MATCH(LMP_BY_NODE!$A18,DA_LMP_Basis!$C$23:$AF$23,0)))</f>
        <v>74.253242284186157</v>
      </c>
      <c r="MV18" s="30">
        <f>ENERGY_PRICING!MX$20*(1+INDEX(DA_LMP_Basis!$C$23:$AF$35,MATCH(LMP_BY_NODE!MV$1,DA_LMP_Basis!$C$23:$C$35,0),MATCH(LMP_BY_NODE!$A18,DA_LMP_Basis!$C$23:$AF$23,0)))</f>
        <v>73.93350639212025</v>
      </c>
      <c r="MW18" s="30">
        <f>ENERGY_PRICING!MY$20*(1+INDEX(DA_LMP_Basis!$C$23:$AF$35,MATCH(LMP_BY_NODE!MW$1,DA_LMP_Basis!$C$23:$C$35,0),MATCH(LMP_BY_NODE!$A18,DA_LMP_Basis!$C$23:$AF$23,0)))</f>
        <v>83.563203903150111</v>
      </c>
      <c r="MX18" s="30">
        <f>ENERGY_PRICING!MZ$20*(1+INDEX(DA_LMP_Basis!$C$23:$AF$35,MATCH(LMP_BY_NODE!MX$1,DA_LMP_Basis!$C$23:$C$35,0),MATCH(LMP_BY_NODE!$A18,DA_LMP_Basis!$C$23:$AF$23,0)))</f>
        <v>127.56101943506036</v>
      </c>
    </row>
    <row r="19" spans="1:362" x14ac:dyDescent="0.25">
      <c r="A19" s="1">
        <v>4000</v>
      </c>
      <c r="B19" s="1" t="s">
        <v>63</v>
      </c>
      <c r="C19" s="30">
        <f>ENERGY_PRICING!E$19*(1+INDEX(DA_LMP_Basis!$C$23:$AF$35,MATCH(LMP_BY_NODE!C$1,DA_LMP_Basis!$C$23:$C$35,0),MATCH(LMP_BY_NODE!$A19,DA_LMP_Basis!$C$23:$AF$23,0)))</f>
        <v>56.15</v>
      </c>
      <c r="D19" s="30">
        <f>ENERGY_PRICING!F$19*(1+INDEX(DA_LMP_Basis!$C$23:$AF$35,MATCH(LMP_BY_NODE!D$1,DA_LMP_Basis!$C$23:$C$35,0),MATCH(LMP_BY_NODE!$A19,DA_LMP_Basis!$C$23:$AF$23,0)))</f>
        <v>51.85</v>
      </c>
      <c r="E19" s="30">
        <f>ENERGY_PRICING!G$19*(1+INDEX(DA_LMP_Basis!$C$23:$AF$35,MATCH(LMP_BY_NODE!E$1,DA_LMP_Basis!$C$23:$C$35,0),MATCH(LMP_BY_NODE!$A19,DA_LMP_Basis!$C$23:$AF$23,0)))</f>
        <v>39.75</v>
      </c>
      <c r="F19" s="30">
        <f>ENERGY_PRICING!H$19*(1+INDEX(DA_LMP_Basis!$C$23:$AF$35,MATCH(LMP_BY_NODE!F$1,DA_LMP_Basis!$C$23:$C$35,0),MATCH(LMP_BY_NODE!$A19,DA_LMP_Basis!$C$23:$AF$23,0)))</f>
        <v>46</v>
      </c>
      <c r="G19" s="30">
        <f>ENERGY_PRICING!I$19*(1+INDEX(DA_LMP_Basis!$C$23:$AF$35,MATCH(LMP_BY_NODE!G$1,DA_LMP_Basis!$C$23:$C$35,0),MATCH(LMP_BY_NODE!$A19,DA_LMP_Basis!$C$23:$AF$23,0)))</f>
        <v>26.65</v>
      </c>
      <c r="H19" s="30">
        <f>ENERGY_PRICING!J$19*(1+INDEX(DA_LMP_Basis!$C$23:$AF$35,MATCH(LMP_BY_NODE!H$1,DA_LMP_Basis!$C$23:$C$35,0),MATCH(LMP_BY_NODE!$A19,DA_LMP_Basis!$C$23:$AF$23,0)))</f>
        <v>29.8</v>
      </c>
      <c r="I19" s="30">
        <f>ENERGY_PRICING!K$19*(1+INDEX(DA_LMP_Basis!$C$23:$AF$35,MATCH(LMP_BY_NODE!I$1,DA_LMP_Basis!$C$23:$C$35,0),MATCH(LMP_BY_NODE!$A19,DA_LMP_Basis!$C$23:$AF$23,0)))</f>
        <v>43.93</v>
      </c>
      <c r="J19" s="30">
        <f>ENERGY_PRICING!L$19*(1+INDEX(DA_LMP_Basis!$C$23:$AF$35,MATCH(LMP_BY_NODE!J$1,DA_LMP_Basis!$C$23:$C$35,0),MATCH(LMP_BY_NODE!$A19,DA_LMP_Basis!$C$23:$AF$23,0)))</f>
        <v>51.93</v>
      </c>
      <c r="K19" s="30">
        <f>ENERGY_PRICING!M$19*(1+INDEX(DA_LMP_Basis!$C$23:$AF$35,MATCH(LMP_BY_NODE!K$1,DA_LMP_Basis!$C$23:$C$35,0),MATCH(LMP_BY_NODE!$A19,DA_LMP_Basis!$C$23:$AF$23,0)))</f>
        <v>47</v>
      </c>
      <c r="L19" s="30">
        <f>ENERGY_PRICING!N$19*(1+INDEX(DA_LMP_Basis!$C$23:$AF$35,MATCH(LMP_BY_NODE!L$1,DA_LMP_Basis!$C$23:$C$35,0),MATCH(LMP_BY_NODE!$A19,DA_LMP_Basis!$C$23:$AF$23,0)))</f>
        <v>58.5</v>
      </c>
      <c r="M19" s="30">
        <f>ENERGY_PRICING!O$19*(1+INDEX(DA_LMP_Basis!$C$23:$AF$35,MATCH(LMP_BY_NODE!M$1,DA_LMP_Basis!$C$23:$C$35,0),MATCH(LMP_BY_NODE!$A19,DA_LMP_Basis!$C$23:$AF$23,0)))</f>
        <v>92</v>
      </c>
      <c r="N19" s="30">
        <f>ENERGY_PRICING!P$19*(1+INDEX(DA_LMP_Basis!$C$23:$AF$35,MATCH(LMP_BY_NODE!N$1,DA_LMP_Basis!$C$23:$C$35,0),MATCH(LMP_BY_NODE!$A19,DA_LMP_Basis!$C$23:$AF$23,0)))</f>
        <v>156.5</v>
      </c>
      <c r="O19" s="30">
        <f>ENERGY_PRICING!Q$19*(1+INDEX(DA_LMP_Basis!$C$23:$AF$35,MATCH(LMP_BY_NODE!O$1,DA_LMP_Basis!$C$23:$C$35,0),MATCH(LMP_BY_NODE!$A19,DA_LMP_Basis!$C$23:$AF$23,0)))</f>
        <v>159.9</v>
      </c>
      <c r="P19" s="30">
        <f>ENERGY_PRICING!R$19*(1+INDEX(DA_LMP_Basis!$C$23:$AF$35,MATCH(LMP_BY_NODE!P$1,DA_LMP_Basis!$C$23:$C$35,0),MATCH(LMP_BY_NODE!$A19,DA_LMP_Basis!$C$23:$AF$23,0)))</f>
        <v>125</v>
      </c>
      <c r="Q19" s="30">
        <f>ENERGY_PRICING!S$19*(1+INDEX(DA_LMP_Basis!$C$23:$AF$35,MATCH(LMP_BY_NODE!Q$1,DA_LMP_Basis!$C$23:$C$35,0),MATCH(LMP_BY_NODE!$A19,DA_LMP_Basis!$C$23:$AF$23,0)))</f>
        <v>97</v>
      </c>
      <c r="R19" s="30">
        <f>ENERGY_PRICING!T$19*(1+INDEX(DA_LMP_Basis!$C$23:$AF$35,MATCH(LMP_BY_NODE!R$1,DA_LMP_Basis!$C$23:$C$35,0),MATCH(LMP_BY_NODE!$A19,DA_LMP_Basis!$C$23:$AF$23,0)))</f>
        <v>54.25</v>
      </c>
      <c r="S19" s="30">
        <f>ENERGY_PRICING!U$19*(1+INDEX(DA_LMP_Basis!$C$23:$AF$35,MATCH(LMP_BY_NODE!S$1,DA_LMP_Basis!$C$23:$C$35,0),MATCH(LMP_BY_NODE!$A19,DA_LMP_Basis!$C$23:$AF$23,0)))</f>
        <v>48.55</v>
      </c>
      <c r="T19" s="30">
        <f>ENERGY_PRICING!V$19*(1+INDEX(DA_LMP_Basis!$C$23:$AF$35,MATCH(LMP_BY_NODE!T$1,DA_LMP_Basis!$C$23:$C$35,0),MATCH(LMP_BY_NODE!$A19,DA_LMP_Basis!$C$23:$AF$23,0)))</f>
        <v>54.25</v>
      </c>
      <c r="U19" s="30">
        <f>ENERGY_PRICING!W$19*(1+INDEX(DA_LMP_Basis!$C$23:$AF$35,MATCH(LMP_BY_NODE!U$1,DA_LMP_Basis!$C$23:$C$35,0),MATCH(LMP_BY_NODE!$A19,DA_LMP_Basis!$C$23:$AF$23,0)))</f>
        <v>135.25</v>
      </c>
      <c r="V19" s="30">
        <f>ENERGY_PRICING!X$19*(1+INDEX(DA_LMP_Basis!$C$23:$AF$35,MATCH(LMP_BY_NODE!V$1,DA_LMP_Basis!$C$23:$C$35,0),MATCH(LMP_BY_NODE!$A19,DA_LMP_Basis!$C$23:$AF$23,0)))</f>
        <v>93</v>
      </c>
      <c r="W19" s="30">
        <f>ENERGY_PRICING!Y$19*(1+INDEX(DA_LMP_Basis!$C$23:$AF$35,MATCH(LMP_BY_NODE!W$1,DA_LMP_Basis!$C$23:$C$35,0),MATCH(LMP_BY_NODE!$A19,DA_LMP_Basis!$C$23:$AF$23,0)))</f>
        <v>98.930769230769229</v>
      </c>
      <c r="X19" s="30">
        <f>ENERGY_PRICING!Z$19*(1+INDEX(DA_LMP_Basis!$C$23:$AF$35,MATCH(LMP_BY_NODE!X$1,DA_LMP_Basis!$C$23:$C$35,0),MATCH(LMP_BY_NODE!$A19,DA_LMP_Basis!$C$23:$AF$23,0)))</f>
        <v>90.307692307692307</v>
      </c>
      <c r="Y19" s="30">
        <f>ENERGY_PRICING!AA$19*(1+INDEX(DA_LMP_Basis!$C$23:$AF$35,MATCH(LMP_BY_NODE!Y$1,DA_LMP_Basis!$C$23:$C$35,0),MATCH(LMP_BY_NODE!$A19,DA_LMP_Basis!$C$23:$AF$23,0)))</f>
        <v>152.55208333333334</v>
      </c>
      <c r="Z19" s="30">
        <f>ENERGY_PRICING!AB$19*(1+INDEX(DA_LMP_Basis!$C$23:$AF$35,MATCH(LMP_BY_NODE!Z$1,DA_LMP_Basis!$C$23:$C$35,0),MATCH(LMP_BY_NODE!$A19,DA_LMP_Basis!$C$23:$AF$23,0)))</f>
        <v>254.4375</v>
      </c>
      <c r="AA19" s="30">
        <f>ENERGY_PRICING!AC$19*(1+INDEX(DA_LMP_Basis!$C$23:$AF$35,MATCH(LMP_BY_NODE!AA$1,DA_LMP_Basis!$C$23:$C$35,0),MATCH(LMP_BY_NODE!$A19,DA_LMP_Basis!$C$23:$AF$23,0)))</f>
        <v>317.45833333333326</v>
      </c>
      <c r="AB19" s="30">
        <f>ENERGY_PRICING!AD$19*(1+INDEX(DA_LMP_Basis!$C$23:$AF$35,MATCH(LMP_BY_NODE!AB$1,DA_LMP_Basis!$C$23:$C$35,0),MATCH(LMP_BY_NODE!$A19,DA_LMP_Basis!$C$23:$AF$23,0)))</f>
        <v>317.45833333333337</v>
      </c>
      <c r="AC19" s="30">
        <f>ENERGY_PRICING!AE$19*(1+INDEX(DA_LMP_Basis!$C$23:$AF$35,MATCH(LMP_BY_NODE!AC$1,DA_LMP_Basis!$C$23:$C$35,0),MATCH(LMP_BY_NODE!$A19,DA_LMP_Basis!$C$23:$AF$23,0)))</f>
        <v>160.15625</v>
      </c>
      <c r="AD19" s="30">
        <f>ENERGY_PRICING!AF$19*(1+INDEX(DA_LMP_Basis!$C$23:$AF$35,MATCH(LMP_BY_NODE!AD$1,DA_LMP_Basis!$C$23:$C$35,0),MATCH(LMP_BY_NODE!$A19,DA_LMP_Basis!$C$23:$AF$23,0)))</f>
        <v>84.302083333333329</v>
      </c>
      <c r="AE19" s="30">
        <f>ENERGY_PRICING!AG$19*(1+INDEX(DA_LMP_Basis!$C$23:$AF$35,MATCH(LMP_BY_NODE!AE$1,DA_LMP_Basis!$C$23:$C$35,0),MATCH(LMP_BY_NODE!$A19,DA_LMP_Basis!$C$23:$AF$23,0)))</f>
        <v>62.197916666666664</v>
      </c>
      <c r="AF19" s="30">
        <f>ENERGY_PRICING!AH$19*(1+INDEX(DA_LMP_Basis!$C$23:$AF$35,MATCH(LMP_BY_NODE!AF$1,DA_LMP_Basis!$C$23:$C$35,0),MATCH(LMP_BY_NODE!$A19,DA_LMP_Basis!$C$23:$AF$23,0)))</f>
        <v>66.15625</v>
      </c>
      <c r="AG19" s="30">
        <f>ENERGY_PRICING!AI$19*(1+INDEX(DA_LMP_Basis!$C$23:$AF$35,MATCH(LMP_BY_NODE!AG$1,DA_LMP_Basis!$C$23:$C$35,0),MATCH(LMP_BY_NODE!$A19,DA_LMP_Basis!$C$23:$AF$23,0)))</f>
        <v>80.164583333333326</v>
      </c>
      <c r="AH19" s="30">
        <f>ENERGY_PRICING!AJ$19*(1+INDEX(DA_LMP_Basis!$C$23:$AF$35,MATCH(LMP_BY_NODE!AH$1,DA_LMP_Basis!$C$23:$C$35,0),MATCH(LMP_BY_NODE!$A19,DA_LMP_Basis!$C$23:$AF$23,0)))</f>
        <v>80.164583333333326</v>
      </c>
      <c r="AI19" s="30">
        <f>ENERGY_PRICING!AK$19*(1+INDEX(DA_LMP_Basis!$C$23:$AF$35,MATCH(LMP_BY_NODE!AI$1,DA_LMP_Basis!$C$23:$C$35,0),MATCH(LMP_BY_NODE!$A19,DA_LMP_Basis!$C$23:$AF$23,0)))</f>
        <v>59.75</v>
      </c>
      <c r="AJ19" s="30">
        <f>ENERGY_PRICING!AL$19*(1+INDEX(DA_LMP_Basis!$C$23:$AF$35,MATCH(LMP_BY_NODE!AJ$1,DA_LMP_Basis!$C$23:$C$35,0),MATCH(LMP_BY_NODE!$A19,DA_LMP_Basis!$C$23:$AF$23,0)))</f>
        <v>58.479166666666664</v>
      </c>
      <c r="AK19" s="30">
        <f>ENERGY_PRICING!AM$19*(1+INDEX(DA_LMP_Basis!$C$23:$AF$35,MATCH(LMP_BY_NODE!AK$1,DA_LMP_Basis!$C$23:$C$35,0),MATCH(LMP_BY_NODE!$A19,DA_LMP_Basis!$C$23:$AF$23,0)))</f>
        <v>109.05769230769231</v>
      </c>
      <c r="AL19" s="30">
        <f>ENERGY_PRICING!AN$19*(1+INDEX(DA_LMP_Basis!$C$23:$AF$35,MATCH(LMP_BY_NODE!AL$1,DA_LMP_Basis!$C$23:$C$35,0),MATCH(LMP_BY_NODE!$A19,DA_LMP_Basis!$C$23:$AF$23,0)))</f>
        <v>177.19230769230768</v>
      </c>
      <c r="AM19" s="30">
        <f>ENERGY_PRICING!AO$19*(1+INDEX(DA_LMP_Basis!$C$23:$AF$35,MATCH(LMP_BY_NODE!AM$1,DA_LMP_Basis!$C$23:$C$35,0),MATCH(LMP_BY_NODE!$A19,DA_LMP_Basis!$C$23:$AF$23,0)))</f>
        <v>225</v>
      </c>
      <c r="AN19" s="30">
        <f>ENERGY_PRICING!AP$19*(1+INDEX(DA_LMP_Basis!$C$23:$AF$35,MATCH(LMP_BY_NODE!AN$1,DA_LMP_Basis!$C$23:$C$35,0),MATCH(LMP_BY_NODE!$A19,DA_LMP_Basis!$C$23:$AF$23,0)))</f>
        <v>200.22934219999999</v>
      </c>
      <c r="AO19" s="30">
        <f>ENERGY_PRICING!AQ$19*(1+INDEX(DA_LMP_Basis!$C$23:$AF$35,MATCH(LMP_BY_NODE!AO$1,DA_LMP_Basis!$C$23:$C$35,0),MATCH(LMP_BY_NODE!$A19,DA_LMP_Basis!$C$23:$AF$23,0)))</f>
        <v>110</v>
      </c>
      <c r="AP19" s="30">
        <f>ENERGY_PRICING!AR$19*(1+INDEX(DA_LMP_Basis!$C$23:$AF$35,MATCH(LMP_BY_NODE!AP$1,DA_LMP_Basis!$C$23:$C$35,0),MATCH(LMP_BY_NODE!$A19,DA_LMP_Basis!$C$23:$AF$23,0)))</f>
        <v>72</v>
      </c>
      <c r="AQ19" s="30">
        <f>ENERGY_PRICING!AS$19*(1+INDEX(DA_LMP_Basis!$C$23:$AF$35,MATCH(LMP_BY_NODE!AQ$1,DA_LMP_Basis!$C$23:$C$35,0),MATCH(LMP_BY_NODE!$A19,DA_LMP_Basis!$C$23:$AF$23,0)))</f>
        <v>53.25</v>
      </c>
      <c r="AR19" s="30">
        <f>ENERGY_PRICING!AT$19*(1+INDEX(DA_LMP_Basis!$C$23:$AF$35,MATCH(LMP_BY_NODE!AR$1,DA_LMP_Basis!$C$23:$C$35,0),MATCH(LMP_BY_NODE!$A19,DA_LMP_Basis!$C$23:$AF$23,0)))</f>
        <v>56</v>
      </c>
      <c r="AS19" s="30">
        <f>ENERGY_PRICING!AU$19*(1+INDEX(DA_LMP_Basis!$C$23:$AF$35,MATCH(LMP_BY_NODE!AS$1,DA_LMP_Basis!$C$23:$C$35,0),MATCH(LMP_BY_NODE!$A19,DA_LMP_Basis!$C$23:$AF$23,0)))</f>
        <v>72.5</v>
      </c>
      <c r="AT19" s="30">
        <f>ENERGY_PRICING!AV$19*(1+INDEX(DA_LMP_Basis!$C$23:$AF$35,MATCH(LMP_BY_NODE!AT$1,DA_LMP_Basis!$C$23:$C$35,0),MATCH(LMP_BY_NODE!$A19,DA_LMP_Basis!$C$23:$AF$23,0)))</f>
        <v>72.5</v>
      </c>
      <c r="AU19" s="30">
        <f>ENERGY_PRICING!AW$19*(1+INDEX(DA_LMP_Basis!$C$23:$AF$35,MATCH(LMP_BY_NODE!AU$1,DA_LMP_Basis!$C$23:$C$35,0),MATCH(LMP_BY_NODE!$A19,DA_LMP_Basis!$C$23:$AF$23,0)))</f>
        <v>49.5</v>
      </c>
      <c r="AV19" s="30">
        <f>ENERGY_PRICING!AX$19*(1+INDEX(DA_LMP_Basis!$C$23:$AF$35,MATCH(LMP_BY_NODE!AV$1,DA_LMP_Basis!$C$23:$C$35,0),MATCH(LMP_BY_NODE!$A19,DA_LMP_Basis!$C$23:$AF$23,0)))</f>
        <v>49.5</v>
      </c>
      <c r="AW19" s="30">
        <f>ENERGY_PRICING!AY$19*(1+INDEX(DA_LMP_Basis!$C$23:$AF$35,MATCH(LMP_BY_NODE!AW$1,DA_LMP_Basis!$C$23:$C$35,0),MATCH(LMP_BY_NODE!$A19,DA_LMP_Basis!$C$23:$AF$23,0)))</f>
        <v>81.5</v>
      </c>
      <c r="AX19" s="30">
        <f>ENERGY_PRICING!AZ$19*(1+INDEX(DA_LMP_Basis!$C$23:$AF$35,MATCH(LMP_BY_NODE!AX$1,DA_LMP_Basis!$C$23:$C$35,0),MATCH(LMP_BY_NODE!$A19,DA_LMP_Basis!$C$23:$AF$23,0)))</f>
        <v>122.25</v>
      </c>
      <c r="AY19" s="30">
        <f>ENERGY_PRICING!BA$19*(1+INDEX(DA_LMP_Basis!$C$23:$AF$35,MATCH(LMP_BY_NODE!AY$1,DA_LMP_Basis!$C$23:$C$35,0),MATCH(LMP_BY_NODE!$A19,DA_LMP_Basis!$C$23:$AF$23,0)))</f>
        <v>221.0389838532866</v>
      </c>
      <c r="AZ19" s="30">
        <f>ENERGY_PRICING!BB$19*(1+INDEX(DA_LMP_Basis!$C$23:$AF$35,MATCH(LMP_BY_NODE!AZ$1,DA_LMP_Basis!$C$23:$C$35,0),MATCH(LMP_BY_NODE!$A19,DA_LMP_Basis!$C$23:$AF$23,0)))</f>
        <v>196.70440149999999</v>
      </c>
      <c r="BA19" s="30">
        <f>ENERGY_PRICING!BC$19*(1+INDEX(DA_LMP_Basis!$C$23:$AF$35,MATCH(LMP_BY_NODE!BA$1,DA_LMP_Basis!$C$23:$C$35,0),MATCH(LMP_BY_NODE!$A19,DA_LMP_Basis!$C$23:$AF$23,0)))</f>
        <v>105.77986228769495</v>
      </c>
      <c r="BB19" s="30">
        <f>ENERGY_PRICING!BD$19*(1+INDEX(DA_LMP_Basis!$C$23:$AF$35,MATCH(LMP_BY_NODE!BB$1,DA_LMP_Basis!$C$23:$C$35,0),MATCH(LMP_BY_NODE!$A19,DA_LMP_Basis!$C$23:$AF$23,0)))</f>
        <v>65.389676160100493</v>
      </c>
      <c r="BC19" s="30">
        <f>ENERGY_PRICING!BE$19*(1+INDEX(DA_LMP_Basis!$C$23:$AF$35,MATCH(LMP_BY_NODE!BC$1,DA_LMP_Basis!$C$23:$C$35,0),MATCH(LMP_BY_NODE!$A19,DA_LMP_Basis!$C$23:$AF$23,0)))</f>
        <v>48.361114660074314</v>
      </c>
      <c r="BD19" s="30">
        <f>ENERGY_PRICING!BF$19*(1+INDEX(DA_LMP_Basis!$C$23:$AF$35,MATCH(LMP_BY_NODE!BD$1,DA_LMP_Basis!$C$23:$C$35,0),MATCH(LMP_BY_NODE!$A19,DA_LMP_Basis!$C$23:$AF$23,0)))</f>
        <v>50.858637013411489</v>
      </c>
      <c r="BE19" s="30">
        <f>ENERGY_PRICING!BG$19*(1+INDEX(DA_LMP_Basis!$C$23:$AF$35,MATCH(LMP_BY_NODE!BE$1,DA_LMP_Basis!$C$23:$C$35,0),MATCH(LMP_BY_NODE!$A19,DA_LMP_Basis!$C$23:$AF$23,0)))</f>
        <v>65.843771133434529</v>
      </c>
      <c r="BF19" s="30">
        <f>ENERGY_PRICING!BH$19*(1+INDEX(DA_LMP_Basis!$C$23:$AF$35,MATCH(LMP_BY_NODE!BF$1,DA_LMP_Basis!$C$23:$C$35,0),MATCH(LMP_BY_NODE!$A19,DA_LMP_Basis!$C$23:$AF$23,0)))</f>
        <v>65.843771133434529</v>
      </c>
      <c r="BG19" s="30">
        <f>ENERGY_PRICING!BI$19*(1+INDEX(DA_LMP_Basis!$C$23:$AF$35,MATCH(LMP_BY_NODE!BG$1,DA_LMP_Basis!$C$23:$C$35,0),MATCH(LMP_BY_NODE!$A19,DA_LMP_Basis!$C$23:$AF$23,0)))</f>
        <v>44.955402360069087</v>
      </c>
      <c r="BH19" s="30">
        <f>ENERGY_PRICING!BJ$19*(1+INDEX(DA_LMP_Basis!$C$23:$AF$35,MATCH(LMP_BY_NODE!BH$1,DA_LMP_Basis!$C$23:$C$35,0),MATCH(LMP_BY_NODE!$A19,DA_LMP_Basis!$C$23:$AF$23,0)))</f>
        <v>44.955402360069087</v>
      </c>
      <c r="BI19" s="30">
        <f>ENERGY_PRICING!BK$19*(1+INDEX(DA_LMP_Basis!$C$23:$AF$35,MATCH(LMP_BY_NODE!BI$1,DA_LMP_Basis!$C$23:$C$35,0),MATCH(LMP_BY_NODE!$A19,DA_LMP_Basis!$C$23:$AF$23,0)))</f>
        <v>78.980901206890522</v>
      </c>
      <c r="BJ19" s="30">
        <f>ENERGY_PRICING!BL$19*(1+INDEX(DA_LMP_Basis!$C$23:$AF$35,MATCH(LMP_BY_NODE!BJ$1,DA_LMP_Basis!$C$23:$C$35,0),MATCH(LMP_BY_NODE!$A19,DA_LMP_Basis!$C$23:$AF$23,0)))</f>
        <v>118.70123663879157</v>
      </c>
      <c r="BK19" s="30">
        <f>ENERGY_PRICING!BM$19*(1+INDEX(DA_LMP_Basis!$C$23:$AF$35,MATCH(LMP_BY_NODE!BK$1,DA_LMP_Basis!$C$23:$C$35,0),MATCH(LMP_BY_NODE!$A19,DA_LMP_Basis!$C$23:$AF$23,0)))</f>
        <v>219.83315305522689</v>
      </c>
      <c r="BL19" s="30">
        <f>ENERGY_PRICING!BN$19*(1+INDEX(DA_LMP_Basis!$C$23:$AF$35,MATCH(LMP_BY_NODE!BL$1,DA_LMP_Basis!$C$23:$C$35,0),MATCH(LMP_BY_NODE!$A19,DA_LMP_Basis!$C$23:$AF$23,0)))</f>
        <v>195.63132279999999</v>
      </c>
      <c r="BM19" s="30">
        <f>ENERGY_PRICING!BO$19*(1+INDEX(DA_LMP_Basis!$C$23:$AF$35,MATCH(LMP_BY_NODE!BM$1,DA_LMP_Basis!$C$23:$C$35,0),MATCH(LMP_BY_NODE!$A19,DA_LMP_Basis!$C$23:$AF$23,0)))</f>
        <v>104.49514850793088</v>
      </c>
      <c r="BN19" s="30">
        <f>ENERGY_PRICING!BP$19*(1+INDEX(DA_LMP_Basis!$C$23:$AF$35,MATCH(LMP_BY_NODE!BN$1,DA_LMP_Basis!$C$23:$C$35,0),MATCH(LMP_BY_NODE!$A19,DA_LMP_Basis!$C$23:$AF$23,0)))</f>
        <v>63.377330899172158</v>
      </c>
      <c r="BO19" s="30">
        <f>ENERGY_PRICING!BQ$19*(1+INDEX(DA_LMP_Basis!$C$23:$AF$35,MATCH(LMP_BY_NODE!BO$1,DA_LMP_Basis!$C$23:$C$35,0),MATCH(LMP_BY_NODE!$A19,DA_LMP_Basis!$C$23:$AF$23,0)))</f>
        <v>46.872817644179406</v>
      </c>
      <c r="BP19" s="30">
        <f>ENERGY_PRICING!BR$19*(1+INDEX(DA_LMP_Basis!$C$23:$AF$35,MATCH(LMP_BY_NODE!BP$1,DA_LMP_Basis!$C$23:$C$35,0),MATCH(LMP_BY_NODE!$A19,DA_LMP_Basis!$C$23:$AF$23,0)))</f>
        <v>49.293479588245013</v>
      </c>
      <c r="BQ19" s="30">
        <f>ENERGY_PRICING!BS$19*(1+INDEX(DA_LMP_Basis!$C$23:$AF$35,MATCH(LMP_BY_NODE!BQ$1,DA_LMP_Basis!$C$23:$C$35,0),MATCH(LMP_BY_NODE!$A19,DA_LMP_Basis!$C$23:$AF$23,0)))</f>
        <v>63.817451252638634</v>
      </c>
      <c r="BR19" s="30">
        <f>ENERGY_PRICING!BT$19*(1+INDEX(DA_LMP_Basis!$C$23:$AF$35,MATCH(LMP_BY_NODE!BR$1,DA_LMP_Basis!$C$23:$C$35,0),MATCH(LMP_BY_NODE!$A19,DA_LMP_Basis!$C$23:$AF$23,0)))</f>
        <v>63.817451252638634</v>
      </c>
      <c r="BS19" s="30">
        <f>ENERGY_PRICING!BU$19*(1+INDEX(DA_LMP_Basis!$C$23:$AF$35,MATCH(LMP_BY_NODE!BS$1,DA_LMP_Basis!$C$23:$C$35,0),MATCH(LMP_BY_NODE!$A19,DA_LMP_Basis!$C$23:$AF$23,0)))</f>
        <v>43.571914993180854</v>
      </c>
      <c r="BT19" s="30">
        <f>ENERGY_PRICING!BV$19*(1+INDEX(DA_LMP_Basis!$C$23:$AF$35,MATCH(LMP_BY_NODE!BT$1,DA_LMP_Basis!$C$23:$C$35,0),MATCH(LMP_BY_NODE!$A19,DA_LMP_Basis!$C$23:$AF$23,0)))</f>
        <v>43.571914993180854</v>
      </c>
      <c r="BU19" s="30">
        <f>ENERGY_PRICING!BW$19*(1+INDEX(DA_LMP_Basis!$C$23:$AF$35,MATCH(LMP_BY_NODE!BU$1,DA_LMP_Basis!$C$23:$C$35,0),MATCH(LMP_BY_NODE!$A19,DA_LMP_Basis!$C$23:$AF$23,0)))</f>
        <v>78.214025537724964</v>
      </c>
      <c r="BV19" s="30">
        <f>ENERGY_PRICING!BX$19*(1+INDEX(DA_LMP_Basis!$C$23:$AF$35,MATCH(LMP_BY_NODE!BV$1,DA_LMP_Basis!$C$23:$C$35,0),MATCH(LMP_BY_NODE!$A19,DA_LMP_Basis!$C$23:$AF$23,0)))</f>
        <v>117.62090573442966</v>
      </c>
      <c r="BW19" s="30">
        <f>ENERGY_PRICING!BY$19*(1+INDEX(DA_LMP_Basis!$C$23:$AF$35,MATCH(LMP_BY_NODE!BW$1,DA_LMP_Basis!$C$23:$C$35,0),MATCH(LMP_BY_NODE!$A19,DA_LMP_Basis!$C$23:$AF$23,0)))</f>
        <v>219.33675038562853</v>
      </c>
      <c r="BX19" s="30">
        <f>ENERGY_PRICING!BZ$19*(1+INDEX(DA_LMP_Basis!$C$23:$AF$35,MATCH(LMP_BY_NODE!BX$1,DA_LMP_Basis!$C$23:$C$35,0),MATCH(LMP_BY_NODE!$A19,DA_LMP_Basis!$C$23:$AF$23,0)))</f>
        <v>195.18956999999997</v>
      </c>
      <c r="BY19" s="30">
        <f>ENERGY_PRICING!CA$19*(1+INDEX(DA_LMP_Basis!$C$23:$AF$35,MATCH(LMP_BY_NODE!BY$1,DA_LMP_Basis!$C$23:$C$35,0),MATCH(LMP_BY_NODE!$A19,DA_LMP_Basis!$C$23:$AF$23,0)))</f>
        <v>103.96627219214028</v>
      </c>
      <c r="BZ19" s="30">
        <f>ENERGY_PRICING!CB$19*(1+INDEX(DA_LMP_Basis!$C$23:$AF$35,MATCH(LMP_BY_NODE!BZ$1,DA_LMP_Basis!$C$23:$C$35,0),MATCH(LMP_BY_NODE!$A19,DA_LMP_Basis!$C$23:$AF$23,0)))</f>
        <v>62.548911554363784</v>
      </c>
      <c r="CA19" s="30">
        <f>ENERGY_PRICING!CC$19*(1+INDEX(DA_LMP_Basis!$C$23:$AF$35,MATCH(LMP_BY_NODE!CA$1,DA_LMP_Basis!$C$23:$C$35,0),MATCH(LMP_BY_NODE!$A19,DA_LMP_Basis!$C$23:$AF$23,0)))</f>
        <v>46.26013250374821</v>
      </c>
      <c r="CB19" s="30">
        <f>ENERGY_PRICING!CD$19*(1+INDEX(DA_LMP_Basis!$C$23:$AF$35,MATCH(LMP_BY_NODE!CB$1,DA_LMP_Basis!$C$23:$C$35,0),MATCH(LMP_BY_NODE!$A19,DA_LMP_Basis!$C$23:$AF$23,0)))</f>
        <v>48.649153431171833</v>
      </c>
      <c r="CC19" s="30">
        <f>ENERGY_PRICING!CE$19*(1+INDEX(DA_LMP_Basis!$C$23:$AF$35,MATCH(LMP_BY_NODE!CC$1,DA_LMP_Basis!$C$23:$C$35,0),MATCH(LMP_BY_NODE!$A19,DA_LMP_Basis!$C$23:$AF$23,0)))</f>
        <v>62.98327899571354</v>
      </c>
      <c r="CD19" s="30">
        <f>ENERGY_PRICING!CF$19*(1+INDEX(DA_LMP_Basis!$C$23:$AF$35,MATCH(LMP_BY_NODE!CD$1,DA_LMP_Basis!$C$23:$C$35,0),MATCH(LMP_BY_NODE!$A19,DA_LMP_Basis!$C$23:$AF$23,0)))</f>
        <v>62.98327899571354</v>
      </c>
      <c r="CE19" s="30">
        <f>ENERGY_PRICING!CG$19*(1+INDEX(DA_LMP_Basis!$C$23:$AF$35,MATCH(LMP_BY_NODE!CE$1,DA_LMP_Basis!$C$23:$C$35,0),MATCH(LMP_BY_NODE!$A19,DA_LMP_Basis!$C$23:$AF$23,0)))</f>
        <v>43.002376693625102</v>
      </c>
      <c r="CF19" s="30">
        <f>ENERGY_PRICING!CH$19*(1+INDEX(DA_LMP_Basis!$C$23:$AF$35,MATCH(LMP_BY_NODE!CF$1,DA_LMP_Basis!$C$23:$C$35,0),MATCH(LMP_BY_NODE!$A19,DA_LMP_Basis!$C$23:$AF$23,0)))</f>
        <v>43.002376693625102</v>
      </c>
      <c r="CG19" s="30">
        <f>ENERGY_PRICING!CI$19*(1+INDEX(DA_LMP_Basis!$C$23:$AF$35,MATCH(LMP_BY_NODE!CG$1,DA_LMP_Basis!$C$23:$C$35,0),MATCH(LMP_BY_NODE!$A19,DA_LMP_Basis!$C$23:$AF$23,0)))</f>
        <v>77.898326908998314</v>
      </c>
      <c r="CH19" s="30">
        <f>ENERGY_PRICING!CJ$19*(1+INDEX(DA_LMP_Basis!$C$23:$AF$35,MATCH(LMP_BY_NODE!CH$1,DA_LMP_Basis!$C$23:$C$35,0),MATCH(LMP_BY_NODE!$A19,DA_LMP_Basis!$C$23:$AF$23,0)))</f>
        <v>117.17616742965441</v>
      </c>
      <c r="CI19" s="30">
        <f>ENERGY_PRICING!CK$19*(1+INDEX(DA_LMP_Basis!$C$23:$AF$35,MATCH(LMP_BY_NODE!CI$1,DA_LMP_Basis!$C$23:$C$35,0),MATCH(LMP_BY_NODE!$A19,DA_LMP_Basis!$C$23:$AF$23,0)))</f>
        <v>221.19695430682987</v>
      </c>
      <c r="CJ19" s="30">
        <f>ENERGY_PRICING!CL$19*(1+INDEX(DA_LMP_Basis!$C$23:$AF$35,MATCH(LMP_BY_NODE!CJ$1,DA_LMP_Basis!$C$23:$C$35,0),MATCH(LMP_BY_NODE!$A19,DA_LMP_Basis!$C$23:$AF$23,0)))</f>
        <v>196.84498070000001</v>
      </c>
      <c r="CK19" s="30">
        <f>ENERGY_PRICING!CM$19*(1+INDEX(DA_LMP_Basis!$C$23:$AF$35,MATCH(LMP_BY_NODE!CK$1,DA_LMP_Basis!$C$23:$C$35,0),MATCH(LMP_BY_NODE!$A19,DA_LMP_Basis!$C$23:$AF$23,0)))</f>
        <v>105.94816684484275</v>
      </c>
      <c r="CL19" s="30">
        <f>ENERGY_PRICING!CN$19*(1+INDEX(DA_LMP_Basis!$C$23:$AF$35,MATCH(LMP_BY_NODE!CL$1,DA_LMP_Basis!$C$23:$C$35,0),MATCH(LMP_BY_NODE!$A19,DA_LMP_Basis!$C$23:$AF$23,0)))</f>
        <v>65.653304435365939</v>
      </c>
      <c r="CM19" s="30">
        <f>ENERGY_PRICING!CO$19*(1+INDEX(DA_LMP_Basis!$C$23:$AF$35,MATCH(LMP_BY_NODE!CM$1,DA_LMP_Basis!$C$23:$C$35,0),MATCH(LMP_BY_NODE!$A19,DA_LMP_Basis!$C$23:$AF$23,0)))</f>
        <v>48.556089738656063</v>
      </c>
      <c r="CN19" s="30">
        <f>ENERGY_PRICING!CP$19*(1+INDEX(DA_LMP_Basis!$C$23:$AF$35,MATCH(LMP_BY_NODE!CN$1,DA_LMP_Basis!$C$23:$C$35,0),MATCH(LMP_BY_NODE!$A19,DA_LMP_Basis!$C$23:$AF$23,0)))</f>
        <v>51.063681227506848</v>
      </c>
      <c r="CO19" s="30">
        <f>ENERGY_PRICING!CQ$19*(1+INDEX(DA_LMP_Basis!$C$23:$AF$35,MATCH(LMP_BY_NODE!CO$1,DA_LMP_Basis!$C$23:$C$35,0),MATCH(LMP_BY_NODE!$A19,DA_LMP_Basis!$C$23:$AF$23,0)))</f>
        <v>66.109230160611546</v>
      </c>
      <c r="CP19" s="30">
        <f>ENERGY_PRICING!CR$19*(1+INDEX(DA_LMP_Basis!$C$23:$AF$35,MATCH(LMP_BY_NODE!CP$1,DA_LMP_Basis!$C$23:$C$35,0),MATCH(LMP_BY_NODE!$A19,DA_LMP_Basis!$C$23:$AF$23,0)))</f>
        <v>66.109230160611546</v>
      </c>
      <c r="CQ19" s="30">
        <f>ENERGY_PRICING!CS$19*(1+INDEX(DA_LMP_Basis!$C$23:$AF$35,MATCH(LMP_BY_NODE!CQ$1,DA_LMP_Basis!$C$23:$C$35,0),MATCH(LMP_BY_NODE!$A19,DA_LMP_Basis!$C$23:$AF$23,0)))</f>
        <v>45.136646799314086</v>
      </c>
      <c r="CR19" s="30">
        <f>ENERGY_PRICING!CT$19*(1+INDEX(DA_LMP_Basis!$C$23:$AF$35,MATCH(LMP_BY_NODE!CR$1,DA_LMP_Basis!$C$23:$C$35,0),MATCH(LMP_BY_NODE!$A19,DA_LMP_Basis!$C$23:$AF$23,0)))</f>
        <v>45.136646799314086</v>
      </c>
      <c r="CS19" s="30">
        <f>ENERGY_PRICING!CU$19*(1+INDEX(DA_LMP_Basis!$C$23:$AF$35,MATCH(LMP_BY_NODE!CS$1,DA_LMP_Basis!$C$23:$C$35,0),MATCH(LMP_BY_NODE!$A19,DA_LMP_Basis!$C$23:$AF$23,0)))</f>
        <v>79.08136612905399</v>
      </c>
      <c r="CT19" s="30">
        <f>ENERGY_PRICING!CV$19*(1+INDEX(DA_LMP_Basis!$C$23:$AF$35,MATCH(LMP_BY_NODE!CT$1,DA_LMP_Basis!$C$23:$C$35,0),MATCH(LMP_BY_NODE!$A19,DA_LMP_Basis!$C$23:$AF$23,0)))</f>
        <v>118.84276591737151</v>
      </c>
      <c r="CU19" s="30">
        <f>ENERGY_PRICING!CW$19*(1+INDEX(DA_LMP_Basis!$C$23:$AF$35,MATCH(LMP_BY_NODE!CU$1,DA_LMP_Basis!$C$23:$C$35,0),MATCH(LMP_BY_NODE!$A19,DA_LMP_Basis!$C$23:$AF$23,0)))</f>
        <v>222.75964646928753</v>
      </c>
      <c r="CV19" s="30">
        <f>ENERGY_PRICING!CX$19*(1+INDEX(DA_LMP_Basis!$C$23:$AF$35,MATCH(LMP_BY_NODE!CV$1,DA_LMP_Basis!$C$23:$C$35,0),MATCH(LMP_BY_NODE!$A19,DA_LMP_Basis!$C$23:$AF$23,0)))</f>
        <v>198.23563324999998</v>
      </c>
      <c r="CW19" s="30">
        <f>ENERGY_PRICING!CY$19*(1+INDEX(DA_LMP_Basis!$C$23:$AF$35,MATCH(LMP_BY_NODE!CW$1,DA_LMP_Basis!$C$23:$C$35,0),MATCH(LMP_BY_NODE!$A19,DA_LMP_Basis!$C$23:$AF$23,0)))</f>
        <v>107.61308712874089</v>
      </c>
      <c r="CX19" s="30">
        <f>ENERGY_PRICING!CZ$19*(1+INDEX(DA_LMP_Basis!$C$23:$AF$35,MATCH(LMP_BY_NODE!CX$1,DA_LMP_Basis!$C$23:$C$35,0),MATCH(LMP_BY_NODE!$A19,DA_LMP_Basis!$C$23:$AF$23,0)))</f>
        <v>68.261196166504021</v>
      </c>
      <c r="CY19" s="30">
        <f>ENERGY_PRICING!DA$19*(1+INDEX(DA_LMP_Basis!$C$23:$AF$35,MATCH(LMP_BY_NODE!CY$1,DA_LMP_Basis!$C$23:$C$35,0),MATCH(LMP_BY_NODE!$A19,DA_LMP_Basis!$C$23:$AF$23,0)))</f>
        <v>50.484842998143591</v>
      </c>
      <c r="CZ19" s="30">
        <f>ENERGY_PRICING!DB$19*(1+INDEX(DA_LMP_Basis!$C$23:$AF$35,MATCH(LMP_BY_NODE!CZ$1,DA_LMP_Basis!$C$23:$C$35,0),MATCH(LMP_BY_NODE!$A19,DA_LMP_Basis!$C$23:$AF$23,0)))</f>
        <v>53.092041462836455</v>
      </c>
      <c r="DA19" s="30">
        <f>ENERGY_PRICING!DC$19*(1+INDEX(DA_LMP_Basis!$C$23:$AF$35,MATCH(LMP_BY_NODE!DA$1,DA_LMP_Basis!$C$23:$C$35,0),MATCH(LMP_BY_NODE!$A19,DA_LMP_Basis!$C$23:$AF$23,0)))</f>
        <v>68.735232250993633</v>
      </c>
      <c r="DB19" s="30">
        <f>ENERGY_PRICING!DD$19*(1+INDEX(DA_LMP_Basis!$C$23:$AF$35,MATCH(LMP_BY_NODE!DB$1,DA_LMP_Basis!$C$23:$C$35,0),MATCH(LMP_BY_NODE!$A19,DA_LMP_Basis!$C$23:$AF$23,0)))</f>
        <v>68.735232250993633</v>
      </c>
      <c r="DC19" s="30">
        <f>ENERGY_PRICING!DE$19*(1+INDEX(DA_LMP_Basis!$C$23:$AF$35,MATCH(LMP_BY_NODE!DC$1,DA_LMP_Basis!$C$23:$C$35,0),MATCH(LMP_BY_NODE!$A19,DA_LMP_Basis!$C$23:$AF$23,0)))</f>
        <v>46.929572364471511</v>
      </c>
      <c r="DD19" s="30">
        <f>ENERGY_PRICING!DF$19*(1+INDEX(DA_LMP_Basis!$C$23:$AF$35,MATCH(LMP_BY_NODE!DD$1,DA_LMP_Basis!$C$23:$C$35,0),MATCH(LMP_BY_NODE!$A19,DA_LMP_Basis!$C$23:$AF$23,0)))</f>
        <v>46.929572364471511</v>
      </c>
      <c r="DE19" s="30">
        <f>ENERGY_PRICING!DG$19*(1+INDEX(DA_LMP_Basis!$C$23:$AF$35,MATCH(LMP_BY_NODE!DE$1,DA_LMP_Basis!$C$23:$C$35,0),MATCH(LMP_BY_NODE!$A19,DA_LMP_Basis!$C$23:$AF$23,0)))</f>
        <v>80.075195943081667</v>
      </c>
      <c r="DF19" s="30">
        <f>ENERGY_PRICING!DH$19*(1+INDEX(DA_LMP_Basis!$C$23:$AF$35,MATCH(LMP_BY_NODE!DF$1,DA_LMP_Basis!$C$23:$C$35,0),MATCH(LMP_BY_NODE!$A19,DA_LMP_Basis!$C$23:$AF$23,0)))</f>
        <v>120.24281693599175</v>
      </c>
      <c r="DG19" s="30">
        <f>ENERGY_PRICING!DI$19*(1+INDEX(DA_LMP_Basis!$C$23:$AF$35,MATCH(LMP_BY_NODE!DG$1,DA_LMP_Basis!$C$23:$C$35,0),MATCH(LMP_BY_NODE!$A19,DA_LMP_Basis!$C$23:$AF$23,0)))</f>
        <v>225.15452813214108</v>
      </c>
      <c r="DH19" s="30">
        <f>ENERGY_PRICING!DJ$19*(1+INDEX(DA_LMP_Basis!$C$23:$AF$35,MATCH(LMP_BY_NODE!DH$1,DA_LMP_Basis!$C$23:$C$35,0),MATCH(LMP_BY_NODE!$A19,DA_LMP_Basis!$C$23:$AF$23,0)))</f>
        <v>200.36685805000002</v>
      </c>
      <c r="DI19" s="30">
        <f>ENERGY_PRICING!DK$19*(1+INDEX(DA_LMP_Basis!$C$23:$AF$35,MATCH(LMP_BY_NODE!DI$1,DA_LMP_Basis!$C$23:$C$35,0),MATCH(LMP_BY_NODE!$A19,DA_LMP_Basis!$C$23:$AF$23,0)))</f>
        <v>110.16463704612809</v>
      </c>
      <c r="DJ19" s="30">
        <f>ENERGY_PRICING!DL$19*(1+INDEX(DA_LMP_Basis!$C$23:$AF$35,MATCH(LMP_BY_NODE!DJ$1,DA_LMP_Basis!$C$23:$C$35,0),MATCH(LMP_BY_NODE!$A19,DA_LMP_Basis!$C$23:$AF$23,0)))</f>
        <v>72.257883572798562</v>
      </c>
      <c r="DK19" s="30">
        <f>ENERGY_PRICING!DM$19*(1+INDEX(DA_LMP_Basis!$C$23:$AF$35,MATCH(LMP_BY_NODE!DK$1,DA_LMP_Basis!$C$23:$C$35,0),MATCH(LMP_BY_NODE!$A19,DA_LMP_Basis!$C$23:$AF$23,0)))</f>
        <v>53.440726392382267</v>
      </c>
      <c r="DL19" s="30">
        <f>ENERGY_PRICING!DN$19*(1+INDEX(DA_LMP_Basis!$C$23:$AF$35,MATCH(LMP_BY_NODE!DL$1,DA_LMP_Basis!$C$23:$C$35,0),MATCH(LMP_BY_NODE!$A19,DA_LMP_Basis!$C$23:$AF$23,0)))</f>
        <v>56.200576112176655</v>
      </c>
      <c r="DM19" s="30">
        <f>ENERGY_PRICING!DO$19*(1+INDEX(DA_LMP_Basis!$C$23:$AF$35,MATCH(LMP_BY_NODE!DM$1,DA_LMP_Basis!$C$23:$C$35,0),MATCH(LMP_BY_NODE!$A19,DA_LMP_Basis!$C$23:$AF$23,0)))</f>
        <v>72.759674430942994</v>
      </c>
      <c r="DN19" s="30">
        <f>ENERGY_PRICING!DP$19*(1+INDEX(DA_LMP_Basis!$C$23:$AF$35,MATCH(LMP_BY_NODE!DN$1,DA_LMP_Basis!$C$23:$C$35,0),MATCH(LMP_BY_NODE!$A19,DA_LMP_Basis!$C$23:$AF$23,0)))</f>
        <v>72.759674430942994</v>
      </c>
      <c r="DO19" s="30">
        <f>ENERGY_PRICING!DQ$19*(1+INDEX(DA_LMP_Basis!$C$23:$AF$35,MATCH(LMP_BY_NODE!DO$1,DA_LMP_Basis!$C$23:$C$35,0),MATCH(LMP_BY_NODE!$A19,DA_LMP_Basis!$C$23:$AF$23,0)))</f>
        <v>49.677294956299008</v>
      </c>
      <c r="DP19" s="30">
        <f>ENERGY_PRICING!DR$19*(1+INDEX(DA_LMP_Basis!$C$23:$AF$35,MATCH(LMP_BY_NODE!DP$1,DA_LMP_Basis!$C$23:$C$35,0),MATCH(LMP_BY_NODE!$A19,DA_LMP_Basis!$C$23:$AF$23,0)))</f>
        <v>49.677294956299008</v>
      </c>
      <c r="DQ19" s="30">
        <f>ENERGY_PRICING!DS$19*(1+INDEX(DA_LMP_Basis!$C$23:$AF$35,MATCH(LMP_BY_NODE!DQ$1,DA_LMP_Basis!$C$23:$C$35,0),MATCH(LMP_BY_NODE!$A19,DA_LMP_Basis!$C$23:$AF$23,0)))</f>
        <v>81.598275699153859</v>
      </c>
      <c r="DR19" s="30">
        <f>ENERGY_PRICING!DT$19*(1+INDEX(DA_LMP_Basis!$C$23:$AF$35,MATCH(LMP_BY_NODE!DR$1,DA_LMP_Basis!$C$23:$C$35,0),MATCH(LMP_BY_NODE!$A19,DA_LMP_Basis!$C$23:$AF$23,0)))</f>
        <v>122.38844522549427</v>
      </c>
      <c r="DS19" s="30">
        <f>ENERGY_PRICING!DU$19*(1+INDEX(DA_LMP_Basis!$C$23:$AF$35,MATCH(LMP_BY_NODE!DS$1,DA_LMP_Basis!$C$23:$C$35,0),MATCH(LMP_BY_NODE!$A19,DA_LMP_Basis!$C$23:$AF$23,0)))</f>
        <v>227.91864580674832</v>
      </c>
      <c r="DT19" s="30">
        <f>ENERGY_PRICING!DV$19*(1+INDEX(DA_LMP_Basis!$C$23:$AF$35,MATCH(LMP_BY_NODE!DT$1,DA_LMP_Basis!$C$23:$C$35,0),MATCH(LMP_BY_NODE!$A19,DA_LMP_Basis!$C$23:$AF$23,0)))</f>
        <v>202.82666900000001</v>
      </c>
      <c r="DU19" s="30">
        <f>ENERGY_PRICING!DW$19*(1+INDEX(DA_LMP_Basis!$C$23:$AF$35,MATCH(LMP_BY_NODE!DU$1,DA_LMP_Basis!$C$23:$C$35,0),MATCH(LMP_BY_NODE!$A19,DA_LMP_Basis!$C$23:$AF$23,0)))</f>
        <v>113.10957763909634</v>
      </c>
      <c r="DV19" s="30">
        <f>ENERGY_PRICING!DX$19*(1+INDEX(DA_LMP_Basis!$C$23:$AF$35,MATCH(LMP_BY_NODE!DV$1,DA_LMP_Basis!$C$23:$C$35,0),MATCH(LMP_BY_NODE!$A19,DA_LMP_Basis!$C$23:$AF$23,0)))</f>
        <v>76.870768823444308</v>
      </c>
      <c r="DW19" s="30">
        <f>ENERGY_PRICING!DY$19*(1+INDEX(DA_LMP_Basis!$C$23:$AF$35,MATCH(LMP_BY_NODE!DW$1,DA_LMP_Basis!$C$23:$C$35,0),MATCH(LMP_BY_NODE!$A19,DA_LMP_Basis!$C$23:$AF$23,0)))</f>
        <v>56.852339442339016</v>
      </c>
      <c r="DX19" s="30">
        <f>ENERGY_PRICING!DZ$19*(1+INDEX(DA_LMP_Basis!$C$23:$AF$35,MATCH(LMP_BY_NODE!DX$1,DA_LMP_Basis!$C$23:$C$35,0),MATCH(LMP_BY_NODE!$A19,DA_LMP_Basis!$C$23:$AF$23,0)))</f>
        <v>59.788375751567798</v>
      </c>
      <c r="DY19" s="30">
        <f>ENERGY_PRICING!EA$19*(1+INDEX(DA_LMP_Basis!$C$23:$AF$35,MATCH(LMP_BY_NODE!DY$1,DA_LMP_Basis!$C$23:$C$35,0),MATCH(LMP_BY_NODE!$A19,DA_LMP_Basis!$C$23:$AF$23,0)))</f>
        <v>77.404593606940452</v>
      </c>
      <c r="DZ19" s="30">
        <f>ENERGY_PRICING!EB$19*(1+INDEX(DA_LMP_Basis!$C$23:$AF$35,MATCH(LMP_BY_NODE!DZ$1,DA_LMP_Basis!$C$23:$C$35,0),MATCH(LMP_BY_NODE!$A19,DA_LMP_Basis!$C$23:$AF$23,0)))</f>
        <v>77.404593606940452</v>
      </c>
      <c r="EA19" s="30">
        <f>ENERGY_PRICING!EC$19*(1+INDEX(DA_LMP_Basis!$C$23:$AF$35,MATCH(LMP_BY_NODE!EA$1,DA_LMP_Basis!$C$23:$C$35,0),MATCH(LMP_BY_NODE!$A19,DA_LMP_Basis!$C$23:$AF$23,0)))</f>
        <v>52.84865356611796</v>
      </c>
      <c r="EB19" s="30">
        <f>ENERGY_PRICING!ED$19*(1+INDEX(DA_LMP_Basis!$C$23:$AF$35,MATCH(LMP_BY_NODE!EB$1,DA_LMP_Basis!$C$23:$C$35,0),MATCH(LMP_BY_NODE!$A19,DA_LMP_Basis!$C$23:$AF$23,0)))</f>
        <v>52.84865356611796</v>
      </c>
      <c r="EC19" s="30">
        <f>ENERGY_PRICING!EE$19*(1+INDEX(DA_LMP_Basis!$C$23:$AF$35,MATCH(LMP_BY_NODE!EC$1,DA_LMP_Basis!$C$23:$C$35,0),MATCH(LMP_BY_NODE!$A19,DA_LMP_Basis!$C$23:$AF$23,0)))</f>
        <v>83.356179540039037</v>
      </c>
      <c r="ED19" s="30">
        <f>ENERGY_PRICING!EF$19*(1+INDEX(DA_LMP_Basis!$C$23:$AF$35,MATCH(LMP_BY_NODE!ED$1,DA_LMP_Basis!$C$23:$C$35,0),MATCH(LMP_BY_NODE!$A19,DA_LMP_Basis!$C$23:$AF$23,0)))</f>
        <v>124.8648803538524</v>
      </c>
      <c r="EE19" s="30">
        <f>ENERGY_PRICING!EG$19*(1+INDEX(DA_LMP_Basis!$C$23:$AF$35,MATCH(LMP_BY_NODE!EE$1,DA_LMP_Basis!$C$23:$C$35,0),MATCH(LMP_BY_NODE!$A19,DA_LMP_Basis!$C$23:$AF$23,0)))</f>
        <v>229.24598722973778</v>
      </c>
      <c r="EF19" s="30">
        <f>ENERGY_PRICING!EH$19*(1+INDEX(DA_LMP_Basis!$C$23:$AF$35,MATCH(LMP_BY_NODE!EF$1,DA_LMP_Basis!$C$23:$C$35,0),MATCH(LMP_BY_NODE!$A19,DA_LMP_Basis!$C$23:$AF$23,0)))</f>
        <v>204.00788099999997</v>
      </c>
      <c r="EG19" s="30">
        <f>ENERGY_PRICING!EI$19*(1+INDEX(DA_LMP_Basis!$C$23:$AF$35,MATCH(LMP_BY_NODE!EG$1,DA_LMP_Basis!$C$23:$C$35,0),MATCH(LMP_BY_NODE!$A19,DA_LMP_Basis!$C$23:$AF$23,0)))</f>
        <v>114.52375102006334</v>
      </c>
      <c r="EH19" s="30">
        <f>ENERGY_PRICING!EJ$19*(1+INDEX(DA_LMP_Basis!$C$23:$AF$35,MATCH(LMP_BY_NODE!EH$1,DA_LMP_Basis!$C$23:$C$35,0),MATCH(LMP_BY_NODE!$A19,DA_LMP_Basis!$C$23:$AF$23,0)))</f>
        <v>79.085896539940464</v>
      </c>
      <c r="EI19" s="30">
        <f>ENERGY_PRICING!EK$19*(1+INDEX(DA_LMP_Basis!$C$23:$AF$35,MATCH(LMP_BY_NODE!EI$1,DA_LMP_Basis!$C$23:$C$35,0),MATCH(LMP_BY_NODE!$A19,DA_LMP_Basis!$C$23:$AF$23,0)))</f>
        <v>58.4906109826643</v>
      </c>
      <c r="EJ19" s="30">
        <f>ENERGY_PRICING!EL$19*(1+INDEX(DA_LMP_Basis!$C$23:$AF$35,MATCH(LMP_BY_NODE!EJ$1,DA_LMP_Basis!$C$23:$C$35,0),MATCH(LMP_BY_NODE!$A19,DA_LMP_Basis!$C$23:$AF$23,0)))</f>
        <v>61.511252864398138</v>
      </c>
      <c r="EK19" s="30">
        <f>ENERGY_PRICING!EM$19*(1+INDEX(DA_LMP_Basis!$C$23:$AF$35,MATCH(LMP_BY_NODE!EK$1,DA_LMP_Basis!$C$23:$C$35,0),MATCH(LMP_BY_NODE!$A19,DA_LMP_Basis!$C$23:$AF$23,0)))</f>
        <v>79.635104154801169</v>
      </c>
      <c r="EL19" s="30">
        <f>ENERGY_PRICING!EN$19*(1+INDEX(DA_LMP_Basis!$C$23:$AF$35,MATCH(LMP_BY_NODE!EL$1,DA_LMP_Basis!$C$23:$C$35,0),MATCH(LMP_BY_NODE!$A19,DA_LMP_Basis!$C$23:$AF$23,0)))</f>
        <v>79.635104154801169</v>
      </c>
      <c r="EM19" s="30">
        <f>ENERGY_PRICING!EO$19*(1+INDEX(DA_LMP_Basis!$C$23:$AF$35,MATCH(LMP_BY_NODE!EM$1,DA_LMP_Basis!$C$23:$C$35,0),MATCH(LMP_BY_NODE!$A19,DA_LMP_Basis!$C$23:$AF$23,0)))</f>
        <v>54.371553871209066</v>
      </c>
      <c r="EN19" s="30">
        <f>ENERGY_PRICING!EP$19*(1+INDEX(DA_LMP_Basis!$C$23:$AF$35,MATCH(LMP_BY_NODE!EN$1,DA_LMP_Basis!$C$23:$C$35,0),MATCH(LMP_BY_NODE!$A19,DA_LMP_Basis!$C$23:$AF$23,0)))</f>
        <v>54.371553871209066</v>
      </c>
      <c r="EO19" s="30">
        <f>ENERGY_PRICING!EQ$19*(1+INDEX(DA_LMP_Basis!$C$23:$AF$35,MATCH(LMP_BY_NODE!EO$1,DA_LMP_Basis!$C$23:$C$35,0),MATCH(LMP_BY_NODE!$A19,DA_LMP_Basis!$C$23:$AF$23,0)))</f>
        <v>84.200332669652354</v>
      </c>
      <c r="EP19" s="30">
        <f>ENERGY_PRICING!ER$19*(1+INDEX(DA_LMP_Basis!$C$23:$AF$35,MATCH(LMP_BY_NODE!EP$1,DA_LMP_Basis!$C$23:$C$35,0),MATCH(LMP_BY_NODE!$A19,DA_LMP_Basis!$C$23:$AF$23,0)))</f>
        <v>126.05407535716684</v>
      </c>
      <c r="EQ19" s="30">
        <f>ENERGY_PRICING!ES$19*(1+INDEX(DA_LMP_Basis!$C$23:$AF$35,MATCH(LMP_BY_NODE!EQ$1,DA_LMP_Basis!$C$23:$C$35,0),MATCH(LMP_BY_NODE!$A19,DA_LMP_Basis!$C$23:$AF$23,0)))</f>
        <v>231.33522174403865</v>
      </c>
      <c r="ER19" s="30">
        <f>ENERGY_PRICING!ET$19*(1+INDEX(DA_LMP_Basis!$C$23:$AF$35,MATCH(LMP_BY_NODE!ER$1,DA_LMP_Basis!$C$23:$C$35,0),MATCH(LMP_BY_NODE!$A19,DA_LMP_Basis!$C$23:$AF$23,0)))</f>
        <v>205.86710789999998</v>
      </c>
      <c r="ES19" s="30">
        <f>ENERGY_PRICING!EU$19*(1+INDEX(DA_LMP_Basis!$C$23:$AF$35,MATCH(LMP_BY_NODE!ES$1,DA_LMP_Basis!$C$23:$C$35,0),MATCH(LMP_BY_NODE!$A19,DA_LMP_Basis!$C$23:$AF$23,0)))</f>
        <v>116.74965897829426</v>
      </c>
      <c r="ET19" s="30">
        <f>ENERGY_PRICING!EV$19*(1+INDEX(DA_LMP_Basis!$C$23:$AF$35,MATCH(LMP_BY_NODE!ET$1,DA_LMP_Basis!$C$23:$C$35,0),MATCH(LMP_BY_NODE!$A19,DA_LMP_Basis!$C$23:$AF$23,0)))</f>
        <v>82.572506087968463</v>
      </c>
      <c r="EU19" s="30">
        <f>ENERGY_PRICING!EW$19*(1+INDEX(DA_LMP_Basis!$C$23:$AF$35,MATCH(LMP_BY_NODE!EU$1,DA_LMP_Basis!$C$23:$C$35,0),MATCH(LMP_BY_NODE!$A19,DA_LMP_Basis!$C$23:$AF$23,0)))</f>
        <v>61.069249294226672</v>
      </c>
      <c r="EV19" s="30">
        <f>ENERGY_PRICING!EX$19*(1+INDEX(DA_LMP_Basis!$C$23:$AF$35,MATCH(LMP_BY_NODE!EV$1,DA_LMP_Basis!$C$23:$C$35,0),MATCH(LMP_BY_NODE!$A19,DA_LMP_Basis!$C$23:$AF$23,0)))</f>
        <v>64.223060290642138</v>
      </c>
      <c r="EW19" s="30">
        <f>ENERGY_PRICING!EY$19*(1+INDEX(DA_LMP_Basis!$C$23:$AF$35,MATCH(LMP_BY_NODE!EW$1,DA_LMP_Basis!$C$23:$C$35,0),MATCH(LMP_BY_NODE!$A19,DA_LMP_Basis!$C$23:$AF$23,0)))</f>
        <v>83.145926269134918</v>
      </c>
      <c r="EX19" s="30">
        <f>ENERGY_PRICING!EZ$19*(1+INDEX(DA_LMP_Basis!$C$23:$AF$35,MATCH(LMP_BY_NODE!EX$1,DA_LMP_Basis!$C$23:$C$35,0),MATCH(LMP_BY_NODE!$A19,DA_LMP_Basis!$C$23:$AF$23,0)))</f>
        <v>83.145926269134918</v>
      </c>
      <c r="EY19" s="30">
        <f>ENERGY_PRICING!FA$19*(1+INDEX(DA_LMP_Basis!$C$23:$AF$35,MATCH(LMP_BY_NODE!EY$1,DA_LMP_Basis!$C$23:$C$35,0),MATCH(LMP_BY_NODE!$A19,DA_LMP_Basis!$C$23:$AF$23,0)))</f>
        <v>56.768597935478319</v>
      </c>
      <c r="EZ19" s="30">
        <f>ENERGY_PRICING!FB$19*(1+INDEX(DA_LMP_Basis!$C$23:$AF$35,MATCH(LMP_BY_NODE!EZ$1,DA_LMP_Basis!$C$23:$C$35,0),MATCH(LMP_BY_NODE!$A19,DA_LMP_Basis!$C$23:$AF$23,0)))</f>
        <v>56.768597935478319</v>
      </c>
      <c r="FA19" s="30">
        <f>ENERGY_PRICING!FC$19*(1+INDEX(DA_LMP_Basis!$C$23:$AF$35,MATCH(LMP_BY_NODE!FA$1,DA_LMP_Basis!$C$23:$C$35,0),MATCH(LMP_BY_NODE!$A19,DA_LMP_Basis!$C$23:$AF$23,0)))</f>
        <v>85.529029132519568</v>
      </c>
      <c r="FB19" s="30">
        <f>ENERGY_PRICING!FD$19*(1+INDEX(DA_LMP_Basis!$C$23:$AF$35,MATCH(LMP_BY_NODE!FB$1,DA_LMP_Basis!$C$23:$C$35,0),MATCH(LMP_BY_NODE!$A19,DA_LMP_Basis!$C$23:$AF$23,0)))</f>
        <v>127.92586749905823</v>
      </c>
      <c r="FC19" s="30">
        <f>ENERGY_PRICING!FE$19*(1+INDEX(DA_LMP_Basis!$C$23:$AF$35,MATCH(LMP_BY_NODE!FC$1,DA_LMP_Basis!$C$23:$C$35,0),MATCH(LMP_BY_NODE!$A19,DA_LMP_Basis!$C$23:$AF$23,0)))</f>
        <v>232.85282060298354</v>
      </c>
      <c r="FD19" s="30">
        <f>ENERGY_PRICING!FF$19*(1+INDEX(DA_LMP_Basis!$C$23:$AF$35,MATCH(LMP_BY_NODE!FD$1,DA_LMP_Basis!$C$23:$C$35,0),MATCH(LMP_BY_NODE!$A19,DA_LMP_Basis!$C$23:$AF$23,0)))</f>
        <v>207.21763154999999</v>
      </c>
      <c r="FE19" s="30">
        <f>ENERGY_PRICING!FG$19*(1+INDEX(DA_LMP_Basis!$C$23:$AF$35,MATCH(LMP_BY_NODE!FE$1,DA_LMP_Basis!$C$23:$C$35,0),MATCH(LMP_BY_NODE!$A19,DA_LMP_Basis!$C$23:$AF$23,0)))</f>
        <v>118.36653604709853</v>
      </c>
      <c r="FF19" s="30">
        <f>ENERGY_PRICING!FH$19*(1+INDEX(DA_LMP_Basis!$C$23:$AF$35,MATCH(LMP_BY_NODE!FF$1,DA_LMP_Basis!$C$23:$C$35,0),MATCH(LMP_BY_NODE!$A19,DA_LMP_Basis!$C$23:$AF$23,0)))</f>
        <v>85.10514406396139</v>
      </c>
      <c r="FG19" s="30">
        <f>ENERGY_PRICING!FI$19*(1+INDEX(DA_LMP_Basis!$C$23:$AF$35,MATCH(LMP_BY_NODE!FG$1,DA_LMP_Basis!$C$23:$C$35,0),MATCH(LMP_BY_NODE!$A19,DA_LMP_Basis!$C$23:$AF$23,0)))</f>
        <v>62.942346130638107</v>
      </c>
      <c r="FH19" s="30">
        <f>ENERGY_PRICING!FJ$19*(1+INDEX(DA_LMP_Basis!$C$23:$AF$35,MATCH(LMP_BY_NODE!FH$1,DA_LMP_Basis!$C$23:$C$35,0),MATCH(LMP_BY_NODE!$A19,DA_LMP_Basis!$C$23:$AF$23,0)))</f>
        <v>66.192889827525519</v>
      </c>
      <c r="FI19" s="30">
        <f>ENERGY_PRICING!FK$19*(1+INDEX(DA_LMP_Basis!$C$23:$AF$35,MATCH(LMP_BY_NODE!FI$1,DA_LMP_Basis!$C$23:$C$35,0),MATCH(LMP_BY_NODE!$A19,DA_LMP_Basis!$C$23:$AF$23,0)))</f>
        <v>85.696152008850007</v>
      </c>
      <c r="FJ19" s="30">
        <f>ENERGY_PRICING!FL$19*(1+INDEX(DA_LMP_Basis!$C$23:$AF$35,MATCH(LMP_BY_NODE!FJ$1,DA_LMP_Basis!$C$23:$C$35,0),MATCH(LMP_BY_NODE!$A19,DA_LMP_Basis!$C$23:$AF$23,0)))</f>
        <v>85.696152008850007</v>
      </c>
      <c r="FK19" s="30">
        <f>ENERGY_PRICING!FM$19*(1+INDEX(DA_LMP_Basis!$C$23:$AF$35,MATCH(LMP_BY_NODE!FK$1,DA_LMP_Basis!$C$23:$C$35,0),MATCH(LMP_BY_NODE!$A19,DA_LMP_Basis!$C$23:$AF$23,0)))</f>
        <v>58.509786543973455</v>
      </c>
      <c r="FL19" s="30">
        <f>ENERGY_PRICING!FN$19*(1+INDEX(DA_LMP_Basis!$C$23:$AF$35,MATCH(LMP_BY_NODE!FL$1,DA_LMP_Basis!$C$23:$C$35,0),MATCH(LMP_BY_NODE!$A19,DA_LMP_Basis!$C$23:$AF$23,0)))</f>
        <v>58.509786543973455</v>
      </c>
      <c r="FM19" s="30">
        <f>ENERGY_PRICING!FO$19*(1+INDEX(DA_LMP_Basis!$C$23:$AF$35,MATCH(LMP_BY_NODE!FM$1,DA_LMP_Basis!$C$23:$C$35,0),MATCH(LMP_BY_NODE!$A19,DA_LMP_Basis!$C$23:$AF$23,0)))</f>
        <v>86.494180829051885</v>
      </c>
      <c r="FN19" s="30">
        <f>ENERGY_PRICING!FP$19*(1+INDEX(DA_LMP_Basis!$C$23:$AF$35,MATCH(LMP_BY_NODE!FN$1,DA_LMP_Basis!$C$23:$C$35,0),MATCH(LMP_BY_NODE!$A19,DA_LMP_Basis!$C$23:$AF$23,0)))</f>
        <v>129.28551841391348</v>
      </c>
      <c r="FO19" s="30">
        <f>ENERGY_PRICING!FQ$19*(1+INDEX(DA_LMP_Basis!$C$23:$AF$35,MATCH(LMP_BY_NODE!FO$1,DA_LMP_Basis!$C$23:$C$35,0),MATCH(LMP_BY_NODE!$A19,DA_LMP_Basis!$C$23:$AF$23,0)))</f>
        <v>233.15358651765072</v>
      </c>
      <c r="FP19" s="30">
        <f>ENERGY_PRICING!FR$19*(1+INDEX(DA_LMP_Basis!$C$23:$AF$35,MATCH(LMP_BY_NODE!FP$1,DA_LMP_Basis!$C$23:$C$35,0),MATCH(LMP_BY_NODE!$A19,DA_LMP_Basis!$C$23:$AF$23,0)))</f>
        <v>207.48528559999997</v>
      </c>
      <c r="FQ19" s="30">
        <f>ENERGY_PRICING!FS$19*(1+INDEX(DA_LMP_Basis!$C$23:$AF$35,MATCH(LMP_BY_NODE!FQ$1,DA_LMP_Basis!$C$23:$C$35,0),MATCH(LMP_BY_NODE!$A19,DA_LMP_Basis!$C$23:$AF$23,0)))</f>
        <v>118.68697745204362</v>
      </c>
      <c r="FR19" s="30">
        <f>ENERGY_PRICING!FT$19*(1+INDEX(DA_LMP_Basis!$C$23:$AF$35,MATCH(LMP_BY_NODE!FR$1,DA_LMP_Basis!$C$23:$C$35,0),MATCH(LMP_BY_NODE!$A19,DA_LMP_Basis!$C$23:$AF$23,0)))</f>
        <v>85.607075897186462</v>
      </c>
      <c r="FS19" s="30">
        <f>ENERGY_PRICING!FU$19*(1+INDEX(DA_LMP_Basis!$C$23:$AF$35,MATCH(LMP_BY_NODE!FS$1,DA_LMP_Basis!$C$23:$C$35,0),MATCH(LMP_BY_NODE!$A19,DA_LMP_Basis!$C$23:$AF$23,0)))</f>
        <v>63.313566548960814</v>
      </c>
      <c r="FT19" s="30">
        <f>ENERGY_PRICING!FV$19*(1+INDEX(DA_LMP_Basis!$C$23:$AF$35,MATCH(LMP_BY_NODE!FT$1,DA_LMP_Basis!$C$23:$C$35,0),MATCH(LMP_BY_NODE!$A19,DA_LMP_Basis!$C$23:$AF$23,0)))</f>
        <v>66.583281253367247</v>
      </c>
      <c r="FU19" s="30">
        <f>ENERGY_PRICING!FW$19*(1+INDEX(DA_LMP_Basis!$C$23:$AF$35,MATCH(LMP_BY_NODE!FU$1,DA_LMP_Basis!$C$23:$C$35,0),MATCH(LMP_BY_NODE!$A19,DA_LMP_Basis!$C$23:$AF$23,0)))</f>
        <v>86.201569479805812</v>
      </c>
      <c r="FV19" s="30">
        <f>ENERGY_PRICING!FX$19*(1+INDEX(DA_LMP_Basis!$C$23:$AF$35,MATCH(LMP_BY_NODE!FV$1,DA_LMP_Basis!$C$23:$C$35,0),MATCH(LMP_BY_NODE!$A19,DA_LMP_Basis!$C$23:$AF$23,0)))</f>
        <v>86.201569479805812</v>
      </c>
      <c r="FW19" s="30">
        <f>ENERGY_PRICING!FY$19*(1+INDEX(DA_LMP_Basis!$C$23:$AF$35,MATCH(LMP_BY_NODE!FW$1,DA_LMP_Basis!$C$23:$C$35,0),MATCH(LMP_BY_NODE!$A19,DA_LMP_Basis!$C$23:$AF$23,0)))</f>
        <v>58.854864679315689</v>
      </c>
      <c r="FX19" s="30">
        <f>ENERGY_PRICING!FZ$19*(1+INDEX(DA_LMP_Basis!$C$23:$AF$35,MATCH(LMP_BY_NODE!FX$1,DA_LMP_Basis!$C$23:$C$35,0),MATCH(LMP_BY_NODE!$A19,DA_LMP_Basis!$C$23:$AF$23,0)))</f>
        <v>58.854864679315689</v>
      </c>
      <c r="FY19" s="30">
        <f>ENERGY_PRICING!GA$19*(1+INDEX(DA_LMP_Basis!$C$23:$AF$35,MATCH(LMP_BY_NODE!FY$1,DA_LMP_Basis!$C$23:$C$35,0),MATCH(LMP_BY_NODE!$A19,DA_LMP_Basis!$C$23:$AF$23,0)))</f>
        <v>86.68545978995067</v>
      </c>
      <c r="FZ19" s="30">
        <f>ENERGY_PRICING!GB$19*(1+INDEX(DA_LMP_Basis!$C$23:$AF$35,MATCH(LMP_BY_NODE!FZ$1,DA_LMP_Basis!$C$23:$C$35,0),MATCH(LMP_BY_NODE!$A19,DA_LMP_Basis!$C$23:$AF$23,0)))</f>
        <v>129.55498135441599</v>
      </c>
      <c r="GA19" s="30">
        <f>ENERGY_PRICING!GC$19*(1+INDEX(DA_LMP_Basis!$C$23:$AF$35,MATCH(LMP_BY_NODE!GA$1,DA_LMP_Basis!$C$23:$C$35,0),MATCH(LMP_BY_NODE!$A19,DA_LMP_Basis!$C$23:$AF$23,0)))</f>
        <v>234.08652202898762</v>
      </c>
      <c r="GB19" s="30">
        <f>ENERGY_PRICING!GD$19*(1+INDEX(DA_LMP_Basis!$C$23:$AF$35,MATCH(LMP_BY_NODE!GB$1,DA_LMP_Basis!$C$23:$C$35,0),MATCH(LMP_BY_NODE!$A19,DA_LMP_Basis!$C$23:$AF$23,0)))</f>
        <v>208.31551255000002</v>
      </c>
      <c r="GC19" s="30">
        <f>ENERGY_PRICING!GE$19*(1+INDEX(DA_LMP_Basis!$C$23:$AF$35,MATCH(LMP_BY_NODE!GC$1,DA_LMP_Basis!$C$23:$C$35,0),MATCH(LMP_BY_NODE!$A19,DA_LMP_Basis!$C$23:$AF$23,0)))</f>
        <v>119.68094369421814</v>
      </c>
      <c r="GD19" s="30">
        <f>ENERGY_PRICING!GF$19*(1+INDEX(DA_LMP_Basis!$C$23:$AF$35,MATCH(LMP_BY_NODE!GD$1,DA_LMP_Basis!$C$23:$C$35,0),MATCH(LMP_BY_NODE!$A19,DA_LMP_Basis!$C$23:$AF$23,0)))</f>
        <v>87.164001095988255</v>
      </c>
      <c r="GE19" s="30">
        <f>ENERGY_PRICING!GG$19*(1+INDEX(DA_LMP_Basis!$C$23:$AF$35,MATCH(LMP_BY_NODE!GE$1,DA_LMP_Basis!$C$23:$C$35,0),MATCH(LMP_BY_NODE!$A19,DA_LMP_Basis!$C$23:$AF$23,0)))</f>
        <v>64.465042477241312</v>
      </c>
      <c r="GF19" s="30">
        <f>ENERGY_PRICING!GH$19*(1+INDEX(DA_LMP_Basis!$C$23:$AF$35,MATCH(LMP_BY_NODE!GF$1,DA_LMP_Basis!$C$23:$C$35,0),MATCH(LMP_BY_NODE!$A19,DA_LMP_Basis!$C$23:$AF$23,0)))</f>
        <v>67.794223074657538</v>
      </c>
      <c r="GG19" s="30">
        <f>ENERGY_PRICING!GI$19*(1+INDEX(DA_LMP_Basis!$C$23:$AF$35,MATCH(LMP_BY_NODE!GG$1,DA_LMP_Basis!$C$23:$C$35,0),MATCH(LMP_BY_NODE!$A19,DA_LMP_Basis!$C$23:$AF$23,0)))</f>
        <v>87.76930665915485</v>
      </c>
      <c r="GH19" s="30">
        <f>ENERGY_PRICING!GJ$19*(1+INDEX(DA_LMP_Basis!$C$23:$AF$35,MATCH(LMP_BY_NODE!GH$1,DA_LMP_Basis!$C$23:$C$35,0),MATCH(LMP_BY_NODE!$A19,DA_LMP_Basis!$C$23:$AF$23,0)))</f>
        <v>87.76930665915485</v>
      </c>
      <c r="GI19" s="30">
        <f>ENERGY_PRICING!GK$19*(1+INDEX(DA_LMP_Basis!$C$23:$AF$35,MATCH(LMP_BY_NODE!GI$1,DA_LMP_Basis!$C$23:$C$35,0),MATCH(LMP_BY_NODE!$A19,DA_LMP_Basis!$C$23:$AF$23,0)))</f>
        <v>59.92525075349193</v>
      </c>
      <c r="GJ19" s="30">
        <f>ENERGY_PRICING!GL$19*(1+INDEX(DA_LMP_Basis!$C$23:$AF$35,MATCH(LMP_BY_NODE!GJ$1,DA_LMP_Basis!$C$23:$C$35,0),MATCH(LMP_BY_NODE!$A19,DA_LMP_Basis!$C$23:$AF$23,0)))</f>
        <v>59.92525075349193</v>
      </c>
      <c r="GK19" s="30">
        <f>ENERGY_PRICING!GM$19*(1+INDEX(DA_LMP_Basis!$C$23:$AF$35,MATCH(LMP_BY_NODE!GK$1,DA_LMP_Basis!$C$23:$C$35,0),MATCH(LMP_BY_NODE!$A19,DA_LMP_Basis!$C$23:$AF$23,0)))</f>
        <v>87.278781461362598</v>
      </c>
      <c r="GL19" s="30">
        <f>ENERGY_PRICING!GN$19*(1+INDEX(DA_LMP_Basis!$C$23:$AF$35,MATCH(LMP_BY_NODE!GL$1,DA_LMP_Basis!$C$23:$C$35,0),MATCH(LMP_BY_NODE!$A19,DA_LMP_Basis!$C$23:$AF$23,0)))</f>
        <v>130.39081924004279</v>
      </c>
      <c r="GM19" s="30">
        <f>ENERGY_PRICING!GO$19*(1+INDEX(DA_LMP_Basis!$C$23:$AF$35,MATCH(LMP_BY_NODE!GM$1,DA_LMP_Basis!$C$23:$C$35,0),MATCH(LMP_BY_NODE!$A19,DA_LMP_Basis!$C$23:$AF$23,0)))</f>
        <v>235.39904265339987</v>
      </c>
      <c r="GN19" s="30">
        <f>ENERGY_PRICING!GP$19*(1+INDEX(DA_LMP_Basis!$C$23:$AF$35,MATCH(LMP_BY_NODE!GN$1,DA_LMP_Basis!$C$23:$C$35,0),MATCH(LMP_BY_NODE!$A19,DA_LMP_Basis!$C$23:$AF$23,0)))</f>
        <v>209.48353539999999</v>
      </c>
      <c r="GO19" s="30">
        <f>ENERGY_PRICING!GQ$19*(1+INDEX(DA_LMP_Basis!$C$23:$AF$35,MATCH(LMP_BY_NODE!GO$1,DA_LMP_Basis!$C$23:$C$35,0),MATCH(LMP_BY_NODE!$A19,DA_LMP_Basis!$C$23:$AF$23,0)))</f>
        <v>121.07932673031263</v>
      </c>
      <c r="GP19" s="30">
        <f>ENERGY_PRICING!GR$19*(1+INDEX(DA_LMP_Basis!$C$23:$AF$35,MATCH(LMP_BY_NODE!GP$1,DA_LMP_Basis!$C$23:$C$35,0),MATCH(LMP_BY_NODE!$A19,DA_LMP_Basis!$C$23:$AF$23,0)))</f>
        <v>89.354395189966169</v>
      </c>
      <c r="GQ19" s="30">
        <f>ENERGY_PRICING!GS$19*(1+INDEX(DA_LMP_Basis!$C$23:$AF$35,MATCH(LMP_BY_NODE!GQ$1,DA_LMP_Basis!$C$23:$C$35,0),MATCH(LMP_BY_NODE!$A19,DA_LMP_Basis!$C$23:$AF$23,0)))</f>
        <v>66.085021442579148</v>
      </c>
      <c r="GR19" s="30">
        <f>ENERGY_PRICING!GT$19*(1+INDEX(DA_LMP_Basis!$C$23:$AF$35,MATCH(LMP_BY_NODE!GR$1,DA_LMP_Basis!$C$23:$C$35,0),MATCH(LMP_BY_NODE!$A19,DA_LMP_Basis!$C$23:$AF$23,0)))</f>
        <v>69.497862925529247</v>
      </c>
      <c r="GS19" s="30">
        <f>ENERGY_PRICING!GU$19*(1+INDEX(DA_LMP_Basis!$C$23:$AF$35,MATCH(LMP_BY_NODE!GS$1,DA_LMP_Basis!$C$23:$C$35,0),MATCH(LMP_BY_NODE!$A19,DA_LMP_Basis!$C$23:$AF$23,0)))</f>
        <v>89.974911823229831</v>
      </c>
      <c r="GT19" s="30">
        <f>ENERGY_PRICING!GV$19*(1+INDEX(DA_LMP_Basis!$C$23:$AF$35,MATCH(LMP_BY_NODE!GT$1,DA_LMP_Basis!$C$23:$C$35,0),MATCH(LMP_BY_NODE!$A19,DA_LMP_Basis!$C$23:$AF$23,0)))</f>
        <v>89.974911823229831</v>
      </c>
      <c r="GU19" s="30">
        <f>ENERGY_PRICING!GW$19*(1+INDEX(DA_LMP_Basis!$C$23:$AF$35,MATCH(LMP_BY_NODE!GU$1,DA_LMP_Basis!$C$23:$C$35,0),MATCH(LMP_BY_NODE!$A19,DA_LMP_Basis!$C$23:$AF$23,0)))</f>
        <v>61.431146693101738</v>
      </c>
      <c r="GV19" s="30">
        <f>ENERGY_PRICING!GX$19*(1+INDEX(DA_LMP_Basis!$C$23:$AF$35,MATCH(LMP_BY_NODE!GV$1,DA_LMP_Basis!$C$23:$C$35,0),MATCH(LMP_BY_NODE!$A19,DA_LMP_Basis!$C$23:$AF$23,0)))</f>
        <v>61.431146693101738</v>
      </c>
      <c r="GW19" s="30">
        <f>ENERGY_PRICING!GY$19*(1+INDEX(DA_LMP_Basis!$C$23:$AF$35,MATCH(LMP_BY_NODE!GW$1,DA_LMP_Basis!$C$23:$C$35,0),MATCH(LMP_BY_NODE!$A19,DA_LMP_Basis!$C$23:$AF$23,0)))</f>
        <v>88.113508965220831</v>
      </c>
      <c r="GX19" s="30">
        <f>ENERGY_PRICING!GZ$19*(1+INDEX(DA_LMP_Basis!$C$23:$AF$35,MATCH(LMP_BY_NODE!GX$1,DA_LMP_Basis!$C$23:$C$35,0),MATCH(LMP_BY_NODE!$A19,DA_LMP_Basis!$C$23:$AF$23,0)))</f>
        <v>131.56673595692098</v>
      </c>
      <c r="GY19" s="30">
        <f>ENERGY_PRICING!HA$19*(1+INDEX(DA_LMP_Basis!$C$23:$AF$35,MATCH(LMP_BY_NODE!GY$1,DA_LMP_Basis!$C$23:$C$35,0),MATCH(LMP_BY_NODE!$A19,DA_LMP_Basis!$C$23:$AF$23,0)))</f>
        <v>237.21974289265782</v>
      </c>
      <c r="GZ19" s="30">
        <f>ENERGY_PRICING!HB$19*(1+INDEX(DA_LMP_Basis!$C$23:$AF$35,MATCH(LMP_BY_NODE!GZ$1,DA_LMP_Basis!$C$23:$C$35,0),MATCH(LMP_BY_NODE!$A19,DA_LMP_Basis!$C$23:$AF$23,0)))</f>
        <v>211.10379144999999</v>
      </c>
      <c r="HA19" s="30">
        <f>ENERGY_PRICING!HC$19*(1+INDEX(DA_LMP_Basis!$C$23:$AF$35,MATCH(LMP_BY_NODE!HA$1,DA_LMP_Basis!$C$23:$C$35,0),MATCH(LMP_BY_NODE!$A19,DA_LMP_Basis!$C$23:$AF$23,0)))</f>
        <v>123.01913345108822</v>
      </c>
      <c r="HB19" s="30">
        <f>ENERGY_PRICING!HD$19*(1+INDEX(DA_LMP_Basis!$C$23:$AF$35,MATCH(LMP_BY_NODE!HB$1,DA_LMP_Basis!$C$23:$C$35,0),MATCH(LMP_BY_NODE!$A19,DA_LMP_Basis!$C$23:$AF$23,0)))</f>
        <v>92.392862530439857</v>
      </c>
      <c r="HC19" s="30">
        <f>ENERGY_PRICING!HE$19*(1+INDEX(DA_LMP_Basis!$C$23:$AF$35,MATCH(LMP_BY_NODE!HC$1,DA_LMP_Basis!$C$23:$C$35,0),MATCH(LMP_BY_NODE!$A19,DA_LMP_Basis!$C$23:$AF$23,0)))</f>
        <v>68.332221246471136</v>
      </c>
      <c r="HD19" s="30">
        <f>ENERGY_PRICING!HF$19*(1+INDEX(DA_LMP_Basis!$C$23:$AF$35,MATCH(LMP_BY_NODE!HD$1,DA_LMP_Basis!$C$23:$C$35,0),MATCH(LMP_BY_NODE!$A19,DA_LMP_Basis!$C$23:$AF$23,0)))</f>
        <v>71.861115301453225</v>
      </c>
      <c r="HE19" s="30">
        <f>ENERGY_PRICING!HG$19*(1+INDEX(DA_LMP_Basis!$C$23:$AF$35,MATCH(LMP_BY_NODE!HE$1,DA_LMP_Basis!$C$23:$C$35,0),MATCH(LMP_BY_NODE!$A19,DA_LMP_Basis!$C$23:$AF$23,0)))</f>
        <v>93.03447963134569</v>
      </c>
      <c r="HF19" s="30">
        <f>ENERGY_PRICING!HH$19*(1+INDEX(DA_LMP_Basis!$C$23:$AF$35,MATCH(LMP_BY_NODE!HF$1,DA_LMP_Basis!$C$23:$C$35,0),MATCH(LMP_BY_NODE!$A19,DA_LMP_Basis!$C$23:$AF$23,0)))</f>
        <v>93.03447963134569</v>
      </c>
      <c r="HG19" s="30">
        <f>ENERGY_PRICING!HI$19*(1+INDEX(DA_LMP_Basis!$C$23:$AF$35,MATCH(LMP_BY_NODE!HG$1,DA_LMP_Basis!$C$23:$C$35,0),MATCH(LMP_BY_NODE!$A19,DA_LMP_Basis!$C$23:$AF$23,0)))</f>
        <v>63.520092989677394</v>
      </c>
      <c r="HH19" s="30">
        <f>ENERGY_PRICING!HJ$19*(1+INDEX(DA_LMP_Basis!$C$23:$AF$35,MATCH(LMP_BY_NODE!HH$1,DA_LMP_Basis!$C$23:$C$35,0),MATCH(LMP_BY_NODE!$A19,DA_LMP_Basis!$C$23:$AF$23,0)))</f>
        <v>63.520092989677394</v>
      </c>
      <c r="HI19" s="30">
        <f>ENERGY_PRICING!HK$19*(1+INDEX(DA_LMP_Basis!$C$23:$AF$35,MATCH(LMP_BY_NODE!HI$1,DA_LMP_Basis!$C$23:$C$35,0),MATCH(LMP_BY_NODE!$A19,DA_LMP_Basis!$C$23:$AF$23,0)))</f>
        <v>89.271424915433371</v>
      </c>
      <c r="HJ19" s="30">
        <f>ENERGY_PRICING!HL$19*(1+INDEX(DA_LMP_Basis!$C$23:$AF$35,MATCH(LMP_BY_NODE!HJ$1,DA_LMP_Basis!$C$23:$C$35,0),MATCH(LMP_BY_NODE!$A19,DA_LMP_Basis!$C$23:$AF$23,0)))</f>
        <v>133.19794220842365</v>
      </c>
      <c r="HK19" s="30">
        <f>ENERGY_PRICING!HM$19*(1+INDEX(DA_LMP_Basis!$C$23:$AF$35,MATCH(LMP_BY_NODE!HK$1,DA_LMP_Basis!$C$23:$C$35,0),MATCH(LMP_BY_NODE!$A19,DA_LMP_Basis!$C$23:$AF$23,0)))</f>
        <v>238.93684143312336</v>
      </c>
      <c r="HL19" s="30">
        <f>ENERGY_PRICING!HN$19*(1+INDEX(DA_LMP_Basis!$C$23:$AF$35,MATCH(LMP_BY_NODE!HL$1,DA_LMP_Basis!$C$23:$C$35,0),MATCH(LMP_BY_NODE!$A19,DA_LMP_Basis!$C$23:$AF$23,0)))</f>
        <v>212.63185149999998</v>
      </c>
      <c r="HM19" s="30">
        <f>ENERGY_PRICING!HO$19*(1+INDEX(DA_LMP_Basis!$C$23:$AF$35,MATCH(LMP_BY_NODE!HM$1,DA_LMP_Basis!$C$23:$C$35,0),MATCH(LMP_BY_NODE!$A19,DA_LMP_Basis!$C$23:$AF$23,0)))</f>
        <v>124.84856106207518</v>
      </c>
      <c r="HN19" s="30">
        <f>ENERGY_PRICING!HP$19*(1+INDEX(DA_LMP_Basis!$C$23:$AF$35,MATCH(LMP_BY_NODE!HN$1,DA_LMP_Basis!$C$23:$C$35,0),MATCH(LMP_BY_NODE!$A19,DA_LMP_Basis!$C$23:$AF$23,0)))</f>
        <v>95.258434645543247</v>
      </c>
      <c r="HO19" s="30">
        <f>ENERGY_PRICING!HQ$19*(1+INDEX(DA_LMP_Basis!$C$23:$AF$35,MATCH(LMP_BY_NODE!HO$1,DA_LMP_Basis!$C$23:$C$35,0),MATCH(LMP_BY_NODE!$A19,DA_LMP_Basis!$C$23:$AF$23,0)))</f>
        <v>70.451550623266357</v>
      </c>
      <c r="HP19" s="30">
        <f>ENERGY_PRICING!HR$19*(1+INDEX(DA_LMP_Basis!$C$23:$AF$35,MATCH(LMP_BY_NODE!HP$1,DA_LMP_Basis!$C$23:$C$35,0),MATCH(LMP_BY_NODE!$A19,DA_LMP_Basis!$C$23:$AF$23,0)))</f>
        <v>74.089893613200303</v>
      </c>
      <c r="HQ19" s="30">
        <f>ENERGY_PRICING!HS$19*(1+INDEX(DA_LMP_Basis!$C$23:$AF$35,MATCH(LMP_BY_NODE!HQ$1,DA_LMP_Basis!$C$23:$C$35,0),MATCH(LMP_BY_NODE!$A19,DA_LMP_Basis!$C$23:$AF$23,0)))</f>
        <v>95.91995155280398</v>
      </c>
      <c r="HR19" s="30">
        <f>ENERGY_PRICING!HT$19*(1+INDEX(DA_LMP_Basis!$C$23:$AF$35,MATCH(LMP_BY_NODE!HR$1,DA_LMP_Basis!$C$23:$C$35,0),MATCH(LMP_BY_NODE!$A19,DA_LMP_Basis!$C$23:$AF$23,0)))</f>
        <v>95.91995155280398</v>
      </c>
      <c r="HS19" s="30">
        <f>ENERGY_PRICING!HU$19*(1+INDEX(DA_LMP_Basis!$C$23:$AF$35,MATCH(LMP_BY_NODE!HS$1,DA_LMP_Basis!$C$23:$C$35,0),MATCH(LMP_BY_NODE!$A19,DA_LMP_Basis!$C$23:$AF$23,0)))</f>
        <v>65.490173818810987</v>
      </c>
      <c r="HT19" s="30">
        <f>ENERGY_PRICING!HV$19*(1+INDEX(DA_LMP_Basis!$C$23:$AF$35,MATCH(LMP_BY_NODE!HT$1,DA_LMP_Basis!$C$23:$C$35,0),MATCH(LMP_BY_NODE!$A19,DA_LMP_Basis!$C$23:$AF$23,0)))</f>
        <v>65.490173818810987</v>
      </c>
      <c r="HU19" s="30">
        <f>ENERGY_PRICING!HW$19*(1+INDEX(DA_LMP_Basis!$C$23:$AF$35,MATCH(LMP_BY_NODE!HU$1,DA_LMP_Basis!$C$23:$C$35,0),MATCH(LMP_BY_NODE!$A19,DA_LMP_Basis!$C$23:$AF$23,0)))</f>
        <v>90.363452996289809</v>
      </c>
      <c r="HV19" s="30">
        <f>ENERGY_PRICING!HX$19*(1+INDEX(DA_LMP_Basis!$C$23:$AF$35,MATCH(LMP_BY_NODE!HV$1,DA_LMP_Basis!$C$23:$C$35,0),MATCH(LMP_BY_NODE!$A19,DA_LMP_Basis!$C$23:$AF$23,0)))</f>
        <v>134.73632937027472</v>
      </c>
      <c r="HW19" s="30">
        <f>ENERGY_PRICING!HY$19*(1+INDEX(DA_LMP_Basis!$C$23:$AF$35,MATCH(LMP_BY_NODE!HW$1,DA_LMP_Basis!$C$23:$C$35,0),MATCH(LMP_BY_NODE!$A19,DA_LMP_Basis!$C$23:$AF$23,0)))</f>
        <v>240.68937042634903</v>
      </c>
      <c r="HX19" s="30">
        <f>ENERGY_PRICING!HZ$19*(1+INDEX(DA_LMP_Basis!$C$23:$AF$35,MATCH(LMP_BY_NODE!HX$1,DA_LMP_Basis!$C$23:$C$35,0),MATCH(LMP_BY_NODE!$A19,DA_LMP_Basis!$C$23:$AF$23,0)))</f>
        <v>214.1914414</v>
      </c>
      <c r="HY19" s="30">
        <f>ENERGY_PRICING!IA$19*(1+INDEX(DA_LMP_Basis!$C$23:$AF$35,MATCH(LMP_BY_NODE!HY$1,DA_LMP_Basis!$C$23:$C$35,0),MATCH(LMP_BY_NODE!$A19,DA_LMP_Basis!$C$23:$AF$23,0)))</f>
        <v>126.71573691349306</v>
      </c>
      <c r="HZ19" s="30">
        <f>ENERGY_PRICING!IB$19*(1+INDEX(DA_LMP_Basis!$C$23:$AF$35,MATCH(LMP_BY_NODE!HZ$1,DA_LMP_Basis!$C$23:$C$35,0),MATCH(LMP_BY_NODE!$A19,DA_LMP_Basis!$C$23:$AF$23,0)))</f>
        <v>98.18313471111783</v>
      </c>
      <c r="IA19" s="30">
        <f>ENERGY_PRICING!IC$19*(1+INDEX(DA_LMP_Basis!$C$23:$AF$35,MATCH(LMP_BY_NODE!IA$1,DA_LMP_Basis!$C$23:$C$35,0),MATCH(LMP_BY_NODE!$A19,DA_LMP_Basis!$C$23:$AF$23,0)))</f>
        <v>72.614610046764227</v>
      </c>
      <c r="IB19" s="30">
        <f>ENERGY_PRICING!ID$19*(1+INDEX(DA_LMP_Basis!$C$23:$AF$35,MATCH(LMP_BY_NODE!IB$1,DA_LMP_Basis!$C$23:$C$35,0),MATCH(LMP_BY_NODE!$A19,DA_LMP_Basis!$C$23:$AF$23,0)))</f>
        <v>76.364660330869427</v>
      </c>
      <c r="IC19" s="30">
        <f>ENERGY_PRICING!IE$19*(1+INDEX(DA_LMP_Basis!$C$23:$AF$35,MATCH(LMP_BY_NODE!IC$1,DA_LMP_Basis!$C$23:$C$35,0),MATCH(LMP_BY_NODE!$A19,DA_LMP_Basis!$C$23:$AF$23,0)))</f>
        <v>98.864962035500596</v>
      </c>
      <c r="ID19" s="30">
        <f>ENERGY_PRICING!IF$19*(1+INDEX(DA_LMP_Basis!$C$23:$AF$35,MATCH(LMP_BY_NODE!ID$1,DA_LMP_Basis!$C$23:$C$35,0),MATCH(LMP_BY_NODE!$A19,DA_LMP_Basis!$C$23:$AF$23,0)))</f>
        <v>98.864962035500596</v>
      </c>
      <c r="IE19" s="30">
        <f>ENERGY_PRICING!IG$19*(1+INDEX(DA_LMP_Basis!$C$23:$AF$35,MATCH(LMP_BY_NODE!IE$1,DA_LMP_Basis!$C$23:$C$35,0),MATCH(LMP_BY_NODE!$A19,DA_LMP_Basis!$C$23:$AF$23,0)))</f>
        <v>67.500905113893509</v>
      </c>
      <c r="IF19" s="30">
        <f>ENERGY_PRICING!IH$19*(1+INDEX(DA_LMP_Basis!$C$23:$AF$35,MATCH(LMP_BY_NODE!IF$1,DA_LMP_Basis!$C$23:$C$35,0),MATCH(LMP_BY_NODE!$A19,DA_LMP_Basis!$C$23:$AF$23,0)))</f>
        <v>67.500905113893509</v>
      </c>
      <c r="IG19" s="30">
        <f>ENERGY_PRICING!II$19*(1+INDEX(DA_LMP_Basis!$C$23:$AF$35,MATCH(LMP_BY_NODE!IG$1,DA_LMP_Basis!$C$23:$C$35,0),MATCH(LMP_BY_NODE!$A19,DA_LMP_Basis!$C$23:$AF$23,0)))</f>
        <v>91.478013883749767</v>
      </c>
      <c r="IH19" s="30">
        <f>ENERGY_PRICING!IJ$19*(1+INDEX(DA_LMP_Basis!$C$23:$AF$35,MATCH(LMP_BY_NODE!IH$1,DA_LMP_Basis!$C$23:$C$35,0),MATCH(LMP_BY_NODE!$A19,DA_LMP_Basis!$C$23:$AF$23,0)))</f>
        <v>136.30645947079833</v>
      </c>
      <c r="II19" s="30">
        <f>ENERGY_PRICING!IK$19*(1+INDEX(DA_LMP_Basis!$C$23:$AF$35,MATCH(LMP_BY_NODE!II$1,DA_LMP_Basis!$C$23:$C$35,0),MATCH(LMP_BY_NODE!$A19,DA_LMP_Basis!$C$23:$AF$23,0)))</f>
        <v>241.4932022822677</v>
      </c>
      <c r="IJ19" s="30">
        <f>ENERGY_PRICING!IL$19*(1+INDEX(DA_LMP_Basis!$C$23:$AF$35,MATCH(LMP_BY_NODE!IJ$1,DA_LMP_Basis!$C$23:$C$35,0),MATCH(LMP_BY_NODE!$A19,DA_LMP_Basis!$C$23:$AF$23,0)))</f>
        <v>214.90677794999999</v>
      </c>
      <c r="IK19" s="30">
        <f>ENERGY_PRICING!IM$19*(1+INDEX(DA_LMP_Basis!$C$23:$AF$35,MATCH(LMP_BY_NODE!IK$1,DA_LMP_Basis!$C$23:$C$35,0),MATCH(LMP_BY_NODE!$A19,DA_LMP_Basis!$C$23:$AF$23,0)))</f>
        <v>127.57215380346945</v>
      </c>
      <c r="IL19" s="30">
        <f>ENERGY_PRICING!IN$19*(1+INDEX(DA_LMP_Basis!$C$23:$AF$35,MATCH(LMP_BY_NODE!IL$1,DA_LMP_Basis!$C$23:$C$35,0),MATCH(LMP_BY_NODE!$A19,DA_LMP_Basis!$C$23:$AF$23,0)))</f>
        <v>99.524605859842822</v>
      </c>
      <c r="IM19" s="30">
        <f>ENERGY_PRICING!IO$19*(1+INDEX(DA_LMP_Basis!$C$23:$AF$35,MATCH(LMP_BY_NODE!IM$1,DA_LMP_Basis!$C$23:$C$35,0),MATCH(LMP_BY_NODE!$A19,DA_LMP_Basis!$C$23:$AF$23,0)))</f>
        <v>73.606739750508751</v>
      </c>
      <c r="IN19" s="30">
        <f>ENERGY_PRICING!IP$19*(1+INDEX(DA_LMP_Basis!$C$23:$AF$35,MATCH(LMP_BY_NODE!IN$1,DA_LMP_Basis!$C$23:$C$35,0),MATCH(LMP_BY_NODE!$A19,DA_LMP_Basis!$C$23:$AF$23,0)))</f>
        <v>77.408026779877744</v>
      </c>
      <c r="IO19" s="30">
        <f>ENERGY_PRICING!IQ$19*(1+INDEX(DA_LMP_Basis!$C$23:$AF$35,MATCH(LMP_BY_NODE!IO$1,DA_LMP_Basis!$C$23:$C$35,0),MATCH(LMP_BY_NODE!$A19,DA_LMP_Basis!$C$23:$AF$23,0)))</f>
        <v>100.21574895609173</v>
      </c>
      <c r="IP19" s="30">
        <f>ENERGY_PRICING!IR$19*(1+INDEX(DA_LMP_Basis!$C$23:$AF$35,MATCH(LMP_BY_NODE!IP$1,DA_LMP_Basis!$C$23:$C$35,0),MATCH(LMP_BY_NODE!$A19,DA_LMP_Basis!$C$23:$AF$23,0)))</f>
        <v>100.21574895609173</v>
      </c>
      <c r="IQ19" s="30">
        <f>ENERGY_PRICING!IS$19*(1+INDEX(DA_LMP_Basis!$C$23:$AF$35,MATCH(LMP_BY_NODE!IQ$1,DA_LMP_Basis!$C$23:$C$35,0),MATCH(LMP_BY_NODE!$A19,DA_LMP_Basis!$C$23:$AF$23,0)))</f>
        <v>68.423166528641943</v>
      </c>
      <c r="IR19" s="30">
        <f>ENERGY_PRICING!IT$19*(1+INDEX(DA_LMP_Basis!$C$23:$AF$35,MATCH(LMP_BY_NODE!IR$1,DA_LMP_Basis!$C$23:$C$35,0),MATCH(LMP_BY_NODE!$A19,DA_LMP_Basis!$C$23:$AF$23,0)))</f>
        <v>68.423166528641943</v>
      </c>
      <c r="IS19" s="30">
        <f>ENERGY_PRICING!IU$19*(1+INDEX(DA_LMP_Basis!$C$23:$AF$35,MATCH(LMP_BY_NODE!IS$1,DA_LMP_Basis!$C$23:$C$35,0),MATCH(LMP_BY_NODE!$A19,DA_LMP_Basis!$C$23:$AF$23,0)))</f>
        <v>91.989229133348744</v>
      </c>
      <c r="IT19" s="30">
        <f>ENERGY_PRICING!IV$19*(1+INDEX(DA_LMP_Basis!$C$23:$AF$35,MATCH(LMP_BY_NODE!IT$1,DA_LMP_Basis!$C$23:$C$35,0),MATCH(LMP_BY_NODE!$A19,DA_LMP_Basis!$C$23:$AF$23,0)))</f>
        <v>137.02663049085925</v>
      </c>
      <c r="IU19" s="30">
        <f>ENERGY_PRICING!IW$19*(1+INDEX(DA_LMP_Basis!$C$23:$AF$35,MATCH(LMP_BY_NODE!IU$1,DA_LMP_Basis!$C$23:$C$35,0),MATCH(LMP_BY_NODE!$A19,DA_LMP_Basis!$C$23:$AF$23,0)))</f>
        <v>242.62005892211337</v>
      </c>
      <c r="IV19" s="30">
        <f>ENERGY_PRICING!IX$19*(1+INDEX(DA_LMP_Basis!$C$23:$AF$35,MATCH(LMP_BY_NODE!IV$1,DA_LMP_Basis!$C$23:$C$35,0),MATCH(LMP_BY_NODE!$A19,DA_LMP_Basis!$C$23:$AF$23,0)))</f>
        <v>215.90957689999999</v>
      </c>
      <c r="IW19" s="30">
        <f>ENERGY_PRICING!IY$19*(1+INDEX(DA_LMP_Basis!$C$23:$AF$35,MATCH(LMP_BY_NODE!IW$1,DA_LMP_Basis!$C$23:$C$35,0),MATCH(LMP_BY_NODE!$A19,DA_LMP_Basis!$C$23:$AF$23,0)))</f>
        <v>128.77272709729959</v>
      </c>
      <c r="IX19" s="30">
        <f>ENERGY_PRICING!IZ$19*(1+INDEX(DA_LMP_Basis!$C$23:$AF$35,MATCH(LMP_BY_NODE!IX$1,DA_LMP_Basis!$C$23:$C$35,0),MATCH(LMP_BY_NODE!$A19,DA_LMP_Basis!$C$23:$AF$23,0)))</f>
        <v>101.40515545485053</v>
      </c>
      <c r="IY19" s="30">
        <f>ENERGY_PRICING!JA$19*(1+INDEX(DA_LMP_Basis!$C$23:$AF$35,MATCH(LMP_BY_NODE!IY$1,DA_LMP_Basis!$C$23:$C$35,0),MATCH(LMP_BY_NODE!$A19,DA_LMP_Basis!$C$23:$AF$23,0)))</f>
        <v>74.997562888483202</v>
      </c>
      <c r="IZ19" s="30">
        <f>ENERGY_PRICING!JB$19*(1+INDEX(DA_LMP_Basis!$C$23:$AF$35,MATCH(LMP_BY_NODE!IZ$1,DA_LMP_Basis!$C$23:$C$35,0),MATCH(LMP_BY_NODE!$A19,DA_LMP_Basis!$C$23:$AF$23,0)))</f>
        <v>78.870676464883744</v>
      </c>
      <c r="JA19" s="30">
        <f>ENERGY_PRICING!JC$19*(1+INDEX(DA_LMP_Basis!$C$23:$AF$35,MATCH(LMP_BY_NODE!JA$1,DA_LMP_Basis!$C$23:$C$35,0),MATCH(LMP_BY_NODE!$A19,DA_LMP_Basis!$C$23:$AF$23,0)))</f>
        <v>102.10935792328701</v>
      </c>
      <c r="JB19" s="30">
        <f>ENERGY_PRICING!JD$19*(1+INDEX(DA_LMP_Basis!$C$23:$AF$35,MATCH(LMP_BY_NODE!JB$1,DA_LMP_Basis!$C$23:$C$35,0),MATCH(LMP_BY_NODE!$A19,DA_LMP_Basis!$C$23:$AF$23,0)))</f>
        <v>102.10935792328701</v>
      </c>
      <c r="JC19" s="30">
        <f>ENERGY_PRICING!JE$19*(1+INDEX(DA_LMP_Basis!$C$23:$AF$35,MATCH(LMP_BY_NODE!JC$1,DA_LMP_Basis!$C$23:$C$35,0),MATCH(LMP_BY_NODE!$A19,DA_LMP_Basis!$C$23:$AF$23,0)))</f>
        <v>69.716044375209734</v>
      </c>
      <c r="JD19" s="30">
        <f>ENERGY_PRICING!JF$19*(1+INDEX(DA_LMP_Basis!$C$23:$AF$35,MATCH(LMP_BY_NODE!JD$1,DA_LMP_Basis!$C$23:$C$35,0),MATCH(LMP_BY_NODE!$A19,DA_LMP_Basis!$C$23:$AF$23,0)))</f>
        <v>69.716044375209734</v>
      </c>
      <c r="JE19" s="30">
        <f>ENERGY_PRICING!JG$19*(1+INDEX(DA_LMP_Basis!$C$23:$AF$35,MATCH(LMP_BY_NODE!JE$1,DA_LMP_Basis!$C$23:$C$35,0),MATCH(LMP_BY_NODE!$A19,DA_LMP_Basis!$C$23:$AF$23,0)))</f>
        <v>92.705879380734871</v>
      </c>
      <c r="JF19" s="30">
        <f>ENERGY_PRICING!JH$19*(1+INDEX(DA_LMP_Basis!$C$23:$AF$35,MATCH(LMP_BY_NODE!JF$1,DA_LMP_Basis!$C$23:$C$35,0),MATCH(LMP_BY_NODE!$A19,DA_LMP_Basis!$C$23:$AF$23,0)))</f>
        <v>138.03620667250061</v>
      </c>
      <c r="JG19" s="30">
        <f>ENERGY_PRICING!JI$19*(1+INDEX(DA_LMP_Basis!$C$23:$AF$35,MATCH(LMP_BY_NODE!JG$1,DA_LMP_Basis!$C$23:$C$35,0),MATCH(LMP_BY_NODE!$A19,DA_LMP_Basis!$C$23:$AF$23,0)))</f>
        <v>244.0734712157487</v>
      </c>
      <c r="JH19" s="30">
        <f>ENERGY_PRICING!JJ$19*(1+INDEX(DA_LMP_Basis!$C$23:$AF$35,MATCH(LMP_BY_NODE!JH$1,DA_LMP_Basis!$C$23:$C$35,0),MATCH(LMP_BY_NODE!$A19,DA_LMP_Basis!$C$23:$AF$23,0)))</f>
        <v>217.2029804</v>
      </c>
      <c r="JI19" s="30">
        <f>ENERGY_PRICING!JK$19*(1+INDEX(DA_LMP_Basis!$C$23:$AF$35,MATCH(LMP_BY_NODE!JI$1,DA_LMP_Basis!$C$23:$C$35,0),MATCH(LMP_BY_NODE!$A19,DA_LMP_Basis!$C$23:$AF$23,0)))</f>
        <v>130.32121864712263</v>
      </c>
      <c r="JJ19" s="30">
        <f>ENERGY_PRICING!JL$19*(1+INDEX(DA_LMP_Basis!$C$23:$AF$35,MATCH(LMP_BY_NODE!JJ$1,DA_LMP_Basis!$C$23:$C$35,0),MATCH(LMP_BY_NODE!$A19,DA_LMP_Basis!$C$23:$AF$23,0)))</f>
        <v>103.83067597230476</v>
      </c>
      <c r="JK19" s="30">
        <f>ENERGY_PRICING!JM$19*(1+INDEX(DA_LMP_Basis!$C$23:$AF$35,MATCH(LMP_BY_NODE!JK$1,DA_LMP_Basis!$C$23:$C$35,0),MATCH(LMP_BY_NODE!$A19,DA_LMP_Basis!$C$23:$AF$23,0)))</f>
        <v>76.791437437850391</v>
      </c>
      <c r="JL19" s="30">
        <f>ENERGY_PRICING!JN$19*(1+INDEX(DA_LMP_Basis!$C$23:$AF$35,MATCH(LMP_BY_NODE!JL$1,DA_LMP_Basis!$C$23:$C$35,0),MATCH(LMP_BY_NODE!$A19,DA_LMP_Basis!$C$23:$AF$23,0)))</f>
        <v>80.757192422903699</v>
      </c>
      <c r="JM19" s="30">
        <f>ENERGY_PRICING!JO$19*(1+INDEX(DA_LMP_Basis!$C$23:$AF$35,MATCH(LMP_BY_NODE!JM$1,DA_LMP_Basis!$C$23:$C$35,0),MATCH(LMP_BY_NODE!$A19,DA_LMP_Basis!$C$23:$AF$23,0)))</f>
        <v>104.55172233322355</v>
      </c>
      <c r="JN19" s="30">
        <f>ENERGY_PRICING!JP$19*(1+INDEX(DA_LMP_Basis!$C$23:$AF$35,MATCH(LMP_BY_NODE!JN$1,DA_LMP_Basis!$C$23:$C$35,0),MATCH(LMP_BY_NODE!$A19,DA_LMP_Basis!$C$23:$AF$23,0)))</f>
        <v>104.55172233322355</v>
      </c>
      <c r="JO19" s="30">
        <f>ENERGY_PRICING!JQ$19*(1+INDEX(DA_LMP_Basis!$C$23:$AF$35,MATCH(LMP_BY_NODE!JO$1,DA_LMP_Basis!$C$23:$C$35,0),MATCH(LMP_BY_NODE!$A19,DA_LMP_Basis!$C$23:$AF$23,0)))</f>
        <v>71.383589730959528</v>
      </c>
      <c r="JP19" s="30">
        <f>ENERGY_PRICING!JR$19*(1+INDEX(DA_LMP_Basis!$C$23:$AF$35,MATCH(LMP_BY_NODE!JP$1,DA_LMP_Basis!$C$23:$C$35,0),MATCH(LMP_BY_NODE!$A19,DA_LMP_Basis!$C$23:$AF$23,0)))</f>
        <v>71.383589730959528</v>
      </c>
      <c r="JQ19" s="30">
        <f>ENERGY_PRICING!JS$19*(1+INDEX(DA_LMP_Basis!$C$23:$AF$35,MATCH(LMP_BY_NODE!JQ$1,DA_LMP_Basis!$C$23:$C$35,0),MATCH(LMP_BY_NODE!$A19,DA_LMP_Basis!$C$23:$AF$23,0)))</f>
        <v>93.630210163335988</v>
      </c>
      <c r="JR19" s="30">
        <f>ENERGY_PRICING!JT$19*(1+INDEX(DA_LMP_Basis!$C$23:$AF$35,MATCH(LMP_BY_NODE!JR$1,DA_LMP_Basis!$C$23:$C$35,0),MATCH(LMP_BY_NODE!$A19,DA_LMP_Basis!$C$23:$AF$23,0)))</f>
        <v>139.33835140136335</v>
      </c>
      <c r="JS19" s="30">
        <f>ENERGY_PRICING!JU$19*(1+INDEX(DA_LMP_Basis!$C$23:$AF$35,MATCH(LMP_BY_NODE!JS$1,DA_LMP_Basis!$C$23:$C$35,0),MATCH(LMP_BY_NODE!$A19,DA_LMP_Basis!$C$23:$AF$23,0)))</f>
        <v>243.08631084090928</v>
      </c>
      <c r="JT19" s="30">
        <f>ENERGY_PRICING!JV$19*(1+INDEX(DA_LMP_Basis!$C$23:$AF$35,MATCH(LMP_BY_NODE!JT$1,DA_LMP_Basis!$C$23:$C$35,0),MATCH(LMP_BY_NODE!$A19,DA_LMP_Basis!$C$23:$AF$23,0)))</f>
        <v>216.32449829999999</v>
      </c>
      <c r="JU19" s="30">
        <f>ENERGY_PRICING!JW$19*(1+INDEX(DA_LMP_Basis!$C$23:$AF$35,MATCH(LMP_BY_NODE!JU$1,DA_LMP_Basis!$C$23:$C$35,0),MATCH(LMP_BY_NODE!$A19,DA_LMP_Basis!$C$23:$AF$23,0)))</f>
        <v>129.26948026190809</v>
      </c>
      <c r="JV19" s="30">
        <f>ENERGY_PRICING!JX$19*(1+INDEX(DA_LMP_Basis!$C$23:$AF$35,MATCH(LMP_BY_NODE!JV$1,DA_LMP_Basis!$C$23:$C$35,0),MATCH(LMP_BY_NODE!$A19,DA_LMP_Basis!$C$23:$AF$23,0)))</f>
        <v>102.18325785586524</v>
      </c>
      <c r="JW19" s="30">
        <f>ENERGY_PRICING!JY$19*(1+INDEX(DA_LMP_Basis!$C$23:$AF$35,MATCH(LMP_BY_NODE!JW$1,DA_LMP_Basis!$C$23:$C$35,0),MATCH(LMP_BY_NODE!$A19,DA_LMP_Basis!$C$23:$AF$23,0)))</f>
        <v>75.573034455900327</v>
      </c>
      <c r="JX19" s="30">
        <f>ENERGY_PRICING!JZ$19*(1+INDEX(DA_LMP_Basis!$C$23:$AF$35,MATCH(LMP_BY_NODE!JX$1,DA_LMP_Basis!$C$23:$C$35,0),MATCH(LMP_BY_NODE!$A19,DA_LMP_Basis!$C$23:$AF$23,0)))</f>
        <v>79.475867221228512</v>
      </c>
      <c r="JY19" s="30">
        <f>ENERGY_PRICING!KA$19*(1+INDEX(DA_LMP_Basis!$C$23:$AF$35,MATCH(LMP_BY_NODE!JY$1,DA_LMP_Basis!$C$23:$C$35,0),MATCH(LMP_BY_NODE!$A19,DA_LMP_Basis!$C$23:$AF$23,0)))</f>
        <v>102.89286381319764</v>
      </c>
      <c r="JZ19" s="30">
        <f>ENERGY_PRICING!KB$19*(1+INDEX(DA_LMP_Basis!$C$23:$AF$35,MATCH(LMP_BY_NODE!JZ$1,DA_LMP_Basis!$C$23:$C$35,0),MATCH(LMP_BY_NODE!$A19,DA_LMP_Basis!$C$23:$AF$23,0)))</f>
        <v>102.89286381319764</v>
      </c>
      <c r="KA19" s="30">
        <f>ENERGY_PRICING!KC$19*(1+INDEX(DA_LMP_Basis!$C$23:$AF$35,MATCH(LMP_BY_NODE!KA$1,DA_LMP_Basis!$C$23:$C$35,0),MATCH(LMP_BY_NODE!$A19,DA_LMP_Basis!$C$23:$AF$23,0)))</f>
        <v>70.250989775907343</v>
      </c>
      <c r="KB19" s="30">
        <f>ENERGY_PRICING!KD$19*(1+INDEX(DA_LMP_Basis!$C$23:$AF$35,MATCH(LMP_BY_NODE!KB$1,DA_LMP_Basis!$C$23:$C$35,0),MATCH(LMP_BY_NODE!$A19,DA_LMP_Basis!$C$23:$AF$23,0)))</f>
        <v>70.250989775907343</v>
      </c>
      <c r="KC19" s="30">
        <f>ENERGY_PRICING!KE$19*(1+INDEX(DA_LMP_Basis!$C$23:$AF$35,MATCH(LMP_BY_NODE!KC$1,DA_LMP_Basis!$C$23:$C$35,0),MATCH(LMP_BY_NODE!$A19,DA_LMP_Basis!$C$23:$AF$23,0)))</f>
        <v>93.002402950046331</v>
      </c>
      <c r="KD19" s="30">
        <f>ENERGY_PRICING!KF$19*(1+INDEX(DA_LMP_Basis!$C$23:$AF$35,MATCH(LMP_BY_NODE!KD$1,DA_LMP_Basis!$C$23:$C$35,0),MATCH(LMP_BY_NODE!$A19,DA_LMP_Basis!$C$23:$AF$23,0)))</f>
        <v>138.45393224221056</v>
      </c>
      <c r="KE19" s="30">
        <f>ENERGY_PRICING!KG$19*(1+INDEX(DA_LMP_Basis!$C$23:$AF$35,MATCH(LMP_BY_NODE!KE$1,DA_LMP_Basis!$C$23:$C$35,0),MATCH(LMP_BY_NODE!$A19,DA_LMP_Basis!$C$23:$AF$23,0)))</f>
        <v>244.74067279710613</v>
      </c>
      <c r="KF19" s="30">
        <f>ENERGY_PRICING!KH$19*(1+INDEX(DA_LMP_Basis!$C$23:$AF$35,MATCH(LMP_BY_NODE!KF$1,DA_LMP_Basis!$C$23:$C$35,0),MATCH(LMP_BY_NODE!$A19,DA_LMP_Basis!$C$23:$AF$23,0)))</f>
        <v>217.79672854999998</v>
      </c>
      <c r="KG19" s="30">
        <f>ENERGY_PRICING!KI$19*(1+INDEX(DA_LMP_Basis!$C$23:$AF$35,MATCH(LMP_BY_NODE!KG$1,DA_LMP_Basis!$C$23:$C$35,0),MATCH(LMP_BY_NODE!$A19,DA_LMP_Basis!$C$23:$AF$23,0)))</f>
        <v>131.03206718974531</v>
      </c>
      <c r="KH19" s="30">
        <f>ENERGY_PRICING!KJ$19*(1+INDEX(DA_LMP_Basis!$C$23:$AF$35,MATCH(LMP_BY_NODE!KH$1,DA_LMP_Basis!$C$23:$C$35,0),MATCH(LMP_BY_NODE!$A19,DA_LMP_Basis!$C$23:$AF$23,0)))</f>
        <v>104.94413230671663</v>
      </c>
      <c r="KI19" s="30">
        <f>ENERGY_PRICING!KK$19*(1+INDEX(DA_LMP_Basis!$C$23:$AF$35,MATCH(LMP_BY_NODE!KI$1,DA_LMP_Basis!$C$23:$C$35,0),MATCH(LMP_BY_NODE!$A19,DA_LMP_Basis!$C$23:$AF$23,0)))</f>
        <v>77.614931185175834</v>
      </c>
      <c r="KJ19" s="30">
        <f>ENERGY_PRICING!KL$19*(1+INDEX(DA_LMP_Basis!$C$23:$AF$35,MATCH(LMP_BY_NODE!KJ$1,DA_LMP_Basis!$C$23:$C$35,0),MATCH(LMP_BY_NODE!$A19,DA_LMP_Basis!$C$23:$AF$23,0)))</f>
        <v>81.623214016335154</v>
      </c>
      <c r="KK19" s="30">
        <f>ENERGY_PRICING!KM$19*(1+INDEX(DA_LMP_Basis!$C$23:$AF$35,MATCH(LMP_BY_NODE!KK$1,DA_LMP_Basis!$C$23:$C$35,0),MATCH(LMP_BY_NODE!$A19,DA_LMP_Basis!$C$23:$AF$23,0)))</f>
        <v>105.67291100329106</v>
      </c>
      <c r="KL19" s="30">
        <f>ENERGY_PRICING!KN$19*(1+INDEX(DA_LMP_Basis!$C$23:$AF$35,MATCH(LMP_BY_NODE!KL$1,DA_LMP_Basis!$C$23:$C$35,0),MATCH(LMP_BY_NODE!$A19,DA_LMP_Basis!$C$23:$AF$23,0)))</f>
        <v>105.67291100329106</v>
      </c>
      <c r="KM19" s="30">
        <f>ENERGY_PRICING!KO$19*(1+INDEX(DA_LMP_Basis!$C$23:$AF$35,MATCH(LMP_BY_NODE!KM$1,DA_LMP_Basis!$C$23:$C$35,0),MATCH(LMP_BY_NODE!$A19,DA_LMP_Basis!$C$23:$AF$23,0)))</f>
        <v>72.149090960867682</v>
      </c>
      <c r="KN19" s="30">
        <f>ENERGY_PRICING!KP$19*(1+INDEX(DA_LMP_Basis!$C$23:$AF$35,MATCH(LMP_BY_NODE!KN$1,DA_LMP_Basis!$C$23:$C$35,0),MATCH(LMP_BY_NODE!$A19,DA_LMP_Basis!$C$23:$AF$23,0)))</f>
        <v>72.149090960867682</v>
      </c>
      <c r="KO19" s="30">
        <f>ENERGY_PRICING!KQ$19*(1+INDEX(DA_LMP_Basis!$C$23:$AF$35,MATCH(LMP_BY_NODE!KO$1,DA_LMP_Basis!$C$23:$C$35,0),MATCH(LMP_BY_NODE!$A19,DA_LMP_Basis!$C$23:$AF$23,0)))</f>
        <v>94.054532265570501</v>
      </c>
      <c r="KP19" s="30">
        <f>ENERGY_PRICING!KR$19*(1+INDEX(DA_LMP_Basis!$C$23:$AF$35,MATCH(LMP_BY_NODE!KP$1,DA_LMP_Basis!$C$23:$C$35,0),MATCH(LMP_BY_NODE!$A19,DA_LMP_Basis!$C$23:$AF$23,0)))</f>
        <v>139.93611228866146</v>
      </c>
      <c r="KQ19" s="30">
        <f>ENERGY_PRICING!KS$19*(1+INDEX(DA_LMP_Basis!$C$23:$AF$35,MATCH(LMP_BY_NODE!KQ$1,DA_LMP_Basis!$C$23:$C$35,0),MATCH(LMP_BY_NODE!$A19,DA_LMP_Basis!$C$23:$AF$23,0)))</f>
        <v>246.3288558476321</v>
      </c>
      <c r="KR19" s="30">
        <f>ENERGY_PRICING!KT$19*(1+INDEX(DA_LMP_Basis!$C$23:$AF$35,MATCH(LMP_BY_NODE!KR$1,DA_LMP_Basis!$C$23:$C$35,0),MATCH(LMP_BY_NODE!$A19,DA_LMP_Basis!$C$23:$AF$23,0)))</f>
        <v>219.21006564999999</v>
      </c>
      <c r="KS19" s="30">
        <f>ENERGY_PRICING!KU$19*(1+INDEX(DA_LMP_Basis!$C$23:$AF$35,MATCH(LMP_BY_NODE!KS$1,DA_LMP_Basis!$C$23:$C$35,0),MATCH(LMP_BY_NODE!$A19,DA_LMP_Basis!$C$23:$AF$23,0)))</f>
        <v>132.72414592341303</v>
      </c>
      <c r="KT19" s="30">
        <f>ENERGY_PRICING!KV$19*(1+INDEX(DA_LMP_Basis!$C$23:$AF$35,MATCH(LMP_BY_NODE!KT$1,DA_LMP_Basis!$C$23:$C$35,0),MATCH(LMP_BY_NODE!$A19,DA_LMP_Basis!$C$23:$AF$23,0)))</f>
        <v>107.59456439084913</v>
      </c>
      <c r="KU19" s="30">
        <f>ENERGY_PRICING!KW$19*(1+INDEX(DA_LMP_Basis!$C$23:$AF$35,MATCH(LMP_BY_NODE!KU$1,DA_LMP_Basis!$C$23:$C$35,0),MATCH(LMP_BY_NODE!$A19,DA_LMP_Basis!$C$23:$AF$23,0)))</f>
        <v>79.575146580732152</v>
      </c>
      <c r="KV19" s="30">
        <f>ENERGY_PRICING!KX$19*(1+INDEX(DA_LMP_Basis!$C$23:$AF$35,MATCH(LMP_BY_NODE!KV$1,DA_LMP_Basis!$C$23:$C$35,0),MATCH(LMP_BY_NODE!$A19,DA_LMP_Basis!$C$23:$AF$23,0)))</f>
        <v>83.684661192882658</v>
      </c>
      <c r="KW19" s="30">
        <f>ENERGY_PRICING!KY$19*(1+INDEX(DA_LMP_Basis!$C$23:$AF$35,MATCH(LMP_BY_NODE!KW$1,DA_LMP_Basis!$C$23:$C$35,0),MATCH(LMP_BY_NODE!$A19,DA_LMP_Basis!$C$23:$AF$23,0)))</f>
        <v>108.34174886578559</v>
      </c>
      <c r="KX19" s="30">
        <f>ENERGY_PRICING!KZ$19*(1+INDEX(DA_LMP_Basis!$C$23:$AF$35,MATCH(LMP_BY_NODE!KX$1,DA_LMP_Basis!$C$23:$C$35,0),MATCH(LMP_BY_NODE!$A19,DA_LMP_Basis!$C$23:$AF$23,0)))</f>
        <v>108.34174886578559</v>
      </c>
      <c r="KY19" s="30">
        <f>ENERGY_PRICING!LA$19*(1+INDEX(DA_LMP_Basis!$C$23:$AF$35,MATCH(LMP_BY_NODE!KY$1,DA_LMP_Basis!$C$23:$C$35,0),MATCH(LMP_BY_NODE!$A19,DA_LMP_Basis!$C$23:$AF$23,0)))</f>
        <v>73.971263018708768</v>
      </c>
      <c r="KZ19" s="30">
        <f>ENERGY_PRICING!LB$19*(1+INDEX(DA_LMP_Basis!$C$23:$AF$35,MATCH(LMP_BY_NODE!KZ$1,DA_LMP_Basis!$C$23:$C$35,0),MATCH(LMP_BY_NODE!$A19,DA_LMP_Basis!$C$23:$AF$23,0)))</f>
        <v>73.971263018708768</v>
      </c>
      <c r="LA19" s="30">
        <f>ENERGY_PRICING!LC$19*(1+INDEX(DA_LMP_Basis!$C$23:$AF$35,MATCH(LMP_BY_NODE!LA$1,DA_LMP_Basis!$C$23:$C$35,0),MATCH(LMP_BY_NODE!$A19,DA_LMP_Basis!$C$23:$AF$23,0)))</f>
        <v>95.06457359275278</v>
      </c>
      <c r="LB19" s="30">
        <f>ENERGY_PRICING!LD$19*(1+INDEX(DA_LMP_Basis!$C$23:$AF$35,MATCH(LMP_BY_NODE!LB$1,DA_LMP_Basis!$C$23:$C$35,0),MATCH(LMP_BY_NODE!$A19,DA_LMP_Basis!$C$23:$AF$23,0)))</f>
        <v>141.3590011666266</v>
      </c>
      <c r="LC19" s="30">
        <f>ENERGY_PRICING!LE$19*(1+INDEX(DA_LMP_Basis!$C$23:$AF$35,MATCH(LMP_BY_NODE!LC$1,DA_LMP_Basis!$C$23:$C$35,0),MATCH(LMP_BY_NODE!$A19,DA_LMP_Basis!$C$23:$AF$23,0)))</f>
        <v>248.0666636592986</v>
      </c>
      <c r="LD19" s="30">
        <f>ENERGY_PRICING!LF$19*(1+INDEX(DA_LMP_Basis!$C$23:$AF$35,MATCH(LMP_BY_NODE!LD$1,DA_LMP_Basis!$C$23:$C$35,0),MATCH(LMP_BY_NODE!$A19,DA_LMP_Basis!$C$23:$AF$23,0)))</f>
        <v>220.75655505</v>
      </c>
      <c r="LE19" s="30">
        <f>ENERGY_PRICING!LG$19*(1+INDEX(DA_LMP_Basis!$C$23:$AF$35,MATCH(LMP_BY_NODE!LE$1,DA_LMP_Basis!$C$23:$C$35,0),MATCH(LMP_BY_NODE!$A19,DA_LMP_Basis!$C$23:$AF$23,0)))</f>
        <v>134.57563756371778</v>
      </c>
      <c r="LF19" s="30">
        <f>ENERGY_PRICING!LH$19*(1+INDEX(DA_LMP_Basis!$C$23:$AF$35,MATCH(LMP_BY_NODE!LF$1,DA_LMP_Basis!$C$23:$C$35,0),MATCH(LMP_BY_NODE!$A19,DA_LMP_Basis!$C$23:$AF$23,0)))</f>
        <v>110.49469707931446</v>
      </c>
      <c r="LG19" s="30">
        <f>ENERGY_PRICING!LI$19*(1+INDEX(DA_LMP_Basis!$C$23:$AF$35,MATCH(LMP_BY_NODE!LG$1,DA_LMP_Basis!$C$23:$C$35,0),MATCH(LMP_BY_NODE!$A19,DA_LMP_Basis!$C$23:$AF$23,0)))</f>
        <v>81.720036381576307</v>
      </c>
      <c r="LH19" s="30">
        <f>ENERGY_PRICING!LJ$19*(1+INDEX(DA_LMP_Basis!$C$23:$AF$35,MATCH(LMP_BY_NODE!LH$1,DA_LMP_Basis!$C$23:$C$35,0),MATCH(LMP_BY_NODE!$A19,DA_LMP_Basis!$C$23:$AF$23,0)))</f>
        <v>85.940319950577916</v>
      </c>
      <c r="LI19" s="30">
        <f>ENERGY_PRICING!LK$19*(1+INDEX(DA_LMP_Basis!$C$23:$AF$35,MATCH(LMP_BY_NODE!LI$1,DA_LMP_Basis!$C$23:$C$35,0),MATCH(LMP_BY_NODE!$A19,DA_LMP_Basis!$C$23:$AF$23,0)))</f>
        <v>111.26202136458748</v>
      </c>
      <c r="LJ19" s="30">
        <f>ENERGY_PRICING!LL$19*(1+INDEX(DA_LMP_Basis!$C$23:$AF$35,MATCH(LMP_BY_NODE!LJ$1,DA_LMP_Basis!$C$23:$C$35,0),MATCH(LMP_BY_NODE!$A19,DA_LMP_Basis!$C$23:$AF$23,0)))</f>
        <v>111.26202136458748</v>
      </c>
      <c r="LK19" s="30">
        <f>ENERGY_PRICING!LM$19*(1+INDEX(DA_LMP_Basis!$C$23:$AF$35,MATCH(LMP_BY_NODE!LK$1,DA_LMP_Basis!$C$23:$C$35,0),MATCH(LMP_BY_NODE!$A19,DA_LMP_Basis!$C$23:$AF$23,0)))</f>
        <v>75.965104242028687</v>
      </c>
      <c r="LL19" s="30">
        <f>ENERGY_PRICING!LN$19*(1+INDEX(DA_LMP_Basis!$C$23:$AF$35,MATCH(LMP_BY_NODE!LL$1,DA_LMP_Basis!$C$23:$C$35,0),MATCH(LMP_BY_NODE!$A19,DA_LMP_Basis!$C$23:$AF$23,0)))</f>
        <v>75.965104242028687</v>
      </c>
      <c r="LM19" s="30">
        <f>ENERGY_PRICING!LO$19*(1+INDEX(DA_LMP_Basis!$C$23:$AF$35,MATCH(LMP_BY_NODE!LM$1,DA_LMP_Basis!$C$23:$C$35,0),MATCH(LMP_BY_NODE!$A19,DA_LMP_Basis!$C$23:$AF$23,0)))</f>
        <v>96.169772208178159</v>
      </c>
      <c r="LN19" s="30">
        <f>ENERGY_PRICING!LP$19*(1+INDEX(DA_LMP_Basis!$C$23:$AF$35,MATCH(LMP_BY_NODE!LN$1,DA_LMP_Basis!$C$23:$C$35,0),MATCH(LMP_BY_NODE!$A19,DA_LMP_Basis!$C$23:$AF$23,0)))</f>
        <v>142.91594222983858</v>
      </c>
      <c r="LO19" s="30">
        <f>ENERGY_PRICING!LQ$19*(1+INDEX(DA_LMP_Basis!$C$23:$AF$35,MATCH(LMP_BY_NODE!LO$1,DA_LMP_Basis!$C$23:$C$35,0),MATCH(LMP_BY_NODE!$A19,DA_LMP_Basis!$C$23:$AF$23,0)))</f>
        <v>249.84824761612785</v>
      </c>
      <c r="LP19" s="30">
        <f>ENERGY_PRICING!LR$19*(1+INDEX(DA_LMP_Basis!$C$23:$AF$35,MATCH(LMP_BY_NODE!LP$1,DA_LMP_Basis!$C$23:$C$35,0),MATCH(LMP_BY_NODE!$A19,DA_LMP_Basis!$C$23:$AF$23,0)))</f>
        <v>222.3420012</v>
      </c>
      <c r="LQ19" s="30">
        <f>ENERGY_PRICING!LS$19*(1+INDEX(DA_LMP_Basis!$C$23:$AF$35,MATCH(LMP_BY_NODE!LQ$1,DA_LMP_Basis!$C$23:$C$35,0),MATCH(LMP_BY_NODE!$A19,DA_LMP_Basis!$C$23:$AF$23,0)))</f>
        <v>136.47376909496421</v>
      </c>
      <c r="LR19" s="30">
        <f>ENERGY_PRICING!LT$19*(1+INDEX(DA_LMP_Basis!$C$23:$AF$35,MATCH(LMP_BY_NODE!LR$1,DA_LMP_Basis!$C$23:$C$35,0),MATCH(LMP_BY_NODE!$A19,DA_LMP_Basis!$C$23:$AF$23,0)))</f>
        <v>113.46788538918359</v>
      </c>
      <c r="LS19" s="30">
        <f>ENERGY_PRICING!LU$19*(1+INDEX(DA_LMP_Basis!$C$23:$AF$35,MATCH(LMP_BY_NODE!LS$1,DA_LMP_Basis!$C$23:$C$35,0),MATCH(LMP_BY_NODE!$A19,DA_LMP_Basis!$C$23:$AF$23,0)))</f>
        <v>83.918956902417023</v>
      </c>
      <c r="LT19" s="30">
        <f>ENERGY_PRICING!LV$19*(1+INDEX(DA_LMP_Basis!$C$23:$AF$35,MATCH(LMP_BY_NODE!LT$1,DA_LMP_Basis!$C$23:$C$35,0),MATCH(LMP_BY_NODE!$A19,DA_LMP_Basis!$C$23:$AF$23,0)))</f>
        <v>88.252799747142788</v>
      </c>
      <c r="LU19" s="30">
        <f>ENERGY_PRICING!LW$19*(1+INDEX(DA_LMP_Basis!$C$23:$AF$35,MATCH(LMP_BY_NODE!LU$1,DA_LMP_Basis!$C$23:$C$35,0),MATCH(LMP_BY_NODE!$A19,DA_LMP_Basis!$C$23:$AF$23,0)))</f>
        <v>114.25585681549737</v>
      </c>
      <c r="LV19" s="30">
        <f>ENERGY_PRICING!LX$19*(1+INDEX(DA_LMP_Basis!$C$23:$AF$35,MATCH(LMP_BY_NODE!LV$1,DA_LMP_Basis!$C$23:$C$35,0),MATCH(LMP_BY_NODE!$A19,DA_LMP_Basis!$C$23:$AF$23,0)))</f>
        <v>114.25585681549737</v>
      </c>
      <c r="LW19" s="30">
        <f>ENERGY_PRICING!LY$19*(1+INDEX(DA_LMP_Basis!$C$23:$AF$35,MATCH(LMP_BY_NODE!LW$1,DA_LMP_Basis!$C$23:$C$35,0),MATCH(LMP_BY_NODE!$A19,DA_LMP_Basis!$C$23:$AF$23,0)))</f>
        <v>78.009171205063708</v>
      </c>
      <c r="LX19" s="30">
        <f>ENERGY_PRICING!LZ$19*(1+INDEX(DA_LMP_Basis!$C$23:$AF$35,MATCH(LMP_BY_NODE!LX$1,DA_LMP_Basis!$C$23:$C$35,0),MATCH(LMP_BY_NODE!$A19,DA_LMP_Basis!$C$23:$AF$23,0)))</f>
        <v>78.009171205063708</v>
      </c>
      <c r="LY19" s="30">
        <f>ENERGY_PRICING!MA$19*(1+INDEX(DA_LMP_Basis!$C$23:$AF$35,MATCH(LMP_BY_NODE!LY$1,DA_LMP_Basis!$C$23:$C$35,0),MATCH(LMP_BY_NODE!$A19,DA_LMP_Basis!$C$23:$AF$23,0)))</f>
        <v>97.302811264127399</v>
      </c>
      <c r="LZ19" s="30">
        <f>ENERGY_PRICING!MB$19*(1+INDEX(DA_LMP_Basis!$C$23:$AF$35,MATCH(LMP_BY_NODE!LZ$1,DA_LMP_Basis!$C$23:$C$35,0),MATCH(LMP_BY_NODE!$A19,DA_LMP_Basis!$C$23:$AF$23,0)))</f>
        <v>144.51210332505613</v>
      </c>
      <c r="MA19" s="30">
        <f>ENERGY_PRICING!MC$19*(1+INDEX(DA_LMP_Basis!$C$23:$AF$35,MATCH(LMP_BY_NODE!MA$1,DA_LMP_Basis!$C$23:$C$35,0),MATCH(LMP_BY_NODE!$A19,DA_LMP_Basis!$C$23:$AF$23,0)))</f>
        <v>252.21696320890175</v>
      </c>
      <c r="MB19" s="30">
        <f>ENERGY_PRICING!MD$19*(1+INDEX(DA_LMP_Basis!$C$23:$AF$35,MATCH(LMP_BY_NODE!MB$1,DA_LMP_Basis!$C$23:$C$35,0),MATCH(LMP_BY_NODE!$A19,DA_LMP_Basis!$C$23:$AF$23,0)))</f>
        <v>224.44994059999999</v>
      </c>
      <c r="MC19" s="30">
        <f>ENERGY_PRICING!ME$19*(1+INDEX(DA_LMP_Basis!$C$23:$AF$35,MATCH(LMP_BY_NODE!MC$1,DA_LMP_Basis!$C$23:$C$35,0),MATCH(LMP_BY_NODE!$A19,DA_LMP_Basis!$C$23:$AF$23,0)))</f>
        <v>138.99744121154581</v>
      </c>
      <c r="MD19" s="30">
        <f>ENERGY_PRICING!MF$19*(1+INDEX(DA_LMP_Basis!$C$23:$AF$35,MATCH(LMP_BY_NODE!MD$1,DA_LMP_Basis!$C$23:$C$35,0),MATCH(LMP_BY_NODE!$A19,DA_LMP_Basis!$C$23:$AF$23,0)))</f>
        <v>117.42090566804487</v>
      </c>
      <c r="ME19" s="30">
        <f>ENERGY_PRICING!MG$19*(1+INDEX(DA_LMP_Basis!$C$23:$AF$35,MATCH(LMP_BY_NODE!ME$1,DA_LMP_Basis!$C$23:$C$35,0),MATCH(LMP_BY_NODE!$A19,DA_LMP_Basis!$C$23:$AF$23,0)))</f>
        <v>86.842544816991506</v>
      </c>
      <c r="MF19" s="30">
        <f>ENERGY_PRICING!MH$19*(1+INDEX(DA_LMP_Basis!$C$23:$AF$35,MATCH(LMP_BY_NODE!MF$1,DA_LMP_Basis!$C$23:$C$35,0),MATCH(LMP_BY_NODE!$A19,DA_LMP_Basis!$C$23:$AF$23,0)))</f>
        <v>91.327371075146004</v>
      </c>
      <c r="MG19" s="30">
        <f>ENERGY_PRICING!MI$19*(1+INDEX(DA_LMP_Basis!$C$23:$AF$35,MATCH(LMP_BY_NODE!MG$1,DA_LMP_Basis!$C$23:$C$35,0),MATCH(LMP_BY_NODE!$A19,DA_LMP_Basis!$C$23:$AF$23,0)))</f>
        <v>118.23632862407297</v>
      </c>
      <c r="MH19" s="30">
        <f>ENERGY_PRICING!MJ$19*(1+INDEX(DA_LMP_Basis!$C$23:$AF$35,MATCH(LMP_BY_NODE!MH$1,DA_LMP_Basis!$C$23:$C$35,0),MATCH(LMP_BY_NODE!$A19,DA_LMP_Basis!$C$23:$AF$23,0)))</f>
        <v>118.23632862407297</v>
      </c>
      <c r="MI19" s="30">
        <f>ENERGY_PRICING!MK$19*(1+INDEX(DA_LMP_Basis!$C$23:$AF$35,MATCH(LMP_BY_NODE!MI$1,DA_LMP_Basis!$C$23:$C$35,0),MATCH(LMP_BY_NODE!$A19,DA_LMP_Basis!$C$23:$AF$23,0)))</f>
        <v>80.726872646780848</v>
      </c>
      <c r="MJ19" s="30">
        <f>ENERGY_PRICING!ML$19*(1+INDEX(DA_LMP_Basis!$C$23:$AF$35,MATCH(LMP_BY_NODE!MJ$1,DA_LMP_Basis!$C$23:$C$35,0),MATCH(LMP_BY_NODE!$A19,DA_LMP_Basis!$C$23:$AF$23,0)))</f>
        <v>80.726872646780848</v>
      </c>
      <c r="MK19" s="30">
        <f>ENERGY_PRICING!MM$19*(1+INDEX(DA_LMP_Basis!$C$23:$AF$35,MATCH(LMP_BY_NODE!MK$1,DA_LMP_Basis!$C$23:$C$35,0),MATCH(LMP_BY_NODE!$A19,DA_LMP_Basis!$C$23:$AF$23,0)))</f>
        <v>98.809250109605813</v>
      </c>
      <c r="ML19" s="30">
        <f>ENERGY_PRICING!MN$19*(1+INDEX(DA_LMP_Basis!$C$23:$AF$35,MATCH(LMP_BY_NODE!ML$1,DA_LMP_Basis!$C$23:$C$35,0),MATCH(LMP_BY_NODE!$A19,DA_LMP_Basis!$C$23:$AF$23,0)))</f>
        <v>146.63428884447995</v>
      </c>
      <c r="MM19" s="30">
        <f>ENERGY_PRICING!MO$19*(1+INDEX(DA_LMP_Basis!$C$23:$AF$35,MATCH(LMP_BY_NODE!MM$1,DA_LMP_Basis!$C$23:$C$35,0),MATCH(LMP_BY_NODE!$A19,DA_LMP_Basis!$C$23:$AF$23,0)))</f>
        <v>253.86358824336187</v>
      </c>
      <c r="MN19" s="30">
        <f>ENERGY_PRICING!MP$19*(1+INDEX(DA_LMP_Basis!$C$23:$AF$35,MATCH(LMP_BY_NODE!MN$1,DA_LMP_Basis!$C$23:$C$35,0),MATCH(LMP_BY_NODE!$A19,DA_LMP_Basis!$C$23:$AF$23,0)))</f>
        <v>225.9152857</v>
      </c>
      <c r="MO19" s="30">
        <f>ENERGY_PRICING!MQ$19*(1+INDEX(DA_LMP_Basis!$C$23:$AF$35,MATCH(LMP_BY_NODE!MO$1,DA_LMP_Basis!$C$23:$C$35,0),MATCH(LMP_BY_NODE!$A19,DA_LMP_Basis!$C$23:$AF$23,0)))</f>
        <v>140.75178508406867</v>
      </c>
      <c r="MP19" s="30">
        <f>ENERGY_PRICING!MR$19*(1+INDEX(DA_LMP_Basis!$C$23:$AF$35,MATCH(LMP_BY_NODE!MP$1,DA_LMP_Basis!$C$23:$C$35,0),MATCH(LMP_BY_NODE!$A19,DA_LMP_Basis!$C$23:$AF$23,0)))</f>
        <v>120.16886839212984</v>
      </c>
      <c r="MQ19" s="30">
        <f>ENERGY_PRICING!MS$19*(1+INDEX(DA_LMP_Basis!$C$23:$AF$35,MATCH(LMP_BY_NODE!MQ$1,DA_LMP_Basis!$C$23:$C$35,0),MATCH(LMP_BY_NODE!$A19,DA_LMP_Basis!$C$23:$AF$23,0)))</f>
        <v>88.874892248346015</v>
      </c>
      <c r="MR19" s="30">
        <f>ENERGY_PRICING!MT$19*(1+INDEX(DA_LMP_Basis!$C$23:$AF$35,MATCH(LMP_BY_NODE!MR$1,DA_LMP_Basis!$C$23:$C$35,0),MATCH(LMP_BY_NODE!$A19,DA_LMP_Basis!$C$23:$AF$23,0)))</f>
        <v>93.464675416100974</v>
      </c>
      <c r="MS19" s="30">
        <f>ENERGY_PRICING!MU$19*(1+INDEX(DA_LMP_Basis!$C$23:$AF$35,MATCH(LMP_BY_NODE!MS$1,DA_LMP_Basis!$C$23:$C$35,0),MATCH(LMP_BY_NODE!$A19,DA_LMP_Basis!$C$23:$AF$23,0)))</f>
        <v>121.00337442263074</v>
      </c>
      <c r="MT19" s="30">
        <f>ENERGY_PRICING!MV$19*(1+INDEX(DA_LMP_Basis!$C$23:$AF$35,MATCH(LMP_BY_NODE!MT$1,DA_LMP_Basis!$C$23:$C$35,0),MATCH(LMP_BY_NODE!$A19,DA_LMP_Basis!$C$23:$AF$23,0)))</f>
        <v>121.00337442263074</v>
      </c>
      <c r="MU19" s="30">
        <f>ENERGY_PRICING!MW$19*(1+INDEX(DA_LMP_Basis!$C$23:$AF$35,MATCH(LMP_BY_NODE!MU$1,DA_LMP_Basis!$C$23:$C$35,0),MATCH(LMP_BY_NODE!$A19,DA_LMP_Basis!$C$23:$AF$23,0)))</f>
        <v>82.616097019589262</v>
      </c>
      <c r="MV19" s="30">
        <f>ENERGY_PRICING!MX$19*(1+INDEX(DA_LMP_Basis!$C$23:$AF$35,MATCH(LMP_BY_NODE!MV$1,DA_LMP_Basis!$C$23:$C$35,0),MATCH(LMP_BY_NODE!$A19,DA_LMP_Basis!$C$23:$AF$23,0)))</f>
        <v>82.616097019589262</v>
      </c>
      <c r="MW19" s="30">
        <f>ENERGY_PRICING!MY$19*(1+INDEX(DA_LMP_Basis!$C$23:$AF$35,MATCH(LMP_BY_NODE!MW$1,DA_LMP_Basis!$C$23:$C$35,0),MATCH(LMP_BY_NODE!$A19,DA_LMP_Basis!$C$23:$AF$23,0)))</f>
        <v>99.856458952835126</v>
      </c>
      <c r="MX19" s="30">
        <f>ENERGY_PRICING!MZ$19*(1+INDEX(DA_LMP_Basis!$C$23:$AF$35,MATCH(LMP_BY_NODE!MX$1,DA_LMP_Basis!$C$23:$C$35,0),MATCH(LMP_BY_NODE!$A19,DA_LMP_Basis!$C$23:$AF$23,0)))</f>
        <v>148.10953720891524</v>
      </c>
    </row>
    <row r="20" spans="1:362" x14ac:dyDescent="0.25">
      <c r="A20" s="1">
        <v>4000</v>
      </c>
      <c r="B20" s="1" t="s">
        <v>62</v>
      </c>
      <c r="C20" s="30">
        <f>ENERGY_PRICING!E$20*(1+INDEX(DA_LMP_Basis!$C$23:$AF$35,MATCH(LMP_BY_NODE!C$1,DA_LMP_Basis!$C$23:$C$35,0),MATCH(LMP_BY_NODE!$A20,DA_LMP_Basis!$C$23:$AF$23,0)))</f>
        <v>45.65</v>
      </c>
      <c r="D20" s="30">
        <f>ENERGY_PRICING!F$20*(1+INDEX(DA_LMP_Basis!$C$23:$AF$35,MATCH(LMP_BY_NODE!D$1,DA_LMP_Basis!$C$23:$C$35,0),MATCH(LMP_BY_NODE!$A20,DA_LMP_Basis!$C$23:$AF$23,0)))</f>
        <v>43.65</v>
      </c>
      <c r="E20" s="30">
        <f>ENERGY_PRICING!G$20*(1+INDEX(DA_LMP_Basis!$C$23:$AF$35,MATCH(LMP_BY_NODE!E$1,DA_LMP_Basis!$C$23:$C$35,0),MATCH(LMP_BY_NODE!$A20,DA_LMP_Basis!$C$23:$AF$23,0)))</f>
        <v>33.75</v>
      </c>
      <c r="F20" s="30">
        <f>ENERGY_PRICING!H$20*(1+INDEX(DA_LMP_Basis!$C$23:$AF$35,MATCH(LMP_BY_NODE!F$1,DA_LMP_Basis!$C$23:$C$35,0),MATCH(LMP_BY_NODE!$A20,DA_LMP_Basis!$C$23:$AF$23,0)))</f>
        <v>26.75</v>
      </c>
      <c r="G20" s="30">
        <f>ENERGY_PRICING!I$20*(1+INDEX(DA_LMP_Basis!$C$23:$AF$35,MATCH(LMP_BY_NODE!G$1,DA_LMP_Basis!$C$23:$C$35,0),MATCH(LMP_BY_NODE!$A20,DA_LMP_Basis!$C$23:$AF$23,0)))</f>
        <v>21.25</v>
      </c>
      <c r="H20" s="30">
        <f>ENERGY_PRICING!J$20*(1+INDEX(DA_LMP_Basis!$C$23:$AF$35,MATCH(LMP_BY_NODE!H$1,DA_LMP_Basis!$C$23:$C$35,0),MATCH(LMP_BY_NODE!$A20,DA_LMP_Basis!$C$23:$AF$23,0)))</f>
        <v>22.9</v>
      </c>
      <c r="I20" s="30">
        <f>ENERGY_PRICING!K$20*(1+INDEX(DA_LMP_Basis!$C$23:$AF$35,MATCH(LMP_BY_NODE!I$1,DA_LMP_Basis!$C$23:$C$35,0),MATCH(LMP_BY_NODE!$A20,DA_LMP_Basis!$C$23:$AF$23,0)))</f>
        <v>31.59</v>
      </c>
      <c r="J20" s="30">
        <f>ENERGY_PRICING!L$20*(1+INDEX(DA_LMP_Basis!$C$23:$AF$35,MATCH(LMP_BY_NODE!J$1,DA_LMP_Basis!$C$23:$C$35,0),MATCH(LMP_BY_NODE!$A20,DA_LMP_Basis!$C$23:$AF$23,0)))</f>
        <v>39.590000000000003</v>
      </c>
      <c r="K20" s="30">
        <f>ENERGY_PRICING!M$20*(1+INDEX(DA_LMP_Basis!$C$23:$AF$35,MATCH(LMP_BY_NODE!K$1,DA_LMP_Basis!$C$23:$C$35,0),MATCH(LMP_BY_NODE!$A20,DA_LMP_Basis!$C$23:$AF$23,0)))</f>
        <v>34.75</v>
      </c>
      <c r="L20" s="30">
        <f>ENERGY_PRICING!N$20*(1+INDEX(DA_LMP_Basis!$C$23:$AF$35,MATCH(LMP_BY_NODE!L$1,DA_LMP_Basis!$C$23:$C$35,0),MATCH(LMP_BY_NODE!$A20,DA_LMP_Basis!$C$23:$AF$23,0)))</f>
        <v>49</v>
      </c>
      <c r="M20" s="30">
        <f>ENERGY_PRICING!O$20*(1+INDEX(DA_LMP_Basis!$C$23:$AF$35,MATCH(LMP_BY_NODE!M$1,DA_LMP_Basis!$C$23:$C$35,0),MATCH(LMP_BY_NODE!$A20,DA_LMP_Basis!$C$23:$AF$23,0)))</f>
        <v>77.5</v>
      </c>
      <c r="N20" s="30">
        <f>ENERGY_PRICING!P$20*(1+INDEX(DA_LMP_Basis!$C$23:$AF$35,MATCH(LMP_BY_NODE!N$1,DA_LMP_Basis!$C$23:$C$35,0),MATCH(LMP_BY_NODE!$A20,DA_LMP_Basis!$C$23:$AF$23,0)))</f>
        <v>136.5</v>
      </c>
      <c r="O20" s="30">
        <f>ENERGY_PRICING!Q$20*(1+INDEX(DA_LMP_Basis!$C$23:$AF$35,MATCH(LMP_BY_NODE!O$1,DA_LMP_Basis!$C$23:$C$35,0),MATCH(LMP_BY_NODE!$A20,DA_LMP_Basis!$C$23:$AF$23,0)))</f>
        <v>135.75</v>
      </c>
      <c r="P20" s="30">
        <f>ENERGY_PRICING!R$20*(1+INDEX(DA_LMP_Basis!$C$23:$AF$35,MATCH(LMP_BY_NODE!P$1,DA_LMP_Basis!$C$23:$C$35,0),MATCH(LMP_BY_NODE!$A20,DA_LMP_Basis!$C$23:$AF$23,0)))</f>
        <v>110</v>
      </c>
      <c r="Q20" s="30">
        <f>ENERGY_PRICING!S$20*(1+INDEX(DA_LMP_Basis!$C$23:$AF$35,MATCH(LMP_BY_NODE!Q$1,DA_LMP_Basis!$C$23:$C$35,0),MATCH(LMP_BY_NODE!$A20,DA_LMP_Basis!$C$23:$AF$23,0)))</f>
        <v>85.65</v>
      </c>
      <c r="R20" s="30">
        <f>ENERGY_PRICING!T$20*(1+INDEX(DA_LMP_Basis!$C$23:$AF$35,MATCH(LMP_BY_NODE!R$1,DA_LMP_Basis!$C$23:$C$35,0),MATCH(LMP_BY_NODE!$A20,DA_LMP_Basis!$C$23:$AF$23,0)))</f>
        <v>46.25</v>
      </c>
      <c r="S20" s="30">
        <f>ENERGY_PRICING!U$20*(1+INDEX(DA_LMP_Basis!$C$23:$AF$35,MATCH(LMP_BY_NODE!S$1,DA_LMP_Basis!$C$23:$C$35,0),MATCH(LMP_BY_NODE!$A20,DA_LMP_Basis!$C$23:$AF$23,0)))</f>
        <v>40</v>
      </c>
      <c r="T20" s="30">
        <f>ENERGY_PRICING!V$20*(1+INDEX(DA_LMP_Basis!$C$23:$AF$35,MATCH(LMP_BY_NODE!T$1,DA_LMP_Basis!$C$23:$C$35,0),MATCH(LMP_BY_NODE!$A20,DA_LMP_Basis!$C$23:$AF$23,0)))</f>
        <v>42.25</v>
      </c>
      <c r="U20" s="30">
        <f>ENERGY_PRICING!W$20*(1+INDEX(DA_LMP_Basis!$C$23:$AF$35,MATCH(LMP_BY_NODE!U$1,DA_LMP_Basis!$C$23:$C$35,0),MATCH(LMP_BY_NODE!$A20,DA_LMP_Basis!$C$23:$AF$23,0)))</f>
        <v>88.85</v>
      </c>
      <c r="V20" s="30">
        <f>ENERGY_PRICING!X$20*(1+INDEX(DA_LMP_Basis!$C$23:$AF$35,MATCH(LMP_BY_NODE!V$1,DA_LMP_Basis!$C$23:$C$35,0),MATCH(LMP_BY_NODE!$A20,DA_LMP_Basis!$C$23:$AF$23,0)))</f>
        <v>63.5</v>
      </c>
      <c r="W20" s="30">
        <f>ENERGY_PRICING!Y$20*(1+INDEX(DA_LMP_Basis!$C$23:$AF$35,MATCH(LMP_BY_NODE!W$1,DA_LMP_Basis!$C$23:$C$35,0),MATCH(LMP_BY_NODE!$A20,DA_LMP_Basis!$C$23:$AF$23,0)))</f>
        <v>78.59615384615384</v>
      </c>
      <c r="X20" s="30">
        <f>ENERGY_PRICING!Z$20*(1+INDEX(DA_LMP_Basis!$C$23:$AF$35,MATCH(LMP_BY_NODE!X$1,DA_LMP_Basis!$C$23:$C$35,0),MATCH(LMP_BY_NODE!$A20,DA_LMP_Basis!$C$23:$AF$23,0)))</f>
        <v>77.67307692307692</v>
      </c>
      <c r="Y20" s="30">
        <f>ENERGY_PRICING!AA$20*(1+INDEX(DA_LMP_Basis!$C$23:$AF$35,MATCH(LMP_BY_NODE!Y$1,DA_LMP_Basis!$C$23:$C$35,0),MATCH(LMP_BY_NODE!$A20,DA_LMP_Basis!$C$23:$AF$23,0)))</f>
        <v>129.20454545454547</v>
      </c>
      <c r="Z20" s="30">
        <f>ENERGY_PRICING!AB$20*(1+INDEX(DA_LMP_Basis!$C$23:$AF$35,MATCH(LMP_BY_NODE!Z$1,DA_LMP_Basis!$C$23:$C$35,0),MATCH(LMP_BY_NODE!$A20,DA_LMP_Basis!$C$23:$AF$23,0)))</f>
        <v>233.76136363636363</v>
      </c>
      <c r="AA20" s="30">
        <f>ENERGY_PRICING!AC$20*(1+INDEX(DA_LMP_Basis!$C$23:$AF$35,MATCH(LMP_BY_NODE!AA$1,DA_LMP_Basis!$C$23:$C$35,0),MATCH(LMP_BY_NODE!$A20,DA_LMP_Basis!$C$23:$AF$23,0)))</f>
        <v>276.5227272727272</v>
      </c>
      <c r="AB20" s="30">
        <f>ENERGY_PRICING!AD$20*(1+INDEX(DA_LMP_Basis!$C$23:$AF$35,MATCH(LMP_BY_NODE!AB$1,DA_LMP_Basis!$C$23:$C$35,0),MATCH(LMP_BY_NODE!$A20,DA_LMP_Basis!$C$23:$AF$23,0)))</f>
        <v>276.52272727272731</v>
      </c>
      <c r="AC20" s="30">
        <f>ENERGY_PRICING!AE$20*(1+INDEX(DA_LMP_Basis!$C$23:$AF$35,MATCH(LMP_BY_NODE!AC$1,DA_LMP_Basis!$C$23:$C$35,0),MATCH(LMP_BY_NODE!$A20,DA_LMP_Basis!$C$23:$AF$23,0)))</f>
        <v>145.63636363636363</v>
      </c>
      <c r="AD20" s="30">
        <f>ENERGY_PRICING!AF$20*(1+INDEX(DA_LMP_Basis!$C$23:$AF$35,MATCH(LMP_BY_NODE!AD$1,DA_LMP_Basis!$C$23:$C$35,0),MATCH(LMP_BY_NODE!$A20,DA_LMP_Basis!$C$23:$AF$23,0)))</f>
        <v>69.49545454545455</v>
      </c>
      <c r="AE20" s="30">
        <f>ENERGY_PRICING!AG$20*(1+INDEX(DA_LMP_Basis!$C$23:$AF$35,MATCH(LMP_BY_NODE!AE$1,DA_LMP_Basis!$C$23:$C$35,0),MATCH(LMP_BY_NODE!$A20,DA_LMP_Basis!$C$23:$AF$23,0)))</f>
        <v>50.304545454545448</v>
      </c>
      <c r="AF20" s="30">
        <f>ENERGY_PRICING!AH$20*(1+INDEX(DA_LMP_Basis!$C$23:$AF$35,MATCH(LMP_BY_NODE!AF$1,DA_LMP_Basis!$C$23:$C$35,0),MATCH(LMP_BY_NODE!$A20,DA_LMP_Basis!$C$23:$AF$23,0)))</f>
        <v>50.645454545454534</v>
      </c>
      <c r="AG20" s="30">
        <f>ENERGY_PRICING!AI$20*(1+INDEX(DA_LMP_Basis!$C$23:$AF$35,MATCH(LMP_BY_NODE!AG$1,DA_LMP_Basis!$C$23:$C$35,0),MATCH(LMP_BY_NODE!$A20,DA_LMP_Basis!$C$23:$AF$23,0)))</f>
        <v>55.995454545454542</v>
      </c>
      <c r="AH20" s="30">
        <f>ENERGY_PRICING!AJ$20*(1+INDEX(DA_LMP_Basis!$C$23:$AF$35,MATCH(LMP_BY_NODE!AH$1,DA_LMP_Basis!$C$23:$C$35,0),MATCH(LMP_BY_NODE!$A20,DA_LMP_Basis!$C$23:$AF$23,0)))</f>
        <v>55.995454545454542</v>
      </c>
      <c r="AI20" s="30">
        <f>ENERGY_PRICING!AK$20*(1+INDEX(DA_LMP_Basis!$C$23:$AF$35,MATCH(LMP_BY_NODE!AI$1,DA_LMP_Basis!$C$23:$C$35,0),MATCH(LMP_BY_NODE!$A20,DA_LMP_Basis!$C$23:$AF$23,0)))</f>
        <v>46.670454545454547</v>
      </c>
      <c r="AJ20" s="30">
        <f>ENERGY_PRICING!AL$20*(1+INDEX(DA_LMP_Basis!$C$23:$AF$35,MATCH(LMP_BY_NODE!AJ$1,DA_LMP_Basis!$C$23:$C$35,0),MATCH(LMP_BY_NODE!$A20,DA_LMP_Basis!$C$23:$AF$23,0)))</f>
        <v>46.670454545454547</v>
      </c>
      <c r="AK20" s="30">
        <f>ENERGY_PRICING!AM$20*(1+INDEX(DA_LMP_Basis!$C$23:$AF$35,MATCH(LMP_BY_NODE!AK$1,DA_LMP_Basis!$C$23:$C$35,0),MATCH(LMP_BY_NODE!$A20,DA_LMP_Basis!$C$23:$AF$23,0)))</f>
        <v>97.192307692307693</v>
      </c>
      <c r="AL20" s="30">
        <f>ENERGY_PRICING!AN$20*(1+INDEX(DA_LMP_Basis!$C$23:$AF$35,MATCH(LMP_BY_NODE!AL$1,DA_LMP_Basis!$C$23:$C$35,0),MATCH(LMP_BY_NODE!$A20,DA_LMP_Basis!$C$23:$AF$23,0)))</f>
        <v>159.09615384615384</v>
      </c>
      <c r="AM20" s="30">
        <f>ENERGY_PRICING!AO$20*(1+INDEX(DA_LMP_Basis!$C$23:$AF$35,MATCH(LMP_BY_NODE!AM$1,DA_LMP_Basis!$C$23:$C$35,0),MATCH(LMP_BY_NODE!$A20,DA_LMP_Basis!$C$23:$AF$23,0)))</f>
        <v>191</v>
      </c>
      <c r="AN20" s="30">
        <f>ENERGY_PRICING!AP$20*(1+INDEX(DA_LMP_Basis!$C$23:$AF$35,MATCH(LMP_BY_NODE!AN$1,DA_LMP_Basis!$C$23:$C$35,0),MATCH(LMP_BY_NODE!$A20,DA_LMP_Basis!$C$23:$AF$23,0)))</f>
        <v>166.22934219999999</v>
      </c>
      <c r="AO20" s="30">
        <f>ENERGY_PRICING!AQ$20*(1+INDEX(DA_LMP_Basis!$C$23:$AF$35,MATCH(LMP_BY_NODE!AO$1,DA_LMP_Basis!$C$23:$C$35,0),MATCH(LMP_BY_NODE!$A20,DA_LMP_Basis!$C$23:$AF$23,0)))</f>
        <v>97</v>
      </c>
      <c r="AP20" s="30">
        <f>ENERGY_PRICING!AR$20*(1+INDEX(DA_LMP_Basis!$C$23:$AF$35,MATCH(LMP_BY_NODE!AP$1,DA_LMP_Basis!$C$23:$C$35,0),MATCH(LMP_BY_NODE!$A20,DA_LMP_Basis!$C$23:$AF$23,0)))</f>
        <v>58.75</v>
      </c>
      <c r="AQ20" s="30">
        <f>ENERGY_PRICING!AS$20*(1+INDEX(DA_LMP_Basis!$C$23:$AF$35,MATCH(LMP_BY_NODE!AQ$1,DA_LMP_Basis!$C$23:$C$35,0),MATCH(LMP_BY_NODE!$A20,DA_LMP_Basis!$C$23:$AF$23,0)))</f>
        <v>39.9</v>
      </c>
      <c r="AR20" s="30">
        <f>ENERGY_PRICING!AT$20*(1+INDEX(DA_LMP_Basis!$C$23:$AF$35,MATCH(LMP_BY_NODE!AR$1,DA_LMP_Basis!$C$23:$C$35,0),MATCH(LMP_BY_NODE!$A20,DA_LMP_Basis!$C$23:$AF$23,0)))</f>
        <v>39.9</v>
      </c>
      <c r="AS20" s="30">
        <f>ENERGY_PRICING!AU$20*(1+INDEX(DA_LMP_Basis!$C$23:$AF$35,MATCH(LMP_BY_NODE!AS$1,DA_LMP_Basis!$C$23:$C$35,0),MATCH(LMP_BY_NODE!$A20,DA_LMP_Basis!$C$23:$AF$23,0)))</f>
        <v>51.9</v>
      </c>
      <c r="AT20" s="30">
        <f>ENERGY_PRICING!AV$20*(1+INDEX(DA_LMP_Basis!$C$23:$AF$35,MATCH(LMP_BY_NODE!AT$1,DA_LMP_Basis!$C$23:$C$35,0),MATCH(LMP_BY_NODE!$A20,DA_LMP_Basis!$C$23:$AF$23,0)))</f>
        <v>51.9</v>
      </c>
      <c r="AU20" s="30">
        <f>ENERGY_PRICING!AW$20*(1+INDEX(DA_LMP_Basis!$C$23:$AF$35,MATCH(LMP_BY_NODE!AU$1,DA_LMP_Basis!$C$23:$C$35,0),MATCH(LMP_BY_NODE!$A20,DA_LMP_Basis!$C$23:$AF$23,0)))</f>
        <v>40.9</v>
      </c>
      <c r="AV20" s="30">
        <f>ENERGY_PRICING!AX$20*(1+INDEX(DA_LMP_Basis!$C$23:$AF$35,MATCH(LMP_BY_NODE!AV$1,DA_LMP_Basis!$C$23:$C$35,0),MATCH(LMP_BY_NODE!$A20,DA_LMP_Basis!$C$23:$AF$23,0)))</f>
        <v>40.9</v>
      </c>
      <c r="AW20" s="30">
        <f>ENERGY_PRICING!AY$20*(1+INDEX(DA_LMP_Basis!$C$23:$AF$35,MATCH(LMP_BY_NODE!AW$1,DA_LMP_Basis!$C$23:$C$35,0),MATCH(LMP_BY_NODE!$A20,DA_LMP_Basis!$C$23:$AF$23,0)))</f>
        <v>65.5</v>
      </c>
      <c r="AX20" s="30">
        <f>ENERGY_PRICING!AZ$20*(1+INDEX(DA_LMP_Basis!$C$23:$AF$35,MATCH(LMP_BY_NODE!AX$1,DA_LMP_Basis!$C$23:$C$35,0),MATCH(LMP_BY_NODE!$A20,DA_LMP_Basis!$C$23:$AF$23,0)))</f>
        <v>103</v>
      </c>
      <c r="AY20" s="30">
        <f>ENERGY_PRICING!BA$20*(1+INDEX(DA_LMP_Basis!$C$23:$AF$35,MATCH(LMP_BY_NODE!AY$1,DA_LMP_Basis!$C$23:$C$35,0),MATCH(LMP_BY_NODE!$A20,DA_LMP_Basis!$C$23:$AF$23,0)))</f>
        <v>187.0389838532866</v>
      </c>
      <c r="AZ20" s="30">
        <f>ENERGY_PRICING!BB$20*(1+INDEX(DA_LMP_Basis!$C$23:$AF$35,MATCH(LMP_BY_NODE!AZ$1,DA_LMP_Basis!$C$23:$C$35,0),MATCH(LMP_BY_NODE!$A20,DA_LMP_Basis!$C$23:$AF$23,0)))</f>
        <v>162.70440149999999</v>
      </c>
      <c r="BA20" s="30">
        <f>ENERGY_PRICING!BC$20*(1+INDEX(DA_LMP_Basis!$C$23:$AF$35,MATCH(LMP_BY_NODE!BA$1,DA_LMP_Basis!$C$23:$C$35,0),MATCH(LMP_BY_NODE!$A20,DA_LMP_Basis!$C$23:$AF$23,0)))</f>
        <v>92.779862287694954</v>
      </c>
      <c r="BB20" s="30">
        <f>ENERGY_PRICING!BD$20*(1+INDEX(DA_LMP_Basis!$C$23:$AF$35,MATCH(LMP_BY_NODE!BB$1,DA_LMP_Basis!$C$23:$C$35,0),MATCH(LMP_BY_NODE!$A20,DA_LMP_Basis!$C$23:$AF$23,0)))</f>
        <v>52.139676160100493</v>
      </c>
      <c r="BC20" s="30">
        <f>ENERGY_PRICING!BE$20*(1+INDEX(DA_LMP_Basis!$C$23:$AF$35,MATCH(LMP_BY_NODE!BC$1,DA_LMP_Basis!$C$23:$C$35,0),MATCH(LMP_BY_NODE!$A20,DA_LMP_Basis!$C$23:$AF$23,0)))</f>
        <v>35.011114660074313</v>
      </c>
      <c r="BD20" s="30">
        <f>ENERGY_PRICING!BF$20*(1+INDEX(DA_LMP_Basis!$C$23:$AF$35,MATCH(LMP_BY_NODE!BD$1,DA_LMP_Basis!$C$23:$C$35,0),MATCH(LMP_BY_NODE!$A20,DA_LMP_Basis!$C$23:$AF$23,0)))</f>
        <v>34.758637013411487</v>
      </c>
      <c r="BE20" s="30">
        <f>ENERGY_PRICING!BG$20*(1+INDEX(DA_LMP_Basis!$C$23:$AF$35,MATCH(LMP_BY_NODE!BE$1,DA_LMP_Basis!$C$23:$C$35,0),MATCH(LMP_BY_NODE!$A20,DA_LMP_Basis!$C$23:$AF$23,0)))</f>
        <v>45.243771133434528</v>
      </c>
      <c r="BF20" s="30">
        <f>ENERGY_PRICING!BH$20*(1+INDEX(DA_LMP_Basis!$C$23:$AF$35,MATCH(LMP_BY_NODE!BF$1,DA_LMP_Basis!$C$23:$C$35,0),MATCH(LMP_BY_NODE!$A20,DA_LMP_Basis!$C$23:$AF$23,0)))</f>
        <v>45.243771133434528</v>
      </c>
      <c r="BG20" s="30">
        <f>ENERGY_PRICING!BI$20*(1+INDEX(DA_LMP_Basis!$C$23:$AF$35,MATCH(LMP_BY_NODE!BG$1,DA_LMP_Basis!$C$23:$C$35,0),MATCH(LMP_BY_NODE!$A20,DA_LMP_Basis!$C$23:$AF$23,0)))</f>
        <v>36.355402360069085</v>
      </c>
      <c r="BH20" s="30">
        <f>ENERGY_PRICING!BJ$20*(1+INDEX(DA_LMP_Basis!$C$23:$AF$35,MATCH(LMP_BY_NODE!BH$1,DA_LMP_Basis!$C$23:$C$35,0),MATCH(LMP_BY_NODE!$A20,DA_LMP_Basis!$C$23:$AF$23,0)))</f>
        <v>36.355402360069085</v>
      </c>
      <c r="BI20" s="30">
        <f>ENERGY_PRICING!BK$20*(1+INDEX(DA_LMP_Basis!$C$23:$AF$35,MATCH(LMP_BY_NODE!BI$1,DA_LMP_Basis!$C$23:$C$35,0),MATCH(LMP_BY_NODE!$A20,DA_LMP_Basis!$C$23:$AF$23,0)))</f>
        <v>62.980901206890522</v>
      </c>
      <c r="BJ20" s="30">
        <f>ENERGY_PRICING!BL$20*(1+INDEX(DA_LMP_Basis!$C$23:$AF$35,MATCH(LMP_BY_NODE!BJ$1,DA_LMP_Basis!$C$23:$C$35,0),MATCH(LMP_BY_NODE!$A20,DA_LMP_Basis!$C$23:$AF$23,0)))</f>
        <v>99.45123663879157</v>
      </c>
      <c r="BK20" s="30">
        <f>ENERGY_PRICING!BM$20*(1+INDEX(DA_LMP_Basis!$C$23:$AF$35,MATCH(LMP_BY_NODE!BK$1,DA_LMP_Basis!$C$23:$C$35,0),MATCH(LMP_BY_NODE!$A20,DA_LMP_Basis!$C$23:$AF$23,0)))</f>
        <v>185.83315305522689</v>
      </c>
      <c r="BL20" s="30">
        <f>ENERGY_PRICING!BN$20*(1+INDEX(DA_LMP_Basis!$C$23:$AF$35,MATCH(LMP_BY_NODE!BL$1,DA_LMP_Basis!$C$23:$C$35,0),MATCH(LMP_BY_NODE!$A20,DA_LMP_Basis!$C$23:$AF$23,0)))</f>
        <v>161.63132279999999</v>
      </c>
      <c r="BM20" s="30">
        <f>ENERGY_PRICING!BO$20*(1+INDEX(DA_LMP_Basis!$C$23:$AF$35,MATCH(LMP_BY_NODE!BM$1,DA_LMP_Basis!$C$23:$C$35,0),MATCH(LMP_BY_NODE!$A20,DA_LMP_Basis!$C$23:$AF$23,0)))</f>
        <v>91.495148507930878</v>
      </c>
      <c r="BN20" s="30">
        <f>ENERGY_PRICING!BP$20*(1+INDEX(DA_LMP_Basis!$C$23:$AF$35,MATCH(LMP_BY_NODE!BN$1,DA_LMP_Basis!$C$23:$C$35,0),MATCH(LMP_BY_NODE!$A20,DA_LMP_Basis!$C$23:$AF$23,0)))</f>
        <v>50.127330899172158</v>
      </c>
      <c r="BO20" s="30">
        <f>ENERGY_PRICING!BQ$20*(1+INDEX(DA_LMP_Basis!$C$23:$AF$35,MATCH(LMP_BY_NODE!BO$1,DA_LMP_Basis!$C$23:$C$35,0),MATCH(LMP_BY_NODE!$A20,DA_LMP_Basis!$C$23:$AF$23,0)))</f>
        <v>33.522817644179405</v>
      </c>
      <c r="BP20" s="30">
        <f>ENERGY_PRICING!BR$20*(1+INDEX(DA_LMP_Basis!$C$23:$AF$35,MATCH(LMP_BY_NODE!BP$1,DA_LMP_Basis!$C$23:$C$35,0),MATCH(LMP_BY_NODE!$A20,DA_LMP_Basis!$C$23:$AF$23,0)))</f>
        <v>33.193479588245012</v>
      </c>
      <c r="BQ20" s="30">
        <f>ENERGY_PRICING!BS$20*(1+INDEX(DA_LMP_Basis!$C$23:$AF$35,MATCH(LMP_BY_NODE!BQ$1,DA_LMP_Basis!$C$23:$C$35,0),MATCH(LMP_BY_NODE!$A20,DA_LMP_Basis!$C$23:$AF$23,0)))</f>
        <v>43.217451252638632</v>
      </c>
      <c r="BR20" s="30">
        <f>ENERGY_PRICING!BT$20*(1+INDEX(DA_LMP_Basis!$C$23:$AF$35,MATCH(LMP_BY_NODE!BR$1,DA_LMP_Basis!$C$23:$C$35,0),MATCH(LMP_BY_NODE!$A20,DA_LMP_Basis!$C$23:$AF$23,0)))</f>
        <v>43.217451252638632</v>
      </c>
      <c r="BS20" s="30">
        <f>ENERGY_PRICING!BU$20*(1+INDEX(DA_LMP_Basis!$C$23:$AF$35,MATCH(LMP_BY_NODE!BS$1,DA_LMP_Basis!$C$23:$C$35,0),MATCH(LMP_BY_NODE!$A20,DA_LMP_Basis!$C$23:$AF$23,0)))</f>
        <v>34.971914993180853</v>
      </c>
      <c r="BT20" s="30">
        <f>ENERGY_PRICING!BV$20*(1+INDEX(DA_LMP_Basis!$C$23:$AF$35,MATCH(LMP_BY_NODE!BT$1,DA_LMP_Basis!$C$23:$C$35,0),MATCH(LMP_BY_NODE!$A20,DA_LMP_Basis!$C$23:$AF$23,0)))</f>
        <v>34.971914993180853</v>
      </c>
      <c r="BU20" s="30">
        <f>ENERGY_PRICING!BW$20*(1+INDEX(DA_LMP_Basis!$C$23:$AF$35,MATCH(LMP_BY_NODE!BU$1,DA_LMP_Basis!$C$23:$C$35,0),MATCH(LMP_BY_NODE!$A20,DA_LMP_Basis!$C$23:$AF$23,0)))</f>
        <v>62.214025537724964</v>
      </c>
      <c r="BV20" s="30">
        <f>ENERGY_PRICING!BX$20*(1+INDEX(DA_LMP_Basis!$C$23:$AF$35,MATCH(LMP_BY_NODE!BV$1,DA_LMP_Basis!$C$23:$C$35,0),MATCH(LMP_BY_NODE!$A20,DA_LMP_Basis!$C$23:$AF$23,0)))</f>
        <v>98.370905734429655</v>
      </c>
      <c r="BW20" s="30">
        <f>ENERGY_PRICING!BY$20*(1+INDEX(DA_LMP_Basis!$C$23:$AF$35,MATCH(LMP_BY_NODE!BW$1,DA_LMP_Basis!$C$23:$C$35,0),MATCH(LMP_BY_NODE!$A20,DA_LMP_Basis!$C$23:$AF$23,0)))</f>
        <v>185.33675038562853</v>
      </c>
      <c r="BX20" s="30">
        <f>ENERGY_PRICING!BZ$20*(1+INDEX(DA_LMP_Basis!$C$23:$AF$35,MATCH(LMP_BY_NODE!BX$1,DA_LMP_Basis!$C$23:$C$35,0),MATCH(LMP_BY_NODE!$A20,DA_LMP_Basis!$C$23:$AF$23,0)))</f>
        <v>161.18956999999997</v>
      </c>
      <c r="BY20" s="30">
        <f>ENERGY_PRICING!CA$20*(1+INDEX(DA_LMP_Basis!$C$23:$AF$35,MATCH(LMP_BY_NODE!BY$1,DA_LMP_Basis!$C$23:$C$35,0),MATCH(LMP_BY_NODE!$A20,DA_LMP_Basis!$C$23:$AF$23,0)))</f>
        <v>90.966272192140281</v>
      </c>
      <c r="BZ20" s="30">
        <f>ENERGY_PRICING!CB$20*(1+INDEX(DA_LMP_Basis!$C$23:$AF$35,MATCH(LMP_BY_NODE!BZ$1,DA_LMP_Basis!$C$23:$C$35,0),MATCH(LMP_BY_NODE!$A20,DA_LMP_Basis!$C$23:$AF$23,0)))</f>
        <v>49.298911554363784</v>
      </c>
      <c r="CA20" s="30">
        <f>ENERGY_PRICING!CC$20*(1+INDEX(DA_LMP_Basis!$C$23:$AF$35,MATCH(LMP_BY_NODE!CA$1,DA_LMP_Basis!$C$23:$C$35,0),MATCH(LMP_BY_NODE!$A20,DA_LMP_Basis!$C$23:$AF$23,0)))</f>
        <v>32.910132503748208</v>
      </c>
      <c r="CB20" s="30">
        <f>ENERGY_PRICING!CD$20*(1+INDEX(DA_LMP_Basis!$C$23:$AF$35,MATCH(LMP_BY_NODE!CB$1,DA_LMP_Basis!$C$23:$C$35,0),MATCH(LMP_BY_NODE!$A20,DA_LMP_Basis!$C$23:$AF$23,0)))</f>
        <v>32.549153431171831</v>
      </c>
      <c r="CC20" s="30">
        <f>ENERGY_PRICING!CE$20*(1+INDEX(DA_LMP_Basis!$C$23:$AF$35,MATCH(LMP_BY_NODE!CC$1,DA_LMP_Basis!$C$23:$C$35,0),MATCH(LMP_BY_NODE!$A20,DA_LMP_Basis!$C$23:$AF$23,0)))</f>
        <v>42.383278995713539</v>
      </c>
      <c r="CD20" s="30">
        <f>ENERGY_PRICING!CF$20*(1+INDEX(DA_LMP_Basis!$C$23:$AF$35,MATCH(LMP_BY_NODE!CD$1,DA_LMP_Basis!$C$23:$C$35,0),MATCH(LMP_BY_NODE!$A20,DA_LMP_Basis!$C$23:$AF$23,0)))</f>
        <v>42.383278995713539</v>
      </c>
      <c r="CE20" s="30">
        <f>ENERGY_PRICING!CG$20*(1+INDEX(DA_LMP_Basis!$C$23:$AF$35,MATCH(LMP_BY_NODE!CE$1,DA_LMP_Basis!$C$23:$C$35,0),MATCH(LMP_BY_NODE!$A20,DA_LMP_Basis!$C$23:$AF$23,0)))</f>
        <v>34.402376693625101</v>
      </c>
      <c r="CF20" s="30">
        <f>ENERGY_PRICING!CH$20*(1+INDEX(DA_LMP_Basis!$C$23:$AF$35,MATCH(LMP_BY_NODE!CF$1,DA_LMP_Basis!$C$23:$C$35,0),MATCH(LMP_BY_NODE!$A20,DA_LMP_Basis!$C$23:$AF$23,0)))</f>
        <v>34.402376693625101</v>
      </c>
      <c r="CG20" s="30">
        <f>ENERGY_PRICING!CI$20*(1+INDEX(DA_LMP_Basis!$C$23:$AF$35,MATCH(LMP_BY_NODE!CG$1,DA_LMP_Basis!$C$23:$C$35,0),MATCH(LMP_BY_NODE!$A20,DA_LMP_Basis!$C$23:$AF$23,0)))</f>
        <v>61.898326908998314</v>
      </c>
      <c r="CH20" s="30">
        <f>ENERGY_PRICING!CJ$20*(1+INDEX(DA_LMP_Basis!$C$23:$AF$35,MATCH(LMP_BY_NODE!CH$1,DA_LMP_Basis!$C$23:$C$35,0),MATCH(LMP_BY_NODE!$A20,DA_LMP_Basis!$C$23:$AF$23,0)))</f>
        <v>97.926167429654413</v>
      </c>
      <c r="CI20" s="30">
        <f>ENERGY_PRICING!CK$20*(1+INDEX(DA_LMP_Basis!$C$23:$AF$35,MATCH(LMP_BY_NODE!CI$1,DA_LMP_Basis!$C$23:$C$35,0),MATCH(LMP_BY_NODE!$A20,DA_LMP_Basis!$C$23:$AF$23,0)))</f>
        <v>187.19695430682987</v>
      </c>
      <c r="CJ20" s="30">
        <f>ENERGY_PRICING!CL$20*(1+INDEX(DA_LMP_Basis!$C$23:$AF$35,MATCH(LMP_BY_NODE!CJ$1,DA_LMP_Basis!$C$23:$C$35,0),MATCH(LMP_BY_NODE!$A20,DA_LMP_Basis!$C$23:$AF$23,0)))</f>
        <v>162.84498070000001</v>
      </c>
      <c r="CK20" s="30">
        <f>ENERGY_PRICING!CM$20*(1+INDEX(DA_LMP_Basis!$C$23:$AF$35,MATCH(LMP_BY_NODE!CK$1,DA_LMP_Basis!$C$23:$C$35,0),MATCH(LMP_BY_NODE!$A20,DA_LMP_Basis!$C$23:$AF$23,0)))</f>
        <v>92.948166844842746</v>
      </c>
      <c r="CL20" s="30">
        <f>ENERGY_PRICING!CN$20*(1+INDEX(DA_LMP_Basis!$C$23:$AF$35,MATCH(LMP_BY_NODE!CL$1,DA_LMP_Basis!$C$23:$C$35,0),MATCH(LMP_BY_NODE!$A20,DA_LMP_Basis!$C$23:$AF$23,0)))</f>
        <v>52.403304435365939</v>
      </c>
      <c r="CM20" s="30">
        <f>ENERGY_PRICING!CO$20*(1+INDEX(DA_LMP_Basis!$C$23:$AF$35,MATCH(LMP_BY_NODE!CM$1,DA_LMP_Basis!$C$23:$C$35,0),MATCH(LMP_BY_NODE!$A20,DA_LMP_Basis!$C$23:$AF$23,0)))</f>
        <v>35.206089738656061</v>
      </c>
      <c r="CN20" s="30">
        <f>ENERGY_PRICING!CP$20*(1+INDEX(DA_LMP_Basis!$C$23:$AF$35,MATCH(LMP_BY_NODE!CN$1,DA_LMP_Basis!$C$23:$C$35,0),MATCH(LMP_BY_NODE!$A20,DA_LMP_Basis!$C$23:$AF$23,0)))</f>
        <v>34.963681227506846</v>
      </c>
      <c r="CO20" s="30">
        <f>ENERGY_PRICING!CQ$20*(1+INDEX(DA_LMP_Basis!$C$23:$AF$35,MATCH(LMP_BY_NODE!CO$1,DA_LMP_Basis!$C$23:$C$35,0),MATCH(LMP_BY_NODE!$A20,DA_LMP_Basis!$C$23:$AF$23,0)))</f>
        <v>45.509230160611544</v>
      </c>
      <c r="CP20" s="30">
        <f>ENERGY_PRICING!CR$20*(1+INDEX(DA_LMP_Basis!$C$23:$AF$35,MATCH(LMP_BY_NODE!CP$1,DA_LMP_Basis!$C$23:$C$35,0),MATCH(LMP_BY_NODE!$A20,DA_LMP_Basis!$C$23:$AF$23,0)))</f>
        <v>45.509230160611544</v>
      </c>
      <c r="CQ20" s="30">
        <f>ENERGY_PRICING!CS$20*(1+INDEX(DA_LMP_Basis!$C$23:$AF$35,MATCH(LMP_BY_NODE!CQ$1,DA_LMP_Basis!$C$23:$C$35,0),MATCH(LMP_BY_NODE!$A20,DA_LMP_Basis!$C$23:$AF$23,0)))</f>
        <v>36.536646799314084</v>
      </c>
      <c r="CR20" s="30">
        <f>ENERGY_PRICING!CT$20*(1+INDEX(DA_LMP_Basis!$C$23:$AF$35,MATCH(LMP_BY_NODE!CR$1,DA_LMP_Basis!$C$23:$C$35,0),MATCH(LMP_BY_NODE!$A20,DA_LMP_Basis!$C$23:$AF$23,0)))</f>
        <v>36.536646799314084</v>
      </c>
      <c r="CS20" s="30">
        <f>ENERGY_PRICING!CU$20*(1+INDEX(DA_LMP_Basis!$C$23:$AF$35,MATCH(LMP_BY_NODE!CS$1,DA_LMP_Basis!$C$23:$C$35,0),MATCH(LMP_BY_NODE!$A20,DA_LMP_Basis!$C$23:$AF$23,0)))</f>
        <v>63.08136612905399</v>
      </c>
      <c r="CT20" s="30">
        <f>ENERGY_PRICING!CV$20*(1+INDEX(DA_LMP_Basis!$C$23:$AF$35,MATCH(LMP_BY_NODE!CT$1,DA_LMP_Basis!$C$23:$C$35,0),MATCH(LMP_BY_NODE!$A20,DA_LMP_Basis!$C$23:$AF$23,0)))</f>
        <v>99.592765917371509</v>
      </c>
      <c r="CU20" s="30">
        <f>ENERGY_PRICING!CW$20*(1+INDEX(DA_LMP_Basis!$C$23:$AF$35,MATCH(LMP_BY_NODE!CU$1,DA_LMP_Basis!$C$23:$C$35,0),MATCH(LMP_BY_NODE!$A20,DA_LMP_Basis!$C$23:$AF$23,0)))</f>
        <v>188.75964646928753</v>
      </c>
      <c r="CV20" s="30">
        <f>ENERGY_PRICING!CX$20*(1+INDEX(DA_LMP_Basis!$C$23:$AF$35,MATCH(LMP_BY_NODE!CV$1,DA_LMP_Basis!$C$23:$C$35,0),MATCH(LMP_BY_NODE!$A20,DA_LMP_Basis!$C$23:$AF$23,0)))</f>
        <v>164.23563324999998</v>
      </c>
      <c r="CW20" s="30">
        <f>ENERGY_PRICING!CY$20*(1+INDEX(DA_LMP_Basis!$C$23:$AF$35,MATCH(LMP_BY_NODE!CW$1,DA_LMP_Basis!$C$23:$C$35,0),MATCH(LMP_BY_NODE!$A20,DA_LMP_Basis!$C$23:$AF$23,0)))</f>
        <v>94.613087128740887</v>
      </c>
      <c r="CX20" s="30">
        <f>ENERGY_PRICING!CZ$20*(1+INDEX(DA_LMP_Basis!$C$23:$AF$35,MATCH(LMP_BY_NODE!CX$1,DA_LMP_Basis!$C$23:$C$35,0),MATCH(LMP_BY_NODE!$A20,DA_LMP_Basis!$C$23:$AF$23,0)))</f>
        <v>55.011196166504021</v>
      </c>
      <c r="CY20" s="30">
        <f>ENERGY_PRICING!DA$20*(1+INDEX(DA_LMP_Basis!$C$23:$AF$35,MATCH(LMP_BY_NODE!CY$1,DA_LMP_Basis!$C$23:$C$35,0),MATCH(LMP_BY_NODE!$A20,DA_LMP_Basis!$C$23:$AF$23,0)))</f>
        <v>37.13484299814359</v>
      </c>
      <c r="CZ20" s="30">
        <f>ENERGY_PRICING!DB$20*(1+INDEX(DA_LMP_Basis!$C$23:$AF$35,MATCH(LMP_BY_NODE!CZ$1,DA_LMP_Basis!$C$23:$C$35,0),MATCH(LMP_BY_NODE!$A20,DA_LMP_Basis!$C$23:$AF$23,0)))</f>
        <v>36.992041462836454</v>
      </c>
      <c r="DA20" s="30">
        <f>ENERGY_PRICING!DC$20*(1+INDEX(DA_LMP_Basis!$C$23:$AF$35,MATCH(LMP_BY_NODE!DA$1,DA_LMP_Basis!$C$23:$C$35,0),MATCH(LMP_BY_NODE!$A20,DA_LMP_Basis!$C$23:$AF$23,0)))</f>
        <v>48.135232250993631</v>
      </c>
      <c r="DB20" s="30">
        <f>ENERGY_PRICING!DD$20*(1+INDEX(DA_LMP_Basis!$C$23:$AF$35,MATCH(LMP_BY_NODE!DB$1,DA_LMP_Basis!$C$23:$C$35,0),MATCH(LMP_BY_NODE!$A20,DA_LMP_Basis!$C$23:$AF$23,0)))</f>
        <v>48.135232250993631</v>
      </c>
      <c r="DC20" s="30">
        <f>ENERGY_PRICING!DE$20*(1+INDEX(DA_LMP_Basis!$C$23:$AF$35,MATCH(LMP_BY_NODE!DC$1,DA_LMP_Basis!$C$23:$C$35,0),MATCH(LMP_BY_NODE!$A20,DA_LMP_Basis!$C$23:$AF$23,0)))</f>
        <v>38.32957236447151</v>
      </c>
      <c r="DD20" s="30">
        <f>ENERGY_PRICING!DF$20*(1+INDEX(DA_LMP_Basis!$C$23:$AF$35,MATCH(LMP_BY_NODE!DD$1,DA_LMP_Basis!$C$23:$C$35,0),MATCH(LMP_BY_NODE!$A20,DA_LMP_Basis!$C$23:$AF$23,0)))</f>
        <v>38.32957236447151</v>
      </c>
      <c r="DE20" s="30">
        <f>ENERGY_PRICING!DG$20*(1+INDEX(DA_LMP_Basis!$C$23:$AF$35,MATCH(LMP_BY_NODE!DE$1,DA_LMP_Basis!$C$23:$C$35,0),MATCH(LMP_BY_NODE!$A20,DA_LMP_Basis!$C$23:$AF$23,0)))</f>
        <v>64.075195943081667</v>
      </c>
      <c r="DF20" s="30">
        <f>ENERGY_PRICING!DH$20*(1+INDEX(DA_LMP_Basis!$C$23:$AF$35,MATCH(LMP_BY_NODE!DF$1,DA_LMP_Basis!$C$23:$C$35,0),MATCH(LMP_BY_NODE!$A20,DA_LMP_Basis!$C$23:$AF$23,0)))</f>
        <v>100.99281693599175</v>
      </c>
      <c r="DG20" s="30">
        <f>ENERGY_PRICING!DI$20*(1+INDEX(DA_LMP_Basis!$C$23:$AF$35,MATCH(LMP_BY_NODE!DG$1,DA_LMP_Basis!$C$23:$C$35,0),MATCH(LMP_BY_NODE!$A20,DA_LMP_Basis!$C$23:$AF$23,0)))</f>
        <v>191.15452813214108</v>
      </c>
      <c r="DH20" s="30">
        <f>ENERGY_PRICING!DJ$20*(1+INDEX(DA_LMP_Basis!$C$23:$AF$35,MATCH(LMP_BY_NODE!DH$1,DA_LMP_Basis!$C$23:$C$35,0),MATCH(LMP_BY_NODE!$A20,DA_LMP_Basis!$C$23:$AF$23,0)))</f>
        <v>166.36685805000002</v>
      </c>
      <c r="DI20" s="30">
        <f>ENERGY_PRICING!DK$20*(1+INDEX(DA_LMP_Basis!$C$23:$AF$35,MATCH(LMP_BY_NODE!DI$1,DA_LMP_Basis!$C$23:$C$35,0),MATCH(LMP_BY_NODE!$A20,DA_LMP_Basis!$C$23:$AF$23,0)))</f>
        <v>97.164637046128092</v>
      </c>
      <c r="DJ20" s="30">
        <f>ENERGY_PRICING!DL$20*(1+INDEX(DA_LMP_Basis!$C$23:$AF$35,MATCH(LMP_BY_NODE!DJ$1,DA_LMP_Basis!$C$23:$C$35,0),MATCH(LMP_BY_NODE!$A20,DA_LMP_Basis!$C$23:$AF$23,0)))</f>
        <v>59.007883572798562</v>
      </c>
      <c r="DK20" s="30">
        <f>ENERGY_PRICING!DM$20*(1+INDEX(DA_LMP_Basis!$C$23:$AF$35,MATCH(LMP_BY_NODE!DK$1,DA_LMP_Basis!$C$23:$C$35,0),MATCH(LMP_BY_NODE!$A20,DA_LMP_Basis!$C$23:$AF$23,0)))</f>
        <v>40.090726392382265</v>
      </c>
      <c r="DL20" s="30">
        <f>ENERGY_PRICING!DN$20*(1+INDEX(DA_LMP_Basis!$C$23:$AF$35,MATCH(LMP_BY_NODE!DL$1,DA_LMP_Basis!$C$23:$C$35,0),MATCH(LMP_BY_NODE!$A20,DA_LMP_Basis!$C$23:$AF$23,0)))</f>
        <v>40.100576112176654</v>
      </c>
      <c r="DM20" s="30">
        <f>ENERGY_PRICING!DO$20*(1+INDEX(DA_LMP_Basis!$C$23:$AF$35,MATCH(LMP_BY_NODE!DM$1,DA_LMP_Basis!$C$23:$C$35,0),MATCH(LMP_BY_NODE!$A20,DA_LMP_Basis!$C$23:$AF$23,0)))</f>
        <v>52.159674430942992</v>
      </c>
      <c r="DN20" s="30">
        <f>ENERGY_PRICING!DP$20*(1+INDEX(DA_LMP_Basis!$C$23:$AF$35,MATCH(LMP_BY_NODE!DN$1,DA_LMP_Basis!$C$23:$C$35,0),MATCH(LMP_BY_NODE!$A20,DA_LMP_Basis!$C$23:$AF$23,0)))</f>
        <v>52.159674430942992</v>
      </c>
      <c r="DO20" s="30">
        <f>ENERGY_PRICING!DQ$20*(1+INDEX(DA_LMP_Basis!$C$23:$AF$35,MATCH(LMP_BY_NODE!DO$1,DA_LMP_Basis!$C$23:$C$35,0),MATCH(LMP_BY_NODE!$A20,DA_LMP_Basis!$C$23:$AF$23,0)))</f>
        <v>41.077294956299006</v>
      </c>
      <c r="DP20" s="30">
        <f>ENERGY_PRICING!DR$20*(1+INDEX(DA_LMP_Basis!$C$23:$AF$35,MATCH(LMP_BY_NODE!DP$1,DA_LMP_Basis!$C$23:$C$35,0),MATCH(LMP_BY_NODE!$A20,DA_LMP_Basis!$C$23:$AF$23,0)))</f>
        <v>41.077294956299006</v>
      </c>
      <c r="DQ20" s="30">
        <f>ENERGY_PRICING!DS$20*(1+INDEX(DA_LMP_Basis!$C$23:$AF$35,MATCH(LMP_BY_NODE!DQ$1,DA_LMP_Basis!$C$23:$C$35,0),MATCH(LMP_BY_NODE!$A20,DA_LMP_Basis!$C$23:$AF$23,0)))</f>
        <v>65.598275699153859</v>
      </c>
      <c r="DR20" s="30">
        <f>ENERGY_PRICING!DT$20*(1+INDEX(DA_LMP_Basis!$C$23:$AF$35,MATCH(LMP_BY_NODE!DR$1,DA_LMP_Basis!$C$23:$C$35,0),MATCH(LMP_BY_NODE!$A20,DA_LMP_Basis!$C$23:$AF$23,0)))</f>
        <v>103.13844522549427</v>
      </c>
      <c r="DS20" s="30">
        <f>ENERGY_PRICING!DU$20*(1+INDEX(DA_LMP_Basis!$C$23:$AF$35,MATCH(LMP_BY_NODE!DS$1,DA_LMP_Basis!$C$23:$C$35,0),MATCH(LMP_BY_NODE!$A20,DA_LMP_Basis!$C$23:$AF$23,0)))</f>
        <v>193.91864580674832</v>
      </c>
      <c r="DT20" s="30">
        <f>ENERGY_PRICING!DV$20*(1+INDEX(DA_LMP_Basis!$C$23:$AF$35,MATCH(LMP_BY_NODE!DT$1,DA_LMP_Basis!$C$23:$C$35,0),MATCH(LMP_BY_NODE!$A20,DA_LMP_Basis!$C$23:$AF$23,0)))</f>
        <v>168.82666900000001</v>
      </c>
      <c r="DU20" s="30">
        <f>ENERGY_PRICING!DW$20*(1+INDEX(DA_LMP_Basis!$C$23:$AF$35,MATCH(LMP_BY_NODE!DU$1,DA_LMP_Basis!$C$23:$C$35,0),MATCH(LMP_BY_NODE!$A20,DA_LMP_Basis!$C$23:$AF$23,0)))</f>
        <v>100.10957763909634</v>
      </c>
      <c r="DV20" s="30">
        <f>ENERGY_PRICING!DX$20*(1+INDEX(DA_LMP_Basis!$C$23:$AF$35,MATCH(LMP_BY_NODE!DV$1,DA_LMP_Basis!$C$23:$C$35,0),MATCH(LMP_BY_NODE!$A20,DA_LMP_Basis!$C$23:$AF$23,0)))</f>
        <v>63.620768823444308</v>
      </c>
      <c r="DW20" s="30">
        <f>ENERGY_PRICING!DY$20*(1+INDEX(DA_LMP_Basis!$C$23:$AF$35,MATCH(LMP_BY_NODE!DW$1,DA_LMP_Basis!$C$23:$C$35,0),MATCH(LMP_BY_NODE!$A20,DA_LMP_Basis!$C$23:$AF$23,0)))</f>
        <v>43.502339442339014</v>
      </c>
      <c r="DX20" s="30">
        <f>ENERGY_PRICING!DZ$20*(1+INDEX(DA_LMP_Basis!$C$23:$AF$35,MATCH(LMP_BY_NODE!DX$1,DA_LMP_Basis!$C$23:$C$35,0),MATCH(LMP_BY_NODE!$A20,DA_LMP_Basis!$C$23:$AF$23,0)))</f>
        <v>43.688375751567797</v>
      </c>
      <c r="DY20" s="30">
        <f>ENERGY_PRICING!EA$20*(1+INDEX(DA_LMP_Basis!$C$23:$AF$35,MATCH(LMP_BY_NODE!DY$1,DA_LMP_Basis!$C$23:$C$35,0),MATCH(LMP_BY_NODE!$A20,DA_LMP_Basis!$C$23:$AF$23,0)))</f>
        <v>56.80459360694045</v>
      </c>
      <c r="DZ20" s="30">
        <f>ENERGY_PRICING!EB$20*(1+INDEX(DA_LMP_Basis!$C$23:$AF$35,MATCH(LMP_BY_NODE!DZ$1,DA_LMP_Basis!$C$23:$C$35,0),MATCH(LMP_BY_NODE!$A20,DA_LMP_Basis!$C$23:$AF$23,0)))</f>
        <v>56.80459360694045</v>
      </c>
      <c r="EA20" s="30">
        <f>ENERGY_PRICING!EC$20*(1+INDEX(DA_LMP_Basis!$C$23:$AF$35,MATCH(LMP_BY_NODE!EA$1,DA_LMP_Basis!$C$23:$C$35,0),MATCH(LMP_BY_NODE!$A20,DA_LMP_Basis!$C$23:$AF$23,0)))</f>
        <v>44.248653566117959</v>
      </c>
      <c r="EB20" s="30">
        <f>ENERGY_PRICING!ED$20*(1+INDEX(DA_LMP_Basis!$C$23:$AF$35,MATCH(LMP_BY_NODE!EB$1,DA_LMP_Basis!$C$23:$C$35,0),MATCH(LMP_BY_NODE!$A20,DA_LMP_Basis!$C$23:$AF$23,0)))</f>
        <v>44.248653566117959</v>
      </c>
      <c r="EC20" s="30">
        <f>ENERGY_PRICING!EE$20*(1+INDEX(DA_LMP_Basis!$C$23:$AF$35,MATCH(LMP_BY_NODE!EC$1,DA_LMP_Basis!$C$23:$C$35,0),MATCH(LMP_BY_NODE!$A20,DA_LMP_Basis!$C$23:$AF$23,0)))</f>
        <v>67.356179540039037</v>
      </c>
      <c r="ED20" s="30">
        <f>ENERGY_PRICING!EF$20*(1+INDEX(DA_LMP_Basis!$C$23:$AF$35,MATCH(LMP_BY_NODE!ED$1,DA_LMP_Basis!$C$23:$C$35,0),MATCH(LMP_BY_NODE!$A20,DA_LMP_Basis!$C$23:$AF$23,0)))</f>
        <v>105.6148803538524</v>
      </c>
      <c r="EE20" s="30">
        <f>ENERGY_PRICING!EG$20*(1+INDEX(DA_LMP_Basis!$C$23:$AF$35,MATCH(LMP_BY_NODE!EE$1,DA_LMP_Basis!$C$23:$C$35,0),MATCH(LMP_BY_NODE!$A20,DA_LMP_Basis!$C$23:$AF$23,0)))</f>
        <v>195.24598722973778</v>
      </c>
      <c r="EF20" s="30">
        <f>ENERGY_PRICING!EH$20*(1+INDEX(DA_LMP_Basis!$C$23:$AF$35,MATCH(LMP_BY_NODE!EF$1,DA_LMP_Basis!$C$23:$C$35,0),MATCH(LMP_BY_NODE!$A20,DA_LMP_Basis!$C$23:$AF$23,0)))</f>
        <v>170.00788099999997</v>
      </c>
      <c r="EG20" s="30">
        <f>ENERGY_PRICING!EI$20*(1+INDEX(DA_LMP_Basis!$C$23:$AF$35,MATCH(LMP_BY_NODE!EG$1,DA_LMP_Basis!$C$23:$C$35,0),MATCH(LMP_BY_NODE!$A20,DA_LMP_Basis!$C$23:$AF$23,0)))</f>
        <v>101.52375102006334</v>
      </c>
      <c r="EH20" s="30">
        <f>ENERGY_PRICING!EJ$20*(1+INDEX(DA_LMP_Basis!$C$23:$AF$35,MATCH(LMP_BY_NODE!EH$1,DA_LMP_Basis!$C$23:$C$35,0),MATCH(LMP_BY_NODE!$A20,DA_LMP_Basis!$C$23:$AF$23,0)))</f>
        <v>65.835896539940464</v>
      </c>
      <c r="EI20" s="30">
        <f>ENERGY_PRICING!EK$20*(1+INDEX(DA_LMP_Basis!$C$23:$AF$35,MATCH(LMP_BY_NODE!EI$1,DA_LMP_Basis!$C$23:$C$35,0),MATCH(LMP_BY_NODE!$A20,DA_LMP_Basis!$C$23:$AF$23,0)))</f>
        <v>45.140610982664299</v>
      </c>
      <c r="EJ20" s="30">
        <f>ENERGY_PRICING!EL$20*(1+INDEX(DA_LMP_Basis!$C$23:$AF$35,MATCH(LMP_BY_NODE!EJ$1,DA_LMP_Basis!$C$23:$C$35,0),MATCH(LMP_BY_NODE!$A20,DA_LMP_Basis!$C$23:$AF$23,0)))</f>
        <v>45.411252864398136</v>
      </c>
      <c r="EK20" s="30">
        <f>ENERGY_PRICING!EM$20*(1+INDEX(DA_LMP_Basis!$C$23:$AF$35,MATCH(LMP_BY_NODE!EK$1,DA_LMP_Basis!$C$23:$C$35,0),MATCH(LMP_BY_NODE!$A20,DA_LMP_Basis!$C$23:$AF$23,0)))</f>
        <v>59.035104154801168</v>
      </c>
      <c r="EL20" s="30">
        <f>ENERGY_PRICING!EN$20*(1+INDEX(DA_LMP_Basis!$C$23:$AF$35,MATCH(LMP_BY_NODE!EL$1,DA_LMP_Basis!$C$23:$C$35,0),MATCH(LMP_BY_NODE!$A20,DA_LMP_Basis!$C$23:$AF$23,0)))</f>
        <v>59.035104154801168</v>
      </c>
      <c r="EM20" s="30">
        <f>ENERGY_PRICING!EO$20*(1+INDEX(DA_LMP_Basis!$C$23:$AF$35,MATCH(LMP_BY_NODE!EM$1,DA_LMP_Basis!$C$23:$C$35,0),MATCH(LMP_BY_NODE!$A20,DA_LMP_Basis!$C$23:$AF$23,0)))</f>
        <v>45.771553871209065</v>
      </c>
      <c r="EN20" s="30">
        <f>ENERGY_PRICING!EP$20*(1+INDEX(DA_LMP_Basis!$C$23:$AF$35,MATCH(LMP_BY_NODE!EN$1,DA_LMP_Basis!$C$23:$C$35,0),MATCH(LMP_BY_NODE!$A20,DA_LMP_Basis!$C$23:$AF$23,0)))</f>
        <v>45.771553871209065</v>
      </c>
      <c r="EO20" s="30">
        <f>ENERGY_PRICING!EQ$20*(1+INDEX(DA_LMP_Basis!$C$23:$AF$35,MATCH(LMP_BY_NODE!EO$1,DA_LMP_Basis!$C$23:$C$35,0),MATCH(LMP_BY_NODE!$A20,DA_LMP_Basis!$C$23:$AF$23,0)))</f>
        <v>68.200332669652354</v>
      </c>
      <c r="EP20" s="30">
        <f>ENERGY_PRICING!ER$20*(1+INDEX(DA_LMP_Basis!$C$23:$AF$35,MATCH(LMP_BY_NODE!EP$1,DA_LMP_Basis!$C$23:$C$35,0),MATCH(LMP_BY_NODE!$A20,DA_LMP_Basis!$C$23:$AF$23,0)))</f>
        <v>106.80407535716684</v>
      </c>
      <c r="EQ20" s="30">
        <f>ENERGY_PRICING!ES$20*(1+INDEX(DA_LMP_Basis!$C$23:$AF$35,MATCH(LMP_BY_NODE!EQ$1,DA_LMP_Basis!$C$23:$C$35,0),MATCH(LMP_BY_NODE!$A20,DA_LMP_Basis!$C$23:$AF$23,0)))</f>
        <v>197.33522174403865</v>
      </c>
      <c r="ER20" s="30">
        <f>ENERGY_PRICING!ET$20*(1+INDEX(DA_LMP_Basis!$C$23:$AF$35,MATCH(LMP_BY_NODE!ER$1,DA_LMP_Basis!$C$23:$C$35,0),MATCH(LMP_BY_NODE!$A20,DA_LMP_Basis!$C$23:$AF$23,0)))</f>
        <v>171.86710789999998</v>
      </c>
      <c r="ES20" s="30">
        <f>ENERGY_PRICING!EU$20*(1+INDEX(DA_LMP_Basis!$C$23:$AF$35,MATCH(LMP_BY_NODE!ES$1,DA_LMP_Basis!$C$23:$C$35,0),MATCH(LMP_BY_NODE!$A20,DA_LMP_Basis!$C$23:$AF$23,0)))</f>
        <v>103.74965897829426</v>
      </c>
      <c r="ET20" s="30">
        <f>ENERGY_PRICING!EV$20*(1+INDEX(DA_LMP_Basis!$C$23:$AF$35,MATCH(LMP_BY_NODE!ET$1,DA_LMP_Basis!$C$23:$C$35,0),MATCH(LMP_BY_NODE!$A20,DA_LMP_Basis!$C$23:$AF$23,0)))</f>
        <v>69.322506087968463</v>
      </c>
      <c r="EU20" s="30">
        <f>ENERGY_PRICING!EW$20*(1+INDEX(DA_LMP_Basis!$C$23:$AF$35,MATCH(LMP_BY_NODE!EU$1,DA_LMP_Basis!$C$23:$C$35,0),MATCH(LMP_BY_NODE!$A20,DA_LMP_Basis!$C$23:$AF$23,0)))</f>
        <v>47.719249294226671</v>
      </c>
      <c r="EV20" s="30">
        <f>ENERGY_PRICING!EX$20*(1+INDEX(DA_LMP_Basis!$C$23:$AF$35,MATCH(LMP_BY_NODE!EV$1,DA_LMP_Basis!$C$23:$C$35,0),MATCH(LMP_BY_NODE!$A20,DA_LMP_Basis!$C$23:$AF$23,0)))</f>
        <v>48.123060290642137</v>
      </c>
      <c r="EW20" s="30">
        <f>ENERGY_PRICING!EY$20*(1+INDEX(DA_LMP_Basis!$C$23:$AF$35,MATCH(LMP_BY_NODE!EW$1,DA_LMP_Basis!$C$23:$C$35,0),MATCH(LMP_BY_NODE!$A20,DA_LMP_Basis!$C$23:$AF$23,0)))</f>
        <v>62.545926269134917</v>
      </c>
      <c r="EX20" s="30">
        <f>ENERGY_PRICING!EZ$20*(1+INDEX(DA_LMP_Basis!$C$23:$AF$35,MATCH(LMP_BY_NODE!EX$1,DA_LMP_Basis!$C$23:$C$35,0),MATCH(LMP_BY_NODE!$A20,DA_LMP_Basis!$C$23:$AF$23,0)))</f>
        <v>62.545926269134917</v>
      </c>
      <c r="EY20" s="30">
        <f>ENERGY_PRICING!FA$20*(1+INDEX(DA_LMP_Basis!$C$23:$AF$35,MATCH(LMP_BY_NODE!EY$1,DA_LMP_Basis!$C$23:$C$35,0),MATCH(LMP_BY_NODE!$A20,DA_LMP_Basis!$C$23:$AF$23,0)))</f>
        <v>48.168597935478317</v>
      </c>
      <c r="EZ20" s="30">
        <f>ENERGY_PRICING!FB$20*(1+INDEX(DA_LMP_Basis!$C$23:$AF$35,MATCH(LMP_BY_NODE!EZ$1,DA_LMP_Basis!$C$23:$C$35,0),MATCH(LMP_BY_NODE!$A20,DA_LMP_Basis!$C$23:$AF$23,0)))</f>
        <v>48.168597935478317</v>
      </c>
      <c r="FA20" s="30">
        <f>ENERGY_PRICING!FC$20*(1+INDEX(DA_LMP_Basis!$C$23:$AF$35,MATCH(LMP_BY_NODE!FA$1,DA_LMP_Basis!$C$23:$C$35,0),MATCH(LMP_BY_NODE!$A20,DA_LMP_Basis!$C$23:$AF$23,0)))</f>
        <v>69.529029132519568</v>
      </c>
      <c r="FB20" s="30">
        <f>ENERGY_PRICING!FD$20*(1+INDEX(DA_LMP_Basis!$C$23:$AF$35,MATCH(LMP_BY_NODE!FB$1,DA_LMP_Basis!$C$23:$C$35,0),MATCH(LMP_BY_NODE!$A20,DA_LMP_Basis!$C$23:$AF$23,0)))</f>
        <v>108.67586749905823</v>
      </c>
      <c r="FC20" s="30">
        <f>ENERGY_PRICING!FE$20*(1+INDEX(DA_LMP_Basis!$C$23:$AF$35,MATCH(LMP_BY_NODE!FC$1,DA_LMP_Basis!$C$23:$C$35,0),MATCH(LMP_BY_NODE!$A20,DA_LMP_Basis!$C$23:$AF$23,0)))</f>
        <v>198.85282060298354</v>
      </c>
      <c r="FD20" s="30">
        <f>ENERGY_PRICING!FF$20*(1+INDEX(DA_LMP_Basis!$C$23:$AF$35,MATCH(LMP_BY_NODE!FD$1,DA_LMP_Basis!$C$23:$C$35,0),MATCH(LMP_BY_NODE!$A20,DA_LMP_Basis!$C$23:$AF$23,0)))</f>
        <v>173.21763154999999</v>
      </c>
      <c r="FE20" s="30">
        <f>ENERGY_PRICING!FG$20*(1+INDEX(DA_LMP_Basis!$C$23:$AF$35,MATCH(LMP_BY_NODE!FE$1,DA_LMP_Basis!$C$23:$C$35,0),MATCH(LMP_BY_NODE!$A20,DA_LMP_Basis!$C$23:$AF$23,0)))</f>
        <v>105.36653604709853</v>
      </c>
      <c r="FF20" s="30">
        <f>ENERGY_PRICING!FH$20*(1+INDEX(DA_LMP_Basis!$C$23:$AF$35,MATCH(LMP_BY_NODE!FF$1,DA_LMP_Basis!$C$23:$C$35,0),MATCH(LMP_BY_NODE!$A20,DA_LMP_Basis!$C$23:$AF$23,0)))</f>
        <v>71.85514406396139</v>
      </c>
      <c r="FG20" s="30">
        <f>ENERGY_PRICING!FI$20*(1+INDEX(DA_LMP_Basis!$C$23:$AF$35,MATCH(LMP_BY_NODE!FG$1,DA_LMP_Basis!$C$23:$C$35,0),MATCH(LMP_BY_NODE!$A20,DA_LMP_Basis!$C$23:$AF$23,0)))</f>
        <v>49.592346130638106</v>
      </c>
      <c r="FH20" s="30">
        <f>ENERGY_PRICING!FJ$20*(1+INDEX(DA_LMP_Basis!$C$23:$AF$35,MATCH(LMP_BY_NODE!FH$1,DA_LMP_Basis!$C$23:$C$35,0),MATCH(LMP_BY_NODE!$A20,DA_LMP_Basis!$C$23:$AF$23,0)))</f>
        <v>50.092889827525518</v>
      </c>
      <c r="FI20" s="30">
        <f>ENERGY_PRICING!FK$20*(1+INDEX(DA_LMP_Basis!$C$23:$AF$35,MATCH(LMP_BY_NODE!FI$1,DA_LMP_Basis!$C$23:$C$35,0),MATCH(LMP_BY_NODE!$A20,DA_LMP_Basis!$C$23:$AF$23,0)))</f>
        <v>65.096152008849998</v>
      </c>
      <c r="FJ20" s="30">
        <f>ENERGY_PRICING!FL$20*(1+INDEX(DA_LMP_Basis!$C$23:$AF$35,MATCH(LMP_BY_NODE!FJ$1,DA_LMP_Basis!$C$23:$C$35,0),MATCH(LMP_BY_NODE!$A20,DA_LMP_Basis!$C$23:$AF$23,0)))</f>
        <v>65.096152008849998</v>
      </c>
      <c r="FK20" s="30">
        <f>ENERGY_PRICING!FM$20*(1+INDEX(DA_LMP_Basis!$C$23:$AF$35,MATCH(LMP_BY_NODE!FK$1,DA_LMP_Basis!$C$23:$C$35,0),MATCH(LMP_BY_NODE!$A20,DA_LMP_Basis!$C$23:$AF$23,0)))</f>
        <v>49.909786543973453</v>
      </c>
      <c r="FL20" s="30">
        <f>ENERGY_PRICING!FN$20*(1+INDEX(DA_LMP_Basis!$C$23:$AF$35,MATCH(LMP_BY_NODE!FL$1,DA_LMP_Basis!$C$23:$C$35,0),MATCH(LMP_BY_NODE!$A20,DA_LMP_Basis!$C$23:$AF$23,0)))</f>
        <v>49.909786543973453</v>
      </c>
      <c r="FM20" s="30">
        <f>ENERGY_PRICING!FO$20*(1+INDEX(DA_LMP_Basis!$C$23:$AF$35,MATCH(LMP_BY_NODE!FM$1,DA_LMP_Basis!$C$23:$C$35,0),MATCH(LMP_BY_NODE!$A20,DA_LMP_Basis!$C$23:$AF$23,0)))</f>
        <v>70.494180829051885</v>
      </c>
      <c r="FN20" s="30">
        <f>ENERGY_PRICING!FP$20*(1+INDEX(DA_LMP_Basis!$C$23:$AF$35,MATCH(LMP_BY_NODE!FN$1,DA_LMP_Basis!$C$23:$C$35,0),MATCH(LMP_BY_NODE!$A20,DA_LMP_Basis!$C$23:$AF$23,0)))</f>
        <v>110.03551841391348</v>
      </c>
      <c r="FO20" s="30">
        <f>ENERGY_PRICING!FQ$20*(1+INDEX(DA_LMP_Basis!$C$23:$AF$35,MATCH(LMP_BY_NODE!FO$1,DA_LMP_Basis!$C$23:$C$35,0),MATCH(LMP_BY_NODE!$A20,DA_LMP_Basis!$C$23:$AF$23,0)))</f>
        <v>199.15358651765072</v>
      </c>
      <c r="FP20" s="30">
        <f>ENERGY_PRICING!FR$20*(1+INDEX(DA_LMP_Basis!$C$23:$AF$35,MATCH(LMP_BY_NODE!FP$1,DA_LMP_Basis!$C$23:$C$35,0),MATCH(LMP_BY_NODE!$A20,DA_LMP_Basis!$C$23:$AF$23,0)))</f>
        <v>173.48528559999997</v>
      </c>
      <c r="FQ20" s="30">
        <f>ENERGY_PRICING!FS$20*(1+INDEX(DA_LMP_Basis!$C$23:$AF$35,MATCH(LMP_BY_NODE!FQ$1,DA_LMP_Basis!$C$23:$C$35,0),MATCH(LMP_BY_NODE!$A20,DA_LMP_Basis!$C$23:$AF$23,0)))</f>
        <v>105.68697745204362</v>
      </c>
      <c r="FR20" s="30">
        <f>ENERGY_PRICING!FT$20*(1+INDEX(DA_LMP_Basis!$C$23:$AF$35,MATCH(LMP_BY_NODE!FR$1,DA_LMP_Basis!$C$23:$C$35,0),MATCH(LMP_BY_NODE!$A20,DA_LMP_Basis!$C$23:$AF$23,0)))</f>
        <v>72.357075897186462</v>
      </c>
      <c r="FS20" s="30">
        <f>ENERGY_PRICING!FU$20*(1+INDEX(DA_LMP_Basis!$C$23:$AF$35,MATCH(LMP_BY_NODE!FS$1,DA_LMP_Basis!$C$23:$C$35,0),MATCH(LMP_BY_NODE!$A20,DA_LMP_Basis!$C$23:$AF$23,0)))</f>
        <v>49.963566548960813</v>
      </c>
      <c r="FT20" s="30">
        <f>ENERGY_PRICING!FV$20*(1+INDEX(DA_LMP_Basis!$C$23:$AF$35,MATCH(LMP_BY_NODE!FT$1,DA_LMP_Basis!$C$23:$C$35,0),MATCH(LMP_BY_NODE!$A20,DA_LMP_Basis!$C$23:$AF$23,0)))</f>
        <v>50.483281253367245</v>
      </c>
      <c r="FU20" s="30">
        <f>ENERGY_PRICING!FW$20*(1+INDEX(DA_LMP_Basis!$C$23:$AF$35,MATCH(LMP_BY_NODE!FU$1,DA_LMP_Basis!$C$23:$C$35,0),MATCH(LMP_BY_NODE!$A20,DA_LMP_Basis!$C$23:$AF$23,0)))</f>
        <v>65.601569479805818</v>
      </c>
      <c r="FV20" s="30">
        <f>ENERGY_PRICING!FX$20*(1+INDEX(DA_LMP_Basis!$C$23:$AF$35,MATCH(LMP_BY_NODE!FV$1,DA_LMP_Basis!$C$23:$C$35,0),MATCH(LMP_BY_NODE!$A20,DA_LMP_Basis!$C$23:$AF$23,0)))</f>
        <v>65.601569479805818</v>
      </c>
      <c r="FW20" s="30">
        <f>ENERGY_PRICING!FY$20*(1+INDEX(DA_LMP_Basis!$C$23:$AF$35,MATCH(LMP_BY_NODE!FW$1,DA_LMP_Basis!$C$23:$C$35,0),MATCH(LMP_BY_NODE!$A20,DA_LMP_Basis!$C$23:$AF$23,0)))</f>
        <v>50.254864679315688</v>
      </c>
      <c r="FX20" s="30">
        <f>ENERGY_PRICING!FZ$20*(1+INDEX(DA_LMP_Basis!$C$23:$AF$35,MATCH(LMP_BY_NODE!FX$1,DA_LMP_Basis!$C$23:$C$35,0),MATCH(LMP_BY_NODE!$A20,DA_LMP_Basis!$C$23:$AF$23,0)))</f>
        <v>50.254864679315688</v>
      </c>
      <c r="FY20" s="30">
        <f>ENERGY_PRICING!GA$20*(1+INDEX(DA_LMP_Basis!$C$23:$AF$35,MATCH(LMP_BY_NODE!FY$1,DA_LMP_Basis!$C$23:$C$35,0),MATCH(LMP_BY_NODE!$A20,DA_LMP_Basis!$C$23:$AF$23,0)))</f>
        <v>70.68545978995067</v>
      </c>
      <c r="FZ20" s="30">
        <f>ENERGY_PRICING!GB$20*(1+INDEX(DA_LMP_Basis!$C$23:$AF$35,MATCH(LMP_BY_NODE!FZ$1,DA_LMP_Basis!$C$23:$C$35,0),MATCH(LMP_BY_NODE!$A20,DA_LMP_Basis!$C$23:$AF$23,0)))</f>
        <v>110.30498135441599</v>
      </c>
      <c r="GA20" s="30">
        <f>ENERGY_PRICING!GC$20*(1+INDEX(DA_LMP_Basis!$C$23:$AF$35,MATCH(LMP_BY_NODE!GA$1,DA_LMP_Basis!$C$23:$C$35,0),MATCH(LMP_BY_NODE!$A20,DA_LMP_Basis!$C$23:$AF$23,0)))</f>
        <v>200.08652202898762</v>
      </c>
      <c r="GB20" s="30">
        <f>ENERGY_PRICING!GD$20*(1+INDEX(DA_LMP_Basis!$C$23:$AF$35,MATCH(LMP_BY_NODE!GB$1,DA_LMP_Basis!$C$23:$C$35,0),MATCH(LMP_BY_NODE!$A20,DA_LMP_Basis!$C$23:$AF$23,0)))</f>
        <v>174.31551255000002</v>
      </c>
      <c r="GC20" s="30">
        <f>ENERGY_PRICING!GE$20*(1+INDEX(DA_LMP_Basis!$C$23:$AF$35,MATCH(LMP_BY_NODE!GC$1,DA_LMP_Basis!$C$23:$C$35,0),MATCH(LMP_BY_NODE!$A20,DA_LMP_Basis!$C$23:$AF$23,0)))</f>
        <v>106.68094369421814</v>
      </c>
      <c r="GD20" s="30">
        <f>ENERGY_PRICING!GF$20*(1+INDEX(DA_LMP_Basis!$C$23:$AF$35,MATCH(LMP_BY_NODE!GD$1,DA_LMP_Basis!$C$23:$C$35,0),MATCH(LMP_BY_NODE!$A20,DA_LMP_Basis!$C$23:$AF$23,0)))</f>
        <v>73.914001095988255</v>
      </c>
      <c r="GE20" s="30">
        <f>ENERGY_PRICING!GG$20*(1+INDEX(DA_LMP_Basis!$C$23:$AF$35,MATCH(LMP_BY_NODE!GE$1,DA_LMP_Basis!$C$23:$C$35,0),MATCH(LMP_BY_NODE!$A20,DA_LMP_Basis!$C$23:$AF$23,0)))</f>
        <v>51.11504247724131</v>
      </c>
      <c r="GF20" s="30">
        <f>ENERGY_PRICING!GH$20*(1+INDEX(DA_LMP_Basis!$C$23:$AF$35,MATCH(LMP_BY_NODE!GF$1,DA_LMP_Basis!$C$23:$C$35,0),MATCH(LMP_BY_NODE!$A20,DA_LMP_Basis!$C$23:$AF$23,0)))</f>
        <v>51.694223074657536</v>
      </c>
      <c r="GG20" s="30">
        <f>ENERGY_PRICING!GI$20*(1+INDEX(DA_LMP_Basis!$C$23:$AF$35,MATCH(LMP_BY_NODE!GG$1,DA_LMP_Basis!$C$23:$C$35,0),MATCH(LMP_BY_NODE!$A20,DA_LMP_Basis!$C$23:$AF$23,0)))</f>
        <v>67.169306659154842</v>
      </c>
      <c r="GH20" s="30">
        <f>ENERGY_PRICING!GJ$20*(1+INDEX(DA_LMP_Basis!$C$23:$AF$35,MATCH(LMP_BY_NODE!GH$1,DA_LMP_Basis!$C$23:$C$35,0),MATCH(LMP_BY_NODE!$A20,DA_LMP_Basis!$C$23:$AF$23,0)))</f>
        <v>67.169306659154842</v>
      </c>
      <c r="GI20" s="30">
        <f>ENERGY_PRICING!GK$20*(1+INDEX(DA_LMP_Basis!$C$23:$AF$35,MATCH(LMP_BY_NODE!GI$1,DA_LMP_Basis!$C$23:$C$35,0),MATCH(LMP_BY_NODE!$A20,DA_LMP_Basis!$C$23:$AF$23,0)))</f>
        <v>51.325250753491929</v>
      </c>
      <c r="GJ20" s="30">
        <f>ENERGY_PRICING!GL$20*(1+INDEX(DA_LMP_Basis!$C$23:$AF$35,MATCH(LMP_BY_NODE!GJ$1,DA_LMP_Basis!$C$23:$C$35,0),MATCH(LMP_BY_NODE!$A20,DA_LMP_Basis!$C$23:$AF$23,0)))</f>
        <v>51.325250753491929</v>
      </c>
      <c r="GK20" s="30">
        <f>ENERGY_PRICING!GM$20*(1+INDEX(DA_LMP_Basis!$C$23:$AF$35,MATCH(LMP_BY_NODE!GK$1,DA_LMP_Basis!$C$23:$C$35,0),MATCH(LMP_BY_NODE!$A20,DA_LMP_Basis!$C$23:$AF$23,0)))</f>
        <v>71.278781461362598</v>
      </c>
      <c r="GL20" s="30">
        <f>ENERGY_PRICING!GN$20*(1+INDEX(DA_LMP_Basis!$C$23:$AF$35,MATCH(LMP_BY_NODE!GL$1,DA_LMP_Basis!$C$23:$C$35,0),MATCH(LMP_BY_NODE!$A20,DA_LMP_Basis!$C$23:$AF$23,0)))</f>
        <v>111.14081924004279</v>
      </c>
      <c r="GM20" s="30">
        <f>ENERGY_PRICING!GO$20*(1+INDEX(DA_LMP_Basis!$C$23:$AF$35,MATCH(LMP_BY_NODE!GM$1,DA_LMP_Basis!$C$23:$C$35,0),MATCH(LMP_BY_NODE!$A20,DA_LMP_Basis!$C$23:$AF$23,0)))</f>
        <v>201.39904265339987</v>
      </c>
      <c r="GN20" s="30">
        <f>ENERGY_PRICING!GP$20*(1+INDEX(DA_LMP_Basis!$C$23:$AF$35,MATCH(LMP_BY_NODE!GN$1,DA_LMP_Basis!$C$23:$C$35,0),MATCH(LMP_BY_NODE!$A20,DA_LMP_Basis!$C$23:$AF$23,0)))</f>
        <v>175.48353539999999</v>
      </c>
      <c r="GO20" s="30">
        <f>ENERGY_PRICING!GQ$20*(1+INDEX(DA_LMP_Basis!$C$23:$AF$35,MATCH(LMP_BY_NODE!GO$1,DA_LMP_Basis!$C$23:$C$35,0),MATCH(LMP_BY_NODE!$A20,DA_LMP_Basis!$C$23:$AF$23,0)))</f>
        <v>108.07932673031263</v>
      </c>
      <c r="GP20" s="30">
        <f>ENERGY_PRICING!GR$20*(1+INDEX(DA_LMP_Basis!$C$23:$AF$35,MATCH(LMP_BY_NODE!GP$1,DA_LMP_Basis!$C$23:$C$35,0),MATCH(LMP_BY_NODE!$A20,DA_LMP_Basis!$C$23:$AF$23,0)))</f>
        <v>76.104395189966169</v>
      </c>
      <c r="GQ20" s="30">
        <f>ENERGY_PRICING!GS$20*(1+INDEX(DA_LMP_Basis!$C$23:$AF$35,MATCH(LMP_BY_NODE!GQ$1,DA_LMP_Basis!$C$23:$C$35,0),MATCH(LMP_BY_NODE!$A20,DA_LMP_Basis!$C$23:$AF$23,0)))</f>
        <v>52.735021442579146</v>
      </c>
      <c r="GR20" s="30">
        <f>ENERGY_PRICING!GT$20*(1+INDEX(DA_LMP_Basis!$C$23:$AF$35,MATCH(LMP_BY_NODE!GR$1,DA_LMP_Basis!$C$23:$C$35,0),MATCH(LMP_BY_NODE!$A20,DA_LMP_Basis!$C$23:$AF$23,0)))</f>
        <v>53.397862925529246</v>
      </c>
      <c r="GS20" s="30">
        <f>ENERGY_PRICING!GU$20*(1+INDEX(DA_LMP_Basis!$C$23:$AF$35,MATCH(LMP_BY_NODE!GS$1,DA_LMP_Basis!$C$23:$C$35,0),MATCH(LMP_BY_NODE!$A20,DA_LMP_Basis!$C$23:$AF$23,0)))</f>
        <v>69.374911823229837</v>
      </c>
      <c r="GT20" s="30">
        <f>ENERGY_PRICING!GV$20*(1+INDEX(DA_LMP_Basis!$C$23:$AF$35,MATCH(LMP_BY_NODE!GT$1,DA_LMP_Basis!$C$23:$C$35,0),MATCH(LMP_BY_NODE!$A20,DA_LMP_Basis!$C$23:$AF$23,0)))</f>
        <v>69.374911823229837</v>
      </c>
      <c r="GU20" s="30">
        <f>ENERGY_PRICING!GW$20*(1+INDEX(DA_LMP_Basis!$C$23:$AF$35,MATCH(LMP_BY_NODE!GU$1,DA_LMP_Basis!$C$23:$C$35,0),MATCH(LMP_BY_NODE!$A20,DA_LMP_Basis!$C$23:$AF$23,0)))</f>
        <v>52.831146693101736</v>
      </c>
      <c r="GV20" s="30">
        <f>ENERGY_PRICING!GX$20*(1+INDEX(DA_LMP_Basis!$C$23:$AF$35,MATCH(LMP_BY_NODE!GV$1,DA_LMP_Basis!$C$23:$C$35,0),MATCH(LMP_BY_NODE!$A20,DA_LMP_Basis!$C$23:$AF$23,0)))</f>
        <v>52.831146693101736</v>
      </c>
      <c r="GW20" s="30">
        <f>ENERGY_PRICING!GY$20*(1+INDEX(DA_LMP_Basis!$C$23:$AF$35,MATCH(LMP_BY_NODE!GW$1,DA_LMP_Basis!$C$23:$C$35,0),MATCH(LMP_BY_NODE!$A20,DA_LMP_Basis!$C$23:$AF$23,0)))</f>
        <v>72.113508965220831</v>
      </c>
      <c r="GX20" s="30">
        <f>ENERGY_PRICING!GZ$20*(1+INDEX(DA_LMP_Basis!$C$23:$AF$35,MATCH(LMP_BY_NODE!GX$1,DA_LMP_Basis!$C$23:$C$35,0),MATCH(LMP_BY_NODE!$A20,DA_LMP_Basis!$C$23:$AF$23,0)))</f>
        <v>112.31673595692098</v>
      </c>
      <c r="GY20" s="30">
        <f>ENERGY_PRICING!HA$20*(1+INDEX(DA_LMP_Basis!$C$23:$AF$35,MATCH(LMP_BY_NODE!GY$1,DA_LMP_Basis!$C$23:$C$35,0),MATCH(LMP_BY_NODE!$A20,DA_LMP_Basis!$C$23:$AF$23,0)))</f>
        <v>203.21974289265782</v>
      </c>
      <c r="GZ20" s="30">
        <f>ENERGY_PRICING!HB$20*(1+INDEX(DA_LMP_Basis!$C$23:$AF$35,MATCH(LMP_BY_NODE!GZ$1,DA_LMP_Basis!$C$23:$C$35,0),MATCH(LMP_BY_NODE!$A20,DA_LMP_Basis!$C$23:$AF$23,0)))</f>
        <v>177.10379144999999</v>
      </c>
      <c r="HA20" s="30">
        <f>ENERGY_PRICING!HC$20*(1+INDEX(DA_LMP_Basis!$C$23:$AF$35,MATCH(LMP_BY_NODE!HA$1,DA_LMP_Basis!$C$23:$C$35,0),MATCH(LMP_BY_NODE!$A20,DA_LMP_Basis!$C$23:$AF$23,0)))</f>
        <v>110.01913345108822</v>
      </c>
      <c r="HB20" s="30">
        <f>ENERGY_PRICING!HD$20*(1+INDEX(DA_LMP_Basis!$C$23:$AF$35,MATCH(LMP_BY_NODE!HB$1,DA_LMP_Basis!$C$23:$C$35,0),MATCH(LMP_BY_NODE!$A20,DA_LMP_Basis!$C$23:$AF$23,0)))</f>
        <v>79.142862530439857</v>
      </c>
      <c r="HC20" s="30">
        <f>ENERGY_PRICING!HE$20*(1+INDEX(DA_LMP_Basis!$C$23:$AF$35,MATCH(LMP_BY_NODE!HC$1,DA_LMP_Basis!$C$23:$C$35,0),MATCH(LMP_BY_NODE!$A20,DA_LMP_Basis!$C$23:$AF$23,0)))</f>
        <v>54.982221246471134</v>
      </c>
      <c r="HD20" s="30">
        <f>ENERGY_PRICING!HF$20*(1+INDEX(DA_LMP_Basis!$C$23:$AF$35,MATCH(LMP_BY_NODE!HD$1,DA_LMP_Basis!$C$23:$C$35,0),MATCH(LMP_BY_NODE!$A20,DA_LMP_Basis!$C$23:$AF$23,0)))</f>
        <v>55.761115301453223</v>
      </c>
      <c r="HE20" s="30">
        <f>ENERGY_PRICING!HG$20*(1+INDEX(DA_LMP_Basis!$C$23:$AF$35,MATCH(LMP_BY_NODE!HE$1,DA_LMP_Basis!$C$23:$C$35,0),MATCH(LMP_BY_NODE!$A20,DA_LMP_Basis!$C$23:$AF$23,0)))</f>
        <v>72.434479631345681</v>
      </c>
      <c r="HF20" s="30">
        <f>ENERGY_PRICING!HH$20*(1+INDEX(DA_LMP_Basis!$C$23:$AF$35,MATCH(LMP_BY_NODE!HF$1,DA_LMP_Basis!$C$23:$C$35,0),MATCH(LMP_BY_NODE!$A20,DA_LMP_Basis!$C$23:$AF$23,0)))</f>
        <v>72.434479631345681</v>
      </c>
      <c r="HG20" s="30">
        <f>ENERGY_PRICING!HI$20*(1+INDEX(DA_LMP_Basis!$C$23:$AF$35,MATCH(LMP_BY_NODE!HG$1,DA_LMP_Basis!$C$23:$C$35,0),MATCH(LMP_BY_NODE!$A20,DA_LMP_Basis!$C$23:$AF$23,0)))</f>
        <v>54.920092989677393</v>
      </c>
      <c r="HH20" s="30">
        <f>ENERGY_PRICING!HJ$20*(1+INDEX(DA_LMP_Basis!$C$23:$AF$35,MATCH(LMP_BY_NODE!HH$1,DA_LMP_Basis!$C$23:$C$35,0),MATCH(LMP_BY_NODE!$A20,DA_LMP_Basis!$C$23:$AF$23,0)))</f>
        <v>54.920092989677393</v>
      </c>
      <c r="HI20" s="30">
        <f>ENERGY_PRICING!HK$20*(1+INDEX(DA_LMP_Basis!$C$23:$AF$35,MATCH(LMP_BY_NODE!HI$1,DA_LMP_Basis!$C$23:$C$35,0),MATCH(LMP_BY_NODE!$A20,DA_LMP_Basis!$C$23:$AF$23,0)))</f>
        <v>73.271424915433371</v>
      </c>
      <c r="HJ20" s="30">
        <f>ENERGY_PRICING!HL$20*(1+INDEX(DA_LMP_Basis!$C$23:$AF$35,MATCH(LMP_BY_NODE!HJ$1,DA_LMP_Basis!$C$23:$C$35,0),MATCH(LMP_BY_NODE!$A20,DA_LMP_Basis!$C$23:$AF$23,0)))</f>
        <v>113.94794220842365</v>
      </c>
      <c r="HK20" s="30">
        <f>ENERGY_PRICING!HM$20*(1+INDEX(DA_LMP_Basis!$C$23:$AF$35,MATCH(LMP_BY_NODE!HK$1,DA_LMP_Basis!$C$23:$C$35,0),MATCH(LMP_BY_NODE!$A20,DA_LMP_Basis!$C$23:$AF$23,0)))</f>
        <v>204.93684143312336</v>
      </c>
      <c r="HL20" s="30">
        <f>ENERGY_PRICING!HN$20*(1+INDEX(DA_LMP_Basis!$C$23:$AF$35,MATCH(LMP_BY_NODE!HL$1,DA_LMP_Basis!$C$23:$C$35,0),MATCH(LMP_BY_NODE!$A20,DA_LMP_Basis!$C$23:$AF$23,0)))</f>
        <v>178.63185149999998</v>
      </c>
      <c r="HM20" s="30">
        <f>ENERGY_PRICING!HO$20*(1+INDEX(DA_LMP_Basis!$C$23:$AF$35,MATCH(LMP_BY_NODE!HM$1,DA_LMP_Basis!$C$23:$C$35,0),MATCH(LMP_BY_NODE!$A20,DA_LMP_Basis!$C$23:$AF$23,0)))</f>
        <v>111.84856106207518</v>
      </c>
      <c r="HN20" s="30">
        <f>ENERGY_PRICING!HP$20*(1+INDEX(DA_LMP_Basis!$C$23:$AF$35,MATCH(LMP_BY_NODE!HN$1,DA_LMP_Basis!$C$23:$C$35,0),MATCH(LMP_BY_NODE!$A20,DA_LMP_Basis!$C$23:$AF$23,0)))</f>
        <v>82.008434645543247</v>
      </c>
      <c r="HO20" s="30">
        <f>ENERGY_PRICING!HQ$20*(1+INDEX(DA_LMP_Basis!$C$23:$AF$35,MATCH(LMP_BY_NODE!HO$1,DA_LMP_Basis!$C$23:$C$35,0),MATCH(LMP_BY_NODE!$A20,DA_LMP_Basis!$C$23:$AF$23,0)))</f>
        <v>57.101550623266355</v>
      </c>
      <c r="HP20" s="30">
        <f>ENERGY_PRICING!HR$20*(1+INDEX(DA_LMP_Basis!$C$23:$AF$35,MATCH(LMP_BY_NODE!HP$1,DA_LMP_Basis!$C$23:$C$35,0),MATCH(LMP_BY_NODE!$A20,DA_LMP_Basis!$C$23:$AF$23,0)))</f>
        <v>57.989893613200302</v>
      </c>
      <c r="HQ20" s="30">
        <f>ENERGY_PRICING!HS$20*(1+INDEX(DA_LMP_Basis!$C$23:$AF$35,MATCH(LMP_BY_NODE!HQ$1,DA_LMP_Basis!$C$23:$C$35,0),MATCH(LMP_BY_NODE!$A20,DA_LMP_Basis!$C$23:$AF$23,0)))</f>
        <v>75.319951552803985</v>
      </c>
      <c r="HR20" s="30">
        <f>ENERGY_PRICING!HT$20*(1+INDEX(DA_LMP_Basis!$C$23:$AF$35,MATCH(LMP_BY_NODE!HR$1,DA_LMP_Basis!$C$23:$C$35,0),MATCH(LMP_BY_NODE!$A20,DA_LMP_Basis!$C$23:$AF$23,0)))</f>
        <v>75.319951552803985</v>
      </c>
      <c r="HS20" s="30">
        <f>ENERGY_PRICING!HU$20*(1+INDEX(DA_LMP_Basis!$C$23:$AF$35,MATCH(LMP_BY_NODE!HS$1,DA_LMP_Basis!$C$23:$C$35,0),MATCH(LMP_BY_NODE!$A20,DA_LMP_Basis!$C$23:$AF$23,0)))</f>
        <v>56.890173818810986</v>
      </c>
      <c r="HT20" s="30">
        <f>ENERGY_PRICING!HV$20*(1+INDEX(DA_LMP_Basis!$C$23:$AF$35,MATCH(LMP_BY_NODE!HT$1,DA_LMP_Basis!$C$23:$C$35,0),MATCH(LMP_BY_NODE!$A20,DA_LMP_Basis!$C$23:$AF$23,0)))</f>
        <v>56.890173818810986</v>
      </c>
      <c r="HU20" s="30">
        <f>ENERGY_PRICING!HW$20*(1+INDEX(DA_LMP_Basis!$C$23:$AF$35,MATCH(LMP_BY_NODE!HU$1,DA_LMP_Basis!$C$23:$C$35,0),MATCH(LMP_BY_NODE!$A20,DA_LMP_Basis!$C$23:$AF$23,0)))</f>
        <v>74.363452996289809</v>
      </c>
      <c r="HV20" s="30">
        <f>ENERGY_PRICING!HX$20*(1+INDEX(DA_LMP_Basis!$C$23:$AF$35,MATCH(LMP_BY_NODE!HV$1,DA_LMP_Basis!$C$23:$C$35,0),MATCH(LMP_BY_NODE!$A20,DA_LMP_Basis!$C$23:$AF$23,0)))</f>
        <v>115.48632937027472</v>
      </c>
      <c r="HW20" s="30">
        <f>ENERGY_PRICING!HY$20*(1+INDEX(DA_LMP_Basis!$C$23:$AF$35,MATCH(LMP_BY_NODE!HW$1,DA_LMP_Basis!$C$23:$C$35,0),MATCH(LMP_BY_NODE!$A20,DA_LMP_Basis!$C$23:$AF$23,0)))</f>
        <v>206.68937042634903</v>
      </c>
      <c r="HX20" s="30">
        <f>ENERGY_PRICING!HZ$20*(1+INDEX(DA_LMP_Basis!$C$23:$AF$35,MATCH(LMP_BY_NODE!HX$1,DA_LMP_Basis!$C$23:$C$35,0),MATCH(LMP_BY_NODE!$A20,DA_LMP_Basis!$C$23:$AF$23,0)))</f>
        <v>180.1914414</v>
      </c>
      <c r="HY20" s="30">
        <f>ENERGY_PRICING!IA$20*(1+INDEX(DA_LMP_Basis!$C$23:$AF$35,MATCH(LMP_BY_NODE!HY$1,DA_LMP_Basis!$C$23:$C$35,0),MATCH(LMP_BY_NODE!$A20,DA_LMP_Basis!$C$23:$AF$23,0)))</f>
        <v>113.71573691349306</v>
      </c>
      <c r="HZ20" s="30">
        <f>ENERGY_PRICING!IB$20*(1+INDEX(DA_LMP_Basis!$C$23:$AF$35,MATCH(LMP_BY_NODE!HZ$1,DA_LMP_Basis!$C$23:$C$35,0),MATCH(LMP_BY_NODE!$A20,DA_LMP_Basis!$C$23:$AF$23,0)))</f>
        <v>84.93313471111783</v>
      </c>
      <c r="IA20" s="30">
        <f>ENERGY_PRICING!IC$20*(1+INDEX(DA_LMP_Basis!$C$23:$AF$35,MATCH(LMP_BY_NODE!IA$1,DA_LMP_Basis!$C$23:$C$35,0),MATCH(LMP_BY_NODE!$A20,DA_LMP_Basis!$C$23:$AF$23,0)))</f>
        <v>59.264610046764226</v>
      </c>
      <c r="IB20" s="30">
        <f>ENERGY_PRICING!ID$20*(1+INDEX(DA_LMP_Basis!$C$23:$AF$35,MATCH(LMP_BY_NODE!IB$1,DA_LMP_Basis!$C$23:$C$35,0),MATCH(LMP_BY_NODE!$A20,DA_LMP_Basis!$C$23:$AF$23,0)))</f>
        <v>60.264660330869425</v>
      </c>
      <c r="IC20" s="30">
        <f>ENERGY_PRICING!IE$20*(1+INDEX(DA_LMP_Basis!$C$23:$AF$35,MATCH(LMP_BY_NODE!IC$1,DA_LMP_Basis!$C$23:$C$35,0),MATCH(LMP_BY_NODE!$A20,DA_LMP_Basis!$C$23:$AF$23,0)))</f>
        <v>78.264962035500588</v>
      </c>
      <c r="ID20" s="30">
        <f>ENERGY_PRICING!IF$20*(1+INDEX(DA_LMP_Basis!$C$23:$AF$35,MATCH(LMP_BY_NODE!ID$1,DA_LMP_Basis!$C$23:$C$35,0),MATCH(LMP_BY_NODE!$A20,DA_LMP_Basis!$C$23:$AF$23,0)))</f>
        <v>78.264962035500588</v>
      </c>
      <c r="IE20" s="30">
        <f>ENERGY_PRICING!IG$20*(1+INDEX(DA_LMP_Basis!$C$23:$AF$35,MATCH(LMP_BY_NODE!IE$1,DA_LMP_Basis!$C$23:$C$35,0),MATCH(LMP_BY_NODE!$A20,DA_LMP_Basis!$C$23:$AF$23,0)))</f>
        <v>58.900905113893508</v>
      </c>
      <c r="IF20" s="30">
        <f>ENERGY_PRICING!IH$20*(1+INDEX(DA_LMP_Basis!$C$23:$AF$35,MATCH(LMP_BY_NODE!IF$1,DA_LMP_Basis!$C$23:$C$35,0),MATCH(LMP_BY_NODE!$A20,DA_LMP_Basis!$C$23:$AF$23,0)))</f>
        <v>58.900905113893508</v>
      </c>
      <c r="IG20" s="30">
        <f>ENERGY_PRICING!II$20*(1+INDEX(DA_LMP_Basis!$C$23:$AF$35,MATCH(LMP_BY_NODE!IG$1,DA_LMP_Basis!$C$23:$C$35,0),MATCH(LMP_BY_NODE!$A20,DA_LMP_Basis!$C$23:$AF$23,0)))</f>
        <v>75.478013883749767</v>
      </c>
      <c r="IH20" s="30">
        <f>ENERGY_PRICING!IJ$20*(1+INDEX(DA_LMP_Basis!$C$23:$AF$35,MATCH(LMP_BY_NODE!IH$1,DA_LMP_Basis!$C$23:$C$35,0),MATCH(LMP_BY_NODE!$A20,DA_LMP_Basis!$C$23:$AF$23,0)))</f>
        <v>117.05645947079833</v>
      </c>
      <c r="II20" s="30">
        <f>ENERGY_PRICING!IK$20*(1+INDEX(DA_LMP_Basis!$C$23:$AF$35,MATCH(LMP_BY_NODE!II$1,DA_LMP_Basis!$C$23:$C$35,0),MATCH(LMP_BY_NODE!$A20,DA_LMP_Basis!$C$23:$AF$23,0)))</f>
        <v>207.4932022822677</v>
      </c>
      <c r="IJ20" s="30">
        <f>ENERGY_PRICING!IL$20*(1+INDEX(DA_LMP_Basis!$C$23:$AF$35,MATCH(LMP_BY_NODE!IJ$1,DA_LMP_Basis!$C$23:$C$35,0),MATCH(LMP_BY_NODE!$A20,DA_LMP_Basis!$C$23:$AF$23,0)))</f>
        <v>180.90677794999999</v>
      </c>
      <c r="IK20" s="30">
        <f>ENERGY_PRICING!IM$20*(1+INDEX(DA_LMP_Basis!$C$23:$AF$35,MATCH(LMP_BY_NODE!IK$1,DA_LMP_Basis!$C$23:$C$35,0),MATCH(LMP_BY_NODE!$A20,DA_LMP_Basis!$C$23:$AF$23,0)))</f>
        <v>114.57215380346945</v>
      </c>
      <c r="IL20" s="30">
        <f>ENERGY_PRICING!IN$20*(1+INDEX(DA_LMP_Basis!$C$23:$AF$35,MATCH(LMP_BY_NODE!IL$1,DA_LMP_Basis!$C$23:$C$35,0),MATCH(LMP_BY_NODE!$A20,DA_LMP_Basis!$C$23:$AF$23,0)))</f>
        <v>86.274605859842822</v>
      </c>
      <c r="IM20" s="30">
        <f>ENERGY_PRICING!IO$20*(1+INDEX(DA_LMP_Basis!$C$23:$AF$35,MATCH(LMP_BY_NODE!IM$1,DA_LMP_Basis!$C$23:$C$35,0),MATCH(LMP_BY_NODE!$A20,DA_LMP_Basis!$C$23:$AF$23,0)))</f>
        <v>60.25673975050875</v>
      </c>
      <c r="IN20" s="30">
        <f>ENERGY_PRICING!IP$20*(1+INDEX(DA_LMP_Basis!$C$23:$AF$35,MATCH(LMP_BY_NODE!IN$1,DA_LMP_Basis!$C$23:$C$35,0),MATCH(LMP_BY_NODE!$A20,DA_LMP_Basis!$C$23:$AF$23,0)))</f>
        <v>61.308026779877743</v>
      </c>
      <c r="IO20" s="30">
        <f>ENERGY_PRICING!IQ$20*(1+INDEX(DA_LMP_Basis!$C$23:$AF$35,MATCH(LMP_BY_NODE!IO$1,DA_LMP_Basis!$C$23:$C$35,0),MATCH(LMP_BY_NODE!$A20,DA_LMP_Basis!$C$23:$AF$23,0)))</f>
        <v>79.615748956091721</v>
      </c>
      <c r="IP20" s="30">
        <f>ENERGY_PRICING!IR$20*(1+INDEX(DA_LMP_Basis!$C$23:$AF$35,MATCH(LMP_BY_NODE!IP$1,DA_LMP_Basis!$C$23:$C$35,0),MATCH(LMP_BY_NODE!$A20,DA_LMP_Basis!$C$23:$AF$23,0)))</f>
        <v>79.615748956091721</v>
      </c>
      <c r="IQ20" s="30">
        <f>ENERGY_PRICING!IS$20*(1+INDEX(DA_LMP_Basis!$C$23:$AF$35,MATCH(LMP_BY_NODE!IQ$1,DA_LMP_Basis!$C$23:$C$35,0),MATCH(LMP_BY_NODE!$A20,DA_LMP_Basis!$C$23:$AF$23,0)))</f>
        <v>59.823166528641941</v>
      </c>
      <c r="IR20" s="30">
        <f>ENERGY_PRICING!IT$20*(1+INDEX(DA_LMP_Basis!$C$23:$AF$35,MATCH(LMP_BY_NODE!IR$1,DA_LMP_Basis!$C$23:$C$35,0),MATCH(LMP_BY_NODE!$A20,DA_LMP_Basis!$C$23:$AF$23,0)))</f>
        <v>59.823166528641941</v>
      </c>
      <c r="IS20" s="30">
        <f>ENERGY_PRICING!IU$20*(1+INDEX(DA_LMP_Basis!$C$23:$AF$35,MATCH(LMP_BY_NODE!IS$1,DA_LMP_Basis!$C$23:$C$35,0),MATCH(LMP_BY_NODE!$A20,DA_LMP_Basis!$C$23:$AF$23,0)))</f>
        <v>75.989229133348744</v>
      </c>
      <c r="IT20" s="30">
        <f>ENERGY_PRICING!IV$20*(1+INDEX(DA_LMP_Basis!$C$23:$AF$35,MATCH(LMP_BY_NODE!IT$1,DA_LMP_Basis!$C$23:$C$35,0),MATCH(LMP_BY_NODE!$A20,DA_LMP_Basis!$C$23:$AF$23,0)))</f>
        <v>117.77663049085925</v>
      </c>
      <c r="IU20" s="30">
        <f>ENERGY_PRICING!IW$20*(1+INDEX(DA_LMP_Basis!$C$23:$AF$35,MATCH(LMP_BY_NODE!IU$1,DA_LMP_Basis!$C$23:$C$35,0),MATCH(LMP_BY_NODE!$A20,DA_LMP_Basis!$C$23:$AF$23,0)))</f>
        <v>208.62005892211337</v>
      </c>
      <c r="IV20" s="30">
        <f>ENERGY_PRICING!IX$20*(1+INDEX(DA_LMP_Basis!$C$23:$AF$35,MATCH(LMP_BY_NODE!IV$1,DA_LMP_Basis!$C$23:$C$35,0),MATCH(LMP_BY_NODE!$A20,DA_LMP_Basis!$C$23:$AF$23,0)))</f>
        <v>181.90957689999999</v>
      </c>
      <c r="IW20" s="30">
        <f>ENERGY_PRICING!IY$20*(1+INDEX(DA_LMP_Basis!$C$23:$AF$35,MATCH(LMP_BY_NODE!IW$1,DA_LMP_Basis!$C$23:$C$35,0),MATCH(LMP_BY_NODE!$A20,DA_LMP_Basis!$C$23:$AF$23,0)))</f>
        <v>115.77272709729959</v>
      </c>
      <c r="IX20" s="30">
        <f>ENERGY_PRICING!IZ$20*(1+INDEX(DA_LMP_Basis!$C$23:$AF$35,MATCH(LMP_BY_NODE!IX$1,DA_LMP_Basis!$C$23:$C$35,0),MATCH(LMP_BY_NODE!$A20,DA_LMP_Basis!$C$23:$AF$23,0)))</f>
        <v>88.155155454850529</v>
      </c>
      <c r="IY20" s="30">
        <f>ENERGY_PRICING!JA$20*(1+INDEX(DA_LMP_Basis!$C$23:$AF$35,MATCH(LMP_BY_NODE!IY$1,DA_LMP_Basis!$C$23:$C$35,0),MATCH(LMP_BY_NODE!$A20,DA_LMP_Basis!$C$23:$AF$23,0)))</f>
        <v>61.647562888483201</v>
      </c>
      <c r="IZ20" s="30">
        <f>ENERGY_PRICING!JB$20*(1+INDEX(DA_LMP_Basis!$C$23:$AF$35,MATCH(LMP_BY_NODE!IZ$1,DA_LMP_Basis!$C$23:$C$35,0),MATCH(LMP_BY_NODE!$A20,DA_LMP_Basis!$C$23:$AF$23,0)))</f>
        <v>62.770676464883742</v>
      </c>
      <c r="JA20" s="30">
        <f>ENERGY_PRICING!JC$20*(1+INDEX(DA_LMP_Basis!$C$23:$AF$35,MATCH(LMP_BY_NODE!JA$1,DA_LMP_Basis!$C$23:$C$35,0),MATCH(LMP_BY_NODE!$A20,DA_LMP_Basis!$C$23:$AF$23,0)))</f>
        <v>81.509357923287013</v>
      </c>
      <c r="JB20" s="30">
        <f>ENERGY_PRICING!JD$20*(1+INDEX(DA_LMP_Basis!$C$23:$AF$35,MATCH(LMP_BY_NODE!JB$1,DA_LMP_Basis!$C$23:$C$35,0),MATCH(LMP_BY_NODE!$A20,DA_LMP_Basis!$C$23:$AF$23,0)))</f>
        <v>81.509357923287013</v>
      </c>
      <c r="JC20" s="30">
        <f>ENERGY_PRICING!JE$20*(1+INDEX(DA_LMP_Basis!$C$23:$AF$35,MATCH(LMP_BY_NODE!JC$1,DA_LMP_Basis!$C$23:$C$35,0),MATCH(LMP_BY_NODE!$A20,DA_LMP_Basis!$C$23:$AF$23,0)))</f>
        <v>61.116044375209732</v>
      </c>
      <c r="JD20" s="30">
        <f>ENERGY_PRICING!JF$20*(1+INDEX(DA_LMP_Basis!$C$23:$AF$35,MATCH(LMP_BY_NODE!JD$1,DA_LMP_Basis!$C$23:$C$35,0),MATCH(LMP_BY_NODE!$A20,DA_LMP_Basis!$C$23:$AF$23,0)))</f>
        <v>61.116044375209732</v>
      </c>
      <c r="JE20" s="30">
        <f>ENERGY_PRICING!JG$20*(1+INDEX(DA_LMP_Basis!$C$23:$AF$35,MATCH(LMP_BY_NODE!JE$1,DA_LMP_Basis!$C$23:$C$35,0),MATCH(LMP_BY_NODE!$A20,DA_LMP_Basis!$C$23:$AF$23,0)))</f>
        <v>76.705879380734871</v>
      </c>
      <c r="JF20" s="30">
        <f>ENERGY_PRICING!JH$20*(1+INDEX(DA_LMP_Basis!$C$23:$AF$35,MATCH(LMP_BY_NODE!JF$1,DA_LMP_Basis!$C$23:$C$35,0),MATCH(LMP_BY_NODE!$A20,DA_LMP_Basis!$C$23:$AF$23,0)))</f>
        <v>118.78620667250061</v>
      </c>
      <c r="JG20" s="30">
        <f>ENERGY_PRICING!JI$20*(1+INDEX(DA_LMP_Basis!$C$23:$AF$35,MATCH(LMP_BY_NODE!JG$1,DA_LMP_Basis!$C$23:$C$35,0),MATCH(LMP_BY_NODE!$A20,DA_LMP_Basis!$C$23:$AF$23,0)))</f>
        <v>210.0734712157487</v>
      </c>
      <c r="JH20" s="30">
        <f>ENERGY_PRICING!JJ$20*(1+INDEX(DA_LMP_Basis!$C$23:$AF$35,MATCH(LMP_BY_NODE!JH$1,DA_LMP_Basis!$C$23:$C$35,0),MATCH(LMP_BY_NODE!$A20,DA_LMP_Basis!$C$23:$AF$23,0)))</f>
        <v>183.2029804</v>
      </c>
      <c r="JI20" s="30">
        <f>ENERGY_PRICING!JK$20*(1+INDEX(DA_LMP_Basis!$C$23:$AF$35,MATCH(LMP_BY_NODE!JI$1,DA_LMP_Basis!$C$23:$C$35,0),MATCH(LMP_BY_NODE!$A20,DA_LMP_Basis!$C$23:$AF$23,0)))</f>
        <v>117.32121864712263</v>
      </c>
      <c r="JJ20" s="30">
        <f>ENERGY_PRICING!JL$20*(1+INDEX(DA_LMP_Basis!$C$23:$AF$35,MATCH(LMP_BY_NODE!JJ$1,DA_LMP_Basis!$C$23:$C$35,0),MATCH(LMP_BY_NODE!$A20,DA_LMP_Basis!$C$23:$AF$23,0)))</f>
        <v>90.580675972304761</v>
      </c>
      <c r="JK20" s="30">
        <f>ENERGY_PRICING!JM$20*(1+INDEX(DA_LMP_Basis!$C$23:$AF$35,MATCH(LMP_BY_NODE!JK$1,DA_LMP_Basis!$C$23:$C$35,0),MATCH(LMP_BY_NODE!$A20,DA_LMP_Basis!$C$23:$AF$23,0)))</f>
        <v>63.441437437850389</v>
      </c>
      <c r="JL20" s="30">
        <f>ENERGY_PRICING!JN$20*(1+INDEX(DA_LMP_Basis!$C$23:$AF$35,MATCH(LMP_BY_NODE!JL$1,DA_LMP_Basis!$C$23:$C$35,0),MATCH(LMP_BY_NODE!$A20,DA_LMP_Basis!$C$23:$AF$23,0)))</f>
        <v>64.657192422903705</v>
      </c>
      <c r="JM20" s="30">
        <f>ENERGY_PRICING!JO$20*(1+INDEX(DA_LMP_Basis!$C$23:$AF$35,MATCH(LMP_BY_NODE!JM$1,DA_LMP_Basis!$C$23:$C$35,0),MATCH(LMP_BY_NODE!$A20,DA_LMP_Basis!$C$23:$AF$23,0)))</f>
        <v>83.951722333223557</v>
      </c>
      <c r="JN20" s="30">
        <f>ENERGY_PRICING!JP$20*(1+INDEX(DA_LMP_Basis!$C$23:$AF$35,MATCH(LMP_BY_NODE!JN$1,DA_LMP_Basis!$C$23:$C$35,0),MATCH(LMP_BY_NODE!$A20,DA_LMP_Basis!$C$23:$AF$23,0)))</f>
        <v>83.951722333223557</v>
      </c>
      <c r="JO20" s="30">
        <f>ENERGY_PRICING!JQ$20*(1+INDEX(DA_LMP_Basis!$C$23:$AF$35,MATCH(LMP_BY_NODE!JO$1,DA_LMP_Basis!$C$23:$C$35,0),MATCH(LMP_BY_NODE!$A20,DA_LMP_Basis!$C$23:$AF$23,0)))</f>
        <v>62.783589730959527</v>
      </c>
      <c r="JP20" s="30">
        <f>ENERGY_PRICING!JR$20*(1+INDEX(DA_LMP_Basis!$C$23:$AF$35,MATCH(LMP_BY_NODE!JP$1,DA_LMP_Basis!$C$23:$C$35,0),MATCH(LMP_BY_NODE!$A20,DA_LMP_Basis!$C$23:$AF$23,0)))</f>
        <v>62.783589730959527</v>
      </c>
      <c r="JQ20" s="30">
        <f>ENERGY_PRICING!JS$20*(1+INDEX(DA_LMP_Basis!$C$23:$AF$35,MATCH(LMP_BY_NODE!JQ$1,DA_LMP_Basis!$C$23:$C$35,0),MATCH(LMP_BY_NODE!$A20,DA_LMP_Basis!$C$23:$AF$23,0)))</f>
        <v>77.630210163335988</v>
      </c>
      <c r="JR20" s="30">
        <f>ENERGY_PRICING!JT$20*(1+INDEX(DA_LMP_Basis!$C$23:$AF$35,MATCH(LMP_BY_NODE!JR$1,DA_LMP_Basis!$C$23:$C$35,0),MATCH(LMP_BY_NODE!$A20,DA_LMP_Basis!$C$23:$AF$23,0)))</f>
        <v>120.08835140136335</v>
      </c>
      <c r="JS20" s="30">
        <f>ENERGY_PRICING!JU$20*(1+INDEX(DA_LMP_Basis!$C$23:$AF$35,MATCH(LMP_BY_NODE!JS$1,DA_LMP_Basis!$C$23:$C$35,0),MATCH(LMP_BY_NODE!$A20,DA_LMP_Basis!$C$23:$AF$23,0)))</f>
        <v>209.08631084090928</v>
      </c>
      <c r="JT20" s="30">
        <f>ENERGY_PRICING!JV$20*(1+INDEX(DA_LMP_Basis!$C$23:$AF$35,MATCH(LMP_BY_NODE!JT$1,DA_LMP_Basis!$C$23:$C$35,0),MATCH(LMP_BY_NODE!$A20,DA_LMP_Basis!$C$23:$AF$23,0)))</f>
        <v>182.32449829999999</v>
      </c>
      <c r="JU20" s="30">
        <f>ENERGY_PRICING!JW$20*(1+INDEX(DA_LMP_Basis!$C$23:$AF$35,MATCH(LMP_BY_NODE!JU$1,DA_LMP_Basis!$C$23:$C$35,0),MATCH(LMP_BY_NODE!$A20,DA_LMP_Basis!$C$23:$AF$23,0)))</f>
        <v>116.26948026190809</v>
      </c>
      <c r="JV20" s="30">
        <f>ENERGY_PRICING!JX$20*(1+INDEX(DA_LMP_Basis!$C$23:$AF$35,MATCH(LMP_BY_NODE!JV$1,DA_LMP_Basis!$C$23:$C$35,0),MATCH(LMP_BY_NODE!$A20,DA_LMP_Basis!$C$23:$AF$23,0)))</f>
        <v>88.933257855865236</v>
      </c>
      <c r="JW20" s="30">
        <f>ENERGY_PRICING!JY$20*(1+INDEX(DA_LMP_Basis!$C$23:$AF$35,MATCH(LMP_BY_NODE!JW$1,DA_LMP_Basis!$C$23:$C$35,0),MATCH(LMP_BY_NODE!$A20,DA_LMP_Basis!$C$23:$AF$23,0)))</f>
        <v>62.223034455900326</v>
      </c>
      <c r="JX20" s="30">
        <f>ENERGY_PRICING!JZ$20*(1+INDEX(DA_LMP_Basis!$C$23:$AF$35,MATCH(LMP_BY_NODE!JX$1,DA_LMP_Basis!$C$23:$C$35,0),MATCH(LMP_BY_NODE!$A20,DA_LMP_Basis!$C$23:$AF$23,0)))</f>
        <v>63.375867221228511</v>
      </c>
      <c r="JY20" s="30">
        <f>ENERGY_PRICING!KA$20*(1+INDEX(DA_LMP_Basis!$C$23:$AF$35,MATCH(LMP_BY_NODE!JY$1,DA_LMP_Basis!$C$23:$C$35,0),MATCH(LMP_BY_NODE!$A20,DA_LMP_Basis!$C$23:$AF$23,0)))</f>
        <v>82.292863813197641</v>
      </c>
      <c r="JZ20" s="30">
        <f>ENERGY_PRICING!KB$20*(1+INDEX(DA_LMP_Basis!$C$23:$AF$35,MATCH(LMP_BY_NODE!JZ$1,DA_LMP_Basis!$C$23:$C$35,0),MATCH(LMP_BY_NODE!$A20,DA_LMP_Basis!$C$23:$AF$23,0)))</f>
        <v>82.292863813197641</v>
      </c>
      <c r="KA20" s="30">
        <f>ENERGY_PRICING!KC$20*(1+INDEX(DA_LMP_Basis!$C$23:$AF$35,MATCH(LMP_BY_NODE!KA$1,DA_LMP_Basis!$C$23:$C$35,0),MATCH(LMP_BY_NODE!$A20,DA_LMP_Basis!$C$23:$AF$23,0)))</f>
        <v>61.650989775907341</v>
      </c>
      <c r="KB20" s="30">
        <f>ENERGY_PRICING!KD$20*(1+INDEX(DA_LMP_Basis!$C$23:$AF$35,MATCH(LMP_BY_NODE!KB$1,DA_LMP_Basis!$C$23:$C$35,0),MATCH(LMP_BY_NODE!$A20,DA_LMP_Basis!$C$23:$AF$23,0)))</f>
        <v>61.650989775907341</v>
      </c>
      <c r="KC20" s="30">
        <f>ENERGY_PRICING!KE$20*(1+INDEX(DA_LMP_Basis!$C$23:$AF$35,MATCH(LMP_BY_NODE!KC$1,DA_LMP_Basis!$C$23:$C$35,0),MATCH(LMP_BY_NODE!$A20,DA_LMP_Basis!$C$23:$AF$23,0)))</f>
        <v>77.002402950046331</v>
      </c>
      <c r="KD20" s="30">
        <f>ENERGY_PRICING!KF$20*(1+INDEX(DA_LMP_Basis!$C$23:$AF$35,MATCH(LMP_BY_NODE!KD$1,DA_LMP_Basis!$C$23:$C$35,0),MATCH(LMP_BY_NODE!$A20,DA_LMP_Basis!$C$23:$AF$23,0)))</f>
        <v>119.20393224221056</v>
      </c>
      <c r="KE20" s="30">
        <f>ENERGY_PRICING!KG$20*(1+INDEX(DA_LMP_Basis!$C$23:$AF$35,MATCH(LMP_BY_NODE!KE$1,DA_LMP_Basis!$C$23:$C$35,0),MATCH(LMP_BY_NODE!$A20,DA_LMP_Basis!$C$23:$AF$23,0)))</f>
        <v>210.74067279710613</v>
      </c>
      <c r="KF20" s="30">
        <f>ENERGY_PRICING!KH$20*(1+INDEX(DA_LMP_Basis!$C$23:$AF$35,MATCH(LMP_BY_NODE!KF$1,DA_LMP_Basis!$C$23:$C$35,0),MATCH(LMP_BY_NODE!$A20,DA_LMP_Basis!$C$23:$AF$23,0)))</f>
        <v>183.79672854999998</v>
      </c>
      <c r="KG20" s="30">
        <f>ENERGY_PRICING!KI$20*(1+INDEX(DA_LMP_Basis!$C$23:$AF$35,MATCH(LMP_BY_NODE!KG$1,DA_LMP_Basis!$C$23:$C$35,0),MATCH(LMP_BY_NODE!$A20,DA_LMP_Basis!$C$23:$AF$23,0)))</f>
        <v>118.03206718974531</v>
      </c>
      <c r="KH20" s="30">
        <f>ENERGY_PRICING!KJ$20*(1+INDEX(DA_LMP_Basis!$C$23:$AF$35,MATCH(LMP_BY_NODE!KH$1,DA_LMP_Basis!$C$23:$C$35,0),MATCH(LMP_BY_NODE!$A20,DA_LMP_Basis!$C$23:$AF$23,0)))</f>
        <v>91.694132306716625</v>
      </c>
      <c r="KI20" s="30">
        <f>ENERGY_PRICING!KK$20*(1+INDEX(DA_LMP_Basis!$C$23:$AF$35,MATCH(LMP_BY_NODE!KI$1,DA_LMP_Basis!$C$23:$C$35,0),MATCH(LMP_BY_NODE!$A20,DA_LMP_Basis!$C$23:$AF$23,0)))</f>
        <v>64.26493118517584</v>
      </c>
      <c r="KJ20" s="30">
        <f>ENERGY_PRICING!KL$20*(1+INDEX(DA_LMP_Basis!$C$23:$AF$35,MATCH(LMP_BY_NODE!KJ$1,DA_LMP_Basis!$C$23:$C$35,0),MATCH(LMP_BY_NODE!$A20,DA_LMP_Basis!$C$23:$AF$23,0)))</f>
        <v>65.523214016335146</v>
      </c>
      <c r="KK20" s="30">
        <f>ENERGY_PRICING!KM$20*(1+INDEX(DA_LMP_Basis!$C$23:$AF$35,MATCH(LMP_BY_NODE!KK$1,DA_LMP_Basis!$C$23:$C$35,0),MATCH(LMP_BY_NODE!$A20,DA_LMP_Basis!$C$23:$AF$23,0)))</f>
        <v>85.072911003291068</v>
      </c>
      <c r="KL20" s="30">
        <f>ENERGY_PRICING!KN$20*(1+INDEX(DA_LMP_Basis!$C$23:$AF$35,MATCH(LMP_BY_NODE!KL$1,DA_LMP_Basis!$C$23:$C$35,0),MATCH(LMP_BY_NODE!$A20,DA_LMP_Basis!$C$23:$AF$23,0)))</f>
        <v>85.072911003291068</v>
      </c>
      <c r="KM20" s="30">
        <f>ENERGY_PRICING!KO$20*(1+INDEX(DA_LMP_Basis!$C$23:$AF$35,MATCH(LMP_BY_NODE!KM$1,DA_LMP_Basis!$C$23:$C$35,0),MATCH(LMP_BY_NODE!$A20,DA_LMP_Basis!$C$23:$AF$23,0)))</f>
        <v>63.54909096086768</v>
      </c>
      <c r="KN20" s="30">
        <f>ENERGY_PRICING!KP$20*(1+INDEX(DA_LMP_Basis!$C$23:$AF$35,MATCH(LMP_BY_NODE!KN$1,DA_LMP_Basis!$C$23:$C$35,0),MATCH(LMP_BY_NODE!$A20,DA_LMP_Basis!$C$23:$AF$23,0)))</f>
        <v>63.54909096086768</v>
      </c>
      <c r="KO20" s="30">
        <f>ENERGY_PRICING!KQ$20*(1+INDEX(DA_LMP_Basis!$C$23:$AF$35,MATCH(LMP_BY_NODE!KO$1,DA_LMP_Basis!$C$23:$C$35,0),MATCH(LMP_BY_NODE!$A20,DA_LMP_Basis!$C$23:$AF$23,0)))</f>
        <v>78.054532265570501</v>
      </c>
      <c r="KP20" s="30">
        <f>ENERGY_PRICING!KR$20*(1+INDEX(DA_LMP_Basis!$C$23:$AF$35,MATCH(LMP_BY_NODE!KP$1,DA_LMP_Basis!$C$23:$C$35,0),MATCH(LMP_BY_NODE!$A20,DA_LMP_Basis!$C$23:$AF$23,0)))</f>
        <v>120.68611228866146</v>
      </c>
      <c r="KQ20" s="30">
        <f>ENERGY_PRICING!KS$20*(1+INDEX(DA_LMP_Basis!$C$23:$AF$35,MATCH(LMP_BY_NODE!KQ$1,DA_LMP_Basis!$C$23:$C$35,0),MATCH(LMP_BY_NODE!$A20,DA_LMP_Basis!$C$23:$AF$23,0)))</f>
        <v>212.3288558476321</v>
      </c>
      <c r="KR20" s="30">
        <f>ENERGY_PRICING!KT$20*(1+INDEX(DA_LMP_Basis!$C$23:$AF$35,MATCH(LMP_BY_NODE!KR$1,DA_LMP_Basis!$C$23:$C$35,0),MATCH(LMP_BY_NODE!$A20,DA_LMP_Basis!$C$23:$AF$23,0)))</f>
        <v>185.21006564999999</v>
      </c>
      <c r="KS20" s="30">
        <f>ENERGY_PRICING!KU$20*(1+INDEX(DA_LMP_Basis!$C$23:$AF$35,MATCH(LMP_BY_NODE!KS$1,DA_LMP_Basis!$C$23:$C$35,0),MATCH(LMP_BY_NODE!$A20,DA_LMP_Basis!$C$23:$AF$23,0)))</f>
        <v>119.72414592341303</v>
      </c>
      <c r="KT20" s="30">
        <f>ENERGY_PRICING!KV$20*(1+INDEX(DA_LMP_Basis!$C$23:$AF$35,MATCH(LMP_BY_NODE!KT$1,DA_LMP_Basis!$C$23:$C$35,0),MATCH(LMP_BY_NODE!$A20,DA_LMP_Basis!$C$23:$AF$23,0)))</f>
        <v>94.344564390849129</v>
      </c>
      <c r="KU20" s="30">
        <f>ENERGY_PRICING!KW$20*(1+INDEX(DA_LMP_Basis!$C$23:$AF$35,MATCH(LMP_BY_NODE!KU$1,DA_LMP_Basis!$C$23:$C$35,0),MATCH(LMP_BY_NODE!$A20,DA_LMP_Basis!$C$23:$AF$23,0)))</f>
        <v>66.225146580732144</v>
      </c>
      <c r="KV20" s="30">
        <f>ENERGY_PRICING!KX$20*(1+INDEX(DA_LMP_Basis!$C$23:$AF$35,MATCH(LMP_BY_NODE!KV$1,DA_LMP_Basis!$C$23:$C$35,0),MATCH(LMP_BY_NODE!$A20,DA_LMP_Basis!$C$23:$AF$23,0)))</f>
        <v>67.584661192882663</v>
      </c>
      <c r="KW20" s="30">
        <f>ENERGY_PRICING!KY$20*(1+INDEX(DA_LMP_Basis!$C$23:$AF$35,MATCH(LMP_BY_NODE!KW$1,DA_LMP_Basis!$C$23:$C$35,0),MATCH(LMP_BY_NODE!$A20,DA_LMP_Basis!$C$23:$AF$23,0)))</f>
        <v>87.741748865785581</v>
      </c>
      <c r="KX20" s="30">
        <f>ENERGY_PRICING!KZ$20*(1+INDEX(DA_LMP_Basis!$C$23:$AF$35,MATCH(LMP_BY_NODE!KX$1,DA_LMP_Basis!$C$23:$C$35,0),MATCH(LMP_BY_NODE!$A20,DA_LMP_Basis!$C$23:$AF$23,0)))</f>
        <v>87.741748865785581</v>
      </c>
      <c r="KY20" s="30">
        <f>ENERGY_PRICING!LA$20*(1+INDEX(DA_LMP_Basis!$C$23:$AF$35,MATCH(LMP_BY_NODE!KY$1,DA_LMP_Basis!$C$23:$C$35,0),MATCH(LMP_BY_NODE!$A20,DA_LMP_Basis!$C$23:$AF$23,0)))</f>
        <v>65.37126301870876</v>
      </c>
      <c r="KZ20" s="30">
        <f>ENERGY_PRICING!LB$20*(1+INDEX(DA_LMP_Basis!$C$23:$AF$35,MATCH(LMP_BY_NODE!KZ$1,DA_LMP_Basis!$C$23:$C$35,0),MATCH(LMP_BY_NODE!$A20,DA_LMP_Basis!$C$23:$AF$23,0)))</f>
        <v>65.37126301870876</v>
      </c>
      <c r="LA20" s="30">
        <f>ENERGY_PRICING!LC$20*(1+INDEX(DA_LMP_Basis!$C$23:$AF$35,MATCH(LMP_BY_NODE!LA$1,DA_LMP_Basis!$C$23:$C$35,0),MATCH(LMP_BY_NODE!$A20,DA_LMP_Basis!$C$23:$AF$23,0)))</f>
        <v>79.06457359275278</v>
      </c>
      <c r="LB20" s="30">
        <f>ENERGY_PRICING!LD$20*(1+INDEX(DA_LMP_Basis!$C$23:$AF$35,MATCH(LMP_BY_NODE!LB$1,DA_LMP_Basis!$C$23:$C$35,0),MATCH(LMP_BY_NODE!$A20,DA_LMP_Basis!$C$23:$AF$23,0)))</f>
        <v>122.1090011666266</v>
      </c>
      <c r="LC20" s="30">
        <f>ENERGY_PRICING!LE$20*(1+INDEX(DA_LMP_Basis!$C$23:$AF$35,MATCH(LMP_BY_NODE!LC$1,DA_LMP_Basis!$C$23:$C$35,0),MATCH(LMP_BY_NODE!$A20,DA_LMP_Basis!$C$23:$AF$23,0)))</f>
        <v>214.0666636592986</v>
      </c>
      <c r="LD20" s="30">
        <f>ENERGY_PRICING!LF$20*(1+INDEX(DA_LMP_Basis!$C$23:$AF$35,MATCH(LMP_BY_NODE!LD$1,DA_LMP_Basis!$C$23:$C$35,0),MATCH(LMP_BY_NODE!$A20,DA_LMP_Basis!$C$23:$AF$23,0)))</f>
        <v>186.75655505</v>
      </c>
      <c r="LE20" s="30">
        <f>ENERGY_PRICING!LG$20*(1+INDEX(DA_LMP_Basis!$C$23:$AF$35,MATCH(LMP_BY_NODE!LE$1,DA_LMP_Basis!$C$23:$C$35,0),MATCH(LMP_BY_NODE!$A20,DA_LMP_Basis!$C$23:$AF$23,0)))</f>
        <v>121.57563756371778</v>
      </c>
      <c r="LF20" s="30">
        <f>ENERGY_PRICING!LH$20*(1+INDEX(DA_LMP_Basis!$C$23:$AF$35,MATCH(LMP_BY_NODE!LF$1,DA_LMP_Basis!$C$23:$C$35,0),MATCH(LMP_BY_NODE!$A20,DA_LMP_Basis!$C$23:$AF$23,0)))</f>
        <v>97.244697079314463</v>
      </c>
      <c r="LG20" s="30">
        <f>ENERGY_PRICING!LI$20*(1+INDEX(DA_LMP_Basis!$C$23:$AF$35,MATCH(LMP_BY_NODE!LG$1,DA_LMP_Basis!$C$23:$C$35,0),MATCH(LMP_BY_NODE!$A20,DA_LMP_Basis!$C$23:$AF$23,0)))</f>
        <v>68.370036381576313</v>
      </c>
      <c r="LH20" s="30">
        <f>ENERGY_PRICING!LJ$20*(1+INDEX(DA_LMP_Basis!$C$23:$AF$35,MATCH(LMP_BY_NODE!LH$1,DA_LMP_Basis!$C$23:$C$35,0),MATCH(LMP_BY_NODE!$A20,DA_LMP_Basis!$C$23:$AF$23,0)))</f>
        <v>69.840319950577907</v>
      </c>
      <c r="LI20" s="30">
        <f>ENERGY_PRICING!LK$20*(1+INDEX(DA_LMP_Basis!$C$23:$AF$35,MATCH(LMP_BY_NODE!LI$1,DA_LMP_Basis!$C$23:$C$35,0),MATCH(LMP_BY_NODE!$A20,DA_LMP_Basis!$C$23:$AF$23,0)))</f>
        <v>90.662021364587474</v>
      </c>
      <c r="LJ20" s="30">
        <f>ENERGY_PRICING!LL$20*(1+INDEX(DA_LMP_Basis!$C$23:$AF$35,MATCH(LMP_BY_NODE!LJ$1,DA_LMP_Basis!$C$23:$C$35,0),MATCH(LMP_BY_NODE!$A20,DA_LMP_Basis!$C$23:$AF$23,0)))</f>
        <v>90.662021364587474</v>
      </c>
      <c r="LK20" s="30">
        <f>ENERGY_PRICING!LM$20*(1+INDEX(DA_LMP_Basis!$C$23:$AF$35,MATCH(LMP_BY_NODE!LK$1,DA_LMP_Basis!$C$23:$C$35,0),MATCH(LMP_BY_NODE!$A20,DA_LMP_Basis!$C$23:$AF$23,0)))</f>
        <v>67.365104242028679</v>
      </c>
      <c r="LL20" s="30">
        <f>ENERGY_PRICING!LN$20*(1+INDEX(DA_LMP_Basis!$C$23:$AF$35,MATCH(LMP_BY_NODE!LL$1,DA_LMP_Basis!$C$23:$C$35,0),MATCH(LMP_BY_NODE!$A20,DA_LMP_Basis!$C$23:$AF$23,0)))</f>
        <v>67.365104242028679</v>
      </c>
      <c r="LM20" s="30">
        <f>ENERGY_PRICING!LO$20*(1+INDEX(DA_LMP_Basis!$C$23:$AF$35,MATCH(LMP_BY_NODE!LM$1,DA_LMP_Basis!$C$23:$C$35,0),MATCH(LMP_BY_NODE!$A20,DA_LMP_Basis!$C$23:$AF$23,0)))</f>
        <v>80.169772208178159</v>
      </c>
      <c r="LN20" s="30">
        <f>ENERGY_PRICING!LP$20*(1+INDEX(DA_LMP_Basis!$C$23:$AF$35,MATCH(LMP_BY_NODE!LN$1,DA_LMP_Basis!$C$23:$C$35,0),MATCH(LMP_BY_NODE!$A20,DA_LMP_Basis!$C$23:$AF$23,0)))</f>
        <v>123.66594222983858</v>
      </c>
      <c r="LO20" s="30">
        <f>ENERGY_PRICING!LQ$20*(1+INDEX(DA_LMP_Basis!$C$23:$AF$35,MATCH(LMP_BY_NODE!LO$1,DA_LMP_Basis!$C$23:$C$35,0),MATCH(LMP_BY_NODE!$A20,DA_LMP_Basis!$C$23:$AF$23,0)))</f>
        <v>215.84824761612785</v>
      </c>
      <c r="LP20" s="30">
        <f>ENERGY_PRICING!LR$20*(1+INDEX(DA_LMP_Basis!$C$23:$AF$35,MATCH(LMP_BY_NODE!LP$1,DA_LMP_Basis!$C$23:$C$35,0),MATCH(LMP_BY_NODE!$A20,DA_LMP_Basis!$C$23:$AF$23,0)))</f>
        <v>188.3420012</v>
      </c>
      <c r="LQ20" s="30">
        <f>ENERGY_PRICING!LS$20*(1+INDEX(DA_LMP_Basis!$C$23:$AF$35,MATCH(LMP_BY_NODE!LQ$1,DA_LMP_Basis!$C$23:$C$35,0),MATCH(LMP_BY_NODE!$A20,DA_LMP_Basis!$C$23:$AF$23,0)))</f>
        <v>123.47376909496421</v>
      </c>
      <c r="LR20" s="30">
        <f>ENERGY_PRICING!LT$20*(1+INDEX(DA_LMP_Basis!$C$23:$AF$35,MATCH(LMP_BY_NODE!LR$1,DA_LMP_Basis!$C$23:$C$35,0),MATCH(LMP_BY_NODE!$A20,DA_LMP_Basis!$C$23:$AF$23,0)))</f>
        <v>100.21788538918359</v>
      </c>
      <c r="LS20" s="30">
        <f>ENERGY_PRICING!LU$20*(1+INDEX(DA_LMP_Basis!$C$23:$AF$35,MATCH(LMP_BY_NODE!LS$1,DA_LMP_Basis!$C$23:$C$35,0),MATCH(LMP_BY_NODE!$A20,DA_LMP_Basis!$C$23:$AF$23,0)))</f>
        <v>70.568956902417028</v>
      </c>
      <c r="LT20" s="30">
        <f>ENERGY_PRICING!LV$20*(1+INDEX(DA_LMP_Basis!$C$23:$AF$35,MATCH(LMP_BY_NODE!LT$1,DA_LMP_Basis!$C$23:$C$35,0),MATCH(LMP_BY_NODE!$A20,DA_LMP_Basis!$C$23:$AF$23,0)))</f>
        <v>72.15279974714278</v>
      </c>
      <c r="LU20" s="30">
        <f>ENERGY_PRICING!LW$20*(1+INDEX(DA_LMP_Basis!$C$23:$AF$35,MATCH(LMP_BY_NODE!LU$1,DA_LMP_Basis!$C$23:$C$35,0),MATCH(LMP_BY_NODE!$A20,DA_LMP_Basis!$C$23:$AF$23,0)))</f>
        <v>93.655856815497373</v>
      </c>
      <c r="LV20" s="30">
        <f>ENERGY_PRICING!LX$20*(1+INDEX(DA_LMP_Basis!$C$23:$AF$35,MATCH(LMP_BY_NODE!LV$1,DA_LMP_Basis!$C$23:$C$35,0),MATCH(LMP_BY_NODE!$A20,DA_LMP_Basis!$C$23:$AF$23,0)))</f>
        <v>93.655856815497373</v>
      </c>
      <c r="LW20" s="30">
        <f>ENERGY_PRICING!LY$20*(1+INDEX(DA_LMP_Basis!$C$23:$AF$35,MATCH(LMP_BY_NODE!LW$1,DA_LMP_Basis!$C$23:$C$35,0),MATCH(LMP_BY_NODE!$A20,DA_LMP_Basis!$C$23:$AF$23,0)))</f>
        <v>69.4091712050637</v>
      </c>
      <c r="LX20" s="30">
        <f>ENERGY_PRICING!LZ$20*(1+INDEX(DA_LMP_Basis!$C$23:$AF$35,MATCH(LMP_BY_NODE!LX$1,DA_LMP_Basis!$C$23:$C$35,0),MATCH(LMP_BY_NODE!$A20,DA_LMP_Basis!$C$23:$AF$23,0)))</f>
        <v>69.4091712050637</v>
      </c>
      <c r="LY20" s="30">
        <f>ENERGY_PRICING!MA$20*(1+INDEX(DA_LMP_Basis!$C$23:$AF$35,MATCH(LMP_BY_NODE!LY$1,DA_LMP_Basis!$C$23:$C$35,0),MATCH(LMP_BY_NODE!$A20,DA_LMP_Basis!$C$23:$AF$23,0)))</f>
        <v>81.302811264127399</v>
      </c>
      <c r="LZ20" s="30">
        <f>ENERGY_PRICING!MB$20*(1+INDEX(DA_LMP_Basis!$C$23:$AF$35,MATCH(LMP_BY_NODE!LZ$1,DA_LMP_Basis!$C$23:$C$35,0),MATCH(LMP_BY_NODE!$A20,DA_LMP_Basis!$C$23:$AF$23,0)))</f>
        <v>125.26210332505613</v>
      </c>
      <c r="MA20" s="30">
        <f>ENERGY_PRICING!MC$20*(1+INDEX(DA_LMP_Basis!$C$23:$AF$35,MATCH(LMP_BY_NODE!MA$1,DA_LMP_Basis!$C$23:$C$35,0),MATCH(LMP_BY_NODE!$A20,DA_LMP_Basis!$C$23:$AF$23,0)))</f>
        <v>218.21696320890175</v>
      </c>
      <c r="MB20" s="30">
        <f>ENERGY_PRICING!MD$20*(1+INDEX(DA_LMP_Basis!$C$23:$AF$35,MATCH(LMP_BY_NODE!MB$1,DA_LMP_Basis!$C$23:$C$35,0),MATCH(LMP_BY_NODE!$A20,DA_LMP_Basis!$C$23:$AF$23,0)))</f>
        <v>190.44994059999999</v>
      </c>
      <c r="MC20" s="30">
        <f>ENERGY_PRICING!ME$20*(1+INDEX(DA_LMP_Basis!$C$23:$AF$35,MATCH(LMP_BY_NODE!MC$1,DA_LMP_Basis!$C$23:$C$35,0),MATCH(LMP_BY_NODE!$A20,DA_LMP_Basis!$C$23:$AF$23,0)))</f>
        <v>125.99744121154581</v>
      </c>
      <c r="MD20" s="30">
        <f>ENERGY_PRICING!MF$20*(1+INDEX(DA_LMP_Basis!$C$23:$AF$35,MATCH(LMP_BY_NODE!MD$1,DA_LMP_Basis!$C$23:$C$35,0),MATCH(LMP_BY_NODE!$A20,DA_LMP_Basis!$C$23:$AF$23,0)))</f>
        <v>104.17090566804487</v>
      </c>
      <c r="ME20" s="30">
        <f>ENERGY_PRICING!MG$20*(1+INDEX(DA_LMP_Basis!$C$23:$AF$35,MATCH(LMP_BY_NODE!ME$1,DA_LMP_Basis!$C$23:$C$35,0),MATCH(LMP_BY_NODE!$A20,DA_LMP_Basis!$C$23:$AF$23,0)))</f>
        <v>73.492544816991511</v>
      </c>
      <c r="MF20" s="30">
        <f>ENERGY_PRICING!MH$20*(1+INDEX(DA_LMP_Basis!$C$23:$AF$35,MATCH(LMP_BY_NODE!MF$1,DA_LMP_Basis!$C$23:$C$35,0),MATCH(LMP_BY_NODE!$A20,DA_LMP_Basis!$C$23:$AF$23,0)))</f>
        <v>75.22737107514601</v>
      </c>
      <c r="MG20" s="30">
        <f>ENERGY_PRICING!MI$20*(1+INDEX(DA_LMP_Basis!$C$23:$AF$35,MATCH(LMP_BY_NODE!MG$1,DA_LMP_Basis!$C$23:$C$35,0),MATCH(LMP_BY_NODE!$A20,DA_LMP_Basis!$C$23:$AF$23,0)))</f>
        <v>97.636328624072974</v>
      </c>
      <c r="MH20" s="30">
        <f>ENERGY_PRICING!MJ$20*(1+INDEX(DA_LMP_Basis!$C$23:$AF$35,MATCH(LMP_BY_NODE!MH$1,DA_LMP_Basis!$C$23:$C$35,0),MATCH(LMP_BY_NODE!$A20,DA_LMP_Basis!$C$23:$AF$23,0)))</f>
        <v>97.636328624072974</v>
      </c>
      <c r="MI20" s="30">
        <f>ENERGY_PRICING!MK$20*(1+INDEX(DA_LMP_Basis!$C$23:$AF$35,MATCH(LMP_BY_NODE!MI$1,DA_LMP_Basis!$C$23:$C$35,0),MATCH(LMP_BY_NODE!$A20,DA_LMP_Basis!$C$23:$AF$23,0)))</f>
        <v>72.126872646780839</v>
      </c>
      <c r="MJ20" s="30">
        <f>ENERGY_PRICING!ML$20*(1+INDEX(DA_LMP_Basis!$C$23:$AF$35,MATCH(LMP_BY_NODE!MJ$1,DA_LMP_Basis!$C$23:$C$35,0),MATCH(LMP_BY_NODE!$A20,DA_LMP_Basis!$C$23:$AF$23,0)))</f>
        <v>72.126872646780839</v>
      </c>
      <c r="MK20" s="30">
        <f>ENERGY_PRICING!MM$20*(1+INDEX(DA_LMP_Basis!$C$23:$AF$35,MATCH(LMP_BY_NODE!MK$1,DA_LMP_Basis!$C$23:$C$35,0),MATCH(LMP_BY_NODE!$A20,DA_LMP_Basis!$C$23:$AF$23,0)))</f>
        <v>82.809250109605813</v>
      </c>
      <c r="ML20" s="30">
        <f>ENERGY_PRICING!MN$20*(1+INDEX(DA_LMP_Basis!$C$23:$AF$35,MATCH(LMP_BY_NODE!ML$1,DA_LMP_Basis!$C$23:$C$35,0),MATCH(LMP_BY_NODE!$A20,DA_LMP_Basis!$C$23:$AF$23,0)))</f>
        <v>127.38428884447995</v>
      </c>
      <c r="MM20" s="30">
        <f>ENERGY_PRICING!MO$20*(1+INDEX(DA_LMP_Basis!$C$23:$AF$35,MATCH(LMP_BY_NODE!MM$1,DA_LMP_Basis!$C$23:$C$35,0),MATCH(LMP_BY_NODE!$A20,DA_LMP_Basis!$C$23:$AF$23,0)))</f>
        <v>219.86358824336187</v>
      </c>
      <c r="MN20" s="30">
        <f>ENERGY_PRICING!MP$20*(1+INDEX(DA_LMP_Basis!$C$23:$AF$35,MATCH(LMP_BY_NODE!MN$1,DA_LMP_Basis!$C$23:$C$35,0),MATCH(LMP_BY_NODE!$A20,DA_LMP_Basis!$C$23:$AF$23,0)))</f>
        <v>191.9152857</v>
      </c>
      <c r="MO20" s="30">
        <f>ENERGY_PRICING!MQ$20*(1+INDEX(DA_LMP_Basis!$C$23:$AF$35,MATCH(LMP_BY_NODE!MO$1,DA_LMP_Basis!$C$23:$C$35,0),MATCH(LMP_BY_NODE!$A20,DA_LMP_Basis!$C$23:$AF$23,0)))</f>
        <v>127.75178508406867</v>
      </c>
      <c r="MP20" s="30">
        <f>ENERGY_PRICING!MR$20*(1+INDEX(DA_LMP_Basis!$C$23:$AF$35,MATCH(LMP_BY_NODE!MP$1,DA_LMP_Basis!$C$23:$C$35,0),MATCH(LMP_BY_NODE!$A20,DA_LMP_Basis!$C$23:$AF$23,0)))</f>
        <v>106.91886839212984</v>
      </c>
      <c r="MQ20" s="30">
        <f>ENERGY_PRICING!MS$20*(1+INDEX(DA_LMP_Basis!$C$23:$AF$35,MATCH(LMP_BY_NODE!MQ$1,DA_LMP_Basis!$C$23:$C$35,0),MATCH(LMP_BY_NODE!$A20,DA_LMP_Basis!$C$23:$AF$23,0)))</f>
        <v>75.524892248346021</v>
      </c>
      <c r="MR20" s="30">
        <f>ENERGY_PRICING!MT$20*(1+INDEX(DA_LMP_Basis!$C$23:$AF$35,MATCH(LMP_BY_NODE!MR$1,DA_LMP_Basis!$C$23:$C$35,0),MATCH(LMP_BY_NODE!$A20,DA_LMP_Basis!$C$23:$AF$23,0)))</f>
        <v>77.364675416100965</v>
      </c>
      <c r="MS20" s="30">
        <f>ENERGY_PRICING!MU$20*(1+INDEX(DA_LMP_Basis!$C$23:$AF$35,MATCH(LMP_BY_NODE!MS$1,DA_LMP_Basis!$C$23:$C$35,0),MATCH(LMP_BY_NODE!$A20,DA_LMP_Basis!$C$23:$AF$23,0)))</f>
        <v>100.40337442263075</v>
      </c>
      <c r="MT20" s="30">
        <f>ENERGY_PRICING!MV$20*(1+INDEX(DA_LMP_Basis!$C$23:$AF$35,MATCH(LMP_BY_NODE!MT$1,DA_LMP_Basis!$C$23:$C$35,0),MATCH(LMP_BY_NODE!$A20,DA_LMP_Basis!$C$23:$AF$23,0)))</f>
        <v>100.40337442263075</v>
      </c>
      <c r="MU20" s="30">
        <f>ENERGY_PRICING!MW$20*(1+INDEX(DA_LMP_Basis!$C$23:$AF$35,MATCH(LMP_BY_NODE!MU$1,DA_LMP_Basis!$C$23:$C$35,0),MATCH(LMP_BY_NODE!$A20,DA_LMP_Basis!$C$23:$AF$23,0)))</f>
        <v>74.016097019589267</v>
      </c>
      <c r="MV20" s="30">
        <f>ENERGY_PRICING!MX$20*(1+INDEX(DA_LMP_Basis!$C$23:$AF$35,MATCH(LMP_BY_NODE!MV$1,DA_LMP_Basis!$C$23:$C$35,0),MATCH(LMP_BY_NODE!$A20,DA_LMP_Basis!$C$23:$AF$23,0)))</f>
        <v>74.016097019589267</v>
      </c>
      <c r="MW20" s="30">
        <f>ENERGY_PRICING!MY$20*(1+INDEX(DA_LMP_Basis!$C$23:$AF$35,MATCH(LMP_BY_NODE!MW$1,DA_LMP_Basis!$C$23:$C$35,0),MATCH(LMP_BY_NODE!$A20,DA_LMP_Basis!$C$23:$AF$23,0)))</f>
        <v>83.856458952835126</v>
      </c>
      <c r="MX20" s="30">
        <f>ENERGY_PRICING!MZ$20*(1+INDEX(DA_LMP_Basis!$C$23:$AF$35,MATCH(LMP_BY_NODE!MX$1,DA_LMP_Basis!$C$23:$C$35,0),MATCH(LMP_BY_NODE!$A20,DA_LMP_Basis!$C$23:$AF$23,0)))</f>
        <v>128.85953720891524</v>
      </c>
    </row>
    <row r="21" spans="1:362" x14ac:dyDescent="0.25">
      <c r="A21" s="1">
        <v>4001</v>
      </c>
      <c r="B21" s="1" t="s">
        <v>63</v>
      </c>
      <c r="C21" s="30">
        <f>ENERGY_PRICING!E$19*(1+INDEX(DA_LMP_Basis!$C$23:$AF$35,MATCH(LMP_BY_NODE!C$1,DA_LMP_Basis!$C$23:$C$35,0),MATCH(LMP_BY_NODE!$A21,DA_LMP_Basis!$C$23:$AF$23,0)))</f>
        <v>54.61802024955476</v>
      </c>
      <c r="D21" s="30">
        <f>ENERGY_PRICING!F$19*(1+INDEX(DA_LMP_Basis!$C$23:$AF$35,MATCH(LMP_BY_NODE!D$1,DA_LMP_Basis!$C$23:$C$35,0),MATCH(LMP_BY_NODE!$A21,DA_LMP_Basis!$C$23:$AF$23,0)))</f>
        <v>51.597067452731849</v>
      </c>
      <c r="E21" s="30">
        <f>ENERGY_PRICING!G$19*(1+INDEX(DA_LMP_Basis!$C$23:$AF$35,MATCH(LMP_BY_NODE!E$1,DA_LMP_Basis!$C$23:$C$35,0),MATCH(LMP_BY_NODE!$A21,DA_LMP_Basis!$C$23:$AF$23,0)))</f>
        <v>38.890500579707464</v>
      </c>
      <c r="F21" s="30">
        <f>ENERGY_PRICING!H$19*(1+INDEX(DA_LMP_Basis!$C$23:$AF$35,MATCH(LMP_BY_NODE!F$1,DA_LMP_Basis!$C$23:$C$35,0),MATCH(LMP_BY_NODE!$A21,DA_LMP_Basis!$C$23:$AF$23,0)))</f>
        <v>43.915348477311653</v>
      </c>
      <c r="G21" s="30">
        <f>ENERGY_PRICING!I$19*(1+INDEX(DA_LMP_Basis!$C$23:$AF$35,MATCH(LMP_BY_NODE!G$1,DA_LMP_Basis!$C$23:$C$35,0),MATCH(LMP_BY_NODE!$A21,DA_LMP_Basis!$C$23:$AF$23,0)))</f>
        <v>25.6643034228799</v>
      </c>
      <c r="H21" s="30">
        <f>ENERGY_PRICING!J$19*(1+INDEX(DA_LMP_Basis!$C$23:$AF$35,MATCH(LMP_BY_NODE!H$1,DA_LMP_Basis!$C$23:$C$35,0),MATCH(LMP_BY_NODE!$A21,DA_LMP_Basis!$C$23:$AF$23,0)))</f>
        <v>29.553848098510542</v>
      </c>
      <c r="I21" s="30">
        <f>ENERGY_PRICING!K$19*(1+INDEX(DA_LMP_Basis!$C$23:$AF$35,MATCH(LMP_BY_NODE!I$1,DA_LMP_Basis!$C$23:$C$35,0),MATCH(LMP_BY_NODE!$A21,DA_LMP_Basis!$C$23:$AF$23,0)))</f>
        <v>43.277617976651328</v>
      </c>
      <c r="J21" s="30">
        <f>ENERGY_PRICING!L$19*(1+INDEX(DA_LMP_Basis!$C$23:$AF$35,MATCH(LMP_BY_NODE!J$1,DA_LMP_Basis!$C$23:$C$35,0),MATCH(LMP_BY_NODE!$A21,DA_LMP_Basis!$C$23:$AF$23,0)))</f>
        <v>51.861794121327826</v>
      </c>
      <c r="K21" s="30">
        <f>ENERGY_PRICING!M$19*(1+INDEX(DA_LMP_Basis!$C$23:$AF$35,MATCH(LMP_BY_NODE!K$1,DA_LMP_Basis!$C$23:$C$35,0),MATCH(LMP_BY_NODE!$A21,DA_LMP_Basis!$C$23:$AF$23,0)))</f>
        <v>46.594547677394615</v>
      </c>
      <c r="L21" s="30">
        <f>ENERGY_PRICING!N$19*(1+INDEX(DA_LMP_Basis!$C$23:$AF$35,MATCH(LMP_BY_NODE!L$1,DA_LMP_Basis!$C$23:$C$35,0),MATCH(LMP_BY_NODE!$A21,DA_LMP_Basis!$C$23:$AF$23,0)))</f>
        <v>57.490338562978266</v>
      </c>
      <c r="M21" s="30">
        <f>ENERGY_PRICING!O$19*(1+INDEX(DA_LMP_Basis!$C$23:$AF$35,MATCH(LMP_BY_NODE!M$1,DA_LMP_Basis!$C$23:$C$35,0),MATCH(LMP_BY_NODE!$A21,DA_LMP_Basis!$C$23:$AF$23,0)))</f>
        <v>90.779452559379536</v>
      </c>
      <c r="N21" s="30">
        <f>ENERGY_PRICING!P$19*(1+INDEX(DA_LMP_Basis!$C$23:$AF$35,MATCH(LMP_BY_NODE!N$1,DA_LMP_Basis!$C$23:$C$35,0),MATCH(LMP_BY_NODE!$A21,DA_LMP_Basis!$C$23:$AF$23,0)))</f>
        <v>155.94965991582177</v>
      </c>
      <c r="O21" s="30">
        <f>ENERGY_PRICING!Q$19*(1+INDEX(DA_LMP_Basis!$C$23:$AF$35,MATCH(LMP_BY_NODE!O$1,DA_LMP_Basis!$C$23:$C$35,0),MATCH(LMP_BY_NODE!$A21,DA_LMP_Basis!$C$23:$AF$23,0)))</f>
        <v>155.53733638297072</v>
      </c>
      <c r="P21" s="30">
        <f>ENERGY_PRICING!R$19*(1+INDEX(DA_LMP_Basis!$C$23:$AF$35,MATCH(LMP_BY_NODE!P$1,DA_LMP_Basis!$C$23:$C$35,0),MATCH(LMP_BY_NODE!$A21,DA_LMP_Basis!$C$23:$AF$23,0)))</f>
        <v>124.39023011748274</v>
      </c>
      <c r="Q21" s="30">
        <f>ENERGY_PRICING!S$19*(1+INDEX(DA_LMP_Basis!$C$23:$AF$35,MATCH(LMP_BY_NODE!Q$1,DA_LMP_Basis!$C$23:$C$35,0),MATCH(LMP_BY_NODE!$A21,DA_LMP_Basis!$C$23:$AF$23,0)))</f>
        <v>94.902605188216967</v>
      </c>
      <c r="R21" s="30">
        <f>ENERGY_PRICING!T$19*(1+INDEX(DA_LMP_Basis!$C$23:$AF$35,MATCH(LMP_BY_NODE!R$1,DA_LMP_Basis!$C$23:$C$35,0),MATCH(LMP_BY_NODE!$A21,DA_LMP_Basis!$C$23:$AF$23,0)))</f>
        <v>51.791470758568636</v>
      </c>
      <c r="S21" s="30">
        <f>ENERGY_PRICING!U$19*(1+INDEX(DA_LMP_Basis!$C$23:$AF$35,MATCH(LMP_BY_NODE!S$1,DA_LMP_Basis!$C$23:$C$35,0),MATCH(LMP_BY_NODE!$A21,DA_LMP_Basis!$C$23:$AF$23,0)))</f>
        <v>46.754293852938801</v>
      </c>
      <c r="T21" s="30">
        <f>ENERGY_PRICING!V$19*(1+INDEX(DA_LMP_Basis!$C$23:$AF$35,MATCH(LMP_BY_NODE!T$1,DA_LMP_Basis!$C$23:$C$35,0),MATCH(LMP_BY_NODE!$A21,DA_LMP_Basis!$C$23:$AF$23,0)))</f>
        <v>53.801887897456275</v>
      </c>
      <c r="U21" s="30">
        <f>ENERGY_PRICING!W$19*(1+INDEX(DA_LMP_Basis!$C$23:$AF$35,MATCH(LMP_BY_NODE!U$1,DA_LMP_Basis!$C$23:$C$35,0),MATCH(LMP_BY_NODE!$A21,DA_LMP_Basis!$C$23:$AF$23,0)))</f>
        <v>133.24147123473918</v>
      </c>
      <c r="V21" s="30">
        <f>ENERGY_PRICING!X$19*(1+INDEX(DA_LMP_Basis!$C$23:$AF$35,MATCH(LMP_BY_NODE!V$1,DA_LMP_Basis!$C$23:$C$35,0),MATCH(LMP_BY_NODE!$A21,DA_LMP_Basis!$C$23:$AF$23,0)))</f>
        <v>92.877851979269934</v>
      </c>
      <c r="W21" s="30">
        <f>ENERGY_PRICING!Y$19*(1+INDEX(DA_LMP_Basis!$C$23:$AF$35,MATCH(LMP_BY_NODE!W$1,DA_LMP_Basis!$C$23:$C$35,0),MATCH(LMP_BY_NODE!$A21,DA_LMP_Basis!$C$23:$AF$23,0)))</f>
        <v>98.077328589029818</v>
      </c>
      <c r="X21" s="30">
        <f>ENERGY_PRICING!Z$19*(1+INDEX(DA_LMP_Basis!$C$23:$AF$35,MATCH(LMP_BY_NODE!X$1,DA_LMP_Basis!$C$23:$C$35,0),MATCH(LMP_BY_NODE!$A21,DA_LMP_Basis!$C$23:$AF$23,0)))</f>
        <v>88.749056506162376</v>
      </c>
      <c r="Y21" s="30">
        <f>ENERGY_PRICING!AA$19*(1+INDEX(DA_LMP_Basis!$C$23:$AF$35,MATCH(LMP_BY_NODE!Y$1,DA_LMP_Basis!$C$23:$C$35,0),MATCH(LMP_BY_NODE!$A21,DA_LMP_Basis!$C$23:$AF$23,0)))</f>
        <v>150.52820230209616</v>
      </c>
      <c r="Z21" s="30">
        <f>ENERGY_PRICING!AB$19*(1+INDEX(DA_LMP_Basis!$C$23:$AF$35,MATCH(LMP_BY_NODE!Z$1,DA_LMP_Basis!$C$23:$C$35,0),MATCH(LMP_BY_NODE!$A21,DA_LMP_Basis!$C$23:$AF$23,0)))</f>
        <v>253.54275779445305</v>
      </c>
      <c r="AA21" s="30">
        <f>ENERGY_PRICING!AC$19*(1+INDEX(DA_LMP_Basis!$C$23:$AF$35,MATCH(LMP_BY_NODE!AA$1,DA_LMP_Basis!$C$23:$C$35,0),MATCH(LMP_BY_NODE!$A21,DA_LMP_Basis!$C$23:$AF$23,0)))</f>
        <v>308.7968954299181</v>
      </c>
      <c r="AB21" s="30">
        <f>ENERGY_PRICING!AD$19*(1+INDEX(DA_LMP_Basis!$C$23:$AF$35,MATCH(LMP_BY_NODE!AB$1,DA_LMP_Basis!$C$23:$C$35,0),MATCH(LMP_BY_NODE!$A21,DA_LMP_Basis!$C$23:$AF$23,0)))</f>
        <v>315.90972108836706</v>
      </c>
      <c r="AC21" s="30">
        <f>ENERGY_PRICING!AE$19*(1+INDEX(DA_LMP_Basis!$C$23:$AF$35,MATCH(LMP_BY_NODE!AC$1,DA_LMP_Basis!$C$23:$C$35,0),MATCH(LMP_BY_NODE!$A21,DA_LMP_Basis!$C$23:$AF$23,0)))</f>
        <v>156.69325115644713</v>
      </c>
      <c r="AD21" s="30">
        <f>ENERGY_PRICING!AF$19*(1+INDEX(DA_LMP_Basis!$C$23:$AF$35,MATCH(LMP_BY_NODE!AD$1,DA_LMP_Basis!$C$23:$C$35,0),MATCH(LMP_BY_NODE!$A21,DA_LMP_Basis!$C$23:$AF$23,0)))</f>
        <v>80.481638411884788</v>
      </c>
      <c r="AE21" s="30">
        <f>ENERGY_PRICING!AG$19*(1+INDEX(DA_LMP_Basis!$C$23:$AF$35,MATCH(LMP_BY_NODE!AE$1,DA_LMP_Basis!$C$23:$C$35,0),MATCH(LMP_BY_NODE!$A21,DA_LMP_Basis!$C$23:$AF$23,0)))</f>
        <v>59.897418596785442</v>
      </c>
      <c r="AF21" s="30">
        <f>ENERGY_PRICING!AH$19*(1+INDEX(DA_LMP_Basis!$C$23:$AF$35,MATCH(LMP_BY_NODE!AF$1,DA_LMP_Basis!$C$23:$C$35,0),MATCH(LMP_BY_NODE!$A21,DA_LMP_Basis!$C$23:$AF$23,0)))</f>
        <v>65.609790713660672</v>
      </c>
      <c r="AG21" s="30">
        <f>ENERGY_PRICING!AI$19*(1+INDEX(DA_LMP_Basis!$C$23:$AF$35,MATCH(LMP_BY_NODE!AG$1,DA_LMP_Basis!$C$23:$C$35,0),MATCH(LMP_BY_NODE!$A21,DA_LMP_Basis!$C$23:$AF$23,0)))</f>
        <v>78.974099994478266</v>
      </c>
      <c r="AH21" s="30">
        <f>ENERGY_PRICING!AJ$19*(1+INDEX(DA_LMP_Basis!$C$23:$AF$35,MATCH(LMP_BY_NODE!AH$1,DA_LMP_Basis!$C$23:$C$35,0),MATCH(LMP_BY_NODE!$A21,DA_LMP_Basis!$C$23:$AF$23,0)))</f>
        <v>80.059293600141743</v>
      </c>
      <c r="AI21" s="30">
        <f>ENERGY_PRICING!AK$19*(1+INDEX(DA_LMP_Basis!$C$23:$AF$35,MATCH(LMP_BY_NODE!AI$1,DA_LMP_Basis!$C$23:$C$35,0),MATCH(LMP_BY_NODE!$A21,DA_LMP_Basis!$C$23:$AF$23,0)))</f>
        <v>59.234557951581458</v>
      </c>
      <c r="AJ21" s="30">
        <f>ENERGY_PRICING!AL$19*(1+INDEX(DA_LMP_Basis!$C$23:$AF$35,MATCH(LMP_BY_NODE!AJ$1,DA_LMP_Basis!$C$23:$C$35,0),MATCH(LMP_BY_NODE!$A21,DA_LMP_Basis!$C$23:$AF$23,0)))</f>
        <v>57.469864795683755</v>
      </c>
      <c r="AK21" s="30">
        <f>ENERGY_PRICING!AM$19*(1+INDEX(DA_LMP_Basis!$C$23:$AF$35,MATCH(LMP_BY_NODE!AK$1,DA_LMP_Basis!$C$23:$C$35,0),MATCH(LMP_BY_NODE!$A21,DA_LMP_Basis!$C$23:$AF$23,0)))</f>
        <v>107.61084353349527</v>
      </c>
      <c r="AL21" s="30">
        <f>ENERGY_PRICING!AN$19*(1+INDEX(DA_LMP_Basis!$C$23:$AF$35,MATCH(LMP_BY_NODE!AL$1,DA_LMP_Basis!$C$23:$C$35,0),MATCH(LMP_BY_NODE!$A21,DA_LMP_Basis!$C$23:$AF$23,0)))</f>
        <v>176.56920207230053</v>
      </c>
      <c r="AM21" s="30">
        <f>ENERGY_PRICING!AO$19*(1+INDEX(DA_LMP_Basis!$C$23:$AF$35,MATCH(LMP_BY_NODE!AM$1,DA_LMP_Basis!$C$23:$C$35,0),MATCH(LMP_BY_NODE!$A21,DA_LMP_Basis!$C$23:$AF$23,0)))</f>
        <v>218.86116751825151</v>
      </c>
      <c r="AN21" s="30">
        <f>ENERGY_PRICING!AP$19*(1+INDEX(DA_LMP_Basis!$C$23:$AF$35,MATCH(LMP_BY_NODE!AN$1,DA_LMP_Basis!$C$23:$C$35,0),MATCH(LMP_BY_NODE!$A21,DA_LMP_Basis!$C$23:$AF$23,0)))</f>
        <v>199.25259162024159</v>
      </c>
      <c r="AO21" s="30">
        <f>ENERGY_PRICING!AQ$19*(1+INDEX(DA_LMP_Basis!$C$23:$AF$35,MATCH(LMP_BY_NODE!AO$1,DA_LMP_Basis!$C$23:$C$35,0),MATCH(LMP_BY_NODE!$A21,DA_LMP_Basis!$C$23:$AF$23,0)))</f>
        <v>107.62151103818418</v>
      </c>
      <c r="AP21" s="30">
        <f>ENERGY_PRICING!AR$19*(1+INDEX(DA_LMP_Basis!$C$23:$AF$35,MATCH(LMP_BY_NODE!AP$1,DA_LMP_Basis!$C$23:$C$35,0),MATCH(LMP_BY_NODE!$A21,DA_LMP_Basis!$C$23:$AF$23,0)))</f>
        <v>68.737067181879112</v>
      </c>
      <c r="AQ21" s="30">
        <f>ENERGY_PRICING!AS$19*(1+INDEX(DA_LMP_Basis!$C$23:$AF$35,MATCH(LMP_BY_NODE!AQ$1,DA_LMP_Basis!$C$23:$C$35,0),MATCH(LMP_BY_NODE!$A21,DA_LMP_Basis!$C$23:$AF$23,0)))</f>
        <v>51.280456182677476</v>
      </c>
      <c r="AR21" s="30">
        <f>ENERGY_PRICING!AT$19*(1+INDEX(DA_LMP_Basis!$C$23:$AF$35,MATCH(LMP_BY_NODE!AR$1,DA_LMP_Basis!$C$23:$C$35,0),MATCH(LMP_BY_NODE!$A21,DA_LMP_Basis!$C$23:$AF$23,0)))</f>
        <v>55.537432668341957</v>
      </c>
      <c r="AS21" s="30">
        <f>ENERGY_PRICING!AU$19*(1+INDEX(DA_LMP_Basis!$C$23:$AF$35,MATCH(LMP_BY_NODE!AS$1,DA_LMP_Basis!$C$23:$C$35,0),MATCH(LMP_BY_NODE!$A21,DA_LMP_Basis!$C$23:$AF$23,0)))</f>
        <v>71.423339478880521</v>
      </c>
      <c r="AT21" s="30">
        <f>ENERGY_PRICING!AV$19*(1+INDEX(DA_LMP_Basis!$C$23:$AF$35,MATCH(LMP_BY_NODE!AT$1,DA_LMP_Basis!$C$23:$C$35,0),MATCH(LMP_BY_NODE!$A21,DA_LMP_Basis!$C$23:$AF$23,0)))</f>
        <v>72.404777080613655</v>
      </c>
      <c r="AU21" s="30">
        <f>ENERGY_PRICING!AW$19*(1+INDEX(DA_LMP_Basis!$C$23:$AF$35,MATCH(LMP_BY_NODE!AU$1,DA_LMP_Basis!$C$23:$C$35,0),MATCH(LMP_BY_NODE!$A21,DA_LMP_Basis!$C$23:$AF$23,0)))</f>
        <v>49.072981064490072</v>
      </c>
      <c r="AV21" s="30">
        <f>ENERGY_PRICING!AX$19*(1+INDEX(DA_LMP_Basis!$C$23:$AF$35,MATCH(LMP_BY_NODE!AV$1,DA_LMP_Basis!$C$23:$C$35,0),MATCH(LMP_BY_NODE!$A21,DA_LMP_Basis!$C$23:$AF$23,0)))</f>
        <v>48.645671091750842</v>
      </c>
      <c r="AW21" s="30">
        <f>ENERGY_PRICING!AY$19*(1+INDEX(DA_LMP_Basis!$C$23:$AF$35,MATCH(LMP_BY_NODE!AW$1,DA_LMP_Basis!$C$23:$C$35,0),MATCH(LMP_BY_NODE!$A21,DA_LMP_Basis!$C$23:$AF$23,0)))</f>
        <v>80.418754169450352</v>
      </c>
      <c r="AX21" s="30">
        <f>ENERGY_PRICING!AZ$19*(1+INDEX(DA_LMP_Basis!$C$23:$AF$35,MATCH(LMP_BY_NODE!AX$1,DA_LMP_Basis!$C$23:$C$35,0),MATCH(LMP_BY_NODE!$A21,DA_LMP_Basis!$C$23:$AF$23,0)))</f>
        <v>121.82010175533043</v>
      </c>
      <c r="AY21" s="30">
        <f>ENERGY_PRICING!BA$19*(1+INDEX(DA_LMP_Basis!$C$23:$AF$35,MATCH(LMP_BY_NODE!AY$1,DA_LMP_Basis!$C$23:$C$35,0),MATCH(LMP_BY_NODE!$A21,DA_LMP_Basis!$C$23:$AF$23,0)))</f>
        <v>215.00822254745887</v>
      </c>
      <c r="AZ21" s="30">
        <f>ENERGY_PRICING!BB$19*(1+INDEX(DA_LMP_Basis!$C$23:$AF$35,MATCH(LMP_BY_NODE!AZ$1,DA_LMP_Basis!$C$23:$C$35,0),MATCH(LMP_BY_NODE!$A21,DA_LMP_Basis!$C$23:$AF$23,0)))</f>
        <v>195.74484614165374</v>
      </c>
      <c r="BA21" s="30">
        <f>ENERGY_PRICING!BC$19*(1+INDEX(DA_LMP_Basis!$C$23:$AF$35,MATCH(LMP_BY_NODE!BA$1,DA_LMP_Basis!$C$23:$C$35,0),MATCH(LMP_BY_NODE!$A21,DA_LMP_Basis!$C$23:$AF$23,0)))</f>
        <v>103.49262378920696</v>
      </c>
      <c r="BB21" s="30">
        <f>ENERGY_PRICING!BD$19*(1+INDEX(DA_LMP_Basis!$C$23:$AF$35,MATCH(LMP_BY_NODE!BB$1,DA_LMP_Basis!$C$23:$C$35,0),MATCH(LMP_BY_NODE!$A21,DA_LMP_Basis!$C$23:$AF$23,0)))</f>
        <v>62.426313378029818</v>
      </c>
      <c r="BC21" s="30">
        <f>ENERGY_PRICING!BE$19*(1+INDEX(DA_LMP_Basis!$C$23:$AF$35,MATCH(LMP_BY_NODE!BC$1,DA_LMP_Basis!$C$23:$C$35,0),MATCH(LMP_BY_NODE!$A21,DA_LMP_Basis!$C$23:$AF$23,0)))</f>
        <v>46.572394765659759</v>
      </c>
      <c r="BD21" s="30">
        <f>ENERGY_PRICING!BF$19*(1+INDEX(DA_LMP_Basis!$C$23:$AF$35,MATCH(LMP_BY_NODE!BD$1,DA_LMP_Basis!$C$23:$C$35,0),MATCH(LMP_BY_NODE!$A21,DA_LMP_Basis!$C$23:$AF$23,0)))</f>
        <v>50.438538013142583</v>
      </c>
      <c r="BE21" s="30">
        <f>ENERGY_PRICING!BG$19*(1+INDEX(DA_LMP_Basis!$C$23:$AF$35,MATCH(LMP_BY_NODE!BE$1,DA_LMP_Basis!$C$23:$C$35,0),MATCH(LMP_BY_NODE!$A21,DA_LMP_Basis!$C$23:$AF$23,0)))</f>
        <v>64.865958872179419</v>
      </c>
      <c r="BF21" s="30">
        <f>ENERGY_PRICING!BH$19*(1+INDEX(DA_LMP_Basis!$C$23:$AF$35,MATCH(LMP_BY_NODE!BF$1,DA_LMP_Basis!$C$23:$C$35,0),MATCH(LMP_BY_NODE!$A21,DA_LMP_Basis!$C$23:$AF$23,0)))</f>
        <v>65.757290635355474</v>
      </c>
      <c r="BG21" s="30">
        <f>ENERGY_PRICING!BI$19*(1+INDEX(DA_LMP_Basis!$C$23:$AF$35,MATCH(LMP_BY_NODE!BG$1,DA_LMP_Basis!$C$23:$C$35,0),MATCH(LMP_BY_NODE!$A21,DA_LMP_Basis!$C$23:$AF$23,0)))</f>
        <v>44.567588055802076</v>
      </c>
      <c r="BH21" s="30">
        <f>ENERGY_PRICING!BJ$19*(1+INDEX(DA_LMP_Basis!$C$23:$AF$35,MATCH(LMP_BY_NODE!BH$1,DA_LMP_Basis!$C$23:$C$35,0),MATCH(LMP_BY_NODE!$A21,DA_LMP_Basis!$C$23:$AF$23,0)))</f>
        <v>44.179509434449294</v>
      </c>
      <c r="BI21" s="30">
        <f>ENERGY_PRICING!BK$19*(1+INDEX(DA_LMP_Basis!$C$23:$AF$35,MATCH(LMP_BY_NODE!BI$1,DA_LMP_Basis!$C$23:$C$35,0),MATCH(LMP_BY_NODE!$A21,DA_LMP_Basis!$C$23:$AF$23,0)))</f>
        <v>77.933075806608258</v>
      </c>
      <c r="BJ21" s="30">
        <f>ENERGY_PRICING!BL$19*(1+INDEX(DA_LMP_Basis!$C$23:$AF$35,MATCH(LMP_BY_NODE!BJ$1,DA_LMP_Basis!$C$23:$C$35,0),MATCH(LMP_BY_NODE!$A21,DA_LMP_Basis!$C$23:$AF$23,0)))</f>
        <v>118.28381779812798</v>
      </c>
      <c r="BK21" s="30">
        <f>ENERGY_PRICING!BM$19*(1+INDEX(DA_LMP_Basis!$C$23:$AF$35,MATCH(LMP_BY_NODE!BK$1,DA_LMP_Basis!$C$23:$C$35,0),MATCH(LMP_BY_NODE!$A21,DA_LMP_Basis!$C$23:$AF$23,0)))</f>
        <v>213.83529127504636</v>
      </c>
      <c r="BL21" s="30">
        <f>ENERGY_PRICING!BN$19*(1+INDEX(DA_LMP_Basis!$C$23:$AF$35,MATCH(LMP_BY_NODE!BL$1,DA_LMP_Basis!$C$23:$C$35,0),MATCH(LMP_BY_NODE!$A21,DA_LMP_Basis!$C$23:$AF$23,0)))</f>
        <v>194.67700209023639</v>
      </c>
      <c r="BM21" s="30">
        <f>ENERGY_PRICING!BO$19*(1+INDEX(DA_LMP_Basis!$C$23:$AF$35,MATCH(LMP_BY_NODE!BM$1,DA_LMP_Basis!$C$23:$C$35,0),MATCH(LMP_BY_NODE!$A21,DA_LMP_Basis!$C$23:$AF$23,0)))</f>
        <v>102.2356888962089</v>
      </c>
      <c r="BN21" s="30">
        <f>ENERGY_PRICING!BP$19*(1+INDEX(DA_LMP_Basis!$C$23:$AF$35,MATCH(LMP_BY_NODE!BN$1,DA_LMP_Basis!$C$23:$C$35,0),MATCH(LMP_BY_NODE!$A21,DA_LMP_Basis!$C$23:$AF$23,0)))</f>
        <v>60.505164608674718</v>
      </c>
      <c r="BO21" s="30">
        <f>ENERGY_PRICING!BQ$19*(1+INDEX(DA_LMP_Basis!$C$23:$AF$35,MATCH(LMP_BY_NODE!BO$1,DA_LMP_Basis!$C$23:$C$35,0),MATCH(LMP_BY_NODE!$A21,DA_LMP_Basis!$C$23:$AF$23,0)))</f>
        <v>45.139145002084014</v>
      </c>
      <c r="BP21" s="30">
        <f>ENERGY_PRICING!BR$19*(1+INDEX(DA_LMP_Basis!$C$23:$AF$35,MATCH(LMP_BY_NODE!BP$1,DA_LMP_Basis!$C$23:$C$35,0),MATCH(LMP_BY_NODE!$A21,DA_LMP_Basis!$C$23:$AF$23,0)))</f>
        <v>48.886308993222251</v>
      </c>
      <c r="BQ21" s="30">
        <f>ENERGY_PRICING!BS$19*(1+INDEX(DA_LMP_Basis!$C$23:$AF$35,MATCH(LMP_BY_NODE!BQ$1,DA_LMP_Basis!$C$23:$C$35,0),MATCH(LMP_BY_NODE!$A21,DA_LMP_Basis!$C$23:$AF$23,0)))</f>
        <v>62.869730834401629</v>
      </c>
      <c r="BR21" s="30">
        <f>ENERGY_PRICING!BT$19*(1+INDEX(DA_LMP_Basis!$C$23:$AF$35,MATCH(LMP_BY_NODE!BR$1,DA_LMP_Basis!$C$23:$C$35,0),MATCH(LMP_BY_NODE!$A21,DA_LMP_Basis!$C$23:$AF$23,0)))</f>
        <v>63.733632162761779</v>
      </c>
      <c r="BS21" s="30">
        <f>ENERGY_PRICING!BU$19*(1+INDEX(DA_LMP_Basis!$C$23:$AF$35,MATCH(LMP_BY_NODE!BS$1,DA_LMP_Basis!$C$23:$C$35,0),MATCH(LMP_BY_NODE!$A21,DA_LMP_Basis!$C$23:$AF$23,0)))</f>
        <v>43.196035543513844</v>
      </c>
      <c r="BT21" s="30">
        <f>ENERGY_PRICING!BV$19*(1+INDEX(DA_LMP_Basis!$C$23:$AF$35,MATCH(LMP_BY_NODE!BT$1,DA_LMP_Basis!$C$23:$C$35,0),MATCH(LMP_BY_NODE!$A21,DA_LMP_Basis!$C$23:$AF$23,0)))</f>
        <v>42.819899911030362</v>
      </c>
      <c r="BU21" s="30">
        <f>ENERGY_PRICING!BW$19*(1+INDEX(DA_LMP_Basis!$C$23:$AF$35,MATCH(LMP_BY_NODE!BU$1,DA_LMP_Basis!$C$23:$C$35,0),MATCH(LMP_BY_NODE!$A21,DA_LMP_Basis!$C$23:$AF$23,0)))</f>
        <v>77.176374138913076</v>
      </c>
      <c r="BV21" s="30">
        <f>ENERGY_PRICING!BX$19*(1+INDEX(DA_LMP_Basis!$C$23:$AF$35,MATCH(LMP_BY_NODE!BV$1,DA_LMP_Basis!$C$23:$C$35,0),MATCH(LMP_BY_NODE!$A21,DA_LMP_Basis!$C$23:$AF$23,0)))</f>
        <v>117.20728593147115</v>
      </c>
      <c r="BW21" s="30">
        <f>ENERGY_PRICING!BY$19*(1+INDEX(DA_LMP_Basis!$C$23:$AF$35,MATCH(LMP_BY_NODE!BW$1,DA_LMP_Basis!$C$23:$C$35,0),MATCH(LMP_BY_NODE!$A21,DA_LMP_Basis!$C$23:$AF$23,0)))</f>
        <v>213.35243230692427</v>
      </c>
      <c r="BX21" s="30">
        <f>ENERGY_PRICING!BZ$19*(1+INDEX(DA_LMP_Basis!$C$23:$AF$35,MATCH(LMP_BY_NODE!BX$1,DA_LMP_Basis!$C$23:$C$35,0),MATCH(LMP_BY_NODE!$A21,DA_LMP_Basis!$C$23:$AF$23,0)))</f>
        <v>194.23740423066005</v>
      </c>
      <c r="BY21" s="30">
        <f>ENERGY_PRICING!CA$19*(1+INDEX(DA_LMP_Basis!$C$23:$AF$35,MATCH(LMP_BY_NODE!BY$1,DA_LMP_Basis!$C$23:$C$35,0),MATCH(LMP_BY_NODE!$A21,DA_LMP_Basis!$C$23:$AF$23,0)))</f>
        <v>101.71824827568442</v>
      </c>
      <c r="BZ21" s="30">
        <f>ENERGY_PRICING!CB$19*(1+INDEX(DA_LMP_Basis!$C$23:$AF$35,MATCH(LMP_BY_NODE!BZ$1,DA_LMP_Basis!$C$23:$C$35,0),MATCH(LMP_BY_NODE!$A21,DA_LMP_Basis!$C$23:$AF$23,0)))</f>
        <v>59.714287995357196</v>
      </c>
      <c r="CA21" s="30">
        <f>ENERGY_PRICING!CC$19*(1+INDEX(DA_LMP_Basis!$C$23:$AF$35,MATCH(LMP_BY_NODE!CA$1,DA_LMP_Basis!$C$23:$C$35,0),MATCH(LMP_BY_NODE!$A21,DA_LMP_Basis!$C$23:$AF$23,0)))</f>
        <v>44.549121086635004</v>
      </c>
      <c r="CB21" s="30">
        <f>ENERGY_PRICING!CD$19*(1+INDEX(DA_LMP_Basis!$C$23:$AF$35,MATCH(LMP_BY_NODE!CB$1,DA_LMP_Basis!$C$23:$C$35,0),MATCH(LMP_BY_NODE!$A21,DA_LMP_Basis!$C$23:$AF$23,0)))</f>
        <v>48.247305054563263</v>
      </c>
      <c r="CC21" s="30">
        <f>ENERGY_PRICING!CE$19*(1+INDEX(DA_LMP_Basis!$C$23:$AF$35,MATCH(LMP_BY_NODE!CC$1,DA_LMP_Basis!$C$23:$C$35,0),MATCH(LMP_BY_NODE!$A21,DA_LMP_Basis!$C$23:$AF$23,0)))</f>
        <v>62.047946444191631</v>
      </c>
      <c r="CD21" s="30">
        <f>ENERGY_PRICING!CF$19*(1+INDEX(DA_LMP_Basis!$C$23:$AF$35,MATCH(LMP_BY_NODE!CD$1,DA_LMP_Basis!$C$23:$C$35,0),MATCH(LMP_BY_NODE!$A21,DA_LMP_Basis!$C$23:$AF$23,0)))</f>
        <v>62.900555524010144</v>
      </c>
      <c r="CE21" s="30">
        <f>ENERGY_PRICING!CG$19*(1+INDEX(DA_LMP_Basis!$C$23:$AF$35,MATCH(LMP_BY_NODE!CE$1,DA_LMP_Basis!$C$23:$C$35,0),MATCH(LMP_BY_NODE!$A21,DA_LMP_Basis!$C$23:$AF$23,0)))</f>
        <v>42.631410448774425</v>
      </c>
      <c r="CF21" s="30">
        <f>ENERGY_PRICING!CH$19*(1+INDEX(DA_LMP_Basis!$C$23:$AF$35,MATCH(LMP_BY_NODE!CF$1,DA_LMP_Basis!$C$23:$C$35,0),MATCH(LMP_BY_NODE!$A21,DA_LMP_Basis!$C$23:$AF$23,0)))</f>
        <v>42.260191369730478</v>
      </c>
      <c r="CG21" s="30">
        <f>ENERGY_PRICING!CI$19*(1+INDEX(DA_LMP_Basis!$C$23:$AF$35,MATCH(LMP_BY_NODE!CG$1,DA_LMP_Basis!$C$23:$C$35,0),MATCH(LMP_BY_NODE!$A21,DA_LMP_Basis!$C$23:$AF$23,0)))</f>
        <v>76.864863827070124</v>
      </c>
      <c r="CH21" s="30">
        <f>ENERGY_PRICING!CJ$19*(1+INDEX(DA_LMP_Basis!$C$23:$AF$35,MATCH(LMP_BY_NODE!CH$1,DA_LMP_Basis!$C$23:$C$35,0),MATCH(LMP_BY_NODE!$A21,DA_LMP_Basis!$C$23:$AF$23,0)))</f>
        <v>116.76411157120765</v>
      </c>
      <c r="CI21" s="30">
        <f>ENERGY_PRICING!CK$19*(1+INDEX(DA_LMP_Basis!$C$23:$AF$35,MATCH(LMP_BY_NODE!CI$1,DA_LMP_Basis!$C$23:$C$35,0),MATCH(LMP_BY_NODE!$A21,DA_LMP_Basis!$C$23:$AF$23,0)))</f>
        <v>215.16188298255162</v>
      </c>
      <c r="CJ21" s="30">
        <f>ENERGY_PRICING!CL$19*(1+INDEX(DA_LMP_Basis!$C$23:$AF$35,MATCH(LMP_BY_NODE!CJ$1,DA_LMP_Basis!$C$23:$C$35,0),MATCH(LMP_BY_NODE!$A21,DA_LMP_Basis!$C$23:$AF$23,0)))</f>
        <v>195.88473957395561</v>
      </c>
      <c r="CK21" s="30">
        <f>ENERGY_PRICING!CM$19*(1+INDEX(DA_LMP_Basis!$C$23:$AF$35,MATCH(LMP_BY_NODE!CK$1,DA_LMP_Basis!$C$23:$C$35,0),MATCH(LMP_BY_NODE!$A21,DA_LMP_Basis!$C$23:$AF$23,0)))</f>
        <v>103.65728915970566</v>
      </c>
      <c r="CL21" s="30">
        <f>ENERGY_PRICING!CN$19*(1+INDEX(DA_LMP_Basis!$C$23:$AF$35,MATCH(LMP_BY_NODE!CL$1,DA_LMP_Basis!$C$23:$C$35,0),MATCH(LMP_BY_NODE!$A21,DA_LMP_Basis!$C$23:$AF$23,0)))</f>
        <v>62.677994412307093</v>
      </c>
      <c r="CM21" s="30">
        <f>ENERGY_PRICING!CO$19*(1+INDEX(DA_LMP_Basis!$C$23:$AF$35,MATCH(LMP_BY_NODE!CM$1,DA_LMP_Basis!$C$23:$C$35,0),MATCH(LMP_BY_NODE!$A21,DA_LMP_Basis!$C$23:$AF$23,0)))</f>
        <v>46.760158352024554</v>
      </c>
      <c r="CN21" s="30">
        <f>ENERGY_PRICING!CP$19*(1+INDEX(DA_LMP_Basis!$C$23:$AF$35,MATCH(LMP_BY_NODE!CN$1,DA_LMP_Basis!$C$23:$C$35,0),MATCH(LMP_BY_NODE!$A21,DA_LMP_Basis!$C$23:$AF$23,0)))</f>
        <v>50.64188853518462</v>
      </c>
      <c r="CO21" s="30">
        <f>ENERGY_PRICING!CQ$19*(1+INDEX(DA_LMP_Basis!$C$23:$AF$35,MATCH(LMP_BY_NODE!CO$1,DA_LMP_Basis!$C$23:$C$35,0),MATCH(LMP_BY_NODE!$A21,DA_LMP_Basis!$C$23:$AF$23,0)))</f>
        <v>65.127475702742146</v>
      </c>
      <c r="CP21" s="30">
        <f>ENERGY_PRICING!CR$19*(1+INDEX(DA_LMP_Basis!$C$23:$AF$35,MATCH(LMP_BY_NODE!CP$1,DA_LMP_Basis!$C$23:$C$35,0),MATCH(LMP_BY_NODE!$A21,DA_LMP_Basis!$C$23:$AF$23,0)))</f>
        <v>66.022401003449104</v>
      </c>
      <c r="CQ21" s="30">
        <f>ENERGY_PRICING!CS$19*(1+INDEX(DA_LMP_Basis!$C$23:$AF$35,MATCH(LMP_BY_NODE!CQ$1,DA_LMP_Basis!$C$23:$C$35,0),MATCH(LMP_BY_NODE!$A21,DA_LMP_Basis!$C$23:$AF$23,0)))</f>
        <v>44.747268963582158</v>
      </c>
      <c r="CR21" s="30">
        <f>ENERGY_PRICING!CT$19*(1+INDEX(DA_LMP_Basis!$C$23:$AF$35,MATCH(LMP_BY_NODE!CR$1,DA_LMP_Basis!$C$23:$C$35,0),MATCH(LMP_BY_NODE!$A21,DA_LMP_Basis!$C$23:$AF$23,0)))</f>
        <v>44.357625745130534</v>
      </c>
      <c r="CS21" s="30">
        <f>ENERGY_PRICING!CU$19*(1+INDEX(DA_LMP_Basis!$C$23:$AF$35,MATCH(LMP_BY_NODE!CS$1,DA_LMP_Basis!$C$23:$C$35,0),MATCH(LMP_BY_NODE!$A21,DA_LMP_Basis!$C$23:$AF$23,0)))</f>
        <v>78.032207878732393</v>
      </c>
      <c r="CT21" s="30">
        <f>ENERGY_PRICING!CV$19*(1+INDEX(DA_LMP_Basis!$C$23:$AF$35,MATCH(LMP_BY_NODE!CT$1,DA_LMP_Basis!$C$23:$C$35,0),MATCH(LMP_BY_NODE!$A21,DA_LMP_Basis!$C$23:$AF$23,0)))</f>
        <v>118.42484938191502</v>
      </c>
      <c r="CU21" s="30">
        <f>ENERGY_PRICING!CW$19*(1+INDEX(DA_LMP_Basis!$C$23:$AF$35,MATCH(LMP_BY_NODE!CU$1,DA_LMP_Basis!$C$23:$C$35,0),MATCH(LMP_BY_NODE!$A21,DA_LMP_Basis!$C$23:$AF$23,0)))</f>
        <v>216.6819391209832</v>
      </c>
      <c r="CV21" s="30">
        <f>ENERGY_PRICING!CX$19*(1+INDEX(DA_LMP_Basis!$C$23:$AF$35,MATCH(LMP_BY_NODE!CV$1,DA_LMP_Basis!$C$23:$C$35,0),MATCH(LMP_BY_NODE!$A21,DA_LMP_Basis!$C$23:$AF$23,0)))</f>
        <v>197.2686082996193</v>
      </c>
      <c r="CW21" s="30">
        <f>ENERGY_PRICING!CY$19*(1+INDEX(DA_LMP_Basis!$C$23:$AF$35,MATCH(LMP_BY_NODE!CW$1,DA_LMP_Basis!$C$23:$C$35,0),MATCH(LMP_BY_NODE!$A21,DA_LMP_Basis!$C$23:$AF$23,0)))</f>
        <v>105.28620949344422</v>
      </c>
      <c r="CX21" s="30">
        <f>ENERGY_PRICING!CZ$19*(1+INDEX(DA_LMP_Basis!$C$23:$AF$35,MATCH(LMP_BY_NODE!CX$1,DA_LMP_Basis!$C$23:$C$35,0),MATCH(LMP_BY_NODE!$A21,DA_LMP_Basis!$C$23:$AF$23,0)))</f>
        <v>65.167700372394663</v>
      </c>
      <c r="CY21" s="30">
        <f>ENERGY_PRICING!DA$19*(1+INDEX(DA_LMP_Basis!$C$23:$AF$35,MATCH(LMP_BY_NODE!CY$1,DA_LMP_Basis!$C$23:$C$35,0),MATCH(LMP_BY_NODE!$A21,DA_LMP_Basis!$C$23:$AF$23,0)))</f>
        <v>48.61757331935501</v>
      </c>
      <c r="CZ21" s="30">
        <f>ENERGY_PRICING!DB$19*(1+INDEX(DA_LMP_Basis!$C$23:$AF$35,MATCH(LMP_BY_NODE!CZ$1,DA_LMP_Basis!$C$23:$C$35,0),MATCH(LMP_BY_NODE!$A21,DA_LMP_Basis!$C$23:$AF$23,0)))</f>
        <v>52.653494249412482</v>
      </c>
      <c r="DA21" s="30">
        <f>ENERGY_PRICING!DC$19*(1+INDEX(DA_LMP_Basis!$C$23:$AF$35,MATCH(LMP_BY_NODE!DA$1,DA_LMP_Basis!$C$23:$C$35,0),MATCH(LMP_BY_NODE!$A21,DA_LMP_Basis!$C$23:$AF$23,0)))</f>
        <v>67.714480375481585</v>
      </c>
      <c r="DB21" s="30">
        <f>ENERGY_PRICING!DD$19*(1+INDEX(DA_LMP_Basis!$C$23:$AF$35,MATCH(LMP_BY_NODE!DB$1,DA_LMP_Basis!$C$23:$C$35,0),MATCH(LMP_BY_NODE!$A21,DA_LMP_Basis!$C$23:$AF$23,0)))</f>
        <v>68.644954051274482</v>
      </c>
      <c r="DC21" s="30">
        <f>ENERGY_PRICING!DE$19*(1+INDEX(DA_LMP_Basis!$C$23:$AF$35,MATCH(LMP_BY_NODE!DC$1,DA_LMP_Basis!$C$23:$C$35,0),MATCH(LMP_BY_NODE!$A21,DA_LMP_Basis!$C$23:$AF$23,0)))</f>
        <v>46.524727596087416</v>
      </c>
      <c r="DD21" s="30">
        <f>ENERGY_PRICING!DF$19*(1+INDEX(DA_LMP_Basis!$C$23:$AF$35,MATCH(LMP_BY_NODE!DD$1,DA_LMP_Basis!$C$23:$C$35,0),MATCH(LMP_BY_NODE!$A21,DA_LMP_Basis!$C$23:$AF$23,0)))</f>
        <v>46.11960690340608</v>
      </c>
      <c r="DE21" s="30">
        <f>ENERGY_PRICING!DG$19*(1+INDEX(DA_LMP_Basis!$C$23:$AF$35,MATCH(LMP_BY_NODE!DE$1,DA_LMP_Basis!$C$23:$C$35,0),MATCH(LMP_BY_NODE!$A21,DA_LMP_Basis!$C$23:$AF$23,0)))</f>
        <v>79.012852731500033</v>
      </c>
      <c r="DF21" s="30">
        <f>ENERGY_PRICING!DH$19*(1+INDEX(DA_LMP_Basis!$C$23:$AF$35,MATCH(LMP_BY_NODE!DF$1,DA_LMP_Basis!$C$23:$C$35,0),MATCH(LMP_BY_NODE!$A21,DA_LMP_Basis!$C$23:$AF$23,0)))</f>
        <v>119.81997705104364</v>
      </c>
      <c r="DG21" s="30">
        <f>ENERGY_PRICING!DI$19*(1+INDEX(DA_LMP_Basis!$C$23:$AF$35,MATCH(LMP_BY_NODE!DG$1,DA_LMP_Basis!$C$23:$C$35,0),MATCH(LMP_BY_NODE!$A21,DA_LMP_Basis!$C$23:$AF$23,0)))</f>
        <v>219.01147955120621</v>
      </c>
      <c r="DH21" s="30">
        <f>ENERGY_PRICING!DJ$19*(1+INDEX(DA_LMP_Basis!$C$23:$AF$35,MATCH(LMP_BY_NODE!DH$1,DA_LMP_Basis!$C$23:$C$35,0),MATCH(LMP_BY_NODE!$A21,DA_LMP_Basis!$C$23:$AF$23,0)))</f>
        <v>199.38943664605202</v>
      </c>
      <c r="DI21" s="30">
        <f>ENERGY_PRICING!DK$19*(1+INDEX(DA_LMP_Basis!$C$23:$AF$35,MATCH(LMP_BY_NODE!DI$1,DA_LMP_Basis!$C$23:$C$35,0),MATCH(LMP_BY_NODE!$A21,DA_LMP_Basis!$C$23:$AF$23,0)))</f>
        <v>107.78258819888572</v>
      </c>
      <c r="DJ21" s="30">
        <f>ENERGY_PRICING!DL$19*(1+INDEX(DA_LMP_Basis!$C$23:$AF$35,MATCH(LMP_BY_NODE!DJ$1,DA_LMP_Basis!$C$23:$C$35,0),MATCH(LMP_BY_NODE!$A21,DA_LMP_Basis!$C$23:$AF$23,0)))</f>
        <v>68.983263855053522</v>
      </c>
      <c r="DK21" s="30">
        <f>ENERGY_PRICING!DM$19*(1+INDEX(DA_LMP_Basis!$C$23:$AF$35,MATCH(LMP_BY_NODE!DK$1,DA_LMP_Basis!$C$23:$C$35,0),MATCH(LMP_BY_NODE!$A21,DA_LMP_Basis!$C$23:$AF$23,0)))</f>
        <v>51.464128227887599</v>
      </c>
      <c r="DL21" s="30">
        <f>ENERGY_PRICING!DN$19*(1+INDEX(DA_LMP_Basis!$C$23:$AF$35,MATCH(LMP_BY_NODE!DL$1,DA_LMP_Basis!$C$23:$C$35,0),MATCH(LMP_BY_NODE!$A21,DA_LMP_Basis!$C$23:$AF$23,0)))</f>
        <v>55.736351995572115</v>
      </c>
      <c r="DM21" s="30">
        <f>ENERGY_PRICING!DO$19*(1+INDEX(DA_LMP_Basis!$C$23:$AF$35,MATCH(LMP_BY_NODE!DM$1,DA_LMP_Basis!$C$23:$C$35,0),MATCH(LMP_BY_NODE!$A21,DA_LMP_Basis!$C$23:$AF$23,0)))</f>
        <v>71.679157617297449</v>
      </c>
      <c r="DN21" s="30">
        <f>ENERGY_PRICING!DP$19*(1+INDEX(DA_LMP_Basis!$C$23:$AF$35,MATCH(LMP_BY_NODE!DN$1,DA_LMP_Basis!$C$23:$C$35,0),MATCH(LMP_BY_NODE!$A21,DA_LMP_Basis!$C$23:$AF$23,0)))</f>
        <v>72.664110450075214</v>
      </c>
      <c r="DO21" s="30">
        <f>ENERGY_PRICING!DQ$19*(1+INDEX(DA_LMP_Basis!$C$23:$AF$35,MATCH(LMP_BY_NODE!DO$1,DA_LMP_Basis!$C$23:$C$35,0),MATCH(LMP_BY_NODE!$A21,DA_LMP_Basis!$C$23:$AF$23,0)))</f>
        <v>49.24874656011211</v>
      </c>
      <c r="DP21" s="30">
        <f>ENERGY_PRICING!DR$19*(1+INDEX(DA_LMP_Basis!$C$23:$AF$35,MATCH(LMP_BY_NODE!DP$1,DA_LMP_Basis!$C$23:$C$35,0),MATCH(LMP_BY_NODE!$A21,DA_LMP_Basis!$C$23:$AF$23,0)))</f>
        <v>48.819906084283119</v>
      </c>
      <c r="DQ21" s="30">
        <f>ENERGY_PRICING!DS$19*(1+INDEX(DA_LMP_Basis!$C$23:$AF$35,MATCH(LMP_BY_NODE!DQ$1,DA_LMP_Basis!$C$23:$C$35,0),MATCH(LMP_BY_NODE!$A21,DA_LMP_Basis!$C$23:$AF$23,0)))</f>
        <v>80.515726062592492</v>
      </c>
      <c r="DR21" s="30">
        <f>ENERGY_PRICING!DT$19*(1+INDEX(DA_LMP_Basis!$C$23:$AF$35,MATCH(LMP_BY_NODE!DR$1,DA_LMP_Basis!$C$23:$C$35,0),MATCH(LMP_BY_NODE!$A21,DA_LMP_Basis!$C$23:$AF$23,0)))</f>
        <v>121.95806013125886</v>
      </c>
      <c r="DS21" s="30">
        <f>ENERGY_PRICING!DU$19*(1+INDEX(DA_LMP_Basis!$C$23:$AF$35,MATCH(LMP_BY_NODE!DS$1,DA_LMP_Basis!$C$23:$C$35,0),MATCH(LMP_BY_NODE!$A21,DA_LMP_Basis!$C$23:$AF$23,0)))</f>
        <v>221.70018186863899</v>
      </c>
      <c r="DT21" s="30">
        <f>ENERGY_PRICING!DV$19*(1+INDEX(DA_LMP_Basis!$C$23:$AF$35,MATCH(LMP_BY_NODE!DT$1,DA_LMP_Basis!$C$23:$C$35,0),MATCH(LMP_BY_NODE!$A21,DA_LMP_Basis!$C$23:$AF$23,0)))</f>
        <v>201.83724824698004</v>
      </c>
      <c r="DU21" s="30">
        <f>ENERGY_PRICING!DW$19*(1+INDEX(DA_LMP_Basis!$C$23:$AF$35,MATCH(LMP_BY_NODE!DU$1,DA_LMP_Basis!$C$23:$C$35,0),MATCH(LMP_BY_NODE!$A21,DA_LMP_Basis!$C$23:$AF$23,0)))</f>
        <v>110.66385144009416</v>
      </c>
      <c r="DV21" s="30">
        <f>ENERGY_PRICING!DX$19*(1+INDEX(DA_LMP_Basis!$C$23:$AF$35,MATCH(LMP_BY_NODE!DV$1,DA_LMP_Basis!$C$23:$C$35,0),MATCH(LMP_BY_NODE!$A21,DA_LMP_Basis!$C$23:$AF$23,0)))</f>
        <v>73.387100013052631</v>
      </c>
      <c r="DW21" s="30">
        <f>ENERGY_PRICING!DY$19*(1+INDEX(DA_LMP_Basis!$C$23:$AF$35,MATCH(LMP_BY_NODE!DW$1,DA_LMP_Basis!$C$23:$C$35,0),MATCH(LMP_BY_NODE!$A21,DA_LMP_Basis!$C$23:$AF$23,0)))</f>
        <v>54.749556838602295</v>
      </c>
      <c r="DX21" s="30">
        <f>ENERGY_PRICING!DZ$19*(1+INDEX(DA_LMP_Basis!$C$23:$AF$35,MATCH(LMP_BY_NODE!DX$1,DA_LMP_Basis!$C$23:$C$35,0),MATCH(LMP_BY_NODE!$A21,DA_LMP_Basis!$C$23:$AF$23,0)))</f>
        <v>59.294515940218318</v>
      </c>
      <c r="DY21" s="30">
        <f>ENERGY_PRICING!EA$19*(1+INDEX(DA_LMP_Basis!$C$23:$AF$35,MATCH(LMP_BY_NODE!DY$1,DA_LMP_Basis!$C$23:$C$35,0),MATCH(LMP_BY_NODE!$A21,DA_LMP_Basis!$C$23:$AF$23,0)))</f>
        <v>76.255097467769559</v>
      </c>
      <c r="DZ21" s="30">
        <f>ENERGY_PRICING!EB$19*(1+INDEX(DA_LMP_Basis!$C$23:$AF$35,MATCH(LMP_BY_NODE!DZ$1,DA_LMP_Basis!$C$23:$C$35,0),MATCH(LMP_BY_NODE!$A21,DA_LMP_Basis!$C$23:$AF$23,0)))</f>
        <v>77.302928898289878</v>
      </c>
      <c r="EA21" s="30">
        <f>ENERGY_PRICING!EC$19*(1+INDEX(DA_LMP_Basis!$C$23:$AF$35,MATCH(LMP_BY_NODE!EA$1,DA_LMP_Basis!$C$23:$C$35,0),MATCH(LMP_BY_NODE!$A21,DA_LMP_Basis!$C$23:$AF$23,0)))</f>
        <v>52.392746984523285</v>
      </c>
      <c r="EB21" s="30">
        <f>ENERGY_PRICING!ED$19*(1+INDEX(DA_LMP_Basis!$C$23:$AF$35,MATCH(LMP_BY_NODE!EB$1,DA_LMP_Basis!$C$23:$C$35,0),MATCH(LMP_BY_NODE!$A21,DA_LMP_Basis!$C$23:$AF$23,0)))</f>
        <v>51.936529677156756</v>
      </c>
      <c r="EC21" s="30">
        <f>ENERGY_PRICING!EE$19*(1+INDEX(DA_LMP_Basis!$C$23:$AF$35,MATCH(LMP_BY_NODE!EC$1,DA_LMP_Basis!$C$23:$C$35,0),MATCH(LMP_BY_NODE!$A21,DA_LMP_Basis!$C$23:$AF$23,0)))</f>
        <v>82.25030810963149</v>
      </c>
      <c r="ED21" s="30">
        <f>ENERGY_PRICING!EF$19*(1+INDEX(DA_LMP_Basis!$C$23:$AF$35,MATCH(LMP_BY_NODE!ED$1,DA_LMP_Basis!$C$23:$C$35,0),MATCH(LMP_BY_NODE!$A21,DA_LMP_Basis!$C$23:$AF$23,0)))</f>
        <v>124.42578675152113</v>
      </c>
      <c r="EE21" s="30">
        <f>ENERGY_PRICING!EG$19*(1+INDEX(DA_LMP_Basis!$C$23:$AF$35,MATCH(LMP_BY_NODE!EE$1,DA_LMP_Basis!$C$23:$C$35,0),MATCH(LMP_BY_NODE!$A21,DA_LMP_Basis!$C$23:$AF$23,0)))</f>
        <v>222.99130850655371</v>
      </c>
      <c r="EF21" s="30">
        <f>ENERGY_PRICING!EH$19*(1+INDEX(DA_LMP_Basis!$C$23:$AF$35,MATCH(LMP_BY_NODE!EF$1,DA_LMP_Basis!$C$23:$C$35,0),MATCH(LMP_BY_NODE!$A21,DA_LMP_Basis!$C$23:$AF$23,0)))</f>
        <v>203.01269810696027</v>
      </c>
      <c r="EG21" s="30">
        <f>ENERGY_PRICING!EI$19*(1+INDEX(DA_LMP_Basis!$C$23:$AF$35,MATCH(LMP_BY_NODE!EG$1,DA_LMP_Basis!$C$23:$C$35,0),MATCH(LMP_BY_NODE!$A21,DA_LMP_Basis!$C$23:$AF$23,0)))</f>
        <v>112.0474466776364</v>
      </c>
      <c r="EH21" s="30">
        <f>ENERGY_PRICING!EJ$19*(1+INDEX(DA_LMP_Basis!$C$23:$AF$35,MATCH(LMP_BY_NODE!EH$1,DA_LMP_Basis!$C$23:$C$35,0),MATCH(LMP_BY_NODE!$A21,DA_LMP_Basis!$C$23:$AF$23,0)))</f>
        <v>75.501841438958735</v>
      </c>
      <c r="EI21" s="30">
        <f>ENERGY_PRICING!EK$19*(1+INDEX(DA_LMP_Basis!$C$23:$AF$35,MATCH(LMP_BY_NODE!EI$1,DA_LMP_Basis!$C$23:$C$35,0),MATCH(LMP_BY_NODE!$A21,DA_LMP_Basis!$C$23:$AF$23,0)))</f>
        <v>56.327234058113625</v>
      </c>
      <c r="EJ21" s="30">
        <f>ENERGY_PRICING!EL$19*(1+INDEX(DA_LMP_Basis!$C$23:$AF$35,MATCH(LMP_BY_NODE!EJ$1,DA_LMP_Basis!$C$23:$C$35,0),MATCH(LMP_BY_NODE!$A21,DA_LMP_Basis!$C$23:$AF$23,0)))</f>
        <v>61.003161862533361</v>
      </c>
      <c r="EK21" s="30">
        <f>ENERGY_PRICING!EM$19*(1+INDEX(DA_LMP_Basis!$C$23:$AF$35,MATCH(LMP_BY_NODE!EK$1,DA_LMP_Basis!$C$23:$C$35,0),MATCH(LMP_BY_NODE!$A21,DA_LMP_Basis!$C$23:$AF$23,0)))</f>
        <v>78.452483841163769</v>
      </c>
      <c r="EL21" s="30">
        <f>ENERGY_PRICING!EN$19*(1+INDEX(DA_LMP_Basis!$C$23:$AF$35,MATCH(LMP_BY_NODE!EL$1,DA_LMP_Basis!$C$23:$C$35,0),MATCH(LMP_BY_NODE!$A21,DA_LMP_Basis!$C$23:$AF$23,0)))</f>
        <v>79.530509849928677</v>
      </c>
      <c r="EM21" s="30">
        <f>ENERGY_PRICING!EO$19*(1+INDEX(DA_LMP_Basis!$C$23:$AF$35,MATCH(LMP_BY_NODE!EM$1,DA_LMP_Basis!$C$23:$C$35,0),MATCH(LMP_BY_NODE!$A21,DA_LMP_Basis!$C$23:$AF$23,0)))</f>
        <v>53.902509769065546</v>
      </c>
      <c r="EN21" s="30">
        <f>ENERGY_PRICING!EP$19*(1+INDEX(DA_LMP_Basis!$C$23:$AF$35,MATCH(LMP_BY_NODE!EN$1,DA_LMP_Basis!$C$23:$C$35,0),MATCH(LMP_BY_NODE!$A21,DA_LMP_Basis!$C$23:$AF$23,0)))</f>
        <v>53.433145987196937</v>
      </c>
      <c r="EO21" s="30">
        <f>ENERGY_PRICING!EQ$19*(1+INDEX(DA_LMP_Basis!$C$23:$AF$35,MATCH(LMP_BY_NODE!EO$1,DA_LMP_Basis!$C$23:$C$35,0),MATCH(LMP_BY_NODE!$A21,DA_LMP_Basis!$C$23:$AF$23,0)))</f>
        <v>83.0832620116161</v>
      </c>
      <c r="EP21" s="30">
        <f>ENERGY_PRICING!ER$19*(1+INDEX(DA_LMP_Basis!$C$23:$AF$35,MATCH(LMP_BY_NODE!EP$1,DA_LMP_Basis!$C$23:$C$35,0),MATCH(LMP_BY_NODE!$A21,DA_LMP_Basis!$C$23:$AF$23,0)))</f>
        <v>125.61079989107692</v>
      </c>
      <c r="EQ21" s="30">
        <f>ENERGY_PRICING!ES$19*(1+INDEX(DA_LMP_Basis!$C$23:$AF$35,MATCH(LMP_BY_NODE!EQ$1,DA_LMP_Basis!$C$23:$C$35,0),MATCH(LMP_BY_NODE!$A21,DA_LMP_Basis!$C$23:$AF$23,0)))</f>
        <v>225.02354097330621</v>
      </c>
      <c r="ER21" s="30">
        <f>ENERGY_PRICING!ET$19*(1+INDEX(DA_LMP_Basis!$C$23:$AF$35,MATCH(LMP_BY_NODE!ER$1,DA_LMP_Basis!$C$23:$C$35,0),MATCH(LMP_BY_NODE!$A21,DA_LMP_Basis!$C$23:$AF$23,0)))</f>
        <v>204.86285540241317</v>
      </c>
      <c r="ES21" s="30">
        <f>ENERGY_PRICING!EU$19*(1+INDEX(DA_LMP_Basis!$C$23:$AF$35,MATCH(LMP_BY_NODE!ES$1,DA_LMP_Basis!$C$23:$C$35,0),MATCH(LMP_BY_NODE!$A21,DA_LMP_Basis!$C$23:$AF$23,0)))</f>
        <v>114.22522465851577</v>
      </c>
      <c r="ET21" s="30">
        <f>ENERGY_PRICING!EV$19*(1+INDEX(DA_LMP_Basis!$C$23:$AF$35,MATCH(LMP_BY_NODE!ET$1,DA_LMP_Basis!$C$23:$C$35,0),MATCH(LMP_BY_NODE!$A21,DA_LMP_Basis!$C$23:$AF$23,0)))</f>
        <v>78.830443032566805</v>
      </c>
      <c r="EU21" s="30">
        <f>ENERGY_PRICING!EW$19*(1+INDEX(DA_LMP_Basis!$C$23:$AF$35,MATCH(LMP_BY_NODE!EU$1,DA_LMP_Basis!$C$23:$C$35,0),MATCH(LMP_BY_NODE!$A21,DA_LMP_Basis!$C$23:$AF$23,0)))</f>
        <v>58.810496949137992</v>
      </c>
      <c r="EV21" s="30">
        <f>ENERGY_PRICING!EX$19*(1+INDEX(DA_LMP_Basis!$C$23:$AF$35,MATCH(LMP_BY_NODE!EV$1,DA_LMP_Basis!$C$23:$C$35,0),MATCH(LMP_BY_NODE!$A21,DA_LMP_Basis!$C$23:$AF$23,0)))</f>
        <v>63.692569404400068</v>
      </c>
      <c r="EW21" s="30">
        <f>ENERGY_PRICING!EY$19*(1+INDEX(DA_LMP_Basis!$C$23:$AF$35,MATCH(LMP_BY_NODE!EW$1,DA_LMP_Basis!$C$23:$C$35,0),MATCH(LMP_BY_NODE!$A21,DA_LMP_Basis!$C$23:$AF$23,0)))</f>
        <v>81.911168526984738</v>
      </c>
      <c r="EX21" s="30">
        <f>ENERGY_PRICING!EZ$19*(1+INDEX(DA_LMP_Basis!$C$23:$AF$35,MATCH(LMP_BY_NODE!EX$1,DA_LMP_Basis!$C$23:$C$35,0),MATCH(LMP_BY_NODE!$A21,DA_LMP_Basis!$C$23:$AF$23,0)))</f>
        <v>83.036720781763492</v>
      </c>
      <c r="EY21" s="30">
        <f>ENERGY_PRICING!FA$19*(1+INDEX(DA_LMP_Basis!$C$23:$AF$35,MATCH(LMP_BY_NODE!EY$1,DA_LMP_Basis!$C$23:$C$35,0),MATCH(LMP_BY_NODE!$A21,DA_LMP_Basis!$C$23:$AF$23,0)))</f>
        <v>56.278875384755111</v>
      </c>
      <c r="EZ21" s="30">
        <f>ENERGY_PRICING!FB$19*(1+INDEX(DA_LMP_Basis!$C$23:$AF$35,MATCH(LMP_BY_NODE!EZ$1,DA_LMP_Basis!$C$23:$C$35,0),MATCH(LMP_BY_NODE!$A21,DA_LMP_Basis!$C$23:$AF$23,0)))</f>
        <v>55.788819060790381</v>
      </c>
      <c r="FA21" s="30">
        <f>ENERGY_PRICING!FC$19*(1+INDEX(DA_LMP_Basis!$C$23:$AF$35,MATCH(LMP_BY_NODE!FA$1,DA_LMP_Basis!$C$23:$C$35,0),MATCH(LMP_BY_NODE!$A21,DA_LMP_Basis!$C$23:$AF$23,0)))</f>
        <v>84.394330897666848</v>
      </c>
      <c r="FB21" s="30">
        <f>ENERGY_PRICING!FD$19*(1+INDEX(DA_LMP_Basis!$C$23:$AF$35,MATCH(LMP_BY_NODE!FB$1,DA_LMP_Basis!$C$23:$C$35,0),MATCH(LMP_BY_NODE!$A21,DA_LMP_Basis!$C$23:$AF$23,0)))</f>
        <v>127.47600978220197</v>
      </c>
      <c r="FC21" s="30">
        <f>ENERGY_PRICING!FE$19*(1+INDEX(DA_LMP_Basis!$C$23:$AF$35,MATCH(LMP_BY_NODE!FC$1,DA_LMP_Basis!$C$23:$C$35,0),MATCH(LMP_BY_NODE!$A21,DA_LMP_Basis!$C$23:$AF$23,0)))</f>
        <v>226.49973412038642</v>
      </c>
      <c r="FD21" s="30">
        <f>ENERGY_PRICING!FF$19*(1+INDEX(DA_LMP_Basis!$C$23:$AF$35,MATCH(LMP_BY_NODE!FD$1,DA_LMP_Basis!$C$23:$C$35,0),MATCH(LMP_BY_NODE!$A21,DA_LMP_Basis!$C$23:$AF$23,0)))</f>
        <v>206.20679098323401</v>
      </c>
      <c r="FE21" s="30">
        <f>ENERGY_PRICING!FG$19*(1+INDEX(DA_LMP_Basis!$C$23:$AF$35,MATCH(LMP_BY_NODE!FE$1,DA_LMP_Basis!$C$23:$C$35,0),MATCH(LMP_BY_NODE!$A21,DA_LMP_Basis!$C$23:$AF$23,0)))</f>
        <v>115.80714059767674</v>
      </c>
      <c r="FF21" s="30">
        <f>ENERGY_PRICING!FH$19*(1+INDEX(DA_LMP_Basis!$C$23:$AF$35,MATCH(LMP_BY_NODE!FF$1,DA_LMP_Basis!$C$23:$C$35,0),MATCH(LMP_BY_NODE!$A21,DA_LMP_Basis!$C$23:$AF$23,0)))</f>
        <v>81.248305625666873</v>
      </c>
      <c r="FG21" s="30">
        <f>ENERGY_PRICING!FI$19*(1+INDEX(DA_LMP_Basis!$C$23:$AF$35,MATCH(LMP_BY_NODE!FG$1,DA_LMP_Basis!$C$23:$C$35,0),MATCH(LMP_BY_NODE!$A21,DA_LMP_Basis!$C$23:$AF$23,0)))</f>
        <v>60.614314042950355</v>
      </c>
      <c r="FH21" s="30">
        <f>ENERGY_PRICING!FJ$19*(1+INDEX(DA_LMP_Basis!$C$23:$AF$35,MATCH(LMP_BY_NODE!FH$1,DA_LMP_Basis!$C$23:$C$35,0),MATCH(LMP_BY_NODE!$A21,DA_LMP_Basis!$C$23:$AF$23,0)))</f>
        <v>65.646127891413855</v>
      </c>
      <c r="FI21" s="30">
        <f>ENERGY_PRICING!FK$19*(1+INDEX(DA_LMP_Basis!$C$23:$AF$35,MATCH(LMP_BY_NODE!FI$1,DA_LMP_Basis!$C$23:$C$35,0),MATCH(LMP_BY_NODE!$A21,DA_LMP_Basis!$C$23:$AF$23,0)))</f>
        <v>84.423522164990942</v>
      </c>
      <c r="FJ21" s="30">
        <f>ENERGY_PRICING!FL$19*(1+INDEX(DA_LMP_Basis!$C$23:$AF$35,MATCH(LMP_BY_NODE!FJ$1,DA_LMP_Basis!$C$23:$C$35,0),MATCH(LMP_BY_NODE!$A21,DA_LMP_Basis!$C$23:$AF$23,0)))</f>
        <v>85.583597005064377</v>
      </c>
      <c r="FK21" s="30">
        <f>ENERGY_PRICING!FM$19*(1+INDEX(DA_LMP_Basis!$C$23:$AF$35,MATCH(LMP_BY_NODE!FK$1,DA_LMP_Basis!$C$23:$C$35,0),MATCH(LMP_BY_NODE!$A21,DA_LMP_Basis!$C$23:$AF$23,0)))</f>
        <v>58.005043376964963</v>
      </c>
      <c r="FL21" s="30">
        <f>ENERGY_PRICING!FN$19*(1+INDEX(DA_LMP_Basis!$C$23:$AF$35,MATCH(LMP_BY_NODE!FL$1,DA_LMP_Basis!$C$23:$C$35,0),MATCH(LMP_BY_NODE!$A21,DA_LMP_Basis!$C$23:$AF$23,0)))</f>
        <v>57.499956199326903</v>
      </c>
      <c r="FM21" s="30">
        <f>ENERGY_PRICING!FO$19*(1+INDEX(DA_LMP_Basis!$C$23:$AF$35,MATCH(LMP_BY_NODE!FM$1,DA_LMP_Basis!$C$23:$C$35,0),MATCH(LMP_BY_NODE!$A21,DA_LMP_Basis!$C$23:$AF$23,0)))</f>
        <v>85.34667810036207</v>
      </c>
      <c r="FN21" s="30">
        <f>ENERGY_PRICING!FP$19*(1+INDEX(DA_LMP_Basis!$C$23:$AF$35,MATCH(LMP_BY_NODE!FN$1,DA_LMP_Basis!$C$23:$C$35,0),MATCH(LMP_BY_NODE!$A21,DA_LMP_Basis!$C$23:$AF$23,0)))</f>
        <v>128.83087941655285</v>
      </c>
      <c r="FO21" s="30">
        <f>ENERGY_PRICING!FQ$19*(1+INDEX(DA_LMP_Basis!$C$23:$AF$35,MATCH(LMP_BY_NODE!FO$1,DA_LMP_Basis!$C$23:$C$35,0),MATCH(LMP_BY_NODE!$A21,DA_LMP_Basis!$C$23:$AF$23,0)))</f>
        <v>226.79229402809199</v>
      </c>
      <c r="FP21" s="30">
        <f>ENERGY_PRICING!FR$19*(1+INDEX(DA_LMP_Basis!$C$23:$AF$35,MATCH(LMP_BY_NODE!FP$1,DA_LMP_Basis!$C$23:$C$35,0),MATCH(LMP_BY_NODE!$A21,DA_LMP_Basis!$C$23:$AF$23,0)))</f>
        <v>206.473139374205</v>
      </c>
      <c r="FQ21" s="30">
        <f>ENERGY_PRICING!FS$19*(1+INDEX(DA_LMP_Basis!$C$23:$AF$35,MATCH(LMP_BY_NODE!FQ$1,DA_LMP_Basis!$C$23:$C$35,0),MATCH(LMP_BY_NODE!$A21,DA_LMP_Basis!$C$23:$AF$23,0)))</f>
        <v>116.12065321767118</v>
      </c>
      <c r="FR21" s="30">
        <f>ENERGY_PRICING!FT$19*(1+INDEX(DA_LMP_Basis!$C$23:$AF$35,MATCH(LMP_BY_NODE!FR$1,DA_LMP_Basis!$C$23:$C$35,0),MATCH(LMP_BY_NODE!$A21,DA_LMP_Basis!$C$23:$AF$23,0)))</f>
        <v>81.72749065540458</v>
      </c>
      <c r="FS21" s="30">
        <f>ENERGY_PRICING!FU$19*(1+INDEX(DA_LMP_Basis!$C$23:$AF$35,MATCH(LMP_BY_NODE!FS$1,DA_LMP_Basis!$C$23:$C$35,0),MATCH(LMP_BY_NODE!$A21,DA_LMP_Basis!$C$23:$AF$23,0)))</f>
        <v>60.971804228789097</v>
      </c>
      <c r="FT21" s="30">
        <f>ENERGY_PRICING!FV$19*(1+INDEX(DA_LMP_Basis!$C$23:$AF$35,MATCH(LMP_BY_NODE!FT$1,DA_LMP_Basis!$C$23:$C$35,0),MATCH(LMP_BY_NODE!$A21,DA_LMP_Basis!$C$23:$AF$23,0)))</f>
        <v>66.033294632967127</v>
      </c>
      <c r="FU21" s="30">
        <f>ENERGY_PRICING!FW$19*(1+INDEX(DA_LMP_Basis!$C$23:$AF$35,MATCH(LMP_BY_NODE!FU$1,DA_LMP_Basis!$C$23:$C$35,0),MATCH(LMP_BY_NODE!$A21,DA_LMP_Basis!$C$23:$AF$23,0)))</f>
        <v>84.921433938875538</v>
      </c>
      <c r="FV21" s="30">
        <f>ENERGY_PRICING!FX$19*(1+INDEX(DA_LMP_Basis!$C$23:$AF$35,MATCH(LMP_BY_NODE!FV$1,DA_LMP_Basis!$C$23:$C$35,0),MATCH(LMP_BY_NODE!$A21,DA_LMP_Basis!$C$23:$AF$23,0)))</f>
        <v>86.088350650818896</v>
      </c>
      <c r="FW21" s="30">
        <f>ENERGY_PRICING!FY$19*(1+INDEX(DA_LMP_Basis!$C$23:$AF$35,MATCH(LMP_BY_NODE!FW$1,DA_LMP_Basis!$C$23:$C$35,0),MATCH(LMP_BY_NODE!$A21,DA_LMP_Basis!$C$23:$AF$23,0)))</f>
        <v>58.347144645680494</v>
      </c>
      <c r="FX21" s="30">
        <f>ENERGY_PRICING!FZ$19*(1+INDEX(DA_LMP_Basis!$C$23:$AF$35,MATCH(LMP_BY_NODE!FX$1,DA_LMP_Basis!$C$23:$C$35,0),MATCH(LMP_BY_NODE!$A21,DA_LMP_Basis!$C$23:$AF$23,0)))</f>
        <v>57.839078572515042</v>
      </c>
      <c r="FY21" s="30">
        <f>ENERGY_PRICING!GA$19*(1+INDEX(DA_LMP_Basis!$C$23:$AF$35,MATCH(LMP_BY_NODE!FY$1,DA_LMP_Basis!$C$23:$C$35,0),MATCH(LMP_BY_NODE!$A21,DA_LMP_Basis!$C$23:$AF$23,0)))</f>
        <v>85.535419397715529</v>
      </c>
      <c r="FZ21" s="30">
        <f>ENERGY_PRICING!GB$19*(1+INDEX(DA_LMP_Basis!$C$23:$AF$35,MATCH(LMP_BY_NODE!FZ$1,DA_LMP_Basis!$C$23:$C$35,0),MATCH(LMP_BY_NODE!$A21,DA_LMP_Basis!$C$23:$AF$23,0)))</f>
        <v>129.09939477713613</v>
      </c>
      <c r="GA21" s="30">
        <f>ENERGY_PRICING!GC$19*(1+INDEX(DA_LMP_Basis!$C$23:$AF$35,MATCH(LMP_BY_NODE!GA$1,DA_LMP_Basis!$C$23:$C$35,0),MATCH(LMP_BY_NODE!$A21,DA_LMP_Basis!$C$23:$AF$23,0)))</f>
        <v>227.69977560689389</v>
      </c>
      <c r="GB21" s="30">
        <f>ENERGY_PRICING!GD$19*(1+INDEX(DA_LMP_Basis!$C$23:$AF$35,MATCH(LMP_BY_NODE!GB$1,DA_LMP_Basis!$C$23:$C$35,0),MATCH(LMP_BY_NODE!$A21,DA_LMP_Basis!$C$23:$AF$23,0)))</f>
        <v>207.29931634508694</v>
      </c>
      <c r="GC21" s="30">
        <f>ENERGY_PRICING!GE$19*(1+INDEX(DA_LMP_Basis!$C$23:$AF$35,MATCH(LMP_BY_NODE!GC$1,DA_LMP_Basis!$C$23:$C$35,0),MATCH(LMP_BY_NODE!$A21,DA_LMP_Basis!$C$23:$AF$23,0)))</f>
        <v>117.09312729861452</v>
      </c>
      <c r="GD21" s="30">
        <f>ENERGY_PRICING!GF$19*(1+INDEX(DA_LMP_Basis!$C$23:$AF$35,MATCH(LMP_BY_NODE!GD$1,DA_LMP_Basis!$C$23:$C$35,0),MATCH(LMP_BY_NODE!$A21,DA_LMP_Basis!$C$23:$AF$23,0)))</f>
        <v>83.213858321893468</v>
      </c>
      <c r="GE21" s="30">
        <f>ENERGY_PRICING!GG$19*(1+INDEX(DA_LMP_Basis!$C$23:$AF$35,MATCH(LMP_BY_NODE!GE$1,DA_LMP_Basis!$C$23:$C$35,0),MATCH(LMP_BY_NODE!$A21,DA_LMP_Basis!$C$23:$AF$23,0)))</f>
        <v>62.080690818189957</v>
      </c>
      <c r="GF21" s="30">
        <f>ENERGY_PRICING!GH$19*(1+INDEX(DA_LMP_Basis!$C$23:$AF$35,MATCH(LMP_BY_NODE!GF$1,DA_LMP_Basis!$C$23:$C$35,0),MATCH(LMP_BY_NODE!$A21,DA_LMP_Basis!$C$23:$AF$23,0)))</f>
        <v>67.234233916274064</v>
      </c>
      <c r="GG21" s="30">
        <f>ENERGY_PRICING!GI$19*(1+INDEX(DA_LMP_Basis!$C$23:$AF$35,MATCH(LMP_BY_NODE!GG$1,DA_LMP_Basis!$C$23:$C$35,0),MATCH(LMP_BY_NODE!$A21,DA_LMP_Basis!$C$23:$AF$23,0)))</f>
        <v>86.465889453003939</v>
      </c>
      <c r="GH21" s="30">
        <f>ENERGY_PRICING!GJ$19*(1+INDEX(DA_LMP_Basis!$C$23:$AF$35,MATCH(LMP_BY_NODE!GH$1,DA_LMP_Basis!$C$23:$C$35,0),MATCH(LMP_BY_NODE!$A21,DA_LMP_Basis!$C$23:$AF$23,0)))</f>
        <v>87.654028733463818</v>
      </c>
      <c r="GI21" s="30">
        <f>ENERGY_PRICING!GK$19*(1+INDEX(DA_LMP_Basis!$C$23:$AF$35,MATCH(LMP_BY_NODE!GI$1,DA_LMP_Basis!$C$23:$C$35,0),MATCH(LMP_BY_NODE!$A21,DA_LMP_Basis!$C$23:$AF$23,0)))</f>
        <v>59.408296879008667</v>
      </c>
      <c r="GJ21" s="30">
        <f>ENERGY_PRICING!GL$19*(1+INDEX(DA_LMP_Basis!$C$23:$AF$35,MATCH(LMP_BY_NODE!GJ$1,DA_LMP_Basis!$C$23:$C$35,0),MATCH(LMP_BY_NODE!$A21,DA_LMP_Basis!$C$23:$AF$23,0)))</f>
        <v>58.890990671617423</v>
      </c>
      <c r="GK21" s="30">
        <f>ENERGY_PRICING!GM$19*(1+INDEX(DA_LMP_Basis!$C$23:$AF$35,MATCH(LMP_BY_NODE!GK$1,DA_LMP_Basis!$C$23:$C$35,0),MATCH(LMP_BY_NODE!$A21,DA_LMP_Basis!$C$23:$AF$23,0)))</f>
        <v>86.120869577306735</v>
      </c>
      <c r="GL21" s="30">
        <f>ENERGY_PRICING!GN$19*(1+INDEX(DA_LMP_Basis!$C$23:$AF$35,MATCH(LMP_BY_NODE!GL$1,DA_LMP_Basis!$C$23:$C$35,0),MATCH(LMP_BY_NODE!$A21,DA_LMP_Basis!$C$23:$AF$23,0)))</f>
        <v>129.93229339699721</v>
      </c>
      <c r="GM21" s="30">
        <f>ENERGY_PRICING!GO$19*(1+INDEX(DA_LMP_Basis!$C$23:$AF$35,MATCH(LMP_BY_NODE!GM$1,DA_LMP_Basis!$C$23:$C$35,0),MATCH(LMP_BY_NODE!$A21,DA_LMP_Basis!$C$23:$AF$23,0)))</f>
        <v>228.97648581245235</v>
      </c>
      <c r="GN21" s="30">
        <f>ENERGY_PRICING!GP$19*(1+INDEX(DA_LMP_Basis!$C$23:$AF$35,MATCH(LMP_BY_NODE!GN$1,DA_LMP_Basis!$C$23:$C$35,0),MATCH(LMP_BY_NODE!$A21,DA_LMP_Basis!$C$23:$AF$23,0)))</f>
        <v>208.46164139383873</v>
      </c>
      <c r="GO21" s="30">
        <f>ENERGY_PRICING!GQ$19*(1+INDEX(DA_LMP_Basis!$C$23:$AF$35,MATCH(LMP_BY_NODE!GO$1,DA_LMP_Basis!$C$23:$C$35,0),MATCH(LMP_BY_NODE!$A21,DA_LMP_Basis!$C$23:$AF$23,0)))</f>
        <v>118.46127362002045</v>
      </c>
      <c r="GP21" s="30">
        <f>ENERGY_PRICING!GR$19*(1+INDEX(DA_LMP_Basis!$C$23:$AF$35,MATCH(LMP_BY_NODE!GP$1,DA_LMP_Basis!$C$23:$C$35,0),MATCH(LMP_BY_NODE!$A21,DA_LMP_Basis!$C$23:$AF$23,0)))</f>
        <v>85.304987016234449</v>
      </c>
      <c r="GQ21" s="30">
        <f>ENERGY_PRICING!GS$19*(1+INDEX(DA_LMP_Basis!$C$23:$AF$35,MATCH(LMP_BY_NODE!GQ$1,DA_LMP_Basis!$C$23:$C$35,0),MATCH(LMP_BY_NODE!$A21,DA_LMP_Basis!$C$23:$AF$23,0)))</f>
        <v>63.640752045398713</v>
      </c>
      <c r="GR21" s="30">
        <f>ENERGY_PRICING!GT$19*(1+INDEX(DA_LMP_Basis!$C$23:$AF$35,MATCH(LMP_BY_NODE!GR$1,DA_LMP_Basis!$C$23:$C$35,0),MATCH(LMP_BY_NODE!$A21,DA_LMP_Basis!$C$23:$AF$23,0)))</f>
        <v>68.923801478932845</v>
      </c>
      <c r="GS21" s="30">
        <f>ENERGY_PRICING!GU$19*(1+INDEX(DA_LMP_Basis!$C$23:$AF$35,MATCH(LMP_BY_NODE!GS$1,DA_LMP_Basis!$C$23:$C$35,0),MATCH(LMP_BY_NODE!$A21,DA_LMP_Basis!$C$23:$AF$23,0)))</f>
        <v>88.638740299763938</v>
      </c>
      <c r="GT21" s="30">
        <f>ENERGY_PRICING!GV$19*(1+INDEX(DA_LMP_Basis!$C$23:$AF$35,MATCH(LMP_BY_NODE!GT$1,DA_LMP_Basis!$C$23:$C$35,0),MATCH(LMP_BY_NODE!$A21,DA_LMP_Basis!$C$23:$AF$23,0)))</f>
        <v>89.856737012535532</v>
      </c>
      <c r="GU21" s="30">
        <f>ENERGY_PRICING!GW$19*(1+INDEX(DA_LMP_Basis!$C$23:$AF$35,MATCH(LMP_BY_NODE!GU$1,DA_LMP_Basis!$C$23:$C$35,0),MATCH(LMP_BY_NODE!$A21,DA_LMP_Basis!$C$23:$AF$23,0)))</f>
        <v>60.90120198869684</v>
      </c>
      <c r="GV21" s="30">
        <f>ENERGY_PRICING!GX$19*(1+INDEX(DA_LMP_Basis!$C$23:$AF$35,MATCH(LMP_BY_NODE!GV$1,DA_LMP_Basis!$C$23:$C$35,0),MATCH(LMP_BY_NODE!$A21,DA_LMP_Basis!$C$23:$AF$23,0)))</f>
        <v>60.370896097408576</v>
      </c>
      <c r="GW21" s="30">
        <f>ENERGY_PRICING!GY$19*(1+INDEX(DA_LMP_Basis!$C$23:$AF$35,MATCH(LMP_BY_NODE!GW$1,DA_LMP_Basis!$C$23:$C$35,0),MATCH(LMP_BY_NODE!$A21,DA_LMP_Basis!$C$23:$AF$23,0)))</f>
        <v>86.944522901616608</v>
      </c>
      <c r="GX21" s="30">
        <f>ENERGY_PRICING!GZ$19*(1+INDEX(DA_LMP_Basis!$C$23:$AF$35,MATCH(LMP_BY_NODE!GX$1,DA_LMP_Basis!$C$23:$C$35,0),MATCH(LMP_BY_NODE!$A21,DA_LMP_Basis!$C$23:$AF$23,0)))</f>
        <v>131.1040749438757</v>
      </c>
      <c r="GY21" s="30">
        <f>ENERGY_PRICING!HA$19*(1+INDEX(DA_LMP_Basis!$C$23:$AF$35,MATCH(LMP_BY_NODE!GY$1,DA_LMP_Basis!$C$23:$C$35,0),MATCH(LMP_BY_NODE!$A21,DA_LMP_Basis!$C$23:$AF$23,0)))</f>
        <v>230.74751061274014</v>
      </c>
      <c r="GZ21" s="30">
        <f>ENERGY_PRICING!HB$19*(1+INDEX(DA_LMP_Basis!$C$23:$AF$35,MATCH(LMP_BY_NODE!GZ$1,DA_LMP_Basis!$C$23:$C$35,0),MATCH(LMP_BY_NODE!$A21,DA_LMP_Basis!$C$23:$AF$23,0)))</f>
        <v>210.07399357710869</v>
      </c>
      <c r="HA21" s="30">
        <f>ENERGY_PRICING!HC$19*(1+INDEX(DA_LMP_Basis!$C$23:$AF$35,MATCH(LMP_BY_NODE!HA$1,DA_LMP_Basis!$C$23:$C$35,0),MATCH(LMP_BY_NODE!$A21,DA_LMP_Basis!$C$23:$AF$23,0)))</f>
        <v>120.35913662376494</v>
      </c>
      <c r="HB21" s="30">
        <f>ENERGY_PRICING!HD$19*(1+INDEX(DA_LMP_Basis!$C$23:$AF$35,MATCH(LMP_BY_NODE!HB$1,DA_LMP_Basis!$C$23:$C$35,0),MATCH(LMP_BY_NODE!$A21,DA_LMP_Basis!$C$23:$AF$23,0)))</f>
        <v>88.205755540013413</v>
      </c>
      <c r="HC21" s="30">
        <f>ENERGY_PRICING!HE$19*(1+INDEX(DA_LMP_Basis!$C$23:$AF$35,MATCH(LMP_BY_NODE!HC$1,DA_LMP_Basis!$C$23:$C$35,0),MATCH(LMP_BY_NODE!$A21,DA_LMP_Basis!$C$23:$AF$23,0)))</f>
        <v>65.804835258116171</v>
      </c>
      <c r="HD21" s="30">
        <f>ENERGY_PRICING!HF$19*(1+INDEX(DA_LMP_Basis!$C$23:$AF$35,MATCH(LMP_BY_NODE!HD$1,DA_LMP_Basis!$C$23:$C$35,0),MATCH(LMP_BY_NODE!$A21,DA_LMP_Basis!$C$23:$AF$23,0)))</f>
        <v>71.267533080828869</v>
      </c>
      <c r="HE21" s="30">
        <f>ENERGY_PRICING!HG$19*(1+INDEX(DA_LMP_Basis!$C$23:$AF$35,MATCH(LMP_BY_NODE!HE$1,DA_LMP_Basis!$C$23:$C$35,0),MATCH(LMP_BY_NODE!$A21,DA_LMP_Basis!$C$23:$AF$23,0)))</f>
        <v>91.652872026904802</v>
      </c>
      <c r="HF21" s="30">
        <f>ENERGY_PRICING!HH$19*(1+INDEX(DA_LMP_Basis!$C$23:$AF$35,MATCH(LMP_BY_NODE!HF$1,DA_LMP_Basis!$C$23:$C$35,0),MATCH(LMP_BY_NODE!$A21,DA_LMP_Basis!$C$23:$AF$23,0)))</f>
        <v>92.912286324392781</v>
      </c>
      <c r="HG21" s="30">
        <f>ENERGY_PRICING!HI$19*(1+INDEX(DA_LMP_Basis!$C$23:$AF$35,MATCH(LMP_BY_NODE!HG$1,DA_LMP_Basis!$C$23:$C$35,0),MATCH(LMP_BY_NODE!$A21,DA_LMP_Basis!$C$23:$AF$23,0)))</f>
        <v>62.972127686809849</v>
      </c>
      <c r="HH21" s="30">
        <f>ENERGY_PRICING!HJ$19*(1+INDEX(DA_LMP_Basis!$C$23:$AF$35,MATCH(LMP_BY_NODE!HH$1,DA_LMP_Basis!$C$23:$C$35,0),MATCH(LMP_BY_NODE!$A21,DA_LMP_Basis!$C$23:$AF$23,0)))</f>
        <v>62.423788915015649</v>
      </c>
      <c r="HI21" s="30">
        <f>ENERGY_PRICING!HK$19*(1+INDEX(DA_LMP_Basis!$C$23:$AF$35,MATCH(LMP_BY_NODE!HI$1,DA_LMP_Basis!$C$23:$C$35,0),MATCH(LMP_BY_NODE!$A21,DA_LMP_Basis!$C$23:$AF$23,0)))</f>
        <v>88.087076989334733</v>
      </c>
      <c r="HJ21" s="30">
        <f>ENERGY_PRICING!HL$19*(1+INDEX(DA_LMP_Basis!$C$23:$AF$35,MATCH(LMP_BY_NODE!HJ$1,DA_LMP_Basis!$C$23:$C$35,0),MATCH(LMP_BY_NODE!$A21,DA_LMP_Basis!$C$23:$AF$23,0)))</f>
        <v>132.729544976939</v>
      </c>
      <c r="HK21" s="30">
        <f>ENERGY_PRICING!HM$19*(1+INDEX(DA_LMP_Basis!$C$23:$AF$35,MATCH(LMP_BY_NODE!HK$1,DA_LMP_Basis!$C$23:$C$35,0),MATCH(LMP_BY_NODE!$A21,DA_LMP_Basis!$C$23:$AF$23,0)))</f>
        <v>232.41776035189648</v>
      </c>
      <c r="HL21" s="30">
        <f>ENERGY_PRICING!HN$19*(1+INDEX(DA_LMP_Basis!$C$23:$AF$35,MATCH(LMP_BY_NODE!HL$1,DA_LMP_Basis!$C$23:$C$35,0),MATCH(LMP_BY_NODE!$A21,DA_LMP_Basis!$C$23:$AF$23,0)))</f>
        <v>211.59459950713133</v>
      </c>
      <c r="HM21" s="30">
        <f>ENERGY_PRICING!HO$19*(1+INDEX(DA_LMP_Basis!$C$23:$AF$35,MATCH(LMP_BY_NODE!HM$1,DA_LMP_Basis!$C$23:$C$35,0),MATCH(LMP_BY_NODE!$A21,DA_LMP_Basis!$C$23:$AF$23,0)))</f>
        <v>122.14900720403215</v>
      </c>
      <c r="HN21" s="30">
        <f>ENERGY_PRICING!HP$19*(1+INDEX(DA_LMP_Basis!$C$23:$AF$35,MATCH(LMP_BY_NODE!HN$1,DA_LMP_Basis!$C$23:$C$35,0),MATCH(LMP_BY_NODE!$A21,DA_LMP_Basis!$C$23:$AF$23,0)))</f>
        <v>90.941464192657605</v>
      </c>
      <c r="HO21" s="30">
        <f>ENERGY_PRICING!HQ$19*(1+INDEX(DA_LMP_Basis!$C$23:$AF$35,MATCH(LMP_BY_NODE!HO$1,DA_LMP_Basis!$C$23:$C$35,0),MATCH(LMP_BY_NODE!$A21,DA_LMP_Basis!$C$23:$AF$23,0)))</f>
        <v>67.845777553767036</v>
      </c>
      <c r="HP21" s="30">
        <f>ENERGY_PRICING!HR$19*(1+INDEX(DA_LMP_Basis!$C$23:$AF$35,MATCH(LMP_BY_NODE!HP$1,DA_LMP_Basis!$C$23:$C$35,0),MATCH(LMP_BY_NODE!$A21,DA_LMP_Basis!$C$23:$AF$23,0)))</f>
        <v>73.477901391923766</v>
      </c>
      <c r="HQ21" s="30">
        <f>ENERGY_PRICING!HS$19*(1+INDEX(DA_LMP_Basis!$C$23:$AF$35,MATCH(LMP_BY_NODE!HQ$1,DA_LMP_Basis!$C$23:$C$35,0),MATCH(LMP_BY_NODE!$A21,DA_LMP_Basis!$C$23:$AF$23,0)))</f>
        <v>94.495493276602645</v>
      </c>
      <c r="HR21" s="30">
        <f>ENERGY_PRICING!HT$19*(1+INDEX(DA_LMP_Basis!$C$23:$AF$35,MATCH(LMP_BY_NODE!HR$1,DA_LMP_Basis!$C$23:$C$35,0),MATCH(LMP_BY_NODE!$A21,DA_LMP_Basis!$C$23:$AF$23,0)))</f>
        <v>95.793968410538398</v>
      </c>
      <c r="HS21" s="30">
        <f>ENERGY_PRICING!HU$19*(1+INDEX(DA_LMP_Basis!$C$23:$AF$35,MATCH(LMP_BY_NODE!HS$1,DA_LMP_Basis!$C$23:$C$35,0),MATCH(LMP_BY_NODE!$A21,DA_LMP_Basis!$C$23:$AF$23,0)))</f>
        <v>64.925213327690415</v>
      </c>
      <c r="HT21" s="30">
        <f>ENERGY_PRICING!HV$19*(1+INDEX(DA_LMP_Basis!$C$23:$AF$35,MATCH(LMP_BY_NODE!HT$1,DA_LMP_Basis!$C$23:$C$35,0),MATCH(LMP_BY_NODE!$A21,DA_LMP_Basis!$C$23:$AF$23,0)))</f>
        <v>64.359867784474162</v>
      </c>
      <c r="HU21" s="30">
        <f>ENERGY_PRICING!HW$19*(1+INDEX(DA_LMP_Basis!$C$23:$AF$35,MATCH(LMP_BY_NODE!HU$1,DA_LMP_Basis!$C$23:$C$35,0),MATCH(LMP_BY_NODE!$A21,DA_LMP_Basis!$C$23:$AF$23,0)))</f>
        <v>89.164617330200144</v>
      </c>
      <c r="HV21" s="30">
        <f>ENERGY_PRICING!HX$19*(1+INDEX(DA_LMP_Basis!$C$23:$AF$35,MATCH(LMP_BY_NODE!HV$1,DA_LMP_Basis!$C$23:$C$35,0),MATCH(LMP_BY_NODE!$A21,DA_LMP_Basis!$C$23:$AF$23,0)))</f>
        <v>134.26252232332581</v>
      </c>
      <c r="HW21" s="30">
        <f>ENERGY_PRICING!HY$19*(1+INDEX(DA_LMP_Basis!$C$23:$AF$35,MATCH(LMP_BY_NODE!HW$1,DA_LMP_Basis!$C$23:$C$35,0),MATCH(LMP_BY_NODE!$A21,DA_LMP_Basis!$C$23:$AF$23,0)))</f>
        <v>234.12247386997183</v>
      </c>
      <c r="HX21" s="30">
        <f>ENERGY_PRICING!HZ$19*(1+INDEX(DA_LMP_Basis!$C$23:$AF$35,MATCH(LMP_BY_NODE!HX$1,DA_LMP_Basis!$C$23:$C$35,0),MATCH(LMP_BY_NODE!$A21,DA_LMP_Basis!$C$23:$AF$23,0)))</f>
        <v>213.14658147953057</v>
      </c>
      <c r="HY21" s="30">
        <f>ENERGY_PRICING!IA$19*(1+INDEX(DA_LMP_Basis!$C$23:$AF$35,MATCH(LMP_BY_NODE!HY$1,DA_LMP_Basis!$C$23:$C$35,0),MATCH(LMP_BY_NODE!$A21,DA_LMP_Basis!$C$23:$AF$23,0)))</f>
        <v>123.97580980861032</v>
      </c>
      <c r="HZ21" s="30">
        <f>ENERGY_PRICING!IB$19*(1+INDEX(DA_LMP_Basis!$C$23:$AF$35,MATCH(LMP_BY_NODE!HZ$1,DA_LMP_Basis!$C$23:$C$35,0),MATCH(LMP_BY_NODE!$A21,DA_LMP_Basis!$C$23:$AF$23,0)))</f>
        <v>93.733621205077682</v>
      </c>
      <c r="IA21" s="30">
        <f>ENERGY_PRICING!IC$19*(1+INDEX(DA_LMP_Basis!$C$23:$AF$35,MATCH(LMP_BY_NODE!IA$1,DA_LMP_Basis!$C$23:$C$35,0),MATCH(LMP_BY_NODE!$A21,DA_LMP_Basis!$C$23:$AF$23,0)))</f>
        <v>69.928832464324969</v>
      </c>
      <c r="IB21" s="30">
        <f>ENERGY_PRICING!ID$19*(1+INDEX(DA_LMP_Basis!$C$23:$AF$35,MATCH(LMP_BY_NODE!IB$1,DA_LMP_Basis!$C$23:$C$35,0),MATCH(LMP_BY_NODE!$A21,DA_LMP_Basis!$C$23:$AF$23,0)))</f>
        <v>75.73387823868687</v>
      </c>
      <c r="IC21" s="30">
        <f>ENERGY_PRICING!IE$19*(1+INDEX(DA_LMP_Basis!$C$23:$AF$35,MATCH(LMP_BY_NODE!IC$1,DA_LMP_Basis!$C$23:$C$35,0),MATCH(LMP_BY_NODE!$A21,DA_LMP_Basis!$C$23:$AF$23,0)))</f>
        <v>97.396768910733712</v>
      </c>
      <c r="ID21" s="30">
        <f>ENERGY_PRICING!IF$19*(1+INDEX(DA_LMP_Basis!$C$23:$AF$35,MATCH(LMP_BY_NODE!ID$1,DA_LMP_Basis!$C$23:$C$35,0),MATCH(LMP_BY_NODE!$A21,DA_LMP_Basis!$C$23:$AF$23,0)))</f>
        <v>98.735110858810387</v>
      </c>
      <c r="IE21" s="30">
        <f>ENERGY_PRICING!IG$19*(1+INDEX(DA_LMP_Basis!$C$23:$AF$35,MATCH(LMP_BY_NODE!IE$1,DA_LMP_Basis!$C$23:$C$35,0),MATCH(LMP_BY_NODE!$A21,DA_LMP_Basis!$C$23:$AF$23,0)))</f>
        <v>66.918598757374497</v>
      </c>
      <c r="IF21" s="30">
        <f>ENERGY_PRICING!IH$19*(1+INDEX(DA_LMP_Basis!$C$23:$AF$35,MATCH(LMP_BY_NODE!IF$1,DA_LMP_Basis!$C$23:$C$35,0),MATCH(LMP_BY_NODE!$A21,DA_LMP_Basis!$C$23:$AF$23,0)))</f>
        <v>66.335895526584764</v>
      </c>
      <c r="IG21" s="30">
        <f>ENERGY_PRICING!II$19*(1+INDEX(DA_LMP_Basis!$C$23:$AF$35,MATCH(LMP_BY_NODE!IG$1,DA_LMP_Basis!$C$23:$C$35,0),MATCH(LMP_BY_NODE!$A21,DA_LMP_Basis!$C$23:$AF$23,0)))</f>
        <v>90.264391538979609</v>
      </c>
      <c r="IH21" s="30">
        <f>ENERGY_PRICING!IJ$19*(1+INDEX(DA_LMP_Basis!$C$23:$AF$35,MATCH(LMP_BY_NODE!IH$1,DA_LMP_Basis!$C$23:$C$35,0),MATCH(LMP_BY_NODE!$A21,DA_LMP_Basis!$C$23:$AF$23,0)))</f>
        <v>135.82713098275235</v>
      </c>
      <c r="II21" s="30">
        <f>ENERGY_PRICING!IK$19*(1+INDEX(DA_LMP_Basis!$C$23:$AF$35,MATCH(LMP_BY_NODE!II$1,DA_LMP_Basis!$C$23:$C$35,0),MATCH(LMP_BY_NODE!$A21,DA_LMP_Basis!$C$23:$AF$23,0)))</f>
        <v>234.90437421874839</v>
      </c>
      <c r="IJ21" s="30">
        <f>ENERGY_PRICING!IL$19*(1+INDEX(DA_LMP_Basis!$C$23:$AF$35,MATCH(LMP_BY_NODE!IJ$1,DA_LMP_Basis!$C$23:$C$35,0),MATCH(LMP_BY_NODE!$A21,DA_LMP_Basis!$C$23:$AF$23,0)))</f>
        <v>213.85842850405814</v>
      </c>
      <c r="IK21" s="30">
        <f>ENERGY_PRICING!IM$19*(1+INDEX(DA_LMP_Basis!$C$23:$AF$35,MATCH(LMP_BY_NODE!IK$1,DA_LMP_Basis!$C$23:$C$35,0),MATCH(LMP_BY_NODE!$A21,DA_LMP_Basis!$C$23:$AF$23,0)))</f>
        <v>124.81370871568197</v>
      </c>
      <c r="IL21" s="30">
        <f>ENERGY_PRICING!IN$19*(1+INDEX(DA_LMP_Basis!$C$23:$AF$35,MATCH(LMP_BY_NODE!IL$1,DA_LMP_Basis!$C$23:$C$35,0),MATCH(LMP_BY_NODE!$A21,DA_LMP_Basis!$C$23:$AF$23,0)))</f>
        <v>95.014298878306334</v>
      </c>
      <c r="IM21" s="30">
        <f>ENERGY_PRICING!IO$19*(1+INDEX(DA_LMP_Basis!$C$23:$AF$35,MATCH(LMP_BY_NODE!IM$1,DA_LMP_Basis!$C$23:$C$35,0),MATCH(LMP_BY_NODE!$A21,DA_LMP_Basis!$C$23:$AF$23,0)))</f>
        <v>70.884266526304387</v>
      </c>
      <c r="IN21" s="30">
        <f>ENERGY_PRICING!IP$19*(1+INDEX(DA_LMP_Basis!$C$23:$AF$35,MATCH(LMP_BY_NODE!IN$1,DA_LMP_Basis!$C$23:$C$35,0),MATCH(LMP_BY_NODE!$A21,DA_LMP_Basis!$C$23:$AF$23,0)))</f>
        <v>76.768626344226277</v>
      </c>
      <c r="IO21" s="30">
        <f>ENERGY_PRICING!IQ$19*(1+INDEX(DA_LMP_Basis!$C$23:$AF$35,MATCH(LMP_BY_NODE!IO$1,DA_LMP_Basis!$C$23:$C$35,0),MATCH(LMP_BY_NODE!$A21,DA_LMP_Basis!$C$23:$AF$23,0)))</f>
        <v>98.727495983740781</v>
      </c>
      <c r="IP21" s="30">
        <f>ENERGY_PRICING!IR$19*(1+INDEX(DA_LMP_Basis!$C$23:$AF$35,MATCH(LMP_BY_NODE!IP$1,DA_LMP_Basis!$C$23:$C$35,0),MATCH(LMP_BY_NODE!$A21,DA_LMP_Basis!$C$23:$AF$23,0)))</f>
        <v>100.08412362941465</v>
      </c>
      <c r="IQ21" s="30">
        <f>ENERGY_PRICING!IS$19*(1+INDEX(DA_LMP_Basis!$C$23:$AF$35,MATCH(LMP_BY_NODE!IQ$1,DA_LMP_Basis!$C$23:$C$35,0),MATCH(LMP_BY_NODE!$A21,DA_LMP_Basis!$C$23:$AF$23,0)))</f>
        <v>67.832904150151464</v>
      </c>
      <c r="IR21" s="30">
        <f>ENERGY_PRICING!IT$19*(1+INDEX(DA_LMP_Basis!$C$23:$AF$35,MATCH(LMP_BY_NODE!IR$1,DA_LMP_Basis!$C$23:$C$35,0),MATCH(LMP_BY_NODE!$A21,DA_LMP_Basis!$C$23:$AF$23,0)))</f>
        <v>67.242239474917398</v>
      </c>
      <c r="IS21" s="30">
        <f>ENERGY_PRICING!IU$19*(1+INDEX(DA_LMP_Basis!$C$23:$AF$35,MATCH(LMP_BY_NODE!IS$1,DA_LMP_Basis!$C$23:$C$35,0),MATCH(LMP_BY_NODE!$A21,DA_LMP_Basis!$C$23:$AF$23,0)))</f>
        <v>90.768824587877461</v>
      </c>
      <c r="IT21" s="30">
        <f>ENERGY_PRICING!IV$19*(1+INDEX(DA_LMP_Basis!$C$23:$AF$35,MATCH(LMP_BY_NODE!IT$1,DA_LMP_Basis!$C$23:$C$35,0),MATCH(LMP_BY_NODE!$A21,DA_LMP_Basis!$C$23:$AF$23,0)))</f>
        <v>136.54476948537044</v>
      </c>
      <c r="IU21" s="30">
        <f>ENERGY_PRICING!IW$19*(1+INDEX(DA_LMP_Basis!$C$23:$AF$35,MATCH(LMP_BY_NODE!IU$1,DA_LMP_Basis!$C$23:$C$35,0),MATCH(LMP_BY_NODE!$A21,DA_LMP_Basis!$C$23:$AF$23,0)))</f>
        <v>236.0004860401809</v>
      </c>
      <c r="IV21" s="30">
        <f>ENERGY_PRICING!IX$19*(1+INDEX(DA_LMP_Basis!$C$23:$AF$35,MATCH(LMP_BY_NODE!IV$1,DA_LMP_Basis!$C$23:$C$35,0),MATCH(LMP_BY_NODE!$A21,DA_LMP_Basis!$C$23:$AF$23,0)))</f>
        <v>214.85633564127468</v>
      </c>
      <c r="IW21" s="30">
        <f>ENERGY_PRICING!IY$19*(1+INDEX(DA_LMP_Basis!$C$23:$AF$35,MATCH(LMP_BY_NODE!IW$1,DA_LMP_Basis!$C$23:$C$35,0),MATCH(LMP_BY_NODE!$A21,DA_LMP_Basis!$C$23:$AF$23,0)))</f>
        <v>125.98832246108279</v>
      </c>
      <c r="IX21" s="30">
        <f>ENERGY_PRICING!IZ$19*(1+INDEX(DA_LMP_Basis!$C$23:$AF$35,MATCH(LMP_BY_NODE!IX$1,DA_LMP_Basis!$C$23:$C$35,0),MATCH(LMP_BY_NODE!$A21,DA_LMP_Basis!$C$23:$AF$23,0)))</f>
        <v>96.809624765124397</v>
      </c>
      <c r="IY21" s="30">
        <f>ENERGY_PRICING!JA$19*(1+INDEX(DA_LMP_Basis!$C$23:$AF$35,MATCH(LMP_BY_NODE!IY$1,DA_LMP_Basis!$C$23:$C$35,0),MATCH(LMP_BY_NODE!$A21,DA_LMP_Basis!$C$23:$AF$23,0)))</f>
        <v>72.22364765277861</v>
      </c>
      <c r="IZ21" s="30">
        <f>ENERGY_PRICING!JB$19*(1+INDEX(DA_LMP_Basis!$C$23:$AF$35,MATCH(LMP_BY_NODE!IZ$1,DA_LMP_Basis!$C$23:$C$35,0),MATCH(LMP_BY_NODE!$A21,DA_LMP_Basis!$C$23:$AF$23,0)))</f>
        <v>78.21919435134042</v>
      </c>
      <c r="JA21" s="30">
        <f>ENERGY_PRICING!JC$19*(1+INDEX(DA_LMP_Basis!$C$23:$AF$35,MATCH(LMP_BY_NODE!JA$1,DA_LMP_Basis!$C$23:$C$35,0),MATCH(LMP_BY_NODE!$A21,DA_LMP_Basis!$C$23:$AF$23,0)))</f>
        <v>100.59298393000616</v>
      </c>
      <c r="JB21" s="30">
        <f>ENERGY_PRICING!JD$19*(1+INDEX(DA_LMP_Basis!$C$23:$AF$35,MATCH(LMP_BY_NODE!JB$1,DA_LMP_Basis!$C$23:$C$35,0),MATCH(LMP_BY_NODE!$A21,DA_LMP_Basis!$C$23:$AF$23,0)))</f>
        <v>101.97524549351982</v>
      </c>
      <c r="JC21" s="30">
        <f>ENERGY_PRICING!JE$19*(1+INDEX(DA_LMP_Basis!$C$23:$AF$35,MATCH(LMP_BY_NODE!JC$1,DA_LMP_Basis!$C$23:$C$35,0),MATCH(LMP_BY_NODE!$A21,DA_LMP_Basis!$C$23:$AF$23,0)))</f>
        <v>69.114628798299336</v>
      </c>
      <c r="JD21" s="30">
        <f>ENERGY_PRICING!JF$19*(1+INDEX(DA_LMP_Basis!$C$23:$AF$35,MATCH(LMP_BY_NODE!JD$1,DA_LMP_Basis!$C$23:$C$35,0),MATCH(LMP_BY_NODE!$A21,DA_LMP_Basis!$C$23:$AF$23,0)))</f>
        <v>68.512803323118362</v>
      </c>
      <c r="JE21" s="30">
        <f>ENERGY_PRICING!JG$19*(1+INDEX(DA_LMP_Basis!$C$23:$AF$35,MATCH(LMP_BY_NODE!JE$1,DA_LMP_Basis!$C$23:$C$35,0),MATCH(LMP_BY_NODE!$A21,DA_LMP_Basis!$C$23:$AF$23,0)))</f>
        <v>91.475967165423725</v>
      </c>
      <c r="JF21" s="30">
        <f>ENERGY_PRICING!JH$19*(1+INDEX(DA_LMP_Basis!$C$23:$AF$35,MATCH(LMP_BY_NODE!JF$1,DA_LMP_Basis!$C$23:$C$35,0),MATCH(LMP_BY_NODE!$A21,DA_LMP_Basis!$C$23:$AF$23,0)))</f>
        <v>137.55079544183104</v>
      </c>
      <c r="JG21" s="30">
        <f>ENERGY_PRICING!JI$19*(1+INDEX(DA_LMP_Basis!$C$23:$AF$35,MATCH(LMP_BY_NODE!JG$1,DA_LMP_Basis!$C$23:$C$35,0),MATCH(LMP_BY_NODE!$A21,DA_LMP_Basis!$C$23:$AF$23,0)))</f>
        <v>237.41424386893826</v>
      </c>
      <c r="JH21" s="30">
        <f>ENERGY_PRICING!JJ$19*(1+INDEX(DA_LMP_Basis!$C$23:$AF$35,MATCH(LMP_BY_NODE!JH$1,DA_LMP_Basis!$C$23:$C$35,0),MATCH(LMP_BY_NODE!$A21,DA_LMP_Basis!$C$23:$AF$23,0)))</f>
        <v>216.14342971327275</v>
      </c>
      <c r="JI21" s="30">
        <f>ENERGY_PRICING!JK$19*(1+INDEX(DA_LMP_Basis!$C$23:$AF$35,MATCH(LMP_BY_NODE!JI$1,DA_LMP_Basis!$C$23:$C$35,0),MATCH(LMP_BY_NODE!$A21,DA_LMP_Basis!$C$23:$AF$23,0)))</f>
        <v>127.50333155582658</v>
      </c>
      <c r="JJ21" s="30">
        <f>ENERGY_PRICING!JL$19*(1+INDEX(DA_LMP_Basis!$C$23:$AF$35,MATCH(LMP_BY_NODE!JJ$1,DA_LMP_Basis!$C$23:$C$35,0),MATCH(LMP_BY_NODE!$A21,DA_LMP_Basis!$C$23:$AF$23,0)))</f>
        <v>99.125224303447695</v>
      </c>
      <c r="JK21" s="30">
        <f>ENERGY_PRICING!JM$19*(1+INDEX(DA_LMP_Basis!$C$23:$AF$35,MATCH(LMP_BY_NODE!JK$1,DA_LMP_Basis!$C$23:$C$35,0),MATCH(LMP_BY_NODE!$A21,DA_LMP_Basis!$C$23:$AF$23,0)))</f>
        <v>73.951172633549405</v>
      </c>
      <c r="JL21" s="30">
        <f>ENERGY_PRICING!JN$19*(1+INDEX(DA_LMP_Basis!$C$23:$AF$35,MATCH(LMP_BY_NODE!JL$1,DA_LMP_Basis!$C$23:$C$35,0),MATCH(LMP_BY_NODE!$A21,DA_LMP_Basis!$C$23:$AF$23,0)))</f>
        <v>80.090127440559812</v>
      </c>
      <c r="JM21" s="30">
        <f>ENERGY_PRICING!JO$19*(1+INDEX(DA_LMP_Basis!$C$23:$AF$35,MATCH(LMP_BY_NODE!JM$1,DA_LMP_Basis!$C$23:$C$35,0),MATCH(LMP_BY_NODE!$A21,DA_LMP_Basis!$C$23:$AF$23,0)))</f>
        <v>102.99907803182731</v>
      </c>
      <c r="JN21" s="30">
        <f>ENERGY_PRICING!JP$19*(1+INDEX(DA_LMP_Basis!$C$23:$AF$35,MATCH(LMP_BY_NODE!JN$1,DA_LMP_Basis!$C$23:$C$35,0),MATCH(LMP_BY_NODE!$A21,DA_LMP_Basis!$C$23:$AF$23,0)))</f>
        <v>104.41440205422438</v>
      </c>
      <c r="JO21" s="30">
        <f>ENERGY_PRICING!JQ$19*(1+INDEX(DA_LMP_Basis!$C$23:$AF$35,MATCH(LMP_BY_NODE!JO$1,DA_LMP_Basis!$C$23:$C$35,0),MATCH(LMP_BY_NODE!$A21,DA_LMP_Basis!$C$23:$AF$23,0)))</f>
        <v>70.767788831973846</v>
      </c>
      <c r="JP21" s="30">
        <f>ENERGY_PRICING!JR$19*(1+INDEX(DA_LMP_Basis!$C$23:$AF$35,MATCH(LMP_BY_NODE!JP$1,DA_LMP_Basis!$C$23:$C$35,0),MATCH(LMP_BY_NODE!$A21,DA_LMP_Basis!$C$23:$AF$23,0)))</f>
        <v>70.151568230317977</v>
      </c>
      <c r="JQ21" s="30">
        <f>ENERGY_PRICING!JS$19*(1+INDEX(DA_LMP_Basis!$C$23:$AF$35,MATCH(LMP_BY_NODE!JQ$1,DA_LMP_Basis!$C$23:$C$35,0),MATCH(LMP_BY_NODE!$A21,DA_LMP_Basis!$C$23:$AF$23,0)))</f>
        <v>92.388035017905381</v>
      </c>
      <c r="JR21" s="30">
        <f>ENERGY_PRICING!JT$19*(1+INDEX(DA_LMP_Basis!$C$23:$AF$35,MATCH(LMP_BY_NODE!JR$1,DA_LMP_Basis!$C$23:$C$35,0),MATCH(LMP_BY_NODE!$A21,DA_LMP_Basis!$C$23:$AF$23,0)))</f>
        <v>138.84836111357114</v>
      </c>
      <c r="JS21" s="30">
        <f>ENERGY_PRICING!JU$19*(1+INDEX(DA_LMP_Basis!$C$23:$AF$35,MATCH(LMP_BY_NODE!JS$1,DA_LMP_Basis!$C$23:$C$35,0),MATCH(LMP_BY_NODE!$A21,DA_LMP_Basis!$C$23:$AF$23,0)))</f>
        <v>236.45401688153777</v>
      </c>
      <c r="JT21" s="30">
        <f>ENERGY_PRICING!JV$19*(1+INDEX(DA_LMP_Basis!$C$23:$AF$35,MATCH(LMP_BY_NODE!JT$1,DA_LMP_Basis!$C$23:$C$35,0),MATCH(LMP_BY_NODE!$A21,DA_LMP_Basis!$C$23:$AF$23,0)))</f>
        <v>215.26923298868803</v>
      </c>
      <c r="JU21" s="30">
        <f>ENERGY_PRICING!JW$19*(1+INDEX(DA_LMP_Basis!$C$23:$AF$35,MATCH(LMP_BY_NODE!JU$1,DA_LMP_Basis!$C$23:$C$35,0),MATCH(LMP_BY_NODE!$A21,DA_LMP_Basis!$C$23:$AF$23,0)))</f>
        <v>126.47433451733885</v>
      </c>
      <c r="JV21" s="30">
        <f>ENERGY_PRICING!JX$19*(1+INDEX(DA_LMP_Basis!$C$23:$AF$35,MATCH(LMP_BY_NODE!JV$1,DA_LMP_Basis!$C$23:$C$35,0),MATCH(LMP_BY_NODE!$A21,DA_LMP_Basis!$C$23:$AF$23,0)))</f>
        <v>97.5524647236373</v>
      </c>
      <c r="JW21" s="30">
        <f>ENERGY_PRICING!JY$19*(1+INDEX(DA_LMP_Basis!$C$23:$AF$35,MATCH(LMP_BY_NODE!JW$1,DA_LMP_Basis!$C$23:$C$35,0),MATCH(LMP_BY_NODE!$A21,DA_LMP_Basis!$C$23:$AF$23,0)))</f>
        <v>72.777834403901821</v>
      </c>
      <c r="JX21" s="30">
        <f>ENERGY_PRICING!JZ$19*(1+INDEX(DA_LMP_Basis!$C$23:$AF$35,MATCH(LMP_BY_NODE!JX$1,DA_LMP_Basis!$C$23:$C$35,0),MATCH(LMP_BY_NODE!$A21,DA_LMP_Basis!$C$23:$AF$23,0)))</f>
        <v>78.819386152804711</v>
      </c>
      <c r="JY21" s="30">
        <f>ENERGY_PRICING!KA$19*(1+INDEX(DA_LMP_Basis!$C$23:$AF$35,MATCH(LMP_BY_NODE!JY$1,DA_LMP_Basis!$C$23:$C$35,0),MATCH(LMP_BY_NODE!$A21,DA_LMP_Basis!$C$23:$AF$23,0)))</f>
        <v>101.36485437357567</v>
      </c>
      <c r="JZ21" s="30">
        <f>ENERGY_PRICING!KB$19*(1+INDEX(DA_LMP_Basis!$C$23:$AF$35,MATCH(LMP_BY_NODE!JZ$1,DA_LMP_Basis!$C$23:$C$35,0),MATCH(LMP_BY_NODE!$A21,DA_LMP_Basis!$C$23:$AF$23,0)))</f>
        <v>102.75772231145537</v>
      </c>
      <c r="KA21" s="30">
        <f>ENERGY_PRICING!KC$19*(1+INDEX(DA_LMP_Basis!$C$23:$AF$35,MATCH(LMP_BY_NODE!KA$1,DA_LMP_Basis!$C$23:$C$35,0),MATCH(LMP_BY_NODE!$A21,DA_LMP_Basis!$C$23:$AF$23,0)))</f>
        <v>69.64495941484418</v>
      </c>
      <c r="KB21" s="30">
        <f>ENERGY_PRICING!KD$19*(1+INDEX(DA_LMP_Basis!$C$23:$AF$35,MATCH(LMP_BY_NODE!KB$1,DA_LMP_Basis!$C$23:$C$35,0),MATCH(LMP_BY_NODE!$A21,DA_LMP_Basis!$C$23:$AF$23,0)))</f>
        <v>69.038516010277561</v>
      </c>
      <c r="KC21" s="30">
        <f>ENERGY_PRICING!KE$19*(1+INDEX(DA_LMP_Basis!$C$23:$AF$35,MATCH(LMP_BY_NODE!KC$1,DA_LMP_Basis!$C$23:$C$35,0),MATCH(LMP_BY_NODE!$A21,DA_LMP_Basis!$C$23:$AF$23,0)))</f>
        <v>91.768556809913377</v>
      </c>
      <c r="KD21" s="30">
        <f>ENERGY_PRICING!KF$19*(1+INDEX(DA_LMP_Basis!$C$23:$AF$35,MATCH(LMP_BY_NODE!KD$1,DA_LMP_Basis!$C$23:$C$35,0),MATCH(LMP_BY_NODE!$A21,DA_LMP_Basis!$C$23:$AF$23,0)))</f>
        <v>137.96705205866434</v>
      </c>
      <c r="KE21" s="30">
        <f>ENERGY_PRICING!KG$19*(1+INDEX(DA_LMP_Basis!$C$23:$AF$35,MATCH(LMP_BY_NODE!KE$1,DA_LMP_Basis!$C$23:$C$35,0),MATCH(LMP_BY_NODE!$A21,DA_LMP_Basis!$C$23:$AF$23,0)))</f>
        <v>238.06324172256453</v>
      </c>
      <c r="KF21" s="30">
        <f>ENERGY_PRICING!KH$19*(1+INDEX(DA_LMP_Basis!$C$23:$AF$35,MATCH(LMP_BY_NODE!KF$1,DA_LMP_Basis!$C$23:$C$35,0),MATCH(LMP_BY_NODE!$A21,DA_LMP_Basis!$C$23:$AF$23,0)))</f>
        <v>216.73428146535539</v>
      </c>
      <c r="KG21" s="30">
        <f>ENERGY_PRICING!KI$19*(1+INDEX(DA_LMP_Basis!$C$23:$AF$35,MATCH(LMP_BY_NODE!KG$1,DA_LMP_Basis!$C$23:$C$35,0),MATCH(LMP_BY_NODE!$A21,DA_LMP_Basis!$C$23:$AF$23,0)))</f>
        <v>128.19880968561151</v>
      </c>
      <c r="KH21" s="30">
        <f>ENERGY_PRICING!KJ$19*(1+INDEX(DA_LMP_Basis!$C$23:$AF$35,MATCH(LMP_BY_NODE!KH$1,DA_LMP_Basis!$C$23:$C$35,0),MATCH(LMP_BY_NODE!$A21,DA_LMP_Basis!$C$23:$AF$23,0)))</f>
        <v>100.18822045431654</v>
      </c>
      <c r="KI21" s="30">
        <f>ENERGY_PRICING!KK$19*(1+INDEX(DA_LMP_Basis!$C$23:$AF$35,MATCH(LMP_BY_NODE!KI$1,DA_LMP_Basis!$C$23:$C$35,0),MATCH(LMP_BY_NODE!$A21,DA_LMP_Basis!$C$23:$AF$23,0)))</f>
        <v>74.744208033106801</v>
      </c>
      <c r="KJ21" s="30">
        <f>ENERGY_PRICING!KL$19*(1+INDEX(DA_LMP_Basis!$C$23:$AF$35,MATCH(LMP_BY_NODE!KJ$1,DA_LMP_Basis!$C$23:$C$35,0),MATCH(LMP_BY_NODE!$A21,DA_LMP_Basis!$C$23:$AF$23,0)))</f>
        <v>80.948995582247846</v>
      </c>
      <c r="KK21" s="30">
        <f>ENERGY_PRICING!KM$19*(1+INDEX(DA_LMP_Basis!$C$23:$AF$35,MATCH(LMP_BY_NODE!KK$1,DA_LMP_Basis!$C$23:$C$35,0),MATCH(LMP_BY_NODE!$A21,DA_LMP_Basis!$C$23:$AF$23,0)))</f>
        <v>104.10361650082189</v>
      </c>
      <c r="KL21" s="30">
        <f>ENERGY_PRICING!KN$19*(1+INDEX(DA_LMP_Basis!$C$23:$AF$35,MATCH(LMP_BY_NODE!KL$1,DA_LMP_Basis!$C$23:$C$35,0),MATCH(LMP_BY_NODE!$A21,DA_LMP_Basis!$C$23:$AF$23,0)))</f>
        <v>105.53411813314229</v>
      </c>
      <c r="KM21" s="30">
        <f>ENERGY_PRICING!KO$19*(1+INDEX(DA_LMP_Basis!$C$23:$AF$35,MATCH(LMP_BY_NODE!KM$1,DA_LMP_Basis!$C$23:$C$35,0),MATCH(LMP_BY_NODE!$A21,DA_LMP_Basis!$C$23:$AF$23,0)))</f>
        <v>71.526686354400638</v>
      </c>
      <c r="KN21" s="30">
        <f>ENERGY_PRICING!KP$19*(1+INDEX(DA_LMP_Basis!$C$23:$AF$35,MATCH(LMP_BY_NODE!KN$1,DA_LMP_Basis!$C$23:$C$35,0),MATCH(LMP_BY_NODE!$A21,DA_LMP_Basis!$C$23:$AF$23,0)))</f>
        <v>70.903857544468337</v>
      </c>
      <c r="KO21" s="30">
        <f>ENERGY_PRICING!KQ$19*(1+INDEX(DA_LMP_Basis!$C$23:$AF$35,MATCH(LMP_BY_NODE!KO$1,DA_LMP_Basis!$C$23:$C$35,0),MATCH(LMP_BY_NODE!$A21,DA_LMP_Basis!$C$23:$AF$23,0)))</f>
        <v>92.806727715184664</v>
      </c>
      <c r="KP21" s="30">
        <f>ENERGY_PRICING!KR$19*(1+INDEX(DA_LMP_Basis!$C$23:$AF$35,MATCH(LMP_BY_NODE!KP$1,DA_LMP_Basis!$C$23:$C$35,0),MATCH(LMP_BY_NODE!$A21,DA_LMP_Basis!$C$23:$AF$23,0)))</f>
        <v>139.44401994478596</v>
      </c>
      <c r="KQ21" s="30">
        <f>ENERGY_PRICING!KS$19*(1+INDEX(DA_LMP_Basis!$C$23:$AF$35,MATCH(LMP_BY_NODE!KQ$1,DA_LMP_Basis!$C$23:$C$35,0),MATCH(LMP_BY_NODE!$A21,DA_LMP_Basis!$C$23:$AF$23,0)))</f>
        <v>239.6080932633237</v>
      </c>
      <c r="KR21" s="30">
        <f>ENERGY_PRICING!KT$19*(1+INDEX(DA_LMP_Basis!$C$23:$AF$35,MATCH(LMP_BY_NODE!KR$1,DA_LMP_Basis!$C$23:$C$35,0),MATCH(LMP_BY_NODE!$A21,DA_LMP_Basis!$C$23:$AF$23,0)))</f>
        <v>218.14072408217601</v>
      </c>
      <c r="KS21" s="30">
        <f>ENERGY_PRICING!KU$19*(1+INDEX(DA_LMP_Basis!$C$23:$AF$35,MATCH(LMP_BY_NODE!KS$1,DA_LMP_Basis!$C$23:$C$35,0),MATCH(LMP_BY_NODE!$A21,DA_LMP_Basis!$C$23:$AF$23,0)))</f>
        <v>129.85430123209241</v>
      </c>
      <c r="KT21" s="30">
        <f>ENERGY_PRICING!KV$19*(1+INDEX(DA_LMP_Basis!$C$23:$AF$35,MATCH(LMP_BY_NODE!KT$1,DA_LMP_Basis!$C$23:$C$35,0),MATCH(LMP_BY_NODE!$A21,DA_LMP_Basis!$C$23:$AF$23,0)))</f>
        <v>102.71853890192799</v>
      </c>
      <c r="KU21" s="30">
        <f>ENERGY_PRICING!KW$19*(1+INDEX(DA_LMP_Basis!$C$23:$AF$35,MATCH(LMP_BY_NODE!KU$1,DA_LMP_Basis!$C$23:$C$35,0),MATCH(LMP_BY_NODE!$A21,DA_LMP_Basis!$C$23:$AF$23,0)))</f>
        <v>76.631921454711218</v>
      </c>
      <c r="KV21" s="30">
        <f>ENERGY_PRICING!KX$19*(1+INDEX(DA_LMP_Basis!$C$23:$AF$35,MATCH(LMP_BY_NODE!KV$1,DA_LMP_Basis!$C$23:$C$35,0),MATCH(LMP_BY_NODE!$A21,DA_LMP_Basis!$C$23:$AF$23,0)))</f>
        <v>82.993414935227321</v>
      </c>
      <c r="KW21" s="30">
        <f>ENERGY_PRICING!KY$19*(1+INDEX(DA_LMP_Basis!$C$23:$AF$35,MATCH(LMP_BY_NODE!KW$1,DA_LMP_Basis!$C$23:$C$35,0),MATCH(LMP_BY_NODE!$A21,DA_LMP_Basis!$C$23:$AF$23,0)))</f>
        <v>106.73282081347067</v>
      </c>
      <c r="KX21" s="30">
        <f>ENERGY_PRICING!KZ$19*(1+INDEX(DA_LMP_Basis!$C$23:$AF$35,MATCH(LMP_BY_NODE!KX$1,DA_LMP_Basis!$C$23:$C$35,0),MATCH(LMP_BY_NODE!$A21,DA_LMP_Basis!$C$23:$AF$23,0)))</f>
        <v>108.19945069173839</v>
      </c>
      <c r="KY21" s="30">
        <f>ENERGY_PRICING!LA$19*(1+INDEX(DA_LMP_Basis!$C$23:$AF$35,MATCH(LMP_BY_NODE!KY$1,DA_LMP_Basis!$C$23:$C$35,0),MATCH(LMP_BY_NODE!$A21,DA_LMP_Basis!$C$23:$AF$23,0)))</f>
        <v>73.333139180474959</v>
      </c>
      <c r="KZ21" s="30">
        <f>ENERGY_PRICING!LB$19*(1+INDEX(DA_LMP_Basis!$C$23:$AF$35,MATCH(LMP_BY_NODE!KZ$1,DA_LMP_Basis!$C$23:$C$35,0),MATCH(LMP_BY_NODE!$A21,DA_LMP_Basis!$C$23:$AF$23,0)))</f>
        <v>72.694580425242407</v>
      </c>
      <c r="LA21" s="30">
        <f>ENERGY_PRICING!LC$19*(1+INDEX(DA_LMP_Basis!$C$23:$AF$35,MATCH(LMP_BY_NODE!LA$1,DA_LMP_Basis!$C$23:$C$35,0),MATCH(LMP_BY_NODE!$A21,DA_LMP_Basis!$C$23:$AF$23,0)))</f>
        <v>93.803369005879844</v>
      </c>
      <c r="LB21" s="30">
        <f>ENERGY_PRICING!LD$19*(1+INDEX(DA_LMP_Basis!$C$23:$AF$35,MATCH(LMP_BY_NODE!LB$1,DA_LMP_Basis!$C$23:$C$35,0),MATCH(LMP_BY_NODE!$A21,DA_LMP_Basis!$C$23:$AF$23,0)))</f>
        <v>140.86190516278384</v>
      </c>
      <c r="LC21" s="30">
        <f>ENERGY_PRICING!LE$19*(1+INDEX(DA_LMP_Basis!$C$23:$AF$35,MATCH(LMP_BY_NODE!LC$1,DA_LMP_Basis!$C$23:$C$35,0),MATCH(LMP_BY_NODE!$A21,DA_LMP_Basis!$C$23:$AF$23,0)))</f>
        <v>241.29848724813999</v>
      </c>
      <c r="LD21" s="30">
        <f>ENERGY_PRICING!LF$19*(1+INDEX(DA_LMP_Basis!$C$23:$AF$35,MATCH(LMP_BY_NODE!LD$1,DA_LMP_Basis!$C$23:$C$35,0),MATCH(LMP_BY_NODE!$A21,DA_LMP_Basis!$C$23:$AF$23,0)))</f>
        <v>219.679669460898</v>
      </c>
      <c r="LE21" s="30">
        <f>ENERGY_PRICING!LG$19*(1+INDEX(DA_LMP_Basis!$C$23:$AF$35,MATCH(LMP_BY_NODE!LE$1,DA_LMP_Basis!$C$23:$C$35,0),MATCH(LMP_BY_NODE!$A21,DA_LMP_Basis!$C$23:$AF$23,0)))</f>
        <v>131.66575875940296</v>
      </c>
      <c r="LF21" s="30">
        <f>ENERGY_PRICING!LH$19*(1+INDEX(DA_LMP_Basis!$C$23:$AF$35,MATCH(LMP_BY_NODE!LF$1,DA_LMP_Basis!$C$23:$C$35,0),MATCH(LMP_BY_NODE!$A21,DA_LMP_Basis!$C$23:$AF$23,0)))</f>
        <v>105.4872418941975</v>
      </c>
      <c r="LG21" s="30">
        <f>ENERGY_PRICING!LI$19*(1+INDEX(DA_LMP_Basis!$C$23:$AF$35,MATCH(LMP_BY_NODE!LG$1,DA_LMP_Basis!$C$23:$C$35,0),MATCH(LMP_BY_NODE!$A21,DA_LMP_Basis!$C$23:$AF$23,0)))</f>
        <v>78.697478777694513</v>
      </c>
      <c r="LH21" s="30">
        <f>ENERGY_PRICING!LJ$19*(1+INDEX(DA_LMP_Basis!$C$23:$AF$35,MATCH(LMP_BY_NODE!LH$1,DA_LMP_Basis!$C$23:$C$35,0),MATCH(LMP_BY_NODE!$A21,DA_LMP_Basis!$C$23:$AF$23,0)))</f>
        <v>85.230441656267615</v>
      </c>
      <c r="LI21" s="30">
        <f>ENERGY_PRICING!LK$19*(1+INDEX(DA_LMP_Basis!$C$23:$AF$35,MATCH(LMP_BY_NODE!LI$1,DA_LMP_Basis!$C$23:$C$35,0),MATCH(LMP_BY_NODE!$A21,DA_LMP_Basis!$C$23:$AF$23,0)))</f>
        <v>109.60972583488812</v>
      </c>
      <c r="LJ21" s="30">
        <f>ENERGY_PRICING!LL$19*(1+INDEX(DA_LMP_Basis!$C$23:$AF$35,MATCH(LMP_BY_NODE!LJ$1,DA_LMP_Basis!$C$23:$C$35,0),MATCH(LMP_BY_NODE!$A21,DA_LMP_Basis!$C$23:$AF$23,0)))</f>
        <v>111.11588764746801</v>
      </c>
      <c r="LK21" s="30">
        <f>ENERGY_PRICING!LM$19*(1+INDEX(DA_LMP_Basis!$C$23:$AF$35,MATCH(LMP_BY_NODE!LK$1,DA_LMP_Basis!$C$23:$C$35,0),MATCH(LMP_BY_NODE!$A21,DA_LMP_Basis!$C$23:$AF$23,0)))</f>
        <v>75.309780243052288</v>
      </c>
      <c r="LL21" s="30">
        <f>ENERGY_PRICING!LN$19*(1+INDEX(DA_LMP_Basis!$C$23:$AF$35,MATCH(LMP_BY_NODE!LL$1,DA_LMP_Basis!$C$23:$C$35,0),MATCH(LMP_BY_NODE!$A21,DA_LMP_Basis!$C$23:$AF$23,0)))</f>
        <v>74.654009604207957</v>
      </c>
      <c r="LM21" s="30">
        <f>ENERGY_PRICING!LO$19*(1+INDEX(DA_LMP_Basis!$C$23:$AF$35,MATCH(LMP_BY_NODE!LM$1,DA_LMP_Basis!$C$23:$C$35,0),MATCH(LMP_BY_NODE!$A21,DA_LMP_Basis!$C$23:$AF$23,0)))</f>
        <v>94.89390515020267</v>
      </c>
      <c r="LN21" s="30">
        <f>ENERGY_PRICING!LP$19*(1+INDEX(DA_LMP_Basis!$C$23:$AF$35,MATCH(LMP_BY_NODE!LN$1,DA_LMP_Basis!$C$23:$C$35,0),MATCH(LMP_BY_NODE!$A21,DA_LMP_Basis!$C$23:$AF$23,0)))</f>
        <v>142.41337116480867</v>
      </c>
      <c r="LO21" s="30">
        <f>ENERGY_PRICING!LQ$19*(1+INDEX(DA_LMP_Basis!$C$23:$AF$35,MATCH(LMP_BY_NODE!LO$1,DA_LMP_Basis!$C$23:$C$35,0),MATCH(LMP_BY_NODE!$A21,DA_LMP_Basis!$C$23:$AF$23,0)))</f>
        <v>243.03146300291084</v>
      </c>
      <c r="LP21" s="30">
        <f>ENERGY_PRICING!LR$19*(1+INDEX(DA_LMP_Basis!$C$23:$AF$35,MATCH(LMP_BY_NODE!LP$1,DA_LMP_Basis!$C$23:$C$35,0),MATCH(LMP_BY_NODE!$A21,DA_LMP_Basis!$C$23:$AF$23,0)))</f>
        <v>221.25738155239699</v>
      </c>
      <c r="LQ21" s="30">
        <f>ENERGY_PRICING!LS$19*(1+INDEX(DA_LMP_Basis!$C$23:$AF$35,MATCH(LMP_BY_NODE!LQ$1,DA_LMP_Basis!$C$23:$C$35,0),MATCH(LMP_BY_NODE!$A21,DA_LMP_Basis!$C$23:$AF$23,0)))</f>
        <v>133.52284770069355</v>
      </c>
      <c r="LR21" s="30">
        <f>ENERGY_PRICING!LT$19*(1+INDEX(DA_LMP_Basis!$C$23:$AF$35,MATCH(LMP_BY_NODE!LR$1,DA_LMP_Basis!$C$23:$C$35,0),MATCH(LMP_BY_NODE!$A21,DA_LMP_Basis!$C$23:$AF$23,0)))</f>
        <v>108.32568973586211</v>
      </c>
      <c r="LS21" s="30">
        <f>ENERGY_PRICING!LU$19*(1+INDEX(DA_LMP_Basis!$C$23:$AF$35,MATCH(LMP_BY_NODE!LS$1,DA_LMP_Basis!$C$23:$C$35,0),MATCH(LMP_BY_NODE!$A21,DA_LMP_Basis!$C$23:$AF$23,0)))</f>
        <v>80.815068400570809</v>
      </c>
      <c r="LT21" s="30">
        <f>ENERGY_PRICING!LV$19*(1+INDEX(DA_LMP_Basis!$C$23:$AF$35,MATCH(LMP_BY_NODE!LT$1,DA_LMP_Basis!$C$23:$C$35,0),MATCH(LMP_BY_NODE!$A21,DA_LMP_Basis!$C$23:$AF$23,0)))</f>
        <v>87.523820066957299</v>
      </c>
      <c r="LU21" s="30">
        <f>ENERGY_PRICING!LW$19*(1+INDEX(DA_LMP_Basis!$C$23:$AF$35,MATCH(LMP_BY_NODE!LU$1,DA_LMP_Basis!$C$23:$C$35,0),MATCH(LMP_BY_NODE!$A21,DA_LMP_Basis!$C$23:$AF$23,0)))</f>
        <v>112.55910136253287</v>
      </c>
      <c r="LV21" s="30">
        <f>ENERGY_PRICING!LX$19*(1+INDEX(DA_LMP_Basis!$C$23:$AF$35,MATCH(LMP_BY_NODE!LV$1,DA_LMP_Basis!$C$23:$C$35,0),MATCH(LMP_BY_NODE!$A21,DA_LMP_Basis!$C$23:$AF$23,0)))</f>
        <v>114.10579093628412</v>
      </c>
      <c r="LW21" s="30">
        <f>ENERGY_PRICING!LY$19*(1+INDEX(DA_LMP_Basis!$C$23:$AF$35,MATCH(LMP_BY_NODE!LW$1,DA_LMP_Basis!$C$23:$C$35,0),MATCH(LMP_BY_NODE!$A21,DA_LMP_Basis!$C$23:$AF$23,0)))</f>
        <v>77.336213765710212</v>
      </c>
      <c r="LX21" s="30">
        <f>ENERGY_PRICING!LZ$19*(1+INDEX(DA_LMP_Basis!$C$23:$AF$35,MATCH(LMP_BY_NODE!LX$1,DA_LMP_Basis!$C$23:$C$35,0),MATCH(LMP_BY_NODE!$A21,DA_LMP_Basis!$C$23:$AF$23,0)))</f>
        <v>76.662797668315349</v>
      </c>
      <c r="LY21" s="30">
        <f>ENERGY_PRICING!MA$19*(1+INDEX(DA_LMP_Basis!$C$23:$AF$35,MATCH(LMP_BY_NODE!LY$1,DA_LMP_Basis!$C$23:$C$35,0),MATCH(LMP_BY_NODE!$A21,DA_LMP_Basis!$C$23:$AF$23,0)))</f>
        <v>96.011912380936025</v>
      </c>
      <c r="LZ21" s="30">
        <f>ENERGY_PRICING!MB$19*(1+INDEX(DA_LMP_Basis!$C$23:$AF$35,MATCH(LMP_BY_NODE!LZ$1,DA_LMP_Basis!$C$23:$C$35,0),MATCH(LMP_BY_NODE!$A21,DA_LMP_Basis!$C$23:$AF$23,0)))</f>
        <v>144.00391927963324</v>
      </c>
      <c r="MA21" s="30">
        <f>ENERGY_PRICING!MC$19*(1+INDEX(DA_LMP_Basis!$C$23:$AF$35,MATCH(LMP_BY_NODE!MA$1,DA_LMP_Basis!$C$23:$C$35,0),MATCH(LMP_BY_NODE!$A21,DA_LMP_Basis!$C$23:$AF$23,0)))</f>
        <v>245.33555127025832</v>
      </c>
      <c r="MB21" s="30">
        <f>ENERGY_PRICING!MD$19*(1+INDEX(DA_LMP_Basis!$C$23:$AF$35,MATCH(LMP_BY_NODE!MB$1,DA_LMP_Basis!$C$23:$C$35,0),MATCH(LMP_BY_NODE!$A21,DA_LMP_Basis!$C$23:$AF$23,0)))</f>
        <v>223.35503808871468</v>
      </c>
      <c r="MC21" s="30">
        <f>ENERGY_PRICING!ME$19*(1+INDEX(DA_LMP_Basis!$C$23:$AF$35,MATCH(LMP_BY_NODE!MC$1,DA_LMP_Basis!$C$23:$C$35,0),MATCH(LMP_BY_NODE!$A21,DA_LMP_Basis!$C$23:$AF$23,0)))</f>
        <v>135.99195139661575</v>
      </c>
      <c r="MD21" s="30">
        <f>ENERGY_PRICING!MF$19*(1+INDEX(DA_LMP_Basis!$C$23:$AF$35,MATCH(LMP_BY_NODE!MD$1,DA_LMP_Basis!$C$23:$C$35,0),MATCH(LMP_BY_NODE!$A21,DA_LMP_Basis!$C$23:$AF$23,0)))</f>
        <v>112.09956502029847</v>
      </c>
      <c r="ME21" s="30">
        <f>ENERGY_PRICING!MG$19*(1+INDEX(DA_LMP_Basis!$C$23:$AF$35,MATCH(LMP_BY_NODE!ME$1,DA_LMP_Basis!$C$23:$C$35,0),MATCH(LMP_BY_NODE!$A21,DA_LMP_Basis!$C$23:$AF$23,0)))</f>
        <v>83.630522333895541</v>
      </c>
      <c r="MF21" s="30">
        <f>ENERGY_PRICING!MH$19*(1+INDEX(DA_LMP_Basis!$C$23:$AF$35,MATCH(LMP_BY_NODE!MF$1,DA_LMP_Basis!$C$23:$C$35,0),MATCH(LMP_BY_NODE!$A21,DA_LMP_Basis!$C$23:$AF$23,0)))</f>
        <v>90.572995033260753</v>
      </c>
      <c r="MG21" s="30">
        <f>ENERGY_PRICING!MI$19*(1+INDEX(DA_LMP_Basis!$C$23:$AF$35,MATCH(LMP_BY_NODE!MG$1,DA_LMP_Basis!$C$23:$C$35,0),MATCH(LMP_BY_NODE!$A21,DA_LMP_Basis!$C$23:$AF$23,0)))</f>
        <v>116.48046121453299</v>
      </c>
      <c r="MH21" s="30">
        <f>ENERGY_PRICING!MJ$19*(1+INDEX(DA_LMP_Basis!$C$23:$AF$35,MATCH(LMP_BY_NODE!MH$1,DA_LMP_Basis!$C$23:$C$35,0),MATCH(LMP_BY_NODE!$A21,DA_LMP_Basis!$C$23:$AF$23,0)))</f>
        <v>118.0810347152577</v>
      </c>
      <c r="MI21" s="30">
        <f>ENERGY_PRICING!MK$19*(1+INDEX(DA_LMP_Basis!$C$23:$AF$35,MATCH(LMP_BY_NODE!MI$1,DA_LMP_Basis!$C$23:$C$35,0),MATCH(LMP_BY_NODE!$A21,DA_LMP_Basis!$C$23:$AF$23,0)))</f>
        <v>80.030470561433901</v>
      </c>
      <c r="MJ21" s="30">
        <f>ENERGY_PRICING!ML$19*(1+INDEX(DA_LMP_Basis!$C$23:$AF$35,MATCH(LMP_BY_NODE!MJ$1,DA_LMP_Basis!$C$23:$C$35,0),MATCH(LMP_BY_NODE!$A21,DA_LMP_Basis!$C$23:$AF$23,0)))</f>
        <v>79.333593839211289</v>
      </c>
      <c r="MK21" s="30">
        <f>ENERGY_PRICING!MM$19*(1+INDEX(DA_LMP_Basis!$C$23:$AF$35,MATCH(LMP_BY_NODE!MK$1,DA_LMP_Basis!$C$23:$C$35,0),MATCH(LMP_BY_NODE!$A21,DA_LMP_Basis!$C$23:$AF$23,0)))</f>
        <v>97.498365573400307</v>
      </c>
      <c r="ML21" s="30">
        <f>ENERGY_PRICING!MN$19*(1+INDEX(DA_LMP_Basis!$C$23:$AF$35,MATCH(LMP_BY_NODE!ML$1,DA_LMP_Basis!$C$23:$C$35,0),MATCH(LMP_BY_NODE!$A21,DA_LMP_Basis!$C$23:$AF$23,0)))</f>
        <v>146.11864202744425</v>
      </c>
      <c r="MM21" s="30">
        <f>ENERGY_PRICING!MO$19*(1+INDEX(DA_LMP_Basis!$C$23:$AF$35,MATCH(LMP_BY_NODE!MM$1,DA_LMP_Basis!$C$23:$C$35,0),MATCH(LMP_BY_NODE!$A21,DA_LMP_Basis!$C$23:$AF$23,0)))</f>
        <v>246.93725028139932</v>
      </c>
      <c r="MN21" s="30">
        <f>ENERGY_PRICING!MP$19*(1+INDEX(DA_LMP_Basis!$C$23:$AF$35,MATCH(LMP_BY_NODE!MN$1,DA_LMP_Basis!$C$23:$C$35,0),MATCH(LMP_BY_NODE!$A21,DA_LMP_Basis!$C$23:$AF$23,0)))</f>
        <v>224.81323500223888</v>
      </c>
      <c r="MO21" s="30">
        <f>ENERGY_PRICING!MQ$19*(1+INDEX(DA_LMP_Basis!$C$23:$AF$35,MATCH(LMP_BY_NODE!MO$1,DA_LMP_Basis!$C$23:$C$35,0),MATCH(LMP_BY_NODE!$A21,DA_LMP_Basis!$C$23:$AF$23,0)))</f>
        <v>137.70836174608385</v>
      </c>
      <c r="MP21" s="30">
        <f>ENERGY_PRICING!MR$19*(1+INDEX(DA_LMP_Basis!$C$23:$AF$35,MATCH(LMP_BY_NODE!MP$1,DA_LMP_Basis!$C$23:$C$35,0),MATCH(LMP_BY_NODE!$A21,DA_LMP_Basis!$C$23:$AF$23,0)))</f>
        <v>114.72299416444747</v>
      </c>
      <c r="MQ21" s="30">
        <f>ENERGY_PRICING!MS$19*(1+INDEX(DA_LMP_Basis!$C$23:$AF$35,MATCH(LMP_BY_NODE!MQ$1,DA_LMP_Basis!$C$23:$C$35,0),MATCH(LMP_BY_NODE!$A21,DA_LMP_Basis!$C$23:$AF$23,0)))</f>
        <v>85.587699862563184</v>
      </c>
      <c r="MR21" s="30">
        <f>ENERGY_PRICING!MT$19*(1+INDEX(DA_LMP_Basis!$C$23:$AF$35,MATCH(LMP_BY_NODE!MR$1,DA_LMP_Basis!$C$23:$C$35,0),MATCH(LMP_BY_NODE!$A21,DA_LMP_Basis!$C$23:$AF$23,0)))</f>
        <v>92.692644960538289</v>
      </c>
      <c r="MS21" s="30">
        <f>ENERGY_PRICING!MU$19*(1+INDEX(DA_LMP_Basis!$C$23:$AF$35,MATCH(LMP_BY_NODE!MS$1,DA_LMP_Basis!$C$23:$C$35,0),MATCH(LMP_BY_NODE!$A21,DA_LMP_Basis!$C$23:$AF$23,0)))</f>
        <v>119.20641502727786</v>
      </c>
      <c r="MT21" s="30">
        <f>ENERGY_PRICING!MV$19*(1+INDEX(DA_LMP_Basis!$C$23:$AF$35,MATCH(LMP_BY_NODE!MT$1,DA_LMP_Basis!$C$23:$C$35,0),MATCH(LMP_BY_NODE!$A21,DA_LMP_Basis!$C$23:$AF$23,0)))</f>
        <v>120.84444622169113</v>
      </c>
      <c r="MU21" s="30">
        <f>ENERGY_PRICING!MW$19*(1+INDEX(DA_LMP_Basis!$C$23:$AF$35,MATCH(LMP_BY_NODE!MU$1,DA_LMP_Basis!$C$23:$C$35,0),MATCH(LMP_BY_NODE!$A21,DA_LMP_Basis!$C$23:$AF$23,0)))</f>
        <v>81.903397265947049</v>
      </c>
      <c r="MV21" s="30">
        <f>ENERGY_PRICING!MX$19*(1+INDEX(DA_LMP_Basis!$C$23:$AF$35,MATCH(LMP_BY_NODE!MV$1,DA_LMP_Basis!$C$23:$C$35,0),MATCH(LMP_BY_NODE!$A21,DA_LMP_Basis!$C$23:$AF$23,0)))</f>
        <v>81.190211767658909</v>
      </c>
      <c r="MW21" s="30">
        <f>ENERGY_PRICING!MY$19*(1+INDEX(DA_LMP_Basis!$C$23:$AF$35,MATCH(LMP_BY_NODE!MW$1,DA_LMP_Basis!$C$23:$C$35,0),MATCH(LMP_BY_NODE!$A21,DA_LMP_Basis!$C$23:$AF$23,0)))</f>
        <v>98.531681285397028</v>
      </c>
      <c r="MX21" s="30">
        <f>ENERGY_PRICING!MZ$19*(1+INDEX(DA_LMP_Basis!$C$23:$AF$35,MATCH(LMP_BY_NODE!MX$1,DA_LMP_Basis!$C$23:$C$35,0),MATCH(LMP_BY_NODE!$A21,DA_LMP_Basis!$C$23:$AF$23,0)))</f>
        <v>147.58870260715707</v>
      </c>
    </row>
    <row r="22" spans="1:362" x14ac:dyDescent="0.25">
      <c r="A22" s="1">
        <v>4001</v>
      </c>
      <c r="B22" s="1" t="s">
        <v>62</v>
      </c>
      <c r="C22" s="30">
        <f>ENERGY_PRICING!E$20*(1+INDEX(DA_LMP_Basis!$C$23:$AF$35,MATCH(LMP_BY_NODE!C$1,DA_LMP_Basis!$C$23:$C$35,0),MATCH(LMP_BY_NODE!$A22,DA_LMP_Basis!$C$23:$AF$23,0)))</f>
        <v>44.404499098703027</v>
      </c>
      <c r="D22" s="30">
        <f>ENERGY_PRICING!F$20*(1+INDEX(DA_LMP_Basis!$C$23:$AF$35,MATCH(LMP_BY_NODE!D$1,DA_LMP_Basis!$C$23:$C$35,0),MATCH(LMP_BY_NODE!$A22,DA_LMP_Basis!$C$23:$AF$23,0)))</f>
        <v>43.437068357024977</v>
      </c>
      <c r="E22" s="30">
        <f>ENERGY_PRICING!G$20*(1+INDEX(DA_LMP_Basis!$C$23:$AF$35,MATCH(LMP_BY_NODE!E$1,DA_LMP_Basis!$C$23:$C$35,0),MATCH(LMP_BY_NODE!$A22,DA_LMP_Basis!$C$23:$AF$23,0)))</f>
        <v>33.020236341261054</v>
      </c>
      <c r="F22" s="30">
        <f>ENERGY_PRICING!H$20*(1+INDEX(DA_LMP_Basis!$C$23:$AF$35,MATCH(LMP_BY_NODE!F$1,DA_LMP_Basis!$C$23:$C$35,0),MATCH(LMP_BY_NODE!$A22,DA_LMP_Basis!$C$23:$AF$23,0)))</f>
        <v>25.537729821045364</v>
      </c>
      <c r="G22" s="30">
        <f>ENERGY_PRICING!I$20*(1+INDEX(DA_LMP_Basis!$C$23:$AF$35,MATCH(LMP_BY_NODE!G$1,DA_LMP_Basis!$C$23:$C$35,0),MATCH(LMP_BY_NODE!$A22,DA_LMP_Basis!$C$23:$AF$23,0)))</f>
        <v>20.464031809988665</v>
      </c>
      <c r="H22" s="30">
        <f>ENERGY_PRICING!J$20*(1+INDEX(DA_LMP_Basis!$C$23:$AF$35,MATCH(LMP_BY_NODE!H$1,DA_LMP_Basis!$C$23:$C$35,0),MATCH(LMP_BY_NODE!$A22,DA_LMP_Basis!$C$23:$AF$23,0)))</f>
        <v>22.710843001875549</v>
      </c>
      <c r="I22" s="30">
        <f>ENERGY_PRICING!K$20*(1+INDEX(DA_LMP_Basis!$C$23:$AF$35,MATCH(LMP_BY_NODE!I$1,DA_LMP_Basis!$C$23:$C$35,0),MATCH(LMP_BY_NODE!$A22,DA_LMP_Basis!$C$23:$AF$23,0)))</f>
        <v>31.120873022590839</v>
      </c>
      <c r="J22" s="30">
        <f>ENERGY_PRICING!L$20*(1+INDEX(DA_LMP_Basis!$C$23:$AF$35,MATCH(LMP_BY_NODE!J$1,DA_LMP_Basis!$C$23:$C$35,0),MATCH(LMP_BY_NODE!$A22,DA_LMP_Basis!$C$23:$AF$23,0)))</f>
        <v>39.538001718917172</v>
      </c>
      <c r="K22" s="30">
        <f>ENERGY_PRICING!M$20*(1+INDEX(DA_LMP_Basis!$C$23:$AF$35,MATCH(LMP_BY_NODE!K$1,DA_LMP_Basis!$C$23:$C$35,0),MATCH(LMP_BY_NODE!$A22,DA_LMP_Basis!$C$23:$AF$23,0)))</f>
        <v>34.450224080626874</v>
      </c>
      <c r="L22" s="30">
        <f>ENERGY_PRICING!N$20*(1+INDEX(DA_LMP_Basis!$C$23:$AF$35,MATCH(LMP_BY_NODE!L$1,DA_LMP_Basis!$C$23:$C$35,0),MATCH(LMP_BY_NODE!$A22,DA_LMP_Basis!$C$23:$AF$23,0)))</f>
        <v>48.154300676682645</v>
      </c>
      <c r="M22" s="30">
        <f>ENERGY_PRICING!O$20*(1+INDEX(DA_LMP_Basis!$C$23:$AF$35,MATCH(LMP_BY_NODE!M$1,DA_LMP_Basis!$C$23:$C$35,0),MATCH(LMP_BY_NODE!$A22,DA_LMP_Basis!$C$23:$AF$23,0)))</f>
        <v>76.471821449477332</v>
      </c>
      <c r="N22" s="30">
        <f>ENERGY_PRICING!P$20*(1+INDEX(DA_LMP_Basis!$C$23:$AF$35,MATCH(LMP_BY_NODE!N$1,DA_LMP_Basis!$C$23:$C$35,0),MATCH(LMP_BY_NODE!$A22,DA_LMP_Basis!$C$23:$AF$23,0)))</f>
        <v>136.01999091699471</v>
      </c>
      <c r="O22" s="30">
        <f>ENERGY_PRICING!Q$20*(1+INDEX(DA_LMP_Basis!$C$23:$AF$35,MATCH(LMP_BY_NODE!O$1,DA_LMP_Basis!$C$23:$C$35,0),MATCH(LMP_BY_NODE!$A22,DA_LMP_Basis!$C$23:$AF$23,0)))</f>
        <v>132.04623773601173</v>
      </c>
      <c r="P22" s="30">
        <f>ENERGY_PRICING!R$20*(1+INDEX(DA_LMP_Basis!$C$23:$AF$35,MATCH(LMP_BY_NODE!P$1,DA_LMP_Basis!$C$23:$C$35,0),MATCH(LMP_BY_NODE!$A22,DA_LMP_Basis!$C$23:$AF$23,0)))</f>
        <v>109.46340250338481</v>
      </c>
      <c r="Q22" s="30">
        <f>ENERGY_PRICING!S$20*(1+INDEX(DA_LMP_Basis!$C$23:$AF$35,MATCH(LMP_BY_NODE!Q$1,DA_LMP_Basis!$C$23:$C$35,0),MATCH(LMP_BY_NODE!$A22,DA_LMP_Basis!$C$23:$AF$23,0)))</f>
        <v>83.79802200382251</v>
      </c>
      <c r="R22" s="30">
        <f>ENERGY_PRICING!T$20*(1+INDEX(DA_LMP_Basis!$C$23:$AF$35,MATCH(LMP_BY_NODE!R$1,DA_LMP_Basis!$C$23:$C$35,0),MATCH(LMP_BY_NODE!$A22,DA_LMP_Basis!$C$23:$AF$23,0)))</f>
        <v>44.154018849470958</v>
      </c>
      <c r="S22" s="30">
        <f>ENERGY_PRICING!U$20*(1+INDEX(DA_LMP_Basis!$C$23:$AF$35,MATCH(LMP_BY_NODE!S$1,DA_LMP_Basis!$C$23:$C$35,0),MATCH(LMP_BY_NODE!$A22,DA_LMP_Basis!$C$23:$AF$23,0)))</f>
        <v>38.520530465861015</v>
      </c>
      <c r="T22" s="30">
        <f>ENERGY_PRICING!V$20*(1+INDEX(DA_LMP_Basis!$C$23:$AF$35,MATCH(LMP_BY_NODE!T$1,DA_LMP_Basis!$C$23:$C$35,0),MATCH(LMP_BY_NODE!$A22,DA_LMP_Basis!$C$23:$AF$23,0)))</f>
        <v>41.901009468525849</v>
      </c>
      <c r="U22" s="30">
        <f>ENERGY_PRICING!W$20*(1+INDEX(DA_LMP_Basis!$C$23:$AF$35,MATCH(LMP_BY_NODE!U$1,DA_LMP_Basis!$C$23:$C$35,0),MATCH(LMP_BY_NODE!$A22,DA_LMP_Basis!$C$23:$AF$23,0)))</f>
        <v>87.530533968255639</v>
      </c>
      <c r="V22" s="30">
        <f>ENERGY_PRICING!X$20*(1+INDEX(DA_LMP_Basis!$C$23:$AF$35,MATCH(LMP_BY_NODE!V$1,DA_LMP_Basis!$C$23:$C$35,0),MATCH(LMP_BY_NODE!$A22,DA_LMP_Basis!$C$23:$AF$23,0)))</f>
        <v>63.41659785681334</v>
      </c>
      <c r="W22" s="30">
        <f>ENERGY_PRICING!Y$20*(1+INDEX(DA_LMP_Basis!$C$23:$AF$35,MATCH(LMP_BY_NODE!W$1,DA_LMP_Basis!$C$23:$C$35,0),MATCH(LMP_BY_NODE!$A22,DA_LMP_Basis!$C$23:$AF$23,0)))</f>
        <v>77.918132715839519</v>
      </c>
      <c r="X22" s="30">
        <f>ENERGY_PRICING!Z$20*(1+INDEX(DA_LMP_Basis!$C$23:$AF$35,MATCH(LMP_BY_NODE!X$1,DA_LMP_Basis!$C$23:$C$35,0),MATCH(LMP_BY_NODE!$A22,DA_LMP_Basis!$C$23:$AF$23,0)))</f>
        <v>76.33250409463156</v>
      </c>
      <c r="Y22" s="30">
        <f>ENERGY_PRICING!AA$20*(1+INDEX(DA_LMP_Basis!$C$23:$AF$35,MATCH(LMP_BY_NODE!Y$1,DA_LMP_Basis!$C$23:$C$35,0),MATCH(LMP_BY_NODE!$A22,DA_LMP_Basis!$C$23:$AF$23,0)))</f>
        <v>127.49041200594682</v>
      </c>
      <c r="Z22" s="30">
        <f>ENERGY_PRICING!AB$20*(1+INDEX(DA_LMP_Basis!$C$23:$AF$35,MATCH(LMP_BY_NODE!Z$1,DA_LMP_Basis!$C$23:$C$35,0),MATCH(LMP_BY_NODE!$A22,DA_LMP_Basis!$C$23:$AF$23,0)))</f>
        <v>232.93933009935881</v>
      </c>
      <c r="AA22" s="30">
        <f>ENERGY_PRICING!AC$20*(1+INDEX(DA_LMP_Basis!$C$23:$AF$35,MATCH(LMP_BY_NODE!AA$1,DA_LMP_Basis!$C$23:$C$35,0),MATCH(LMP_BY_NODE!$A22,DA_LMP_Basis!$C$23:$AF$23,0)))</f>
        <v>268.97816416106718</v>
      </c>
      <c r="AB22" s="30">
        <f>ENERGY_PRICING!AD$20*(1+INDEX(DA_LMP_Basis!$C$23:$AF$35,MATCH(LMP_BY_NODE!AB$1,DA_LMP_Basis!$C$23:$C$35,0),MATCH(LMP_BY_NODE!$A22,DA_LMP_Basis!$C$23:$AF$23,0)))</f>
        <v>275.17380542534778</v>
      </c>
      <c r="AC22" s="30">
        <f>ENERGY_PRICING!AE$20*(1+INDEX(DA_LMP_Basis!$C$23:$AF$35,MATCH(LMP_BY_NODE!AC$1,DA_LMP_Basis!$C$23:$C$35,0),MATCH(LMP_BY_NODE!$A22,DA_LMP_Basis!$C$23:$AF$23,0)))</f>
        <v>142.48732287865377</v>
      </c>
      <c r="AD22" s="30">
        <f>ENERGY_PRICING!AF$20*(1+INDEX(DA_LMP_Basis!$C$23:$AF$35,MATCH(LMP_BY_NODE!AD$1,DA_LMP_Basis!$C$23:$C$35,0),MATCH(LMP_BY_NODE!$A22,DA_LMP_Basis!$C$23:$AF$23,0)))</f>
        <v>66.346023998974104</v>
      </c>
      <c r="AE22" s="30">
        <f>ENERGY_PRICING!AG$20*(1+INDEX(DA_LMP_Basis!$C$23:$AF$35,MATCH(LMP_BY_NODE!AE$1,DA_LMP_Basis!$C$23:$C$35,0),MATCH(LMP_BY_NODE!$A22,DA_LMP_Basis!$C$23:$AF$23,0)))</f>
        <v>48.443944393827699</v>
      </c>
      <c r="AF22" s="30">
        <f>ENERGY_PRICING!AH$20*(1+INDEX(DA_LMP_Basis!$C$23:$AF$35,MATCH(LMP_BY_NODE!AF$1,DA_LMP_Basis!$C$23:$C$35,0),MATCH(LMP_BY_NODE!$A22,DA_LMP_Basis!$C$23:$AF$23,0)))</f>
        <v>50.22711646028133</v>
      </c>
      <c r="AG22" s="30">
        <f>ENERGY_PRICING!AI$20*(1+INDEX(DA_LMP_Basis!$C$23:$AF$35,MATCH(LMP_BY_NODE!AG$1,DA_LMP_Basis!$C$23:$C$35,0),MATCH(LMP_BY_NODE!$A22,DA_LMP_Basis!$C$23:$AF$23,0)))</f>
        <v>55.163894610678945</v>
      </c>
      <c r="AH22" s="30">
        <f>ENERGY_PRICING!AJ$20*(1+INDEX(DA_LMP_Basis!$C$23:$AF$35,MATCH(LMP_BY_NODE!AH$1,DA_LMP_Basis!$C$23:$C$35,0),MATCH(LMP_BY_NODE!$A22,DA_LMP_Basis!$C$23:$AF$23,0)))</f>
        <v>55.92190901918994</v>
      </c>
      <c r="AI22" s="30">
        <f>ENERGY_PRICING!AK$20*(1+INDEX(DA_LMP_Basis!$C$23:$AF$35,MATCH(LMP_BY_NODE!AI$1,DA_LMP_Basis!$C$23:$C$35,0),MATCH(LMP_BY_NODE!$A22,DA_LMP_Basis!$C$23:$AF$23,0)))</f>
        <v>46.267845094550218</v>
      </c>
      <c r="AJ22" s="30">
        <f>ENERGY_PRICING!AL$20*(1+INDEX(DA_LMP_Basis!$C$23:$AF$35,MATCH(LMP_BY_NODE!AJ$1,DA_LMP_Basis!$C$23:$C$35,0),MATCH(LMP_BY_NODE!$A22,DA_LMP_Basis!$C$23:$AF$23,0)))</f>
        <v>45.86496124284222</v>
      </c>
      <c r="AK22" s="30">
        <f>ENERGY_PRICING!AM$20*(1+INDEX(DA_LMP_Basis!$C$23:$AF$35,MATCH(LMP_BY_NODE!AK$1,DA_LMP_Basis!$C$23:$C$35,0),MATCH(LMP_BY_NODE!$A22,DA_LMP_Basis!$C$23:$AF$23,0)))</f>
        <v>95.902874840113753</v>
      </c>
      <c r="AL22" s="30">
        <f>ENERGY_PRICING!AN$20*(1+INDEX(DA_LMP_Basis!$C$23:$AF$35,MATCH(LMP_BY_NODE!AL$1,DA_LMP_Basis!$C$23:$C$35,0),MATCH(LMP_BY_NODE!$A22,DA_LMP_Basis!$C$23:$AF$23,0)))</f>
        <v>158.53668425701565</v>
      </c>
      <c r="AM22" s="30">
        <f>ENERGY_PRICING!AO$20*(1+INDEX(DA_LMP_Basis!$C$23:$AF$35,MATCH(LMP_BY_NODE!AM$1,DA_LMP_Basis!$C$23:$C$35,0),MATCH(LMP_BY_NODE!$A22,DA_LMP_Basis!$C$23:$AF$23,0)))</f>
        <v>185.78881331549348</v>
      </c>
      <c r="AN22" s="30">
        <f>ENERGY_PRICING!AP$20*(1+INDEX(DA_LMP_Basis!$C$23:$AF$35,MATCH(LMP_BY_NODE!AN$1,DA_LMP_Basis!$C$23:$C$35,0),MATCH(LMP_BY_NODE!$A22,DA_LMP_Basis!$C$23:$AF$23,0)))</f>
        <v>165.41844902828629</v>
      </c>
      <c r="AO22" s="30">
        <f>ENERGY_PRICING!AQ$20*(1+INDEX(DA_LMP_Basis!$C$23:$AF$35,MATCH(LMP_BY_NODE!AO$1,DA_LMP_Basis!$C$23:$C$35,0),MATCH(LMP_BY_NODE!$A22,DA_LMP_Basis!$C$23:$AF$23,0)))</f>
        <v>94.902605188216967</v>
      </c>
      <c r="AP22" s="30">
        <f>ENERGY_PRICING!AR$20*(1+INDEX(DA_LMP_Basis!$C$23:$AF$35,MATCH(LMP_BY_NODE!AP$1,DA_LMP_Basis!$C$23:$C$35,0),MATCH(LMP_BY_NODE!$A22,DA_LMP_Basis!$C$23:$AF$23,0)))</f>
        <v>56.087537457436085</v>
      </c>
      <c r="AQ22" s="30">
        <f>ENERGY_PRICING!AS$20*(1+INDEX(DA_LMP_Basis!$C$23:$AF$35,MATCH(LMP_BY_NODE!AQ$1,DA_LMP_Basis!$C$23:$C$35,0),MATCH(LMP_BY_NODE!$A22,DA_LMP_Basis!$C$23:$AF$23,0)))</f>
        <v>38.424229139696358</v>
      </c>
      <c r="AR22" s="30">
        <f>ENERGY_PRICING!AT$20*(1+INDEX(DA_LMP_Basis!$C$23:$AF$35,MATCH(LMP_BY_NODE!AR$1,DA_LMP_Basis!$C$23:$C$35,0),MATCH(LMP_BY_NODE!$A22,DA_LMP_Basis!$C$23:$AF$23,0)))</f>
        <v>39.570420776193643</v>
      </c>
      <c r="AS22" s="30">
        <f>ENERGY_PRICING!AU$20*(1+INDEX(DA_LMP_Basis!$C$23:$AF$35,MATCH(LMP_BY_NODE!AS$1,DA_LMP_Basis!$C$23:$C$35,0),MATCH(LMP_BY_NODE!$A22,DA_LMP_Basis!$C$23:$AF$23,0)))</f>
        <v>51.129259571777915</v>
      </c>
      <c r="AT22" s="30">
        <f>ENERGY_PRICING!AV$20*(1+INDEX(DA_LMP_Basis!$C$23:$AF$35,MATCH(LMP_BY_NODE!AT$1,DA_LMP_Basis!$C$23:$C$35,0),MATCH(LMP_BY_NODE!$A22,DA_LMP_Basis!$C$23:$AF$23,0)))</f>
        <v>51.831833523915151</v>
      </c>
      <c r="AU22" s="30">
        <f>ENERGY_PRICING!AW$20*(1+INDEX(DA_LMP_Basis!$C$23:$AF$35,MATCH(LMP_BY_NODE!AU$1,DA_LMP_Basis!$C$23:$C$35,0),MATCH(LMP_BY_NODE!$A22,DA_LMP_Basis!$C$23:$AF$23,0)))</f>
        <v>40.547170212881696</v>
      </c>
      <c r="AV22" s="30">
        <f>ENERGY_PRICING!AX$20*(1+INDEX(DA_LMP_Basis!$C$23:$AF$35,MATCH(LMP_BY_NODE!AV$1,DA_LMP_Basis!$C$23:$C$35,0),MATCH(LMP_BY_NODE!$A22,DA_LMP_Basis!$C$23:$AF$23,0)))</f>
        <v>40.194099952577965</v>
      </c>
      <c r="AW22" s="30">
        <f>ENERGY_PRICING!AY$20*(1+INDEX(DA_LMP_Basis!$C$23:$AF$35,MATCH(LMP_BY_NODE!AW$1,DA_LMP_Basis!$C$23:$C$35,0),MATCH(LMP_BY_NODE!$A22,DA_LMP_Basis!$C$23:$AF$23,0)))</f>
        <v>64.631023289558257</v>
      </c>
      <c r="AX22" s="30">
        <f>ENERGY_PRICING!AZ$20*(1+INDEX(DA_LMP_Basis!$C$23:$AF$35,MATCH(LMP_BY_NODE!AX$1,DA_LMP_Basis!$C$23:$C$35,0),MATCH(LMP_BY_NODE!$A22,DA_LMP_Basis!$C$23:$AF$23,0)))</f>
        <v>102.63779534395938</v>
      </c>
      <c r="AY22" s="30">
        <f>ENERGY_PRICING!BA$20*(1+INDEX(DA_LMP_Basis!$C$23:$AF$35,MATCH(LMP_BY_NODE!AY$1,DA_LMP_Basis!$C$23:$C$35,0),MATCH(LMP_BY_NODE!$A22,DA_LMP_Basis!$C$23:$AF$23,0)))</f>
        <v>181.93586834470085</v>
      </c>
      <c r="AZ22" s="30">
        <f>ENERGY_PRICING!BB$20*(1+INDEX(DA_LMP_Basis!$C$23:$AF$35,MATCH(LMP_BY_NODE!AZ$1,DA_LMP_Basis!$C$23:$C$35,0),MATCH(LMP_BY_NODE!$A22,DA_LMP_Basis!$C$23:$AF$23,0)))</f>
        <v>161.91070354969844</v>
      </c>
      <c r="BA22" s="30">
        <f>ENERGY_PRICING!BC$20*(1+INDEX(DA_LMP_Basis!$C$23:$AF$35,MATCH(LMP_BY_NODE!BA$1,DA_LMP_Basis!$C$23:$C$35,0),MATCH(LMP_BY_NODE!$A22,DA_LMP_Basis!$C$23:$AF$23,0)))</f>
        <v>90.773717939239731</v>
      </c>
      <c r="BB22" s="30">
        <f>ENERGY_PRICING!BD$20*(1+INDEX(DA_LMP_Basis!$C$23:$AF$35,MATCH(LMP_BY_NODE!BB$1,DA_LMP_Basis!$C$23:$C$35,0),MATCH(LMP_BY_NODE!$A22,DA_LMP_Basis!$C$23:$AF$23,0)))</f>
        <v>49.776783653586783</v>
      </c>
      <c r="BC22" s="30">
        <f>ENERGY_PRICING!BE$20*(1+INDEX(DA_LMP_Basis!$C$23:$AF$35,MATCH(LMP_BY_NODE!BC$1,DA_LMP_Basis!$C$23:$C$35,0),MATCH(LMP_BY_NODE!$A22,DA_LMP_Basis!$C$23:$AF$23,0)))</f>
        <v>33.716167722678641</v>
      </c>
      <c r="BD22" s="30">
        <f>ENERGY_PRICING!BF$20*(1+INDEX(DA_LMP_Basis!$C$23:$AF$35,MATCH(LMP_BY_NODE!BD$1,DA_LMP_Basis!$C$23:$C$35,0),MATCH(LMP_BY_NODE!$A22,DA_LMP_Basis!$C$23:$AF$23,0)))</f>
        <v>34.47152612099427</v>
      </c>
      <c r="BE22" s="30">
        <f>ENERGY_PRICING!BG$20*(1+INDEX(DA_LMP_Basis!$C$23:$AF$35,MATCH(LMP_BY_NODE!BE$1,DA_LMP_Basis!$C$23:$C$35,0),MATCH(LMP_BY_NODE!$A22,DA_LMP_Basis!$C$23:$AF$23,0)))</f>
        <v>44.57187896507682</v>
      </c>
      <c r="BF22" s="30">
        <f>ENERGY_PRICING!BH$20*(1+INDEX(DA_LMP_Basis!$C$23:$AF$35,MATCH(LMP_BY_NODE!BF$1,DA_LMP_Basis!$C$23:$C$35,0),MATCH(LMP_BY_NODE!$A22,DA_LMP_Basis!$C$23:$AF$23,0)))</f>
        <v>45.18434707865697</v>
      </c>
      <c r="BG22" s="30">
        <f>ENERGY_PRICING!BI$20*(1+INDEX(DA_LMP_Basis!$C$23:$AF$35,MATCH(LMP_BY_NODE!BG$1,DA_LMP_Basis!$C$23:$C$35,0),MATCH(LMP_BY_NODE!$A22,DA_LMP_Basis!$C$23:$AF$23,0)))</f>
        <v>36.0417772041937</v>
      </c>
      <c r="BH22" s="30">
        <f>ENERGY_PRICING!BJ$20*(1+INDEX(DA_LMP_Basis!$C$23:$AF$35,MATCH(LMP_BY_NODE!BH$1,DA_LMP_Basis!$C$23:$C$35,0),MATCH(LMP_BY_NODE!$A22,DA_LMP_Basis!$C$23:$AF$23,0)))</f>
        <v>35.727938295276424</v>
      </c>
      <c r="BI22" s="30">
        <f>ENERGY_PRICING!BK$20*(1+INDEX(DA_LMP_Basis!$C$23:$AF$35,MATCH(LMP_BY_NODE!BI$1,DA_LMP_Basis!$C$23:$C$35,0),MATCH(LMP_BY_NODE!$A22,DA_LMP_Basis!$C$23:$AF$23,0)))</f>
        <v>62.14534492671617</v>
      </c>
      <c r="BJ22" s="30">
        <f>ENERGY_PRICING!BL$20*(1+INDEX(DA_LMP_Basis!$C$23:$AF$35,MATCH(LMP_BY_NODE!BJ$1,DA_LMP_Basis!$C$23:$C$35,0),MATCH(LMP_BY_NODE!$A22,DA_LMP_Basis!$C$23:$AF$23,0)))</f>
        <v>99.101511386756926</v>
      </c>
      <c r="BK22" s="30">
        <f>ENERGY_PRICING!BM$20*(1+INDEX(DA_LMP_Basis!$C$23:$AF$35,MATCH(LMP_BY_NODE!BK$1,DA_LMP_Basis!$C$23:$C$35,0),MATCH(LMP_BY_NODE!$A22,DA_LMP_Basis!$C$23:$AF$23,0)))</f>
        <v>180.76293707228837</v>
      </c>
      <c r="BL22" s="30">
        <f>ENERGY_PRICING!BN$20*(1+INDEX(DA_LMP_Basis!$C$23:$AF$35,MATCH(LMP_BY_NODE!BL$1,DA_LMP_Basis!$C$23:$C$35,0),MATCH(LMP_BY_NODE!$A22,DA_LMP_Basis!$C$23:$AF$23,0)))</f>
        <v>160.84285949828109</v>
      </c>
      <c r="BM22" s="30">
        <f>ENERGY_PRICING!BO$20*(1+INDEX(DA_LMP_Basis!$C$23:$AF$35,MATCH(LMP_BY_NODE!BM$1,DA_LMP_Basis!$C$23:$C$35,0),MATCH(LMP_BY_NODE!$A22,DA_LMP_Basis!$C$23:$AF$23,0)))</f>
        <v>89.51678304624167</v>
      </c>
      <c r="BN22" s="30">
        <f>ENERGY_PRICING!BP$20*(1+INDEX(DA_LMP_Basis!$C$23:$AF$35,MATCH(LMP_BY_NODE!BN$1,DA_LMP_Basis!$C$23:$C$35,0),MATCH(LMP_BY_NODE!$A22,DA_LMP_Basis!$C$23:$AF$23,0)))</f>
        <v>47.855634884231684</v>
      </c>
      <c r="BO22" s="30">
        <f>ENERGY_PRICING!BQ$20*(1+INDEX(DA_LMP_Basis!$C$23:$AF$35,MATCH(LMP_BY_NODE!BO$1,DA_LMP_Basis!$C$23:$C$35,0),MATCH(LMP_BY_NODE!$A22,DA_LMP_Basis!$C$23:$AF$23,0)))</f>
        <v>32.282917959102896</v>
      </c>
      <c r="BP22" s="30">
        <f>ENERGY_PRICING!BR$20*(1+INDEX(DA_LMP_Basis!$C$23:$AF$35,MATCH(LMP_BY_NODE!BP$1,DA_LMP_Basis!$C$23:$C$35,0),MATCH(LMP_BY_NODE!$A22,DA_LMP_Basis!$C$23:$AF$23,0)))</f>
        <v>32.919297101073937</v>
      </c>
      <c r="BQ22" s="30">
        <f>ENERGY_PRICING!BS$20*(1+INDEX(DA_LMP_Basis!$C$23:$AF$35,MATCH(LMP_BY_NODE!BQ$1,DA_LMP_Basis!$C$23:$C$35,0),MATCH(LMP_BY_NODE!$A22,DA_LMP_Basis!$C$23:$AF$23,0)))</f>
        <v>42.575650927299023</v>
      </c>
      <c r="BR22" s="30">
        <f>ENERGY_PRICING!BT$20*(1+INDEX(DA_LMP_Basis!$C$23:$AF$35,MATCH(LMP_BY_NODE!BR$1,DA_LMP_Basis!$C$23:$C$35,0),MATCH(LMP_BY_NODE!$A22,DA_LMP_Basis!$C$23:$AF$23,0)))</f>
        <v>43.160688606063275</v>
      </c>
      <c r="BS22" s="30">
        <f>ENERGY_PRICING!BU$20*(1+INDEX(DA_LMP_Basis!$C$23:$AF$35,MATCH(LMP_BY_NODE!BS$1,DA_LMP_Basis!$C$23:$C$35,0),MATCH(LMP_BY_NODE!$A22,DA_LMP_Basis!$C$23:$AF$23,0)))</f>
        <v>34.670224691905467</v>
      </c>
      <c r="BT22" s="30">
        <f>ENERGY_PRICING!BV$20*(1+INDEX(DA_LMP_Basis!$C$23:$AF$35,MATCH(LMP_BY_NODE!BT$1,DA_LMP_Basis!$C$23:$C$35,0),MATCH(LMP_BY_NODE!$A22,DA_LMP_Basis!$C$23:$AF$23,0)))</f>
        <v>34.368328771857485</v>
      </c>
      <c r="BU22" s="30">
        <f>ENERGY_PRICING!BW$20*(1+INDEX(DA_LMP_Basis!$C$23:$AF$35,MATCH(LMP_BY_NODE!BU$1,DA_LMP_Basis!$C$23:$C$35,0),MATCH(LMP_BY_NODE!$A22,DA_LMP_Basis!$C$23:$AF$23,0)))</f>
        <v>61.388643259020981</v>
      </c>
      <c r="BV22" s="30">
        <f>ENERGY_PRICING!BX$20*(1+INDEX(DA_LMP_Basis!$C$23:$AF$35,MATCH(LMP_BY_NODE!BV$1,DA_LMP_Basis!$C$23:$C$35,0),MATCH(LMP_BY_NODE!$A22,DA_LMP_Basis!$C$23:$AF$23,0)))</f>
        <v>98.024979520100104</v>
      </c>
      <c r="BW22" s="30">
        <f>ENERGY_PRICING!BY$20*(1+INDEX(DA_LMP_Basis!$C$23:$AF$35,MATCH(LMP_BY_NODE!BW$1,DA_LMP_Basis!$C$23:$C$35,0),MATCH(LMP_BY_NODE!$A22,DA_LMP_Basis!$C$23:$AF$23,0)))</f>
        <v>180.28007810416625</v>
      </c>
      <c r="BX22" s="30">
        <f>ENERGY_PRICING!BZ$20*(1+INDEX(DA_LMP_Basis!$C$23:$AF$35,MATCH(LMP_BY_NODE!BX$1,DA_LMP_Basis!$C$23:$C$35,0),MATCH(LMP_BY_NODE!$A22,DA_LMP_Basis!$C$23:$AF$23,0)))</f>
        <v>160.40326163870472</v>
      </c>
      <c r="BY22" s="30">
        <f>ENERGY_PRICING!CA$20*(1+INDEX(DA_LMP_Basis!$C$23:$AF$35,MATCH(LMP_BY_NODE!BY$1,DA_LMP_Basis!$C$23:$C$35,0),MATCH(LMP_BY_NODE!$A22,DA_LMP_Basis!$C$23:$AF$23,0)))</f>
        <v>88.999342425717202</v>
      </c>
      <c r="BZ22" s="30">
        <f>ENERGY_PRICING!CB$20*(1+INDEX(DA_LMP_Basis!$C$23:$AF$35,MATCH(LMP_BY_NODE!BZ$1,DA_LMP_Basis!$C$23:$C$35,0),MATCH(LMP_BY_NODE!$A22,DA_LMP_Basis!$C$23:$AF$23,0)))</f>
        <v>47.064758270914169</v>
      </c>
      <c r="CA22" s="30">
        <f>ENERGY_PRICING!CC$20*(1+INDEX(DA_LMP_Basis!$C$23:$AF$35,MATCH(LMP_BY_NODE!CA$1,DA_LMP_Basis!$C$23:$C$35,0),MATCH(LMP_BY_NODE!$A22,DA_LMP_Basis!$C$23:$AF$23,0)))</f>
        <v>31.69289404365389</v>
      </c>
      <c r="CB22" s="30">
        <f>ENERGY_PRICING!CD$20*(1+INDEX(DA_LMP_Basis!$C$23:$AF$35,MATCH(LMP_BY_NODE!CB$1,DA_LMP_Basis!$C$23:$C$35,0),MATCH(LMP_BY_NODE!$A22,DA_LMP_Basis!$C$23:$AF$23,0)))</f>
        <v>32.280293162414949</v>
      </c>
      <c r="CC22" s="30">
        <f>ENERGY_PRICING!CE$20*(1+INDEX(DA_LMP_Basis!$C$23:$AF$35,MATCH(LMP_BY_NODE!CC$1,DA_LMP_Basis!$C$23:$C$35,0),MATCH(LMP_BY_NODE!$A22,DA_LMP_Basis!$C$23:$AF$23,0)))</f>
        <v>41.753866537089024</v>
      </c>
      <c r="CD22" s="30">
        <f>ENERGY_PRICING!CF$20*(1+INDEX(DA_LMP_Basis!$C$23:$AF$35,MATCH(LMP_BY_NODE!CD$1,DA_LMP_Basis!$C$23:$C$35,0),MATCH(LMP_BY_NODE!$A22,DA_LMP_Basis!$C$23:$AF$23,0)))</f>
        <v>42.32761196731164</v>
      </c>
      <c r="CE22" s="30">
        <f>ENERGY_PRICING!CG$20*(1+INDEX(DA_LMP_Basis!$C$23:$AF$35,MATCH(LMP_BY_NODE!CE$1,DA_LMP_Basis!$C$23:$C$35,0),MATCH(LMP_BY_NODE!$A22,DA_LMP_Basis!$C$23:$AF$23,0)))</f>
        <v>34.105599597166048</v>
      </c>
      <c r="CF22" s="30">
        <f>ENERGY_PRICING!CH$20*(1+INDEX(DA_LMP_Basis!$C$23:$AF$35,MATCH(LMP_BY_NODE!CF$1,DA_LMP_Basis!$C$23:$C$35,0),MATCH(LMP_BY_NODE!$A22,DA_LMP_Basis!$C$23:$AF$23,0)))</f>
        <v>33.808620230557601</v>
      </c>
      <c r="CG22" s="30">
        <f>ENERGY_PRICING!CI$20*(1+INDEX(DA_LMP_Basis!$C$23:$AF$35,MATCH(LMP_BY_NODE!CG$1,DA_LMP_Basis!$C$23:$C$35,0),MATCH(LMP_BY_NODE!$A22,DA_LMP_Basis!$C$23:$AF$23,0)))</f>
        <v>61.077132947178022</v>
      </c>
      <c r="CH22" s="30">
        <f>ENERGY_PRICING!CJ$20*(1+INDEX(DA_LMP_Basis!$C$23:$AF$35,MATCH(LMP_BY_NODE!CH$1,DA_LMP_Basis!$C$23:$C$35,0),MATCH(LMP_BY_NODE!$A22,DA_LMP_Basis!$C$23:$AF$23,0)))</f>
        <v>97.581805159836605</v>
      </c>
      <c r="CI22" s="30">
        <f>ENERGY_PRICING!CK$20*(1+INDEX(DA_LMP_Basis!$C$23:$AF$35,MATCH(LMP_BY_NODE!CI$1,DA_LMP_Basis!$C$23:$C$35,0),MATCH(LMP_BY_NODE!$A22,DA_LMP_Basis!$C$23:$AF$23,0)))</f>
        <v>182.0895287797936</v>
      </c>
      <c r="CJ22" s="30">
        <f>ENERGY_PRICING!CL$20*(1+INDEX(DA_LMP_Basis!$C$23:$AF$35,MATCH(LMP_BY_NODE!CJ$1,DA_LMP_Basis!$C$23:$C$35,0),MATCH(LMP_BY_NODE!$A22,DA_LMP_Basis!$C$23:$AF$23,0)))</f>
        <v>162.05059698200031</v>
      </c>
      <c r="CK22" s="30">
        <f>ENERGY_PRICING!CM$20*(1+INDEX(DA_LMP_Basis!$C$23:$AF$35,MATCH(LMP_BY_NODE!CK$1,DA_LMP_Basis!$C$23:$C$35,0),MATCH(LMP_BY_NODE!$A22,DA_LMP_Basis!$C$23:$AF$23,0)))</f>
        <v>90.938383309738441</v>
      </c>
      <c r="CL22" s="30">
        <f>ENERGY_PRICING!CN$20*(1+INDEX(DA_LMP_Basis!$C$23:$AF$35,MATCH(LMP_BY_NODE!CL$1,DA_LMP_Basis!$C$23:$C$35,0),MATCH(LMP_BY_NODE!$A22,DA_LMP_Basis!$C$23:$AF$23,0)))</f>
        <v>50.028464687864059</v>
      </c>
      <c r="CM22" s="30">
        <f>ENERGY_PRICING!CO$20*(1+INDEX(DA_LMP_Basis!$C$23:$AF$35,MATCH(LMP_BY_NODE!CM$1,DA_LMP_Basis!$C$23:$C$35,0),MATCH(LMP_BY_NODE!$A22,DA_LMP_Basis!$C$23:$AF$23,0)))</f>
        <v>33.903931309043443</v>
      </c>
      <c r="CN22" s="30">
        <f>ENERGY_PRICING!CP$20*(1+INDEX(DA_LMP_Basis!$C$23:$AF$35,MATCH(LMP_BY_NODE!CN$1,DA_LMP_Basis!$C$23:$C$35,0),MATCH(LMP_BY_NODE!$A22,DA_LMP_Basis!$C$23:$AF$23,0)))</f>
        <v>34.674876643036306</v>
      </c>
      <c r="CO22" s="30">
        <f>ENERGY_PRICING!CQ$20*(1+INDEX(DA_LMP_Basis!$C$23:$AF$35,MATCH(LMP_BY_NODE!CO$1,DA_LMP_Basis!$C$23:$C$35,0),MATCH(LMP_BY_NODE!$A22,DA_LMP_Basis!$C$23:$AF$23,0)))</f>
        <v>44.833395795639539</v>
      </c>
      <c r="CP22" s="30">
        <f>ENERGY_PRICING!CR$20*(1+INDEX(DA_LMP_Basis!$C$23:$AF$35,MATCH(LMP_BY_NODE!CP$1,DA_LMP_Basis!$C$23:$C$35,0),MATCH(LMP_BY_NODE!$A22,DA_LMP_Basis!$C$23:$AF$23,0)))</f>
        <v>45.4494574467506</v>
      </c>
      <c r="CQ22" s="30">
        <f>ENERGY_PRICING!CS$20*(1+INDEX(DA_LMP_Basis!$C$23:$AF$35,MATCH(LMP_BY_NODE!CQ$1,DA_LMP_Basis!$C$23:$C$35,0),MATCH(LMP_BY_NODE!$A22,DA_LMP_Basis!$C$23:$AF$23,0)))</f>
        <v>36.221458111973774</v>
      </c>
      <c r="CR22" s="30">
        <f>ENERGY_PRICING!CT$20*(1+INDEX(DA_LMP_Basis!$C$23:$AF$35,MATCH(LMP_BY_NODE!CR$1,DA_LMP_Basis!$C$23:$C$35,0),MATCH(LMP_BY_NODE!$A22,DA_LMP_Basis!$C$23:$AF$23,0)))</f>
        <v>35.906054605957657</v>
      </c>
      <c r="CS22" s="30">
        <f>ENERGY_PRICING!CU$20*(1+INDEX(DA_LMP_Basis!$C$23:$AF$35,MATCH(LMP_BY_NODE!CS$1,DA_LMP_Basis!$C$23:$C$35,0),MATCH(LMP_BY_NODE!$A22,DA_LMP_Basis!$C$23:$AF$23,0)))</f>
        <v>62.244476998840305</v>
      </c>
      <c r="CT22" s="30">
        <f>ENERGY_PRICING!CV$20*(1+INDEX(DA_LMP_Basis!$C$23:$AF$35,MATCH(LMP_BY_NODE!CT$1,DA_LMP_Basis!$C$23:$C$35,0),MATCH(LMP_BY_NODE!$A22,DA_LMP_Basis!$C$23:$AF$23,0)))</f>
        <v>99.24254297054398</v>
      </c>
      <c r="CU22" s="30">
        <f>ENERGY_PRICING!CW$20*(1+INDEX(DA_LMP_Basis!$C$23:$AF$35,MATCH(LMP_BY_NODE!CU$1,DA_LMP_Basis!$C$23:$C$35,0),MATCH(LMP_BY_NODE!$A22,DA_LMP_Basis!$C$23:$AF$23,0)))</f>
        <v>183.60958491822518</v>
      </c>
      <c r="CV22" s="30">
        <f>ENERGY_PRICING!CX$20*(1+INDEX(DA_LMP_Basis!$C$23:$AF$35,MATCH(LMP_BY_NODE!CV$1,DA_LMP_Basis!$C$23:$C$35,0),MATCH(LMP_BY_NODE!$A22,DA_LMP_Basis!$C$23:$AF$23,0)))</f>
        <v>163.434465707664</v>
      </c>
      <c r="CW22" s="30">
        <f>ENERGY_PRICING!CY$20*(1+INDEX(DA_LMP_Basis!$C$23:$AF$35,MATCH(LMP_BY_NODE!CW$1,DA_LMP_Basis!$C$23:$C$35,0),MATCH(LMP_BY_NODE!$A22,DA_LMP_Basis!$C$23:$AF$23,0)))</f>
        <v>92.56730364347699</v>
      </c>
      <c r="CX22" s="30">
        <f>ENERGY_PRICING!CZ$20*(1+INDEX(DA_LMP_Basis!$C$23:$AF$35,MATCH(LMP_BY_NODE!CX$1,DA_LMP_Basis!$C$23:$C$35,0),MATCH(LMP_BY_NODE!$A22,DA_LMP_Basis!$C$23:$AF$23,0)))</f>
        <v>52.518170647951635</v>
      </c>
      <c r="CY22" s="30">
        <f>ENERGY_PRICING!DA$20*(1+INDEX(DA_LMP_Basis!$C$23:$AF$35,MATCH(LMP_BY_NODE!CY$1,DA_LMP_Basis!$C$23:$C$35,0),MATCH(LMP_BY_NODE!$A22,DA_LMP_Basis!$C$23:$AF$23,0)))</f>
        <v>35.761346276373892</v>
      </c>
      <c r="CZ22" s="30">
        <f>ENERGY_PRICING!DB$20*(1+INDEX(DA_LMP_Basis!$C$23:$AF$35,MATCH(LMP_BY_NODE!CZ$1,DA_LMP_Basis!$C$23:$C$35,0),MATCH(LMP_BY_NODE!$A22,DA_LMP_Basis!$C$23:$AF$23,0)))</f>
        <v>36.686482357264168</v>
      </c>
      <c r="DA22" s="30">
        <f>ENERGY_PRICING!DC$20*(1+INDEX(DA_LMP_Basis!$C$23:$AF$35,MATCH(LMP_BY_NODE!DA$1,DA_LMP_Basis!$C$23:$C$35,0),MATCH(LMP_BY_NODE!$A22,DA_LMP_Basis!$C$23:$AF$23,0)))</f>
        <v>47.420400468378986</v>
      </c>
      <c r="DB22" s="30">
        <f>ENERGY_PRICING!DD$20*(1+INDEX(DA_LMP_Basis!$C$23:$AF$35,MATCH(LMP_BY_NODE!DB$1,DA_LMP_Basis!$C$23:$C$35,0),MATCH(LMP_BY_NODE!$A22,DA_LMP_Basis!$C$23:$AF$23,0)))</f>
        <v>48.072010494575984</v>
      </c>
      <c r="DC22" s="30">
        <f>ENERGY_PRICING!DE$20*(1+INDEX(DA_LMP_Basis!$C$23:$AF$35,MATCH(LMP_BY_NODE!DC$1,DA_LMP_Basis!$C$23:$C$35,0),MATCH(LMP_BY_NODE!$A22,DA_LMP_Basis!$C$23:$AF$23,0)))</f>
        <v>37.99891674447904</v>
      </c>
      <c r="DD22" s="30">
        <f>ENERGY_PRICING!DF$20*(1+INDEX(DA_LMP_Basis!$C$23:$AF$35,MATCH(LMP_BY_NODE!DD$1,DA_LMP_Basis!$C$23:$C$35,0),MATCH(LMP_BY_NODE!$A22,DA_LMP_Basis!$C$23:$AF$23,0)))</f>
        <v>37.668035764233203</v>
      </c>
      <c r="DE22" s="30">
        <f>ENERGY_PRICING!DG$20*(1+INDEX(DA_LMP_Basis!$C$23:$AF$35,MATCH(LMP_BY_NODE!DE$1,DA_LMP_Basis!$C$23:$C$35,0),MATCH(LMP_BY_NODE!$A22,DA_LMP_Basis!$C$23:$AF$23,0)))</f>
        <v>63.225121851607938</v>
      </c>
      <c r="DF22" s="30">
        <f>ENERGY_PRICING!DH$20*(1+INDEX(DA_LMP_Basis!$C$23:$AF$35,MATCH(LMP_BY_NODE!DF$1,DA_LMP_Basis!$C$23:$C$35,0),MATCH(LMP_BY_NODE!$A22,DA_LMP_Basis!$C$23:$AF$23,0)))</f>
        <v>100.63767063967259</v>
      </c>
      <c r="DG22" s="30">
        <f>ENERGY_PRICING!DI$20*(1+INDEX(DA_LMP_Basis!$C$23:$AF$35,MATCH(LMP_BY_NODE!DG$1,DA_LMP_Basis!$C$23:$C$35,0),MATCH(LMP_BY_NODE!$A22,DA_LMP_Basis!$C$23:$AF$23,0)))</f>
        <v>185.93912534844821</v>
      </c>
      <c r="DH22" s="30">
        <f>ENERGY_PRICING!DJ$20*(1+INDEX(DA_LMP_Basis!$C$23:$AF$35,MATCH(LMP_BY_NODE!DH$1,DA_LMP_Basis!$C$23:$C$35,0),MATCH(LMP_BY_NODE!$A22,DA_LMP_Basis!$C$23:$AF$23,0)))</f>
        <v>165.55529405409672</v>
      </c>
      <c r="DI22" s="30">
        <f>ENERGY_PRICING!DK$20*(1+INDEX(DA_LMP_Basis!$C$23:$AF$35,MATCH(LMP_BY_NODE!DI$1,DA_LMP_Basis!$C$23:$C$35,0),MATCH(LMP_BY_NODE!$A22,DA_LMP_Basis!$C$23:$AF$23,0)))</f>
        <v>95.063682348918491</v>
      </c>
      <c r="DJ22" s="30">
        <f>ENERGY_PRICING!DL$20*(1+INDEX(DA_LMP_Basis!$C$23:$AF$35,MATCH(LMP_BY_NODE!DJ$1,DA_LMP_Basis!$C$23:$C$35,0),MATCH(LMP_BY_NODE!$A22,DA_LMP_Basis!$C$23:$AF$23,0)))</f>
        <v>56.333734130610495</v>
      </c>
      <c r="DK22" s="30">
        <f>ENERGY_PRICING!DM$20*(1+INDEX(DA_LMP_Basis!$C$23:$AF$35,MATCH(LMP_BY_NODE!DK$1,DA_LMP_Basis!$C$23:$C$35,0),MATCH(LMP_BY_NODE!$A22,DA_LMP_Basis!$C$23:$AF$23,0)))</f>
        <v>38.607901184906481</v>
      </c>
      <c r="DL22" s="30">
        <f>ENERGY_PRICING!DN$20*(1+INDEX(DA_LMP_Basis!$C$23:$AF$35,MATCH(LMP_BY_NODE!DL$1,DA_LMP_Basis!$C$23:$C$35,0),MATCH(LMP_BY_NODE!$A22,DA_LMP_Basis!$C$23:$AF$23,0)))</f>
        <v>39.769340103423801</v>
      </c>
      <c r="DM22" s="30">
        <f>ENERGY_PRICING!DO$20*(1+INDEX(DA_LMP_Basis!$C$23:$AF$35,MATCH(LMP_BY_NODE!DM$1,DA_LMP_Basis!$C$23:$C$35,0),MATCH(LMP_BY_NODE!$A22,DA_LMP_Basis!$C$23:$AF$23,0)))</f>
        <v>51.385077710194835</v>
      </c>
      <c r="DN22" s="30">
        <f>ENERGY_PRICING!DP$20*(1+INDEX(DA_LMP_Basis!$C$23:$AF$35,MATCH(LMP_BY_NODE!DN$1,DA_LMP_Basis!$C$23:$C$35,0),MATCH(LMP_BY_NODE!$A22,DA_LMP_Basis!$C$23:$AF$23,0)))</f>
        <v>52.091166893376709</v>
      </c>
      <c r="DO22" s="30">
        <f>ENERGY_PRICING!DQ$20*(1+INDEX(DA_LMP_Basis!$C$23:$AF$35,MATCH(LMP_BY_NODE!DO$1,DA_LMP_Basis!$C$23:$C$35,0),MATCH(LMP_BY_NODE!$A22,DA_LMP_Basis!$C$23:$AF$23,0)))</f>
        <v>40.722935708503734</v>
      </c>
      <c r="DP22" s="30">
        <f>ENERGY_PRICING!DR$20*(1+INDEX(DA_LMP_Basis!$C$23:$AF$35,MATCH(LMP_BY_NODE!DP$1,DA_LMP_Basis!$C$23:$C$35,0),MATCH(LMP_BY_NODE!$A22,DA_LMP_Basis!$C$23:$AF$23,0)))</f>
        <v>40.368334945110242</v>
      </c>
      <c r="DQ22" s="30">
        <f>ENERGY_PRICING!DS$20*(1+INDEX(DA_LMP_Basis!$C$23:$AF$35,MATCH(LMP_BY_NODE!DQ$1,DA_LMP_Basis!$C$23:$C$35,0),MATCH(LMP_BY_NODE!$A22,DA_LMP_Basis!$C$23:$AF$23,0)))</f>
        <v>64.727995182700411</v>
      </c>
      <c r="DR22" s="30">
        <f>ENERGY_PRICING!DT$20*(1+INDEX(DA_LMP_Basis!$C$23:$AF$35,MATCH(LMP_BY_NODE!DR$1,DA_LMP_Basis!$C$23:$C$35,0),MATCH(LMP_BY_NODE!$A22,DA_LMP_Basis!$C$23:$AF$23,0)))</f>
        <v>102.77575371988782</v>
      </c>
      <c r="DS22" s="30">
        <f>ENERGY_PRICING!DU$20*(1+INDEX(DA_LMP_Basis!$C$23:$AF$35,MATCH(LMP_BY_NODE!DS$1,DA_LMP_Basis!$C$23:$C$35,0),MATCH(LMP_BY_NODE!$A22,DA_LMP_Basis!$C$23:$AF$23,0)))</f>
        <v>188.62782766588097</v>
      </c>
      <c r="DT22" s="30">
        <f>ENERGY_PRICING!DV$20*(1+INDEX(DA_LMP_Basis!$C$23:$AF$35,MATCH(LMP_BY_NODE!DT$1,DA_LMP_Basis!$C$23:$C$35,0),MATCH(LMP_BY_NODE!$A22,DA_LMP_Basis!$C$23:$AF$23,0)))</f>
        <v>168.00310565502474</v>
      </c>
      <c r="DU22" s="30">
        <f>ENERGY_PRICING!DW$20*(1+INDEX(DA_LMP_Basis!$C$23:$AF$35,MATCH(LMP_BY_NODE!DU$1,DA_LMP_Basis!$C$23:$C$35,0),MATCH(LMP_BY_NODE!$A22,DA_LMP_Basis!$C$23:$AF$23,0)))</f>
        <v>97.944945590126935</v>
      </c>
      <c r="DV22" s="30">
        <f>ENERGY_PRICING!DX$20*(1+INDEX(DA_LMP_Basis!$C$23:$AF$35,MATCH(LMP_BY_NODE!DV$1,DA_LMP_Basis!$C$23:$C$35,0),MATCH(LMP_BY_NODE!$A22,DA_LMP_Basis!$C$23:$AF$23,0)))</f>
        <v>60.737570288609604</v>
      </c>
      <c r="DW22" s="30">
        <f>ENERGY_PRICING!DY$20*(1+INDEX(DA_LMP_Basis!$C$23:$AF$35,MATCH(LMP_BY_NODE!DW$1,DA_LMP_Basis!$C$23:$C$35,0),MATCH(LMP_BY_NODE!$A22,DA_LMP_Basis!$C$23:$AF$23,0)))</f>
        <v>41.893329795621177</v>
      </c>
      <c r="DX22" s="30">
        <f>ENERGY_PRICING!DZ$20*(1+INDEX(DA_LMP_Basis!$C$23:$AF$35,MATCH(LMP_BY_NODE!DX$1,DA_LMP_Basis!$C$23:$C$35,0),MATCH(LMP_BY_NODE!$A22,DA_LMP_Basis!$C$23:$AF$23,0)))</f>
        <v>43.327504048070004</v>
      </c>
      <c r="DY22" s="30">
        <f>ENERGY_PRICING!EA$20*(1+INDEX(DA_LMP_Basis!$C$23:$AF$35,MATCH(LMP_BY_NODE!DY$1,DA_LMP_Basis!$C$23:$C$35,0),MATCH(LMP_BY_NODE!$A22,DA_LMP_Basis!$C$23:$AF$23,0)))</f>
        <v>55.961017560666953</v>
      </c>
      <c r="DZ22" s="30">
        <f>ENERGY_PRICING!EB$20*(1+INDEX(DA_LMP_Basis!$C$23:$AF$35,MATCH(LMP_BY_NODE!DZ$1,DA_LMP_Basis!$C$23:$C$35,0),MATCH(LMP_BY_NODE!$A22,DA_LMP_Basis!$C$23:$AF$23,0)))</f>
        <v>56.72998534159138</v>
      </c>
      <c r="EA22" s="30">
        <f>ENERGY_PRICING!EC$20*(1+INDEX(DA_LMP_Basis!$C$23:$AF$35,MATCH(LMP_BY_NODE!EA$1,DA_LMP_Basis!$C$23:$C$35,0),MATCH(LMP_BY_NODE!$A22,DA_LMP_Basis!$C$23:$AF$23,0)))</f>
        <v>43.866936132914908</v>
      </c>
      <c r="EB22" s="30">
        <f>ENERGY_PRICING!ED$20*(1+INDEX(DA_LMP_Basis!$C$23:$AF$35,MATCH(LMP_BY_NODE!EB$1,DA_LMP_Basis!$C$23:$C$35,0),MATCH(LMP_BY_NODE!$A22,DA_LMP_Basis!$C$23:$AF$23,0)))</f>
        <v>43.484958537983879</v>
      </c>
      <c r="EC22" s="30">
        <f>ENERGY_PRICING!EE$20*(1+INDEX(DA_LMP_Basis!$C$23:$AF$35,MATCH(LMP_BY_NODE!EC$1,DA_LMP_Basis!$C$23:$C$35,0),MATCH(LMP_BY_NODE!$A22,DA_LMP_Basis!$C$23:$AF$23,0)))</f>
        <v>66.462577229739395</v>
      </c>
      <c r="ED22" s="30">
        <f>ENERGY_PRICING!EF$20*(1+INDEX(DA_LMP_Basis!$C$23:$AF$35,MATCH(LMP_BY_NODE!ED$1,DA_LMP_Basis!$C$23:$C$35,0),MATCH(LMP_BY_NODE!$A22,DA_LMP_Basis!$C$23:$AF$23,0)))</f>
        <v>105.24348034015009</v>
      </c>
      <c r="EE22" s="30">
        <f>ENERGY_PRICING!EG$20*(1+INDEX(DA_LMP_Basis!$C$23:$AF$35,MATCH(LMP_BY_NODE!EE$1,DA_LMP_Basis!$C$23:$C$35,0),MATCH(LMP_BY_NODE!$A22,DA_LMP_Basis!$C$23:$AF$23,0)))</f>
        <v>189.91895430379569</v>
      </c>
      <c r="EF22" s="30">
        <f>ENERGY_PRICING!EH$20*(1+INDEX(DA_LMP_Basis!$C$23:$AF$35,MATCH(LMP_BY_NODE!EF$1,DA_LMP_Basis!$C$23:$C$35,0),MATCH(LMP_BY_NODE!$A22,DA_LMP_Basis!$C$23:$AF$23,0)))</f>
        <v>169.17855551500494</v>
      </c>
      <c r="EG22" s="30">
        <f>ENERGY_PRICING!EI$20*(1+INDEX(DA_LMP_Basis!$C$23:$AF$35,MATCH(LMP_BY_NODE!EG$1,DA_LMP_Basis!$C$23:$C$35,0),MATCH(LMP_BY_NODE!$A22,DA_LMP_Basis!$C$23:$AF$23,0)))</f>
        <v>99.328540827669173</v>
      </c>
      <c r="EH22" s="30">
        <f>ENERGY_PRICING!EJ$20*(1+INDEX(DA_LMP_Basis!$C$23:$AF$35,MATCH(LMP_BY_NODE!EH$1,DA_LMP_Basis!$C$23:$C$35,0),MATCH(LMP_BY_NODE!$A22,DA_LMP_Basis!$C$23:$AF$23,0)))</f>
        <v>62.8523117145157</v>
      </c>
      <c r="EI22" s="30">
        <f>ENERGY_PRICING!EK$20*(1+INDEX(DA_LMP_Basis!$C$23:$AF$35,MATCH(LMP_BY_NODE!EI$1,DA_LMP_Basis!$C$23:$C$35,0),MATCH(LMP_BY_NODE!$A22,DA_LMP_Basis!$C$23:$AF$23,0)))</f>
        <v>43.471007015132507</v>
      </c>
      <c r="EJ22" s="30">
        <f>ENERGY_PRICING!EL$20*(1+INDEX(DA_LMP_Basis!$C$23:$AF$35,MATCH(LMP_BY_NODE!EJ$1,DA_LMP_Basis!$C$23:$C$35,0),MATCH(LMP_BY_NODE!$A22,DA_LMP_Basis!$C$23:$AF$23,0)))</f>
        <v>45.03614997038504</v>
      </c>
      <c r="EK22" s="30">
        <f>ENERGY_PRICING!EM$20*(1+INDEX(DA_LMP_Basis!$C$23:$AF$35,MATCH(LMP_BY_NODE!EK$1,DA_LMP_Basis!$C$23:$C$35,0),MATCH(LMP_BY_NODE!$A22,DA_LMP_Basis!$C$23:$AF$23,0)))</f>
        <v>58.158403934061155</v>
      </c>
      <c r="EL22" s="30">
        <f>ENERGY_PRICING!EN$20*(1+INDEX(DA_LMP_Basis!$C$23:$AF$35,MATCH(LMP_BY_NODE!EL$1,DA_LMP_Basis!$C$23:$C$35,0),MATCH(LMP_BY_NODE!$A22,DA_LMP_Basis!$C$23:$AF$23,0)))</f>
        <v>58.957566293230173</v>
      </c>
      <c r="EM22" s="30">
        <f>ENERGY_PRICING!EO$20*(1+INDEX(DA_LMP_Basis!$C$23:$AF$35,MATCH(LMP_BY_NODE!EM$1,DA_LMP_Basis!$C$23:$C$35,0),MATCH(LMP_BY_NODE!$A22,DA_LMP_Basis!$C$23:$AF$23,0)))</f>
        <v>45.376698917457169</v>
      </c>
      <c r="EN22" s="30">
        <f>ENERGY_PRICING!EP$20*(1+INDEX(DA_LMP_Basis!$C$23:$AF$35,MATCH(LMP_BY_NODE!EN$1,DA_LMP_Basis!$C$23:$C$35,0),MATCH(LMP_BY_NODE!$A22,DA_LMP_Basis!$C$23:$AF$23,0)))</f>
        <v>44.98157484802406</v>
      </c>
      <c r="EO22" s="30">
        <f>ENERGY_PRICING!EQ$20*(1+INDEX(DA_LMP_Basis!$C$23:$AF$35,MATCH(LMP_BY_NODE!EO$1,DA_LMP_Basis!$C$23:$C$35,0),MATCH(LMP_BY_NODE!$A22,DA_LMP_Basis!$C$23:$AF$23,0)))</f>
        <v>67.295531131724005</v>
      </c>
      <c r="EP22" s="30">
        <f>ENERGY_PRICING!ER$20*(1+INDEX(DA_LMP_Basis!$C$23:$AF$35,MATCH(LMP_BY_NODE!EP$1,DA_LMP_Basis!$C$23:$C$35,0),MATCH(LMP_BY_NODE!$A22,DA_LMP_Basis!$C$23:$AF$23,0)))</f>
        <v>106.42849347970588</v>
      </c>
      <c r="EQ22" s="30">
        <f>ENERGY_PRICING!ES$20*(1+INDEX(DA_LMP_Basis!$C$23:$AF$35,MATCH(LMP_BY_NODE!EQ$1,DA_LMP_Basis!$C$23:$C$35,0),MATCH(LMP_BY_NODE!$A22,DA_LMP_Basis!$C$23:$AF$23,0)))</f>
        <v>191.95118677054822</v>
      </c>
      <c r="ER22" s="30">
        <f>ENERGY_PRICING!ET$20*(1+INDEX(DA_LMP_Basis!$C$23:$AF$35,MATCH(LMP_BY_NODE!ER$1,DA_LMP_Basis!$C$23:$C$35,0),MATCH(LMP_BY_NODE!$A22,DA_LMP_Basis!$C$23:$AF$23,0)))</f>
        <v>171.02871281045788</v>
      </c>
      <c r="ES22" s="30">
        <f>ENERGY_PRICING!EU$20*(1+INDEX(DA_LMP_Basis!$C$23:$AF$35,MATCH(LMP_BY_NODE!ES$1,DA_LMP_Basis!$C$23:$C$35,0),MATCH(LMP_BY_NODE!$A22,DA_LMP_Basis!$C$23:$AF$23,0)))</f>
        <v>101.50631880854856</v>
      </c>
      <c r="ET22" s="30">
        <f>ENERGY_PRICING!EV$20*(1+INDEX(DA_LMP_Basis!$C$23:$AF$35,MATCH(LMP_BY_NODE!ET$1,DA_LMP_Basis!$C$23:$C$35,0),MATCH(LMP_BY_NODE!$A22,DA_LMP_Basis!$C$23:$AF$23,0)))</f>
        <v>66.180913308123777</v>
      </c>
      <c r="EU22" s="30">
        <f>ENERGY_PRICING!EW$20*(1+INDEX(DA_LMP_Basis!$C$23:$AF$35,MATCH(LMP_BY_NODE!EU$1,DA_LMP_Basis!$C$23:$C$35,0),MATCH(LMP_BY_NODE!$A22,DA_LMP_Basis!$C$23:$AF$23,0)))</f>
        <v>45.954269906156881</v>
      </c>
      <c r="EV22" s="30">
        <f>ENERGY_PRICING!EX$20*(1+INDEX(DA_LMP_Basis!$C$23:$AF$35,MATCH(LMP_BY_NODE!EV$1,DA_LMP_Basis!$C$23:$C$35,0),MATCH(LMP_BY_NODE!$A22,DA_LMP_Basis!$C$23:$AF$23,0)))</f>
        <v>47.725557512251754</v>
      </c>
      <c r="EW22" s="30">
        <f>ENERGY_PRICING!EY$20*(1+INDEX(DA_LMP_Basis!$C$23:$AF$35,MATCH(LMP_BY_NODE!EW$1,DA_LMP_Basis!$C$23:$C$35,0),MATCH(LMP_BY_NODE!$A22,DA_LMP_Basis!$C$23:$AF$23,0)))</f>
        <v>61.617088619882132</v>
      </c>
      <c r="EX22" s="30">
        <f>ENERGY_PRICING!EZ$20*(1+INDEX(DA_LMP_Basis!$C$23:$AF$35,MATCH(LMP_BY_NODE!EX$1,DA_LMP_Basis!$C$23:$C$35,0),MATCH(LMP_BY_NODE!$A22,DA_LMP_Basis!$C$23:$AF$23,0)))</f>
        <v>62.463777225064987</v>
      </c>
      <c r="EY22" s="30">
        <f>ENERGY_PRICING!FA$20*(1+INDEX(DA_LMP_Basis!$C$23:$AF$35,MATCH(LMP_BY_NODE!EY$1,DA_LMP_Basis!$C$23:$C$35,0),MATCH(LMP_BY_NODE!$A22,DA_LMP_Basis!$C$23:$AF$23,0)))</f>
        <v>47.753064533146734</v>
      </c>
      <c r="EZ22" s="30">
        <f>ENERGY_PRICING!FB$20*(1+INDEX(DA_LMP_Basis!$C$23:$AF$35,MATCH(LMP_BY_NODE!EZ$1,DA_LMP_Basis!$C$23:$C$35,0),MATCH(LMP_BY_NODE!$A22,DA_LMP_Basis!$C$23:$AF$23,0)))</f>
        <v>47.337247921617511</v>
      </c>
      <c r="FA22" s="30">
        <f>ENERGY_PRICING!FC$20*(1+INDEX(DA_LMP_Basis!$C$23:$AF$35,MATCH(LMP_BY_NODE!FA$1,DA_LMP_Basis!$C$23:$C$35,0),MATCH(LMP_BY_NODE!$A22,DA_LMP_Basis!$C$23:$AF$23,0)))</f>
        <v>68.606600017774753</v>
      </c>
      <c r="FB22" s="30">
        <f>ENERGY_PRICING!FD$20*(1+INDEX(DA_LMP_Basis!$C$23:$AF$35,MATCH(LMP_BY_NODE!FB$1,DA_LMP_Basis!$C$23:$C$35,0),MATCH(LMP_BY_NODE!$A22,DA_LMP_Basis!$C$23:$AF$23,0)))</f>
        <v>108.29370337083093</v>
      </c>
      <c r="FC22" s="30">
        <f>ENERGY_PRICING!FE$20*(1+INDEX(DA_LMP_Basis!$C$23:$AF$35,MATCH(LMP_BY_NODE!FC$1,DA_LMP_Basis!$C$23:$C$35,0),MATCH(LMP_BY_NODE!$A22,DA_LMP_Basis!$C$23:$AF$23,0)))</f>
        <v>193.42737991762843</v>
      </c>
      <c r="FD22" s="30">
        <f>ENERGY_PRICING!FF$20*(1+INDEX(DA_LMP_Basis!$C$23:$AF$35,MATCH(LMP_BY_NODE!FD$1,DA_LMP_Basis!$C$23:$C$35,0),MATCH(LMP_BY_NODE!$A22,DA_LMP_Basis!$C$23:$AF$23,0)))</f>
        <v>172.37264839127872</v>
      </c>
      <c r="FE22" s="30">
        <f>ENERGY_PRICING!FG$20*(1+INDEX(DA_LMP_Basis!$C$23:$AF$35,MATCH(LMP_BY_NODE!FE$1,DA_LMP_Basis!$C$23:$C$35,0),MATCH(LMP_BY_NODE!$A22,DA_LMP_Basis!$C$23:$AF$23,0)))</f>
        <v>103.08823474770951</v>
      </c>
      <c r="FF22" s="30">
        <f>ENERGY_PRICING!FH$20*(1+INDEX(DA_LMP_Basis!$C$23:$AF$35,MATCH(LMP_BY_NODE!FF$1,DA_LMP_Basis!$C$23:$C$35,0),MATCH(LMP_BY_NODE!$A22,DA_LMP_Basis!$C$23:$AF$23,0)))</f>
        <v>68.598775901223831</v>
      </c>
      <c r="FG22" s="30">
        <f>ENERGY_PRICING!FI$20*(1+INDEX(DA_LMP_Basis!$C$23:$AF$35,MATCH(LMP_BY_NODE!FG$1,DA_LMP_Basis!$C$23:$C$35,0),MATCH(LMP_BY_NODE!$A22,DA_LMP_Basis!$C$23:$AF$23,0)))</f>
        <v>47.758086999969244</v>
      </c>
      <c r="FH22" s="30">
        <f>ENERGY_PRICING!FJ$20*(1+INDEX(DA_LMP_Basis!$C$23:$AF$35,MATCH(LMP_BY_NODE!FH$1,DA_LMP_Basis!$C$23:$C$35,0),MATCH(LMP_BY_NODE!$A22,DA_LMP_Basis!$C$23:$AF$23,0)))</f>
        <v>49.679115999265541</v>
      </c>
      <c r="FI22" s="30">
        <f>ENERGY_PRICING!FK$20*(1+INDEX(DA_LMP_Basis!$C$23:$AF$35,MATCH(LMP_BY_NODE!FI$1,DA_LMP_Basis!$C$23:$C$35,0),MATCH(LMP_BY_NODE!$A22,DA_LMP_Basis!$C$23:$AF$23,0)))</f>
        <v>64.129442257888329</v>
      </c>
      <c r="FJ22" s="30">
        <f>ENERGY_PRICING!FL$20*(1+INDEX(DA_LMP_Basis!$C$23:$AF$35,MATCH(LMP_BY_NODE!FJ$1,DA_LMP_Basis!$C$23:$C$35,0),MATCH(LMP_BY_NODE!$A22,DA_LMP_Basis!$C$23:$AF$23,0)))</f>
        <v>65.010653448365858</v>
      </c>
      <c r="FK22" s="30">
        <f>ENERGY_PRICING!FM$20*(1+INDEX(DA_LMP_Basis!$C$23:$AF$35,MATCH(LMP_BY_NODE!FK$1,DA_LMP_Basis!$C$23:$C$35,0),MATCH(LMP_BY_NODE!$A22,DA_LMP_Basis!$C$23:$AF$23,0)))</f>
        <v>49.479232525356579</v>
      </c>
      <c r="FL22" s="30">
        <f>ENERGY_PRICING!FN$20*(1+INDEX(DA_LMP_Basis!$C$23:$AF$35,MATCH(LMP_BY_NODE!FL$1,DA_LMP_Basis!$C$23:$C$35,0),MATCH(LMP_BY_NODE!$A22,DA_LMP_Basis!$C$23:$AF$23,0)))</f>
        <v>49.048385060154025</v>
      </c>
      <c r="FM22" s="30">
        <f>ENERGY_PRICING!FO$20*(1+INDEX(DA_LMP_Basis!$C$23:$AF$35,MATCH(LMP_BY_NODE!FM$1,DA_LMP_Basis!$C$23:$C$35,0),MATCH(LMP_BY_NODE!$A22,DA_LMP_Basis!$C$23:$AF$23,0)))</f>
        <v>69.558947220469975</v>
      </c>
      <c r="FN22" s="30">
        <f>ENERGY_PRICING!FP$20*(1+INDEX(DA_LMP_Basis!$C$23:$AF$35,MATCH(LMP_BY_NODE!FN$1,DA_LMP_Basis!$C$23:$C$35,0),MATCH(LMP_BY_NODE!$A22,DA_LMP_Basis!$C$23:$AF$23,0)))</f>
        <v>109.6485730051818</v>
      </c>
      <c r="FO22" s="30">
        <f>ENERGY_PRICING!FQ$20*(1+INDEX(DA_LMP_Basis!$C$23:$AF$35,MATCH(LMP_BY_NODE!FO$1,DA_LMP_Basis!$C$23:$C$35,0),MATCH(LMP_BY_NODE!$A22,DA_LMP_Basis!$C$23:$AF$23,0)))</f>
        <v>193.719939825334</v>
      </c>
      <c r="FP22" s="30">
        <f>ENERGY_PRICING!FR$20*(1+INDEX(DA_LMP_Basis!$C$23:$AF$35,MATCH(LMP_BY_NODE!FP$1,DA_LMP_Basis!$C$23:$C$35,0),MATCH(LMP_BY_NODE!$A22,DA_LMP_Basis!$C$23:$AF$23,0)))</f>
        <v>172.63899678224971</v>
      </c>
      <c r="FQ22" s="30">
        <f>ENERGY_PRICING!FS$20*(1+INDEX(DA_LMP_Basis!$C$23:$AF$35,MATCH(LMP_BY_NODE!FQ$1,DA_LMP_Basis!$C$23:$C$35,0),MATCH(LMP_BY_NODE!$A22,DA_LMP_Basis!$C$23:$AF$23,0)))</f>
        <v>103.40174736770396</v>
      </c>
      <c r="FR22" s="30">
        <f>ENERGY_PRICING!FT$20*(1+INDEX(DA_LMP_Basis!$C$23:$AF$35,MATCH(LMP_BY_NODE!FR$1,DA_LMP_Basis!$C$23:$C$35,0),MATCH(LMP_BY_NODE!$A22,DA_LMP_Basis!$C$23:$AF$23,0)))</f>
        <v>69.077960930961552</v>
      </c>
      <c r="FS22" s="30">
        <f>ENERGY_PRICING!FU$20*(1+INDEX(DA_LMP_Basis!$C$23:$AF$35,MATCH(LMP_BY_NODE!FS$1,DA_LMP_Basis!$C$23:$C$35,0),MATCH(LMP_BY_NODE!$A22,DA_LMP_Basis!$C$23:$AF$23,0)))</f>
        <v>48.115577185807979</v>
      </c>
      <c r="FT22" s="30">
        <f>ENERGY_PRICING!FV$20*(1+INDEX(DA_LMP_Basis!$C$23:$AF$35,MATCH(LMP_BY_NODE!FT$1,DA_LMP_Basis!$C$23:$C$35,0),MATCH(LMP_BY_NODE!$A22,DA_LMP_Basis!$C$23:$AF$23,0)))</f>
        <v>50.066282740818806</v>
      </c>
      <c r="FU22" s="30">
        <f>ENERGY_PRICING!FW$20*(1+INDEX(DA_LMP_Basis!$C$23:$AF$35,MATCH(LMP_BY_NODE!FU$1,DA_LMP_Basis!$C$23:$C$35,0),MATCH(LMP_BY_NODE!$A22,DA_LMP_Basis!$C$23:$AF$23,0)))</f>
        <v>64.627354031772938</v>
      </c>
      <c r="FV22" s="30">
        <f>ENERGY_PRICING!FX$20*(1+INDEX(DA_LMP_Basis!$C$23:$AF$35,MATCH(LMP_BY_NODE!FV$1,DA_LMP_Basis!$C$23:$C$35,0),MATCH(LMP_BY_NODE!$A22,DA_LMP_Basis!$C$23:$AF$23,0)))</f>
        <v>65.515407094120391</v>
      </c>
      <c r="FW22" s="30">
        <f>ENERGY_PRICING!FY$20*(1+INDEX(DA_LMP_Basis!$C$23:$AF$35,MATCH(LMP_BY_NODE!FW$1,DA_LMP_Basis!$C$23:$C$35,0),MATCH(LMP_BY_NODE!$A22,DA_LMP_Basis!$C$23:$AF$23,0)))</f>
        <v>49.821333794072117</v>
      </c>
      <c r="FX22" s="30">
        <f>ENERGY_PRICING!FZ$20*(1+INDEX(DA_LMP_Basis!$C$23:$AF$35,MATCH(LMP_BY_NODE!FX$1,DA_LMP_Basis!$C$23:$C$35,0),MATCH(LMP_BY_NODE!$A22,DA_LMP_Basis!$C$23:$AF$23,0)))</f>
        <v>49.387507433342172</v>
      </c>
      <c r="FY22" s="30">
        <f>ENERGY_PRICING!GA$20*(1+INDEX(DA_LMP_Basis!$C$23:$AF$35,MATCH(LMP_BY_NODE!FY$1,DA_LMP_Basis!$C$23:$C$35,0),MATCH(LMP_BY_NODE!$A22,DA_LMP_Basis!$C$23:$AF$23,0)))</f>
        <v>69.747688517823448</v>
      </c>
      <c r="FZ22" s="30">
        <f>ENERGY_PRICING!GB$20*(1+INDEX(DA_LMP_Basis!$C$23:$AF$35,MATCH(LMP_BY_NODE!FZ$1,DA_LMP_Basis!$C$23:$C$35,0),MATCH(LMP_BY_NODE!$A22,DA_LMP_Basis!$C$23:$AF$23,0)))</f>
        <v>109.91708836576508</v>
      </c>
      <c r="GA22" s="30">
        <f>ENERGY_PRICING!GC$20*(1+INDEX(DA_LMP_Basis!$C$23:$AF$35,MATCH(LMP_BY_NODE!GA$1,DA_LMP_Basis!$C$23:$C$35,0),MATCH(LMP_BY_NODE!$A22,DA_LMP_Basis!$C$23:$AF$23,0)))</f>
        <v>194.6274214041359</v>
      </c>
      <c r="GB22" s="30">
        <f>ENERGY_PRICING!GD$20*(1+INDEX(DA_LMP_Basis!$C$23:$AF$35,MATCH(LMP_BY_NODE!GB$1,DA_LMP_Basis!$C$23:$C$35,0),MATCH(LMP_BY_NODE!$A22,DA_LMP_Basis!$C$23:$AF$23,0)))</f>
        <v>173.46517375313164</v>
      </c>
      <c r="GC22" s="30">
        <f>ENERGY_PRICING!GE$20*(1+INDEX(DA_LMP_Basis!$C$23:$AF$35,MATCH(LMP_BY_NODE!GC$1,DA_LMP_Basis!$C$23:$C$35,0),MATCH(LMP_BY_NODE!$A22,DA_LMP_Basis!$C$23:$AF$23,0)))</f>
        <v>104.3742214486473</v>
      </c>
      <c r="GD22" s="30">
        <f>ENERGY_PRICING!GF$20*(1+INDEX(DA_LMP_Basis!$C$23:$AF$35,MATCH(LMP_BY_NODE!GD$1,DA_LMP_Basis!$C$23:$C$35,0),MATCH(LMP_BY_NODE!$A22,DA_LMP_Basis!$C$23:$AF$23,0)))</f>
        <v>70.564328597450427</v>
      </c>
      <c r="GE22" s="30">
        <f>ENERGY_PRICING!GG$20*(1+INDEX(DA_LMP_Basis!$C$23:$AF$35,MATCH(LMP_BY_NODE!GE$1,DA_LMP_Basis!$C$23:$C$35,0),MATCH(LMP_BY_NODE!$A22,DA_LMP_Basis!$C$23:$AF$23,0)))</f>
        <v>49.224463775208839</v>
      </c>
      <c r="GF22" s="30">
        <f>ENERGY_PRICING!GH$20*(1+INDEX(DA_LMP_Basis!$C$23:$AF$35,MATCH(LMP_BY_NODE!GF$1,DA_LMP_Basis!$C$23:$C$35,0),MATCH(LMP_BY_NODE!$A22,DA_LMP_Basis!$C$23:$AF$23,0)))</f>
        <v>51.267222024125751</v>
      </c>
      <c r="GG22" s="30">
        <f>ENERGY_PRICING!GI$20*(1+INDEX(DA_LMP_Basis!$C$23:$AF$35,MATCH(LMP_BY_NODE!GG$1,DA_LMP_Basis!$C$23:$C$35,0),MATCH(LMP_BY_NODE!$A22,DA_LMP_Basis!$C$23:$AF$23,0)))</f>
        <v>66.171809545901326</v>
      </c>
      <c r="GH22" s="30">
        <f>ENERGY_PRICING!GJ$20*(1+INDEX(DA_LMP_Basis!$C$23:$AF$35,MATCH(LMP_BY_NODE!GH$1,DA_LMP_Basis!$C$23:$C$35,0),MATCH(LMP_BY_NODE!$A22,DA_LMP_Basis!$C$23:$AF$23,0)))</f>
        <v>67.081085176765313</v>
      </c>
      <c r="GI22" s="30">
        <f>ENERGY_PRICING!GK$20*(1+INDEX(DA_LMP_Basis!$C$23:$AF$35,MATCH(LMP_BY_NODE!GI$1,DA_LMP_Basis!$C$23:$C$35,0),MATCH(LMP_BY_NODE!$A22,DA_LMP_Basis!$C$23:$AF$23,0)))</f>
        <v>50.88248602740029</v>
      </c>
      <c r="GJ22" s="30">
        <f>ENERGY_PRICING!GL$20*(1+INDEX(DA_LMP_Basis!$C$23:$AF$35,MATCH(LMP_BY_NODE!GJ$1,DA_LMP_Basis!$C$23:$C$35,0),MATCH(LMP_BY_NODE!$A22,DA_LMP_Basis!$C$23:$AF$23,0)))</f>
        <v>50.439419532444553</v>
      </c>
      <c r="GK22" s="30">
        <f>ENERGY_PRICING!GM$20*(1+INDEX(DA_LMP_Basis!$C$23:$AF$35,MATCH(LMP_BY_NODE!GK$1,DA_LMP_Basis!$C$23:$C$35,0),MATCH(LMP_BY_NODE!$A22,DA_LMP_Basis!$C$23:$AF$23,0)))</f>
        <v>70.333138697414654</v>
      </c>
      <c r="GL22" s="30">
        <f>ENERGY_PRICING!GN$20*(1+INDEX(DA_LMP_Basis!$C$23:$AF$35,MATCH(LMP_BY_NODE!GL$1,DA_LMP_Basis!$C$23:$C$35,0),MATCH(LMP_BY_NODE!$A22,DA_LMP_Basis!$C$23:$AF$23,0)))</f>
        <v>110.74998698562617</v>
      </c>
      <c r="GM22" s="30">
        <f>ENERGY_PRICING!GO$20*(1+INDEX(DA_LMP_Basis!$C$23:$AF$35,MATCH(LMP_BY_NODE!GM$1,DA_LMP_Basis!$C$23:$C$35,0),MATCH(LMP_BY_NODE!$A22,DA_LMP_Basis!$C$23:$AF$23,0)))</f>
        <v>195.90413160969436</v>
      </c>
      <c r="GN22" s="30">
        <f>ENERGY_PRICING!GP$20*(1+INDEX(DA_LMP_Basis!$C$23:$AF$35,MATCH(LMP_BY_NODE!GN$1,DA_LMP_Basis!$C$23:$C$35,0),MATCH(LMP_BY_NODE!$A22,DA_LMP_Basis!$C$23:$AF$23,0)))</f>
        <v>174.62749880188343</v>
      </c>
      <c r="GO22" s="30">
        <f>ENERGY_PRICING!GQ$20*(1+INDEX(DA_LMP_Basis!$C$23:$AF$35,MATCH(LMP_BY_NODE!GO$1,DA_LMP_Basis!$C$23:$C$35,0),MATCH(LMP_BY_NODE!$A22,DA_LMP_Basis!$C$23:$AF$23,0)))</f>
        <v>105.74236777005324</v>
      </c>
      <c r="GP22" s="30">
        <f>ENERGY_PRICING!GR$20*(1+INDEX(DA_LMP_Basis!$C$23:$AF$35,MATCH(LMP_BY_NODE!GP$1,DA_LMP_Basis!$C$23:$C$35,0),MATCH(LMP_BY_NODE!$A22,DA_LMP_Basis!$C$23:$AF$23,0)))</f>
        <v>72.655457291791421</v>
      </c>
      <c r="GQ22" s="30">
        <f>ENERGY_PRICING!GS$20*(1+INDEX(DA_LMP_Basis!$C$23:$AF$35,MATCH(LMP_BY_NODE!GQ$1,DA_LMP_Basis!$C$23:$C$35,0),MATCH(LMP_BY_NODE!$A22,DA_LMP_Basis!$C$23:$AF$23,0)))</f>
        <v>50.784525002417595</v>
      </c>
      <c r="GR22" s="30">
        <f>ENERGY_PRICING!GT$20*(1+INDEX(DA_LMP_Basis!$C$23:$AF$35,MATCH(LMP_BY_NODE!GR$1,DA_LMP_Basis!$C$23:$C$35,0),MATCH(LMP_BY_NODE!$A22,DA_LMP_Basis!$C$23:$AF$23,0)))</f>
        <v>52.956789586784531</v>
      </c>
      <c r="GS22" s="30">
        <f>ENERGY_PRICING!GU$20*(1+INDEX(DA_LMP_Basis!$C$23:$AF$35,MATCH(LMP_BY_NODE!GS$1,DA_LMP_Basis!$C$23:$C$35,0),MATCH(LMP_BY_NODE!$A22,DA_LMP_Basis!$C$23:$AF$23,0)))</f>
        <v>68.344660392661339</v>
      </c>
      <c r="GT22" s="30">
        <f>ENERGY_PRICING!GV$20*(1+INDEX(DA_LMP_Basis!$C$23:$AF$35,MATCH(LMP_BY_NODE!GT$1,DA_LMP_Basis!$C$23:$C$35,0),MATCH(LMP_BY_NODE!$A22,DA_LMP_Basis!$C$23:$AF$23,0)))</f>
        <v>69.283793455837042</v>
      </c>
      <c r="GU22" s="30">
        <f>ENERGY_PRICING!GW$20*(1+INDEX(DA_LMP_Basis!$C$23:$AF$35,MATCH(LMP_BY_NODE!GU$1,DA_LMP_Basis!$C$23:$C$35,0),MATCH(LMP_BY_NODE!$A22,DA_LMP_Basis!$C$23:$AF$23,0)))</f>
        <v>52.375391137088464</v>
      </c>
      <c r="GV22" s="30">
        <f>ENERGY_PRICING!GX$20*(1+INDEX(DA_LMP_Basis!$C$23:$AF$35,MATCH(LMP_BY_NODE!GV$1,DA_LMP_Basis!$C$23:$C$35,0),MATCH(LMP_BY_NODE!$A22,DA_LMP_Basis!$C$23:$AF$23,0)))</f>
        <v>51.919324958235698</v>
      </c>
      <c r="GW22" s="30">
        <f>ENERGY_PRICING!GY$20*(1+INDEX(DA_LMP_Basis!$C$23:$AF$35,MATCH(LMP_BY_NODE!GW$1,DA_LMP_Basis!$C$23:$C$35,0),MATCH(LMP_BY_NODE!$A22,DA_LMP_Basis!$C$23:$AF$23,0)))</f>
        <v>71.156792021724513</v>
      </c>
      <c r="GX22" s="30">
        <f>ENERGY_PRICING!GZ$20*(1+INDEX(DA_LMP_Basis!$C$23:$AF$35,MATCH(LMP_BY_NODE!GX$1,DA_LMP_Basis!$C$23:$C$35,0),MATCH(LMP_BY_NODE!$A22,DA_LMP_Basis!$C$23:$AF$23,0)))</f>
        <v>111.92176853250464</v>
      </c>
      <c r="GY22" s="30">
        <f>ENERGY_PRICING!HA$20*(1+INDEX(DA_LMP_Basis!$C$23:$AF$35,MATCH(LMP_BY_NODE!GY$1,DA_LMP_Basis!$C$23:$C$35,0),MATCH(LMP_BY_NODE!$A22,DA_LMP_Basis!$C$23:$AF$23,0)))</f>
        <v>197.67515640998215</v>
      </c>
      <c r="GZ22" s="30">
        <f>ENERGY_PRICING!HB$20*(1+INDEX(DA_LMP_Basis!$C$23:$AF$35,MATCH(LMP_BY_NODE!GZ$1,DA_LMP_Basis!$C$23:$C$35,0),MATCH(LMP_BY_NODE!$A22,DA_LMP_Basis!$C$23:$AF$23,0)))</f>
        <v>176.23985098515337</v>
      </c>
      <c r="HA22" s="30">
        <f>ENERGY_PRICING!HC$20*(1+INDEX(DA_LMP_Basis!$C$23:$AF$35,MATCH(LMP_BY_NODE!HA$1,DA_LMP_Basis!$C$23:$C$35,0),MATCH(LMP_BY_NODE!$A22,DA_LMP_Basis!$C$23:$AF$23,0)))</f>
        <v>107.64023077379773</v>
      </c>
      <c r="HB22" s="30">
        <f>ENERGY_PRICING!HD$20*(1+INDEX(DA_LMP_Basis!$C$23:$AF$35,MATCH(LMP_BY_NODE!HB$1,DA_LMP_Basis!$C$23:$C$35,0),MATCH(LMP_BY_NODE!$A22,DA_LMP_Basis!$C$23:$AF$23,0)))</f>
        <v>75.556225815570386</v>
      </c>
      <c r="HC22" s="30">
        <f>ENERGY_PRICING!HE$20*(1+INDEX(DA_LMP_Basis!$C$23:$AF$35,MATCH(LMP_BY_NODE!HC$1,DA_LMP_Basis!$C$23:$C$35,0),MATCH(LMP_BY_NODE!$A22,DA_LMP_Basis!$C$23:$AF$23,0)))</f>
        <v>52.948608215135053</v>
      </c>
      <c r="HD22" s="30">
        <f>ENERGY_PRICING!HF$20*(1+INDEX(DA_LMP_Basis!$C$23:$AF$35,MATCH(LMP_BY_NODE!HD$1,DA_LMP_Basis!$C$23:$C$35,0),MATCH(LMP_BY_NODE!$A22,DA_LMP_Basis!$C$23:$AF$23,0)))</f>
        <v>55.300521188680555</v>
      </c>
      <c r="HE22" s="30">
        <f>ENERGY_PRICING!HG$20*(1+INDEX(DA_LMP_Basis!$C$23:$AF$35,MATCH(LMP_BY_NODE!HE$1,DA_LMP_Basis!$C$23:$C$35,0),MATCH(LMP_BY_NODE!$A22,DA_LMP_Basis!$C$23:$AF$23,0)))</f>
        <v>71.358792119802189</v>
      </c>
      <c r="HF22" s="30">
        <f>ENERGY_PRICING!HH$20*(1+INDEX(DA_LMP_Basis!$C$23:$AF$35,MATCH(LMP_BY_NODE!HF$1,DA_LMP_Basis!$C$23:$C$35,0),MATCH(LMP_BY_NODE!$A22,DA_LMP_Basis!$C$23:$AF$23,0)))</f>
        <v>72.339342767694262</v>
      </c>
      <c r="HG22" s="30">
        <f>ENERGY_PRICING!HI$20*(1+INDEX(DA_LMP_Basis!$C$23:$AF$35,MATCH(LMP_BY_NODE!HG$1,DA_LMP_Basis!$C$23:$C$35,0),MATCH(LMP_BY_NODE!$A22,DA_LMP_Basis!$C$23:$AF$23,0)))</f>
        <v>54.446316835201472</v>
      </c>
      <c r="HH22" s="30">
        <f>ENERGY_PRICING!HJ$20*(1+INDEX(DA_LMP_Basis!$C$23:$AF$35,MATCH(LMP_BY_NODE!HH$1,DA_LMP_Basis!$C$23:$C$35,0),MATCH(LMP_BY_NODE!$A22,DA_LMP_Basis!$C$23:$AF$23,0)))</f>
        <v>53.972217775842779</v>
      </c>
      <c r="HI22" s="30">
        <f>ENERGY_PRICING!HK$20*(1+INDEX(DA_LMP_Basis!$C$23:$AF$35,MATCH(LMP_BY_NODE!HI$1,DA_LMP_Basis!$C$23:$C$35,0),MATCH(LMP_BY_NODE!$A22,DA_LMP_Basis!$C$23:$AF$23,0)))</f>
        <v>72.299346109442652</v>
      </c>
      <c r="HJ22" s="30">
        <f>ENERGY_PRICING!HL$20*(1+INDEX(DA_LMP_Basis!$C$23:$AF$35,MATCH(LMP_BY_NODE!HJ$1,DA_LMP_Basis!$C$23:$C$35,0),MATCH(LMP_BY_NODE!$A22,DA_LMP_Basis!$C$23:$AF$23,0)))</f>
        <v>113.54723856556794</v>
      </c>
      <c r="HK22" s="30">
        <f>ENERGY_PRICING!HM$20*(1+INDEX(DA_LMP_Basis!$C$23:$AF$35,MATCH(LMP_BY_NODE!HK$1,DA_LMP_Basis!$C$23:$C$35,0),MATCH(LMP_BY_NODE!$A22,DA_LMP_Basis!$C$23:$AF$23,0)))</f>
        <v>199.34540614913848</v>
      </c>
      <c r="HL22" s="30">
        <f>ENERGY_PRICING!HN$20*(1+INDEX(DA_LMP_Basis!$C$23:$AF$35,MATCH(LMP_BY_NODE!HL$1,DA_LMP_Basis!$C$23:$C$35,0),MATCH(LMP_BY_NODE!$A22,DA_LMP_Basis!$C$23:$AF$23,0)))</f>
        <v>177.76045691517604</v>
      </c>
      <c r="HM22" s="30">
        <f>ENERGY_PRICING!HO$20*(1+INDEX(DA_LMP_Basis!$C$23:$AF$35,MATCH(LMP_BY_NODE!HM$1,DA_LMP_Basis!$C$23:$C$35,0),MATCH(LMP_BY_NODE!$A22,DA_LMP_Basis!$C$23:$AF$23,0)))</f>
        <v>109.43010135406492</v>
      </c>
      <c r="HN22" s="30">
        <f>ENERGY_PRICING!HP$20*(1+INDEX(DA_LMP_Basis!$C$23:$AF$35,MATCH(LMP_BY_NODE!HN$1,DA_LMP_Basis!$C$23:$C$35,0),MATCH(LMP_BY_NODE!$A22,DA_LMP_Basis!$C$23:$AF$23,0)))</f>
        <v>78.291934468214563</v>
      </c>
      <c r="HO22" s="30">
        <f>ENERGY_PRICING!HQ$20*(1+INDEX(DA_LMP_Basis!$C$23:$AF$35,MATCH(LMP_BY_NODE!HO$1,DA_LMP_Basis!$C$23:$C$35,0),MATCH(LMP_BY_NODE!$A22,DA_LMP_Basis!$C$23:$AF$23,0)))</f>
        <v>54.989550510785918</v>
      </c>
      <c r="HP22" s="30">
        <f>ENERGY_PRICING!HR$20*(1+INDEX(DA_LMP_Basis!$C$23:$AF$35,MATCH(LMP_BY_NODE!HP$1,DA_LMP_Basis!$C$23:$C$35,0),MATCH(LMP_BY_NODE!$A22,DA_LMP_Basis!$C$23:$AF$23,0)))</f>
        <v>57.510889499775452</v>
      </c>
      <c r="HQ22" s="30">
        <f>ENERGY_PRICING!HS$20*(1+INDEX(DA_LMP_Basis!$C$23:$AF$35,MATCH(LMP_BY_NODE!HQ$1,DA_LMP_Basis!$C$23:$C$35,0),MATCH(LMP_BY_NODE!$A22,DA_LMP_Basis!$C$23:$AF$23,0)))</f>
        <v>74.201413369500045</v>
      </c>
      <c r="HR22" s="30">
        <f>ENERGY_PRICING!HT$20*(1+INDEX(DA_LMP_Basis!$C$23:$AF$35,MATCH(LMP_BY_NODE!HR$1,DA_LMP_Basis!$C$23:$C$35,0),MATCH(LMP_BY_NODE!$A22,DA_LMP_Basis!$C$23:$AF$23,0)))</f>
        <v>75.221024853839907</v>
      </c>
      <c r="HS22" s="30">
        <f>ENERGY_PRICING!HU$20*(1+INDEX(DA_LMP_Basis!$C$23:$AF$35,MATCH(LMP_BY_NODE!HS$1,DA_LMP_Basis!$C$23:$C$35,0),MATCH(LMP_BY_NODE!$A22,DA_LMP_Basis!$C$23:$AF$23,0)))</f>
        <v>56.399402476082031</v>
      </c>
      <c r="HT22" s="30">
        <f>ENERGY_PRICING!HV$20*(1+INDEX(DA_LMP_Basis!$C$23:$AF$35,MATCH(LMP_BY_NODE!HT$1,DA_LMP_Basis!$C$23:$C$35,0),MATCH(LMP_BY_NODE!$A22,DA_LMP_Basis!$C$23:$AF$23,0)))</f>
        <v>55.908296645301292</v>
      </c>
      <c r="HU22" s="30">
        <f>ENERGY_PRICING!HW$20*(1+INDEX(DA_LMP_Basis!$C$23:$AF$35,MATCH(LMP_BY_NODE!HU$1,DA_LMP_Basis!$C$23:$C$35,0),MATCH(LMP_BY_NODE!$A22,DA_LMP_Basis!$C$23:$AF$23,0)))</f>
        <v>73.376886450308049</v>
      </c>
      <c r="HV22" s="30">
        <f>ENERGY_PRICING!HX$20*(1+INDEX(DA_LMP_Basis!$C$23:$AF$35,MATCH(LMP_BY_NODE!HV$1,DA_LMP_Basis!$C$23:$C$35,0),MATCH(LMP_BY_NODE!$A22,DA_LMP_Basis!$C$23:$AF$23,0)))</f>
        <v>115.08021591195477</v>
      </c>
      <c r="HW22" s="30">
        <f>ENERGY_PRICING!HY$20*(1+INDEX(DA_LMP_Basis!$C$23:$AF$35,MATCH(LMP_BY_NODE!HW$1,DA_LMP_Basis!$C$23:$C$35,0),MATCH(LMP_BY_NODE!$A22,DA_LMP_Basis!$C$23:$AF$23,0)))</f>
        <v>201.05011966721383</v>
      </c>
      <c r="HX22" s="30">
        <f>ENERGY_PRICING!HZ$20*(1+INDEX(DA_LMP_Basis!$C$23:$AF$35,MATCH(LMP_BY_NODE!HX$1,DA_LMP_Basis!$C$23:$C$35,0),MATCH(LMP_BY_NODE!$A22,DA_LMP_Basis!$C$23:$AF$23,0)))</f>
        <v>179.31243888757527</v>
      </c>
      <c r="HY22" s="30">
        <f>ENERGY_PRICING!IA$20*(1+INDEX(DA_LMP_Basis!$C$23:$AF$35,MATCH(LMP_BY_NODE!HY$1,DA_LMP_Basis!$C$23:$C$35,0),MATCH(LMP_BY_NODE!$A22,DA_LMP_Basis!$C$23:$AF$23,0)))</f>
        <v>111.25690395864311</v>
      </c>
      <c r="HZ22" s="30">
        <f>ENERGY_PRICING!IB$20*(1+INDEX(DA_LMP_Basis!$C$23:$AF$35,MATCH(LMP_BY_NODE!HZ$1,DA_LMP_Basis!$C$23:$C$35,0),MATCH(LMP_BY_NODE!$A22,DA_LMP_Basis!$C$23:$AF$23,0)))</f>
        <v>81.084091480634655</v>
      </c>
      <c r="IA22" s="30">
        <f>ENERGY_PRICING!IC$20*(1+INDEX(DA_LMP_Basis!$C$23:$AF$35,MATCH(LMP_BY_NODE!IA$1,DA_LMP_Basis!$C$23:$C$35,0),MATCH(LMP_BY_NODE!$A22,DA_LMP_Basis!$C$23:$AF$23,0)))</f>
        <v>57.072605421343852</v>
      </c>
      <c r="IB22" s="30">
        <f>ENERGY_PRICING!ID$20*(1+INDEX(DA_LMP_Basis!$C$23:$AF$35,MATCH(LMP_BY_NODE!IB$1,DA_LMP_Basis!$C$23:$C$35,0),MATCH(LMP_BY_NODE!$A22,DA_LMP_Basis!$C$23:$AF$23,0)))</f>
        <v>59.766866346538556</v>
      </c>
      <c r="IC22" s="30">
        <f>ENERGY_PRICING!IE$20*(1+INDEX(DA_LMP_Basis!$C$23:$AF$35,MATCH(LMP_BY_NODE!IC$1,DA_LMP_Basis!$C$23:$C$35,0),MATCH(LMP_BY_NODE!$A22,DA_LMP_Basis!$C$23:$AF$23,0)))</f>
        <v>77.102689003631099</v>
      </c>
      <c r="ID22" s="30">
        <f>ENERGY_PRICING!IF$20*(1+INDEX(DA_LMP_Basis!$C$23:$AF$35,MATCH(LMP_BY_NODE!ID$1,DA_LMP_Basis!$C$23:$C$35,0),MATCH(LMP_BY_NODE!$A22,DA_LMP_Basis!$C$23:$AF$23,0)))</f>
        <v>78.162167302111868</v>
      </c>
      <c r="IE22" s="30">
        <f>ENERGY_PRICING!IG$20*(1+INDEX(DA_LMP_Basis!$C$23:$AF$35,MATCH(LMP_BY_NODE!IE$1,DA_LMP_Basis!$C$23:$C$35,0),MATCH(LMP_BY_NODE!$A22,DA_LMP_Basis!$C$23:$AF$23,0)))</f>
        <v>58.392787905766113</v>
      </c>
      <c r="IF22" s="30">
        <f>ENERGY_PRICING!IH$20*(1+INDEX(DA_LMP_Basis!$C$23:$AF$35,MATCH(LMP_BY_NODE!IF$1,DA_LMP_Basis!$C$23:$C$35,0),MATCH(LMP_BY_NODE!$A22,DA_LMP_Basis!$C$23:$AF$23,0)))</f>
        <v>57.884324387411887</v>
      </c>
      <c r="IG22" s="30">
        <f>ENERGY_PRICING!II$20*(1+INDEX(DA_LMP_Basis!$C$23:$AF$35,MATCH(LMP_BY_NODE!IG$1,DA_LMP_Basis!$C$23:$C$35,0),MATCH(LMP_BY_NODE!$A22,DA_LMP_Basis!$C$23:$AF$23,0)))</f>
        <v>74.476660659087528</v>
      </c>
      <c r="IH22" s="30">
        <f>ENERGY_PRICING!IJ$20*(1+INDEX(DA_LMP_Basis!$C$23:$AF$35,MATCH(LMP_BY_NODE!IH$1,DA_LMP_Basis!$C$23:$C$35,0),MATCH(LMP_BY_NODE!$A22,DA_LMP_Basis!$C$23:$AF$23,0)))</f>
        <v>116.64482457138131</v>
      </c>
      <c r="II22" s="30">
        <f>ENERGY_PRICING!IK$20*(1+INDEX(DA_LMP_Basis!$C$23:$AF$35,MATCH(LMP_BY_NODE!II$1,DA_LMP_Basis!$C$23:$C$35,0),MATCH(LMP_BY_NODE!$A22,DA_LMP_Basis!$C$23:$AF$23,0)))</f>
        <v>201.83202001599037</v>
      </c>
      <c r="IJ22" s="30">
        <f>ENERGY_PRICING!IL$20*(1+INDEX(DA_LMP_Basis!$C$23:$AF$35,MATCH(LMP_BY_NODE!IJ$1,DA_LMP_Basis!$C$23:$C$35,0),MATCH(LMP_BY_NODE!$A22,DA_LMP_Basis!$C$23:$AF$23,0)))</f>
        <v>180.02428591210281</v>
      </c>
      <c r="IK22" s="30">
        <f>ENERGY_PRICING!IM$20*(1+INDEX(DA_LMP_Basis!$C$23:$AF$35,MATCH(LMP_BY_NODE!IK$1,DA_LMP_Basis!$C$23:$C$35,0),MATCH(LMP_BY_NODE!$A22,DA_LMP_Basis!$C$23:$AF$23,0)))</f>
        <v>112.09480286571475</v>
      </c>
      <c r="IL22" s="30">
        <f>ENERGY_PRICING!IN$20*(1+INDEX(DA_LMP_Basis!$C$23:$AF$35,MATCH(LMP_BY_NODE!IL$1,DA_LMP_Basis!$C$23:$C$35,0),MATCH(LMP_BY_NODE!$A22,DA_LMP_Basis!$C$23:$AF$23,0)))</f>
        <v>82.364769153863293</v>
      </c>
      <c r="IM22" s="30">
        <f>ENERGY_PRICING!IO$20*(1+INDEX(DA_LMP_Basis!$C$23:$AF$35,MATCH(LMP_BY_NODE!IM$1,DA_LMP_Basis!$C$23:$C$35,0),MATCH(LMP_BY_NODE!$A22,DA_LMP_Basis!$C$23:$AF$23,0)))</f>
        <v>58.028039483323269</v>
      </c>
      <c r="IN22" s="30">
        <f>ENERGY_PRICING!IP$20*(1+INDEX(DA_LMP_Basis!$C$23:$AF$35,MATCH(LMP_BY_NODE!IN$1,DA_LMP_Basis!$C$23:$C$35,0),MATCH(LMP_BY_NODE!$A22,DA_LMP_Basis!$C$23:$AF$23,0)))</f>
        <v>60.801614452077963</v>
      </c>
      <c r="IO22" s="30">
        <f>ENERGY_PRICING!IQ$20*(1+INDEX(DA_LMP_Basis!$C$23:$AF$35,MATCH(LMP_BY_NODE!IO$1,DA_LMP_Basis!$C$23:$C$35,0),MATCH(LMP_BY_NODE!$A22,DA_LMP_Basis!$C$23:$AF$23,0)))</f>
        <v>78.433416076638167</v>
      </c>
      <c r="IP22" s="30">
        <f>ENERGY_PRICING!IR$20*(1+INDEX(DA_LMP_Basis!$C$23:$AF$35,MATCH(LMP_BY_NODE!IP$1,DA_LMP_Basis!$C$23:$C$35,0),MATCH(LMP_BY_NODE!$A22,DA_LMP_Basis!$C$23:$AF$23,0)))</f>
        <v>79.511180072716144</v>
      </c>
      <c r="IQ22" s="30">
        <f>ENERGY_PRICING!IS$20*(1+INDEX(DA_LMP_Basis!$C$23:$AF$35,MATCH(LMP_BY_NODE!IQ$1,DA_LMP_Basis!$C$23:$C$35,0),MATCH(LMP_BY_NODE!$A22,DA_LMP_Basis!$C$23:$AF$23,0)))</f>
        <v>59.30709329854308</v>
      </c>
      <c r="IR22" s="30">
        <f>ENERGY_PRICING!IT$20*(1+INDEX(DA_LMP_Basis!$C$23:$AF$35,MATCH(LMP_BY_NODE!IR$1,DA_LMP_Basis!$C$23:$C$35,0),MATCH(LMP_BY_NODE!$A22,DA_LMP_Basis!$C$23:$AF$23,0)))</f>
        <v>58.79066833574452</v>
      </c>
      <c r="IS22" s="30">
        <f>ENERGY_PRICING!IU$20*(1+INDEX(DA_LMP_Basis!$C$23:$AF$35,MATCH(LMP_BY_NODE!IS$1,DA_LMP_Basis!$C$23:$C$35,0),MATCH(LMP_BY_NODE!$A22,DA_LMP_Basis!$C$23:$AF$23,0)))</f>
        <v>74.981093707985366</v>
      </c>
      <c r="IT22" s="30">
        <f>ENERGY_PRICING!IV$20*(1+INDEX(DA_LMP_Basis!$C$23:$AF$35,MATCH(LMP_BY_NODE!IT$1,DA_LMP_Basis!$C$23:$C$35,0),MATCH(LMP_BY_NODE!$A22,DA_LMP_Basis!$C$23:$AF$23,0)))</f>
        <v>117.36246307399939</v>
      </c>
      <c r="IU22" s="30">
        <f>ENERGY_PRICING!IW$20*(1+INDEX(DA_LMP_Basis!$C$23:$AF$35,MATCH(LMP_BY_NODE!IU$1,DA_LMP_Basis!$C$23:$C$35,0),MATCH(LMP_BY_NODE!$A22,DA_LMP_Basis!$C$23:$AF$23,0)))</f>
        <v>202.92813183742291</v>
      </c>
      <c r="IV22" s="30">
        <f>ENERGY_PRICING!IX$20*(1+INDEX(DA_LMP_Basis!$C$23:$AF$35,MATCH(LMP_BY_NODE!IV$1,DA_LMP_Basis!$C$23:$C$35,0),MATCH(LMP_BY_NODE!$A22,DA_LMP_Basis!$C$23:$AF$23,0)))</f>
        <v>181.02219304931938</v>
      </c>
      <c r="IW22" s="30">
        <f>ENERGY_PRICING!IY$20*(1+INDEX(DA_LMP_Basis!$C$23:$AF$35,MATCH(LMP_BY_NODE!IW$1,DA_LMP_Basis!$C$23:$C$35,0),MATCH(LMP_BY_NODE!$A22,DA_LMP_Basis!$C$23:$AF$23,0)))</f>
        <v>113.26941661111557</v>
      </c>
      <c r="IX22" s="30">
        <f>ENERGY_PRICING!IZ$20*(1+INDEX(DA_LMP_Basis!$C$23:$AF$35,MATCH(LMP_BY_NODE!IX$1,DA_LMP_Basis!$C$23:$C$35,0),MATCH(LMP_BY_NODE!$A22,DA_LMP_Basis!$C$23:$AF$23,0)))</f>
        <v>84.160095040681355</v>
      </c>
      <c r="IY22" s="30">
        <f>ENERGY_PRICING!JA$20*(1+INDEX(DA_LMP_Basis!$C$23:$AF$35,MATCH(LMP_BY_NODE!IY$1,DA_LMP_Basis!$C$23:$C$35,0),MATCH(LMP_BY_NODE!$A22,DA_LMP_Basis!$C$23:$AF$23,0)))</f>
        <v>59.367420609797499</v>
      </c>
      <c r="IZ22" s="30">
        <f>ENERGY_PRICING!JB$20*(1+INDEX(DA_LMP_Basis!$C$23:$AF$35,MATCH(LMP_BY_NODE!IZ$1,DA_LMP_Basis!$C$23:$C$35,0),MATCH(LMP_BY_NODE!$A22,DA_LMP_Basis!$C$23:$AF$23,0)))</f>
        <v>62.252182459192106</v>
      </c>
      <c r="JA22" s="30">
        <f>ENERGY_PRICING!JC$20*(1+INDEX(DA_LMP_Basis!$C$23:$AF$35,MATCH(LMP_BY_NODE!JA$1,DA_LMP_Basis!$C$23:$C$35,0),MATCH(LMP_BY_NODE!$A22,DA_LMP_Basis!$C$23:$AF$23,0)))</f>
        <v>80.298904022903557</v>
      </c>
      <c r="JB22" s="30">
        <f>ENERGY_PRICING!JD$20*(1+INDEX(DA_LMP_Basis!$C$23:$AF$35,MATCH(LMP_BY_NODE!JB$1,DA_LMP_Basis!$C$23:$C$35,0),MATCH(LMP_BY_NODE!$A22,DA_LMP_Basis!$C$23:$AF$23,0)))</f>
        <v>81.402301936821331</v>
      </c>
      <c r="JC22" s="30">
        <f>ENERGY_PRICING!JE$20*(1+INDEX(DA_LMP_Basis!$C$23:$AF$35,MATCH(LMP_BY_NODE!JC$1,DA_LMP_Basis!$C$23:$C$35,0),MATCH(LMP_BY_NODE!$A22,DA_LMP_Basis!$C$23:$AF$23,0)))</f>
        <v>60.588817946690959</v>
      </c>
      <c r="JD22" s="30">
        <f>ENERGY_PRICING!JF$20*(1+INDEX(DA_LMP_Basis!$C$23:$AF$35,MATCH(LMP_BY_NODE!JD$1,DA_LMP_Basis!$C$23:$C$35,0),MATCH(LMP_BY_NODE!$A22,DA_LMP_Basis!$C$23:$AF$23,0)))</f>
        <v>60.061232183945485</v>
      </c>
      <c r="JE22" s="30">
        <f>ENERGY_PRICING!JG$20*(1+INDEX(DA_LMP_Basis!$C$23:$AF$35,MATCH(LMP_BY_NODE!JE$1,DA_LMP_Basis!$C$23:$C$35,0),MATCH(LMP_BY_NODE!$A22,DA_LMP_Basis!$C$23:$AF$23,0)))</f>
        <v>75.68823628553163</v>
      </c>
      <c r="JF22" s="30">
        <f>ENERGY_PRICING!JH$20*(1+INDEX(DA_LMP_Basis!$C$23:$AF$35,MATCH(LMP_BY_NODE!JF$1,DA_LMP_Basis!$C$23:$C$35,0),MATCH(LMP_BY_NODE!$A22,DA_LMP_Basis!$C$23:$AF$23,0)))</f>
        <v>118.36848903046</v>
      </c>
      <c r="JG22" s="30">
        <f>ENERGY_PRICING!JI$20*(1+INDEX(DA_LMP_Basis!$C$23:$AF$35,MATCH(LMP_BY_NODE!JG$1,DA_LMP_Basis!$C$23:$C$35,0),MATCH(LMP_BY_NODE!$A22,DA_LMP_Basis!$C$23:$AF$23,0)))</f>
        <v>204.34188966618026</v>
      </c>
      <c r="JH22" s="30">
        <f>ENERGY_PRICING!JJ$20*(1+INDEX(DA_LMP_Basis!$C$23:$AF$35,MATCH(LMP_BY_NODE!JH$1,DA_LMP_Basis!$C$23:$C$35,0),MATCH(LMP_BY_NODE!$A22,DA_LMP_Basis!$C$23:$AF$23,0)))</f>
        <v>182.30928712131745</v>
      </c>
      <c r="JI22" s="30">
        <f>ENERGY_PRICING!JK$20*(1+INDEX(DA_LMP_Basis!$C$23:$AF$35,MATCH(LMP_BY_NODE!JI$1,DA_LMP_Basis!$C$23:$C$35,0),MATCH(LMP_BY_NODE!$A22,DA_LMP_Basis!$C$23:$AF$23,0)))</f>
        <v>114.78442570585935</v>
      </c>
      <c r="JJ22" s="30">
        <f>ENERGY_PRICING!JL$20*(1+INDEX(DA_LMP_Basis!$C$23:$AF$35,MATCH(LMP_BY_NODE!JJ$1,DA_LMP_Basis!$C$23:$C$35,0),MATCH(LMP_BY_NODE!$A22,DA_LMP_Basis!$C$23:$AF$23,0)))</f>
        <v>86.475694579004667</v>
      </c>
      <c r="JK22" s="30">
        <f>ENERGY_PRICING!JM$20*(1+INDEX(DA_LMP_Basis!$C$23:$AF$35,MATCH(LMP_BY_NODE!JK$1,DA_LMP_Basis!$C$23:$C$35,0),MATCH(LMP_BY_NODE!$A22,DA_LMP_Basis!$C$23:$AF$23,0)))</f>
        <v>61.094945590568287</v>
      </c>
      <c r="JL22" s="30">
        <f>ENERGY_PRICING!JN$20*(1+INDEX(DA_LMP_Basis!$C$23:$AF$35,MATCH(LMP_BY_NODE!JL$1,DA_LMP_Basis!$C$23:$C$35,0),MATCH(LMP_BY_NODE!$A22,DA_LMP_Basis!$C$23:$AF$23,0)))</f>
        <v>64.123115548411505</v>
      </c>
      <c r="JM22" s="30">
        <f>ENERGY_PRICING!JO$20*(1+INDEX(DA_LMP_Basis!$C$23:$AF$35,MATCH(LMP_BY_NODE!JM$1,DA_LMP_Basis!$C$23:$C$35,0),MATCH(LMP_BY_NODE!$A22,DA_LMP_Basis!$C$23:$AF$23,0)))</f>
        <v>82.70499812472471</v>
      </c>
      <c r="JN22" s="30">
        <f>ENERGY_PRICING!JP$20*(1+INDEX(DA_LMP_Basis!$C$23:$AF$35,MATCH(LMP_BY_NODE!JN$1,DA_LMP_Basis!$C$23:$C$35,0),MATCH(LMP_BY_NODE!$A22,DA_LMP_Basis!$C$23:$AF$23,0)))</f>
        <v>83.841458497525892</v>
      </c>
      <c r="JO22" s="30">
        <f>ENERGY_PRICING!JQ$20*(1+INDEX(DA_LMP_Basis!$C$23:$AF$35,MATCH(LMP_BY_NODE!JO$1,DA_LMP_Basis!$C$23:$C$35,0),MATCH(LMP_BY_NODE!$A22,DA_LMP_Basis!$C$23:$AF$23,0)))</f>
        <v>62.241977980365462</v>
      </c>
      <c r="JP22" s="30">
        <f>ENERGY_PRICING!JR$20*(1+INDEX(DA_LMP_Basis!$C$23:$AF$35,MATCH(LMP_BY_NODE!JP$1,DA_LMP_Basis!$C$23:$C$35,0),MATCH(LMP_BY_NODE!$A22,DA_LMP_Basis!$C$23:$AF$23,0)))</f>
        <v>61.699997091145107</v>
      </c>
      <c r="JQ22" s="30">
        <f>ENERGY_PRICING!JS$20*(1+INDEX(DA_LMP_Basis!$C$23:$AF$35,MATCH(LMP_BY_NODE!JQ$1,DA_LMP_Basis!$C$23:$C$35,0),MATCH(LMP_BY_NODE!$A22,DA_LMP_Basis!$C$23:$AF$23,0)))</f>
        <v>76.600304138013286</v>
      </c>
      <c r="JR22" s="30">
        <f>ENERGY_PRICING!JT$20*(1+INDEX(DA_LMP_Basis!$C$23:$AF$35,MATCH(LMP_BY_NODE!JR$1,DA_LMP_Basis!$C$23:$C$35,0),MATCH(LMP_BY_NODE!$A22,DA_LMP_Basis!$C$23:$AF$23,0)))</f>
        <v>119.66605470220009</v>
      </c>
      <c r="JS22" s="30">
        <f>ENERGY_PRICING!JU$20*(1+INDEX(DA_LMP_Basis!$C$23:$AF$35,MATCH(LMP_BY_NODE!JS$1,DA_LMP_Basis!$C$23:$C$35,0),MATCH(LMP_BY_NODE!$A22,DA_LMP_Basis!$C$23:$AF$23,0)))</f>
        <v>203.38166267877978</v>
      </c>
      <c r="JT22" s="30">
        <f>ENERGY_PRICING!JV$20*(1+INDEX(DA_LMP_Basis!$C$23:$AF$35,MATCH(LMP_BY_NODE!JT$1,DA_LMP_Basis!$C$23:$C$35,0),MATCH(LMP_BY_NODE!$A22,DA_LMP_Basis!$C$23:$AF$23,0)))</f>
        <v>181.43509039673273</v>
      </c>
      <c r="JU22" s="30">
        <f>ENERGY_PRICING!JW$20*(1+INDEX(DA_LMP_Basis!$C$23:$AF$35,MATCH(LMP_BY_NODE!JU$1,DA_LMP_Basis!$C$23:$C$35,0),MATCH(LMP_BY_NODE!$A22,DA_LMP_Basis!$C$23:$AF$23,0)))</f>
        <v>113.75542866737163</v>
      </c>
      <c r="JV22" s="30">
        <f>ENERGY_PRICING!JX$20*(1+INDEX(DA_LMP_Basis!$C$23:$AF$35,MATCH(LMP_BY_NODE!JV$1,DA_LMP_Basis!$C$23:$C$35,0),MATCH(LMP_BY_NODE!$A22,DA_LMP_Basis!$C$23:$AF$23,0)))</f>
        <v>84.902934999194272</v>
      </c>
      <c r="JW22" s="30">
        <f>ENERGY_PRICING!JY$20*(1+INDEX(DA_LMP_Basis!$C$23:$AF$35,MATCH(LMP_BY_NODE!JW$1,DA_LMP_Basis!$C$23:$C$35,0),MATCH(LMP_BY_NODE!$A22,DA_LMP_Basis!$C$23:$AF$23,0)))</f>
        <v>59.921607360920703</v>
      </c>
      <c r="JX22" s="30">
        <f>ENERGY_PRICING!JZ$20*(1+INDEX(DA_LMP_Basis!$C$23:$AF$35,MATCH(LMP_BY_NODE!JX$1,DA_LMP_Basis!$C$23:$C$35,0),MATCH(LMP_BY_NODE!$A22,DA_LMP_Basis!$C$23:$AF$23,0)))</f>
        <v>62.852374260656404</v>
      </c>
      <c r="JY22" s="30">
        <f>ENERGY_PRICING!KA$20*(1+INDEX(DA_LMP_Basis!$C$23:$AF$35,MATCH(LMP_BY_NODE!JY$1,DA_LMP_Basis!$C$23:$C$35,0),MATCH(LMP_BY_NODE!$A22,DA_LMP_Basis!$C$23:$AF$23,0)))</f>
        <v>81.070774466473068</v>
      </c>
      <c r="JZ22" s="30">
        <f>ENERGY_PRICING!KB$20*(1+INDEX(DA_LMP_Basis!$C$23:$AF$35,MATCH(LMP_BY_NODE!JZ$1,DA_LMP_Basis!$C$23:$C$35,0),MATCH(LMP_BY_NODE!$A22,DA_LMP_Basis!$C$23:$AF$23,0)))</f>
        <v>82.184778754756877</v>
      </c>
      <c r="KA22" s="30">
        <f>ENERGY_PRICING!KC$20*(1+INDEX(DA_LMP_Basis!$C$23:$AF$35,MATCH(LMP_BY_NODE!KA$1,DA_LMP_Basis!$C$23:$C$35,0),MATCH(LMP_BY_NODE!$A22,DA_LMP_Basis!$C$23:$AF$23,0)))</f>
        <v>61.119148563235804</v>
      </c>
      <c r="KB22" s="30">
        <f>ENERGY_PRICING!KD$20*(1+INDEX(DA_LMP_Basis!$C$23:$AF$35,MATCH(LMP_BY_NODE!KB$1,DA_LMP_Basis!$C$23:$C$35,0),MATCH(LMP_BY_NODE!$A22,DA_LMP_Basis!$C$23:$AF$23,0)))</f>
        <v>60.586944871104691</v>
      </c>
      <c r="KC22" s="30">
        <f>ENERGY_PRICING!KE$20*(1+INDEX(DA_LMP_Basis!$C$23:$AF$35,MATCH(LMP_BY_NODE!KC$1,DA_LMP_Basis!$C$23:$C$35,0),MATCH(LMP_BY_NODE!$A22,DA_LMP_Basis!$C$23:$AF$23,0)))</f>
        <v>75.980825930021282</v>
      </c>
      <c r="KD22" s="30">
        <f>ENERGY_PRICING!KF$20*(1+INDEX(DA_LMP_Basis!$C$23:$AF$35,MATCH(LMP_BY_NODE!KD$1,DA_LMP_Basis!$C$23:$C$35,0),MATCH(LMP_BY_NODE!$A22,DA_LMP_Basis!$C$23:$AF$23,0)))</f>
        <v>118.78474564729328</v>
      </c>
      <c r="KE22" s="30">
        <f>ENERGY_PRICING!KG$20*(1+INDEX(DA_LMP_Basis!$C$23:$AF$35,MATCH(LMP_BY_NODE!KE$1,DA_LMP_Basis!$C$23:$C$35,0),MATCH(LMP_BY_NODE!$A22,DA_LMP_Basis!$C$23:$AF$23,0)))</f>
        <v>204.99088751980653</v>
      </c>
      <c r="KF22" s="30">
        <f>ENERGY_PRICING!KH$20*(1+INDEX(DA_LMP_Basis!$C$23:$AF$35,MATCH(LMP_BY_NODE!KF$1,DA_LMP_Basis!$C$23:$C$35,0),MATCH(LMP_BY_NODE!$A22,DA_LMP_Basis!$C$23:$AF$23,0)))</f>
        <v>182.90013887340007</v>
      </c>
      <c r="KG22" s="30">
        <f>ENERGY_PRICING!KI$20*(1+INDEX(DA_LMP_Basis!$C$23:$AF$35,MATCH(LMP_BY_NODE!KG$1,DA_LMP_Basis!$C$23:$C$35,0),MATCH(LMP_BY_NODE!$A22,DA_LMP_Basis!$C$23:$AF$23,0)))</f>
        <v>115.47990383564428</v>
      </c>
      <c r="KH22" s="30">
        <f>ENERGY_PRICING!KJ$20*(1+INDEX(DA_LMP_Basis!$C$23:$AF$35,MATCH(LMP_BY_NODE!KH$1,DA_LMP_Basis!$C$23:$C$35,0),MATCH(LMP_BY_NODE!$A22,DA_LMP_Basis!$C$23:$AF$23,0)))</f>
        <v>87.538690729873508</v>
      </c>
      <c r="KI22" s="30">
        <f>ENERGY_PRICING!KK$20*(1+INDEX(DA_LMP_Basis!$C$23:$AF$35,MATCH(LMP_BY_NODE!KI$1,DA_LMP_Basis!$C$23:$C$35,0),MATCH(LMP_BY_NODE!$A22,DA_LMP_Basis!$C$23:$AF$23,0)))</f>
        <v>61.887980990125691</v>
      </c>
      <c r="KJ22" s="30">
        <f>ENERGY_PRICING!KL$20*(1+INDEX(DA_LMP_Basis!$C$23:$AF$35,MATCH(LMP_BY_NODE!KJ$1,DA_LMP_Basis!$C$23:$C$35,0),MATCH(LMP_BY_NODE!$A22,DA_LMP_Basis!$C$23:$AF$23,0)))</f>
        <v>64.981983690099526</v>
      </c>
      <c r="KK22" s="30">
        <f>ENERGY_PRICING!KM$20*(1+INDEX(DA_LMP_Basis!$C$23:$AF$35,MATCH(LMP_BY_NODE!KK$1,DA_LMP_Basis!$C$23:$C$35,0),MATCH(LMP_BY_NODE!$A22,DA_LMP_Basis!$C$23:$AF$23,0)))</f>
        <v>83.809536593719287</v>
      </c>
      <c r="KL22" s="30">
        <f>ENERGY_PRICING!KN$20*(1+INDEX(DA_LMP_Basis!$C$23:$AF$35,MATCH(LMP_BY_NODE!KL$1,DA_LMP_Basis!$C$23:$C$35,0),MATCH(LMP_BY_NODE!$A22,DA_LMP_Basis!$C$23:$AF$23,0)))</f>
        <v>84.961174576443781</v>
      </c>
      <c r="KM22" s="30">
        <f>ENERGY_PRICING!KO$20*(1+INDEX(DA_LMP_Basis!$C$23:$AF$35,MATCH(LMP_BY_NODE!KM$1,DA_LMP_Basis!$C$23:$C$35,0),MATCH(LMP_BY_NODE!$A22,DA_LMP_Basis!$C$23:$AF$23,0)))</f>
        <v>63.000875502792262</v>
      </c>
      <c r="KN22" s="30">
        <f>ENERGY_PRICING!KP$20*(1+INDEX(DA_LMP_Basis!$C$23:$AF$35,MATCH(LMP_BY_NODE!KN$1,DA_LMP_Basis!$C$23:$C$35,0),MATCH(LMP_BY_NODE!$A22,DA_LMP_Basis!$C$23:$AF$23,0)))</f>
        <v>62.45228640529546</v>
      </c>
      <c r="KO22" s="30">
        <f>ENERGY_PRICING!KQ$20*(1+INDEX(DA_LMP_Basis!$C$23:$AF$35,MATCH(LMP_BY_NODE!KO$1,DA_LMP_Basis!$C$23:$C$35,0),MATCH(LMP_BY_NODE!$A22,DA_LMP_Basis!$C$23:$AF$23,0)))</f>
        <v>77.018996835292569</v>
      </c>
      <c r="KP22" s="30">
        <f>ENERGY_PRICING!KR$20*(1+INDEX(DA_LMP_Basis!$C$23:$AF$35,MATCH(LMP_BY_NODE!KP$1,DA_LMP_Basis!$C$23:$C$35,0),MATCH(LMP_BY_NODE!$A22,DA_LMP_Basis!$C$23:$AF$23,0)))</f>
        <v>120.26171353341492</v>
      </c>
      <c r="KQ22" s="30">
        <f>ENERGY_PRICING!KS$20*(1+INDEX(DA_LMP_Basis!$C$23:$AF$35,MATCH(LMP_BY_NODE!KQ$1,DA_LMP_Basis!$C$23:$C$35,0),MATCH(LMP_BY_NODE!$A22,DA_LMP_Basis!$C$23:$AF$23,0)))</f>
        <v>206.5357390605657</v>
      </c>
      <c r="KR22" s="30">
        <f>ENERGY_PRICING!KT$20*(1+INDEX(DA_LMP_Basis!$C$23:$AF$35,MATCH(LMP_BY_NODE!KR$1,DA_LMP_Basis!$C$23:$C$35,0),MATCH(LMP_BY_NODE!$A22,DA_LMP_Basis!$C$23:$AF$23,0)))</f>
        <v>184.30658149022068</v>
      </c>
      <c r="KS22" s="30">
        <f>ENERGY_PRICING!KU$20*(1+INDEX(DA_LMP_Basis!$C$23:$AF$35,MATCH(LMP_BY_NODE!KS$1,DA_LMP_Basis!$C$23:$C$35,0),MATCH(LMP_BY_NODE!$A22,DA_LMP_Basis!$C$23:$AF$23,0)))</f>
        <v>117.13539538212518</v>
      </c>
      <c r="KT22" s="30">
        <f>ENERGY_PRICING!KV$20*(1+INDEX(DA_LMP_Basis!$C$23:$AF$35,MATCH(LMP_BY_NODE!KT$1,DA_LMP_Basis!$C$23:$C$35,0),MATCH(LMP_BY_NODE!$A22,DA_LMP_Basis!$C$23:$AF$23,0)))</f>
        <v>90.069009177484958</v>
      </c>
      <c r="KU22" s="30">
        <f>ENERGY_PRICING!KW$20*(1+INDEX(DA_LMP_Basis!$C$23:$AF$35,MATCH(LMP_BY_NODE!KU$1,DA_LMP_Basis!$C$23:$C$35,0),MATCH(LMP_BY_NODE!$A22,DA_LMP_Basis!$C$23:$AF$23,0)))</f>
        <v>63.7756944117301</v>
      </c>
      <c r="KV22" s="30">
        <f>ENERGY_PRICING!KX$20*(1+INDEX(DA_LMP_Basis!$C$23:$AF$35,MATCH(LMP_BY_NODE!KV$1,DA_LMP_Basis!$C$23:$C$35,0),MATCH(LMP_BY_NODE!$A22,DA_LMP_Basis!$C$23:$AF$23,0)))</f>
        <v>67.026403043079014</v>
      </c>
      <c r="KW22" s="30">
        <f>ENERGY_PRICING!KY$20*(1+INDEX(DA_LMP_Basis!$C$23:$AF$35,MATCH(LMP_BY_NODE!KW$1,DA_LMP_Basis!$C$23:$C$35,0),MATCH(LMP_BY_NODE!$A22,DA_LMP_Basis!$C$23:$AF$23,0)))</f>
        <v>86.438740906368054</v>
      </c>
      <c r="KX22" s="30">
        <f>ENERGY_PRICING!KZ$20*(1+INDEX(DA_LMP_Basis!$C$23:$AF$35,MATCH(LMP_BY_NODE!KX$1,DA_LMP_Basis!$C$23:$C$35,0),MATCH(LMP_BY_NODE!$A22,DA_LMP_Basis!$C$23:$AF$23,0)))</f>
        <v>87.626507135039873</v>
      </c>
      <c r="KY22" s="30">
        <f>ENERGY_PRICING!LA$20*(1+INDEX(DA_LMP_Basis!$C$23:$AF$35,MATCH(LMP_BY_NODE!KY$1,DA_LMP_Basis!$C$23:$C$35,0),MATCH(LMP_BY_NODE!$A22,DA_LMP_Basis!$C$23:$AF$23,0)))</f>
        <v>64.807328328866575</v>
      </c>
      <c r="KZ22" s="30">
        <f>ENERGY_PRICING!LB$20*(1+INDEX(DA_LMP_Basis!$C$23:$AF$35,MATCH(LMP_BY_NODE!KZ$1,DA_LMP_Basis!$C$23:$C$35,0),MATCH(LMP_BY_NODE!$A22,DA_LMP_Basis!$C$23:$AF$23,0)))</f>
        <v>64.243009286069523</v>
      </c>
      <c r="LA22" s="30">
        <f>ENERGY_PRICING!LC$20*(1+INDEX(DA_LMP_Basis!$C$23:$AF$35,MATCH(LMP_BY_NODE!LA$1,DA_LMP_Basis!$C$23:$C$35,0),MATCH(LMP_BY_NODE!$A22,DA_LMP_Basis!$C$23:$AF$23,0)))</f>
        <v>78.015638125987749</v>
      </c>
      <c r="LB22" s="30">
        <f>ENERGY_PRICING!LD$20*(1+INDEX(DA_LMP_Basis!$C$23:$AF$35,MATCH(LMP_BY_NODE!LB$1,DA_LMP_Basis!$C$23:$C$35,0),MATCH(LMP_BY_NODE!$A22,DA_LMP_Basis!$C$23:$AF$23,0)))</f>
        <v>121.6795987514128</v>
      </c>
      <c r="LC22" s="30">
        <f>ENERGY_PRICING!LE$20*(1+INDEX(DA_LMP_Basis!$C$23:$AF$35,MATCH(LMP_BY_NODE!LC$1,DA_LMP_Basis!$C$23:$C$35,0),MATCH(LMP_BY_NODE!$A22,DA_LMP_Basis!$C$23:$AF$23,0)))</f>
        <v>208.226133045382</v>
      </c>
      <c r="LD22" s="30">
        <f>ENERGY_PRICING!LF$20*(1+INDEX(DA_LMP_Basis!$C$23:$AF$35,MATCH(LMP_BY_NODE!LD$1,DA_LMP_Basis!$C$23:$C$35,0),MATCH(LMP_BY_NODE!$A22,DA_LMP_Basis!$C$23:$AF$23,0)))</f>
        <v>185.84552686894267</v>
      </c>
      <c r="LE22" s="30">
        <f>ENERGY_PRICING!LG$20*(1+INDEX(DA_LMP_Basis!$C$23:$AF$35,MATCH(LMP_BY_NODE!LE$1,DA_LMP_Basis!$C$23:$C$35,0),MATCH(LMP_BY_NODE!$A22,DA_LMP_Basis!$C$23:$AF$23,0)))</f>
        <v>118.94685290943575</v>
      </c>
      <c r="LF22" s="30">
        <f>ENERGY_PRICING!LH$20*(1+INDEX(DA_LMP_Basis!$C$23:$AF$35,MATCH(LMP_BY_NODE!LF$1,DA_LMP_Basis!$C$23:$C$35,0),MATCH(LMP_BY_NODE!$A22,DA_LMP_Basis!$C$23:$AF$23,0)))</f>
        <v>92.837712169754468</v>
      </c>
      <c r="LG22" s="30">
        <f>ENERGY_PRICING!LI$20*(1+INDEX(DA_LMP_Basis!$C$23:$AF$35,MATCH(LMP_BY_NODE!LG$1,DA_LMP_Basis!$C$23:$C$35,0),MATCH(LMP_BY_NODE!$A22,DA_LMP_Basis!$C$23:$AF$23,0)))</f>
        <v>65.84125173471341</v>
      </c>
      <c r="LH22" s="30">
        <f>ENERGY_PRICING!LJ$20*(1+INDEX(DA_LMP_Basis!$C$23:$AF$35,MATCH(LMP_BY_NODE!LH$1,DA_LMP_Basis!$C$23:$C$35,0),MATCH(LMP_BY_NODE!$A22,DA_LMP_Basis!$C$23:$AF$23,0)))</f>
        <v>69.263429764119294</v>
      </c>
      <c r="LI22" s="30">
        <f>ENERGY_PRICING!LK$20*(1+INDEX(DA_LMP_Basis!$C$23:$AF$35,MATCH(LMP_BY_NODE!LI$1,DA_LMP_Basis!$C$23:$C$35,0),MATCH(LMP_BY_NODE!$A22,DA_LMP_Basis!$C$23:$AF$23,0)))</f>
        <v>89.315645927785525</v>
      </c>
      <c r="LJ22" s="30">
        <f>ENERGY_PRICING!LL$20*(1+INDEX(DA_LMP_Basis!$C$23:$AF$35,MATCH(LMP_BY_NODE!LJ$1,DA_LMP_Basis!$C$23:$C$35,0),MATCH(LMP_BY_NODE!$A22,DA_LMP_Basis!$C$23:$AF$23,0)))</f>
        <v>90.542944090769495</v>
      </c>
      <c r="LK22" s="30">
        <f>ENERGY_PRICING!LM$20*(1+INDEX(DA_LMP_Basis!$C$23:$AF$35,MATCH(LMP_BY_NODE!LK$1,DA_LMP_Basis!$C$23:$C$35,0),MATCH(LMP_BY_NODE!$A22,DA_LMP_Basis!$C$23:$AF$23,0)))</f>
        <v>66.783969391443904</v>
      </c>
      <c r="LL22" s="30">
        <f>ENERGY_PRICING!LN$20*(1+INDEX(DA_LMP_Basis!$C$23:$AF$35,MATCH(LMP_BY_NODE!LL$1,DA_LMP_Basis!$C$23:$C$35,0),MATCH(LMP_BY_NODE!$A22,DA_LMP_Basis!$C$23:$AF$23,0)))</f>
        <v>66.202438465035073</v>
      </c>
      <c r="LM22" s="30">
        <f>ENERGY_PRICING!LO$20*(1+INDEX(DA_LMP_Basis!$C$23:$AF$35,MATCH(LMP_BY_NODE!LM$1,DA_LMP_Basis!$C$23:$C$35,0),MATCH(LMP_BY_NODE!$A22,DA_LMP_Basis!$C$23:$AF$23,0)))</f>
        <v>79.106174270310575</v>
      </c>
      <c r="LN22" s="30">
        <f>ENERGY_PRICING!LP$20*(1+INDEX(DA_LMP_Basis!$C$23:$AF$35,MATCH(LMP_BY_NODE!LN$1,DA_LMP_Basis!$C$23:$C$35,0),MATCH(LMP_BY_NODE!$A22,DA_LMP_Basis!$C$23:$AF$23,0)))</f>
        <v>123.23106475343762</v>
      </c>
      <c r="LO22" s="30">
        <f>ENERGY_PRICING!LQ$20*(1+INDEX(DA_LMP_Basis!$C$23:$AF$35,MATCH(LMP_BY_NODE!LO$1,DA_LMP_Basis!$C$23:$C$35,0),MATCH(LMP_BY_NODE!$A22,DA_LMP_Basis!$C$23:$AF$23,0)))</f>
        <v>209.95910880015282</v>
      </c>
      <c r="LP22" s="30">
        <f>ENERGY_PRICING!LR$20*(1+INDEX(DA_LMP_Basis!$C$23:$AF$35,MATCH(LMP_BY_NODE!LP$1,DA_LMP_Basis!$C$23:$C$35,0),MATCH(LMP_BY_NODE!$A22,DA_LMP_Basis!$C$23:$AF$23,0)))</f>
        <v>187.42323896044169</v>
      </c>
      <c r="LQ22" s="30">
        <f>ENERGY_PRICING!LS$20*(1+INDEX(DA_LMP_Basis!$C$23:$AF$35,MATCH(LMP_BY_NODE!LQ$1,DA_LMP_Basis!$C$23:$C$35,0),MATCH(LMP_BY_NODE!$A22,DA_LMP_Basis!$C$23:$AF$23,0)))</f>
        <v>120.80394185072632</v>
      </c>
      <c r="LR22" s="30">
        <f>ENERGY_PRICING!LT$20*(1+INDEX(DA_LMP_Basis!$C$23:$AF$35,MATCH(LMP_BY_NODE!LR$1,DA_LMP_Basis!$C$23:$C$35,0),MATCH(LMP_BY_NODE!$A22,DA_LMP_Basis!$C$23:$AF$23,0)))</f>
        <v>95.676160011419086</v>
      </c>
      <c r="LS22" s="30">
        <f>ENERGY_PRICING!LU$20*(1+INDEX(DA_LMP_Basis!$C$23:$AF$35,MATCH(LMP_BY_NODE!LS$1,DA_LMP_Basis!$C$23:$C$35,0),MATCH(LMP_BY_NODE!$A22,DA_LMP_Basis!$C$23:$AF$23,0)))</f>
        <v>67.958841357589705</v>
      </c>
      <c r="LT22" s="30">
        <f>ENERGY_PRICING!LV$20*(1+INDEX(DA_LMP_Basis!$C$23:$AF$35,MATCH(LMP_BY_NODE!LT$1,DA_LMP_Basis!$C$23:$C$35,0),MATCH(LMP_BY_NODE!$A22,DA_LMP_Basis!$C$23:$AF$23,0)))</f>
        <v>71.556808174808978</v>
      </c>
      <c r="LU22" s="30">
        <f>ENERGY_PRICING!LW$20*(1+INDEX(DA_LMP_Basis!$C$23:$AF$35,MATCH(LMP_BY_NODE!LU$1,DA_LMP_Basis!$C$23:$C$35,0),MATCH(LMP_BY_NODE!$A22,DA_LMP_Basis!$C$23:$AF$23,0)))</f>
        <v>92.265021455430272</v>
      </c>
      <c r="LV22" s="30">
        <f>ENERGY_PRICING!LX$20*(1+INDEX(DA_LMP_Basis!$C$23:$AF$35,MATCH(LMP_BY_NODE!LV$1,DA_LMP_Basis!$C$23:$C$35,0),MATCH(LMP_BY_NODE!$A22,DA_LMP_Basis!$C$23:$AF$23,0)))</f>
        <v>93.532847379585633</v>
      </c>
      <c r="LW22" s="30">
        <f>ENERGY_PRICING!LY$20*(1+INDEX(DA_LMP_Basis!$C$23:$AF$35,MATCH(LMP_BY_NODE!LW$1,DA_LMP_Basis!$C$23:$C$35,0),MATCH(LMP_BY_NODE!$A22,DA_LMP_Basis!$C$23:$AF$23,0)))</f>
        <v>68.810402914101829</v>
      </c>
      <c r="LX22" s="30">
        <f>ENERGY_PRICING!LZ$20*(1+INDEX(DA_LMP_Basis!$C$23:$AF$35,MATCH(LMP_BY_NODE!LX$1,DA_LMP_Basis!$C$23:$C$35,0),MATCH(LMP_BY_NODE!$A22,DA_LMP_Basis!$C$23:$AF$23,0)))</f>
        <v>68.211226529142465</v>
      </c>
      <c r="LY22" s="30">
        <f>ENERGY_PRICING!MA$20*(1+INDEX(DA_LMP_Basis!$C$23:$AF$35,MATCH(LMP_BY_NODE!LY$1,DA_LMP_Basis!$C$23:$C$35,0),MATCH(LMP_BY_NODE!$A22,DA_LMP_Basis!$C$23:$AF$23,0)))</f>
        <v>80.22418150104393</v>
      </c>
      <c r="LZ22" s="30">
        <f>ENERGY_PRICING!MB$20*(1+INDEX(DA_LMP_Basis!$C$23:$AF$35,MATCH(LMP_BY_NODE!LZ$1,DA_LMP_Basis!$C$23:$C$35,0),MATCH(LMP_BY_NODE!$A22,DA_LMP_Basis!$C$23:$AF$23,0)))</f>
        <v>124.82161286826218</v>
      </c>
      <c r="MA22" s="30">
        <f>ENERGY_PRICING!MC$20*(1+INDEX(DA_LMP_Basis!$C$23:$AF$35,MATCH(LMP_BY_NODE!MA$1,DA_LMP_Basis!$C$23:$C$35,0),MATCH(LMP_BY_NODE!$A22,DA_LMP_Basis!$C$23:$AF$23,0)))</f>
        <v>212.2631970675003</v>
      </c>
      <c r="MB22" s="30">
        <f>ENERGY_PRICING!MD$20*(1+INDEX(DA_LMP_Basis!$C$23:$AF$35,MATCH(LMP_BY_NODE!MB$1,DA_LMP_Basis!$C$23:$C$35,0),MATCH(LMP_BY_NODE!$A22,DA_LMP_Basis!$C$23:$AF$23,0)))</f>
        <v>189.52089549675935</v>
      </c>
      <c r="MC22" s="30">
        <f>ENERGY_PRICING!ME$20*(1+INDEX(DA_LMP_Basis!$C$23:$AF$35,MATCH(LMP_BY_NODE!MC$1,DA_LMP_Basis!$C$23:$C$35,0),MATCH(LMP_BY_NODE!$A22,DA_LMP_Basis!$C$23:$AF$23,0)))</f>
        <v>123.27304554664853</v>
      </c>
      <c r="MD22" s="30">
        <f>ENERGY_PRICING!MF$20*(1+INDEX(DA_LMP_Basis!$C$23:$AF$35,MATCH(LMP_BY_NODE!MD$1,DA_LMP_Basis!$C$23:$C$35,0),MATCH(LMP_BY_NODE!$A22,DA_LMP_Basis!$C$23:$AF$23,0)))</f>
        <v>99.450035295855443</v>
      </c>
      <c r="ME22" s="30">
        <f>ENERGY_PRICING!MG$20*(1+INDEX(DA_LMP_Basis!$C$23:$AF$35,MATCH(LMP_BY_NODE!ME$1,DA_LMP_Basis!$C$23:$C$35,0),MATCH(LMP_BY_NODE!$A22,DA_LMP_Basis!$C$23:$AF$23,0)))</f>
        <v>70.774295290914438</v>
      </c>
      <c r="MF22" s="30">
        <f>ENERGY_PRICING!MH$20*(1+INDEX(DA_LMP_Basis!$C$23:$AF$35,MATCH(LMP_BY_NODE!MF$1,DA_LMP_Basis!$C$23:$C$35,0),MATCH(LMP_BY_NODE!$A22,DA_LMP_Basis!$C$23:$AF$23,0)))</f>
        <v>74.605983141112446</v>
      </c>
      <c r="MG22" s="30">
        <f>ENERGY_PRICING!MI$20*(1+INDEX(DA_LMP_Basis!$C$23:$AF$35,MATCH(LMP_BY_NODE!MG$1,DA_LMP_Basis!$C$23:$C$35,0),MATCH(LMP_BY_NODE!$A22,DA_LMP_Basis!$C$23:$AF$23,0)))</f>
        <v>96.186381307430395</v>
      </c>
      <c r="MH22" s="30">
        <f>ENERGY_PRICING!MJ$20*(1+INDEX(DA_LMP_Basis!$C$23:$AF$35,MATCH(LMP_BY_NODE!MH$1,DA_LMP_Basis!$C$23:$C$35,0),MATCH(LMP_BY_NODE!$A22,DA_LMP_Basis!$C$23:$AF$23,0)))</f>
        <v>97.508091158559196</v>
      </c>
      <c r="MI22" s="30">
        <f>ENERGY_PRICING!MK$20*(1+INDEX(DA_LMP_Basis!$C$23:$AF$35,MATCH(LMP_BY_NODE!MI$1,DA_LMP_Basis!$C$23:$C$35,0),MATCH(LMP_BY_NODE!$A22,DA_LMP_Basis!$C$23:$AF$23,0)))</f>
        <v>71.504659709825518</v>
      </c>
      <c r="MJ22" s="30">
        <f>ENERGY_PRICING!ML$20*(1+INDEX(DA_LMP_Basis!$C$23:$AF$35,MATCH(LMP_BY_NODE!MJ$1,DA_LMP_Basis!$C$23:$C$35,0),MATCH(LMP_BY_NODE!$A22,DA_LMP_Basis!$C$23:$AF$23,0)))</f>
        <v>70.882022700038405</v>
      </c>
      <c r="MK22" s="30">
        <f>ENERGY_PRICING!MM$20*(1+INDEX(DA_LMP_Basis!$C$23:$AF$35,MATCH(LMP_BY_NODE!MK$1,DA_LMP_Basis!$C$23:$C$35,0),MATCH(LMP_BY_NODE!$A22,DA_LMP_Basis!$C$23:$AF$23,0)))</f>
        <v>81.710634693508212</v>
      </c>
      <c r="ML22" s="30">
        <f>ENERGY_PRICING!MN$20*(1+INDEX(DA_LMP_Basis!$C$23:$AF$35,MATCH(LMP_BY_NODE!ML$1,DA_LMP_Basis!$C$23:$C$35,0),MATCH(LMP_BY_NODE!$A22,DA_LMP_Basis!$C$23:$AF$23,0)))</f>
        <v>126.93633561607321</v>
      </c>
      <c r="MM22" s="30">
        <f>ENERGY_PRICING!MO$20*(1+INDEX(DA_LMP_Basis!$C$23:$AF$35,MATCH(LMP_BY_NODE!MM$1,DA_LMP_Basis!$C$23:$C$35,0),MATCH(LMP_BY_NODE!$A22,DA_LMP_Basis!$C$23:$AF$23,0)))</f>
        <v>213.86489607864129</v>
      </c>
      <c r="MN22" s="30">
        <f>ENERGY_PRICING!MP$20*(1+INDEX(DA_LMP_Basis!$C$23:$AF$35,MATCH(LMP_BY_NODE!MN$1,DA_LMP_Basis!$C$23:$C$35,0),MATCH(LMP_BY_NODE!$A22,DA_LMP_Basis!$C$23:$AF$23,0)))</f>
        <v>190.97909241028358</v>
      </c>
      <c r="MO22" s="30">
        <f>ENERGY_PRICING!MQ$20*(1+INDEX(DA_LMP_Basis!$C$23:$AF$35,MATCH(LMP_BY_NODE!MO$1,DA_LMP_Basis!$C$23:$C$35,0),MATCH(LMP_BY_NODE!$A22,DA_LMP_Basis!$C$23:$AF$23,0)))</f>
        <v>124.98945589611664</v>
      </c>
      <c r="MP22" s="30">
        <f>ENERGY_PRICING!MR$20*(1+INDEX(DA_LMP_Basis!$C$23:$AF$35,MATCH(LMP_BY_NODE!MP$1,DA_LMP_Basis!$C$23:$C$35,0),MATCH(LMP_BY_NODE!$A22,DA_LMP_Basis!$C$23:$AF$23,0)))</f>
        <v>102.07346444000444</v>
      </c>
      <c r="MQ22" s="30">
        <f>ENERGY_PRICING!MS$20*(1+INDEX(DA_LMP_Basis!$C$23:$AF$35,MATCH(LMP_BY_NODE!MQ$1,DA_LMP_Basis!$C$23:$C$35,0),MATCH(LMP_BY_NODE!$A22,DA_LMP_Basis!$C$23:$AF$23,0)))</f>
        <v>72.731472819582081</v>
      </c>
      <c r="MR22" s="30">
        <f>ENERGY_PRICING!MT$20*(1+INDEX(DA_LMP_Basis!$C$23:$AF$35,MATCH(LMP_BY_NODE!MR$1,DA_LMP_Basis!$C$23:$C$35,0),MATCH(LMP_BY_NODE!$A22,DA_LMP_Basis!$C$23:$AF$23,0)))</f>
        <v>76.725633068389953</v>
      </c>
      <c r="MS22" s="30">
        <f>ENERGY_PRICING!MU$20*(1+INDEX(DA_LMP_Basis!$C$23:$AF$35,MATCH(LMP_BY_NODE!MS$1,DA_LMP_Basis!$C$23:$C$35,0),MATCH(LMP_BY_NODE!$A22,DA_LMP_Basis!$C$23:$AF$23,0)))</f>
        <v>98.912335120175257</v>
      </c>
      <c r="MT22" s="30">
        <f>ENERGY_PRICING!MV$20*(1+INDEX(DA_LMP_Basis!$C$23:$AF$35,MATCH(LMP_BY_NODE!MT$1,DA_LMP_Basis!$C$23:$C$35,0),MATCH(LMP_BY_NODE!$A22,DA_LMP_Basis!$C$23:$AF$23,0)))</f>
        <v>100.27150266499264</v>
      </c>
      <c r="MU22" s="30">
        <f>ENERGY_PRICING!MW$20*(1+INDEX(DA_LMP_Basis!$C$23:$AF$35,MATCH(LMP_BY_NODE!MU$1,DA_LMP_Basis!$C$23:$C$35,0),MATCH(LMP_BY_NODE!$A22,DA_LMP_Basis!$C$23:$AF$23,0)))</f>
        <v>73.37758641433868</v>
      </c>
      <c r="MV22" s="30">
        <f>ENERGY_PRICING!MX$20*(1+INDEX(DA_LMP_Basis!$C$23:$AF$35,MATCH(LMP_BY_NODE!MV$1,DA_LMP_Basis!$C$23:$C$35,0),MATCH(LMP_BY_NODE!$A22,DA_LMP_Basis!$C$23:$AF$23,0)))</f>
        <v>72.738640628486039</v>
      </c>
      <c r="MW22" s="30">
        <f>ENERGY_PRICING!MY$20*(1+INDEX(DA_LMP_Basis!$C$23:$AF$35,MATCH(LMP_BY_NODE!MW$1,DA_LMP_Basis!$C$23:$C$35,0),MATCH(LMP_BY_NODE!$A22,DA_LMP_Basis!$C$23:$AF$23,0)))</f>
        <v>82.743950405504933</v>
      </c>
      <c r="MX22" s="30">
        <f>ENERGY_PRICING!MZ$20*(1+INDEX(DA_LMP_Basis!$C$23:$AF$35,MATCH(LMP_BY_NODE!MX$1,DA_LMP_Basis!$C$23:$C$35,0),MATCH(LMP_BY_NODE!$A22,DA_LMP_Basis!$C$23:$AF$23,0)))</f>
        <v>128.40639619578602</v>
      </c>
    </row>
    <row r="23" spans="1:362" x14ac:dyDescent="0.25">
      <c r="A23" s="1">
        <v>4002</v>
      </c>
      <c r="B23" s="1" t="s">
        <v>63</v>
      </c>
      <c r="C23" s="30">
        <f>ENERGY_PRICING!E$19*(1+INDEX(DA_LMP_Basis!$C$23:$AF$35,MATCH(LMP_BY_NODE!C$1,DA_LMP_Basis!$C$23:$C$35,0),MATCH(LMP_BY_NODE!$A23,DA_LMP_Basis!$C$23:$AF$23,0)))</f>
        <v>55.778130714094367</v>
      </c>
      <c r="D23" s="30">
        <f>ENERGY_PRICING!F$19*(1+INDEX(DA_LMP_Basis!$C$23:$AF$35,MATCH(LMP_BY_NODE!D$1,DA_LMP_Basis!$C$23:$C$35,0),MATCH(LMP_BY_NODE!$A23,DA_LMP_Basis!$C$23:$AF$23,0)))</f>
        <v>52.061726813672919</v>
      </c>
      <c r="E23" s="30">
        <f>ENERGY_PRICING!G$19*(1+INDEX(DA_LMP_Basis!$C$23:$AF$35,MATCH(LMP_BY_NODE!E$1,DA_LMP_Basis!$C$23:$C$35,0),MATCH(LMP_BY_NODE!$A23,DA_LMP_Basis!$C$23:$AF$23,0)))</f>
        <v>39.62912934401384</v>
      </c>
      <c r="F23" s="30">
        <f>ENERGY_PRICING!H$19*(1+INDEX(DA_LMP_Basis!$C$23:$AF$35,MATCH(LMP_BY_NODE!F$1,DA_LMP_Basis!$C$23:$C$35,0),MATCH(LMP_BY_NODE!$A23,DA_LMP_Basis!$C$23:$AF$23,0)))</f>
        <v>45.666235560714078</v>
      </c>
      <c r="G23" s="30">
        <f>ENERGY_PRICING!I$19*(1+INDEX(DA_LMP_Basis!$C$23:$AF$35,MATCH(LMP_BY_NODE!G$1,DA_LMP_Basis!$C$23:$C$35,0),MATCH(LMP_BY_NODE!$A23,DA_LMP_Basis!$C$23:$AF$23,0)))</f>
        <v>26.414714894214466</v>
      </c>
      <c r="H23" s="30">
        <f>ENERGY_PRICING!J$19*(1+INDEX(DA_LMP_Basis!$C$23:$AF$35,MATCH(LMP_BY_NODE!H$1,DA_LMP_Basis!$C$23:$C$35,0),MATCH(LMP_BY_NODE!$A23,DA_LMP_Basis!$C$23:$AF$23,0)))</f>
        <v>29.916698544020768</v>
      </c>
      <c r="I23" s="30">
        <f>ENERGY_PRICING!K$19*(1+INDEX(DA_LMP_Basis!$C$23:$AF$35,MATCH(LMP_BY_NODE!I$1,DA_LMP_Basis!$C$23:$C$35,0),MATCH(LMP_BY_NODE!$A23,DA_LMP_Basis!$C$23:$AF$23,0)))</f>
        <v>44.087220087739368</v>
      </c>
      <c r="J23" s="30">
        <f>ENERGY_PRICING!L$19*(1+INDEX(DA_LMP_Basis!$C$23:$AF$35,MATCH(LMP_BY_NODE!J$1,DA_LMP_Basis!$C$23:$C$35,0),MATCH(LMP_BY_NODE!$A23,DA_LMP_Basis!$C$23:$AF$23,0)))</f>
        <v>52.442611300193349</v>
      </c>
      <c r="K23" s="30">
        <f>ENERGY_PRICING!M$19*(1+INDEX(DA_LMP_Basis!$C$23:$AF$35,MATCH(LMP_BY_NODE!K$1,DA_LMP_Basis!$C$23:$C$35,0),MATCH(LMP_BY_NODE!$A23,DA_LMP_Basis!$C$23:$AF$23,0)))</f>
        <v>47.370713875795893</v>
      </c>
      <c r="L23" s="30">
        <f>ENERGY_PRICING!N$19*(1+INDEX(DA_LMP_Basis!$C$23:$AF$35,MATCH(LMP_BY_NODE!L$1,DA_LMP_Basis!$C$23:$C$35,0),MATCH(LMP_BY_NODE!$A23,DA_LMP_Basis!$C$23:$AF$23,0)))</f>
        <v>58.735720747809872</v>
      </c>
      <c r="M23" s="30">
        <f>ENERGY_PRICING!O$19*(1+INDEX(DA_LMP_Basis!$C$23:$AF$35,MATCH(LMP_BY_NODE!M$1,DA_LMP_Basis!$C$23:$C$35,0),MATCH(LMP_BY_NODE!$A23,DA_LMP_Basis!$C$23:$AF$23,0)))</f>
        <v>92.490143918113077</v>
      </c>
      <c r="N23" s="30">
        <f>ENERGY_PRICING!P$19*(1+INDEX(DA_LMP_Basis!$C$23:$AF$35,MATCH(LMP_BY_NODE!N$1,DA_LMP_Basis!$C$23:$C$35,0),MATCH(LMP_BY_NODE!$A23,DA_LMP_Basis!$C$23:$AF$23,0)))</f>
        <v>157.57037158401045</v>
      </c>
      <c r="O23" s="30">
        <f>ENERGY_PRICING!Q$19*(1+INDEX(DA_LMP_Basis!$C$23:$AF$35,MATCH(LMP_BY_NODE!O$1,DA_LMP_Basis!$C$23:$C$35,0),MATCH(LMP_BY_NODE!$A23,DA_LMP_Basis!$C$23:$AF$23,0)))</f>
        <v>158.84101694004789</v>
      </c>
      <c r="P23" s="30">
        <f>ENERGY_PRICING!R$19*(1+INDEX(DA_LMP_Basis!$C$23:$AF$35,MATCH(LMP_BY_NODE!P$1,DA_LMP_Basis!$C$23:$C$35,0),MATCH(LMP_BY_NODE!$A23,DA_LMP_Basis!$C$23:$AF$23,0)))</f>
        <v>125.51043108407164</v>
      </c>
      <c r="Q23" s="30">
        <f>ENERGY_PRICING!S$19*(1+INDEX(DA_LMP_Basis!$C$23:$AF$35,MATCH(LMP_BY_NODE!Q$1,DA_LMP_Basis!$C$23:$C$35,0),MATCH(LMP_BY_NODE!$A23,DA_LMP_Basis!$C$23:$AF$23,0)))</f>
        <v>96.705045191681563</v>
      </c>
      <c r="R23" s="30">
        <f>ENERGY_PRICING!T$19*(1+INDEX(DA_LMP_Basis!$C$23:$AF$35,MATCH(LMP_BY_NODE!R$1,DA_LMP_Basis!$C$23:$C$35,0),MATCH(LMP_BY_NODE!$A23,DA_LMP_Basis!$C$23:$AF$23,0)))</f>
        <v>53.856375634103017</v>
      </c>
      <c r="S23" s="30">
        <f>ENERGY_PRICING!U$19*(1+INDEX(DA_LMP_Basis!$C$23:$AF$35,MATCH(LMP_BY_NODE!S$1,DA_LMP_Basis!$C$23:$C$35,0),MATCH(LMP_BY_NODE!$A23,DA_LMP_Basis!$C$23:$AF$23,0)))</f>
        <v>48.121366158128041</v>
      </c>
      <c r="T23" s="30">
        <f>ENERGY_PRICING!V$19*(1+INDEX(DA_LMP_Basis!$C$23:$AF$35,MATCH(LMP_BY_NODE!T$1,DA_LMP_Basis!$C$23:$C$35,0),MATCH(LMP_BY_NODE!$A23,DA_LMP_Basis!$C$23:$AF$23,0)))</f>
        <v>54.462446174937135</v>
      </c>
      <c r="U23" s="30">
        <f>ENERGY_PRICING!W$19*(1+INDEX(DA_LMP_Basis!$C$23:$AF$35,MATCH(LMP_BY_NODE!U$1,DA_LMP_Basis!$C$23:$C$35,0),MATCH(LMP_BY_NODE!$A23,DA_LMP_Basis!$C$23:$AF$23,0)))</f>
        <v>135.73404317930229</v>
      </c>
      <c r="V23" s="30">
        <f>ENERGY_PRICING!X$19*(1+INDEX(DA_LMP_Basis!$C$23:$AF$35,MATCH(LMP_BY_NODE!V$1,DA_LMP_Basis!$C$23:$C$35,0),MATCH(LMP_BY_NODE!$A23,DA_LMP_Basis!$C$23:$AF$23,0)))</f>
        <v>93.91802139260507</v>
      </c>
      <c r="W23" s="30">
        <f>ENERGY_PRICING!Y$19*(1+INDEX(DA_LMP_Basis!$C$23:$AF$35,MATCH(LMP_BY_NODE!W$1,DA_LMP_Basis!$C$23:$C$35,0),MATCH(LMP_BY_NODE!$A23,DA_LMP_Basis!$C$23:$AF$23,0)))</f>
        <v>99.711088569003437</v>
      </c>
      <c r="X23" s="30">
        <f>ENERGY_PRICING!Z$19*(1+INDEX(DA_LMP_Basis!$C$23:$AF$35,MATCH(LMP_BY_NODE!X$1,DA_LMP_Basis!$C$23:$C$35,0),MATCH(LMP_BY_NODE!$A23,DA_LMP_Basis!$C$23:$AF$23,0)))</f>
        <v>90.671579431859016</v>
      </c>
      <c r="Y23" s="30">
        <f>ENERGY_PRICING!AA$19*(1+INDEX(DA_LMP_Basis!$C$23:$AF$35,MATCH(LMP_BY_NODE!Y$1,DA_LMP_Basis!$C$23:$C$35,0),MATCH(LMP_BY_NODE!$A23,DA_LMP_Basis!$C$23:$AF$23,0)))</f>
        <v>153.36482763595632</v>
      </c>
      <c r="Z23" s="30">
        <f>ENERGY_PRICING!AB$19*(1+INDEX(DA_LMP_Basis!$C$23:$AF$35,MATCH(LMP_BY_NODE!Z$1,DA_LMP_Basis!$C$23:$C$35,0),MATCH(LMP_BY_NODE!$A23,DA_LMP_Basis!$C$23:$AF$23,0)))</f>
        <v>256.17770875339721</v>
      </c>
      <c r="AA23" s="30">
        <f>ENERGY_PRICING!AC$19*(1+INDEX(DA_LMP_Basis!$C$23:$AF$35,MATCH(LMP_BY_NODE!AA$1,DA_LMP_Basis!$C$23:$C$35,0),MATCH(LMP_BY_NODE!$A23,DA_LMP_Basis!$C$23:$AF$23,0)))</f>
        <v>315.35587556447382</v>
      </c>
      <c r="AB23" s="30">
        <f>ENERGY_PRICING!AD$19*(1+INDEX(DA_LMP_Basis!$C$23:$AF$35,MATCH(LMP_BY_NODE!AB$1,DA_LMP_Basis!$C$23:$C$35,0),MATCH(LMP_BY_NODE!$A23,DA_LMP_Basis!$C$23:$AF$23,0)))</f>
        <v>318.75465814318068</v>
      </c>
      <c r="AC23" s="30">
        <f>ENERGY_PRICING!AE$19*(1+INDEX(DA_LMP_Basis!$C$23:$AF$35,MATCH(LMP_BY_NODE!AC$1,DA_LMP_Basis!$C$23:$C$35,0),MATCH(LMP_BY_NODE!$A23,DA_LMP_Basis!$C$23:$AF$23,0)))</f>
        <v>159.66925148433248</v>
      </c>
      <c r="AD23" s="30">
        <f>ENERGY_PRICING!AF$19*(1+INDEX(DA_LMP_Basis!$C$23:$AF$35,MATCH(LMP_BY_NODE!AD$1,DA_LMP_Basis!$C$23:$C$35,0),MATCH(LMP_BY_NODE!$A23,DA_LMP_Basis!$C$23:$AF$23,0)))</f>
        <v>83.690408603455396</v>
      </c>
      <c r="AE23" s="30">
        <f>ENERGY_PRICING!AG$19*(1+INDEX(DA_LMP_Basis!$C$23:$AF$35,MATCH(LMP_BY_NODE!AE$1,DA_LMP_Basis!$C$23:$C$35,0),MATCH(LMP_BY_NODE!$A23,DA_LMP_Basis!$C$23:$AF$23,0)))</f>
        <v>61.648789334488185</v>
      </c>
      <c r="AF23" s="30">
        <f>ENERGY_PRICING!AH$19*(1+INDEX(DA_LMP_Basis!$C$23:$AF$35,MATCH(LMP_BY_NODE!AF$1,DA_LMP_Basis!$C$23:$C$35,0),MATCH(LMP_BY_NODE!$A23,DA_LMP_Basis!$C$23:$AF$23,0)))</f>
        <v>66.41532174674073</v>
      </c>
      <c r="AG23" s="30">
        <f>ENERGY_PRICING!AI$19*(1+INDEX(DA_LMP_Basis!$C$23:$AF$35,MATCH(LMP_BY_NODE!AG$1,DA_LMP_Basis!$C$23:$C$35,0),MATCH(LMP_BY_NODE!$A23,DA_LMP_Basis!$C$23:$AF$23,0)))</f>
        <v>80.451482555396993</v>
      </c>
      <c r="AH23" s="30">
        <f>ENERGY_PRICING!AJ$19*(1+INDEX(DA_LMP_Basis!$C$23:$AF$35,MATCH(LMP_BY_NODE!AH$1,DA_LMP_Basis!$C$23:$C$35,0),MATCH(LMP_BY_NODE!$A23,DA_LMP_Basis!$C$23:$AF$23,0)))</f>
        <v>80.955903789562058</v>
      </c>
      <c r="AI23" s="30">
        <f>ENERGY_PRICING!AK$19*(1+INDEX(DA_LMP_Basis!$C$23:$AF$35,MATCH(LMP_BY_NODE!AI$1,DA_LMP_Basis!$C$23:$C$35,0),MATCH(LMP_BY_NODE!$A23,DA_LMP_Basis!$C$23:$AF$23,0)))</f>
        <v>60.221279874017121</v>
      </c>
      <c r="AJ23" s="30">
        <f>ENERGY_PRICING!AL$19*(1+INDEX(DA_LMP_Basis!$C$23:$AF$35,MATCH(LMP_BY_NODE!AJ$1,DA_LMP_Basis!$C$23:$C$35,0),MATCH(LMP_BY_NODE!$A23,DA_LMP_Basis!$C$23:$AF$23,0)))</f>
        <v>58.714803468341273</v>
      </c>
      <c r="AK23" s="30">
        <f>ENERGY_PRICING!AM$19*(1+INDEX(DA_LMP_Basis!$C$23:$AF$35,MATCH(LMP_BY_NODE!AK$1,DA_LMP_Basis!$C$23:$C$35,0),MATCH(LMP_BY_NODE!$A23,DA_LMP_Basis!$C$23:$AF$23,0)))</f>
        <v>109.63871366212777</v>
      </c>
      <c r="AL23" s="30">
        <f>ENERGY_PRICING!AN$19*(1+INDEX(DA_LMP_Basis!$C$23:$AF$35,MATCH(LMP_BY_NODE!AL$1,DA_LMP_Basis!$C$23:$C$35,0),MATCH(LMP_BY_NODE!$A23,DA_LMP_Basis!$C$23:$AF$23,0)))</f>
        <v>178.40420297064048</v>
      </c>
      <c r="AM23" s="30">
        <f>ENERGY_PRICING!AO$19*(1+INDEX(DA_LMP_Basis!$C$23:$AF$35,MATCH(LMP_BY_NODE!AM$1,DA_LMP_Basis!$C$23:$C$35,0),MATCH(LMP_BY_NODE!$A23,DA_LMP_Basis!$C$23:$AF$23,0)))</f>
        <v>223.50987374303176</v>
      </c>
      <c r="AN23" s="30">
        <f>ENERGY_PRICING!AP$19*(1+INDEX(DA_LMP_Basis!$C$23:$AF$35,MATCH(LMP_BY_NODE!AN$1,DA_LMP_Basis!$C$23:$C$35,0),MATCH(LMP_BY_NODE!$A23,DA_LMP_Basis!$C$23:$AF$23,0)))</f>
        <v>201.04696844161677</v>
      </c>
      <c r="AO23" s="30">
        <f>ENERGY_PRICING!AQ$19*(1+INDEX(DA_LMP_Basis!$C$23:$AF$35,MATCH(LMP_BY_NODE!AO$1,DA_LMP_Basis!$C$23:$C$35,0),MATCH(LMP_BY_NODE!$A23,DA_LMP_Basis!$C$23:$AF$23,0)))</f>
        <v>109.66551516582446</v>
      </c>
      <c r="AP23" s="30">
        <f>ENERGY_PRICING!AR$19*(1+INDEX(DA_LMP_Basis!$C$23:$AF$35,MATCH(LMP_BY_NODE!AP$1,DA_LMP_Basis!$C$23:$C$35,0),MATCH(LMP_BY_NODE!$A23,DA_LMP_Basis!$C$23:$AF$23,0)))</f>
        <v>71.47758609503073</v>
      </c>
      <c r="AQ23" s="30">
        <f>ENERGY_PRICING!AS$19*(1+INDEX(DA_LMP_Basis!$C$23:$AF$35,MATCH(LMP_BY_NODE!AQ$1,DA_LMP_Basis!$C$23:$C$35,0),MATCH(LMP_BY_NODE!$A23,DA_LMP_Basis!$C$23:$AF$23,0)))</f>
        <v>52.779871223899448</v>
      </c>
      <c r="AR23" s="30">
        <f>ENERGY_PRICING!AT$19*(1+INDEX(DA_LMP_Basis!$C$23:$AF$35,MATCH(LMP_BY_NODE!AR$1,DA_LMP_Basis!$C$23:$C$35,0),MATCH(LMP_BY_NODE!$A23,DA_LMP_Basis!$C$23:$AF$23,0)))</f>
        <v>56.219299277354466</v>
      </c>
      <c r="AS23" s="30">
        <f>ENERGY_PRICING!AU$19*(1+INDEX(DA_LMP_Basis!$C$23:$AF$35,MATCH(LMP_BY_NODE!AS$1,DA_LMP_Basis!$C$23:$C$35,0),MATCH(LMP_BY_NODE!$A23,DA_LMP_Basis!$C$23:$AF$23,0)))</f>
        <v>72.759468617370914</v>
      </c>
      <c r="AT23" s="30">
        <f>ENERGY_PRICING!AV$19*(1+INDEX(DA_LMP_Basis!$C$23:$AF$35,MATCH(LMP_BY_NODE!AT$1,DA_LMP_Basis!$C$23:$C$35,0),MATCH(LMP_BY_NODE!$A23,DA_LMP_Basis!$C$23:$AF$23,0)))</f>
        <v>73.215661838321168</v>
      </c>
      <c r="AU23" s="30">
        <f>ENERGY_PRICING!AW$19*(1+INDEX(DA_LMP_Basis!$C$23:$AF$35,MATCH(LMP_BY_NODE!AU$1,DA_LMP_Basis!$C$23:$C$35,0),MATCH(LMP_BY_NODE!$A23,DA_LMP_Basis!$C$23:$AF$23,0)))</f>
        <v>49.890432698976532</v>
      </c>
      <c r="AV23" s="30">
        <f>ENERGY_PRICING!AX$19*(1+INDEX(DA_LMP_Basis!$C$23:$AF$35,MATCH(LMP_BY_NODE!AV$1,DA_LMP_Basis!$C$23:$C$35,0),MATCH(LMP_BY_NODE!$A23,DA_LMP_Basis!$C$23:$AF$23,0)))</f>
        <v>49.699456017377585</v>
      </c>
      <c r="AW23" s="30">
        <f>ENERGY_PRICING!AY$19*(1+INDEX(DA_LMP_Basis!$C$23:$AF$35,MATCH(LMP_BY_NODE!AW$1,DA_LMP_Basis!$C$23:$C$35,0),MATCH(LMP_BY_NODE!$A23,DA_LMP_Basis!$C$23:$AF$23,0)))</f>
        <v>81.934203579632779</v>
      </c>
      <c r="AX23" s="30">
        <f>ENERGY_PRICING!AZ$19*(1+INDEX(DA_LMP_Basis!$C$23:$AF$35,MATCH(LMP_BY_NODE!AX$1,DA_LMP_Basis!$C$23:$C$35,0),MATCH(LMP_BY_NODE!$A23,DA_LMP_Basis!$C$23:$AF$23,0)))</f>
        <v>123.08612093383564</v>
      </c>
      <c r="AY23" s="30">
        <f>ENERGY_PRICING!BA$19*(1+INDEX(DA_LMP_Basis!$C$23:$AF$35,MATCH(LMP_BY_NODE!AY$1,DA_LMP_Basis!$C$23:$C$35,0),MATCH(LMP_BY_NODE!$A23,DA_LMP_Basis!$C$23:$AF$23,0)))</f>
        <v>219.57509054816055</v>
      </c>
      <c r="AZ23" s="30">
        <f>ENERGY_PRICING!BB$19*(1+INDEX(DA_LMP_Basis!$C$23:$AF$35,MATCH(LMP_BY_NODE!AZ$1,DA_LMP_Basis!$C$23:$C$35,0),MATCH(LMP_BY_NODE!$A23,DA_LMP_Basis!$C$23:$AF$23,0)))</f>
        <v>197.50763382719447</v>
      </c>
      <c r="BA23" s="30">
        <f>ENERGY_PRICING!BC$19*(1+INDEX(DA_LMP_Basis!$C$23:$AF$35,MATCH(LMP_BY_NODE!BA$1,DA_LMP_Basis!$C$23:$C$35,0),MATCH(LMP_BY_NODE!$A23,DA_LMP_Basis!$C$23:$AF$23,0)))</f>
        <v>105.45820992681848</v>
      </c>
      <c r="BB23" s="30">
        <f>ENERGY_PRICING!BD$19*(1+INDEX(DA_LMP_Basis!$C$23:$AF$35,MATCH(LMP_BY_NODE!BB$1,DA_LMP_Basis!$C$23:$C$35,0),MATCH(LMP_BY_NODE!$A23,DA_LMP_Basis!$C$23:$AF$23,0)))</f>
        <v>64.915225103607796</v>
      </c>
      <c r="BC23" s="30">
        <f>ENERGY_PRICING!BE$19*(1+INDEX(DA_LMP_Basis!$C$23:$AF$35,MATCH(LMP_BY_NODE!BC$1,DA_LMP_Basis!$C$23:$C$35,0),MATCH(LMP_BY_NODE!$A23,DA_LMP_Basis!$C$23:$AF$23,0)))</f>
        <v>47.934148431980432</v>
      </c>
      <c r="BD23" s="30">
        <f>ENERGY_PRICING!BF$19*(1+INDEX(DA_LMP_Basis!$C$23:$AF$35,MATCH(LMP_BY_NODE!BD$1,DA_LMP_Basis!$C$23:$C$35,0),MATCH(LMP_BY_NODE!$A23,DA_LMP_Basis!$C$23:$AF$23,0)))</f>
        <v>51.057802412416386</v>
      </c>
      <c r="BE23" s="30">
        <f>ENERGY_PRICING!BG$19*(1+INDEX(DA_LMP_Basis!$C$23:$AF$35,MATCH(LMP_BY_NODE!BE$1,DA_LMP_Basis!$C$23:$C$35,0),MATCH(LMP_BY_NODE!$A23,DA_LMP_Basis!$C$23:$AF$23,0)))</f>
        <v>66.079417923206663</v>
      </c>
      <c r="BF23" s="30">
        <f>ENERGY_PRICING!BH$19*(1+INDEX(DA_LMP_Basis!$C$23:$AF$35,MATCH(LMP_BY_NODE!BF$1,DA_LMP_Basis!$C$23:$C$35,0),MATCH(LMP_BY_NODE!$A23,DA_LMP_Basis!$C$23:$AF$23,0)))</f>
        <v>66.49372802021179</v>
      </c>
      <c r="BG23" s="30">
        <f>ENERGY_PRICING!BI$19*(1+INDEX(DA_LMP_Basis!$C$23:$AF$35,MATCH(LMP_BY_NODE!BG$1,DA_LMP_Basis!$C$23:$C$35,0),MATCH(LMP_BY_NODE!$A23,DA_LMP_Basis!$C$23:$AF$23,0)))</f>
        <v>45.309989412130051</v>
      </c>
      <c r="BH23" s="30">
        <f>ENERGY_PRICING!BJ$19*(1+INDEX(DA_LMP_Basis!$C$23:$AF$35,MATCH(LMP_BY_NODE!BH$1,DA_LMP_Basis!$C$23:$C$35,0),MATCH(LMP_BY_NODE!$A23,DA_LMP_Basis!$C$23:$AF$23,0)))</f>
        <v>45.136546309853856</v>
      </c>
      <c r="BI23" s="30">
        <f>ENERGY_PRICING!BK$19*(1+INDEX(DA_LMP_Basis!$C$23:$AF$35,MATCH(LMP_BY_NODE!BI$1,DA_LMP_Basis!$C$23:$C$35,0),MATCH(LMP_BY_NODE!$A23,DA_LMP_Basis!$C$23:$AF$23,0)))</f>
        <v>79.401683906604077</v>
      </c>
      <c r="BJ23" s="30">
        <f>ENERGY_PRICING!BL$19*(1+INDEX(DA_LMP_Basis!$C$23:$AF$35,MATCH(LMP_BY_NODE!BJ$1,DA_LMP_Basis!$C$23:$C$35,0),MATCH(LMP_BY_NODE!$A23,DA_LMP_Basis!$C$23:$AF$23,0)))</f>
        <v>119.51308603614021</v>
      </c>
      <c r="BK23" s="30">
        <f>ENERGY_PRICING!BM$19*(1+INDEX(DA_LMP_Basis!$C$23:$AF$35,MATCH(LMP_BY_NODE!BK$1,DA_LMP_Basis!$C$23:$C$35,0),MATCH(LMP_BY_NODE!$A23,DA_LMP_Basis!$C$23:$AF$23,0)))</f>
        <v>218.37724570625039</v>
      </c>
      <c r="BL23" s="30">
        <f>ENERGY_PRICING!BN$19*(1+INDEX(DA_LMP_Basis!$C$23:$AF$35,MATCH(LMP_BY_NODE!BL$1,DA_LMP_Basis!$C$23:$C$35,0),MATCH(LMP_BY_NODE!$A23,DA_LMP_Basis!$C$23:$AF$23,0)))</f>
        <v>196.43017326540138</v>
      </c>
      <c r="BM23" s="30">
        <f>ENERGY_PRICING!BO$19*(1+INDEX(DA_LMP_Basis!$C$23:$AF$35,MATCH(LMP_BY_NODE!BM$1,DA_LMP_Basis!$C$23:$C$35,0),MATCH(LMP_BY_NODE!$A23,DA_LMP_Basis!$C$23:$AF$23,0)))</f>
        <v>104.17740266774157</v>
      </c>
      <c r="BN23" s="30">
        <f>ENERGY_PRICING!BP$19*(1+INDEX(DA_LMP_Basis!$C$23:$AF$35,MATCH(LMP_BY_NODE!BN$1,DA_LMP_Basis!$C$23:$C$35,0),MATCH(LMP_BY_NODE!$A23,DA_LMP_Basis!$C$23:$AF$23,0)))</f>
        <v>62.91748091415041</v>
      </c>
      <c r="BO23" s="30">
        <f>ENERGY_PRICING!BQ$19*(1+INDEX(DA_LMP_Basis!$C$23:$AF$35,MATCH(LMP_BY_NODE!BO$1,DA_LMP_Basis!$C$23:$C$35,0),MATCH(LMP_BY_NODE!$A23,DA_LMP_Basis!$C$23:$AF$23,0)))</f>
        <v>46.45899115795514</v>
      </c>
      <c r="BP23" s="30">
        <f>ENERGY_PRICING!BR$19*(1+INDEX(DA_LMP_Basis!$C$23:$AF$35,MATCH(LMP_BY_NODE!BP$1,DA_LMP_Basis!$C$23:$C$35,0),MATCH(LMP_BY_NODE!$A23,DA_LMP_Basis!$C$23:$AF$23,0)))</f>
        <v>49.486515739173392</v>
      </c>
      <c r="BQ23" s="30">
        <f>ENERGY_PRICING!BS$19*(1+INDEX(DA_LMP_Basis!$C$23:$AF$35,MATCH(LMP_BY_NODE!BQ$1,DA_LMP_Basis!$C$23:$C$35,0),MATCH(LMP_BY_NODE!$A23,DA_LMP_Basis!$C$23:$AF$23,0)))</f>
        <v>64.045846091820124</v>
      </c>
      <c r="BR23" s="30">
        <f>ENERGY_PRICING!BT$19*(1+INDEX(DA_LMP_Basis!$C$23:$AF$35,MATCH(LMP_BY_NODE!BR$1,DA_LMP_Basis!$C$23:$C$35,0),MATCH(LMP_BY_NODE!$A23,DA_LMP_Basis!$C$23:$AF$23,0)))</f>
        <v>64.447405935127378</v>
      </c>
      <c r="BS23" s="30">
        <f>ENERGY_PRICING!BU$19*(1+INDEX(DA_LMP_Basis!$C$23:$AF$35,MATCH(LMP_BY_NODE!BS$1,DA_LMP_Basis!$C$23:$C$35,0),MATCH(LMP_BY_NODE!$A23,DA_LMP_Basis!$C$23:$AF$23,0)))</f>
        <v>43.915589748137691</v>
      </c>
      <c r="BT23" s="30">
        <f>ENERGY_PRICING!BV$19*(1+INDEX(DA_LMP_Basis!$C$23:$AF$35,MATCH(LMP_BY_NODE!BT$1,DA_LMP_Basis!$C$23:$C$35,0),MATCH(LMP_BY_NODE!$A23,DA_LMP_Basis!$C$23:$AF$23,0)))</f>
        <v>43.747484298919325</v>
      </c>
      <c r="BU23" s="30">
        <f>ENERGY_PRICING!BW$19*(1+INDEX(DA_LMP_Basis!$C$23:$AF$35,MATCH(LMP_BY_NODE!BU$1,DA_LMP_Basis!$C$23:$C$35,0),MATCH(LMP_BY_NODE!$A23,DA_LMP_Basis!$C$23:$AF$23,0)))</f>
        <v>78.630722591295154</v>
      </c>
      <c r="BV23" s="30">
        <f>ENERGY_PRICING!BX$19*(1+INDEX(DA_LMP_Basis!$C$23:$AF$35,MATCH(LMP_BY_NODE!BV$1,DA_LMP_Basis!$C$23:$C$35,0),MATCH(LMP_BY_NODE!$A23,DA_LMP_Basis!$C$23:$AF$23,0)))</f>
        <v>118.42536627873449</v>
      </c>
      <c r="BW23" s="30">
        <f>ENERGY_PRICING!BY$19*(1+INDEX(DA_LMP_Basis!$C$23:$AF$35,MATCH(LMP_BY_NODE!BW$1,DA_LMP_Basis!$C$23:$C$35,0),MATCH(LMP_BY_NODE!$A23,DA_LMP_Basis!$C$23:$AF$23,0)))</f>
        <v>217.88413060399424</v>
      </c>
      <c r="BX23" s="30">
        <f>ENERGY_PRICING!BZ$19*(1+INDEX(DA_LMP_Basis!$C$23:$AF$35,MATCH(LMP_BY_NODE!BX$1,DA_LMP_Basis!$C$23:$C$35,0),MATCH(LMP_BY_NODE!$A23,DA_LMP_Basis!$C$23:$AF$23,0)))</f>
        <v>195.9866165905166</v>
      </c>
      <c r="BY23" s="30">
        <f>ENERGY_PRICING!CA$19*(1+INDEX(DA_LMP_Basis!$C$23:$AF$35,MATCH(LMP_BY_NODE!BY$1,DA_LMP_Basis!$C$23:$C$35,0),MATCH(LMP_BY_NODE!$A23,DA_LMP_Basis!$C$23:$AF$23,0)))</f>
        <v>103.65013454383086</v>
      </c>
      <c r="BZ23" s="30">
        <f>ENERGY_PRICING!CB$19*(1+INDEX(DA_LMP_Basis!$C$23:$AF$35,MATCH(LMP_BY_NODE!BZ$1,DA_LMP_Basis!$C$23:$C$35,0),MATCH(LMP_BY_NODE!$A23,DA_LMP_Basis!$C$23:$AF$23,0)))</f>
        <v>62.095072371909723</v>
      </c>
      <c r="CA23" s="30">
        <f>ENERGY_PRICING!CC$19*(1+INDEX(DA_LMP_Basis!$C$23:$AF$35,MATCH(LMP_BY_NODE!CA$1,DA_LMP_Basis!$C$23:$C$35,0),MATCH(LMP_BY_NODE!$A23,DA_LMP_Basis!$C$23:$AF$23,0)))</f>
        <v>45.851715236588838</v>
      </c>
      <c r="CB23" s="30">
        <f>ENERGY_PRICING!CD$19*(1+INDEX(DA_LMP_Basis!$C$23:$AF$35,MATCH(LMP_BY_NODE!CB$1,DA_LMP_Basis!$C$23:$C$35,0),MATCH(LMP_BY_NODE!$A23,DA_LMP_Basis!$C$23:$AF$23,0)))</f>
        <v>48.839666363160447</v>
      </c>
      <c r="CC23" s="30">
        <f>ENERGY_PRICING!CE$19*(1+INDEX(DA_LMP_Basis!$C$23:$AF$35,MATCH(LMP_BY_NODE!CC$1,DA_LMP_Basis!$C$23:$C$35,0),MATCH(LMP_BY_NODE!$A23,DA_LMP_Basis!$C$23:$AF$23,0)))</f>
        <v>63.208688434589469</v>
      </c>
      <c r="CD23" s="30">
        <f>ENERGY_PRICING!CF$19*(1+INDEX(DA_LMP_Basis!$C$23:$AF$35,MATCH(LMP_BY_NODE!CD$1,DA_LMP_Basis!$C$23:$C$35,0),MATCH(LMP_BY_NODE!$A23,DA_LMP_Basis!$C$23:$AF$23,0)))</f>
        <v>63.604999398879983</v>
      </c>
      <c r="CE23" s="30">
        <f>ENERGY_PRICING!CG$19*(1+INDEX(DA_LMP_Basis!$C$23:$AF$35,MATCH(LMP_BY_NODE!CE$1,DA_LMP_Basis!$C$23:$C$35,0),MATCH(LMP_BY_NODE!$A23,DA_LMP_Basis!$C$23:$AF$23,0)))</f>
        <v>43.341559198572526</v>
      </c>
      <c r="CF23" s="30">
        <f>ENERGY_PRICING!CH$19*(1+INDEX(DA_LMP_Basis!$C$23:$AF$35,MATCH(LMP_BY_NODE!CF$1,DA_LMP_Basis!$C$23:$C$35,0),MATCH(LMP_BY_NODE!$A23,DA_LMP_Basis!$C$23:$AF$23,0)))</f>
        <v>43.175651093485328</v>
      </c>
      <c r="CG23" s="30">
        <f>ENERGY_PRICING!CI$19*(1+INDEX(DA_LMP_Basis!$C$23:$AF$35,MATCH(LMP_BY_NODE!CG$1,DA_LMP_Basis!$C$23:$C$35,0),MATCH(LMP_BY_NODE!$A23,DA_LMP_Basis!$C$23:$AF$23,0)))</f>
        <v>78.313342030363856</v>
      </c>
      <c r="CH23" s="30">
        <f>ENERGY_PRICING!CJ$19*(1+INDEX(DA_LMP_Basis!$C$23:$AF$35,MATCH(LMP_BY_NODE!CH$1,DA_LMP_Basis!$C$23:$C$35,0),MATCH(LMP_BY_NODE!$A23,DA_LMP_Basis!$C$23:$AF$23,0)))</f>
        <v>117.97758621521322</v>
      </c>
      <c r="CI23" s="30">
        <f>ENERGY_PRICING!CK$19*(1+INDEX(DA_LMP_Basis!$C$23:$AF$35,MATCH(LMP_BY_NODE!CI$1,DA_LMP_Basis!$C$23:$C$35,0),MATCH(LMP_BY_NODE!$A23,DA_LMP_Basis!$C$23:$AF$23,0)))</f>
        <v>219.73201479761204</v>
      </c>
      <c r="CJ23" s="30">
        <f>ENERGY_PRICING!CL$19*(1+INDEX(DA_LMP_Basis!$C$23:$AF$35,MATCH(LMP_BY_NODE!CJ$1,DA_LMP_Basis!$C$23:$C$35,0),MATCH(LMP_BY_NODE!$A23,DA_LMP_Basis!$C$23:$AF$23,0)))</f>
        <v>197.64878707514211</v>
      </c>
      <c r="CK23" s="30">
        <f>ENERGY_PRICING!CM$19*(1+INDEX(DA_LMP_Basis!$C$23:$AF$35,MATCH(LMP_BY_NODE!CK$1,DA_LMP_Basis!$C$23:$C$35,0),MATCH(LMP_BY_NODE!$A23,DA_LMP_Basis!$C$23:$AF$23,0)))</f>
        <v>105.62600270831275</v>
      </c>
      <c r="CL23" s="30">
        <f>ENERGY_PRICING!CN$19*(1+INDEX(DA_LMP_Basis!$C$23:$AF$35,MATCH(LMP_BY_NODE!CL$1,DA_LMP_Basis!$C$23:$C$35,0),MATCH(LMP_BY_NODE!$A23,DA_LMP_Basis!$C$23:$AF$23,0)))</f>
        <v>65.176940558362944</v>
      </c>
      <c r="CM23" s="30">
        <f>ENERGY_PRICING!CO$19*(1+INDEX(DA_LMP_Basis!$C$23:$AF$35,MATCH(LMP_BY_NODE!CM$1,DA_LMP_Basis!$C$23:$C$35,0),MATCH(LMP_BY_NODE!$A23,DA_LMP_Basis!$C$23:$AF$23,0)))</f>
        <v>48.127402132251127</v>
      </c>
      <c r="CN23" s="30">
        <f>ENERGY_PRICING!CP$19*(1+INDEX(DA_LMP_Basis!$C$23:$AF$35,MATCH(LMP_BY_NODE!CN$1,DA_LMP_Basis!$C$23:$C$35,0),MATCH(LMP_BY_NODE!$A23,DA_LMP_Basis!$C$23:$AF$23,0)))</f>
        <v>51.263649591654186</v>
      </c>
      <c r="CO23" s="30">
        <f>ENERGY_PRICING!CQ$19*(1+INDEX(DA_LMP_Basis!$C$23:$AF$35,MATCH(LMP_BY_NODE!CO$1,DA_LMP_Basis!$C$23:$C$35,0),MATCH(LMP_BY_NODE!$A23,DA_LMP_Basis!$C$23:$AF$23,0)))</f>
        <v>66.345826995718156</v>
      </c>
      <c r="CP23" s="30">
        <f>ENERGY_PRICING!CR$19*(1+INDEX(DA_LMP_Basis!$C$23:$AF$35,MATCH(LMP_BY_NODE!CP$1,DA_LMP_Basis!$C$23:$C$35,0),MATCH(LMP_BY_NODE!$A23,DA_LMP_Basis!$C$23:$AF$23,0)))</f>
        <v>66.761807445945891</v>
      </c>
      <c r="CQ23" s="30">
        <f>ENERGY_PRICING!CS$19*(1+INDEX(DA_LMP_Basis!$C$23:$AF$35,MATCH(LMP_BY_NODE!CQ$1,DA_LMP_Basis!$C$23:$C$35,0),MATCH(LMP_BY_NODE!$A23,DA_LMP_Basis!$C$23:$AF$23,0)))</f>
        <v>45.492663422195022</v>
      </c>
      <c r="CR23" s="30">
        <f>ENERGY_PRICING!CT$19*(1+INDEX(DA_LMP_Basis!$C$23:$AF$35,MATCH(LMP_BY_NODE!CR$1,DA_LMP_Basis!$C$23:$C$35,0),MATCH(LMP_BY_NODE!$A23,DA_LMP_Basis!$C$23:$AF$23,0)))</f>
        <v>45.318521058069031</v>
      </c>
      <c r="CS23" s="30">
        <f>ENERGY_PRICING!CU$19*(1+INDEX(DA_LMP_Basis!$C$23:$AF$35,MATCH(LMP_BY_NODE!CS$1,DA_LMP_Basis!$C$23:$C$35,0),MATCH(LMP_BY_NODE!$A23,DA_LMP_Basis!$C$23:$AF$23,0)))</f>
        <v>79.502684070839095</v>
      </c>
      <c r="CT23" s="30">
        <f>ENERGY_PRICING!CV$19*(1+INDEX(DA_LMP_Basis!$C$23:$AF$35,MATCH(LMP_BY_NODE!CT$1,DA_LMP_Basis!$C$23:$C$35,0),MATCH(LMP_BY_NODE!$A23,DA_LMP_Basis!$C$23:$AF$23,0)))</f>
        <v>119.65558329502748</v>
      </c>
      <c r="CU23" s="30">
        <f>ENERGY_PRICING!CW$19*(1+INDEX(DA_LMP_Basis!$C$23:$AF$35,MATCH(LMP_BY_NODE!CU$1,DA_LMP_Basis!$C$23:$C$35,0),MATCH(LMP_BY_NODE!$A23,DA_LMP_Basis!$C$23:$AF$23,0)))</f>
        <v>221.28435758841263</v>
      </c>
      <c r="CV23" s="30">
        <f>ENERGY_PRICING!CX$19*(1+INDEX(DA_LMP_Basis!$C$23:$AF$35,MATCH(LMP_BY_NODE!CV$1,DA_LMP_Basis!$C$23:$C$35,0),MATCH(LMP_BY_NODE!$A23,DA_LMP_Basis!$C$23:$AF$23,0)))</f>
        <v>199.04511828345139</v>
      </c>
      <c r="CW23" s="30">
        <f>ENERGY_PRICING!CY$19*(1+INDEX(DA_LMP_Basis!$C$23:$AF$35,MATCH(LMP_BY_NODE!CW$1,DA_LMP_Basis!$C$23:$C$35,0),MATCH(LMP_BY_NODE!$A23,DA_LMP_Basis!$C$23:$AF$23,0)))</f>
        <v>107.28586035052838</v>
      </c>
      <c r="CX23" s="30">
        <f>ENERGY_PRICING!CZ$19*(1+INDEX(DA_LMP_Basis!$C$23:$AF$35,MATCH(LMP_BY_NODE!CX$1,DA_LMP_Basis!$C$23:$C$35,0),MATCH(LMP_BY_NODE!$A23,DA_LMP_Basis!$C$23:$AF$23,0)))</f>
        <v>67.765910082514907</v>
      </c>
      <c r="CY23" s="30">
        <f>ENERGY_PRICING!DA$19*(1+INDEX(DA_LMP_Basis!$C$23:$AF$35,MATCH(LMP_BY_NODE!CY$1,DA_LMP_Basis!$C$23:$C$35,0),MATCH(LMP_BY_NODE!$A23,DA_LMP_Basis!$C$23:$AF$23,0)))</f>
        <v>50.039126989686395</v>
      </c>
      <c r="CZ23" s="30">
        <f>ENERGY_PRICING!DB$19*(1+INDEX(DA_LMP_Basis!$C$23:$AF$35,MATCH(LMP_BY_NODE!CZ$1,DA_LMP_Basis!$C$23:$C$35,0),MATCH(LMP_BY_NODE!$A23,DA_LMP_Basis!$C$23:$AF$23,0)))</f>
        <v>53.299953004373478</v>
      </c>
      <c r="DA23" s="30">
        <f>ENERGY_PRICING!DC$19*(1+INDEX(DA_LMP_Basis!$C$23:$AF$35,MATCH(LMP_BY_NODE!DA$1,DA_LMP_Basis!$C$23:$C$35,0),MATCH(LMP_BY_NODE!$A23,DA_LMP_Basis!$C$23:$AF$23,0)))</f>
        <v>68.981227225846524</v>
      </c>
      <c r="DB23" s="30">
        <f>ENERGY_PRICING!DD$19*(1+INDEX(DA_LMP_Basis!$C$23:$AF$35,MATCH(LMP_BY_NODE!DB$1,DA_LMP_Basis!$C$23:$C$35,0),MATCH(LMP_BY_NODE!$A23,DA_LMP_Basis!$C$23:$AF$23,0)))</f>
        <v>69.413731322306433</v>
      </c>
      <c r="DC23" s="30">
        <f>ENERGY_PRICING!DE$19*(1+INDEX(DA_LMP_Basis!$C$23:$AF$35,MATCH(LMP_BY_NODE!DC$1,DA_LMP_Basis!$C$23:$C$35,0),MATCH(LMP_BY_NODE!$A23,DA_LMP_Basis!$C$23:$AF$23,0)))</f>
        <v>47.299730740230601</v>
      </c>
      <c r="DD23" s="30">
        <f>ENERGY_PRICING!DF$19*(1+INDEX(DA_LMP_Basis!$C$23:$AF$35,MATCH(LMP_BY_NODE!DD$1,DA_LMP_Basis!$C$23:$C$35,0),MATCH(LMP_BY_NODE!$A23,DA_LMP_Basis!$C$23:$AF$23,0)))</f>
        <v>47.11867106348263</v>
      </c>
      <c r="DE23" s="30">
        <f>ENERGY_PRICING!DG$19*(1+INDEX(DA_LMP_Basis!$C$23:$AF$35,MATCH(LMP_BY_NODE!DE$1,DA_LMP_Basis!$C$23:$C$35,0),MATCH(LMP_BY_NODE!$A23,DA_LMP_Basis!$C$23:$AF$23,0)))</f>
        <v>80.501808663551387</v>
      </c>
      <c r="DF23" s="30">
        <f>ENERGY_PRICING!DH$19*(1+INDEX(DA_LMP_Basis!$C$23:$AF$35,MATCH(LMP_BY_NODE!DF$1,DA_LMP_Basis!$C$23:$C$35,0),MATCH(LMP_BY_NODE!$A23,DA_LMP_Basis!$C$23:$AF$23,0)))</f>
        <v>121.06520987164451</v>
      </c>
      <c r="DG23" s="30">
        <f>ENERGY_PRICING!DI$19*(1+INDEX(DA_LMP_Basis!$C$23:$AF$35,MATCH(LMP_BY_NODE!DG$1,DA_LMP_Basis!$C$23:$C$35,0),MATCH(LMP_BY_NODE!$A23,DA_LMP_Basis!$C$23:$AF$23,0)))</f>
        <v>223.66337846882996</v>
      </c>
      <c r="DH23" s="30">
        <f>ENERGY_PRICING!DJ$19*(1+INDEX(DA_LMP_Basis!$C$23:$AF$35,MATCH(LMP_BY_NODE!DH$1,DA_LMP_Basis!$C$23:$C$35,0),MATCH(LMP_BY_NODE!$A23,DA_LMP_Basis!$C$23:$AF$23,0)))</f>
        <v>201.18504583053195</v>
      </c>
      <c r="DI23" s="30">
        <f>ENERGY_PRICING!DK$19*(1+INDEX(DA_LMP_Basis!$C$23:$AF$35,MATCH(LMP_BY_NODE!DI$1,DA_LMP_Basis!$C$23:$C$35,0),MATCH(LMP_BY_NODE!$A23,DA_LMP_Basis!$C$23:$AF$23,0)))</f>
        <v>109.82965158836097</v>
      </c>
      <c r="DJ23" s="30">
        <f>ENERGY_PRICING!DL$19*(1+INDEX(DA_LMP_Basis!$C$23:$AF$35,MATCH(LMP_BY_NODE!DJ$1,DA_LMP_Basis!$C$23:$C$35,0),MATCH(LMP_BY_NODE!$A23,DA_LMP_Basis!$C$23:$AF$23,0)))</f>
        <v>71.733598529436335</v>
      </c>
      <c r="DK23" s="30">
        <f>ENERGY_PRICING!DM$19*(1+INDEX(DA_LMP_Basis!$C$23:$AF$35,MATCH(LMP_BY_NODE!DK$1,DA_LMP_Basis!$C$23:$C$35,0),MATCH(LMP_BY_NODE!$A23,DA_LMP_Basis!$C$23:$AF$23,0)))</f>
        <v>52.968913748386491</v>
      </c>
      <c r="DL23" s="30">
        <f>ENERGY_PRICING!DN$19*(1+INDEX(DA_LMP_Basis!$C$23:$AF$35,MATCH(LMP_BY_NODE!DL$1,DA_LMP_Basis!$C$23:$C$35,0),MATCH(LMP_BY_NODE!$A23,DA_LMP_Basis!$C$23:$AF$23,0)))</f>
        <v>56.420660857324954</v>
      </c>
      <c r="DM23" s="30">
        <f>ENERGY_PRICING!DO$19*(1+INDEX(DA_LMP_Basis!$C$23:$AF$35,MATCH(LMP_BY_NODE!DM$1,DA_LMP_Basis!$C$23:$C$35,0),MATCH(LMP_BY_NODE!$A23,DA_LMP_Basis!$C$23:$AF$23,0)))</f>
        <v>73.020072391287201</v>
      </c>
      <c r="DN23" s="30">
        <f>ENERGY_PRICING!DP$19*(1+INDEX(DA_LMP_Basis!$C$23:$AF$35,MATCH(LMP_BY_NODE!DN$1,DA_LMP_Basis!$C$23:$C$35,0),MATCH(LMP_BY_NODE!$A23,DA_LMP_Basis!$C$23:$AF$23,0)))</f>
        <v>73.477899566927789</v>
      </c>
      <c r="DO23" s="30">
        <f>ENERGY_PRICING!DQ$19*(1+INDEX(DA_LMP_Basis!$C$23:$AF$35,MATCH(LMP_BY_NODE!DO$1,DA_LMP_Basis!$C$23:$C$35,0),MATCH(LMP_BY_NODE!$A23,DA_LMP_Basis!$C$23:$AF$23,0)))</f>
        <v>50.069126074433171</v>
      </c>
      <c r="DP23" s="30">
        <f>ENERGY_PRICING!DR$19*(1+INDEX(DA_LMP_Basis!$C$23:$AF$35,MATCH(LMP_BY_NODE!DP$1,DA_LMP_Basis!$C$23:$C$35,0),MATCH(LMP_BY_NODE!$A23,DA_LMP_Basis!$C$23:$AF$23,0)))</f>
        <v>49.877465368542943</v>
      </c>
      <c r="DQ23" s="30">
        <f>ENERGY_PRICING!DS$19*(1+INDEX(DA_LMP_Basis!$C$23:$AF$35,MATCH(LMP_BY_NODE!DQ$1,DA_LMP_Basis!$C$23:$C$35,0),MATCH(LMP_BY_NODE!$A23,DA_LMP_Basis!$C$23:$AF$23,0)))</f>
        <v>82.033002857441403</v>
      </c>
      <c r="DR23" s="30">
        <f>ENERGY_PRICING!DT$19*(1+INDEX(DA_LMP_Basis!$C$23:$AF$35,MATCH(LMP_BY_NODE!DR$1,DA_LMP_Basis!$C$23:$C$35,0),MATCH(LMP_BY_NODE!$A23,DA_LMP_Basis!$C$23:$AF$23,0)))</f>
        <v>123.2255130464565</v>
      </c>
      <c r="DS23" s="30">
        <f>ENERGY_PRICING!DU$19*(1+INDEX(DA_LMP_Basis!$C$23:$AF$35,MATCH(LMP_BY_NODE!DS$1,DA_LMP_Basis!$C$23:$C$35,0),MATCH(LMP_BY_NODE!$A23,DA_LMP_Basis!$C$23:$AF$23,0)))</f>
        <v>226.40918999088484</v>
      </c>
      <c r="DT23" s="30">
        <f>ENERGY_PRICING!DV$19*(1+INDEX(DA_LMP_Basis!$C$23:$AF$35,MATCH(LMP_BY_NODE!DT$1,DA_LMP_Basis!$C$23:$C$35,0),MATCH(LMP_BY_NODE!$A23,DA_LMP_Basis!$C$23:$AF$23,0)))</f>
        <v>203.6549012922905</v>
      </c>
      <c r="DU23" s="30">
        <f>ENERGY_PRICING!DW$19*(1+INDEX(DA_LMP_Basis!$C$23:$AF$35,MATCH(LMP_BY_NODE!DU$1,DA_LMP_Basis!$C$23:$C$35,0),MATCH(LMP_BY_NODE!$A23,DA_LMP_Basis!$C$23:$AF$23,0)))</f>
        <v>112.76563729073017</v>
      </c>
      <c r="DV23" s="30">
        <f>ENERGY_PRICING!DX$19*(1+INDEX(DA_LMP_Basis!$C$23:$AF$35,MATCH(LMP_BY_NODE!DV$1,DA_LMP_Basis!$C$23:$C$35,0),MATCH(LMP_BY_NODE!$A23,DA_LMP_Basis!$C$23:$AF$23,0)))</f>
        <v>76.313013844013128</v>
      </c>
      <c r="DW23" s="30">
        <f>ENERGY_PRICING!DY$19*(1+INDEX(DA_LMP_Basis!$C$23:$AF$35,MATCH(LMP_BY_NODE!DW$1,DA_LMP_Basis!$C$23:$C$35,0),MATCH(LMP_BY_NODE!$A23,DA_LMP_Basis!$C$23:$AF$23,0)))</f>
        <v>56.350406658104653</v>
      </c>
      <c r="DX23" s="30">
        <f>ENERGY_PRICING!DZ$19*(1+INDEX(DA_LMP_Basis!$C$23:$AF$35,MATCH(LMP_BY_NODE!DX$1,DA_LMP_Basis!$C$23:$C$35,0),MATCH(LMP_BY_NODE!$A23,DA_LMP_Basis!$C$23:$AF$23,0)))</f>
        <v>60.022510530077014</v>
      </c>
      <c r="DY23" s="30">
        <f>ENERGY_PRICING!EA$19*(1+INDEX(DA_LMP_Basis!$C$23:$AF$35,MATCH(LMP_BY_NODE!DY$1,DA_LMP_Basis!$C$23:$C$35,0),MATCH(LMP_BY_NODE!$A23,DA_LMP_Basis!$C$23:$AF$23,0)))</f>
        <v>77.681615163924604</v>
      </c>
      <c r="DZ23" s="30">
        <f>ENERGY_PRICING!EB$19*(1+INDEX(DA_LMP_Basis!$C$23:$AF$35,MATCH(LMP_BY_NODE!DZ$1,DA_LMP_Basis!$C$23:$C$35,0),MATCH(LMP_BY_NODE!$A23,DA_LMP_Basis!$C$23:$AF$23,0)))</f>
        <v>78.168669658736945</v>
      </c>
      <c r="EA23" s="30">
        <f>ENERGY_PRICING!EC$19*(1+INDEX(DA_LMP_Basis!$C$23:$AF$35,MATCH(LMP_BY_NODE!EA$1,DA_LMP_Basis!$C$23:$C$35,0),MATCH(LMP_BY_NODE!$A23,DA_LMP_Basis!$C$23:$AF$23,0)))</f>
        <v>53.265498868119877</v>
      </c>
      <c r="EB23" s="30">
        <f>ENERGY_PRICING!ED$19*(1+INDEX(DA_LMP_Basis!$C$23:$AF$35,MATCH(LMP_BY_NODE!EB$1,DA_LMP_Basis!$C$23:$C$35,0),MATCH(LMP_BY_NODE!$A23,DA_LMP_Basis!$C$23:$AF$23,0)))</f>
        <v>53.061602696705144</v>
      </c>
      <c r="EC23" s="30">
        <f>ENERGY_PRICING!EE$19*(1+INDEX(DA_LMP_Basis!$C$23:$AF$35,MATCH(LMP_BY_NODE!EC$1,DA_LMP_Basis!$C$23:$C$35,0),MATCH(LMP_BY_NODE!$A23,DA_LMP_Basis!$C$23:$AF$23,0)))</f>
        <v>83.800272196981339</v>
      </c>
      <c r="ED23" s="30">
        <f>ENERGY_PRICING!EF$19*(1+INDEX(DA_LMP_Basis!$C$23:$AF$35,MATCH(LMP_BY_NODE!ED$1,DA_LMP_Basis!$C$23:$C$35,0),MATCH(LMP_BY_NODE!$A23,DA_LMP_Basis!$C$23:$AF$23,0)))</f>
        <v>125.71888559200977</v>
      </c>
      <c r="EE23" s="30">
        <f>ENERGY_PRICING!EG$19*(1+INDEX(DA_LMP_Basis!$C$23:$AF$35,MATCH(LMP_BY_NODE!EE$1,DA_LMP_Basis!$C$23:$C$35,0),MATCH(LMP_BY_NODE!$A23,DA_LMP_Basis!$C$23:$AF$23,0)))</f>
        <v>227.72774071917937</v>
      </c>
      <c r="EF23" s="30">
        <f>ENERGY_PRICING!EH$19*(1+INDEX(DA_LMP_Basis!$C$23:$AF$35,MATCH(LMP_BY_NODE!EF$1,DA_LMP_Basis!$C$23:$C$35,0),MATCH(LMP_BY_NODE!$A23,DA_LMP_Basis!$C$23:$AF$23,0)))</f>
        <v>204.84093671086387</v>
      </c>
      <c r="EG23" s="30">
        <f>ENERGY_PRICING!EI$19*(1+INDEX(DA_LMP_Basis!$C$23:$AF$35,MATCH(LMP_BY_NODE!EG$1,DA_LMP_Basis!$C$23:$C$35,0),MATCH(LMP_BY_NODE!$A23,DA_LMP_Basis!$C$23:$AF$23,0)))</f>
        <v>114.17551049398055</v>
      </c>
      <c r="EH23" s="30">
        <f>ENERGY_PRICING!EJ$19*(1+INDEX(DA_LMP_Basis!$C$23:$AF$35,MATCH(LMP_BY_NODE!EH$1,DA_LMP_Basis!$C$23:$C$35,0),MATCH(LMP_BY_NODE!$A23,DA_LMP_Basis!$C$23:$AF$23,0)))</f>
        <v>78.512069150504004</v>
      </c>
      <c r="EI23" s="30">
        <f>ENERGY_PRICING!EK$19*(1+INDEX(DA_LMP_Basis!$C$23:$AF$35,MATCH(LMP_BY_NODE!EI$1,DA_LMP_Basis!$C$23:$C$35,0),MATCH(LMP_BY_NODE!$A23,DA_LMP_Basis!$C$23:$AF$23,0)))</f>
        <v>57.974214375065173</v>
      </c>
      <c r="EJ23" s="30">
        <f>ENERGY_PRICING!EL$19*(1+INDEX(DA_LMP_Basis!$C$23:$AF$35,MATCH(LMP_BY_NODE!EJ$1,DA_LMP_Basis!$C$23:$C$35,0),MATCH(LMP_BY_NODE!$A23,DA_LMP_Basis!$C$23:$AF$23,0)))</f>
        <v>61.752134530511178</v>
      </c>
      <c r="EK23" s="30">
        <f>ENERGY_PRICING!EM$19*(1+INDEX(DA_LMP_Basis!$C$23:$AF$35,MATCH(LMP_BY_NODE!EK$1,DA_LMP_Basis!$C$23:$C$35,0),MATCH(LMP_BY_NODE!$A23,DA_LMP_Basis!$C$23:$AF$23,0)))</f>
        <v>79.920108435756134</v>
      </c>
      <c r="EL23" s="30">
        <f>ENERGY_PRICING!EN$19*(1+INDEX(DA_LMP_Basis!$C$23:$AF$35,MATCH(LMP_BY_NODE!EL$1,DA_LMP_Basis!$C$23:$C$35,0),MATCH(LMP_BY_NODE!$A23,DA_LMP_Basis!$C$23:$AF$23,0)))</f>
        <v>80.421198017343542</v>
      </c>
      <c r="EM23" s="30">
        <f>ENERGY_PRICING!EO$19*(1+INDEX(DA_LMP_Basis!$C$23:$AF$35,MATCH(LMP_BY_NODE!EM$1,DA_LMP_Basis!$C$23:$C$35,0),MATCH(LMP_BY_NODE!$A23,DA_LMP_Basis!$C$23:$AF$23,0)))</f>
        <v>54.800411093946117</v>
      </c>
      <c r="EN23" s="30">
        <f>ENERGY_PRICING!EP$19*(1+INDEX(DA_LMP_Basis!$C$23:$AF$35,MATCH(LMP_BY_NODE!EN$1,DA_LMP_Basis!$C$23:$C$35,0),MATCH(LMP_BY_NODE!$A23,DA_LMP_Basis!$C$23:$AF$23,0)))</f>
        <v>54.590639398356174</v>
      </c>
      <c r="EO23" s="30">
        <f>ENERGY_PRICING!EQ$19*(1+INDEX(DA_LMP_Basis!$C$23:$AF$35,MATCH(LMP_BY_NODE!EO$1,DA_LMP_Basis!$C$23:$C$35,0),MATCH(LMP_BY_NODE!$A23,DA_LMP_Basis!$C$23:$AF$23,0)))</f>
        <v>84.648922680099403</v>
      </c>
      <c r="EP23" s="30">
        <f>ENERGY_PRICING!ER$19*(1+INDEX(DA_LMP_Basis!$C$23:$AF$35,MATCH(LMP_BY_NODE!EP$1,DA_LMP_Basis!$C$23:$C$35,0),MATCH(LMP_BY_NODE!$A23,DA_LMP_Basis!$C$23:$AF$23,0)))</f>
        <v>126.91621401730117</v>
      </c>
      <c r="EQ23" s="30">
        <f>ENERGY_PRICING!ES$19*(1+INDEX(DA_LMP_Basis!$C$23:$AF$35,MATCH(LMP_BY_NODE!EQ$1,DA_LMP_Basis!$C$23:$C$35,0),MATCH(LMP_BY_NODE!$A23,DA_LMP_Basis!$C$23:$AF$23,0)))</f>
        <v>229.80313868589479</v>
      </c>
      <c r="ER23" s="30">
        <f>ENERGY_PRICING!ET$19*(1+INDEX(DA_LMP_Basis!$C$23:$AF$35,MATCH(LMP_BY_NODE!ER$1,DA_LMP_Basis!$C$23:$C$35,0),MATCH(LMP_BY_NODE!$A23,DA_LMP_Basis!$C$23:$AF$23,0)))</f>
        <v>206.7077556684807</v>
      </c>
      <c r="ES23" s="30">
        <f>ENERGY_PRICING!EU$19*(1+INDEX(DA_LMP_Basis!$C$23:$AF$35,MATCH(LMP_BY_NODE!ES$1,DA_LMP_Basis!$C$23:$C$35,0),MATCH(LMP_BY_NODE!$A23,DA_LMP_Basis!$C$23:$AF$23,0)))</f>
        <v>116.39464997535421</v>
      </c>
      <c r="ET23" s="30">
        <f>ENERGY_PRICING!EV$19*(1+INDEX(DA_LMP_Basis!$C$23:$AF$35,MATCH(LMP_BY_NODE!ET$1,DA_LMP_Basis!$C$23:$C$35,0),MATCH(LMP_BY_NODE!$A23,DA_LMP_Basis!$C$23:$AF$23,0)))</f>
        <v>81.973380735905764</v>
      </c>
      <c r="EU23" s="30">
        <f>ENERGY_PRICING!EW$19*(1+INDEX(DA_LMP_Basis!$C$23:$AF$35,MATCH(LMP_BY_NODE!EU$1,DA_LMP_Basis!$C$23:$C$35,0),MATCH(LMP_BY_NODE!$A23,DA_LMP_Basis!$C$23:$AF$23,0)))</f>
        <v>60.530086638300396</v>
      </c>
      <c r="EV23" s="30">
        <f>ENERGY_PRICING!EX$19*(1+INDEX(DA_LMP_Basis!$C$23:$AF$35,MATCH(LMP_BY_NODE!EV$1,DA_LMP_Basis!$C$23:$C$35,0),MATCH(LMP_BY_NODE!$A23,DA_LMP_Basis!$C$23:$AF$23,0)))</f>
        <v>64.474561553342667</v>
      </c>
      <c r="EW23" s="30">
        <f>ENERGY_PRICING!EY$19*(1+INDEX(DA_LMP_Basis!$C$23:$AF$35,MATCH(LMP_BY_NODE!EW$1,DA_LMP_Basis!$C$23:$C$35,0),MATCH(LMP_BY_NODE!$A23,DA_LMP_Basis!$C$23:$AF$23,0)))</f>
        <v>83.44349535229459</v>
      </c>
      <c r="EX23" s="30">
        <f>ENERGY_PRICING!EZ$19*(1+INDEX(DA_LMP_Basis!$C$23:$AF$35,MATCH(LMP_BY_NODE!EX$1,DA_LMP_Basis!$C$23:$C$35,0),MATCH(LMP_BY_NODE!$A23,DA_LMP_Basis!$C$23:$AF$23,0)))</f>
        <v>83.966676151102988</v>
      </c>
      <c r="EY23" s="30">
        <f>ENERGY_PRICING!FA$19*(1+INDEX(DA_LMP_Basis!$C$23:$AF$35,MATCH(LMP_BY_NODE!EY$1,DA_LMP_Basis!$C$23:$C$35,0),MATCH(LMP_BY_NODE!$A23,DA_LMP_Basis!$C$23:$AF$23,0)))</f>
        <v>57.216361913439172</v>
      </c>
      <c r="EZ23" s="30">
        <f>ENERGY_PRICING!FB$19*(1+INDEX(DA_LMP_Basis!$C$23:$AF$35,MATCH(LMP_BY_NODE!EZ$1,DA_LMP_Basis!$C$23:$C$35,0),MATCH(LMP_BY_NODE!$A23,DA_LMP_Basis!$C$23:$AF$23,0)))</f>
        <v>56.997342146717102</v>
      </c>
      <c r="FA23" s="30">
        <f>ENERGY_PRICING!FC$19*(1+INDEX(DA_LMP_Basis!$C$23:$AF$35,MATCH(LMP_BY_NODE!FA$1,DA_LMP_Basis!$C$23:$C$35,0),MATCH(LMP_BY_NODE!$A23,DA_LMP_Basis!$C$23:$AF$23,0)))</f>
        <v>85.98469797438284</v>
      </c>
      <c r="FB23" s="30">
        <f>ENERGY_PRICING!FD$19*(1+INDEX(DA_LMP_Basis!$C$23:$AF$35,MATCH(LMP_BY_NODE!FB$1,DA_LMP_Basis!$C$23:$C$35,0),MATCH(LMP_BY_NODE!$A23,DA_LMP_Basis!$C$23:$AF$23,0)))</f>
        <v>128.80080815995842</v>
      </c>
      <c r="FC23" s="30">
        <f>ENERGY_PRICING!FE$19*(1+INDEX(DA_LMP_Basis!$C$23:$AF$35,MATCH(LMP_BY_NODE!FC$1,DA_LMP_Basis!$C$23:$C$35,0),MATCH(LMP_BY_NODE!$A23,DA_LMP_Basis!$C$23:$AF$23,0)))</f>
        <v>231.31068681636299</v>
      </c>
      <c r="FD23" s="30">
        <f>ENERGY_PRICING!FF$19*(1+INDEX(DA_LMP_Basis!$C$23:$AF$35,MATCH(LMP_BY_NODE!FD$1,DA_LMP_Basis!$C$23:$C$35,0),MATCH(LMP_BY_NODE!$A23,DA_LMP_Basis!$C$23:$AF$23,0)))</f>
        <v>208.06379411248659</v>
      </c>
      <c r="FE23" s="30">
        <f>ENERGY_PRICING!FG$19*(1+INDEX(DA_LMP_Basis!$C$23:$AF$35,MATCH(LMP_BY_NODE!FE$1,DA_LMP_Basis!$C$23:$C$35,0),MATCH(LMP_BY_NODE!$A23,DA_LMP_Basis!$C$23:$AF$23,0)))</f>
        <v>118.00661049090175</v>
      </c>
      <c r="FF23" s="30">
        <f>ENERGY_PRICING!FH$19*(1+INDEX(DA_LMP_Basis!$C$23:$AF$35,MATCH(LMP_BY_NODE!FF$1,DA_LMP_Basis!$C$23:$C$35,0),MATCH(LMP_BY_NODE!$A23,DA_LMP_Basis!$C$23:$AF$23,0)))</f>
        <v>84.487642527247147</v>
      </c>
      <c r="FG23" s="30">
        <f>ENERGY_PRICING!FI$19*(1+INDEX(DA_LMP_Basis!$C$23:$AF$35,MATCH(LMP_BY_NODE!FG$1,DA_LMP_Basis!$C$23:$C$35,0),MATCH(LMP_BY_NODE!$A23,DA_LMP_Basis!$C$23:$AF$23,0)))</f>
        <v>62.386646447045727</v>
      </c>
      <c r="FH23" s="30">
        <f>ENERGY_PRICING!FJ$19*(1+INDEX(DA_LMP_Basis!$C$23:$AF$35,MATCH(LMP_BY_NODE!FH$1,DA_LMP_Basis!$C$23:$C$35,0),MATCH(LMP_BY_NODE!$A23,DA_LMP_Basis!$C$23:$AF$23,0)))</f>
        <v>66.45210505797516</v>
      </c>
      <c r="FI23" s="30">
        <f>ENERGY_PRICING!FK$19*(1+INDEX(DA_LMP_Basis!$C$23:$AF$35,MATCH(LMP_BY_NODE!FI$1,DA_LMP_Basis!$C$23:$C$35,0),MATCH(LMP_BY_NODE!$A23,DA_LMP_Basis!$C$23:$AF$23,0)))</f>
        <v>86.002848037480959</v>
      </c>
      <c r="FJ23" s="30">
        <f>ENERGY_PRICING!FL$19*(1+INDEX(DA_LMP_Basis!$C$23:$AF$35,MATCH(LMP_BY_NODE!FJ$1,DA_LMP_Basis!$C$23:$C$35,0),MATCH(LMP_BY_NODE!$A23,DA_LMP_Basis!$C$23:$AF$23,0)))</f>
        <v>86.542075673452814</v>
      </c>
      <c r="FK23" s="30">
        <f>ENERGY_PRICING!FM$19*(1+INDEX(DA_LMP_Basis!$C$23:$AF$35,MATCH(LMP_BY_NODE!FK$1,DA_LMP_Basis!$C$23:$C$35,0),MATCH(LMP_BY_NODE!$A23,DA_LMP_Basis!$C$23:$AF$23,0)))</f>
        <v>58.971284198052324</v>
      </c>
      <c r="FL23" s="30">
        <f>ENERGY_PRICING!FN$19*(1+INDEX(DA_LMP_Basis!$C$23:$AF$35,MATCH(LMP_BY_NODE!FL$1,DA_LMP_Basis!$C$23:$C$35,0),MATCH(LMP_BY_NODE!$A23,DA_LMP_Basis!$C$23:$AF$23,0)))</f>
        <v>58.745546725825442</v>
      </c>
      <c r="FM23" s="30">
        <f>ENERGY_PRICING!FO$19*(1+INDEX(DA_LMP_Basis!$C$23:$AF$35,MATCH(LMP_BY_NODE!FM$1,DA_LMP_Basis!$C$23:$C$35,0),MATCH(LMP_BY_NODE!$A23,DA_LMP_Basis!$C$23:$AF$23,0)))</f>
        <v>86.954991662590288</v>
      </c>
      <c r="FN23" s="30">
        <f>ENERGY_PRICING!FP$19*(1+INDEX(DA_LMP_Basis!$C$23:$AF$35,MATCH(LMP_BY_NODE!FN$1,DA_LMP_Basis!$C$23:$C$35,0),MATCH(LMP_BY_NODE!$A23,DA_LMP_Basis!$C$23:$AF$23,0)))</f>
        <v>130.16975831892506</v>
      </c>
      <c r="FO23" s="30">
        <f>ENERGY_PRICING!FQ$19*(1+INDEX(DA_LMP_Basis!$C$23:$AF$35,MATCH(LMP_BY_NODE!FO$1,DA_LMP_Basis!$C$23:$C$35,0),MATCH(LMP_BY_NODE!$A23,DA_LMP_Basis!$C$23:$AF$23,0)))</f>
        <v>231.60946082353396</v>
      </c>
      <c r="FP23" s="30">
        <f>ENERGY_PRICING!FR$19*(1+INDEX(DA_LMP_Basis!$C$23:$AF$35,MATCH(LMP_BY_NODE!FP$1,DA_LMP_Basis!$C$23:$C$35,0),MATCH(LMP_BY_NODE!$A23,DA_LMP_Basis!$C$23:$AF$23,0)))</f>
        <v>208.33254111406174</v>
      </c>
      <c r="FQ23" s="30">
        <f>ENERGY_PRICING!FS$19*(1+INDEX(DA_LMP_Basis!$C$23:$AF$35,MATCH(LMP_BY_NODE!FQ$1,DA_LMP_Basis!$C$23:$C$35,0),MATCH(LMP_BY_NODE!$A23,DA_LMP_Basis!$C$23:$AF$23,0)))</f>
        <v>118.32607750684505</v>
      </c>
      <c r="FR23" s="30">
        <f>ENERGY_PRICING!FT$19*(1+INDEX(DA_LMP_Basis!$C$23:$AF$35,MATCH(LMP_BY_NODE!FR$1,DA_LMP_Basis!$C$23:$C$35,0),MATCH(LMP_BY_NODE!$A23,DA_LMP_Basis!$C$23:$AF$23,0)))</f>
        <v>84.985932469235777</v>
      </c>
      <c r="FS23" s="30">
        <f>ENERGY_PRICING!FU$19*(1+INDEX(DA_LMP_Basis!$C$23:$AF$35,MATCH(LMP_BY_NODE!FS$1,DA_LMP_Basis!$C$23:$C$35,0),MATCH(LMP_BY_NODE!$A23,DA_LMP_Basis!$C$23:$AF$23,0)))</f>
        <v>62.754589468167879</v>
      </c>
      <c r="FT23" s="30">
        <f>ENERGY_PRICING!FV$19*(1+INDEX(DA_LMP_Basis!$C$23:$AF$35,MATCH(LMP_BY_NODE!FT$1,DA_LMP_Basis!$C$23:$C$35,0),MATCH(LMP_BY_NODE!$A23,DA_LMP_Basis!$C$23:$AF$23,0)))</f>
        <v>66.844025279487823</v>
      </c>
      <c r="FU23" s="30">
        <f>ENERGY_PRICING!FW$19*(1+INDEX(DA_LMP_Basis!$C$23:$AF$35,MATCH(LMP_BY_NODE!FU$1,DA_LMP_Basis!$C$23:$C$35,0),MATCH(LMP_BY_NODE!$A23,DA_LMP_Basis!$C$23:$AF$23,0)))</f>
        <v>86.510074335642059</v>
      </c>
      <c r="FV23" s="30">
        <f>ENERGY_PRICING!FX$19*(1+INDEX(DA_LMP_Basis!$C$23:$AF$35,MATCH(LMP_BY_NODE!FV$1,DA_LMP_Basis!$C$23:$C$35,0),MATCH(LMP_BY_NODE!$A23,DA_LMP_Basis!$C$23:$AF$23,0)))</f>
        <v>87.05248222022081</v>
      </c>
      <c r="FW23" s="30">
        <f>ENERGY_PRICING!FY$19*(1+INDEX(DA_LMP_Basis!$C$23:$AF$35,MATCH(LMP_BY_NODE!FW$1,DA_LMP_Basis!$C$23:$C$35,0),MATCH(LMP_BY_NODE!$A23,DA_LMP_Basis!$C$23:$AF$23,0)))</f>
        <v>59.319084147288287</v>
      </c>
      <c r="FX23" s="30">
        <f>ENERGY_PRICING!FZ$19*(1+INDEX(DA_LMP_Basis!$C$23:$AF$35,MATCH(LMP_BY_NODE!FX$1,DA_LMP_Basis!$C$23:$C$35,0),MATCH(LMP_BY_NODE!$A23,DA_LMP_Basis!$C$23:$AF$23,0)))</f>
        <v>59.092015324007264</v>
      </c>
      <c r="FY23" s="30">
        <f>ENERGY_PRICING!GA$19*(1+INDEX(DA_LMP_Basis!$C$23:$AF$35,MATCH(LMP_BY_NODE!FY$1,DA_LMP_Basis!$C$23:$C$35,0),MATCH(LMP_BY_NODE!$A23,DA_LMP_Basis!$C$23:$AF$23,0)))</f>
        <v>87.147289691090677</v>
      </c>
      <c r="FZ23" s="30">
        <f>ENERGY_PRICING!GB$19*(1+INDEX(DA_LMP_Basis!$C$23:$AF$35,MATCH(LMP_BY_NODE!FZ$1,DA_LMP_Basis!$C$23:$C$35,0),MATCH(LMP_BY_NODE!$A23,DA_LMP_Basis!$C$23:$AF$23,0)))</f>
        <v>130.44106423370525</v>
      </c>
      <c r="GA23" s="30">
        <f>ENERGY_PRICING!GC$19*(1+INDEX(DA_LMP_Basis!$C$23:$AF$35,MATCH(LMP_BY_NODE!GA$1,DA_LMP_Basis!$C$23:$C$35,0),MATCH(LMP_BY_NODE!$A23,DA_LMP_Basis!$C$23:$AF$23,0)))</f>
        <v>232.53621770508641</v>
      </c>
      <c r="GB23" s="30">
        <f>ENERGY_PRICING!GD$19*(1+INDEX(DA_LMP_Basis!$C$23:$AF$35,MATCH(LMP_BY_NODE!GB$1,DA_LMP_Basis!$C$23:$C$35,0),MATCH(LMP_BY_NODE!$A23,DA_LMP_Basis!$C$23:$AF$23,0)))</f>
        <v>209.16615825319872</v>
      </c>
      <c r="GC23" s="30">
        <f>ENERGY_PRICING!GE$19*(1+INDEX(DA_LMP_Basis!$C$23:$AF$35,MATCH(LMP_BY_NODE!GC$1,DA_LMP_Basis!$C$23:$C$35,0),MATCH(LMP_BY_NODE!$A23,DA_LMP_Basis!$C$23:$AF$23,0)))</f>
        <v>119.31702132507694</v>
      </c>
      <c r="GD23" s="30">
        <f>ENERGY_PRICING!GF$19*(1+INDEX(DA_LMP_Basis!$C$23:$AF$35,MATCH(LMP_BY_NODE!GD$1,DA_LMP_Basis!$C$23:$C$35,0),MATCH(LMP_BY_NODE!$A23,DA_LMP_Basis!$C$23:$AF$23,0)))</f>
        <v>86.531561010081305</v>
      </c>
      <c r="GE23" s="30">
        <f>ENERGY_PRICING!GG$19*(1+INDEX(DA_LMP_Basis!$C$23:$AF$35,MATCH(LMP_BY_NODE!GE$1,DA_LMP_Basis!$C$23:$C$35,0),MATCH(LMP_BY_NODE!$A23,DA_LMP_Basis!$C$23:$AF$23,0)))</f>
        <v>63.895899350084591</v>
      </c>
      <c r="GF23" s="30">
        <f>ENERGY_PRICING!GH$19*(1+INDEX(DA_LMP_Basis!$C$23:$AF$35,MATCH(LMP_BY_NODE!GF$1,DA_LMP_Basis!$C$23:$C$35,0),MATCH(LMP_BY_NODE!$A23,DA_LMP_Basis!$C$23:$AF$23,0)))</f>
        <v>68.05970921981968</v>
      </c>
      <c r="GG23" s="30">
        <f>ENERGY_PRICING!GI$19*(1+INDEX(DA_LMP_Basis!$C$23:$AF$35,MATCH(LMP_BY_NODE!GG$1,DA_LMP_Basis!$C$23:$C$35,0),MATCH(LMP_BY_NODE!$A23,DA_LMP_Basis!$C$23:$AF$23,0)))</f>
        <v>88.083422254278361</v>
      </c>
      <c r="GH23" s="30">
        <f>ENERGY_PRICING!GJ$19*(1+INDEX(DA_LMP_Basis!$C$23:$AF$35,MATCH(LMP_BY_NODE!GH$1,DA_LMP_Basis!$C$23:$C$35,0),MATCH(LMP_BY_NODE!$A23,DA_LMP_Basis!$C$23:$AF$23,0)))</f>
        <v>88.635694843318504</v>
      </c>
      <c r="GI23" s="30">
        <f>ENERGY_PRICING!GK$19*(1+INDEX(DA_LMP_Basis!$C$23:$AF$35,MATCH(LMP_BY_NODE!GI$1,DA_LMP_Basis!$C$23:$C$35,0),MATCH(LMP_BY_NODE!$A23,DA_LMP_Basis!$C$23:$AF$23,0)))</f>
        <v>60.397912922957204</v>
      </c>
      <c r="GJ23" s="30">
        <f>ENERGY_PRICING!GL$19*(1+INDEX(DA_LMP_Basis!$C$23:$AF$35,MATCH(LMP_BY_NODE!GJ$1,DA_LMP_Basis!$C$23:$C$35,0),MATCH(LMP_BY_NODE!$A23,DA_LMP_Basis!$C$23:$AF$23,0)))</f>
        <v>60.166714427343337</v>
      </c>
      <c r="GK23" s="30">
        <f>ENERGY_PRICING!GM$19*(1+INDEX(DA_LMP_Basis!$C$23:$AF$35,MATCH(LMP_BY_NODE!GK$1,DA_LMP_Basis!$C$23:$C$35,0),MATCH(LMP_BY_NODE!$A23,DA_LMP_Basis!$C$23:$AF$23,0)))</f>
        <v>87.743772373467024</v>
      </c>
      <c r="GL23" s="30">
        <f>ENERGY_PRICING!GN$19*(1+INDEX(DA_LMP_Basis!$C$23:$AF$35,MATCH(LMP_BY_NODE!GL$1,DA_LMP_Basis!$C$23:$C$35,0),MATCH(LMP_BY_NODE!$A23,DA_LMP_Basis!$C$23:$AF$23,0)))</f>
        <v>131.28261877825611</v>
      </c>
      <c r="GM23" s="30">
        <f>ENERGY_PRICING!GO$19*(1+INDEX(DA_LMP_Basis!$C$23:$AF$35,MATCH(LMP_BY_NODE!GM$1,DA_LMP_Basis!$C$23:$C$35,0),MATCH(LMP_BY_NODE!$A23,DA_LMP_Basis!$C$23:$AF$23,0)))</f>
        <v>233.84004578974202</v>
      </c>
      <c r="GN23" s="30">
        <f>ENERGY_PRICING!GP$19*(1+INDEX(DA_LMP_Basis!$C$23:$AF$35,MATCH(LMP_BY_NODE!GN$1,DA_LMP_Basis!$C$23:$C$35,0),MATCH(LMP_BY_NODE!$A23,DA_LMP_Basis!$C$23:$AF$23,0)))</f>
        <v>210.33895066455506</v>
      </c>
      <c r="GO23" s="30">
        <f>ENERGY_PRICING!GQ$19*(1+INDEX(DA_LMP_Basis!$C$23:$AF$35,MATCH(LMP_BY_NODE!GO$1,DA_LMP_Basis!$C$23:$C$35,0),MATCH(LMP_BY_NODE!$A23,DA_LMP_Basis!$C$23:$AF$23,0)))</f>
        <v>120.71115219828104</v>
      </c>
      <c r="GP23" s="30">
        <f>ENERGY_PRICING!GR$19*(1+INDEX(DA_LMP_Basis!$C$23:$AF$35,MATCH(LMP_BY_NODE!GP$1,DA_LMP_Basis!$C$23:$C$35,0),MATCH(LMP_BY_NODE!$A23,DA_LMP_Basis!$C$23:$AF$23,0)))</f>
        <v>88.706062155002869</v>
      </c>
      <c r="GQ23" s="30">
        <f>ENERGY_PRICING!GS$19*(1+INDEX(DA_LMP_Basis!$C$23:$AF$35,MATCH(LMP_BY_NODE!GQ$1,DA_LMP_Basis!$C$23:$C$35,0),MATCH(LMP_BY_NODE!$A23,DA_LMP_Basis!$C$23:$AF$23,0)))</f>
        <v>65.501575991886597</v>
      </c>
      <c r="GR23" s="30">
        <f>ENERGY_PRICING!GT$19*(1+INDEX(DA_LMP_Basis!$C$23:$AF$35,MATCH(LMP_BY_NODE!GR$1,DA_LMP_Basis!$C$23:$C$35,0),MATCH(LMP_BY_NODE!$A23,DA_LMP_Basis!$C$23:$AF$23,0)))</f>
        <v>69.77002062405154</v>
      </c>
      <c r="GS23" s="30">
        <f>ENERGY_PRICING!GU$19*(1+INDEX(DA_LMP_Basis!$C$23:$AF$35,MATCH(LMP_BY_NODE!GS$1,DA_LMP_Basis!$C$23:$C$35,0),MATCH(LMP_BY_NODE!$A23,DA_LMP_Basis!$C$23:$AF$23,0)))</f>
        <v>90.296921009006979</v>
      </c>
      <c r="GT23" s="30">
        <f>ENERGY_PRICING!GV$19*(1+INDEX(DA_LMP_Basis!$C$23:$AF$35,MATCH(LMP_BY_NODE!GT$1,DA_LMP_Basis!$C$23:$C$35,0),MATCH(LMP_BY_NODE!$A23,DA_LMP_Basis!$C$23:$AF$23,0)))</f>
        <v>90.863071972170474</v>
      </c>
      <c r="GU23" s="30">
        <f>ENERGY_PRICING!GW$19*(1+INDEX(DA_LMP_Basis!$C$23:$AF$35,MATCH(LMP_BY_NODE!GU$1,DA_LMP_Basis!$C$23:$C$35,0),MATCH(LMP_BY_NODE!$A23,DA_LMP_Basis!$C$23:$AF$23,0)))</f>
        <v>61.91568666087165</v>
      </c>
      <c r="GV23" s="30">
        <f>ENERGY_PRICING!GX$19*(1+INDEX(DA_LMP_Basis!$C$23:$AF$35,MATCH(LMP_BY_NODE!GV$1,DA_LMP_Basis!$C$23:$C$35,0),MATCH(LMP_BY_NODE!$A23,DA_LMP_Basis!$C$23:$AF$23,0)))</f>
        <v>61.678678245876362</v>
      </c>
      <c r="GW23" s="30">
        <f>ENERGY_PRICING!GY$19*(1+INDEX(DA_LMP_Basis!$C$23:$AF$35,MATCH(LMP_BY_NODE!GW$1,DA_LMP_Basis!$C$23:$C$35,0),MATCH(LMP_BY_NODE!$A23,DA_LMP_Basis!$C$23:$AF$23,0)))</f>
        <v>88.582947014382839</v>
      </c>
      <c r="GX23" s="30">
        <f>ENERGY_PRICING!GZ$19*(1+INDEX(DA_LMP_Basis!$C$23:$AF$35,MATCH(LMP_BY_NODE!GX$1,DA_LMP_Basis!$C$23:$C$35,0),MATCH(LMP_BY_NODE!$A23,DA_LMP_Basis!$C$23:$AF$23,0)))</f>
        <v>132.46657810113373</v>
      </c>
      <c r="GY23" s="30">
        <f>ENERGY_PRICING!HA$19*(1+INDEX(DA_LMP_Basis!$C$23:$AF$35,MATCH(LMP_BY_NODE!GY$1,DA_LMP_Basis!$C$23:$C$35,0),MATCH(LMP_BY_NODE!$A23,DA_LMP_Basis!$C$23:$AF$23,0)))</f>
        <v>235.64868792574401</v>
      </c>
      <c r="GZ23" s="30">
        <f>ENERGY_PRICING!HB$19*(1+INDEX(DA_LMP_Basis!$C$23:$AF$35,MATCH(LMP_BY_NODE!GZ$1,DA_LMP_Basis!$C$23:$C$35,0),MATCH(LMP_BY_NODE!$A23,DA_LMP_Basis!$C$23:$AF$23,0)))</f>
        <v>211.96582294697166</v>
      </c>
      <c r="HA23" s="30">
        <f>ENERGY_PRICING!HC$19*(1+INDEX(DA_LMP_Basis!$C$23:$AF$35,MATCH(LMP_BY_NODE!HA$1,DA_LMP_Basis!$C$23:$C$35,0),MATCH(LMP_BY_NODE!$A23,DA_LMP_Basis!$C$23:$AF$23,0)))</f>
        <v>122.64506041060817</v>
      </c>
      <c r="HB23" s="30">
        <f>ENERGY_PRICING!HD$19*(1+INDEX(DA_LMP_Basis!$C$23:$AF$35,MATCH(LMP_BY_NODE!HB$1,DA_LMP_Basis!$C$23:$C$35,0),MATCH(LMP_BY_NODE!$A23,DA_LMP_Basis!$C$23:$AF$23,0)))</f>
        <v>91.722483140081309</v>
      </c>
      <c r="HC23" s="30">
        <f>ENERGY_PRICING!HE$19*(1+INDEX(DA_LMP_Basis!$C$23:$AF$35,MATCH(LMP_BY_NODE!HC$1,DA_LMP_Basis!$C$23:$C$35,0),MATCH(LMP_BY_NODE!$A23,DA_LMP_Basis!$C$23:$AF$23,0)))</f>
        <v>67.72893592172305</v>
      </c>
      <c r="HD23" s="30">
        <f>ENERGY_PRICING!HF$19*(1+INDEX(DA_LMP_Basis!$C$23:$AF$35,MATCH(LMP_BY_NODE!HD$1,DA_LMP_Basis!$C$23:$C$35,0),MATCH(LMP_BY_NODE!$A23,DA_LMP_Basis!$C$23:$AF$23,0)))</f>
        <v>72.142527634587054</v>
      </c>
      <c r="HE23" s="30">
        <f>ENERGY_PRICING!HG$19*(1+INDEX(DA_LMP_Basis!$C$23:$AF$35,MATCH(LMP_BY_NODE!HE$1,DA_LMP_Basis!$C$23:$C$35,0),MATCH(LMP_BY_NODE!$A23,DA_LMP_Basis!$C$23:$AF$23,0)))</f>
        <v>93.367438635452842</v>
      </c>
      <c r="HF23" s="30">
        <f>ENERGY_PRICING!HH$19*(1+INDEX(DA_LMP_Basis!$C$23:$AF$35,MATCH(LMP_BY_NODE!HF$1,DA_LMP_Basis!$C$23:$C$35,0),MATCH(LMP_BY_NODE!$A23,DA_LMP_Basis!$C$23:$AF$23,0)))</f>
        <v>93.95284137921081</v>
      </c>
      <c r="HG23" s="30">
        <f>ENERGY_PRICING!HI$19*(1+INDEX(DA_LMP_Basis!$C$23:$AF$35,MATCH(LMP_BY_NODE!HG$1,DA_LMP_Basis!$C$23:$C$35,0),MATCH(LMP_BY_NODE!$A23,DA_LMP_Basis!$C$23:$AF$23,0)))</f>
        <v>64.021109582509709</v>
      </c>
      <c r="HH23" s="30">
        <f>ENERGY_PRICING!HJ$19*(1+INDEX(DA_LMP_Basis!$C$23:$AF$35,MATCH(LMP_BY_NODE!HH$1,DA_LMP_Basis!$C$23:$C$35,0),MATCH(LMP_BY_NODE!$A23,DA_LMP_Basis!$C$23:$AF$23,0)))</f>
        <v>63.776041772933446</v>
      </c>
      <c r="HI23" s="30">
        <f>ENERGY_PRICING!HK$19*(1+INDEX(DA_LMP_Basis!$C$23:$AF$35,MATCH(LMP_BY_NODE!HI$1,DA_LMP_Basis!$C$23:$C$35,0),MATCH(LMP_BY_NODE!$A23,DA_LMP_Basis!$C$23:$AF$23,0)))</f>
        <v>89.747031936994119</v>
      </c>
      <c r="HJ23" s="30">
        <f>ENERGY_PRICING!HL$19*(1+INDEX(DA_LMP_Basis!$C$23:$AF$35,MATCH(LMP_BY_NODE!HJ$1,DA_LMP_Basis!$C$23:$C$35,0),MATCH(LMP_BY_NODE!$A23,DA_LMP_Basis!$C$23:$AF$23,0)))</f>
        <v>134.10894088183301</v>
      </c>
      <c r="HK23" s="30">
        <f>ENERGY_PRICING!HM$19*(1+INDEX(DA_LMP_Basis!$C$23:$AF$35,MATCH(LMP_BY_NODE!HK$1,DA_LMP_Basis!$C$23:$C$35,0),MATCH(LMP_BY_NODE!$A23,DA_LMP_Basis!$C$23:$AF$23,0)))</f>
        <v>237.3544144945609</v>
      </c>
      <c r="HL23" s="30">
        <f>ENERGY_PRICING!HN$19*(1+INDEX(DA_LMP_Basis!$C$23:$AF$35,MATCH(LMP_BY_NODE!HL$1,DA_LMP_Basis!$C$23:$C$35,0),MATCH(LMP_BY_NODE!$A23,DA_LMP_Basis!$C$23:$AF$23,0)))</f>
        <v>213.50012275175442</v>
      </c>
      <c r="HM23" s="30">
        <f>ENERGY_PRICING!HO$19*(1+INDEX(DA_LMP_Basis!$C$23:$AF$35,MATCH(LMP_BY_NODE!HM$1,DA_LMP_Basis!$C$23:$C$35,0),MATCH(LMP_BY_NODE!$A23,DA_LMP_Basis!$C$23:$AF$23,0)))</f>
        <v>124.46892515076696</v>
      </c>
      <c r="HN23" s="30">
        <f>ENERGY_PRICING!HP$19*(1+INDEX(DA_LMP_Basis!$C$23:$AF$35,MATCH(LMP_BY_NODE!HN$1,DA_LMP_Basis!$C$23:$C$35,0),MATCH(LMP_BY_NODE!$A23,DA_LMP_Basis!$C$23:$AF$23,0)))</f>
        <v>94.567263384092726</v>
      </c>
      <c r="HO23" s="30">
        <f>ENERGY_PRICING!HQ$19*(1+INDEX(DA_LMP_Basis!$C$23:$AF$35,MATCH(LMP_BY_NODE!HO$1,DA_LMP_Basis!$C$23:$C$35,0),MATCH(LMP_BY_NODE!$A23,DA_LMP_Basis!$C$23:$AF$23,0)))</f>
        <v>69.829554355305746</v>
      </c>
      <c r="HP23" s="30">
        <f>ENERGY_PRICING!HR$19*(1+INDEX(DA_LMP_Basis!$C$23:$AF$35,MATCH(LMP_BY_NODE!HP$1,DA_LMP_Basis!$C$23:$C$35,0),MATCH(LMP_BY_NODE!$A23,DA_LMP_Basis!$C$23:$AF$23,0)))</f>
        <v>74.380033972640376</v>
      </c>
      <c r="HQ23" s="30">
        <f>ENERGY_PRICING!HS$19*(1+INDEX(DA_LMP_Basis!$C$23:$AF$35,MATCH(LMP_BY_NODE!HQ$1,DA_LMP_Basis!$C$23:$C$35,0),MATCH(LMP_BY_NODE!$A23,DA_LMP_Basis!$C$23:$AF$23,0)))</f>
        <v>96.263237307392828</v>
      </c>
      <c r="HR23" s="30">
        <f>ENERGY_PRICING!HT$19*(1+INDEX(DA_LMP_Basis!$C$23:$AF$35,MATCH(LMP_BY_NODE!HR$1,DA_LMP_Basis!$C$23:$C$35,0),MATCH(LMP_BY_NODE!$A23,DA_LMP_Basis!$C$23:$AF$23,0)))</f>
        <v>96.866796364665447</v>
      </c>
      <c r="HS23" s="30">
        <f>ENERGY_PRICING!HU$19*(1+INDEX(DA_LMP_Basis!$C$23:$AF$35,MATCH(LMP_BY_NODE!HS$1,DA_LMP_Basis!$C$23:$C$35,0),MATCH(LMP_BY_NODE!$A23,DA_LMP_Basis!$C$23:$AF$23,0)))</f>
        <v>66.006729481851806</v>
      </c>
      <c r="HT23" s="30">
        <f>ENERGY_PRICING!HV$19*(1+INDEX(DA_LMP_Basis!$C$23:$AF$35,MATCH(LMP_BY_NODE!HT$1,DA_LMP_Basis!$C$23:$C$35,0),MATCH(LMP_BY_NODE!$A23,DA_LMP_Basis!$C$23:$AF$23,0)))</f>
        <v>65.754060874311307</v>
      </c>
      <c r="HU23" s="30">
        <f>ENERGY_PRICING!HW$19*(1+INDEX(DA_LMP_Basis!$C$23:$AF$35,MATCH(LMP_BY_NODE!HU$1,DA_LMP_Basis!$C$23:$C$35,0),MATCH(LMP_BY_NODE!$A23,DA_LMP_Basis!$C$23:$AF$23,0)))</f>
        <v>90.844877962657506</v>
      </c>
      <c r="HV23" s="30">
        <f>ENERGY_PRICING!HX$19*(1+INDEX(DA_LMP_Basis!$C$23:$AF$35,MATCH(LMP_BY_NODE!HV$1,DA_LMP_Basis!$C$23:$C$35,0),MATCH(LMP_BY_NODE!$A23,DA_LMP_Basis!$C$23:$AF$23,0)))</f>
        <v>135.65784974274638</v>
      </c>
      <c r="HW23" s="30">
        <f>ENERGY_PRICING!HY$19*(1+INDEX(DA_LMP_Basis!$C$23:$AF$35,MATCH(LMP_BY_NODE!HW$1,DA_LMP_Basis!$C$23:$C$35,0),MATCH(LMP_BY_NODE!$A23,DA_LMP_Basis!$C$23:$AF$23,0)))</f>
        <v>239.09533686792477</v>
      </c>
      <c r="HX23" s="30">
        <f>ENERGY_PRICING!HZ$19*(1+INDEX(DA_LMP_Basis!$C$23:$AF$35,MATCH(LMP_BY_NODE!HX$1,DA_LMP_Basis!$C$23:$C$35,0),MATCH(LMP_BY_NODE!$A23,DA_LMP_Basis!$C$23:$AF$23,0)))</f>
        <v>215.06608115706138</v>
      </c>
      <c r="HY23" s="30">
        <f>ENERGY_PRICING!IA$19*(1+INDEX(DA_LMP_Basis!$C$23:$AF$35,MATCH(LMP_BY_NODE!HY$1,DA_LMP_Basis!$C$23:$C$35,0),MATCH(LMP_BY_NODE!$A23,DA_LMP_Basis!$C$23:$AF$23,0)))</f>
        <v>126.33042334759359</v>
      </c>
      <c r="HZ23" s="30">
        <f>ENERGY_PRICING!IB$19*(1+INDEX(DA_LMP_Basis!$C$23:$AF$35,MATCH(LMP_BY_NODE!HZ$1,DA_LMP_Basis!$C$23:$C$35,0),MATCH(LMP_BY_NODE!$A23,DA_LMP_Basis!$C$23:$AF$23,0)))</f>
        <v>97.470742561026739</v>
      </c>
      <c r="IA23" s="30">
        <f>ENERGY_PRICING!IC$19*(1+INDEX(DA_LMP_Basis!$C$23:$AF$35,MATCH(LMP_BY_NODE!IA$1,DA_LMP_Basis!$C$23:$C$35,0),MATCH(LMP_BY_NODE!$A23,DA_LMP_Basis!$C$23:$AF$23,0)))</f>
        <v>71.973516755716261</v>
      </c>
      <c r="IB23" s="30">
        <f>ENERGY_PRICING!ID$19*(1+INDEX(DA_LMP_Basis!$C$23:$AF$35,MATCH(LMP_BY_NODE!IB$1,DA_LMP_Basis!$C$23:$C$35,0),MATCH(LMP_BY_NODE!$A23,DA_LMP_Basis!$C$23:$AF$23,0)))</f>
        <v>76.663708809904762</v>
      </c>
      <c r="IC23" s="30">
        <f>ENERGY_PRICING!IE$19*(1+INDEX(DA_LMP_Basis!$C$23:$AF$35,MATCH(LMP_BY_NODE!IC$1,DA_LMP_Basis!$C$23:$C$35,0),MATCH(LMP_BY_NODE!$A23,DA_LMP_Basis!$C$23:$AF$23,0)))</f>
        <v>99.218787621787214</v>
      </c>
      <c r="ID23" s="30">
        <f>ENERGY_PRICING!IF$19*(1+INDEX(DA_LMP_Basis!$C$23:$AF$35,MATCH(LMP_BY_NODE!ID$1,DA_LMP_Basis!$C$23:$C$35,0),MATCH(LMP_BY_NODE!$A23,DA_LMP_Basis!$C$23:$AF$23,0)))</f>
        <v>99.840877628271329</v>
      </c>
      <c r="IE23" s="30">
        <f>ENERGY_PRICING!IG$19*(1+INDEX(DA_LMP_Basis!$C$23:$AF$35,MATCH(LMP_BY_NODE!IE$1,DA_LMP_Basis!$C$23:$C$35,0),MATCH(LMP_BY_NODE!$A23,DA_LMP_Basis!$C$23:$AF$23,0)))</f>
        <v>68.033320478882928</v>
      </c>
      <c r="IF23" s="30">
        <f>ENERGY_PRICING!IH$19*(1+INDEX(DA_LMP_Basis!$C$23:$AF$35,MATCH(LMP_BY_NODE!IF$1,DA_LMP_Basis!$C$23:$C$35,0),MATCH(LMP_BY_NODE!$A23,DA_LMP_Basis!$C$23:$AF$23,0)))</f>
        <v>67.772894239214708</v>
      </c>
      <c r="IG23" s="30">
        <f>ENERGY_PRICING!II$19*(1+INDEX(DA_LMP_Basis!$C$23:$AF$35,MATCH(LMP_BY_NODE!IG$1,DA_LMP_Basis!$C$23:$C$35,0),MATCH(LMP_BY_NODE!$A23,DA_LMP_Basis!$C$23:$AF$23,0)))</f>
        <v>91.965376841860461</v>
      </c>
      <c r="IH23" s="30">
        <f>ENERGY_PRICING!IJ$19*(1+INDEX(DA_LMP_Basis!$C$23:$AF$35,MATCH(LMP_BY_NODE!IH$1,DA_LMP_Basis!$C$23:$C$35,0),MATCH(LMP_BY_NODE!$A23,DA_LMP_Basis!$C$23:$AF$23,0)))</f>
        <v>137.23871864609939</v>
      </c>
      <c r="II23" s="30">
        <f>ENERGY_PRICING!IK$19*(1+INDEX(DA_LMP_Basis!$C$23:$AF$35,MATCH(LMP_BY_NODE!II$1,DA_LMP_Basis!$C$23:$C$35,0),MATCH(LMP_BY_NODE!$A23,DA_LMP_Basis!$C$23:$AF$23,0)))</f>
        <v>239.89384511960037</v>
      </c>
      <c r="IJ23" s="30">
        <f>ENERGY_PRICING!IL$19*(1+INDEX(DA_LMP_Basis!$C$23:$AF$35,MATCH(LMP_BY_NODE!IJ$1,DA_LMP_Basis!$C$23:$C$35,0),MATCH(LMP_BY_NODE!$A23,DA_LMP_Basis!$C$23:$AF$23,0)))</f>
        <v>215.7843387471469</v>
      </c>
      <c r="IK23" s="30">
        <f>ENERGY_PRICING!IM$19*(1+INDEX(DA_LMP_Basis!$C$23:$AF$35,MATCH(LMP_BY_NODE!IK$1,DA_LMP_Basis!$C$23:$C$35,0),MATCH(LMP_BY_NODE!$A23,DA_LMP_Basis!$C$23:$AF$23,0)))</f>
        <v>127.18423606973882</v>
      </c>
      <c r="IL23" s="30">
        <f>ENERGY_PRICING!IN$19*(1+INDEX(DA_LMP_Basis!$C$23:$AF$35,MATCH(LMP_BY_NODE!IL$1,DA_LMP_Basis!$C$23:$C$35,0),MATCH(LMP_BY_NODE!$A23,DA_LMP_Basis!$C$23:$AF$23,0)))</f>
        <v>98.802480332234936</v>
      </c>
      <c r="IM23" s="30">
        <f>ENERGY_PRICING!IO$19*(1+INDEX(DA_LMP_Basis!$C$23:$AF$35,MATCH(LMP_BY_NODE!IM$1,DA_LMP_Basis!$C$23:$C$35,0),MATCH(LMP_BY_NODE!$A23,DA_LMP_Basis!$C$23:$AF$23,0)))</f>
        <v>72.956887234609056</v>
      </c>
      <c r="IN23" s="30">
        <f>ENERGY_PRICING!IP$19*(1+INDEX(DA_LMP_Basis!$C$23:$AF$35,MATCH(LMP_BY_NODE!IN$1,DA_LMP_Basis!$C$23:$C$35,0),MATCH(LMP_BY_NODE!$A23,DA_LMP_Basis!$C$23:$AF$23,0)))</f>
        <v>77.711161142989567</v>
      </c>
      <c r="IO23" s="30">
        <f>ENERGY_PRICING!IQ$19*(1+INDEX(DA_LMP_Basis!$C$23:$AF$35,MATCH(LMP_BY_NODE!IO$1,DA_LMP_Basis!$C$23:$C$35,0),MATCH(LMP_BY_NODE!$A23,DA_LMP_Basis!$C$23:$AF$23,0)))</f>
        <v>100.57440884327005</v>
      </c>
      <c r="IP23" s="30">
        <f>ENERGY_PRICING!IR$19*(1+INDEX(DA_LMP_Basis!$C$23:$AF$35,MATCH(LMP_BY_NODE!IP$1,DA_LMP_Basis!$C$23:$C$35,0),MATCH(LMP_BY_NODE!$A23,DA_LMP_Basis!$C$23:$AF$23,0)))</f>
        <v>101.20499843370068</v>
      </c>
      <c r="IQ23" s="30">
        <f>ENERGY_PRICING!IS$19*(1+INDEX(DA_LMP_Basis!$C$23:$AF$35,MATCH(LMP_BY_NODE!IQ$1,DA_LMP_Basis!$C$23:$C$35,0),MATCH(LMP_BY_NODE!$A23,DA_LMP_Basis!$C$23:$AF$23,0)))</f>
        <v>68.962856257536856</v>
      </c>
      <c r="IR23" s="30">
        <f>ENERGY_PRICING!IT$19*(1+INDEX(DA_LMP_Basis!$C$23:$AF$35,MATCH(LMP_BY_NODE!IR$1,DA_LMP_Basis!$C$23:$C$35,0),MATCH(LMP_BY_NODE!$A23,DA_LMP_Basis!$C$23:$AF$23,0)))</f>
        <v>68.698871827473582</v>
      </c>
      <c r="IS23" s="30">
        <f>ENERGY_PRICING!IU$19*(1+INDEX(DA_LMP_Basis!$C$23:$AF$35,MATCH(LMP_BY_NODE!IS$1,DA_LMP_Basis!$C$23:$C$35,0),MATCH(LMP_BY_NODE!$A23,DA_LMP_Basis!$C$23:$AF$23,0)))</f>
        <v>92.479315668040286</v>
      </c>
      <c r="IT23" s="30">
        <f>ENERGY_PRICING!IV$19*(1+INDEX(DA_LMP_Basis!$C$23:$AF$35,MATCH(LMP_BY_NODE!IT$1,DA_LMP_Basis!$C$23:$C$35,0),MATCH(LMP_BY_NODE!$A23,DA_LMP_Basis!$C$23:$AF$23,0)))</f>
        <v>137.96381522907086</v>
      </c>
      <c r="IU23" s="30">
        <f>ENERGY_PRICING!IW$19*(1+INDEX(DA_LMP_Basis!$C$23:$AF$35,MATCH(LMP_BY_NODE!IU$1,DA_LMP_Basis!$C$23:$C$35,0),MATCH(LMP_BY_NODE!$A23,DA_LMP_Basis!$C$23:$AF$23,0)))</f>
        <v>241.0132388320377</v>
      </c>
      <c r="IV23" s="30">
        <f>ENERGY_PRICING!IX$19*(1+INDEX(DA_LMP_Basis!$C$23:$AF$35,MATCH(LMP_BY_NODE!IV$1,DA_LMP_Basis!$C$23:$C$35,0),MATCH(LMP_BY_NODE!$A23,DA_LMP_Basis!$C$23:$AF$23,0)))</f>
        <v>216.79123257518813</v>
      </c>
      <c r="IW23" s="30">
        <f>ENERGY_PRICING!IY$19*(1+INDEX(DA_LMP_Basis!$C$23:$AF$35,MATCH(LMP_BY_NODE!IW$1,DA_LMP_Basis!$C$23:$C$35,0),MATCH(LMP_BY_NODE!$A23,DA_LMP_Basis!$C$23:$AF$23,0)))</f>
        <v>128.38115869484986</v>
      </c>
      <c r="IX23" s="30">
        <f>ENERGY_PRICING!IZ$19*(1+INDEX(DA_LMP_Basis!$C$23:$AF$35,MATCH(LMP_BY_NODE!IX$1,DA_LMP_Basis!$C$23:$C$35,0),MATCH(LMP_BY_NODE!$A23,DA_LMP_Basis!$C$23:$AF$23,0)))</f>
        <v>100.66938513200076</v>
      </c>
      <c r="IY23" s="30">
        <f>ENERGY_PRICING!JA$19*(1+INDEX(DA_LMP_Basis!$C$23:$AF$35,MATCH(LMP_BY_NODE!IY$1,DA_LMP_Basis!$C$23:$C$35,0),MATCH(LMP_BY_NODE!$A23,DA_LMP_Basis!$C$23:$AF$23,0)))</f>
        <v>74.335431199257158</v>
      </c>
      <c r="IZ23" s="30">
        <f>ENERGY_PRICING!JB$19*(1+INDEX(DA_LMP_Basis!$C$23:$AF$35,MATCH(LMP_BY_NODE!IZ$1,DA_LMP_Basis!$C$23:$C$35,0),MATCH(LMP_BY_NODE!$A23,DA_LMP_Basis!$C$23:$AF$23,0)))</f>
        <v>79.179538649762435</v>
      </c>
      <c r="JA23" s="30">
        <f>ENERGY_PRICING!JC$19*(1+INDEX(DA_LMP_Basis!$C$23:$AF$35,MATCH(LMP_BY_NODE!JA$1,DA_LMP_Basis!$C$23:$C$35,0),MATCH(LMP_BY_NODE!$A23,DA_LMP_Basis!$C$23:$AF$23,0)))</f>
        <v>102.47479480495581</v>
      </c>
      <c r="JB23" s="30">
        <f>ENERGY_PRICING!JD$19*(1+INDEX(DA_LMP_Basis!$C$23:$AF$35,MATCH(LMP_BY_NODE!JB$1,DA_LMP_Basis!$C$23:$C$35,0),MATCH(LMP_BY_NODE!$A23,DA_LMP_Basis!$C$23:$AF$23,0)))</f>
        <v>103.11729958951008</v>
      </c>
      <c r="JC23" s="30">
        <f>ENERGY_PRICING!JE$19*(1+INDEX(DA_LMP_Basis!$C$23:$AF$35,MATCH(LMP_BY_NODE!JC$1,DA_LMP_Basis!$C$23:$C$35,0),MATCH(LMP_BY_NODE!$A23,DA_LMP_Basis!$C$23:$AF$23,0)))</f>
        <v>70.265931715964896</v>
      </c>
      <c r="JD23" s="30">
        <f>ENERGY_PRICING!JF$19*(1+INDEX(DA_LMP_Basis!$C$23:$AF$35,MATCH(LMP_BY_NODE!JD$1,DA_LMP_Basis!$C$23:$C$35,0),MATCH(LMP_BY_NODE!$A23,DA_LMP_Basis!$C$23:$AF$23,0)))</f>
        <v>69.996959214773327</v>
      </c>
      <c r="JE23" s="30">
        <f>ENERGY_PRICING!JG$19*(1+INDEX(DA_LMP_Basis!$C$23:$AF$35,MATCH(LMP_BY_NODE!JE$1,DA_LMP_Basis!$C$23:$C$35,0),MATCH(LMP_BY_NODE!$A23,DA_LMP_Basis!$C$23:$AF$23,0)))</f>
        <v>93.199783978036962</v>
      </c>
      <c r="JF23" s="30">
        <f>ENERGY_PRICING!JH$19*(1+INDEX(DA_LMP_Basis!$C$23:$AF$35,MATCH(LMP_BY_NODE!JF$1,DA_LMP_Basis!$C$23:$C$35,0),MATCH(LMP_BY_NODE!$A23,DA_LMP_Basis!$C$23:$AF$23,0)))</f>
        <v>138.98029634142611</v>
      </c>
      <c r="JG23" s="30">
        <f>ENERGY_PRICING!JI$19*(1+INDEX(DA_LMP_Basis!$C$23:$AF$35,MATCH(LMP_BY_NODE!JG$1,DA_LMP_Basis!$C$23:$C$35,0),MATCH(LMP_BY_NODE!$A23,DA_LMP_Basis!$C$23:$AF$23,0)))</f>
        <v>242.45702549091328</v>
      </c>
      <c r="JH23" s="30">
        <f>ENERGY_PRICING!JJ$19*(1+INDEX(DA_LMP_Basis!$C$23:$AF$35,MATCH(LMP_BY_NODE!JH$1,DA_LMP_Basis!$C$23:$C$35,0),MATCH(LMP_BY_NODE!$A23,DA_LMP_Basis!$C$23:$AF$23,0)))</f>
        <v>218.08991762199332</v>
      </c>
      <c r="JI23" s="30">
        <f>ENERGY_PRICING!JK$19*(1+INDEX(DA_LMP_Basis!$C$23:$AF$35,MATCH(LMP_BY_NODE!JI$1,DA_LMP_Basis!$C$23:$C$35,0),MATCH(LMP_BY_NODE!$A23,DA_LMP_Basis!$C$23:$AF$23,0)))</f>
        <v>129.92494163613412</v>
      </c>
      <c r="JJ23" s="30">
        <f>ENERGY_PRICING!JL$19*(1+INDEX(DA_LMP_Basis!$C$23:$AF$35,MATCH(LMP_BY_NODE!JJ$1,DA_LMP_Basis!$C$23:$C$35,0),MATCH(LMP_BY_NODE!$A23,DA_LMP_Basis!$C$23:$AF$23,0)))</f>
        <v>103.07730668216185</v>
      </c>
      <c r="JK23" s="30">
        <f>ENERGY_PRICING!JM$19*(1+INDEX(DA_LMP_Basis!$C$23:$AF$35,MATCH(LMP_BY_NODE!JK$1,DA_LMP_Basis!$C$23:$C$35,0),MATCH(LMP_BY_NODE!$A23,DA_LMP_Basis!$C$23:$AF$23,0)))</f>
        <v>76.11346815150938</v>
      </c>
      <c r="JL23" s="30">
        <f>ENERGY_PRICING!JN$19*(1+INDEX(DA_LMP_Basis!$C$23:$AF$35,MATCH(LMP_BY_NODE!JL$1,DA_LMP_Basis!$C$23:$C$35,0),MATCH(LMP_BY_NODE!$A23,DA_LMP_Basis!$C$23:$AF$23,0)))</f>
        <v>81.073442314680804</v>
      </c>
      <c r="JM23" s="30">
        <f>ENERGY_PRICING!JO$19*(1+INDEX(DA_LMP_Basis!$C$23:$AF$35,MATCH(LMP_BY_NODE!JM$1,DA_LMP_Basis!$C$23:$C$35,0),MATCH(LMP_BY_NODE!$A23,DA_LMP_Basis!$C$23:$AF$23,0)))</f>
        <v>104.92590013787941</v>
      </c>
      <c r="JN23" s="30">
        <f>ENERGY_PRICING!JP$19*(1+INDEX(DA_LMP_Basis!$C$23:$AF$35,MATCH(LMP_BY_NODE!JN$1,DA_LMP_Basis!$C$23:$C$35,0),MATCH(LMP_BY_NODE!$A23,DA_LMP_Basis!$C$23:$AF$23,0)))</f>
        <v>105.58377306156339</v>
      </c>
      <c r="JO23" s="30">
        <f>ENERGY_PRICING!JQ$19*(1+INDEX(DA_LMP_Basis!$C$23:$AF$35,MATCH(LMP_BY_NODE!JO$1,DA_LMP_Basis!$C$23:$C$35,0),MATCH(LMP_BY_NODE!$A23,DA_LMP_Basis!$C$23:$AF$23,0)))</f>
        <v>71.946629884520974</v>
      </c>
      <c r="JP23" s="30">
        <f>ENERGY_PRICING!JR$19*(1+INDEX(DA_LMP_Basis!$C$23:$AF$35,MATCH(LMP_BY_NODE!JP$1,DA_LMP_Basis!$C$23:$C$35,0),MATCH(LMP_BY_NODE!$A23,DA_LMP_Basis!$C$23:$AF$23,0)))</f>
        <v>71.671223801946439</v>
      </c>
      <c r="JQ23" s="30">
        <f>ENERGY_PRICING!JS$19*(1+INDEX(DA_LMP_Basis!$C$23:$AF$35,MATCH(LMP_BY_NODE!JQ$1,DA_LMP_Basis!$C$23:$C$35,0),MATCH(LMP_BY_NODE!$A23,DA_LMP_Basis!$C$23:$AF$23,0)))</f>
        <v>94.129039272718686</v>
      </c>
      <c r="JR23" s="30">
        <f>ENERGY_PRICING!JT$19*(1+INDEX(DA_LMP_Basis!$C$23:$AF$35,MATCH(LMP_BY_NODE!JR$1,DA_LMP_Basis!$C$23:$C$35,0),MATCH(LMP_BY_NODE!$A23,DA_LMP_Basis!$C$23:$AF$23,0)))</f>
        <v>140.29134700457666</v>
      </c>
      <c r="JS23" s="30">
        <f>ENERGY_PRICING!JU$19*(1+INDEX(DA_LMP_Basis!$C$23:$AF$35,MATCH(LMP_BY_NODE!JS$1,DA_LMP_Basis!$C$23:$C$35,0),MATCH(LMP_BY_NODE!$A23,DA_LMP_Basis!$C$23:$AF$23,0)))</f>
        <v>241.47640286538223</v>
      </c>
      <c r="JT23" s="30">
        <f>ENERGY_PRICING!JV$19*(1+INDEX(DA_LMP_Basis!$C$23:$AF$35,MATCH(LMP_BY_NODE!JT$1,DA_LMP_Basis!$C$23:$C$35,0),MATCH(LMP_BY_NODE!$A23,DA_LMP_Basis!$C$23:$AF$23,0)))</f>
        <v>217.20784828542818</v>
      </c>
      <c r="JU23" s="30">
        <f>ENERGY_PRICING!JW$19*(1+INDEX(DA_LMP_Basis!$C$23:$AF$35,MATCH(LMP_BY_NODE!JU$1,DA_LMP_Basis!$C$23:$C$35,0),MATCH(LMP_BY_NODE!$A23,DA_LMP_Basis!$C$23:$AF$23,0)))</f>
        <v>128.87640134673205</v>
      </c>
      <c r="JV23" s="30">
        <f>ENERGY_PRICING!JX$19*(1+INDEX(DA_LMP_Basis!$C$23:$AF$35,MATCH(LMP_BY_NODE!JV$1,DA_LMP_Basis!$C$23:$C$35,0),MATCH(LMP_BY_NODE!$A23,DA_LMP_Basis!$C$23:$AF$23,0)))</f>
        <v>101.44184181754629</v>
      </c>
      <c r="JW23" s="30">
        <f>ENERGY_PRICING!JY$19*(1+INDEX(DA_LMP_Basis!$C$23:$AF$35,MATCH(LMP_BY_NODE!JW$1,DA_LMP_Basis!$C$23:$C$35,0),MATCH(LMP_BY_NODE!$A23,DA_LMP_Basis!$C$23:$AF$23,0)))</f>
        <v>74.905822095431645</v>
      </c>
      <c r="JX23" s="30">
        <f>ENERGY_PRICING!JZ$19*(1+INDEX(DA_LMP_Basis!$C$23:$AF$35,MATCH(LMP_BY_NODE!JX$1,DA_LMP_Basis!$C$23:$C$35,0),MATCH(LMP_BY_NODE!$A23,DA_LMP_Basis!$C$23:$AF$23,0)))</f>
        <v>79.78709936852735</v>
      </c>
      <c r="JY23" s="30">
        <f>ENERGY_PRICING!KA$19*(1+INDEX(DA_LMP_Basis!$C$23:$AF$35,MATCH(LMP_BY_NODE!JY$1,DA_LMP_Basis!$C$23:$C$35,0),MATCH(LMP_BY_NODE!$A23,DA_LMP_Basis!$C$23:$AF$23,0)))</f>
        <v>103.26110476645205</v>
      </c>
      <c r="JZ23" s="30">
        <f>ENERGY_PRICING!KB$19*(1+INDEX(DA_LMP_Basis!$C$23:$AF$35,MATCH(LMP_BY_NODE!JZ$1,DA_LMP_Basis!$C$23:$C$35,0),MATCH(LMP_BY_NODE!$A23,DA_LMP_Basis!$C$23:$AF$23,0)))</f>
        <v>103.90853962101394</v>
      </c>
      <c r="KA23" s="30">
        <f>ENERGY_PRICING!KC$19*(1+INDEX(DA_LMP_Basis!$C$23:$AF$35,MATCH(LMP_BY_NODE!KA$1,DA_LMP_Basis!$C$23:$C$35,0),MATCH(LMP_BY_NODE!$A23,DA_LMP_Basis!$C$23:$AF$23,0)))</f>
        <v>70.805096514169563</v>
      </c>
      <c r="KB23" s="30">
        <f>ENERGY_PRICING!KD$19*(1+INDEX(DA_LMP_Basis!$C$23:$AF$35,MATCH(LMP_BY_NODE!KB$1,DA_LMP_Basis!$C$23:$C$35,0),MATCH(LMP_BY_NODE!$A23,DA_LMP_Basis!$C$23:$AF$23,0)))</f>
        <v>70.5340601322212</v>
      </c>
      <c r="KC23" s="30">
        <f>ENERGY_PRICING!KE$19*(1+INDEX(DA_LMP_Basis!$C$23:$AF$35,MATCH(LMP_BY_NODE!KC$1,DA_LMP_Basis!$C$23:$C$35,0),MATCH(LMP_BY_NODE!$A23,DA_LMP_Basis!$C$23:$AF$23,0)))</f>
        <v>93.497887321523152</v>
      </c>
      <c r="KD23" s="30">
        <f>ENERGY_PRICING!KF$19*(1+INDEX(DA_LMP_Basis!$C$23:$AF$35,MATCH(LMP_BY_NODE!KD$1,DA_LMP_Basis!$C$23:$C$35,0),MATCH(LMP_BY_NODE!$A23,DA_LMP_Basis!$C$23:$AF$23,0)))</f>
        <v>139.40087891803529</v>
      </c>
      <c r="KE23" s="30">
        <f>ENERGY_PRICING!KG$19*(1+INDEX(DA_LMP_Basis!$C$23:$AF$35,MATCH(LMP_BY_NODE!KE$1,DA_LMP_Basis!$C$23:$C$35,0),MATCH(LMP_BY_NODE!$A23,DA_LMP_Basis!$C$23:$AF$23,0)))</f>
        <v>243.11980834073705</v>
      </c>
      <c r="KF23" s="30">
        <f>ENERGY_PRICING!KH$19*(1+INDEX(DA_LMP_Basis!$C$23:$AF$35,MATCH(LMP_BY_NODE!KF$1,DA_LMP_Basis!$C$23:$C$35,0),MATCH(LMP_BY_NODE!$A23,DA_LMP_Basis!$C$23:$AF$23,0)))</f>
        <v>218.68609031208825</v>
      </c>
      <c r="KG23" s="30">
        <f>ENERGY_PRICING!KI$19*(1+INDEX(DA_LMP_Basis!$C$23:$AF$35,MATCH(LMP_BY_NODE!KG$1,DA_LMP_Basis!$C$23:$C$35,0),MATCH(LMP_BY_NODE!$A23,DA_LMP_Basis!$C$23:$AF$23,0)))</f>
        <v>130.63362865096676</v>
      </c>
      <c r="KH23" s="30">
        <f>ENERGY_PRICING!KJ$19*(1+INDEX(DA_LMP_Basis!$C$23:$AF$35,MATCH(LMP_BY_NODE!KH$1,DA_LMP_Basis!$C$23:$C$35,0),MATCH(LMP_BY_NODE!$A23,DA_LMP_Basis!$C$23:$AF$23,0)))</f>
        <v>104.18268405724491</v>
      </c>
      <c r="KI23" s="30">
        <f>ENERGY_PRICING!KK$19*(1+INDEX(DA_LMP_Basis!$C$23:$AF$35,MATCH(LMP_BY_NODE!KI$1,DA_LMP_Basis!$C$23:$C$35,0),MATCH(LMP_BY_NODE!$A23,DA_LMP_Basis!$C$23:$AF$23,0)))</f>
        <v>76.929691511838456</v>
      </c>
      <c r="KJ23" s="30">
        <f>ENERGY_PRICING!KL$19*(1+INDEX(DA_LMP_Basis!$C$23:$AF$35,MATCH(LMP_BY_NODE!KJ$1,DA_LMP_Basis!$C$23:$C$35,0),MATCH(LMP_BY_NODE!$A23,DA_LMP_Basis!$C$23:$AF$23,0)))</f>
        <v>81.942855299355358</v>
      </c>
      <c r="KK23" s="30">
        <f>ENERGY_PRICING!KM$19*(1+INDEX(DA_LMP_Basis!$C$23:$AF$35,MATCH(LMP_BY_NODE!KK$1,DA_LMP_Basis!$C$23:$C$35,0),MATCH(LMP_BY_NODE!$A23,DA_LMP_Basis!$C$23:$AF$23,0)))</f>
        <v>106.05110140483015</v>
      </c>
      <c r="KL23" s="30">
        <f>ENERGY_PRICING!KN$19*(1+INDEX(DA_LMP_Basis!$C$23:$AF$35,MATCH(LMP_BY_NODE!KL$1,DA_LMP_Basis!$C$23:$C$35,0),MATCH(LMP_BY_NODE!$A23,DA_LMP_Basis!$C$23:$AF$23,0)))</f>
        <v>106.71602920673057</v>
      </c>
      <c r="KM23" s="30">
        <f>ENERGY_PRICING!KO$19*(1+INDEX(DA_LMP_Basis!$C$23:$AF$35,MATCH(LMP_BY_NODE!KM$1,DA_LMP_Basis!$C$23:$C$35,0),MATCH(LMP_BY_NODE!$A23,DA_LMP_Basis!$C$23:$AF$23,0)))</f>
        <v>72.71816902778798</v>
      </c>
      <c r="KN23" s="30">
        <f>ENERGY_PRICING!KP$19*(1+INDEX(DA_LMP_Basis!$C$23:$AF$35,MATCH(LMP_BY_NODE!KN$1,DA_LMP_Basis!$C$23:$C$35,0),MATCH(LMP_BY_NODE!$A23,DA_LMP_Basis!$C$23:$AF$23,0)))</f>
        <v>72.439809553604405</v>
      </c>
      <c r="KO23" s="30">
        <f>ENERGY_PRICING!KQ$19*(1+INDEX(DA_LMP_Basis!$C$23:$AF$35,MATCH(LMP_BY_NODE!KO$1,DA_LMP_Basis!$C$23:$C$35,0),MATCH(LMP_BY_NODE!$A23,DA_LMP_Basis!$C$23:$AF$23,0)))</f>
        <v>94.555622015145929</v>
      </c>
      <c r="KP23" s="30">
        <f>ENERGY_PRICING!KR$19*(1+INDEX(DA_LMP_Basis!$C$23:$AF$35,MATCH(LMP_BY_NODE!KP$1,DA_LMP_Basis!$C$23:$C$35,0),MATCH(LMP_BY_NODE!$A23,DA_LMP_Basis!$C$23:$AF$23,0)))</f>
        <v>140.89319623863386</v>
      </c>
      <c r="KQ23" s="30">
        <f>ENERGY_PRICING!KS$19*(1+INDEX(DA_LMP_Basis!$C$23:$AF$35,MATCH(LMP_BY_NODE!KQ$1,DA_LMP_Basis!$C$23:$C$35,0),MATCH(LMP_BY_NODE!$A23,DA_LMP_Basis!$C$23:$AF$23,0)))</f>
        <v>244.69747319897652</v>
      </c>
      <c r="KR23" s="30">
        <f>ENERGY_PRICING!KT$19*(1+INDEX(DA_LMP_Basis!$C$23:$AF$35,MATCH(LMP_BY_NODE!KR$1,DA_LMP_Basis!$C$23:$C$35,0),MATCH(LMP_BY_NODE!$A23,DA_LMP_Basis!$C$23:$AF$23,0)))</f>
        <v>220.10519870159317</v>
      </c>
      <c r="KS23" s="30">
        <f>ENERGY_PRICING!KU$19*(1+INDEX(DA_LMP_Basis!$C$23:$AF$35,MATCH(LMP_BY_NODE!KS$1,DA_LMP_Basis!$C$23:$C$35,0),MATCH(LMP_BY_NODE!$A23,DA_LMP_Basis!$C$23:$AF$23,0)))</f>
        <v>132.32056216031955</v>
      </c>
      <c r="KT23" s="30">
        <f>ENERGY_PRICING!KV$19*(1+INDEX(DA_LMP_Basis!$C$23:$AF$35,MATCH(LMP_BY_NODE!KT$1,DA_LMP_Basis!$C$23:$C$35,0),MATCH(LMP_BY_NODE!$A23,DA_LMP_Basis!$C$23:$AF$23,0)))</f>
        <v>106.81388527228121</v>
      </c>
      <c r="KU23" s="30">
        <f>ENERGY_PRICING!KW$19*(1+INDEX(DA_LMP_Basis!$C$23:$AF$35,MATCH(LMP_BY_NODE!KU$1,DA_LMP_Basis!$C$23:$C$35,0),MATCH(LMP_BY_NODE!$A23,DA_LMP_Basis!$C$23:$AF$23,0)))</f>
        <v>78.872600735285744</v>
      </c>
      <c r="KV23" s="30">
        <f>ENERGY_PRICING!KX$19*(1+INDEX(DA_LMP_Basis!$C$23:$AF$35,MATCH(LMP_BY_NODE!KV$1,DA_LMP_Basis!$C$23:$C$35,0),MATCH(LMP_BY_NODE!$A23,DA_LMP_Basis!$C$23:$AF$23,0)))</f>
        <v>84.012375223690739</v>
      </c>
      <c r="KW23" s="30">
        <f>ENERGY_PRICING!KY$19*(1+INDEX(DA_LMP_Basis!$C$23:$AF$35,MATCH(LMP_BY_NODE!KW$1,DA_LMP_Basis!$C$23:$C$35,0),MATCH(LMP_BY_NODE!$A23,DA_LMP_Basis!$C$23:$AF$23,0)))</f>
        <v>108.72949071105114</v>
      </c>
      <c r="KX23" s="30">
        <f>ENERGY_PRICING!KZ$19*(1+INDEX(DA_LMP_Basis!$C$23:$AF$35,MATCH(LMP_BY_NODE!KX$1,DA_LMP_Basis!$C$23:$C$35,0),MATCH(LMP_BY_NODE!$A23,DA_LMP_Basis!$C$23:$AF$23,0)))</f>
        <v>109.4112116955817</v>
      </c>
      <c r="KY23" s="30">
        <f>ENERGY_PRICING!LA$19*(1+INDEX(DA_LMP_Basis!$C$23:$AF$35,MATCH(LMP_BY_NODE!KY$1,DA_LMP_Basis!$C$23:$C$35,0),MATCH(LMP_BY_NODE!$A23,DA_LMP_Basis!$C$23:$AF$23,0)))</f>
        <v>74.554713521074362</v>
      </c>
      <c r="KZ23" s="30">
        <f>ENERGY_PRICING!LB$19*(1+INDEX(DA_LMP_Basis!$C$23:$AF$35,MATCH(LMP_BY_NODE!KZ$1,DA_LMP_Basis!$C$23:$C$35,0),MATCH(LMP_BY_NODE!$A23,DA_LMP_Basis!$C$23:$AF$23,0)))</f>
        <v>74.269323897943138</v>
      </c>
      <c r="LA23" s="30">
        <f>ENERGY_PRICING!LC$19*(1+INDEX(DA_LMP_Basis!$C$23:$AF$35,MATCH(LMP_BY_NODE!LA$1,DA_LMP_Basis!$C$23:$C$35,0),MATCH(LMP_BY_NODE!$A23,DA_LMP_Basis!$C$23:$AF$23,0)))</f>
        <v>95.571044490301702</v>
      </c>
      <c r="LB23" s="30">
        <f>ENERGY_PRICING!LD$19*(1+INDEX(DA_LMP_Basis!$C$23:$AF$35,MATCH(LMP_BY_NODE!LB$1,DA_LMP_Basis!$C$23:$C$35,0),MATCH(LMP_BY_NODE!$A23,DA_LMP_Basis!$C$23:$AF$23,0)))</f>
        <v>142.32581687265125</v>
      </c>
      <c r="LC23" s="30">
        <f>ENERGY_PRICING!LE$19*(1+INDEX(DA_LMP_Basis!$C$23:$AF$35,MATCH(LMP_BY_NODE!LC$1,DA_LMP_Basis!$C$23:$C$35,0),MATCH(LMP_BY_NODE!$A23,DA_LMP_Basis!$C$23:$AF$23,0)))</f>
        <v>246.42377188597757</v>
      </c>
      <c r="LD23" s="30">
        <f>ENERGY_PRICING!LF$19*(1+INDEX(DA_LMP_Basis!$C$23:$AF$35,MATCH(LMP_BY_NODE!LD$1,DA_LMP_Basis!$C$23:$C$35,0),MATCH(LMP_BY_NODE!$A23,DA_LMP_Basis!$C$23:$AF$23,0)))</f>
        <v>221.65800311168076</v>
      </c>
      <c r="LE23" s="30">
        <f>ENERGY_PRICING!LG$19*(1+INDEX(DA_LMP_Basis!$C$23:$AF$35,MATCH(LMP_BY_NODE!LE$1,DA_LMP_Basis!$C$23:$C$35,0),MATCH(LMP_BY_NODE!$A23,DA_LMP_Basis!$C$23:$AF$23,0)))</f>
        <v>134.16642383813081</v>
      </c>
      <c r="LF23" s="30">
        <f>ENERGY_PRICING!LH$19*(1+INDEX(DA_LMP_Basis!$C$23:$AF$35,MATCH(LMP_BY_NODE!LF$1,DA_LMP_Basis!$C$23:$C$35,0),MATCH(LMP_BY_NODE!$A23,DA_LMP_Basis!$C$23:$AF$23,0)))</f>
        <v>109.69297532682</v>
      </c>
      <c r="LG23" s="30">
        <f>ENERGY_PRICING!LI$19*(1+INDEX(DA_LMP_Basis!$C$23:$AF$35,MATCH(LMP_BY_NODE!LG$1,DA_LMP_Basis!$C$23:$C$35,0),MATCH(LMP_BY_NODE!$A23,DA_LMP_Basis!$C$23:$AF$23,0)))</f>
        <v>80.998553927361044</v>
      </c>
      <c r="LH23" s="30">
        <f>ENERGY_PRICING!LJ$19*(1+INDEX(DA_LMP_Basis!$C$23:$AF$35,MATCH(LMP_BY_NODE!LH$1,DA_LMP_Basis!$C$23:$C$35,0),MATCH(LMP_BY_NODE!$A23,DA_LMP_Basis!$C$23:$AF$23,0)))</f>
        <v>86.276867273091725</v>
      </c>
      <c r="LI23" s="30">
        <f>ENERGY_PRICING!LK$19*(1+INDEX(DA_LMP_Basis!$C$23:$AF$35,MATCH(LMP_BY_NODE!LI$1,DA_LMP_Basis!$C$23:$C$35,0),MATCH(LMP_BY_NODE!$A23,DA_LMP_Basis!$C$23:$AF$23,0)))</f>
        <v>111.66021450733732</v>
      </c>
      <c r="LJ23" s="30">
        <f>ENERGY_PRICING!LL$19*(1+INDEX(DA_LMP_Basis!$C$23:$AF$35,MATCH(LMP_BY_NODE!LJ$1,DA_LMP_Basis!$C$23:$C$35,0),MATCH(LMP_BY_NODE!$A23,DA_LMP_Basis!$C$23:$AF$23,0)))</f>
        <v>112.3603107817614</v>
      </c>
      <c r="LK23" s="30">
        <f>ENERGY_PRICING!LM$19*(1+INDEX(DA_LMP_Basis!$C$23:$AF$35,MATCH(LMP_BY_NODE!LK$1,DA_LMP_Basis!$C$23:$C$35,0),MATCH(LMP_BY_NODE!$A23,DA_LMP_Basis!$C$23:$AF$23,0)))</f>
        <v>76.564281225407441</v>
      </c>
      <c r="LL23" s="30">
        <f>ENERGY_PRICING!LN$19*(1+INDEX(DA_LMP_Basis!$C$23:$AF$35,MATCH(LMP_BY_NODE!LL$1,DA_LMP_Basis!$C$23:$C$35,0),MATCH(LMP_BY_NODE!$A23,DA_LMP_Basis!$C$23:$AF$23,0)))</f>
        <v>76.271199133983998</v>
      </c>
      <c r="LM23" s="30">
        <f>ENERGY_PRICING!LO$19*(1+INDEX(DA_LMP_Basis!$C$23:$AF$35,MATCH(LMP_BY_NODE!LM$1,DA_LMP_Basis!$C$23:$C$35,0),MATCH(LMP_BY_NODE!$A23,DA_LMP_Basis!$C$23:$AF$23,0)))</f>
        <v>96.682131218549458</v>
      </c>
      <c r="LN23" s="30">
        <f>ENERGY_PRICING!LP$19*(1+INDEX(DA_LMP_Basis!$C$23:$AF$35,MATCH(LMP_BY_NODE!LN$1,DA_LMP_Basis!$C$23:$C$35,0),MATCH(LMP_BY_NODE!$A23,DA_LMP_Basis!$C$23:$AF$23,0)))</f>
        <v>143.89340653312865</v>
      </c>
      <c r="LO23" s="30">
        <f>ENERGY_PRICING!LQ$19*(1+INDEX(DA_LMP_Basis!$C$23:$AF$35,MATCH(LMP_BY_NODE!LO$1,DA_LMP_Basis!$C$23:$C$35,0),MATCH(LMP_BY_NODE!$A23,DA_LMP_Basis!$C$23:$AF$23,0)))</f>
        <v>248.19355679821541</v>
      </c>
      <c r="LP23" s="30">
        <f>ENERGY_PRICING!LR$19*(1+INDEX(DA_LMP_Basis!$C$23:$AF$35,MATCH(LMP_BY_NODE!LP$1,DA_LMP_Basis!$C$23:$C$35,0),MATCH(LMP_BY_NODE!$A23,DA_LMP_Basis!$C$23:$AF$23,0)))</f>
        <v>223.24992334965739</v>
      </c>
      <c r="LQ23" s="30">
        <f>ENERGY_PRICING!LS$19*(1+INDEX(DA_LMP_Basis!$C$23:$AF$35,MATCH(LMP_BY_NODE!LQ$1,DA_LMP_Basis!$C$23:$C$35,0),MATCH(LMP_BY_NODE!$A23,DA_LMP_Basis!$C$23:$AF$23,0)))</f>
        <v>136.05878358564567</v>
      </c>
      <c r="LR23" s="30">
        <f>ENERGY_PRICING!LT$19*(1+INDEX(DA_LMP_Basis!$C$23:$AF$35,MATCH(LMP_BY_NODE!LR$1,DA_LMP_Basis!$C$23:$C$35,0),MATCH(LMP_BY_NODE!$A23,DA_LMP_Basis!$C$23:$AF$23,0)))</f>
        <v>112.64459092953403</v>
      </c>
      <c r="LS23" s="30">
        <f>ENERGY_PRICING!LU$19*(1+INDEX(DA_LMP_Basis!$C$23:$AF$35,MATCH(LMP_BY_NODE!LS$1,DA_LMP_Basis!$C$23:$C$35,0),MATCH(LMP_BY_NODE!$A23,DA_LMP_Basis!$C$23:$AF$23,0)))</f>
        <v>83.178060817906825</v>
      </c>
      <c r="LT23" s="30">
        <f>ENERGY_PRICING!LV$19*(1+INDEX(DA_LMP_Basis!$C$23:$AF$35,MATCH(LMP_BY_NODE!LT$1,DA_LMP_Basis!$C$23:$C$35,0),MATCH(LMP_BY_NODE!$A23,DA_LMP_Basis!$C$23:$AF$23,0)))</f>
        <v>88.598402875875948</v>
      </c>
      <c r="LU23" s="30">
        <f>ENERGY_PRICING!LW$19*(1+INDEX(DA_LMP_Basis!$C$23:$AF$35,MATCH(LMP_BY_NODE!LU$1,DA_LMP_Basis!$C$23:$C$35,0),MATCH(LMP_BY_NODE!$A23,DA_LMP_Basis!$C$23:$AF$23,0)))</f>
        <v>114.66476452852422</v>
      </c>
      <c r="LV23" s="30">
        <f>ENERGY_PRICING!LX$19*(1+INDEX(DA_LMP_Basis!$C$23:$AF$35,MATCH(LMP_BY_NODE!LV$1,DA_LMP_Basis!$C$23:$C$35,0),MATCH(LMP_BY_NODE!$A23,DA_LMP_Basis!$C$23:$AF$23,0)))</f>
        <v>115.38369897449789</v>
      </c>
      <c r="LW23" s="30">
        <f>ENERGY_PRICING!LY$19*(1+INDEX(DA_LMP_Basis!$C$23:$AF$35,MATCH(LMP_BY_NODE!LW$1,DA_LMP_Basis!$C$23:$C$35,0),MATCH(LMP_BY_NODE!$A23,DA_LMP_Basis!$C$23:$AF$23,0)))</f>
        <v>78.624470826447848</v>
      </c>
      <c r="LX23" s="30">
        <f>ENERGY_PRICING!LZ$19*(1+INDEX(DA_LMP_Basis!$C$23:$AF$35,MATCH(LMP_BY_NODE!LX$1,DA_LMP_Basis!$C$23:$C$35,0),MATCH(LMP_BY_NODE!$A23,DA_LMP_Basis!$C$23:$AF$23,0)))</f>
        <v>78.323502490063461</v>
      </c>
      <c r="LY23" s="30">
        <f>ENERGY_PRICING!MA$19*(1+INDEX(DA_LMP_Basis!$C$23:$AF$35,MATCH(LMP_BY_NODE!LY$1,DA_LMP_Basis!$C$23:$C$35,0),MATCH(LMP_BY_NODE!$A23,DA_LMP_Basis!$C$23:$AF$23,0)))</f>
        <v>97.821206711479761</v>
      </c>
      <c r="LZ23" s="30">
        <f>ENERGY_PRICING!MB$19*(1+INDEX(DA_LMP_Basis!$C$23:$AF$35,MATCH(LMP_BY_NODE!LZ$1,DA_LMP_Basis!$C$23:$C$35,0),MATCH(LMP_BY_NODE!$A23,DA_LMP_Basis!$C$23:$AF$23,0)))</f>
        <v>145.50048446847288</v>
      </c>
      <c r="MA23" s="30">
        <f>ENERGY_PRICING!MC$19*(1+INDEX(DA_LMP_Basis!$C$23:$AF$35,MATCH(LMP_BY_NODE!MA$1,DA_LMP_Basis!$C$23:$C$35,0),MATCH(LMP_BY_NODE!$A23,DA_LMP_Basis!$C$23:$AF$23,0)))</f>
        <v>250.54658490076673</v>
      </c>
      <c r="MB23" s="30">
        <f>ENERGY_PRICING!MD$19*(1+INDEX(DA_LMP_Basis!$C$23:$AF$35,MATCH(LMP_BY_NODE!MB$1,DA_LMP_Basis!$C$23:$C$35,0),MATCH(LMP_BY_NODE!$A23,DA_LMP_Basis!$C$23:$AF$23,0)))</f>
        <v>225.36647041200217</v>
      </c>
      <c r="MC23" s="30">
        <f>ENERGY_PRICING!ME$19*(1+INDEX(DA_LMP_Basis!$C$23:$AF$35,MATCH(LMP_BY_NODE!MC$1,DA_LMP_Basis!$C$23:$C$35,0),MATCH(LMP_BY_NODE!$A23,DA_LMP_Basis!$C$23:$AF$23,0)))</f>
        <v>138.57478179268699</v>
      </c>
      <c r="MD23" s="30">
        <f>ENERGY_PRICING!MF$19*(1+INDEX(DA_LMP_Basis!$C$23:$AF$35,MATCH(LMP_BY_NODE!MD$1,DA_LMP_Basis!$C$23:$C$35,0),MATCH(LMP_BY_NODE!$A23,DA_LMP_Basis!$C$23:$AF$23,0)))</f>
        <v>116.56892908672444</v>
      </c>
      <c r="ME23" s="30">
        <f>ENERGY_PRICING!MG$19*(1+INDEX(DA_LMP_Basis!$C$23:$AF$35,MATCH(LMP_BY_NODE!ME$1,DA_LMP_Basis!$C$23:$C$35,0),MATCH(LMP_BY_NODE!$A23,DA_LMP_Basis!$C$23:$AF$23,0)))</f>
        <v>86.07583722434795</v>
      </c>
      <c r="MF23" s="30">
        <f>ENERGY_PRICING!MH$19*(1+INDEX(DA_LMP_Basis!$C$23:$AF$35,MATCH(LMP_BY_NODE!MF$1,DA_LMP_Basis!$C$23:$C$35,0),MATCH(LMP_BY_NODE!$A23,DA_LMP_Basis!$C$23:$AF$23,0)))</f>
        <v>91.6850144051364</v>
      </c>
      <c r="MG23" s="30">
        <f>ENERGY_PRICING!MI$19*(1+INDEX(DA_LMP_Basis!$C$23:$AF$35,MATCH(LMP_BY_NODE!MG$1,DA_LMP_Basis!$C$23:$C$35,0),MATCH(LMP_BY_NODE!$A23,DA_LMP_Basis!$C$23:$AF$23,0)))</f>
        <v>118.6594819580192</v>
      </c>
      <c r="MH23" s="30">
        <f>ENERGY_PRICING!MJ$19*(1+INDEX(DA_LMP_Basis!$C$23:$AF$35,MATCH(LMP_BY_NODE!MH$1,DA_LMP_Basis!$C$23:$C$35,0),MATCH(LMP_BY_NODE!$A23,DA_LMP_Basis!$C$23:$AF$23,0)))</f>
        <v>119.40346280751365</v>
      </c>
      <c r="MI23" s="30">
        <f>ENERGY_PRICING!MK$19*(1+INDEX(DA_LMP_Basis!$C$23:$AF$35,MATCH(LMP_BY_NODE!MI$1,DA_LMP_Basis!$C$23:$C$35,0),MATCH(LMP_BY_NODE!$A23,DA_LMP_Basis!$C$23:$AF$23,0)))</f>
        <v>81.363608217839783</v>
      </c>
      <c r="MJ23" s="30">
        <f>ENERGY_PRICING!ML$19*(1+INDEX(DA_LMP_Basis!$C$23:$AF$35,MATCH(LMP_BY_NODE!MJ$1,DA_LMP_Basis!$C$23:$C$35,0),MATCH(LMP_BY_NODE!$A23,DA_LMP_Basis!$C$23:$AF$23,0)))</f>
        <v>81.052154677356086</v>
      </c>
      <c r="MK23" s="30">
        <f>ENERGY_PRICING!MM$19*(1+INDEX(DA_LMP_Basis!$C$23:$AF$35,MATCH(LMP_BY_NODE!MK$1,DA_LMP_Basis!$C$23:$C$35,0),MATCH(LMP_BY_NODE!$A23,DA_LMP_Basis!$C$23:$AF$23,0)))</f>
        <v>99.335671337807312</v>
      </c>
      <c r="ML23" s="30">
        <f>ENERGY_PRICING!MN$19*(1+INDEX(DA_LMP_Basis!$C$23:$AF$35,MATCH(LMP_BY_NODE!ML$1,DA_LMP_Basis!$C$23:$C$35,0),MATCH(LMP_BY_NODE!$A23,DA_LMP_Basis!$C$23:$AF$23,0)))</f>
        <v>147.63718453790304</v>
      </c>
      <c r="MM23" s="30">
        <f>ENERGY_PRICING!MO$19*(1+INDEX(DA_LMP_Basis!$C$23:$AF$35,MATCH(LMP_BY_NODE!MM$1,DA_LMP_Basis!$C$23:$C$35,0),MATCH(LMP_BY_NODE!$A23,DA_LMP_Basis!$C$23:$AF$23,0)))</f>
        <v>252.18230469434138</v>
      </c>
      <c r="MN23" s="30">
        <f>ENERGY_PRICING!MP$19*(1+INDEX(DA_LMP_Basis!$C$23:$AF$35,MATCH(LMP_BY_NODE!MN$1,DA_LMP_Basis!$C$23:$C$35,0),MATCH(LMP_BY_NODE!$A23,DA_LMP_Basis!$C$23:$AF$23,0)))</f>
        <v>226.83779917350566</v>
      </c>
      <c r="MO23" s="30">
        <f>ENERGY_PRICING!MQ$19*(1+INDEX(DA_LMP_Basis!$C$23:$AF$35,MATCH(LMP_BY_NODE!MO$1,DA_LMP_Basis!$C$23:$C$35,0),MATCH(LMP_BY_NODE!$A23,DA_LMP_Basis!$C$23:$AF$23,0)))</f>
        <v>140.3237911068527</v>
      </c>
      <c r="MP23" s="30">
        <f>ENERGY_PRICING!MR$19*(1+INDEX(DA_LMP_Basis!$C$23:$AF$35,MATCH(LMP_BY_NODE!MP$1,DA_LMP_Basis!$C$23:$C$35,0),MATCH(LMP_BY_NODE!$A23,DA_LMP_Basis!$C$23:$AF$23,0)))</f>
        <v>119.29695328390109</v>
      </c>
      <c r="MQ23" s="30">
        <f>ENERGY_PRICING!MS$19*(1+INDEX(DA_LMP_Basis!$C$23:$AF$35,MATCH(LMP_BY_NODE!MQ$1,DA_LMP_Basis!$C$23:$C$35,0),MATCH(LMP_BY_NODE!$A23,DA_LMP_Basis!$C$23:$AF$23,0)))</f>
        <v>88.090241650810185</v>
      </c>
      <c r="MR23" s="30">
        <f>ENERGY_PRICING!MT$19*(1+INDEX(DA_LMP_Basis!$C$23:$AF$35,MATCH(LMP_BY_NODE!MR$1,DA_LMP_Basis!$C$23:$C$35,0),MATCH(LMP_BY_NODE!$A23,DA_LMP_Basis!$C$23:$AF$23,0)))</f>
        <v>93.830688554974557</v>
      </c>
      <c r="MS23" s="30">
        <f>ENERGY_PRICING!MU$19*(1+INDEX(DA_LMP_Basis!$C$23:$AF$35,MATCH(LMP_BY_NODE!MS$1,DA_LMP_Basis!$C$23:$C$35,0),MATCH(LMP_BY_NODE!$A23,DA_LMP_Basis!$C$23:$AF$23,0)))</f>
        <v>121.43643067447427</v>
      </c>
      <c r="MT23" s="30">
        <f>ENERGY_PRICING!MV$19*(1+INDEX(DA_LMP_Basis!$C$23:$AF$35,MATCH(LMP_BY_NODE!MT$1,DA_LMP_Basis!$C$23:$C$35,0),MATCH(LMP_BY_NODE!$A23,DA_LMP_Basis!$C$23:$AF$23,0)))</f>
        <v>122.19782266238748</v>
      </c>
      <c r="MU23" s="30">
        <f>ENERGY_PRICING!MW$19*(1+INDEX(DA_LMP_Basis!$C$23:$AF$35,MATCH(LMP_BY_NODE!MU$1,DA_LMP_Basis!$C$23:$C$35,0),MATCH(LMP_BY_NODE!$A23,DA_LMP_Basis!$C$23:$AF$23,0)))</f>
        <v>83.267733903190575</v>
      </c>
      <c r="MV23" s="30">
        <f>ENERGY_PRICING!MX$19*(1+INDEX(DA_LMP_Basis!$C$23:$AF$35,MATCH(LMP_BY_NODE!MV$1,DA_LMP_Basis!$C$23:$C$35,0),MATCH(LMP_BY_NODE!$A23,DA_LMP_Basis!$C$23:$AF$23,0)))</f>
        <v>82.948991518231836</v>
      </c>
      <c r="MW23" s="30">
        <f>ENERGY_PRICING!MY$19*(1+INDEX(DA_LMP_Basis!$C$23:$AF$35,MATCH(LMP_BY_NODE!MW$1,DA_LMP_Basis!$C$23:$C$35,0),MATCH(LMP_BY_NODE!$A23,DA_LMP_Basis!$C$23:$AF$23,0)))</f>
        <v>100.3884593445747</v>
      </c>
      <c r="MX23" s="30">
        <f>ENERGY_PRICING!MZ$19*(1+INDEX(DA_LMP_Basis!$C$23:$AF$35,MATCH(LMP_BY_NODE!MX$1,DA_LMP_Basis!$C$23:$C$35,0),MATCH(LMP_BY_NODE!$A23,DA_LMP_Basis!$C$23:$AF$23,0)))</f>
        <v>149.12252276769712</v>
      </c>
    </row>
    <row r="24" spans="1:362" x14ac:dyDescent="0.25">
      <c r="A24" s="1">
        <v>4002</v>
      </c>
      <c r="B24" s="1" t="s">
        <v>62</v>
      </c>
      <c r="C24" s="30">
        <f>ENERGY_PRICING!E$20*(1+INDEX(DA_LMP_Basis!$C$23:$AF$35,MATCH(LMP_BY_NODE!C$1,DA_LMP_Basis!$C$23:$C$35,0),MATCH(LMP_BY_NODE!$A24,DA_LMP_Basis!$C$23:$AF$23,0)))</f>
        <v>45.347669939419553</v>
      </c>
      <c r="D24" s="30">
        <f>ENERGY_PRICING!F$20*(1+INDEX(DA_LMP_Basis!$C$23:$AF$35,MATCH(LMP_BY_NODE!D$1,DA_LMP_Basis!$C$23:$C$35,0),MATCH(LMP_BY_NODE!$A24,DA_LMP_Basis!$C$23:$AF$23,0)))</f>
        <v>43.828242534557816</v>
      </c>
      <c r="E24" s="30">
        <f>ENERGY_PRICING!G$20*(1+INDEX(DA_LMP_Basis!$C$23:$AF$35,MATCH(LMP_BY_NODE!E$1,DA_LMP_Basis!$C$23:$C$35,0),MATCH(LMP_BY_NODE!$A24,DA_LMP_Basis!$C$23:$AF$23,0)))</f>
        <v>33.647373971332506</v>
      </c>
      <c r="F24" s="30">
        <f>ENERGY_PRICING!H$20*(1+INDEX(DA_LMP_Basis!$C$23:$AF$35,MATCH(LMP_BY_NODE!F$1,DA_LMP_Basis!$C$23:$C$35,0),MATCH(LMP_BY_NODE!$A24,DA_LMP_Basis!$C$23:$AF$23,0)))</f>
        <v>26.555908722806556</v>
      </c>
      <c r="G24" s="30">
        <f>ENERGY_PRICING!I$20*(1+INDEX(DA_LMP_Basis!$C$23:$AF$35,MATCH(LMP_BY_NODE!G$1,DA_LMP_Basis!$C$23:$C$35,0),MATCH(LMP_BY_NODE!$A24,DA_LMP_Basis!$C$23:$AF$23,0)))</f>
        <v>21.062389925030296</v>
      </c>
      <c r="H24" s="30">
        <f>ENERGY_PRICING!J$20*(1+INDEX(DA_LMP_Basis!$C$23:$AF$35,MATCH(LMP_BY_NODE!H$1,DA_LMP_Basis!$C$23:$C$35,0),MATCH(LMP_BY_NODE!$A24,DA_LMP_Basis!$C$23:$AF$23,0)))</f>
        <v>22.989677740203877</v>
      </c>
      <c r="I24" s="30">
        <f>ENERGY_PRICING!K$20*(1+INDEX(DA_LMP_Basis!$C$23:$AF$35,MATCH(LMP_BY_NODE!I$1,DA_LMP_Basis!$C$23:$C$35,0),MATCH(LMP_BY_NODE!$A24,DA_LMP_Basis!$C$23:$AF$23,0)))</f>
        <v>31.703056739624099</v>
      </c>
      <c r="J24" s="30">
        <f>ENERGY_PRICING!L$20*(1+INDEX(DA_LMP_Basis!$C$23:$AF$35,MATCH(LMP_BY_NODE!J$1,DA_LMP_Basis!$C$23:$C$35,0),MATCH(LMP_BY_NODE!$A24,DA_LMP_Basis!$C$23:$AF$23,0)))</f>
        <v>39.980800719712207</v>
      </c>
      <c r="K24" s="30">
        <f>ENERGY_PRICING!M$20*(1+INDEX(DA_LMP_Basis!$C$23:$AF$35,MATCH(LMP_BY_NODE!K$1,DA_LMP_Basis!$C$23:$C$35,0),MATCH(LMP_BY_NODE!$A24,DA_LMP_Basis!$C$23:$AF$23,0)))</f>
        <v>35.024091642210799</v>
      </c>
      <c r="L24" s="30">
        <f>ENERGY_PRICING!N$20*(1+INDEX(DA_LMP_Basis!$C$23:$AF$35,MATCH(LMP_BY_NODE!L$1,DA_LMP_Basis!$C$23:$C$35,0),MATCH(LMP_BY_NODE!$A24,DA_LMP_Basis!$C$23:$AF$23,0)))</f>
        <v>49.197441310131346</v>
      </c>
      <c r="M24" s="30">
        <f>ENERGY_PRICING!O$20*(1+INDEX(DA_LMP_Basis!$C$23:$AF$35,MATCH(LMP_BY_NODE!M$1,DA_LMP_Basis!$C$23:$C$35,0),MATCH(LMP_BY_NODE!$A24,DA_LMP_Basis!$C$23:$AF$23,0)))</f>
        <v>77.912892974497439</v>
      </c>
      <c r="N24" s="30">
        <f>ENERGY_PRICING!P$20*(1+INDEX(DA_LMP_Basis!$C$23:$AF$35,MATCH(LMP_BY_NODE!N$1,DA_LMP_Basis!$C$23:$C$35,0),MATCH(LMP_BY_NODE!$A24,DA_LMP_Basis!$C$23:$AF$23,0)))</f>
        <v>137.43358288317845</v>
      </c>
      <c r="O24" s="30">
        <f>ENERGY_PRICING!Q$20*(1+INDEX(DA_LMP_Basis!$C$23:$AF$35,MATCH(LMP_BY_NODE!O$1,DA_LMP_Basis!$C$23:$C$35,0),MATCH(LMP_BY_NODE!$A24,DA_LMP_Basis!$C$23:$AF$23,0)))</f>
        <v>134.85095715829581</v>
      </c>
      <c r="P24" s="30">
        <f>ENERGY_PRICING!R$20*(1+INDEX(DA_LMP_Basis!$C$23:$AF$35,MATCH(LMP_BY_NODE!P$1,DA_LMP_Basis!$C$23:$C$35,0),MATCH(LMP_BY_NODE!$A24,DA_LMP_Basis!$C$23:$AF$23,0)))</f>
        <v>110.44917935398304</v>
      </c>
      <c r="Q24" s="30">
        <f>ENERGY_PRICING!S$20*(1+INDEX(DA_LMP_Basis!$C$23:$AF$35,MATCH(LMP_BY_NODE!Q$1,DA_LMP_Basis!$C$23:$C$35,0),MATCH(LMP_BY_NODE!$A24,DA_LMP_Basis!$C$23:$AF$23,0)))</f>
        <v>85.389557945026056</v>
      </c>
      <c r="R24" s="30">
        <f>ENERGY_PRICING!T$20*(1+INDEX(DA_LMP_Basis!$C$23:$AF$35,MATCH(LMP_BY_NODE!R$1,DA_LMP_Basis!$C$23:$C$35,0),MATCH(LMP_BY_NODE!$A24,DA_LMP_Basis!$C$23:$AF$23,0)))</f>
        <v>45.914421623544051</v>
      </c>
      <c r="S24" s="30">
        <f>ENERGY_PRICING!U$20*(1+INDEX(DA_LMP_Basis!$C$23:$AF$35,MATCH(LMP_BY_NODE!S$1,DA_LMP_Basis!$C$23:$C$35,0),MATCH(LMP_BY_NODE!$A24,DA_LMP_Basis!$C$23:$AF$23,0)))</f>
        <v>39.646851623586443</v>
      </c>
      <c r="T24" s="30">
        <f>ENERGY_PRICING!V$20*(1+INDEX(DA_LMP_Basis!$C$23:$AF$35,MATCH(LMP_BY_NODE!T$1,DA_LMP_Basis!$C$23:$C$35,0),MATCH(LMP_BY_NODE!$A24,DA_LMP_Basis!$C$23:$AF$23,0)))</f>
        <v>42.415453472646895</v>
      </c>
      <c r="U24" s="30">
        <f>ENERGY_PRICING!W$20*(1+INDEX(DA_LMP_Basis!$C$23:$AF$35,MATCH(LMP_BY_NODE!U$1,DA_LMP_Basis!$C$23:$C$35,0),MATCH(LMP_BY_NODE!$A24,DA_LMP_Basis!$C$23:$AF$23,0)))</f>
        <v>89.167983264184912</v>
      </c>
      <c r="V24" s="30">
        <f>ENERGY_PRICING!X$20*(1+INDEX(DA_LMP_Basis!$C$23:$AF$35,MATCH(LMP_BY_NODE!V$1,DA_LMP_Basis!$C$23:$C$35,0),MATCH(LMP_BY_NODE!$A24,DA_LMP_Basis!$C$23:$AF$23,0)))</f>
        <v>64.126821058391641</v>
      </c>
      <c r="W24" s="30">
        <f>ENERGY_PRICING!Y$20*(1+INDEX(DA_LMP_Basis!$C$23:$AF$35,MATCH(LMP_BY_NODE!W$1,DA_LMP_Basis!$C$23:$C$35,0),MATCH(LMP_BY_NODE!$A24,DA_LMP_Basis!$C$23:$AF$23,0)))</f>
        <v>79.216083310301883</v>
      </c>
      <c r="X24" s="30">
        <f>ENERGY_PRICING!Z$20*(1+INDEX(DA_LMP_Basis!$C$23:$AF$35,MATCH(LMP_BY_NODE!X$1,DA_LMP_Basis!$C$23:$C$35,0),MATCH(LMP_BY_NODE!$A24,DA_LMP_Basis!$C$23:$AF$23,0)))</f>
        <v>77.986053944906004</v>
      </c>
      <c r="Y24" s="30">
        <f>ENERGY_PRICING!AA$20*(1+INDEX(DA_LMP_Basis!$C$23:$AF$35,MATCH(LMP_BY_NODE!Y$1,DA_LMP_Basis!$C$23:$C$35,0),MATCH(LMP_BY_NODE!$A24,DA_LMP_Basis!$C$23:$AF$23,0)))</f>
        <v>129.89290221701407</v>
      </c>
      <c r="Z24" s="30">
        <f>ENERGY_PRICING!AB$20*(1+INDEX(DA_LMP_Basis!$C$23:$AF$35,MATCH(LMP_BY_NODE!Z$1,DA_LMP_Basis!$C$23:$C$35,0),MATCH(LMP_BY_NODE!$A24,DA_LMP_Basis!$C$23:$AF$23,0)))</f>
        <v>235.36015929819044</v>
      </c>
      <c r="AA24" s="30">
        <f>ENERGY_PRICING!AC$20*(1+INDEX(DA_LMP_Basis!$C$23:$AF$35,MATCH(LMP_BY_NODE!AA$1,DA_LMP_Basis!$C$23:$C$35,0),MATCH(LMP_BY_NODE!$A24,DA_LMP_Basis!$C$23:$AF$23,0)))</f>
        <v>274.69137715469361</v>
      </c>
      <c r="AB24" s="30">
        <f>ENERGY_PRICING!AD$20*(1+INDEX(DA_LMP_Basis!$C$23:$AF$35,MATCH(LMP_BY_NODE!AB$1,DA_LMP_Basis!$C$23:$C$35,0),MATCH(LMP_BY_NODE!$A24,DA_LMP_Basis!$C$23:$AF$23,0)))</f>
        <v>277.65189363634545</v>
      </c>
      <c r="AC24" s="30">
        <f>ENERGY_PRICING!AE$20*(1+INDEX(DA_LMP_Basis!$C$23:$AF$35,MATCH(LMP_BY_NODE!AC$1,DA_LMP_Basis!$C$23:$C$35,0),MATCH(LMP_BY_NODE!$A24,DA_LMP_Basis!$C$23:$AF$23,0)))</f>
        <v>145.19351677326509</v>
      </c>
      <c r="AD24" s="30">
        <f>ENERGY_PRICING!AF$20*(1+INDEX(DA_LMP_Basis!$C$23:$AF$35,MATCH(LMP_BY_NODE!AD$1,DA_LMP_Basis!$C$23:$C$35,0),MATCH(LMP_BY_NODE!$A24,DA_LMP_Basis!$C$23:$AF$23,0)))</f>
        <v>68.991212992861421</v>
      </c>
      <c r="AE24" s="30">
        <f>ENERGY_PRICING!AG$20*(1+INDEX(DA_LMP_Basis!$C$23:$AF$35,MATCH(LMP_BY_NODE!AE$1,DA_LMP_Basis!$C$23:$C$35,0),MATCH(LMP_BY_NODE!$A24,DA_LMP_Basis!$C$23:$AF$23,0)))</f>
        <v>49.860421240708078</v>
      </c>
      <c r="AF24" s="30">
        <f>ENERGY_PRICING!AH$20*(1+INDEX(DA_LMP_Basis!$C$23:$AF$35,MATCH(LMP_BY_NODE!AF$1,DA_LMP_Basis!$C$23:$C$35,0),MATCH(LMP_BY_NODE!$A24,DA_LMP_Basis!$C$23:$AF$23,0)))</f>
        <v>50.843785109438578</v>
      </c>
      <c r="AG24" s="30">
        <f>ENERGY_PRICING!AI$20*(1+INDEX(DA_LMP_Basis!$C$23:$AF$35,MATCH(LMP_BY_NODE!AG$1,DA_LMP_Basis!$C$23:$C$35,0),MATCH(LMP_BY_NODE!$A24,DA_LMP_Basis!$C$23:$AF$23,0)))</f>
        <v>56.19585541676441</v>
      </c>
      <c r="AH24" s="30">
        <f>ENERGY_PRICING!AJ$20*(1+INDEX(DA_LMP_Basis!$C$23:$AF$35,MATCH(LMP_BY_NODE!AH$1,DA_LMP_Basis!$C$23:$C$35,0),MATCH(LMP_BY_NODE!$A24,DA_LMP_Basis!$C$23:$AF$23,0)))</f>
        <v>56.548196751490806</v>
      </c>
      <c r="AI24" s="30">
        <f>ENERGY_PRICING!AK$20*(1+INDEX(DA_LMP_Basis!$C$23:$AF$35,MATCH(LMP_BY_NODE!AI$1,DA_LMP_Basis!$C$23:$C$35,0),MATCH(LMP_BY_NODE!$A24,DA_LMP_Basis!$C$23:$AF$23,0)))</f>
        <v>47.038569121831181</v>
      </c>
      <c r="AJ24" s="30">
        <f>ENERGY_PRICING!AL$20*(1+INDEX(DA_LMP_Basis!$C$23:$AF$35,MATCH(LMP_BY_NODE!AJ$1,DA_LMP_Basis!$C$23:$C$35,0),MATCH(LMP_BY_NODE!$A24,DA_LMP_Basis!$C$23:$AF$23,0)))</f>
        <v>46.858509151370463</v>
      </c>
      <c r="AK24" s="30">
        <f>ENERGY_PRICING!AM$20*(1+INDEX(DA_LMP_Basis!$C$23:$AF$35,MATCH(LMP_BY_NODE!AK$1,DA_LMP_Basis!$C$23:$C$35,0),MATCH(LMP_BY_NODE!$A24,DA_LMP_Basis!$C$23:$AF$23,0)))</f>
        <v>97.710114415163773</v>
      </c>
      <c r="AL24" s="30">
        <f>ENERGY_PRICING!AN$20*(1+INDEX(DA_LMP_Basis!$C$23:$AF$35,MATCH(LMP_BY_NODE!AL$1,DA_LMP_Basis!$C$23:$C$35,0),MATCH(LMP_BY_NODE!$A24,DA_LMP_Basis!$C$23:$AF$23,0)))</f>
        <v>160.18428165575307</v>
      </c>
      <c r="AM24" s="30">
        <f>ENERGY_PRICING!AO$20*(1+INDEX(DA_LMP_Basis!$C$23:$AF$35,MATCH(LMP_BY_NODE!AM$1,DA_LMP_Basis!$C$23:$C$35,0),MATCH(LMP_BY_NODE!$A24,DA_LMP_Basis!$C$23:$AF$23,0)))</f>
        <v>189.73504837741805</v>
      </c>
      <c r="AN24" s="30">
        <f>ENERGY_PRICING!AP$20*(1+INDEX(DA_LMP_Basis!$C$23:$AF$35,MATCH(LMP_BY_NODE!AN$1,DA_LMP_Basis!$C$23:$C$35,0),MATCH(LMP_BY_NODE!$A24,DA_LMP_Basis!$C$23:$AF$23,0)))</f>
        <v>166.9081311867493</v>
      </c>
      <c r="AO24" s="30">
        <f>ENERGY_PRICING!AQ$20*(1+INDEX(DA_LMP_Basis!$C$23:$AF$35,MATCH(LMP_BY_NODE!AO$1,DA_LMP_Basis!$C$23:$C$35,0),MATCH(LMP_BY_NODE!$A24,DA_LMP_Basis!$C$23:$AF$23,0)))</f>
        <v>96.705045191681563</v>
      </c>
      <c r="AP24" s="30">
        <f>ENERGY_PRICING!AR$20*(1+INDEX(DA_LMP_Basis!$C$23:$AF$35,MATCH(LMP_BY_NODE!AP$1,DA_LMP_Basis!$C$23:$C$35,0),MATCH(LMP_BY_NODE!$A24,DA_LMP_Basis!$C$23:$AF$23,0)))</f>
        <v>58.323724765042442</v>
      </c>
      <c r="AQ24" s="30">
        <f>ENERGY_PRICING!AS$20*(1+INDEX(DA_LMP_Basis!$C$23:$AF$35,MATCH(LMP_BY_NODE!AQ$1,DA_LMP_Basis!$C$23:$C$35,0),MATCH(LMP_BY_NODE!$A24,DA_LMP_Basis!$C$23:$AF$23,0)))</f>
        <v>39.547734494527475</v>
      </c>
      <c r="AR24" s="30">
        <f>ENERGY_PRICING!AT$20*(1+INDEX(DA_LMP_Basis!$C$23:$AF$35,MATCH(LMP_BY_NODE!AR$1,DA_LMP_Basis!$C$23:$C$35,0),MATCH(LMP_BY_NODE!$A24,DA_LMP_Basis!$C$23:$AF$23,0)))</f>
        <v>40.056250735115057</v>
      </c>
      <c r="AS24" s="30">
        <f>ENERGY_PRICING!AU$20*(1+INDEX(DA_LMP_Basis!$C$23:$AF$35,MATCH(LMP_BY_NODE!AS$1,DA_LMP_Basis!$C$23:$C$35,0),MATCH(LMP_BY_NODE!$A24,DA_LMP_Basis!$C$23:$AF$23,0)))</f>
        <v>52.085743741262768</v>
      </c>
      <c r="AT24" s="30">
        <f>ENERGY_PRICING!AV$20*(1+INDEX(DA_LMP_Basis!$C$23:$AF$35,MATCH(LMP_BY_NODE!AT$1,DA_LMP_Basis!$C$23:$C$35,0),MATCH(LMP_BY_NODE!$A24,DA_LMP_Basis!$C$23:$AF$23,0)))</f>
        <v>52.412315164260249</v>
      </c>
      <c r="AU24" s="30">
        <f>ENERGY_PRICING!AW$20*(1+INDEX(DA_LMP_Basis!$C$23:$AF$35,MATCH(LMP_BY_NODE!AU$1,DA_LMP_Basis!$C$23:$C$35,0),MATCH(LMP_BY_NODE!$A24,DA_LMP_Basis!$C$23:$AF$23,0)))</f>
        <v>41.222599947235153</v>
      </c>
      <c r="AV24" s="30">
        <f>ENERGY_PRICING!AX$20*(1+INDEX(DA_LMP_Basis!$C$23:$AF$35,MATCH(LMP_BY_NODE!AV$1,DA_LMP_Basis!$C$23:$C$35,0),MATCH(LMP_BY_NODE!$A24,DA_LMP_Basis!$C$23:$AF$23,0)))</f>
        <v>41.064803052742285</v>
      </c>
      <c r="AW24" s="30">
        <f>ENERGY_PRICING!AY$20*(1+INDEX(DA_LMP_Basis!$C$23:$AF$35,MATCH(LMP_BY_NODE!AW$1,DA_LMP_Basis!$C$23:$C$35,0),MATCH(LMP_BY_NODE!$A24,DA_LMP_Basis!$C$23:$AF$23,0)))</f>
        <v>65.848961159091374</v>
      </c>
      <c r="AX24" s="30">
        <f>ENERGY_PRICING!AZ$20*(1+INDEX(DA_LMP_Basis!$C$23:$AF$35,MATCH(LMP_BY_NODE!AX$1,DA_LMP_Basis!$C$23:$C$35,0),MATCH(LMP_BY_NODE!$A24,DA_LMP_Basis!$C$23:$AF$23,0)))</f>
        <v>103.70446180928484</v>
      </c>
      <c r="AY24" s="30">
        <f>ENERGY_PRICING!BA$20*(1+INDEX(DA_LMP_Basis!$C$23:$AF$35,MATCH(LMP_BY_NODE!AY$1,DA_LMP_Basis!$C$23:$C$35,0),MATCH(LMP_BY_NODE!$A24,DA_LMP_Basis!$C$23:$AF$23,0)))</f>
        <v>185.80026518254684</v>
      </c>
      <c r="AZ24" s="30">
        <f>ENERGY_PRICING!BB$20*(1+INDEX(DA_LMP_Basis!$C$23:$AF$35,MATCH(LMP_BY_NODE!AZ$1,DA_LMP_Basis!$C$23:$C$35,0),MATCH(LMP_BY_NODE!$A24,DA_LMP_Basis!$C$23:$AF$23,0)))</f>
        <v>163.36879657232697</v>
      </c>
      <c r="BA24" s="30">
        <f>ENERGY_PRICING!BC$20*(1+INDEX(DA_LMP_Basis!$C$23:$AF$35,MATCH(LMP_BY_NODE!BA$1,DA_LMP_Basis!$C$23:$C$35,0),MATCH(LMP_BY_NODE!$A24,DA_LMP_Basis!$C$23:$AF$23,0)))</f>
        <v>92.497739952675602</v>
      </c>
      <c r="BB24" s="30">
        <f>ENERGY_PRICING!BD$20*(1+INDEX(DA_LMP_Basis!$C$23:$AF$35,MATCH(LMP_BY_NODE!BB$1,DA_LMP_Basis!$C$23:$C$35,0),MATCH(LMP_BY_NODE!$A24,DA_LMP_Basis!$C$23:$AF$23,0)))</f>
        <v>51.761363773619507</v>
      </c>
      <c r="BC24" s="30">
        <f>ENERGY_PRICING!BE$20*(1+INDEX(DA_LMP_Basis!$C$23:$AF$35,MATCH(LMP_BY_NODE!BC$1,DA_LMP_Basis!$C$23:$C$35,0),MATCH(LMP_BY_NODE!$A24,DA_LMP_Basis!$C$23:$AF$23,0)))</f>
        <v>34.702011702608459</v>
      </c>
      <c r="BD24" s="30">
        <f>ENERGY_PRICING!BF$20*(1+INDEX(DA_LMP_Basis!$C$23:$AF$35,MATCH(LMP_BY_NODE!BD$1,DA_LMP_Basis!$C$23:$C$35,0),MATCH(LMP_BY_NODE!$A24,DA_LMP_Basis!$C$23:$AF$23,0)))</f>
        <v>34.894753870176977</v>
      </c>
      <c r="BE24" s="30">
        <f>ENERGY_PRICING!BG$20*(1+INDEX(DA_LMP_Basis!$C$23:$AF$35,MATCH(LMP_BY_NODE!BE$1,DA_LMP_Basis!$C$23:$C$35,0),MATCH(LMP_BY_NODE!$A24,DA_LMP_Basis!$C$23:$AF$23,0)))</f>
        <v>45.405693047098509</v>
      </c>
      <c r="BF24" s="30">
        <f>ENERGY_PRICING!BH$20*(1+INDEX(DA_LMP_Basis!$C$23:$AF$35,MATCH(LMP_BY_NODE!BF$1,DA_LMP_Basis!$C$23:$C$35,0),MATCH(LMP_BY_NODE!$A24,DA_LMP_Basis!$C$23:$AF$23,0)))</f>
        <v>45.690381346150879</v>
      </c>
      <c r="BG24" s="30">
        <f>ENERGY_PRICING!BI$20*(1+INDEX(DA_LMP_Basis!$C$23:$AF$35,MATCH(LMP_BY_NODE!BG$1,DA_LMP_Basis!$C$23:$C$35,0),MATCH(LMP_BY_NODE!$A24,DA_LMP_Basis!$C$23:$AF$23,0)))</f>
        <v>36.642156660388672</v>
      </c>
      <c r="BH24" s="30">
        <f>ENERGY_PRICING!BJ$20*(1+INDEX(DA_LMP_Basis!$C$23:$AF$35,MATCH(LMP_BY_NODE!BH$1,DA_LMP_Basis!$C$23:$C$35,0),MATCH(LMP_BY_NODE!$A24,DA_LMP_Basis!$C$23:$AF$23,0)))</f>
        <v>36.501893345218562</v>
      </c>
      <c r="BI24" s="30">
        <f>ENERGY_PRICING!BK$20*(1+INDEX(DA_LMP_Basis!$C$23:$AF$35,MATCH(LMP_BY_NODE!BI$1,DA_LMP_Basis!$C$23:$C$35,0),MATCH(LMP_BY_NODE!$A24,DA_LMP_Basis!$C$23:$AF$23,0)))</f>
        <v>63.316441486062679</v>
      </c>
      <c r="BJ24" s="30">
        <f>ENERGY_PRICING!BL$20*(1+INDEX(DA_LMP_Basis!$C$23:$AF$35,MATCH(LMP_BY_NODE!BJ$1,DA_LMP_Basis!$C$23:$C$35,0),MATCH(LMP_BY_NODE!$A24,DA_LMP_Basis!$C$23:$AF$23,0)))</f>
        <v>100.13142691158941</v>
      </c>
      <c r="BK24" s="30">
        <f>ENERGY_PRICING!BM$20*(1+INDEX(DA_LMP_Basis!$C$23:$AF$35,MATCH(LMP_BY_NODE!BK$1,DA_LMP_Basis!$C$23:$C$35,0),MATCH(LMP_BY_NODE!$A24,DA_LMP_Basis!$C$23:$AF$23,0)))</f>
        <v>184.60242034063668</v>
      </c>
      <c r="BL24" s="30">
        <f>ENERGY_PRICING!BN$20*(1+INDEX(DA_LMP_Basis!$C$23:$AF$35,MATCH(LMP_BY_NODE!BL$1,DA_LMP_Basis!$C$23:$C$35,0),MATCH(LMP_BY_NODE!$A24,DA_LMP_Basis!$C$23:$AF$23,0)))</f>
        <v>162.29133601053388</v>
      </c>
      <c r="BM24" s="30">
        <f>ENERGY_PRICING!BO$20*(1+INDEX(DA_LMP_Basis!$C$23:$AF$35,MATCH(LMP_BY_NODE!BM$1,DA_LMP_Basis!$C$23:$C$35,0),MATCH(LMP_BY_NODE!$A24,DA_LMP_Basis!$C$23:$AF$23,0)))</f>
        <v>91.216932693598679</v>
      </c>
      <c r="BN24" s="30">
        <f>ENERGY_PRICING!BP$20*(1+INDEX(DA_LMP_Basis!$C$23:$AF$35,MATCH(LMP_BY_NODE!BN$1,DA_LMP_Basis!$C$23:$C$35,0),MATCH(LMP_BY_NODE!$A24,DA_LMP_Basis!$C$23:$AF$23,0)))</f>
        <v>49.763619584162115</v>
      </c>
      <c r="BO24" s="30">
        <f>ENERGY_PRICING!BQ$20*(1+INDEX(DA_LMP_Basis!$C$23:$AF$35,MATCH(LMP_BY_NODE!BO$1,DA_LMP_Basis!$C$23:$C$35,0),MATCH(LMP_BY_NODE!$A24,DA_LMP_Basis!$C$23:$AF$23,0)))</f>
        <v>33.22685442858316</v>
      </c>
      <c r="BP24" s="30">
        <f>ENERGY_PRICING!BR$20*(1+INDEX(DA_LMP_Basis!$C$23:$AF$35,MATCH(LMP_BY_NODE!BP$1,DA_LMP_Basis!$C$23:$C$35,0),MATCH(LMP_BY_NODE!$A24,DA_LMP_Basis!$C$23:$AF$23,0)))</f>
        <v>33.323467196933983</v>
      </c>
      <c r="BQ24" s="30">
        <f>ENERGY_PRICING!BS$20*(1+INDEX(DA_LMP_Basis!$C$23:$AF$35,MATCH(LMP_BY_NODE!BQ$1,DA_LMP_Basis!$C$23:$C$35,0),MATCH(LMP_BY_NODE!$A24,DA_LMP_Basis!$C$23:$AF$23,0)))</f>
        <v>43.372121215711971</v>
      </c>
      <c r="BR24" s="30">
        <f>ENERGY_PRICING!BT$20*(1+INDEX(DA_LMP_Basis!$C$23:$AF$35,MATCH(LMP_BY_NODE!BR$1,DA_LMP_Basis!$C$23:$C$35,0),MATCH(LMP_BY_NODE!$A24,DA_LMP_Basis!$C$23:$AF$23,0)))</f>
        <v>43.644059261066474</v>
      </c>
      <c r="BS24" s="30">
        <f>ENERGY_PRICING!BU$20*(1+INDEX(DA_LMP_Basis!$C$23:$AF$35,MATCH(LMP_BY_NODE!BS$1,DA_LMP_Basis!$C$23:$C$35,0),MATCH(LMP_BY_NODE!$A24,DA_LMP_Basis!$C$23:$AF$23,0)))</f>
        <v>35.247756996396312</v>
      </c>
      <c r="BT24" s="30">
        <f>ENERGY_PRICING!BV$20*(1+INDEX(DA_LMP_Basis!$C$23:$AF$35,MATCH(LMP_BY_NODE!BT$1,DA_LMP_Basis!$C$23:$C$35,0),MATCH(LMP_BY_NODE!$A24,DA_LMP_Basis!$C$23:$AF$23,0)))</f>
        <v>35.112831334284031</v>
      </c>
      <c r="BU24" s="30">
        <f>ENERGY_PRICING!BW$20*(1+INDEX(DA_LMP_Basis!$C$23:$AF$35,MATCH(LMP_BY_NODE!BU$1,DA_LMP_Basis!$C$23:$C$35,0),MATCH(LMP_BY_NODE!$A24,DA_LMP_Basis!$C$23:$AF$23,0)))</f>
        <v>62.545480170753741</v>
      </c>
      <c r="BV24" s="30">
        <f>ENERGY_PRICING!BX$20*(1+INDEX(DA_LMP_Basis!$C$23:$AF$35,MATCH(LMP_BY_NODE!BV$1,DA_LMP_Basis!$C$23:$C$35,0),MATCH(LMP_BY_NODE!$A24,DA_LMP_Basis!$C$23:$AF$23,0)))</f>
        <v>99.043707154183679</v>
      </c>
      <c r="BW24" s="30">
        <f>ENERGY_PRICING!BY$20*(1+INDEX(DA_LMP_Basis!$C$23:$AF$35,MATCH(LMP_BY_NODE!BW$1,DA_LMP_Basis!$C$23:$C$35,0),MATCH(LMP_BY_NODE!$A24,DA_LMP_Basis!$C$23:$AF$23,0)))</f>
        <v>184.10930523838056</v>
      </c>
      <c r="BX24" s="30">
        <f>ENERGY_PRICING!BZ$20*(1+INDEX(DA_LMP_Basis!$C$23:$AF$35,MATCH(LMP_BY_NODE!BX$1,DA_LMP_Basis!$C$23:$C$35,0),MATCH(LMP_BY_NODE!$A24,DA_LMP_Basis!$C$23:$AF$23,0)))</f>
        <v>161.84777933564911</v>
      </c>
      <c r="BY24" s="30">
        <f>ENERGY_PRICING!CA$20*(1+INDEX(DA_LMP_Basis!$C$23:$AF$35,MATCH(LMP_BY_NODE!BY$1,DA_LMP_Basis!$C$23:$C$35,0),MATCH(LMP_BY_NODE!$A24,DA_LMP_Basis!$C$23:$AF$23,0)))</f>
        <v>90.689664569687963</v>
      </c>
      <c r="BZ24" s="30">
        <f>ENERGY_PRICING!CB$20*(1+INDEX(DA_LMP_Basis!$C$23:$AF$35,MATCH(LMP_BY_NODE!BZ$1,DA_LMP_Basis!$C$23:$C$35,0),MATCH(LMP_BY_NODE!$A24,DA_LMP_Basis!$C$23:$AF$23,0)))</f>
        <v>48.941211041921427</v>
      </c>
      <c r="CA24" s="30">
        <f>ENERGY_PRICING!CC$20*(1+INDEX(DA_LMP_Basis!$C$23:$AF$35,MATCH(LMP_BY_NODE!CA$1,DA_LMP_Basis!$C$23:$C$35,0),MATCH(LMP_BY_NODE!$A24,DA_LMP_Basis!$C$23:$AF$23,0)))</f>
        <v>32.619578507216865</v>
      </c>
      <c r="CB24" s="30">
        <f>ENERGY_PRICING!CD$20*(1+INDEX(DA_LMP_Basis!$C$23:$AF$35,MATCH(LMP_BY_NODE!CB$1,DA_LMP_Basis!$C$23:$C$35,0),MATCH(LMP_BY_NODE!$A24,DA_LMP_Basis!$C$23:$AF$23,0)))</f>
        <v>32.676617820921038</v>
      </c>
      <c r="CC24" s="30">
        <f>ENERGY_PRICING!CE$20*(1+INDEX(DA_LMP_Basis!$C$23:$AF$35,MATCH(LMP_BY_NODE!CC$1,DA_LMP_Basis!$C$23:$C$35,0),MATCH(LMP_BY_NODE!$A24,DA_LMP_Basis!$C$23:$AF$23,0)))</f>
        <v>42.534963558481316</v>
      </c>
      <c r="CD24" s="30">
        <f>ENERGY_PRICING!CF$20*(1+INDEX(DA_LMP_Basis!$C$23:$AF$35,MATCH(LMP_BY_NODE!CD$1,DA_LMP_Basis!$C$23:$C$35,0),MATCH(LMP_BY_NODE!$A24,DA_LMP_Basis!$C$23:$AF$23,0)))</f>
        <v>42.801652724819071</v>
      </c>
      <c r="CE24" s="30">
        <f>ENERGY_PRICING!CG$20*(1+INDEX(DA_LMP_Basis!$C$23:$AF$35,MATCH(LMP_BY_NODE!CE$1,DA_LMP_Basis!$C$23:$C$35,0),MATCH(LMP_BY_NODE!$A24,DA_LMP_Basis!$C$23:$AF$23,0)))</f>
        <v>34.673726446831147</v>
      </c>
      <c r="CF24" s="30">
        <f>ENERGY_PRICING!CH$20*(1+INDEX(DA_LMP_Basis!$C$23:$AF$35,MATCH(LMP_BY_NODE!CF$1,DA_LMP_Basis!$C$23:$C$35,0),MATCH(LMP_BY_NODE!$A24,DA_LMP_Basis!$C$23:$AF$23,0)))</f>
        <v>34.540998128850028</v>
      </c>
      <c r="CG24" s="30">
        <f>ENERGY_PRICING!CI$20*(1+INDEX(DA_LMP_Basis!$C$23:$AF$35,MATCH(LMP_BY_NODE!CG$1,DA_LMP_Basis!$C$23:$C$35,0),MATCH(LMP_BY_NODE!$A24,DA_LMP_Basis!$C$23:$AF$23,0)))</f>
        <v>62.228099609822451</v>
      </c>
      <c r="CH24" s="30">
        <f>ENERGY_PRICING!CJ$20*(1+INDEX(DA_LMP_Basis!$C$23:$AF$35,MATCH(LMP_BY_NODE!CH$1,DA_LMP_Basis!$C$23:$C$35,0),MATCH(LMP_BY_NODE!$A24,DA_LMP_Basis!$C$23:$AF$23,0)))</f>
        <v>98.595927090662414</v>
      </c>
      <c r="CI24" s="30">
        <f>ENERGY_PRICING!CK$20*(1+INDEX(DA_LMP_Basis!$C$23:$AF$35,MATCH(LMP_BY_NODE!CI$1,DA_LMP_Basis!$C$23:$C$35,0),MATCH(LMP_BY_NODE!$A24,DA_LMP_Basis!$C$23:$AF$23,0)))</f>
        <v>185.95718943199833</v>
      </c>
      <c r="CJ24" s="30">
        <f>ENERGY_PRICING!CL$20*(1+INDEX(DA_LMP_Basis!$C$23:$AF$35,MATCH(LMP_BY_NODE!CJ$1,DA_LMP_Basis!$C$23:$C$35,0),MATCH(LMP_BY_NODE!$A24,DA_LMP_Basis!$C$23:$AF$23,0)))</f>
        <v>163.50994982027461</v>
      </c>
      <c r="CK24" s="30">
        <f>ENERGY_PRICING!CM$20*(1+INDEX(DA_LMP_Basis!$C$23:$AF$35,MATCH(LMP_BY_NODE!CK$1,DA_LMP_Basis!$C$23:$C$35,0),MATCH(LMP_BY_NODE!$A24,DA_LMP_Basis!$C$23:$AF$23,0)))</f>
        <v>92.665532734169858</v>
      </c>
      <c r="CL24" s="30">
        <f>ENERGY_PRICING!CN$20*(1+INDEX(DA_LMP_Basis!$C$23:$AF$35,MATCH(LMP_BY_NODE!CL$1,DA_LMP_Basis!$C$23:$C$35,0),MATCH(LMP_BY_NODE!$A24,DA_LMP_Basis!$C$23:$AF$23,0)))</f>
        <v>52.023079228374648</v>
      </c>
      <c r="CM24" s="30">
        <f>ENERGY_PRICING!CO$20*(1+INDEX(DA_LMP_Basis!$C$23:$AF$35,MATCH(LMP_BY_NODE!CM$1,DA_LMP_Basis!$C$23:$C$35,0),MATCH(LMP_BY_NODE!$A24,DA_LMP_Basis!$C$23:$AF$23,0)))</f>
        <v>34.895265402879147</v>
      </c>
      <c r="CN24" s="30">
        <f>ENERGY_PRICING!CP$20*(1+INDEX(DA_LMP_Basis!$C$23:$AF$35,MATCH(LMP_BY_NODE!CN$1,DA_LMP_Basis!$C$23:$C$35,0),MATCH(LMP_BY_NODE!$A24,DA_LMP_Basis!$C$23:$AF$23,0)))</f>
        <v>35.100601049414777</v>
      </c>
      <c r="CO24" s="30">
        <f>ENERGY_PRICING!CQ$20*(1+INDEX(DA_LMP_Basis!$C$23:$AF$35,MATCH(LMP_BY_NODE!CO$1,DA_LMP_Basis!$C$23:$C$35,0),MATCH(LMP_BY_NODE!$A24,DA_LMP_Basis!$C$23:$AF$23,0)))</f>
        <v>45.67210211961001</v>
      </c>
      <c r="CP24" s="30">
        <f>ENERGY_PRICING!CR$20*(1+INDEX(DA_LMP_Basis!$C$23:$AF$35,MATCH(LMP_BY_NODE!CP$1,DA_LMP_Basis!$C$23:$C$35,0),MATCH(LMP_BY_NODE!$A24,DA_LMP_Basis!$C$23:$AF$23,0)))</f>
        <v>45.95846077188498</v>
      </c>
      <c r="CQ24" s="30">
        <f>ENERGY_PRICING!CS$20*(1+INDEX(DA_LMP_Basis!$C$23:$AF$35,MATCH(LMP_BY_NODE!CQ$1,DA_LMP_Basis!$C$23:$C$35,0),MATCH(LMP_BY_NODE!$A24,DA_LMP_Basis!$C$23:$AF$23,0)))</f>
        <v>36.82483067045365</v>
      </c>
      <c r="CR24" s="30">
        <f>ENERGY_PRICING!CT$20*(1+INDEX(DA_LMP_Basis!$C$23:$AF$35,MATCH(LMP_BY_NODE!CR$1,DA_LMP_Basis!$C$23:$C$35,0),MATCH(LMP_BY_NODE!$A24,DA_LMP_Basis!$C$23:$AF$23,0)))</f>
        <v>36.68386809343373</v>
      </c>
      <c r="CS24" s="30">
        <f>ENERGY_PRICING!CU$20*(1+INDEX(DA_LMP_Basis!$C$23:$AF$35,MATCH(LMP_BY_NODE!CS$1,DA_LMP_Basis!$C$23:$C$35,0),MATCH(LMP_BY_NODE!$A24,DA_LMP_Basis!$C$23:$AF$23,0)))</f>
        <v>63.41744165029769</v>
      </c>
      <c r="CT24" s="30">
        <f>ENERGY_PRICING!CV$20*(1+INDEX(DA_LMP_Basis!$C$23:$AF$35,MATCH(LMP_BY_NODE!CT$1,DA_LMP_Basis!$C$23:$C$35,0),MATCH(LMP_BY_NODE!$A24,DA_LMP_Basis!$C$23:$AF$23,0)))</f>
        <v>100.27392417047668</v>
      </c>
      <c r="CU24" s="30">
        <f>ENERGY_PRICING!CW$20*(1+INDEX(DA_LMP_Basis!$C$23:$AF$35,MATCH(LMP_BY_NODE!CU$1,DA_LMP_Basis!$C$23:$C$35,0),MATCH(LMP_BY_NODE!$A24,DA_LMP_Basis!$C$23:$AF$23,0)))</f>
        <v>187.50953222279895</v>
      </c>
      <c r="CV24" s="30">
        <f>ENERGY_PRICING!CX$20*(1+INDEX(DA_LMP_Basis!$C$23:$AF$35,MATCH(LMP_BY_NODE!CV$1,DA_LMP_Basis!$C$23:$C$35,0),MATCH(LMP_BY_NODE!$A24,DA_LMP_Basis!$C$23:$AF$23,0)))</f>
        <v>164.90628102858389</v>
      </c>
      <c r="CW24" s="30">
        <f>ENERGY_PRICING!CY$20*(1+INDEX(DA_LMP_Basis!$C$23:$AF$35,MATCH(LMP_BY_NODE!CW$1,DA_LMP_Basis!$C$23:$C$35,0),MATCH(LMP_BY_NODE!$A24,DA_LMP_Basis!$C$23:$AF$23,0)))</f>
        <v>94.325390376385499</v>
      </c>
      <c r="CX24" s="30">
        <f>ENERGY_PRICING!CZ$20*(1+INDEX(DA_LMP_Basis!$C$23:$AF$35,MATCH(LMP_BY_NODE!CX$1,DA_LMP_Basis!$C$23:$C$35,0),MATCH(LMP_BY_NODE!$A24,DA_LMP_Basis!$C$23:$AF$23,0)))</f>
        <v>54.612048752526611</v>
      </c>
      <c r="CY24" s="30">
        <f>ENERGY_PRICING!DA$20*(1+INDEX(DA_LMP_Basis!$C$23:$AF$35,MATCH(LMP_BY_NODE!CY$1,DA_LMP_Basis!$C$23:$C$35,0),MATCH(LMP_BY_NODE!$A24,DA_LMP_Basis!$C$23:$AF$23,0)))</f>
        <v>36.806990260314421</v>
      </c>
      <c r="CZ24" s="30">
        <f>ENERGY_PRICING!DB$20*(1+INDEX(DA_LMP_Basis!$C$23:$AF$35,MATCH(LMP_BY_NODE!CZ$1,DA_LMP_Basis!$C$23:$C$35,0),MATCH(LMP_BY_NODE!$A24,DA_LMP_Basis!$C$23:$AF$23,0)))</f>
        <v>37.136904462134069</v>
      </c>
      <c r="DA24" s="30">
        <f>ENERGY_PRICING!DC$20*(1+INDEX(DA_LMP_Basis!$C$23:$AF$35,MATCH(LMP_BY_NODE!DA$1,DA_LMP_Basis!$C$23:$C$35,0),MATCH(LMP_BY_NODE!$A24,DA_LMP_Basis!$C$23:$AF$23,0)))</f>
        <v>48.307502349738364</v>
      </c>
      <c r="DB24" s="30">
        <f>ENERGY_PRICING!DD$20*(1+INDEX(DA_LMP_Basis!$C$23:$AF$35,MATCH(LMP_BY_NODE!DB$1,DA_LMP_Basis!$C$23:$C$35,0),MATCH(LMP_BY_NODE!$A24,DA_LMP_Basis!$C$23:$AF$23,0)))</f>
        <v>48.610384648245521</v>
      </c>
      <c r="DC24" s="30">
        <f>ENERGY_PRICING!DE$20*(1+INDEX(DA_LMP_Basis!$C$23:$AF$35,MATCH(LMP_BY_NODE!DC$1,DA_LMP_Basis!$C$23:$C$35,0),MATCH(LMP_BY_NODE!$A24,DA_LMP_Basis!$C$23:$AF$23,0)))</f>
        <v>38.631897988489222</v>
      </c>
      <c r="DD24" s="30">
        <f>ENERGY_PRICING!DF$20*(1+INDEX(DA_LMP_Basis!$C$23:$AF$35,MATCH(LMP_BY_NODE!DD$1,DA_LMP_Basis!$C$23:$C$35,0),MATCH(LMP_BY_NODE!$A24,DA_LMP_Basis!$C$23:$AF$23,0)))</f>
        <v>38.484018098847336</v>
      </c>
      <c r="DE24" s="30">
        <f>ENERGY_PRICING!DG$20*(1+INDEX(DA_LMP_Basis!$C$23:$AF$35,MATCH(LMP_BY_NODE!DE$1,DA_LMP_Basis!$C$23:$C$35,0),MATCH(LMP_BY_NODE!$A24,DA_LMP_Basis!$C$23:$AF$23,0)))</f>
        <v>64.416566243009981</v>
      </c>
      <c r="DF24" s="30">
        <f>ENERGY_PRICING!DH$20*(1+INDEX(DA_LMP_Basis!$C$23:$AF$35,MATCH(LMP_BY_NODE!DF$1,DA_LMP_Basis!$C$23:$C$35,0),MATCH(LMP_BY_NODE!$A24,DA_LMP_Basis!$C$23:$AF$23,0)))</f>
        <v>101.6835507470937</v>
      </c>
      <c r="DG24" s="30">
        <f>ENERGY_PRICING!DI$20*(1+INDEX(DA_LMP_Basis!$C$23:$AF$35,MATCH(LMP_BY_NODE!DG$1,DA_LMP_Basis!$C$23:$C$35,0),MATCH(LMP_BY_NODE!$A24,DA_LMP_Basis!$C$23:$AF$23,0)))</f>
        <v>189.88855310321628</v>
      </c>
      <c r="DH24" s="30">
        <f>ENERGY_PRICING!DJ$20*(1+INDEX(DA_LMP_Basis!$C$23:$AF$35,MATCH(LMP_BY_NODE!DH$1,DA_LMP_Basis!$C$23:$C$35,0),MATCH(LMP_BY_NODE!$A24,DA_LMP_Basis!$C$23:$AF$23,0)))</f>
        <v>167.04620857566445</v>
      </c>
      <c r="DI24" s="30">
        <f>ENERGY_PRICING!DK$20*(1+INDEX(DA_LMP_Basis!$C$23:$AF$35,MATCH(LMP_BY_NODE!DI$1,DA_LMP_Basis!$C$23:$C$35,0),MATCH(LMP_BY_NODE!$A24,DA_LMP_Basis!$C$23:$AF$23,0)))</f>
        <v>96.869181614218093</v>
      </c>
      <c r="DJ24" s="30">
        <f>ENERGY_PRICING!DL$20*(1+INDEX(DA_LMP_Basis!$C$23:$AF$35,MATCH(LMP_BY_NODE!DJ$1,DA_LMP_Basis!$C$23:$C$35,0),MATCH(LMP_BY_NODE!$A24,DA_LMP_Basis!$C$23:$AF$23,0)))</f>
        <v>58.57973719944804</v>
      </c>
      <c r="DK24" s="30">
        <f>ENERGY_PRICING!DM$20*(1+INDEX(DA_LMP_Basis!$C$23:$AF$35,MATCH(LMP_BY_NODE!DK$1,DA_LMP_Basis!$C$23:$C$35,0),MATCH(LMP_BY_NODE!$A24,DA_LMP_Basis!$C$23:$AF$23,0)))</f>
        <v>39.736777019014518</v>
      </c>
      <c r="DL24" s="30">
        <f>ENERGY_PRICING!DN$20*(1+INDEX(DA_LMP_Basis!$C$23:$AF$35,MATCH(LMP_BY_NODE!DL$1,DA_LMP_Basis!$C$23:$C$35,0),MATCH(LMP_BY_NODE!$A24,DA_LMP_Basis!$C$23:$AF$23,0)))</f>
        <v>40.257612315085545</v>
      </c>
      <c r="DM24" s="30">
        <f>ENERGY_PRICING!DO$20*(1+INDEX(DA_LMP_Basis!$C$23:$AF$35,MATCH(LMP_BY_NODE!DM$1,DA_LMP_Basis!$C$23:$C$35,0),MATCH(LMP_BY_NODE!$A24,DA_LMP_Basis!$C$23:$AF$23,0)))</f>
        <v>52.346347515179048</v>
      </c>
      <c r="DN24" s="30">
        <f>ENERGY_PRICING!DP$20*(1+INDEX(DA_LMP_Basis!$C$23:$AF$35,MATCH(LMP_BY_NODE!DN$1,DA_LMP_Basis!$C$23:$C$35,0),MATCH(LMP_BY_NODE!$A24,DA_LMP_Basis!$C$23:$AF$23,0)))</f>
        <v>52.674552892866878</v>
      </c>
      <c r="DO24" s="30">
        <f>ENERGY_PRICING!DQ$20*(1+INDEX(DA_LMP_Basis!$C$23:$AF$35,MATCH(LMP_BY_NODE!DO$1,DA_LMP_Basis!$C$23:$C$35,0),MATCH(LMP_BY_NODE!$A24,DA_LMP_Basis!$C$23:$AF$23,0)))</f>
        <v>41.401293322691792</v>
      </c>
      <c r="DP24" s="30">
        <f>ENERGY_PRICING!DR$20*(1+INDEX(DA_LMP_Basis!$C$23:$AF$35,MATCH(LMP_BY_NODE!DP$1,DA_LMP_Basis!$C$23:$C$35,0),MATCH(LMP_BY_NODE!$A24,DA_LMP_Basis!$C$23:$AF$23,0)))</f>
        <v>41.242812403907642</v>
      </c>
      <c r="DQ24" s="30">
        <f>ENERGY_PRICING!DS$20*(1+INDEX(DA_LMP_Basis!$C$23:$AF$35,MATCH(LMP_BY_NODE!DQ$1,DA_LMP_Basis!$C$23:$C$35,0),MATCH(LMP_BY_NODE!$A24,DA_LMP_Basis!$C$23:$AF$23,0)))</f>
        <v>65.947760436899998</v>
      </c>
      <c r="DR24" s="30">
        <f>ENERGY_PRICING!DT$20*(1+INDEX(DA_LMP_Basis!$C$23:$AF$35,MATCH(LMP_BY_NODE!DR$1,DA_LMP_Basis!$C$23:$C$35,0),MATCH(LMP_BY_NODE!$A24,DA_LMP_Basis!$C$23:$AF$23,0)))</f>
        <v>103.84385392190569</v>
      </c>
      <c r="DS24" s="30">
        <f>ENERGY_PRICING!DU$20*(1+INDEX(DA_LMP_Basis!$C$23:$AF$35,MATCH(LMP_BY_NODE!DS$1,DA_LMP_Basis!$C$23:$C$35,0),MATCH(LMP_BY_NODE!$A24,DA_LMP_Basis!$C$23:$AF$23,0)))</f>
        <v>192.63436462527116</v>
      </c>
      <c r="DT24" s="30">
        <f>ENERGY_PRICING!DV$20*(1+INDEX(DA_LMP_Basis!$C$23:$AF$35,MATCH(LMP_BY_NODE!DT$1,DA_LMP_Basis!$C$23:$C$35,0),MATCH(LMP_BY_NODE!$A24,DA_LMP_Basis!$C$23:$AF$23,0)))</f>
        <v>169.51606403742301</v>
      </c>
      <c r="DU24" s="30">
        <f>ENERGY_PRICING!DW$20*(1+INDEX(DA_LMP_Basis!$C$23:$AF$35,MATCH(LMP_BY_NODE!DU$1,DA_LMP_Basis!$C$23:$C$35,0),MATCH(LMP_BY_NODE!$A24,DA_LMP_Basis!$C$23:$AF$23,0)))</f>
        <v>99.805167316587287</v>
      </c>
      <c r="DV24" s="30">
        <f>ENERGY_PRICING!DX$20*(1+INDEX(DA_LMP_Basis!$C$23:$AF$35,MATCH(LMP_BY_NODE!DV$1,DA_LMP_Basis!$C$23:$C$35,0),MATCH(LMP_BY_NODE!$A24,DA_LMP_Basis!$C$23:$AF$23,0)))</f>
        <v>63.159152514024832</v>
      </c>
      <c r="DW24" s="30">
        <f>ENERGY_PRICING!DY$20*(1+INDEX(DA_LMP_Basis!$C$23:$AF$35,MATCH(LMP_BY_NODE!DW$1,DA_LMP_Basis!$C$23:$C$35,0),MATCH(LMP_BY_NODE!$A24,DA_LMP_Basis!$C$23:$AF$23,0)))</f>
        <v>43.118269928732673</v>
      </c>
      <c r="DX24" s="30">
        <f>ENERGY_PRICING!DZ$20*(1+INDEX(DA_LMP_Basis!$C$23:$AF$35,MATCH(LMP_BY_NODE!DX$1,DA_LMP_Basis!$C$23:$C$35,0),MATCH(LMP_BY_NODE!$A24,DA_LMP_Basis!$C$23:$AF$23,0)))</f>
        <v>43.859461987837605</v>
      </c>
      <c r="DY24" s="30">
        <f>ENERGY_PRICING!EA$20*(1+INDEX(DA_LMP_Basis!$C$23:$AF$35,MATCH(LMP_BY_NODE!DY$1,DA_LMP_Basis!$C$23:$C$35,0),MATCH(LMP_BY_NODE!$A24,DA_LMP_Basis!$C$23:$AF$23,0)))</f>
        <v>57.007890287816444</v>
      </c>
      <c r="DZ24" s="30">
        <f>ENERGY_PRICING!EB$20*(1+INDEX(DA_LMP_Basis!$C$23:$AF$35,MATCH(LMP_BY_NODE!DZ$1,DA_LMP_Basis!$C$23:$C$35,0),MATCH(LMP_BY_NODE!$A24,DA_LMP_Basis!$C$23:$AF$23,0)))</f>
        <v>57.365322984676027</v>
      </c>
      <c r="EA24" s="30">
        <f>ENERGY_PRICING!EC$20*(1+INDEX(DA_LMP_Basis!$C$23:$AF$35,MATCH(LMP_BY_NODE!EA$1,DA_LMP_Basis!$C$23:$C$35,0),MATCH(LMP_BY_NODE!$A24,DA_LMP_Basis!$C$23:$AF$23,0)))</f>
        <v>44.597666116378498</v>
      </c>
      <c r="EB24" s="30">
        <f>ENERGY_PRICING!ED$20*(1+INDEX(DA_LMP_Basis!$C$23:$AF$35,MATCH(LMP_BY_NODE!EB$1,DA_LMP_Basis!$C$23:$C$35,0),MATCH(LMP_BY_NODE!$A24,DA_LMP_Basis!$C$23:$AF$23,0)))</f>
        <v>44.426949732069843</v>
      </c>
      <c r="EC24" s="30">
        <f>ENERGY_PRICING!EE$20*(1+INDEX(DA_LMP_Basis!$C$23:$AF$35,MATCH(LMP_BY_NODE!EC$1,DA_LMP_Basis!$C$23:$C$35,0),MATCH(LMP_BY_NODE!$A24,DA_LMP_Basis!$C$23:$AF$23,0)))</f>
        <v>67.715029776439934</v>
      </c>
      <c r="ED24" s="30">
        <f>ENERGY_PRICING!EF$20*(1+INDEX(DA_LMP_Basis!$C$23:$AF$35,MATCH(LMP_BY_NODE!ED$1,DA_LMP_Basis!$C$23:$C$35,0),MATCH(LMP_BY_NODE!$A24,DA_LMP_Basis!$C$23:$AF$23,0)))</f>
        <v>106.33722646745896</v>
      </c>
      <c r="EE24" s="30">
        <f>ENERGY_PRICING!EG$20*(1+INDEX(DA_LMP_Basis!$C$23:$AF$35,MATCH(LMP_BY_NODE!EE$1,DA_LMP_Basis!$C$23:$C$35,0),MATCH(LMP_BY_NODE!$A24,DA_LMP_Basis!$C$23:$AF$23,0)))</f>
        <v>193.95291535356569</v>
      </c>
      <c r="EF24" s="30">
        <f>ENERGY_PRICING!EH$20*(1+INDEX(DA_LMP_Basis!$C$23:$AF$35,MATCH(LMP_BY_NODE!EF$1,DA_LMP_Basis!$C$23:$C$35,0),MATCH(LMP_BY_NODE!$A24,DA_LMP_Basis!$C$23:$AF$23,0)))</f>
        <v>170.7020994559964</v>
      </c>
      <c r="EG24" s="30">
        <f>ENERGY_PRICING!EI$20*(1+INDEX(DA_LMP_Basis!$C$23:$AF$35,MATCH(LMP_BY_NODE!EG$1,DA_LMP_Basis!$C$23:$C$35,0),MATCH(LMP_BY_NODE!$A24,DA_LMP_Basis!$C$23:$AF$23,0)))</f>
        <v>101.21504051983766</v>
      </c>
      <c r="EH24" s="30">
        <f>ENERGY_PRICING!EJ$20*(1+INDEX(DA_LMP_Basis!$C$23:$AF$35,MATCH(LMP_BY_NODE!EH$1,DA_LMP_Basis!$C$23:$C$35,0),MATCH(LMP_BY_NODE!$A24,DA_LMP_Basis!$C$23:$AF$23,0)))</f>
        <v>65.358207820515702</v>
      </c>
      <c r="EI24" s="30">
        <f>ENERGY_PRICING!EK$20*(1+INDEX(DA_LMP_Basis!$C$23:$AF$35,MATCH(LMP_BY_NODE!EI$1,DA_LMP_Basis!$C$23:$C$35,0),MATCH(LMP_BY_NODE!$A24,DA_LMP_Basis!$C$23:$AF$23,0)))</f>
        <v>44.7420776456932</v>
      </c>
      <c r="EJ24" s="30">
        <f>ENERGY_PRICING!EL$20*(1+INDEX(DA_LMP_Basis!$C$23:$AF$35,MATCH(LMP_BY_NODE!EJ$1,DA_LMP_Basis!$C$23:$C$35,0),MATCH(LMP_BY_NODE!$A24,DA_LMP_Basis!$C$23:$AF$23,0)))</f>
        <v>45.589085988271769</v>
      </c>
      <c r="EK24" s="30">
        <f>ENERGY_PRICING!EM$20*(1+INDEX(DA_LMP_Basis!$C$23:$AF$35,MATCH(LMP_BY_NODE!EK$1,DA_LMP_Basis!$C$23:$C$35,0),MATCH(LMP_BY_NODE!$A24,DA_LMP_Basis!$C$23:$AF$23,0)))</f>
        <v>59.246383559647988</v>
      </c>
      <c r="EL24" s="30">
        <f>ENERGY_PRICING!EN$20*(1+INDEX(DA_LMP_Basis!$C$23:$AF$35,MATCH(LMP_BY_NODE!EL$1,DA_LMP_Basis!$C$23:$C$35,0),MATCH(LMP_BY_NODE!$A24,DA_LMP_Basis!$C$23:$AF$23,0)))</f>
        <v>59.617851343282631</v>
      </c>
      <c r="EM24" s="30">
        <f>ENERGY_PRICING!EO$20*(1+INDEX(DA_LMP_Basis!$C$23:$AF$35,MATCH(LMP_BY_NODE!EM$1,DA_LMP_Basis!$C$23:$C$35,0),MATCH(LMP_BY_NODE!$A24,DA_LMP_Basis!$C$23:$AF$23,0)))</f>
        <v>46.132578342204738</v>
      </c>
      <c r="EN24" s="30">
        <f>ENERGY_PRICING!EP$20*(1+INDEX(DA_LMP_Basis!$C$23:$AF$35,MATCH(LMP_BY_NODE!EN$1,DA_LMP_Basis!$C$23:$C$35,0),MATCH(LMP_BY_NODE!$A24,DA_LMP_Basis!$C$23:$AF$23,0)))</f>
        <v>45.955986433720881</v>
      </c>
      <c r="EO24" s="30">
        <f>ENERGY_PRICING!EQ$20*(1+INDEX(DA_LMP_Basis!$C$23:$AF$35,MATCH(LMP_BY_NODE!EO$1,DA_LMP_Basis!$C$23:$C$35,0),MATCH(LMP_BY_NODE!$A24,DA_LMP_Basis!$C$23:$AF$23,0)))</f>
        <v>68.563680259557998</v>
      </c>
      <c r="EP24" s="30">
        <f>ENERGY_PRICING!ER$20*(1+INDEX(DA_LMP_Basis!$C$23:$AF$35,MATCH(LMP_BY_NODE!EP$1,DA_LMP_Basis!$C$23:$C$35,0),MATCH(LMP_BY_NODE!$A24,DA_LMP_Basis!$C$23:$AF$23,0)))</f>
        <v>107.53455489275036</v>
      </c>
      <c r="EQ24" s="30">
        <f>ENERGY_PRICING!ES$20*(1+INDEX(DA_LMP_Basis!$C$23:$AF$35,MATCH(LMP_BY_NODE!EQ$1,DA_LMP_Basis!$C$23:$C$35,0),MATCH(LMP_BY_NODE!$A24,DA_LMP_Basis!$C$23:$AF$23,0)))</f>
        <v>196.02831332028111</v>
      </c>
      <c r="ER24" s="30">
        <f>ENERGY_PRICING!ET$20*(1+INDEX(DA_LMP_Basis!$C$23:$AF$35,MATCH(LMP_BY_NODE!ER$1,DA_LMP_Basis!$C$23:$C$35,0),MATCH(LMP_BY_NODE!$A24,DA_LMP_Basis!$C$23:$AF$23,0)))</f>
        <v>172.56891841361323</v>
      </c>
      <c r="ES24" s="30">
        <f>ENERGY_PRICING!EU$20*(1+INDEX(DA_LMP_Basis!$C$23:$AF$35,MATCH(LMP_BY_NODE!ES$1,DA_LMP_Basis!$C$23:$C$35,0),MATCH(LMP_BY_NODE!$A24,DA_LMP_Basis!$C$23:$AF$23,0)))</f>
        <v>103.43418000121132</v>
      </c>
      <c r="ET24" s="30">
        <f>ENERGY_PRICING!EV$20*(1+INDEX(DA_LMP_Basis!$C$23:$AF$35,MATCH(LMP_BY_NODE!ET$1,DA_LMP_Basis!$C$23:$C$35,0),MATCH(LMP_BY_NODE!$A24,DA_LMP_Basis!$C$23:$AF$23,0)))</f>
        <v>68.819519405917475</v>
      </c>
      <c r="EU24" s="30">
        <f>ENERGY_PRICING!EW$20*(1+INDEX(DA_LMP_Basis!$C$23:$AF$35,MATCH(LMP_BY_NODE!EU$1,DA_LMP_Basis!$C$23:$C$35,0),MATCH(LMP_BY_NODE!$A24,DA_LMP_Basis!$C$23:$AF$23,0)))</f>
        <v>47.297949908928423</v>
      </c>
      <c r="EV24" s="30">
        <f>ENERGY_PRICING!EX$20*(1+INDEX(DA_LMP_Basis!$C$23:$AF$35,MATCH(LMP_BY_NODE!EV$1,DA_LMP_Basis!$C$23:$C$35,0),MATCH(LMP_BY_NODE!$A24,DA_LMP_Basis!$C$23:$AF$23,0)))</f>
        <v>48.311513011103266</v>
      </c>
      <c r="EW24" s="30">
        <f>ENERGY_PRICING!EY$20*(1+INDEX(DA_LMP_Basis!$C$23:$AF$35,MATCH(LMP_BY_NODE!EW$1,DA_LMP_Basis!$C$23:$C$35,0),MATCH(LMP_BY_NODE!$A24,DA_LMP_Basis!$C$23:$AF$23,0)))</f>
        <v>62.769770476186444</v>
      </c>
      <c r="EX24" s="30">
        <f>ENERGY_PRICING!EZ$20*(1+INDEX(DA_LMP_Basis!$C$23:$AF$35,MATCH(LMP_BY_NODE!EX$1,DA_LMP_Basis!$C$23:$C$35,0),MATCH(LMP_BY_NODE!$A24,DA_LMP_Basis!$C$23:$AF$23,0)))</f>
        <v>63.163329477042076</v>
      </c>
      <c r="EY24" s="30">
        <f>ENERGY_PRICING!FA$20*(1+INDEX(DA_LMP_Basis!$C$23:$AF$35,MATCH(LMP_BY_NODE!EY$1,DA_LMP_Basis!$C$23:$C$35,0),MATCH(LMP_BY_NODE!$A24,DA_LMP_Basis!$C$23:$AF$23,0)))</f>
        <v>48.548529161697793</v>
      </c>
      <c r="EZ24" s="30">
        <f>ENERGY_PRICING!FB$20*(1+INDEX(DA_LMP_Basis!$C$23:$AF$35,MATCH(LMP_BY_NODE!EZ$1,DA_LMP_Basis!$C$23:$C$35,0),MATCH(LMP_BY_NODE!$A24,DA_LMP_Basis!$C$23:$AF$23,0)))</f>
        <v>48.362689182081802</v>
      </c>
      <c r="FA24" s="30">
        <f>ENERGY_PRICING!FC$20*(1+INDEX(DA_LMP_Basis!$C$23:$AF$35,MATCH(LMP_BY_NODE!FA$1,DA_LMP_Basis!$C$23:$C$35,0),MATCH(LMP_BY_NODE!$A24,DA_LMP_Basis!$C$23:$AF$23,0)))</f>
        <v>69.899455553841435</v>
      </c>
      <c r="FB24" s="30">
        <f>ENERGY_PRICING!FD$20*(1+INDEX(DA_LMP_Basis!$C$23:$AF$35,MATCH(LMP_BY_NODE!FB$1,DA_LMP_Basis!$C$23:$C$35,0),MATCH(LMP_BY_NODE!$A24,DA_LMP_Basis!$C$23:$AF$23,0)))</f>
        <v>109.4191490354076</v>
      </c>
      <c r="FC24" s="30">
        <f>ENERGY_PRICING!FE$20*(1+INDEX(DA_LMP_Basis!$C$23:$AF$35,MATCH(LMP_BY_NODE!FC$1,DA_LMP_Basis!$C$23:$C$35,0),MATCH(LMP_BY_NODE!$A24,DA_LMP_Basis!$C$23:$AF$23,0)))</f>
        <v>197.53586145074931</v>
      </c>
      <c r="FD24" s="30">
        <f>ENERGY_PRICING!FF$20*(1+INDEX(DA_LMP_Basis!$C$23:$AF$35,MATCH(LMP_BY_NODE!FD$1,DA_LMP_Basis!$C$23:$C$35,0),MATCH(LMP_BY_NODE!$A24,DA_LMP_Basis!$C$23:$AF$23,0)))</f>
        <v>173.92495685761909</v>
      </c>
      <c r="FE24" s="30">
        <f>ENERGY_PRICING!FG$20*(1+INDEX(DA_LMP_Basis!$C$23:$AF$35,MATCH(LMP_BY_NODE!FE$1,DA_LMP_Basis!$C$23:$C$35,0),MATCH(LMP_BY_NODE!$A24,DA_LMP_Basis!$C$23:$AF$23,0)))</f>
        <v>105.04614051675885</v>
      </c>
      <c r="FF24" s="30">
        <f>ENERGY_PRICING!FH$20*(1+INDEX(DA_LMP_Basis!$C$23:$AF$35,MATCH(LMP_BY_NODE!FF$1,DA_LMP_Basis!$C$23:$C$35,0),MATCH(LMP_BY_NODE!$A24,DA_LMP_Basis!$C$23:$AF$23,0)))</f>
        <v>71.333781197258844</v>
      </c>
      <c r="FG24" s="30">
        <f>ENERGY_PRICING!FI$20*(1+INDEX(DA_LMP_Basis!$C$23:$AF$35,MATCH(LMP_BY_NODE!FG$1,DA_LMP_Basis!$C$23:$C$35,0),MATCH(LMP_BY_NODE!$A24,DA_LMP_Basis!$C$23:$AF$23,0)))</f>
        <v>49.154509717673754</v>
      </c>
      <c r="FH24" s="30">
        <f>ENERGY_PRICING!FJ$20*(1+INDEX(DA_LMP_Basis!$C$23:$AF$35,MATCH(LMP_BY_NODE!FH$1,DA_LMP_Basis!$C$23:$C$35,0),MATCH(LMP_BY_NODE!$A24,DA_LMP_Basis!$C$23:$AF$23,0)))</f>
        <v>50.289056515735751</v>
      </c>
      <c r="FI24" s="30">
        <f>ENERGY_PRICING!FK$20*(1+INDEX(DA_LMP_Basis!$C$23:$AF$35,MATCH(LMP_BY_NODE!FI$1,DA_LMP_Basis!$C$23:$C$35,0),MATCH(LMP_BY_NODE!$A24,DA_LMP_Basis!$C$23:$AF$23,0)))</f>
        <v>65.329123161372806</v>
      </c>
      <c r="FJ24" s="30">
        <f>ENERGY_PRICING!FL$20*(1+INDEX(DA_LMP_Basis!$C$23:$AF$35,MATCH(LMP_BY_NODE!FJ$1,DA_LMP_Basis!$C$23:$C$35,0),MATCH(LMP_BY_NODE!$A24,DA_LMP_Basis!$C$23:$AF$23,0)))</f>
        <v>65.738728999391896</v>
      </c>
      <c r="FK24" s="30">
        <f>ENERGY_PRICING!FM$20*(1+INDEX(DA_LMP_Basis!$C$23:$AF$35,MATCH(LMP_BY_NODE!FK$1,DA_LMP_Basis!$C$23:$C$35,0),MATCH(LMP_BY_NODE!$A24,DA_LMP_Basis!$C$23:$AF$23,0)))</f>
        <v>50.303451446310952</v>
      </c>
      <c r="FL24" s="30">
        <f>ENERGY_PRICING!FN$20*(1+INDEX(DA_LMP_Basis!$C$23:$AF$35,MATCH(LMP_BY_NODE!FL$1,DA_LMP_Basis!$C$23:$C$35,0),MATCH(LMP_BY_NODE!$A24,DA_LMP_Basis!$C$23:$AF$23,0)))</f>
        <v>50.110893761190141</v>
      </c>
      <c r="FM24" s="30">
        <f>ENERGY_PRICING!FO$20*(1+INDEX(DA_LMP_Basis!$C$23:$AF$35,MATCH(LMP_BY_NODE!FM$1,DA_LMP_Basis!$C$23:$C$35,0),MATCH(LMP_BY_NODE!$A24,DA_LMP_Basis!$C$23:$AF$23,0)))</f>
        <v>70.869749242048883</v>
      </c>
      <c r="FN24" s="30">
        <f>ENERGY_PRICING!FP$20*(1+INDEX(DA_LMP_Basis!$C$23:$AF$35,MATCH(LMP_BY_NODE!FN$1,DA_LMP_Basis!$C$23:$C$35,0),MATCH(LMP_BY_NODE!$A24,DA_LMP_Basis!$C$23:$AF$23,0)))</f>
        <v>110.78809919437425</v>
      </c>
      <c r="FO24" s="30">
        <f>ENERGY_PRICING!FQ$20*(1+INDEX(DA_LMP_Basis!$C$23:$AF$35,MATCH(LMP_BY_NODE!FO$1,DA_LMP_Basis!$C$23:$C$35,0),MATCH(LMP_BY_NODE!$A24,DA_LMP_Basis!$C$23:$AF$23,0)))</f>
        <v>197.83463545792029</v>
      </c>
      <c r="FP24" s="30">
        <f>ENERGY_PRICING!FR$20*(1+INDEX(DA_LMP_Basis!$C$23:$AF$35,MATCH(LMP_BY_NODE!FP$1,DA_LMP_Basis!$C$23:$C$35,0),MATCH(LMP_BY_NODE!$A24,DA_LMP_Basis!$C$23:$AF$23,0)))</f>
        <v>174.19370385919427</v>
      </c>
      <c r="FQ24" s="30">
        <f>ENERGY_PRICING!FS$20*(1+INDEX(DA_LMP_Basis!$C$23:$AF$35,MATCH(LMP_BY_NODE!FQ$1,DA_LMP_Basis!$C$23:$C$35,0),MATCH(LMP_BY_NODE!$A24,DA_LMP_Basis!$C$23:$AF$23,0)))</f>
        <v>105.36560753270216</v>
      </c>
      <c r="FR24" s="30">
        <f>ENERGY_PRICING!FT$20*(1+INDEX(DA_LMP_Basis!$C$23:$AF$35,MATCH(LMP_BY_NODE!FR$1,DA_LMP_Basis!$C$23:$C$35,0),MATCH(LMP_BY_NODE!$A24,DA_LMP_Basis!$C$23:$AF$23,0)))</f>
        <v>71.832071139247475</v>
      </c>
      <c r="FS24" s="30">
        <f>ENERGY_PRICING!FU$20*(1+INDEX(DA_LMP_Basis!$C$23:$AF$35,MATCH(LMP_BY_NODE!FS$1,DA_LMP_Basis!$C$23:$C$35,0),MATCH(LMP_BY_NODE!$A24,DA_LMP_Basis!$C$23:$AF$23,0)))</f>
        <v>49.522452738795906</v>
      </c>
      <c r="FT24" s="30">
        <f>ENERGY_PRICING!FV$20*(1+INDEX(DA_LMP_Basis!$C$23:$AF$35,MATCH(LMP_BY_NODE!FT$1,DA_LMP_Basis!$C$23:$C$35,0),MATCH(LMP_BY_NODE!$A24,DA_LMP_Basis!$C$23:$AF$23,0)))</f>
        <v>50.680976737248415</v>
      </c>
      <c r="FU24" s="30">
        <f>ENERGY_PRICING!FW$20*(1+INDEX(DA_LMP_Basis!$C$23:$AF$35,MATCH(LMP_BY_NODE!FU$1,DA_LMP_Basis!$C$23:$C$35,0),MATCH(LMP_BY_NODE!$A24,DA_LMP_Basis!$C$23:$AF$23,0)))</f>
        <v>65.83634945953392</v>
      </c>
      <c r="FV24" s="30">
        <f>ENERGY_PRICING!FX$20*(1+INDEX(DA_LMP_Basis!$C$23:$AF$35,MATCH(LMP_BY_NODE!FV$1,DA_LMP_Basis!$C$23:$C$35,0),MATCH(LMP_BY_NODE!$A24,DA_LMP_Basis!$C$23:$AF$23,0)))</f>
        <v>66.249135546159906</v>
      </c>
      <c r="FW24" s="30">
        <f>ENERGY_PRICING!FY$20*(1+INDEX(DA_LMP_Basis!$C$23:$AF$35,MATCH(LMP_BY_NODE!FW$1,DA_LMP_Basis!$C$23:$C$35,0),MATCH(LMP_BY_NODE!$A24,DA_LMP_Basis!$C$23:$AF$23,0)))</f>
        <v>50.651251395546907</v>
      </c>
      <c r="FX24" s="30">
        <f>ENERGY_PRICING!FZ$20*(1+INDEX(DA_LMP_Basis!$C$23:$AF$35,MATCH(LMP_BY_NODE!FX$1,DA_LMP_Basis!$C$23:$C$35,0),MATCH(LMP_BY_NODE!$A24,DA_LMP_Basis!$C$23:$AF$23,0)))</f>
        <v>50.457362359371963</v>
      </c>
      <c r="FY24" s="30">
        <f>ENERGY_PRICING!GA$20*(1+INDEX(DA_LMP_Basis!$C$23:$AF$35,MATCH(LMP_BY_NODE!FY$1,DA_LMP_Basis!$C$23:$C$35,0),MATCH(LMP_BY_NODE!$A24,DA_LMP_Basis!$C$23:$AF$23,0)))</f>
        <v>71.062047270549272</v>
      </c>
      <c r="FZ24" s="30">
        <f>ENERGY_PRICING!GB$20*(1+INDEX(DA_LMP_Basis!$C$23:$AF$35,MATCH(LMP_BY_NODE!FZ$1,DA_LMP_Basis!$C$23:$C$35,0),MATCH(LMP_BY_NODE!$A24,DA_LMP_Basis!$C$23:$AF$23,0)))</f>
        <v>111.05940510915445</v>
      </c>
      <c r="GA24" s="30">
        <f>ENERGY_PRICING!GC$20*(1+INDEX(DA_LMP_Basis!$C$23:$AF$35,MATCH(LMP_BY_NODE!GA$1,DA_LMP_Basis!$C$23:$C$35,0),MATCH(LMP_BY_NODE!$A24,DA_LMP_Basis!$C$23:$AF$23,0)))</f>
        <v>198.76139233947274</v>
      </c>
      <c r="GB24" s="30">
        <f>ENERGY_PRICING!GD$20*(1+INDEX(DA_LMP_Basis!$C$23:$AF$35,MATCH(LMP_BY_NODE!GB$1,DA_LMP_Basis!$C$23:$C$35,0),MATCH(LMP_BY_NODE!$A24,DA_LMP_Basis!$C$23:$AF$23,0)))</f>
        <v>175.02732099833122</v>
      </c>
      <c r="GC24" s="30">
        <f>ENERGY_PRICING!GE$20*(1+INDEX(DA_LMP_Basis!$C$23:$AF$35,MATCH(LMP_BY_NODE!GC$1,DA_LMP_Basis!$C$23:$C$35,0),MATCH(LMP_BY_NODE!$A24,DA_LMP_Basis!$C$23:$AF$23,0)))</f>
        <v>106.35655135093404</v>
      </c>
      <c r="GD24" s="30">
        <f>ENERGY_PRICING!GF$20*(1+INDEX(DA_LMP_Basis!$C$23:$AF$35,MATCH(LMP_BY_NODE!GD$1,DA_LMP_Basis!$C$23:$C$35,0),MATCH(LMP_BY_NODE!$A24,DA_LMP_Basis!$C$23:$AF$23,0)))</f>
        <v>73.377699680093002</v>
      </c>
      <c r="GE24" s="30">
        <f>ENERGY_PRICING!GG$20*(1+INDEX(DA_LMP_Basis!$C$23:$AF$35,MATCH(LMP_BY_NODE!GE$1,DA_LMP_Basis!$C$23:$C$35,0),MATCH(LMP_BY_NODE!$A24,DA_LMP_Basis!$C$23:$AF$23,0)))</f>
        <v>50.66376262071261</v>
      </c>
      <c r="GF24" s="30">
        <f>ENERGY_PRICING!GH$20*(1+INDEX(DA_LMP_Basis!$C$23:$AF$35,MATCH(LMP_BY_NODE!GF$1,DA_LMP_Basis!$C$23:$C$35,0),MATCH(LMP_BY_NODE!$A24,DA_LMP_Basis!$C$23:$AF$23,0)))</f>
        <v>51.896660677580265</v>
      </c>
      <c r="GG24" s="30">
        <f>ENERGY_PRICING!GI$20*(1+INDEX(DA_LMP_Basis!$C$23:$AF$35,MATCH(LMP_BY_NODE!GG$1,DA_LMP_Basis!$C$23:$C$35,0),MATCH(LMP_BY_NODE!$A24,DA_LMP_Basis!$C$23:$AF$23,0)))</f>
        <v>67.409697378170208</v>
      </c>
      <c r="GH24" s="30">
        <f>ENERGY_PRICING!GJ$20*(1+INDEX(DA_LMP_Basis!$C$23:$AF$35,MATCH(LMP_BY_NODE!GH$1,DA_LMP_Basis!$C$23:$C$35,0),MATCH(LMP_BY_NODE!$A24,DA_LMP_Basis!$C$23:$AF$23,0)))</f>
        <v>67.832348169257585</v>
      </c>
      <c r="GI24" s="30">
        <f>ENERGY_PRICING!GK$20*(1+INDEX(DA_LMP_Basis!$C$23:$AF$35,MATCH(LMP_BY_NODE!GI$1,DA_LMP_Basis!$C$23:$C$35,0),MATCH(LMP_BY_NODE!$A24,DA_LMP_Basis!$C$23:$AF$23,0)))</f>
        <v>51.730080171215825</v>
      </c>
      <c r="GJ24" s="30">
        <f>ENERGY_PRICING!GL$20*(1+INDEX(DA_LMP_Basis!$C$23:$AF$35,MATCH(LMP_BY_NODE!GJ$1,DA_LMP_Basis!$C$23:$C$35,0),MATCH(LMP_BY_NODE!$A24,DA_LMP_Basis!$C$23:$AF$23,0)))</f>
        <v>51.532061462708036</v>
      </c>
      <c r="GK24" s="30">
        <f>ENERGY_PRICING!GM$20*(1+INDEX(DA_LMP_Basis!$C$23:$AF$35,MATCH(LMP_BY_NODE!GK$1,DA_LMP_Basis!$C$23:$C$35,0),MATCH(LMP_BY_NODE!$A24,DA_LMP_Basis!$C$23:$AF$23,0)))</f>
        <v>71.658529952925619</v>
      </c>
      <c r="GL24" s="30">
        <f>ENERGY_PRICING!GN$20*(1+INDEX(DA_LMP_Basis!$C$23:$AF$35,MATCH(LMP_BY_NODE!GL$1,DA_LMP_Basis!$C$23:$C$35,0),MATCH(LMP_BY_NODE!$A24,DA_LMP_Basis!$C$23:$AF$23,0)))</f>
        <v>111.9009596537053</v>
      </c>
      <c r="GM24" s="30">
        <f>ENERGY_PRICING!GO$20*(1+INDEX(DA_LMP_Basis!$C$23:$AF$35,MATCH(LMP_BY_NODE!GM$1,DA_LMP_Basis!$C$23:$C$35,0),MATCH(LMP_BY_NODE!$A24,DA_LMP_Basis!$C$23:$AF$23,0)))</f>
        <v>200.06522042412831</v>
      </c>
      <c r="GN24" s="30">
        <f>ENERGY_PRICING!GP$20*(1+INDEX(DA_LMP_Basis!$C$23:$AF$35,MATCH(LMP_BY_NODE!GN$1,DA_LMP_Basis!$C$23:$C$35,0),MATCH(LMP_BY_NODE!$A24,DA_LMP_Basis!$C$23:$AF$23,0)))</f>
        <v>176.20011340968756</v>
      </c>
      <c r="GO24" s="30">
        <f>ENERGY_PRICING!GQ$20*(1+INDEX(DA_LMP_Basis!$C$23:$AF$35,MATCH(LMP_BY_NODE!GO$1,DA_LMP_Basis!$C$23:$C$35,0),MATCH(LMP_BY_NODE!$A24,DA_LMP_Basis!$C$23:$AF$23,0)))</f>
        <v>107.75068222413815</v>
      </c>
      <c r="GP24" s="30">
        <f>ENERGY_PRICING!GR$20*(1+INDEX(DA_LMP_Basis!$C$23:$AF$35,MATCH(LMP_BY_NODE!GP$1,DA_LMP_Basis!$C$23:$C$35,0),MATCH(LMP_BY_NODE!$A24,DA_LMP_Basis!$C$23:$AF$23,0)))</f>
        <v>75.55220082501458</v>
      </c>
      <c r="GQ24" s="30">
        <f>ENERGY_PRICING!GS$20*(1+INDEX(DA_LMP_Basis!$C$23:$AF$35,MATCH(LMP_BY_NODE!GQ$1,DA_LMP_Basis!$C$23:$C$35,0),MATCH(LMP_BY_NODE!$A24,DA_LMP_Basis!$C$23:$AF$23,0)))</f>
        <v>52.269439262514624</v>
      </c>
      <c r="GR24" s="30">
        <f>ENERGY_PRICING!GT$20*(1+INDEX(DA_LMP_Basis!$C$23:$AF$35,MATCH(LMP_BY_NODE!GR$1,DA_LMP_Basis!$C$23:$C$35,0),MATCH(LMP_BY_NODE!$A24,DA_LMP_Basis!$C$23:$AF$23,0)))</f>
        <v>53.606972081812124</v>
      </c>
      <c r="GS24" s="30">
        <f>ENERGY_PRICING!GU$20*(1+INDEX(DA_LMP_Basis!$C$23:$AF$35,MATCH(LMP_BY_NODE!GS$1,DA_LMP_Basis!$C$23:$C$35,0),MATCH(LMP_BY_NODE!$A24,DA_LMP_Basis!$C$23:$AF$23,0)))</f>
        <v>69.62319613289884</v>
      </c>
      <c r="GT24" s="30">
        <f>ENERGY_PRICING!GV$20*(1+INDEX(DA_LMP_Basis!$C$23:$AF$35,MATCH(LMP_BY_NODE!GT$1,DA_LMP_Basis!$C$23:$C$35,0),MATCH(LMP_BY_NODE!$A24,DA_LMP_Basis!$C$23:$AF$23,0)))</f>
        <v>70.059725298109583</v>
      </c>
      <c r="GU24" s="30">
        <f>ENERGY_PRICING!GW$20*(1+INDEX(DA_LMP_Basis!$C$23:$AF$35,MATCH(LMP_BY_NODE!GU$1,DA_LMP_Basis!$C$23:$C$35,0),MATCH(LMP_BY_NODE!$A24,DA_LMP_Basis!$C$23:$AF$23,0)))</f>
        <v>53.247853909130278</v>
      </c>
      <c r="GV24" s="30">
        <f>ENERGY_PRICING!GX$20*(1+INDEX(DA_LMP_Basis!$C$23:$AF$35,MATCH(LMP_BY_NODE!GV$1,DA_LMP_Basis!$C$23:$C$35,0),MATCH(LMP_BY_NODE!$A24,DA_LMP_Basis!$C$23:$AF$23,0)))</f>
        <v>53.044025281241069</v>
      </c>
      <c r="GW24" s="30">
        <f>ENERGY_PRICING!GY$20*(1+INDEX(DA_LMP_Basis!$C$23:$AF$35,MATCH(LMP_BY_NODE!GW$1,DA_LMP_Basis!$C$23:$C$35,0),MATCH(LMP_BY_NODE!$A24,DA_LMP_Basis!$C$23:$AF$23,0)))</f>
        <v>72.497704593841434</v>
      </c>
      <c r="GX24" s="30">
        <f>ENERGY_PRICING!GZ$20*(1+INDEX(DA_LMP_Basis!$C$23:$AF$35,MATCH(LMP_BY_NODE!GX$1,DA_LMP_Basis!$C$23:$C$35,0),MATCH(LMP_BY_NODE!$A24,DA_LMP_Basis!$C$23:$AF$23,0)))</f>
        <v>113.08491897658291</v>
      </c>
      <c r="GY24" s="30">
        <f>ENERGY_PRICING!HA$20*(1+INDEX(DA_LMP_Basis!$C$23:$AF$35,MATCH(LMP_BY_NODE!GY$1,DA_LMP_Basis!$C$23:$C$35,0),MATCH(LMP_BY_NODE!$A24,DA_LMP_Basis!$C$23:$AF$23,0)))</f>
        <v>201.87386256013033</v>
      </c>
      <c r="GZ24" s="30">
        <f>ENERGY_PRICING!HB$20*(1+INDEX(DA_LMP_Basis!$C$23:$AF$35,MATCH(LMP_BY_NODE!GZ$1,DA_LMP_Basis!$C$23:$C$35,0),MATCH(LMP_BY_NODE!$A24,DA_LMP_Basis!$C$23:$AF$23,0)))</f>
        <v>177.82698569210416</v>
      </c>
      <c r="HA24" s="30">
        <f>ENERGY_PRICING!HC$20*(1+INDEX(DA_LMP_Basis!$C$23:$AF$35,MATCH(LMP_BY_NODE!HA$1,DA_LMP_Basis!$C$23:$C$35,0),MATCH(LMP_BY_NODE!$A24,DA_LMP_Basis!$C$23:$AF$23,0)))</f>
        <v>109.68459043646529</v>
      </c>
      <c r="HB24" s="30">
        <f>ENERGY_PRICING!HD$20*(1+INDEX(DA_LMP_Basis!$C$23:$AF$35,MATCH(LMP_BY_NODE!HB$1,DA_LMP_Basis!$C$23:$C$35,0),MATCH(LMP_BY_NODE!$A24,DA_LMP_Basis!$C$23:$AF$23,0)))</f>
        <v>78.568621810093006</v>
      </c>
      <c r="HC24" s="30">
        <f>ENERGY_PRICING!HE$20*(1+INDEX(DA_LMP_Basis!$C$23:$AF$35,MATCH(LMP_BY_NODE!HC$1,DA_LMP_Basis!$C$23:$C$35,0),MATCH(LMP_BY_NODE!$A24,DA_LMP_Basis!$C$23:$AF$23,0)))</f>
        <v>54.496799192351077</v>
      </c>
      <c r="HD24" s="30">
        <f>ENERGY_PRICING!HF$20*(1+INDEX(DA_LMP_Basis!$C$23:$AF$35,MATCH(LMP_BY_NODE!HD$1,DA_LMP_Basis!$C$23:$C$35,0),MATCH(LMP_BY_NODE!$A24,DA_LMP_Basis!$C$23:$AF$23,0)))</f>
        <v>55.979479092347646</v>
      </c>
      <c r="HE24" s="30">
        <f>ENERGY_PRICING!HG$20*(1+INDEX(DA_LMP_Basis!$C$23:$AF$35,MATCH(LMP_BY_NODE!HE$1,DA_LMP_Basis!$C$23:$C$35,0),MATCH(LMP_BY_NODE!$A24,DA_LMP_Basis!$C$23:$AF$23,0)))</f>
        <v>72.693713759344675</v>
      </c>
      <c r="HF24" s="30">
        <f>ENERGY_PRICING!HH$20*(1+INDEX(DA_LMP_Basis!$C$23:$AF$35,MATCH(LMP_BY_NODE!HF$1,DA_LMP_Basis!$C$23:$C$35,0),MATCH(LMP_BY_NODE!$A24,DA_LMP_Basis!$C$23:$AF$23,0)))</f>
        <v>73.149494705149891</v>
      </c>
      <c r="HG24" s="30">
        <f>ENERGY_PRICING!HI$20*(1+INDEX(DA_LMP_Basis!$C$23:$AF$35,MATCH(LMP_BY_NODE!HG$1,DA_LMP_Basis!$C$23:$C$35,0),MATCH(LMP_BY_NODE!$A24,DA_LMP_Basis!$C$23:$AF$23,0)))</f>
        <v>55.353276830768337</v>
      </c>
      <c r="HH24" s="30">
        <f>ENERGY_PRICING!HJ$20*(1+INDEX(DA_LMP_Basis!$C$23:$AF$35,MATCH(LMP_BY_NODE!HH$1,DA_LMP_Basis!$C$23:$C$35,0),MATCH(LMP_BY_NODE!$A24,DA_LMP_Basis!$C$23:$AF$23,0)))</f>
        <v>55.141388808298153</v>
      </c>
      <c r="HI24" s="30">
        <f>ENERGY_PRICING!HK$20*(1+INDEX(DA_LMP_Basis!$C$23:$AF$35,MATCH(LMP_BY_NODE!HI$1,DA_LMP_Basis!$C$23:$C$35,0),MATCH(LMP_BY_NODE!$A24,DA_LMP_Basis!$C$23:$AF$23,0)))</f>
        <v>73.661789516452714</v>
      </c>
      <c r="HJ24" s="30">
        <f>ENERGY_PRICING!HL$20*(1+INDEX(DA_LMP_Basis!$C$23:$AF$35,MATCH(LMP_BY_NODE!HJ$1,DA_LMP_Basis!$C$23:$C$35,0),MATCH(LMP_BY_NODE!$A24,DA_LMP_Basis!$C$23:$AF$23,0)))</f>
        <v>114.7272817572822</v>
      </c>
      <c r="HK24" s="30">
        <f>ENERGY_PRICING!HM$20*(1+INDEX(DA_LMP_Basis!$C$23:$AF$35,MATCH(LMP_BY_NODE!HK$1,DA_LMP_Basis!$C$23:$C$35,0),MATCH(LMP_BY_NODE!$A24,DA_LMP_Basis!$C$23:$AF$23,0)))</f>
        <v>203.57958912894719</v>
      </c>
      <c r="HL24" s="30">
        <f>ENERGY_PRICING!HN$20*(1+INDEX(DA_LMP_Basis!$C$23:$AF$35,MATCH(LMP_BY_NODE!HL$1,DA_LMP_Basis!$C$23:$C$35,0),MATCH(LMP_BY_NODE!$A24,DA_LMP_Basis!$C$23:$AF$23,0)))</f>
        <v>179.36128549688695</v>
      </c>
      <c r="HM24" s="30">
        <f>ENERGY_PRICING!HO$20*(1+INDEX(DA_LMP_Basis!$C$23:$AF$35,MATCH(LMP_BY_NODE!HM$1,DA_LMP_Basis!$C$23:$C$35,0),MATCH(LMP_BY_NODE!$A24,DA_LMP_Basis!$C$23:$AF$23,0)))</f>
        <v>111.50845517662408</v>
      </c>
      <c r="HN24" s="30">
        <f>ENERGY_PRICING!HP$20*(1+INDEX(DA_LMP_Basis!$C$23:$AF$35,MATCH(LMP_BY_NODE!HN$1,DA_LMP_Basis!$C$23:$C$35,0),MATCH(LMP_BY_NODE!$A24,DA_LMP_Basis!$C$23:$AF$23,0)))</f>
        <v>81.413402054104424</v>
      </c>
      <c r="HO24" s="30">
        <f>ENERGY_PRICING!HQ$20*(1+INDEX(DA_LMP_Basis!$C$23:$AF$35,MATCH(LMP_BY_NODE!HO$1,DA_LMP_Basis!$C$23:$C$35,0),MATCH(LMP_BY_NODE!$A24,DA_LMP_Basis!$C$23:$AF$23,0)))</f>
        <v>56.59741762593378</v>
      </c>
      <c r="HP24" s="30">
        <f>ENERGY_PRICING!HR$20*(1+INDEX(DA_LMP_Basis!$C$23:$AF$35,MATCH(LMP_BY_NODE!HP$1,DA_LMP_Basis!$C$23:$C$35,0),MATCH(LMP_BY_NODE!$A24,DA_LMP_Basis!$C$23:$AF$23,0)))</f>
        <v>58.21698543040096</v>
      </c>
      <c r="HQ24" s="30">
        <f>ENERGY_PRICING!HS$20*(1+INDEX(DA_LMP_Basis!$C$23:$AF$35,MATCH(LMP_BY_NODE!HQ$1,DA_LMP_Basis!$C$23:$C$35,0),MATCH(LMP_BY_NODE!$A24,DA_LMP_Basis!$C$23:$AF$23,0)))</f>
        <v>75.589512431284689</v>
      </c>
      <c r="HR24" s="30">
        <f>ENERGY_PRICING!HT$20*(1+INDEX(DA_LMP_Basis!$C$23:$AF$35,MATCH(LMP_BY_NODE!HR$1,DA_LMP_Basis!$C$23:$C$35,0),MATCH(LMP_BY_NODE!$A24,DA_LMP_Basis!$C$23:$AF$23,0)))</f>
        <v>76.063449690604543</v>
      </c>
      <c r="HS24" s="30">
        <f>ENERGY_PRICING!HU$20*(1+INDEX(DA_LMP_Basis!$C$23:$AF$35,MATCH(LMP_BY_NODE!HS$1,DA_LMP_Basis!$C$23:$C$35,0),MATCH(LMP_BY_NODE!$A24,DA_LMP_Basis!$C$23:$AF$23,0)))</f>
        <v>57.338896730110427</v>
      </c>
      <c r="HT24" s="30">
        <f>ENERGY_PRICING!HV$20*(1+INDEX(DA_LMP_Basis!$C$23:$AF$35,MATCH(LMP_BY_NODE!HT$1,DA_LMP_Basis!$C$23:$C$35,0),MATCH(LMP_BY_NODE!$A24,DA_LMP_Basis!$C$23:$AF$23,0)))</f>
        <v>57.119407909676006</v>
      </c>
      <c r="HU24" s="30">
        <f>ENERGY_PRICING!HW$20*(1+INDEX(DA_LMP_Basis!$C$23:$AF$35,MATCH(LMP_BY_NODE!HU$1,DA_LMP_Basis!$C$23:$C$35,0),MATCH(LMP_BY_NODE!$A24,DA_LMP_Basis!$C$23:$AF$23,0)))</f>
        <v>74.759635542116101</v>
      </c>
      <c r="HV24" s="30">
        <f>ENERGY_PRICING!HX$20*(1+INDEX(DA_LMP_Basis!$C$23:$AF$35,MATCH(LMP_BY_NODE!HV$1,DA_LMP_Basis!$C$23:$C$35,0),MATCH(LMP_BY_NODE!$A24,DA_LMP_Basis!$C$23:$AF$23,0)))</f>
        <v>116.27619061819557</v>
      </c>
      <c r="HW24" s="30">
        <f>ENERGY_PRICING!HY$20*(1+INDEX(DA_LMP_Basis!$C$23:$AF$35,MATCH(LMP_BY_NODE!HW$1,DA_LMP_Basis!$C$23:$C$35,0),MATCH(LMP_BY_NODE!$A24,DA_LMP_Basis!$C$23:$AF$23,0)))</f>
        <v>205.32051150231106</v>
      </c>
      <c r="HX24" s="30">
        <f>ENERGY_PRICING!HZ$20*(1+INDEX(DA_LMP_Basis!$C$23:$AF$35,MATCH(LMP_BY_NODE!HX$1,DA_LMP_Basis!$C$23:$C$35,0),MATCH(LMP_BY_NODE!$A24,DA_LMP_Basis!$C$23:$AF$23,0)))</f>
        <v>180.92724390219388</v>
      </c>
      <c r="HY24" s="30">
        <f>ENERGY_PRICING!IA$20*(1+INDEX(DA_LMP_Basis!$C$23:$AF$35,MATCH(LMP_BY_NODE!HY$1,DA_LMP_Basis!$C$23:$C$35,0),MATCH(LMP_BY_NODE!$A24,DA_LMP_Basis!$C$23:$AF$23,0)))</f>
        <v>113.3699533734507</v>
      </c>
      <c r="HZ24" s="30">
        <f>ENERGY_PRICING!IB$20*(1+INDEX(DA_LMP_Basis!$C$23:$AF$35,MATCH(LMP_BY_NODE!HZ$1,DA_LMP_Basis!$C$23:$C$35,0),MATCH(LMP_BY_NODE!$A24,DA_LMP_Basis!$C$23:$AF$23,0)))</f>
        <v>84.316881231038451</v>
      </c>
      <c r="IA24" s="30">
        <f>ENERGY_PRICING!IC$20*(1+INDEX(DA_LMP_Basis!$C$23:$AF$35,MATCH(LMP_BY_NODE!IA$1,DA_LMP_Basis!$C$23:$C$35,0),MATCH(LMP_BY_NODE!$A24,DA_LMP_Basis!$C$23:$AF$23,0)))</f>
        <v>58.741380026344288</v>
      </c>
      <c r="IB24" s="30">
        <f>ENERGY_PRICING!ID$20*(1+INDEX(DA_LMP_Basis!$C$23:$AF$35,MATCH(LMP_BY_NODE!IB$1,DA_LMP_Basis!$C$23:$C$35,0),MATCH(LMP_BY_NODE!$A24,DA_LMP_Basis!$C$23:$AF$23,0)))</f>
        <v>60.500660267665353</v>
      </c>
      <c r="IC24" s="30">
        <f>ENERGY_PRICING!IE$20*(1+INDEX(DA_LMP_Basis!$C$23:$AF$35,MATCH(LMP_BY_NODE!IC$1,DA_LMP_Basis!$C$23:$C$35,0),MATCH(LMP_BY_NODE!$A24,DA_LMP_Basis!$C$23:$AF$23,0)))</f>
        <v>78.545062745679047</v>
      </c>
      <c r="ID24" s="30">
        <f>ENERGY_PRICING!IF$20*(1+INDEX(DA_LMP_Basis!$C$23:$AF$35,MATCH(LMP_BY_NODE!ID$1,DA_LMP_Basis!$C$23:$C$35,0),MATCH(LMP_BY_NODE!$A24,DA_LMP_Basis!$C$23:$AF$23,0)))</f>
        <v>79.037530954210411</v>
      </c>
      <c r="IE24" s="30">
        <f>ENERGY_PRICING!IG$20*(1+INDEX(DA_LMP_Basis!$C$23:$AF$35,MATCH(LMP_BY_NODE!IE$1,DA_LMP_Basis!$C$23:$C$35,0),MATCH(LMP_BY_NODE!$A24,DA_LMP_Basis!$C$23:$AF$23,0)))</f>
        <v>59.365487727141549</v>
      </c>
      <c r="IF24" s="30">
        <f>ENERGY_PRICING!IH$20*(1+INDEX(DA_LMP_Basis!$C$23:$AF$35,MATCH(LMP_BY_NODE!IF$1,DA_LMP_Basis!$C$23:$C$35,0),MATCH(LMP_BY_NODE!$A24,DA_LMP_Basis!$C$23:$AF$23,0)))</f>
        <v>59.138241274579407</v>
      </c>
      <c r="IG24" s="30">
        <f>ENERGY_PRICING!II$20*(1+INDEX(DA_LMP_Basis!$C$23:$AF$35,MATCH(LMP_BY_NODE!IG$1,DA_LMP_Basis!$C$23:$C$35,0),MATCH(LMP_BY_NODE!$A24,DA_LMP_Basis!$C$23:$AF$23,0)))</f>
        <v>75.880134421319056</v>
      </c>
      <c r="IH24" s="30">
        <f>ENERGY_PRICING!IJ$20*(1+INDEX(DA_LMP_Basis!$C$23:$AF$35,MATCH(LMP_BY_NODE!IH$1,DA_LMP_Basis!$C$23:$C$35,0),MATCH(LMP_BY_NODE!$A24,DA_LMP_Basis!$C$23:$AF$23,0)))</f>
        <v>117.85705952154858</v>
      </c>
      <c r="II24" s="30">
        <f>ENERGY_PRICING!IK$20*(1+INDEX(DA_LMP_Basis!$C$23:$AF$35,MATCH(LMP_BY_NODE!II$1,DA_LMP_Basis!$C$23:$C$35,0),MATCH(LMP_BY_NODE!$A24,DA_LMP_Basis!$C$23:$AF$23,0)))</f>
        <v>206.11901975398666</v>
      </c>
      <c r="IJ24" s="30">
        <f>ENERGY_PRICING!IL$20*(1+INDEX(DA_LMP_Basis!$C$23:$AF$35,MATCH(LMP_BY_NODE!IJ$1,DA_LMP_Basis!$C$23:$C$35,0),MATCH(LMP_BY_NODE!$A24,DA_LMP_Basis!$C$23:$AF$23,0)))</f>
        <v>181.64550149227941</v>
      </c>
      <c r="IK24" s="30">
        <f>ENERGY_PRICING!IM$20*(1+INDEX(DA_LMP_Basis!$C$23:$AF$35,MATCH(LMP_BY_NODE!IK$1,DA_LMP_Basis!$C$23:$C$35,0),MATCH(LMP_BY_NODE!$A24,DA_LMP_Basis!$C$23:$AF$23,0)))</f>
        <v>114.22376609559592</v>
      </c>
      <c r="IL24" s="30">
        <f>ENERGY_PRICING!IN$20*(1+INDEX(DA_LMP_Basis!$C$23:$AF$35,MATCH(LMP_BY_NODE!IL$1,DA_LMP_Basis!$C$23:$C$35,0),MATCH(LMP_BY_NODE!$A24,DA_LMP_Basis!$C$23:$AF$23,0)))</f>
        <v>85.648619002246647</v>
      </c>
      <c r="IM24" s="30">
        <f>ENERGY_PRICING!IO$20*(1+INDEX(DA_LMP_Basis!$C$23:$AF$35,MATCH(LMP_BY_NODE!IM$1,DA_LMP_Basis!$C$23:$C$35,0),MATCH(LMP_BY_NODE!$A24,DA_LMP_Basis!$C$23:$AF$23,0)))</f>
        <v>59.72475050523709</v>
      </c>
      <c r="IN24" s="30">
        <f>ENERGY_PRICING!IP$20*(1+INDEX(DA_LMP_Basis!$C$23:$AF$35,MATCH(LMP_BY_NODE!IN$1,DA_LMP_Basis!$C$23:$C$35,0),MATCH(LMP_BY_NODE!$A24,DA_LMP_Basis!$C$23:$AF$23,0)))</f>
        <v>61.548112600750159</v>
      </c>
      <c r="IO24" s="30">
        <f>ENERGY_PRICING!IQ$20*(1+INDEX(DA_LMP_Basis!$C$23:$AF$35,MATCH(LMP_BY_NODE!IO$1,DA_LMP_Basis!$C$23:$C$35,0),MATCH(LMP_BY_NODE!$A24,DA_LMP_Basis!$C$23:$AF$23,0)))</f>
        <v>79.900683967161896</v>
      </c>
      <c r="IP24" s="30">
        <f>ENERGY_PRICING!IR$20*(1+INDEX(DA_LMP_Basis!$C$23:$AF$35,MATCH(LMP_BY_NODE!IP$1,DA_LMP_Basis!$C$23:$C$35,0),MATCH(LMP_BY_NODE!$A24,DA_LMP_Basis!$C$23:$AF$23,0)))</f>
        <v>80.401651759639762</v>
      </c>
      <c r="IQ24" s="30">
        <f>ENERGY_PRICING!IS$20*(1+INDEX(DA_LMP_Basis!$C$23:$AF$35,MATCH(LMP_BY_NODE!IQ$1,DA_LMP_Basis!$C$23:$C$35,0),MATCH(LMP_BY_NODE!$A24,DA_LMP_Basis!$C$23:$AF$23,0)))</f>
        <v>60.295023505795477</v>
      </c>
      <c r="IR24" s="30">
        <f>ENERGY_PRICING!IT$20*(1+INDEX(DA_LMP_Basis!$C$23:$AF$35,MATCH(LMP_BY_NODE!IR$1,DA_LMP_Basis!$C$23:$C$35,0),MATCH(LMP_BY_NODE!$A24,DA_LMP_Basis!$C$23:$AF$23,0)))</f>
        <v>60.064218862838281</v>
      </c>
      <c r="IS24" s="30">
        <f>ENERGY_PRICING!IU$20*(1+INDEX(DA_LMP_Basis!$C$23:$AF$35,MATCH(LMP_BY_NODE!IS$1,DA_LMP_Basis!$C$23:$C$35,0),MATCH(LMP_BY_NODE!$A24,DA_LMP_Basis!$C$23:$AF$23,0)))</f>
        <v>76.394073247498881</v>
      </c>
      <c r="IT24" s="30">
        <f>ENERGY_PRICING!IV$20*(1+INDEX(DA_LMP_Basis!$C$23:$AF$35,MATCH(LMP_BY_NODE!IT$1,DA_LMP_Basis!$C$23:$C$35,0),MATCH(LMP_BY_NODE!$A24,DA_LMP_Basis!$C$23:$AF$23,0)))</f>
        <v>118.58215610452004</v>
      </c>
      <c r="IU24" s="30">
        <f>ENERGY_PRICING!IW$20*(1+INDEX(DA_LMP_Basis!$C$23:$AF$35,MATCH(LMP_BY_NODE!IU$1,DA_LMP_Basis!$C$23:$C$35,0),MATCH(LMP_BY_NODE!$A24,DA_LMP_Basis!$C$23:$AF$23,0)))</f>
        <v>207.23841346642402</v>
      </c>
      <c r="IV24" s="30">
        <f>ENERGY_PRICING!IX$20*(1+INDEX(DA_LMP_Basis!$C$23:$AF$35,MATCH(LMP_BY_NODE!IV$1,DA_LMP_Basis!$C$23:$C$35,0),MATCH(LMP_BY_NODE!$A24,DA_LMP_Basis!$C$23:$AF$23,0)))</f>
        <v>182.65239532032064</v>
      </c>
      <c r="IW24" s="30">
        <f>ENERGY_PRICING!IY$20*(1+INDEX(DA_LMP_Basis!$C$23:$AF$35,MATCH(LMP_BY_NODE!IW$1,DA_LMP_Basis!$C$23:$C$35,0),MATCH(LMP_BY_NODE!$A24,DA_LMP_Basis!$C$23:$AF$23,0)))</f>
        <v>115.42068872070695</v>
      </c>
      <c r="IX24" s="30">
        <f>ENERGY_PRICING!IZ$20*(1+INDEX(DA_LMP_Basis!$C$23:$AF$35,MATCH(LMP_BY_NODE!IX$1,DA_LMP_Basis!$C$23:$C$35,0),MATCH(LMP_BY_NODE!$A24,DA_LMP_Basis!$C$23:$AF$23,0)))</f>
        <v>87.515523802012453</v>
      </c>
      <c r="IY24" s="30">
        <f>ENERGY_PRICING!JA$20*(1+INDEX(DA_LMP_Basis!$C$23:$AF$35,MATCH(LMP_BY_NODE!IY$1,DA_LMP_Basis!$C$23:$C$35,0),MATCH(LMP_BY_NODE!$A24,DA_LMP_Basis!$C$23:$AF$23,0)))</f>
        <v>61.103294469885185</v>
      </c>
      <c r="IZ24" s="30">
        <f>ENERGY_PRICING!JB$20*(1+INDEX(DA_LMP_Basis!$C$23:$AF$35,MATCH(LMP_BY_NODE!IZ$1,DA_LMP_Basis!$C$23:$C$35,0),MATCH(LMP_BY_NODE!$A24,DA_LMP_Basis!$C$23:$AF$23,0)))</f>
        <v>63.016490107523026</v>
      </c>
      <c r="JA24" s="30">
        <f>ENERGY_PRICING!JC$20*(1+INDEX(DA_LMP_Basis!$C$23:$AF$35,MATCH(LMP_BY_NODE!JA$1,DA_LMP_Basis!$C$23:$C$35,0),MATCH(LMP_BY_NODE!$A24,DA_LMP_Basis!$C$23:$AF$23,0)))</f>
        <v>81.801069928847653</v>
      </c>
      <c r="JB24" s="30">
        <f>ENERGY_PRICING!JD$20*(1+INDEX(DA_LMP_Basis!$C$23:$AF$35,MATCH(LMP_BY_NODE!JB$1,DA_LMP_Basis!$C$23:$C$35,0),MATCH(LMP_BY_NODE!$A24,DA_LMP_Basis!$C$23:$AF$23,0)))</f>
        <v>82.313952915449178</v>
      </c>
      <c r="JC24" s="30">
        <f>ENERGY_PRICING!JE$20*(1+INDEX(DA_LMP_Basis!$C$23:$AF$35,MATCH(LMP_BY_NODE!JC$1,DA_LMP_Basis!$C$23:$C$35,0),MATCH(LMP_BY_NODE!$A24,DA_LMP_Basis!$C$23:$AF$23,0)))</f>
        <v>61.598098964223517</v>
      </c>
      <c r="JD24" s="30">
        <f>ENERGY_PRICING!JF$20*(1+INDEX(DA_LMP_Basis!$C$23:$AF$35,MATCH(LMP_BY_NODE!JD$1,DA_LMP_Basis!$C$23:$C$35,0),MATCH(LMP_BY_NODE!$A24,DA_LMP_Basis!$C$23:$AF$23,0)))</f>
        <v>61.362306250138033</v>
      </c>
      <c r="JE24" s="30">
        <f>ENERGY_PRICING!JG$20*(1+INDEX(DA_LMP_Basis!$C$23:$AF$35,MATCH(LMP_BY_NODE!JE$1,DA_LMP_Basis!$C$23:$C$35,0),MATCH(LMP_BY_NODE!$A24,DA_LMP_Basis!$C$23:$AF$23,0)))</f>
        <v>77.114541557495556</v>
      </c>
      <c r="JF24" s="30">
        <f>ENERGY_PRICING!JH$20*(1+INDEX(DA_LMP_Basis!$C$23:$AF$35,MATCH(LMP_BY_NODE!JF$1,DA_LMP_Basis!$C$23:$C$35,0),MATCH(LMP_BY_NODE!$A24,DA_LMP_Basis!$C$23:$AF$23,0)))</f>
        <v>119.59863721687529</v>
      </c>
      <c r="JG24" s="30">
        <f>ENERGY_PRICING!JI$20*(1+INDEX(DA_LMP_Basis!$C$23:$AF$35,MATCH(LMP_BY_NODE!JG$1,DA_LMP_Basis!$C$23:$C$35,0),MATCH(LMP_BY_NODE!$A24,DA_LMP_Basis!$C$23:$AF$23,0)))</f>
        <v>208.68220012529957</v>
      </c>
      <c r="JH24" s="30">
        <f>ENERGY_PRICING!JJ$20*(1+INDEX(DA_LMP_Basis!$C$23:$AF$35,MATCH(LMP_BY_NODE!JH$1,DA_LMP_Basis!$C$23:$C$35,0),MATCH(LMP_BY_NODE!$A24,DA_LMP_Basis!$C$23:$AF$23,0)))</f>
        <v>183.95108036712583</v>
      </c>
      <c r="JI24" s="30">
        <f>ENERGY_PRICING!JK$20*(1+INDEX(DA_LMP_Basis!$C$23:$AF$35,MATCH(LMP_BY_NODE!JI$1,DA_LMP_Basis!$C$23:$C$35,0),MATCH(LMP_BY_NODE!$A24,DA_LMP_Basis!$C$23:$AF$23,0)))</f>
        <v>116.96447166199123</v>
      </c>
      <c r="JJ24" s="30">
        <f>ENERGY_PRICING!JL$20*(1+INDEX(DA_LMP_Basis!$C$23:$AF$35,MATCH(LMP_BY_NODE!JJ$1,DA_LMP_Basis!$C$23:$C$35,0),MATCH(LMP_BY_NODE!$A24,DA_LMP_Basis!$C$23:$AF$23,0)))</f>
        <v>89.923445352173545</v>
      </c>
      <c r="JK24" s="30">
        <f>ENERGY_PRICING!JM$20*(1+INDEX(DA_LMP_Basis!$C$23:$AF$35,MATCH(LMP_BY_NODE!JK$1,DA_LMP_Basis!$C$23:$C$35,0),MATCH(LMP_BY_NODE!$A24,DA_LMP_Basis!$C$23:$AF$23,0)))</f>
        <v>62.881331422137407</v>
      </c>
      <c r="JL24" s="30">
        <f>ENERGY_PRICING!JN$20*(1+INDEX(DA_LMP_Basis!$C$23:$AF$35,MATCH(LMP_BY_NODE!JL$1,DA_LMP_Basis!$C$23:$C$35,0),MATCH(LMP_BY_NODE!$A24,DA_LMP_Basis!$C$23:$AF$23,0)))</f>
        <v>64.91039377244141</v>
      </c>
      <c r="JM24" s="30">
        <f>ENERGY_PRICING!JO$20*(1+INDEX(DA_LMP_Basis!$C$23:$AF$35,MATCH(LMP_BY_NODE!JM$1,DA_LMP_Basis!$C$23:$C$35,0),MATCH(LMP_BY_NODE!$A24,DA_LMP_Basis!$C$23:$AF$23,0)))</f>
        <v>84.252175261771271</v>
      </c>
      <c r="JN24" s="30">
        <f>ENERGY_PRICING!JP$20*(1+INDEX(DA_LMP_Basis!$C$23:$AF$35,MATCH(LMP_BY_NODE!JN$1,DA_LMP_Basis!$C$23:$C$35,0),MATCH(LMP_BY_NODE!$A24,DA_LMP_Basis!$C$23:$AF$23,0)))</f>
        <v>84.780426387502487</v>
      </c>
      <c r="JO24" s="30">
        <f>ENERGY_PRICING!JQ$20*(1+INDEX(DA_LMP_Basis!$C$23:$AF$35,MATCH(LMP_BY_NODE!JO$1,DA_LMP_Basis!$C$23:$C$35,0),MATCH(LMP_BY_NODE!$A24,DA_LMP_Basis!$C$23:$AF$23,0)))</f>
        <v>63.278797132779601</v>
      </c>
      <c r="JP24" s="30">
        <f>ENERGY_PRICING!JR$20*(1+INDEX(DA_LMP_Basis!$C$23:$AF$35,MATCH(LMP_BY_NODE!JP$1,DA_LMP_Basis!$C$23:$C$35,0),MATCH(LMP_BY_NODE!$A24,DA_LMP_Basis!$C$23:$AF$23,0)))</f>
        <v>63.036570837311146</v>
      </c>
      <c r="JQ24" s="30">
        <f>ENERGY_PRICING!JS$20*(1+INDEX(DA_LMP_Basis!$C$23:$AF$35,MATCH(LMP_BY_NODE!JQ$1,DA_LMP_Basis!$C$23:$C$35,0),MATCH(LMP_BY_NODE!$A24,DA_LMP_Basis!$C$23:$AF$23,0)))</f>
        <v>78.04379685217728</v>
      </c>
      <c r="JR24" s="30">
        <f>ENERGY_PRICING!JT$20*(1+INDEX(DA_LMP_Basis!$C$23:$AF$35,MATCH(LMP_BY_NODE!JR$1,DA_LMP_Basis!$C$23:$C$35,0),MATCH(LMP_BY_NODE!$A24,DA_LMP_Basis!$C$23:$AF$23,0)))</f>
        <v>120.90968788002586</v>
      </c>
      <c r="JS24" s="30">
        <f>ENERGY_PRICING!JU$20*(1+INDEX(DA_LMP_Basis!$C$23:$AF$35,MATCH(LMP_BY_NODE!JS$1,DA_LMP_Basis!$C$23:$C$35,0),MATCH(LMP_BY_NODE!$A24,DA_LMP_Basis!$C$23:$AF$23,0)))</f>
        <v>207.70157749976855</v>
      </c>
      <c r="JT24" s="30">
        <f>ENERGY_PRICING!JV$20*(1+INDEX(DA_LMP_Basis!$C$23:$AF$35,MATCH(LMP_BY_NODE!JT$1,DA_LMP_Basis!$C$23:$C$35,0),MATCH(LMP_BY_NODE!$A24,DA_LMP_Basis!$C$23:$AF$23,0)))</f>
        <v>183.06901103056069</v>
      </c>
      <c r="JU24" s="30">
        <f>ENERGY_PRICING!JW$20*(1+INDEX(DA_LMP_Basis!$C$23:$AF$35,MATCH(LMP_BY_NODE!JU$1,DA_LMP_Basis!$C$23:$C$35,0),MATCH(LMP_BY_NODE!$A24,DA_LMP_Basis!$C$23:$AF$23,0)))</f>
        <v>115.91593137258917</v>
      </c>
      <c r="JV24" s="30">
        <f>ENERGY_PRICING!JX$20*(1+INDEX(DA_LMP_Basis!$C$23:$AF$35,MATCH(LMP_BY_NODE!JV$1,DA_LMP_Basis!$C$23:$C$35,0),MATCH(LMP_BY_NODE!$A24,DA_LMP_Basis!$C$23:$AF$23,0)))</f>
        <v>88.287980487558002</v>
      </c>
      <c r="JW24" s="30">
        <f>ENERGY_PRICING!JY$20*(1+INDEX(DA_LMP_Basis!$C$23:$AF$35,MATCH(LMP_BY_NODE!JW$1,DA_LMP_Basis!$C$23:$C$35,0),MATCH(LMP_BY_NODE!$A24,DA_LMP_Basis!$C$23:$AF$23,0)))</f>
        <v>61.673685366059672</v>
      </c>
      <c r="JX24" s="30">
        <f>ENERGY_PRICING!JZ$20*(1+INDEX(DA_LMP_Basis!$C$23:$AF$35,MATCH(LMP_BY_NODE!JX$1,DA_LMP_Basis!$C$23:$C$35,0),MATCH(LMP_BY_NODE!$A24,DA_LMP_Basis!$C$23:$AF$23,0)))</f>
        <v>63.624050826287935</v>
      </c>
      <c r="JY24" s="30">
        <f>ENERGY_PRICING!KA$20*(1+INDEX(DA_LMP_Basis!$C$23:$AF$35,MATCH(LMP_BY_NODE!JY$1,DA_LMP_Basis!$C$23:$C$35,0),MATCH(LMP_BY_NODE!$A24,DA_LMP_Basis!$C$23:$AF$23,0)))</f>
        <v>82.587379890343897</v>
      </c>
      <c r="JZ24" s="30">
        <f>ENERGY_PRICING!KB$20*(1+INDEX(DA_LMP_Basis!$C$23:$AF$35,MATCH(LMP_BY_NODE!JZ$1,DA_LMP_Basis!$C$23:$C$35,0),MATCH(LMP_BY_NODE!$A24,DA_LMP_Basis!$C$23:$AF$23,0)))</f>
        <v>83.105192946953039</v>
      </c>
      <c r="KA24" s="30">
        <f>ENERGY_PRICING!KC$20*(1+INDEX(DA_LMP_Basis!$C$23:$AF$35,MATCH(LMP_BY_NODE!KA$1,DA_LMP_Basis!$C$23:$C$35,0),MATCH(LMP_BY_NODE!$A24,DA_LMP_Basis!$C$23:$AF$23,0)))</f>
        <v>62.137263762428191</v>
      </c>
      <c r="KB24" s="30">
        <f>ENERGY_PRICING!KD$20*(1+INDEX(DA_LMP_Basis!$C$23:$AF$35,MATCH(LMP_BY_NODE!KB$1,DA_LMP_Basis!$C$23:$C$35,0),MATCH(LMP_BY_NODE!$A24,DA_LMP_Basis!$C$23:$AF$23,0)))</f>
        <v>61.899407167585899</v>
      </c>
      <c r="KC24" s="30">
        <f>ENERGY_PRICING!KE$20*(1+INDEX(DA_LMP_Basis!$C$23:$AF$35,MATCH(LMP_BY_NODE!KC$1,DA_LMP_Basis!$C$23:$C$35,0),MATCH(LMP_BY_NODE!$A24,DA_LMP_Basis!$C$23:$AF$23,0)))</f>
        <v>77.412644900981746</v>
      </c>
      <c r="KD24" s="30">
        <f>ENERGY_PRICING!KF$20*(1+INDEX(DA_LMP_Basis!$C$23:$AF$35,MATCH(LMP_BY_NODE!KD$1,DA_LMP_Basis!$C$23:$C$35,0),MATCH(LMP_BY_NODE!$A24,DA_LMP_Basis!$C$23:$AF$23,0)))</f>
        <v>120.01921979348448</v>
      </c>
      <c r="KE24" s="30">
        <f>ENERGY_PRICING!KG$20*(1+INDEX(DA_LMP_Basis!$C$23:$AF$35,MATCH(LMP_BY_NODE!KE$1,DA_LMP_Basis!$C$23:$C$35,0),MATCH(LMP_BY_NODE!$A24,DA_LMP_Basis!$C$23:$AF$23,0)))</f>
        <v>209.34498297512337</v>
      </c>
      <c r="KF24" s="30">
        <f>ENERGY_PRICING!KH$20*(1+INDEX(DA_LMP_Basis!$C$23:$AF$35,MATCH(LMP_BY_NODE!KF$1,DA_LMP_Basis!$C$23:$C$35,0),MATCH(LMP_BY_NODE!$A24,DA_LMP_Basis!$C$23:$AF$23,0)))</f>
        <v>184.54725305722076</v>
      </c>
      <c r="KG24" s="30">
        <f>ENERGY_PRICING!KI$20*(1+INDEX(DA_LMP_Basis!$C$23:$AF$35,MATCH(LMP_BY_NODE!KG$1,DA_LMP_Basis!$C$23:$C$35,0),MATCH(LMP_BY_NODE!$A24,DA_LMP_Basis!$C$23:$AF$23,0)))</f>
        <v>117.67315867682387</v>
      </c>
      <c r="KH24" s="30">
        <f>ENERGY_PRICING!KJ$20*(1+INDEX(DA_LMP_Basis!$C$23:$AF$35,MATCH(LMP_BY_NODE!KH$1,DA_LMP_Basis!$C$23:$C$35,0),MATCH(LMP_BY_NODE!$A24,DA_LMP_Basis!$C$23:$AF$23,0)))</f>
        <v>91.028822727256625</v>
      </c>
      <c r="KI24" s="30">
        <f>ENERGY_PRICING!KK$20*(1+INDEX(DA_LMP_Basis!$C$23:$AF$35,MATCH(LMP_BY_NODE!KI$1,DA_LMP_Basis!$C$23:$C$35,0),MATCH(LMP_BY_NODE!$A24,DA_LMP_Basis!$C$23:$AF$23,0)))</f>
        <v>63.69755478246649</v>
      </c>
      <c r="KJ24" s="30">
        <f>ENERGY_PRICING!KL$20*(1+INDEX(DA_LMP_Basis!$C$23:$AF$35,MATCH(LMP_BY_NODE!KJ$1,DA_LMP_Basis!$C$23:$C$35,0),MATCH(LMP_BY_NODE!$A24,DA_LMP_Basis!$C$23:$AF$23,0)))</f>
        <v>65.779806757115935</v>
      </c>
      <c r="KK24" s="30">
        <f>ENERGY_PRICING!KM$20*(1+INDEX(DA_LMP_Basis!$C$23:$AF$35,MATCH(LMP_BY_NODE!KK$1,DA_LMP_Basis!$C$23:$C$35,0),MATCH(LMP_BY_NODE!$A24,DA_LMP_Basis!$C$23:$AF$23,0)))</f>
        <v>85.37737652872201</v>
      </c>
      <c r="KL24" s="30">
        <f>ENERGY_PRICING!KN$20*(1+INDEX(DA_LMP_Basis!$C$23:$AF$35,MATCH(LMP_BY_NODE!KL$1,DA_LMP_Basis!$C$23:$C$35,0),MATCH(LMP_BY_NODE!$A24,DA_LMP_Basis!$C$23:$AF$23,0)))</f>
        <v>85.912682532669663</v>
      </c>
      <c r="KM24" s="30">
        <f>ENERGY_PRICING!KO$20*(1+INDEX(DA_LMP_Basis!$C$23:$AF$35,MATCH(LMP_BY_NODE!KM$1,DA_LMP_Basis!$C$23:$C$35,0),MATCH(LMP_BY_NODE!$A24,DA_LMP_Basis!$C$23:$AF$23,0)))</f>
        <v>64.050336276046593</v>
      </c>
      <c r="KN24" s="30">
        <f>ENERGY_PRICING!KP$20*(1+INDEX(DA_LMP_Basis!$C$23:$AF$35,MATCH(LMP_BY_NODE!KN$1,DA_LMP_Basis!$C$23:$C$35,0),MATCH(LMP_BY_NODE!$A24,DA_LMP_Basis!$C$23:$AF$23,0)))</f>
        <v>63.805156588969105</v>
      </c>
      <c r="KO24" s="30">
        <f>ENERGY_PRICING!KQ$20*(1+INDEX(DA_LMP_Basis!$C$23:$AF$35,MATCH(LMP_BY_NODE!KO$1,DA_LMP_Basis!$C$23:$C$35,0),MATCH(LMP_BY_NODE!$A24,DA_LMP_Basis!$C$23:$AF$23,0)))</f>
        <v>78.470379594604523</v>
      </c>
      <c r="KP24" s="30">
        <f>ENERGY_PRICING!KR$20*(1+INDEX(DA_LMP_Basis!$C$23:$AF$35,MATCH(LMP_BY_NODE!KP$1,DA_LMP_Basis!$C$23:$C$35,0),MATCH(LMP_BY_NODE!$A24,DA_LMP_Basis!$C$23:$AF$23,0)))</f>
        <v>121.51153711408304</v>
      </c>
      <c r="KQ24" s="30">
        <f>ENERGY_PRICING!KS$20*(1+INDEX(DA_LMP_Basis!$C$23:$AF$35,MATCH(LMP_BY_NODE!KQ$1,DA_LMP_Basis!$C$23:$C$35,0),MATCH(LMP_BY_NODE!$A24,DA_LMP_Basis!$C$23:$AF$23,0)))</f>
        <v>210.92264783336284</v>
      </c>
      <c r="KR24" s="30">
        <f>ENERGY_PRICING!KT$20*(1+INDEX(DA_LMP_Basis!$C$23:$AF$35,MATCH(LMP_BY_NODE!KR$1,DA_LMP_Basis!$C$23:$C$35,0),MATCH(LMP_BY_NODE!$A24,DA_LMP_Basis!$C$23:$AF$23,0)))</f>
        <v>185.96636144672567</v>
      </c>
      <c r="KS24" s="30">
        <f>ENERGY_PRICING!KU$20*(1+INDEX(DA_LMP_Basis!$C$23:$AF$35,MATCH(LMP_BY_NODE!KS$1,DA_LMP_Basis!$C$23:$C$35,0),MATCH(LMP_BY_NODE!$A24,DA_LMP_Basis!$C$23:$AF$23,0)))</f>
        <v>119.36009218617666</v>
      </c>
      <c r="KT24" s="30">
        <f>ENERGY_PRICING!KV$20*(1+INDEX(DA_LMP_Basis!$C$23:$AF$35,MATCH(LMP_BY_NODE!KT$1,DA_LMP_Basis!$C$23:$C$35,0),MATCH(LMP_BY_NODE!$A24,DA_LMP_Basis!$C$23:$AF$23,0)))</f>
        <v>93.660023942292909</v>
      </c>
      <c r="KU24" s="30">
        <f>ENERGY_PRICING!KW$20*(1+INDEX(DA_LMP_Basis!$C$23:$AF$35,MATCH(LMP_BY_NODE!KU$1,DA_LMP_Basis!$C$23:$C$35,0),MATCH(LMP_BY_NODE!$A24,DA_LMP_Basis!$C$23:$AF$23,0)))</f>
        <v>65.640464005913756</v>
      </c>
      <c r="KV24" s="30">
        <f>ENERGY_PRICING!KX$20*(1+INDEX(DA_LMP_Basis!$C$23:$AF$35,MATCH(LMP_BY_NODE!KV$1,DA_LMP_Basis!$C$23:$C$35,0),MATCH(LMP_BY_NODE!$A24,DA_LMP_Basis!$C$23:$AF$23,0)))</f>
        <v>67.849326681451331</v>
      </c>
      <c r="KW24" s="30">
        <f>ENERGY_PRICING!KY$20*(1+INDEX(DA_LMP_Basis!$C$23:$AF$35,MATCH(LMP_BY_NODE!KW$1,DA_LMP_Basis!$C$23:$C$35,0),MATCH(LMP_BY_NODE!$A24,DA_LMP_Basis!$C$23:$AF$23,0)))</f>
        <v>88.055765834942989</v>
      </c>
      <c r="KX24" s="30">
        <f>ENERGY_PRICING!KZ$20*(1+INDEX(DA_LMP_Basis!$C$23:$AF$35,MATCH(LMP_BY_NODE!KX$1,DA_LMP_Basis!$C$23:$C$35,0),MATCH(LMP_BY_NODE!$A24,DA_LMP_Basis!$C$23:$AF$23,0)))</f>
        <v>88.60786502152078</v>
      </c>
      <c r="KY24" s="30">
        <f>ENERGY_PRICING!LA$20*(1+INDEX(DA_LMP_Basis!$C$23:$AF$35,MATCH(LMP_BY_NODE!KY$1,DA_LMP_Basis!$C$23:$C$35,0),MATCH(LMP_BY_NODE!$A24,DA_LMP_Basis!$C$23:$AF$23,0)))</f>
        <v>65.886880769332976</v>
      </c>
      <c r="KZ24" s="30">
        <f>ENERGY_PRICING!LB$20*(1+INDEX(DA_LMP_Basis!$C$23:$AF$35,MATCH(LMP_BY_NODE!KZ$1,DA_LMP_Basis!$C$23:$C$35,0),MATCH(LMP_BY_NODE!$A24,DA_LMP_Basis!$C$23:$AF$23,0)))</f>
        <v>65.634670933307831</v>
      </c>
      <c r="LA24" s="30">
        <f>ENERGY_PRICING!LC$20*(1+INDEX(DA_LMP_Basis!$C$23:$AF$35,MATCH(LMP_BY_NODE!LA$1,DA_LMP_Basis!$C$23:$C$35,0),MATCH(LMP_BY_NODE!$A24,DA_LMP_Basis!$C$23:$AF$23,0)))</f>
        <v>79.485802069760297</v>
      </c>
      <c r="LB24" s="30">
        <f>ENERGY_PRICING!LD$20*(1+INDEX(DA_LMP_Basis!$C$23:$AF$35,MATCH(LMP_BY_NODE!LB$1,DA_LMP_Basis!$C$23:$C$35,0),MATCH(LMP_BY_NODE!$A24,DA_LMP_Basis!$C$23:$AF$23,0)))</f>
        <v>122.94415774810044</v>
      </c>
      <c r="LC24" s="30">
        <f>ENERGY_PRICING!LE$20*(1+INDEX(DA_LMP_Basis!$C$23:$AF$35,MATCH(LMP_BY_NODE!LC$1,DA_LMP_Basis!$C$23:$C$35,0),MATCH(LMP_BY_NODE!$A24,DA_LMP_Basis!$C$23:$AF$23,0)))</f>
        <v>212.64894652036389</v>
      </c>
      <c r="LD24" s="30">
        <f>ENERGY_PRICING!LF$20*(1+INDEX(DA_LMP_Basis!$C$23:$AF$35,MATCH(LMP_BY_NODE!LD$1,DA_LMP_Basis!$C$23:$C$35,0),MATCH(LMP_BY_NODE!$A24,DA_LMP_Basis!$C$23:$AF$23,0)))</f>
        <v>187.51916585681326</v>
      </c>
      <c r="LE24" s="30">
        <f>ENERGY_PRICING!LG$20*(1+INDEX(DA_LMP_Basis!$C$23:$AF$35,MATCH(LMP_BY_NODE!LE$1,DA_LMP_Basis!$C$23:$C$35,0),MATCH(LMP_BY_NODE!$A24,DA_LMP_Basis!$C$23:$AF$23,0)))</f>
        <v>121.2059538639879</v>
      </c>
      <c r="LF24" s="30">
        <f>ENERGY_PRICING!LH$20*(1+INDEX(DA_LMP_Basis!$C$23:$AF$35,MATCH(LMP_BY_NODE!LF$1,DA_LMP_Basis!$C$23:$C$35,0),MATCH(LMP_BY_NODE!$A24,DA_LMP_Basis!$C$23:$AF$23,0)))</f>
        <v>96.539113996831716</v>
      </c>
      <c r="LG24" s="30">
        <f>ENERGY_PRICING!LI$20*(1+INDEX(DA_LMP_Basis!$C$23:$AF$35,MATCH(LMP_BY_NODE!LG$1,DA_LMP_Basis!$C$23:$C$35,0),MATCH(LMP_BY_NODE!$A24,DA_LMP_Basis!$C$23:$AF$23,0)))</f>
        <v>67.766417197989071</v>
      </c>
      <c r="LH24" s="30">
        <f>ENERGY_PRICING!LJ$20*(1+INDEX(DA_LMP_Basis!$C$23:$AF$35,MATCH(LMP_BY_NODE!LH$1,DA_LMP_Basis!$C$23:$C$35,0),MATCH(LMP_BY_NODE!$A24,DA_LMP_Basis!$C$23:$AF$23,0)))</f>
        <v>70.113818730852302</v>
      </c>
      <c r="LI24" s="30">
        <f>ENERGY_PRICING!LK$20*(1+INDEX(DA_LMP_Basis!$C$23:$AF$35,MATCH(LMP_BY_NODE!LI$1,DA_LMP_Basis!$C$23:$C$35,0),MATCH(LMP_BY_NODE!$A24,DA_LMP_Basis!$C$23:$AF$23,0)))</f>
        <v>90.986489631229162</v>
      </c>
      <c r="LJ24" s="30">
        <f>ENERGY_PRICING!LL$20*(1+INDEX(DA_LMP_Basis!$C$23:$AF$35,MATCH(LMP_BY_NODE!LJ$1,DA_LMP_Basis!$C$23:$C$35,0),MATCH(LMP_BY_NODE!$A24,DA_LMP_Basis!$C$23:$AF$23,0)))</f>
        <v>91.55696410770048</v>
      </c>
      <c r="LK24" s="30">
        <f>ENERGY_PRICING!LM$20*(1+INDEX(DA_LMP_Basis!$C$23:$AF$35,MATCH(LMP_BY_NODE!LK$1,DA_LMP_Basis!$C$23:$C$35,0),MATCH(LMP_BY_NODE!$A24,DA_LMP_Basis!$C$23:$AF$23,0)))</f>
        <v>67.896448473666055</v>
      </c>
      <c r="LL24" s="30">
        <f>ENERGY_PRICING!LN$20*(1+INDEX(DA_LMP_Basis!$C$23:$AF$35,MATCH(LMP_BY_NODE!LL$1,DA_LMP_Basis!$C$23:$C$35,0),MATCH(LMP_BY_NODE!$A24,DA_LMP_Basis!$C$23:$AF$23,0)))</f>
        <v>67.636546169348691</v>
      </c>
      <c r="LM24" s="30">
        <f>ENERGY_PRICING!LO$20*(1+INDEX(DA_LMP_Basis!$C$23:$AF$35,MATCH(LMP_BY_NODE!LM$1,DA_LMP_Basis!$C$23:$C$35,0),MATCH(LMP_BY_NODE!$A24,DA_LMP_Basis!$C$23:$AF$23,0)))</f>
        <v>80.596888798008052</v>
      </c>
      <c r="LN24" s="30">
        <f>ENERGY_PRICING!LP$20*(1+INDEX(DA_LMP_Basis!$C$23:$AF$35,MATCH(LMP_BY_NODE!LN$1,DA_LMP_Basis!$C$23:$C$35,0),MATCH(LMP_BY_NODE!$A24,DA_LMP_Basis!$C$23:$AF$23,0)))</f>
        <v>124.51174740857786</v>
      </c>
      <c r="LO24" s="30">
        <f>ENERGY_PRICING!LQ$20*(1+INDEX(DA_LMP_Basis!$C$23:$AF$35,MATCH(LMP_BY_NODE!LO$1,DA_LMP_Basis!$C$23:$C$35,0),MATCH(LMP_BY_NODE!$A24,DA_LMP_Basis!$C$23:$AF$23,0)))</f>
        <v>214.41873143260173</v>
      </c>
      <c r="LP24" s="30">
        <f>ENERGY_PRICING!LR$20*(1+INDEX(DA_LMP_Basis!$C$23:$AF$35,MATCH(LMP_BY_NODE!LP$1,DA_LMP_Basis!$C$23:$C$35,0),MATCH(LMP_BY_NODE!$A24,DA_LMP_Basis!$C$23:$AF$23,0)))</f>
        <v>189.1110860947899</v>
      </c>
      <c r="LQ24" s="30">
        <f>ENERGY_PRICING!LS$20*(1+INDEX(DA_LMP_Basis!$C$23:$AF$35,MATCH(LMP_BY_NODE!LQ$1,DA_LMP_Basis!$C$23:$C$35,0),MATCH(LMP_BY_NODE!$A24,DA_LMP_Basis!$C$23:$AF$23,0)))</f>
        <v>123.09831361150277</v>
      </c>
      <c r="LR24" s="30">
        <f>ENERGY_PRICING!LT$20*(1+INDEX(DA_LMP_Basis!$C$23:$AF$35,MATCH(LMP_BY_NODE!LR$1,DA_LMP_Basis!$C$23:$C$35,0),MATCH(LMP_BY_NODE!$A24,DA_LMP_Basis!$C$23:$AF$23,0)))</f>
        <v>99.49072959954573</v>
      </c>
      <c r="LS24" s="30">
        <f>ENERGY_PRICING!LU$20*(1+INDEX(DA_LMP_Basis!$C$23:$AF$35,MATCH(LMP_BY_NODE!LS$1,DA_LMP_Basis!$C$23:$C$35,0),MATCH(LMP_BY_NODE!$A24,DA_LMP_Basis!$C$23:$AF$23,0)))</f>
        <v>69.945924088534852</v>
      </c>
      <c r="LT24" s="30">
        <f>ENERGY_PRICING!LV$20*(1+INDEX(DA_LMP_Basis!$C$23:$AF$35,MATCH(LMP_BY_NODE!LT$1,DA_LMP_Basis!$C$23:$C$35,0),MATCH(LMP_BY_NODE!$A24,DA_LMP_Basis!$C$23:$AF$23,0)))</f>
        <v>72.435354333636525</v>
      </c>
      <c r="LU24" s="30">
        <f>ENERGY_PRICING!LW$20*(1+INDEX(DA_LMP_Basis!$C$23:$AF$35,MATCH(LMP_BY_NODE!LU$1,DA_LMP_Basis!$C$23:$C$35,0),MATCH(LMP_BY_NODE!$A24,DA_LMP_Basis!$C$23:$AF$23,0)))</f>
        <v>93.991039652416077</v>
      </c>
      <c r="LV24" s="30">
        <f>ENERGY_PRICING!LX$20*(1+INDEX(DA_LMP_Basis!$C$23:$AF$35,MATCH(LMP_BY_NODE!LV$1,DA_LMP_Basis!$C$23:$C$35,0),MATCH(LMP_BY_NODE!$A24,DA_LMP_Basis!$C$23:$AF$23,0)))</f>
        <v>94.580352300436985</v>
      </c>
      <c r="LW24" s="30">
        <f>ENERGY_PRICING!LY$20*(1+INDEX(DA_LMP_Basis!$C$23:$AF$35,MATCH(LMP_BY_NODE!LW$1,DA_LMP_Basis!$C$23:$C$35,0),MATCH(LMP_BY_NODE!$A24,DA_LMP_Basis!$C$23:$AF$23,0)))</f>
        <v>69.956638074706461</v>
      </c>
      <c r="LX24" s="30">
        <f>ENERGY_PRICING!LZ$20*(1+INDEX(DA_LMP_Basis!$C$23:$AF$35,MATCH(LMP_BY_NODE!LX$1,DA_LMP_Basis!$C$23:$C$35,0),MATCH(LMP_BY_NODE!$A24,DA_LMP_Basis!$C$23:$AF$23,0)))</f>
        <v>69.688849525428154</v>
      </c>
      <c r="LY24" s="30">
        <f>ENERGY_PRICING!MA$20*(1+INDEX(DA_LMP_Basis!$C$23:$AF$35,MATCH(LMP_BY_NODE!LY$1,DA_LMP_Basis!$C$23:$C$35,0),MATCH(LMP_BY_NODE!$A24,DA_LMP_Basis!$C$23:$AF$23,0)))</f>
        <v>81.735964290938355</v>
      </c>
      <c r="LZ24" s="30">
        <f>ENERGY_PRICING!MB$20*(1+INDEX(DA_LMP_Basis!$C$23:$AF$35,MATCH(LMP_BY_NODE!LZ$1,DA_LMP_Basis!$C$23:$C$35,0),MATCH(LMP_BY_NODE!$A24,DA_LMP_Basis!$C$23:$AF$23,0)))</f>
        <v>126.11882534392208</v>
      </c>
      <c r="MA24" s="30">
        <f>ENERGY_PRICING!MC$20*(1+INDEX(DA_LMP_Basis!$C$23:$AF$35,MATCH(LMP_BY_NODE!MA$1,DA_LMP_Basis!$C$23:$C$35,0),MATCH(LMP_BY_NODE!$A24,DA_LMP_Basis!$C$23:$AF$23,0)))</f>
        <v>216.77175953515305</v>
      </c>
      <c r="MB24" s="30">
        <f>ENERGY_PRICING!MD$20*(1+INDEX(DA_LMP_Basis!$C$23:$AF$35,MATCH(LMP_BY_NODE!MB$1,DA_LMP_Basis!$C$23:$C$35,0),MATCH(LMP_BY_NODE!$A24,DA_LMP_Basis!$C$23:$AF$23,0)))</f>
        <v>191.2276331571347</v>
      </c>
      <c r="MC24" s="30">
        <f>ENERGY_PRICING!ME$20*(1+INDEX(DA_LMP_Basis!$C$23:$AF$35,MATCH(LMP_BY_NODE!MC$1,DA_LMP_Basis!$C$23:$C$35,0),MATCH(LMP_BY_NODE!$A24,DA_LMP_Basis!$C$23:$AF$23,0)))</f>
        <v>125.61431181854411</v>
      </c>
      <c r="MD24" s="30">
        <f>ENERGY_PRICING!MF$20*(1+INDEX(DA_LMP_Basis!$C$23:$AF$35,MATCH(LMP_BY_NODE!MD$1,DA_LMP_Basis!$C$23:$C$35,0),MATCH(LMP_BY_NODE!$A24,DA_LMP_Basis!$C$23:$AF$23,0)))</f>
        <v>103.41506775673614</v>
      </c>
      <c r="ME24" s="30">
        <f>ENERGY_PRICING!MG$20*(1+INDEX(DA_LMP_Basis!$C$23:$AF$35,MATCH(LMP_BY_NODE!ME$1,DA_LMP_Basis!$C$23:$C$35,0),MATCH(LMP_BY_NODE!$A24,DA_LMP_Basis!$C$23:$AF$23,0)))</f>
        <v>72.843700494975977</v>
      </c>
      <c r="MF24" s="30">
        <f>ENERGY_PRICING!MH$20*(1+INDEX(DA_LMP_Basis!$C$23:$AF$35,MATCH(LMP_BY_NODE!MF$1,DA_LMP_Basis!$C$23:$C$35,0),MATCH(LMP_BY_NODE!$A24,DA_LMP_Basis!$C$23:$AF$23,0)))</f>
        <v>75.521965862897005</v>
      </c>
      <c r="MG24" s="30">
        <f>ENERGY_PRICING!MI$20*(1+INDEX(DA_LMP_Basis!$C$23:$AF$35,MATCH(LMP_BY_NODE!MG$1,DA_LMP_Basis!$C$23:$C$35,0),MATCH(LMP_BY_NODE!$A24,DA_LMP_Basis!$C$23:$AF$23,0)))</f>
        <v>97.985757081911061</v>
      </c>
      <c r="MH24" s="30">
        <f>ENERGY_PRICING!MJ$20*(1+INDEX(DA_LMP_Basis!$C$23:$AF$35,MATCH(LMP_BY_NODE!MH$1,DA_LMP_Basis!$C$23:$C$35,0),MATCH(LMP_BY_NODE!$A24,DA_LMP_Basis!$C$23:$AF$23,0)))</f>
        <v>98.600116133452744</v>
      </c>
      <c r="MI24" s="30">
        <f>ENERGY_PRICING!MK$20*(1+INDEX(DA_LMP_Basis!$C$23:$AF$35,MATCH(LMP_BY_NODE!MI$1,DA_LMP_Basis!$C$23:$C$35,0),MATCH(LMP_BY_NODE!$A24,DA_LMP_Basis!$C$23:$AF$23,0)))</f>
        <v>72.695775466098397</v>
      </c>
      <c r="MJ24" s="30">
        <f>ENERGY_PRICING!ML$20*(1+INDEX(DA_LMP_Basis!$C$23:$AF$35,MATCH(LMP_BY_NODE!MJ$1,DA_LMP_Basis!$C$23:$C$35,0),MATCH(LMP_BY_NODE!$A24,DA_LMP_Basis!$C$23:$AF$23,0)))</f>
        <v>72.417501712720778</v>
      </c>
      <c r="MK24" s="30">
        <f>ENERGY_PRICING!MM$20*(1+INDEX(DA_LMP_Basis!$C$23:$AF$35,MATCH(LMP_BY_NODE!MK$1,DA_LMP_Basis!$C$23:$C$35,0),MATCH(LMP_BY_NODE!$A24,DA_LMP_Basis!$C$23:$AF$23,0)))</f>
        <v>83.250428917265907</v>
      </c>
      <c r="ML24" s="30">
        <f>ENERGY_PRICING!MN$20*(1+INDEX(DA_LMP_Basis!$C$23:$AF$35,MATCH(LMP_BY_NODE!ML$1,DA_LMP_Basis!$C$23:$C$35,0),MATCH(LMP_BY_NODE!$A24,DA_LMP_Basis!$C$23:$AF$23,0)))</f>
        <v>128.25552541335222</v>
      </c>
      <c r="MM24" s="30">
        <f>ENERGY_PRICING!MO$20*(1+INDEX(DA_LMP_Basis!$C$23:$AF$35,MATCH(LMP_BY_NODE!MM$1,DA_LMP_Basis!$C$23:$C$35,0),MATCH(LMP_BY_NODE!$A24,DA_LMP_Basis!$C$23:$AF$23,0)))</f>
        <v>218.4074793287277</v>
      </c>
      <c r="MN24" s="30">
        <f>ENERGY_PRICING!MP$20*(1+INDEX(DA_LMP_Basis!$C$23:$AF$35,MATCH(LMP_BY_NODE!MN$1,DA_LMP_Basis!$C$23:$C$35,0),MATCH(LMP_BY_NODE!$A24,DA_LMP_Basis!$C$23:$AF$23,0)))</f>
        <v>192.69896191863816</v>
      </c>
      <c r="MO24" s="30">
        <f>ENERGY_PRICING!MQ$20*(1+INDEX(DA_LMP_Basis!$C$23:$AF$35,MATCH(LMP_BY_NODE!MO$1,DA_LMP_Basis!$C$23:$C$35,0),MATCH(LMP_BY_NODE!$A24,DA_LMP_Basis!$C$23:$AF$23,0)))</f>
        <v>127.36332113270981</v>
      </c>
      <c r="MP24" s="30">
        <f>ENERGY_PRICING!MR$20*(1+INDEX(DA_LMP_Basis!$C$23:$AF$35,MATCH(LMP_BY_NODE!MP$1,DA_LMP_Basis!$C$23:$C$35,0),MATCH(LMP_BY_NODE!$A24,DA_LMP_Basis!$C$23:$AF$23,0)))</f>
        <v>106.14309195391279</v>
      </c>
      <c r="MQ24" s="30">
        <f>ENERGY_PRICING!MS$20*(1+INDEX(DA_LMP_Basis!$C$23:$AF$35,MATCH(LMP_BY_NODE!MQ$1,DA_LMP_Basis!$C$23:$C$35,0),MATCH(LMP_BY_NODE!$A24,DA_LMP_Basis!$C$23:$AF$23,0)))</f>
        <v>74.858104921438212</v>
      </c>
      <c r="MR24" s="30">
        <f>ENERGY_PRICING!MT$20*(1+INDEX(DA_LMP_Basis!$C$23:$AF$35,MATCH(LMP_BY_NODE!MR$1,DA_LMP_Basis!$C$23:$C$35,0),MATCH(LMP_BY_NODE!$A24,DA_LMP_Basis!$C$23:$AF$23,0)))</f>
        <v>77.667640012735134</v>
      </c>
      <c r="MS24" s="30">
        <f>ENERGY_PRICING!MU$20*(1+INDEX(DA_LMP_Basis!$C$23:$AF$35,MATCH(LMP_BY_NODE!MS$1,DA_LMP_Basis!$C$23:$C$35,0),MATCH(LMP_BY_NODE!$A24,DA_LMP_Basis!$C$23:$AF$23,0)))</f>
        <v>100.76270579836613</v>
      </c>
      <c r="MT24" s="30">
        <f>ENERGY_PRICING!MV$20*(1+INDEX(DA_LMP_Basis!$C$23:$AF$35,MATCH(LMP_BY_NODE!MT$1,DA_LMP_Basis!$C$23:$C$35,0),MATCH(LMP_BY_NODE!$A24,DA_LMP_Basis!$C$23:$AF$23,0)))</f>
        <v>101.39447598832658</v>
      </c>
      <c r="MU24" s="30">
        <f>ENERGY_PRICING!MW$20*(1+INDEX(DA_LMP_Basis!$C$23:$AF$35,MATCH(LMP_BY_NODE!MU$1,DA_LMP_Basis!$C$23:$C$35,0),MATCH(LMP_BY_NODE!$A24,DA_LMP_Basis!$C$23:$AF$23,0)))</f>
        <v>74.599901151449203</v>
      </c>
      <c r="MV24" s="30">
        <f>ENERGY_PRICING!MX$20*(1+INDEX(DA_LMP_Basis!$C$23:$AF$35,MATCH(LMP_BY_NODE!MV$1,DA_LMP_Basis!$C$23:$C$35,0),MATCH(LMP_BY_NODE!$A24,DA_LMP_Basis!$C$23:$AF$23,0)))</f>
        <v>74.314338553596542</v>
      </c>
      <c r="MW24" s="30">
        <f>ENERGY_PRICING!MY$20*(1+INDEX(DA_LMP_Basis!$C$23:$AF$35,MATCH(LMP_BY_NODE!MW$1,DA_LMP_Basis!$C$23:$C$35,0),MATCH(LMP_BY_NODE!$A24,DA_LMP_Basis!$C$23:$AF$23,0)))</f>
        <v>84.303216924033293</v>
      </c>
      <c r="MX24" s="30">
        <f>ENERGY_PRICING!MZ$20*(1+INDEX(DA_LMP_Basis!$C$23:$AF$35,MATCH(LMP_BY_NODE!MX$1,DA_LMP_Basis!$C$23:$C$35,0),MATCH(LMP_BY_NODE!$A24,DA_LMP_Basis!$C$23:$AF$23,0)))</f>
        <v>129.7408636431463</v>
      </c>
    </row>
    <row r="25" spans="1:362" x14ac:dyDescent="0.25">
      <c r="A25" s="1">
        <v>4003</v>
      </c>
      <c r="B25" s="1" t="s">
        <v>63</v>
      </c>
      <c r="C25" s="30">
        <f>ENERGY_PRICING!E$19*(1+INDEX(DA_LMP_Basis!$C$23:$AF$35,MATCH(LMP_BY_NODE!C$1,DA_LMP_Basis!$C$23:$C$35,0),MATCH(LMP_BY_NODE!$A25,DA_LMP_Basis!$C$23:$AF$23,0)))</f>
        <v>55.435497682968233</v>
      </c>
      <c r="D25" s="30">
        <f>ENERGY_PRICING!F$19*(1+INDEX(DA_LMP_Basis!$C$23:$AF$35,MATCH(LMP_BY_NODE!D$1,DA_LMP_Basis!$C$23:$C$35,0),MATCH(LMP_BY_NODE!$A25,DA_LMP_Basis!$C$23:$AF$23,0)))</f>
        <v>50.987414704434308</v>
      </c>
      <c r="E25" s="30">
        <f>ENERGY_PRICING!G$19*(1+INDEX(DA_LMP_Basis!$C$23:$AF$35,MATCH(LMP_BY_NODE!E$1,DA_LMP_Basis!$C$23:$C$35,0),MATCH(LMP_BY_NODE!$A25,DA_LMP_Basis!$C$23:$AF$23,0)))</f>
        <v>38.928006136061754</v>
      </c>
      <c r="F25" s="30">
        <f>ENERGY_PRICING!H$19*(1+INDEX(DA_LMP_Basis!$C$23:$AF$35,MATCH(LMP_BY_NODE!F$1,DA_LMP_Basis!$C$23:$C$35,0),MATCH(LMP_BY_NODE!$A25,DA_LMP_Basis!$C$23:$AF$23,0)))</f>
        <v>44.708428674072842</v>
      </c>
      <c r="G25" s="30">
        <f>ENERGY_PRICING!I$19*(1+INDEX(DA_LMP_Basis!$C$23:$AF$35,MATCH(LMP_BY_NODE!G$1,DA_LMP_Basis!$C$23:$C$35,0),MATCH(LMP_BY_NODE!$A25,DA_LMP_Basis!$C$23:$AF$23,0)))</f>
        <v>26.175880702993211</v>
      </c>
      <c r="H25" s="30">
        <f>ENERGY_PRICING!J$19*(1+INDEX(DA_LMP_Basis!$C$23:$AF$35,MATCH(LMP_BY_NODE!H$1,DA_LMP_Basis!$C$23:$C$35,0),MATCH(LMP_BY_NODE!$A25,DA_LMP_Basis!$C$23:$AF$23,0)))</f>
        <v>29.614306205127477</v>
      </c>
      <c r="I25" s="30">
        <f>ENERGY_PRICING!K$19*(1+INDEX(DA_LMP_Basis!$C$23:$AF$35,MATCH(LMP_BY_NODE!I$1,DA_LMP_Basis!$C$23:$C$35,0),MATCH(LMP_BY_NODE!$A25,DA_LMP_Basis!$C$23:$AF$23,0)))</f>
        <v>43.820160910616679</v>
      </c>
      <c r="J25" s="30">
        <f>ENERGY_PRICING!L$19*(1+INDEX(DA_LMP_Basis!$C$23:$AF$35,MATCH(LMP_BY_NODE!J$1,DA_LMP_Basis!$C$23:$C$35,0),MATCH(LMP_BY_NODE!$A25,DA_LMP_Basis!$C$23:$AF$23,0)))</f>
        <v>51.820539281122095</v>
      </c>
      <c r="K25" s="30">
        <f>ENERGY_PRICING!M$19*(1+INDEX(DA_LMP_Basis!$C$23:$AF$35,MATCH(LMP_BY_NODE!K$1,DA_LMP_Basis!$C$23:$C$35,0),MATCH(LMP_BY_NODE!$A25,DA_LMP_Basis!$C$23:$AF$23,0)))</f>
        <v>46.46757817493453</v>
      </c>
      <c r="L25" s="30">
        <f>ENERGY_PRICING!N$19*(1+INDEX(DA_LMP_Basis!$C$23:$AF$35,MATCH(LMP_BY_NODE!L$1,DA_LMP_Basis!$C$23:$C$35,0),MATCH(LMP_BY_NODE!$A25,DA_LMP_Basis!$C$23:$AF$23,0)))</f>
        <v>57.646177685046545</v>
      </c>
      <c r="M25" s="30">
        <f>ENERGY_PRICING!O$19*(1+INDEX(DA_LMP_Basis!$C$23:$AF$35,MATCH(LMP_BY_NODE!M$1,DA_LMP_Basis!$C$23:$C$35,0),MATCH(LMP_BY_NODE!$A25,DA_LMP_Basis!$C$23:$AF$23,0)))</f>
        <v>90.218130558354773</v>
      </c>
      <c r="N25" s="30">
        <f>ENERGY_PRICING!P$19*(1+INDEX(DA_LMP_Basis!$C$23:$AF$35,MATCH(LMP_BY_NODE!N$1,DA_LMP_Basis!$C$23:$C$35,0),MATCH(LMP_BY_NODE!$A25,DA_LMP_Basis!$C$23:$AF$23,0)))</f>
        <v>152.71981646742071</v>
      </c>
      <c r="O25" s="30">
        <f>ENERGY_PRICING!Q$19*(1+INDEX(DA_LMP_Basis!$C$23:$AF$35,MATCH(LMP_BY_NODE!O$1,DA_LMP_Basis!$C$23:$C$35,0),MATCH(LMP_BY_NODE!$A25,DA_LMP_Basis!$C$23:$AF$23,0)))</f>
        <v>157.86529081935211</v>
      </c>
      <c r="P25" s="30">
        <f>ENERGY_PRICING!R$19*(1+INDEX(DA_LMP_Basis!$C$23:$AF$35,MATCH(LMP_BY_NODE!P$1,DA_LMP_Basis!$C$23:$C$35,0),MATCH(LMP_BY_NODE!$A25,DA_LMP_Basis!$C$23:$AF$23,0)))</f>
        <v>122.92047903672687</v>
      </c>
      <c r="Q25" s="30">
        <f>ENERGY_PRICING!S$19*(1+INDEX(DA_LMP_Basis!$C$23:$AF$35,MATCH(LMP_BY_NODE!Q$1,DA_LMP_Basis!$C$23:$C$35,0),MATCH(LMP_BY_NODE!$A25,DA_LMP_Basis!$C$23:$AF$23,0)))</f>
        <v>94.994128181081507</v>
      </c>
      <c r="R25" s="30">
        <f>ENERGY_PRICING!T$19*(1+INDEX(DA_LMP_Basis!$C$23:$AF$35,MATCH(LMP_BY_NODE!R$1,DA_LMP_Basis!$C$23:$C$35,0),MATCH(LMP_BY_NODE!$A25,DA_LMP_Basis!$C$23:$AF$23,0)))</f>
        <v>52.726788164531555</v>
      </c>
      <c r="S25" s="30">
        <f>ENERGY_PRICING!U$19*(1+INDEX(DA_LMP_Basis!$C$23:$AF$35,MATCH(LMP_BY_NODE!S$1,DA_LMP_Basis!$C$23:$C$35,0),MATCH(LMP_BY_NODE!$A25,DA_LMP_Basis!$C$23:$AF$23,0)))</f>
        <v>47.686266721588012</v>
      </c>
      <c r="T25" s="30">
        <f>ENERGY_PRICING!V$19*(1+INDEX(DA_LMP_Basis!$C$23:$AF$35,MATCH(LMP_BY_NODE!T$1,DA_LMP_Basis!$C$23:$C$35,0),MATCH(LMP_BY_NODE!$A25,DA_LMP_Basis!$C$23:$AF$23,0)))</f>
        <v>53.911950054636428</v>
      </c>
      <c r="U25" s="30">
        <f>ENERGY_PRICING!W$19*(1+INDEX(DA_LMP_Basis!$C$23:$AF$35,MATCH(LMP_BY_NODE!U$1,DA_LMP_Basis!$C$23:$C$35,0),MATCH(LMP_BY_NODE!$A25,DA_LMP_Basis!$C$23:$AF$23,0)))</f>
        <v>134.91183162214674</v>
      </c>
      <c r="V25" s="30">
        <f>ENERGY_PRICING!X$19*(1+INDEX(DA_LMP_Basis!$C$23:$AF$35,MATCH(LMP_BY_NODE!V$1,DA_LMP_Basis!$C$23:$C$35,0),MATCH(LMP_BY_NODE!$A25,DA_LMP_Basis!$C$23:$AF$23,0)))</f>
        <v>92.803969827543909</v>
      </c>
      <c r="W25" s="30">
        <f>ENERGY_PRICING!Y$19*(1+INDEX(DA_LMP_Basis!$C$23:$AF$35,MATCH(LMP_BY_NODE!W$1,DA_LMP_Basis!$C$23:$C$35,0),MATCH(LMP_BY_NODE!$A25,DA_LMP_Basis!$C$23:$AF$23,0)))</f>
        <v>97.810069215684621</v>
      </c>
      <c r="X25" s="30">
        <f>ENERGY_PRICING!Z$19*(1+INDEX(DA_LMP_Basis!$C$23:$AF$35,MATCH(LMP_BY_NODE!X$1,DA_LMP_Basis!$C$23:$C$35,0),MATCH(LMP_BY_NODE!$A25,DA_LMP_Basis!$C$23:$AF$23,0)))</f>
        <v>88.989628668303283</v>
      </c>
      <c r="Y25" s="30">
        <f>ENERGY_PRICING!AA$19*(1+INDEX(DA_LMP_Basis!$C$23:$AF$35,MATCH(LMP_BY_NODE!Y$1,DA_LMP_Basis!$C$23:$C$35,0),MATCH(LMP_BY_NODE!$A25,DA_LMP_Basis!$C$23:$AF$23,0)))</f>
        <v>149.59743229473571</v>
      </c>
      <c r="Z25" s="30">
        <f>ENERGY_PRICING!AB$19*(1+INDEX(DA_LMP_Basis!$C$23:$AF$35,MATCH(LMP_BY_NODE!Z$1,DA_LMP_Basis!$C$23:$C$35,0),MATCH(LMP_BY_NODE!$A25,DA_LMP_Basis!$C$23:$AF$23,0)))</f>
        <v>248.29168244363805</v>
      </c>
      <c r="AA25" s="30">
        <f>ENERGY_PRICING!AC$19*(1+INDEX(DA_LMP_Basis!$C$23:$AF$35,MATCH(LMP_BY_NODE!AA$1,DA_LMP_Basis!$C$23:$C$35,0),MATCH(LMP_BY_NODE!$A25,DA_LMP_Basis!$C$23:$AF$23,0)))</f>
        <v>313.41871241209179</v>
      </c>
      <c r="AB25" s="30">
        <f>ENERGY_PRICING!AD$19*(1+INDEX(DA_LMP_Basis!$C$23:$AF$35,MATCH(LMP_BY_NODE!AB$1,DA_LMP_Basis!$C$23:$C$35,0),MATCH(LMP_BY_NODE!$A25,DA_LMP_Basis!$C$23:$AF$23,0)))</f>
        <v>312.17704326027405</v>
      </c>
      <c r="AC25" s="30">
        <f>ENERGY_PRICING!AE$19*(1+INDEX(DA_LMP_Basis!$C$23:$AF$35,MATCH(LMP_BY_NODE!AC$1,DA_LMP_Basis!$C$23:$C$35,0),MATCH(LMP_BY_NODE!$A25,DA_LMP_Basis!$C$23:$AF$23,0)))</f>
        <v>156.84436434537457</v>
      </c>
      <c r="AD25" s="30">
        <f>ENERGY_PRICING!AF$19*(1+INDEX(DA_LMP_Basis!$C$23:$AF$35,MATCH(LMP_BY_NODE!AD$1,DA_LMP_Basis!$C$23:$C$35,0),MATCH(LMP_BY_NODE!$A25,DA_LMP_Basis!$C$23:$AF$23,0)))</f>
        <v>81.93507999530604</v>
      </c>
      <c r="AE25" s="30">
        <f>ENERGY_PRICING!AG$19*(1+INDEX(DA_LMP_Basis!$C$23:$AF$35,MATCH(LMP_BY_NODE!AE$1,DA_LMP_Basis!$C$23:$C$35,0),MATCH(LMP_BY_NODE!$A25,DA_LMP_Basis!$C$23:$AF$23,0)))</f>
        <v>61.091378860839775</v>
      </c>
      <c r="AF25" s="30">
        <f>ENERGY_PRICING!AH$19*(1+INDEX(DA_LMP_Basis!$C$23:$AF$35,MATCH(LMP_BY_NODE!AF$1,DA_LMP_Basis!$C$23:$C$35,0),MATCH(LMP_BY_NODE!$A25,DA_LMP_Basis!$C$23:$AF$23,0)))</f>
        <v>65.744008217549151</v>
      </c>
      <c r="AG25" s="30">
        <f>ENERGY_PRICING!AI$19*(1+INDEX(DA_LMP_Basis!$C$23:$AF$35,MATCH(LMP_BY_NODE!AG$1,DA_LMP_Basis!$C$23:$C$35,0),MATCH(LMP_BY_NODE!$A25,DA_LMP_Basis!$C$23:$AF$23,0)))</f>
        <v>79.964146164334309</v>
      </c>
      <c r="AH25" s="30">
        <f>ENERGY_PRICING!AJ$19*(1+INDEX(DA_LMP_Basis!$C$23:$AF$35,MATCH(LMP_BY_NODE!AH$1,DA_LMP_Basis!$C$23:$C$35,0),MATCH(LMP_BY_NODE!$A25,DA_LMP_Basis!$C$23:$AF$23,0)))</f>
        <v>79.995608310798872</v>
      </c>
      <c r="AI25" s="30">
        <f>ENERGY_PRICING!AK$19*(1+INDEX(DA_LMP_Basis!$C$23:$AF$35,MATCH(LMP_BY_NODE!AI$1,DA_LMP_Basis!$C$23:$C$35,0),MATCH(LMP_BY_NODE!$A25,DA_LMP_Basis!$C$23:$AF$23,0)))</f>
        <v>59.073144594730607</v>
      </c>
      <c r="AJ25" s="30">
        <f>ENERGY_PRICING!AL$19*(1+INDEX(DA_LMP_Basis!$C$23:$AF$35,MATCH(LMP_BY_NODE!AJ$1,DA_LMP_Basis!$C$23:$C$35,0),MATCH(LMP_BY_NODE!$A25,DA_LMP_Basis!$C$23:$AF$23,0)))</f>
        <v>57.625648419489195</v>
      </c>
      <c r="AK25" s="30">
        <f>ENERGY_PRICING!AM$19*(1+INDEX(DA_LMP_Basis!$C$23:$AF$35,MATCH(LMP_BY_NODE!AK$1,DA_LMP_Basis!$C$23:$C$35,0),MATCH(LMP_BY_NODE!$A25,DA_LMP_Basis!$C$23:$AF$23,0)))</f>
        <v>106.9454469892203</v>
      </c>
      <c r="AL25" s="30">
        <f>ENERGY_PRICING!AN$19*(1+INDEX(DA_LMP_Basis!$C$23:$AF$35,MATCH(LMP_BY_NODE!AL$1,DA_LMP_Basis!$C$23:$C$35,0),MATCH(LMP_BY_NODE!$A25,DA_LMP_Basis!$C$23:$AF$23,0)))</f>
        <v>172.91231124733525</v>
      </c>
      <c r="AM25" s="30">
        <f>ENERGY_PRICING!AO$19*(1+INDEX(DA_LMP_Basis!$C$23:$AF$35,MATCH(LMP_BY_NODE!AM$1,DA_LMP_Basis!$C$23:$C$35,0),MATCH(LMP_BY_NODE!$A25,DA_LMP_Basis!$C$23:$AF$23,0)))</f>
        <v>222.13690077769996</v>
      </c>
      <c r="AN25" s="30">
        <f>ENERGY_PRICING!AP$19*(1+INDEX(DA_LMP_Basis!$C$23:$AF$35,MATCH(LMP_BY_NODE!AN$1,DA_LMP_Basis!$C$23:$C$35,0),MATCH(LMP_BY_NODE!$A25,DA_LMP_Basis!$C$23:$AF$23,0)))</f>
        <v>196.89829328346167</v>
      </c>
      <c r="AO25" s="30">
        <f>ENERGY_PRICING!AQ$19*(1+INDEX(DA_LMP_Basis!$C$23:$AF$35,MATCH(LMP_BY_NODE!AO$1,DA_LMP_Basis!$C$23:$C$35,0),MATCH(LMP_BY_NODE!$A25,DA_LMP_Basis!$C$23:$AF$23,0)))</f>
        <v>107.72529999916459</v>
      </c>
      <c r="AP25" s="30">
        <f>ENERGY_PRICING!AR$19*(1+INDEX(DA_LMP_Basis!$C$23:$AF$35,MATCH(LMP_BY_NODE!AP$1,DA_LMP_Basis!$C$23:$C$35,0),MATCH(LMP_BY_NODE!$A25,DA_LMP_Basis!$C$23:$AF$23,0)))</f>
        <v>69.978410098548792</v>
      </c>
      <c r="AQ25" s="30">
        <f>ENERGY_PRICING!AS$19*(1+INDEX(DA_LMP_Basis!$C$23:$AF$35,MATCH(LMP_BY_NODE!AQ$1,DA_LMP_Basis!$C$23:$C$35,0),MATCH(LMP_BY_NODE!$A25,DA_LMP_Basis!$C$23:$AF$23,0)))</f>
        <v>52.302650935624342</v>
      </c>
      <c r="AR25" s="30">
        <f>ENERGY_PRICING!AT$19*(1+INDEX(DA_LMP_Basis!$C$23:$AF$35,MATCH(LMP_BY_NODE!AR$1,DA_LMP_Basis!$C$23:$C$35,0),MATCH(LMP_BY_NODE!$A25,DA_LMP_Basis!$C$23:$AF$23,0)))</f>
        <v>55.651045217689216</v>
      </c>
      <c r="AS25" s="30">
        <f>ENERGY_PRICING!AU$19*(1+INDEX(DA_LMP_Basis!$C$23:$AF$35,MATCH(LMP_BY_NODE!AS$1,DA_LMP_Basis!$C$23:$C$35,0),MATCH(LMP_BY_NODE!$A25,DA_LMP_Basis!$C$23:$AF$23,0)))</f>
        <v>72.318726747546307</v>
      </c>
      <c r="AT25" s="30">
        <f>ENERGY_PRICING!AV$19*(1+INDEX(DA_LMP_Basis!$C$23:$AF$35,MATCH(LMP_BY_NODE!AT$1,DA_LMP_Basis!$C$23:$C$35,0),MATCH(LMP_BY_NODE!$A25,DA_LMP_Basis!$C$23:$AF$23,0)))</f>
        <v>72.347180779536913</v>
      </c>
      <c r="AU25" s="30">
        <f>ENERGY_PRICING!AW$19*(1+INDEX(DA_LMP_Basis!$C$23:$AF$35,MATCH(LMP_BY_NODE!AU$1,DA_LMP_Basis!$C$23:$C$35,0),MATCH(LMP_BY_NODE!$A25,DA_LMP_Basis!$C$23:$AF$23,0)))</f>
        <v>48.939257865090624</v>
      </c>
      <c r="AV25" s="30">
        <f>ENERGY_PRICING!AX$19*(1+INDEX(DA_LMP_Basis!$C$23:$AF$35,MATCH(LMP_BY_NODE!AV$1,DA_LMP_Basis!$C$23:$C$35,0),MATCH(LMP_BY_NODE!$A25,DA_LMP_Basis!$C$23:$AF$23,0)))</f>
        <v>48.777534964270153</v>
      </c>
      <c r="AW25" s="30">
        <f>ENERGY_PRICING!AY$19*(1+INDEX(DA_LMP_Basis!$C$23:$AF$35,MATCH(LMP_BY_NODE!AW$1,DA_LMP_Basis!$C$23:$C$35,0),MATCH(LMP_BY_NODE!$A25,DA_LMP_Basis!$C$23:$AF$23,0)))</f>
        <v>79.921496092455584</v>
      </c>
      <c r="AX25" s="30">
        <f>ENERGY_PRICING!AZ$19*(1+INDEX(DA_LMP_Basis!$C$23:$AF$35,MATCH(LMP_BY_NODE!AX$1,DA_LMP_Basis!$C$23:$C$35,0),MATCH(LMP_BY_NODE!$A25,DA_LMP_Basis!$C$23:$AF$23,0)))</f>
        <v>119.29710902966251</v>
      </c>
      <c r="AY25" s="30">
        <f>ENERGY_PRICING!BA$19*(1+INDEX(DA_LMP_Basis!$C$23:$AF$35,MATCH(LMP_BY_NODE!AY$1,DA_LMP_Basis!$C$23:$C$35,0),MATCH(LMP_BY_NODE!$A25,DA_LMP_Basis!$C$23:$AF$23,0)))</f>
        <v>218.22628810764954</v>
      </c>
      <c r="AZ25" s="30">
        <f>ENERGY_PRICING!BB$19*(1+INDEX(DA_LMP_Basis!$C$23:$AF$35,MATCH(LMP_BY_NODE!AZ$1,DA_LMP_Basis!$C$23:$C$35,0),MATCH(LMP_BY_NODE!$A25,DA_LMP_Basis!$C$23:$AF$23,0)))</f>
        <v>193.43199408810122</v>
      </c>
      <c r="BA25" s="30">
        <f>ENERGY_PRICING!BC$19*(1+INDEX(DA_LMP_Basis!$C$23:$AF$35,MATCH(LMP_BY_NODE!BA$1,DA_LMP_Basis!$C$23:$C$35,0),MATCH(LMP_BY_NODE!$A25,DA_LMP_Basis!$C$23:$AF$23,0)))</f>
        <v>103.59243089829323</v>
      </c>
      <c r="BB25" s="30">
        <f>ENERGY_PRICING!BD$19*(1+INDEX(DA_LMP_Basis!$C$23:$AF$35,MATCH(LMP_BY_NODE!BB$1,DA_LMP_Basis!$C$23:$C$35,0),MATCH(LMP_BY_NODE!$A25,DA_LMP_Basis!$C$23:$AF$23,0)))</f>
        <v>63.553688535316823</v>
      </c>
      <c r="BC25" s="30">
        <f>ENERGY_PRICING!BE$19*(1+INDEX(DA_LMP_Basis!$C$23:$AF$35,MATCH(LMP_BY_NODE!BC$1,DA_LMP_Basis!$C$23:$C$35,0),MATCH(LMP_BY_NODE!$A25,DA_LMP_Basis!$C$23:$AF$23,0)))</f>
        <v>47.500741763822944</v>
      </c>
      <c r="BD25" s="30">
        <f>ENERGY_PRICING!BF$19*(1+INDEX(DA_LMP_Basis!$C$23:$AF$35,MATCH(LMP_BY_NODE!BD$1,DA_LMP_Basis!$C$23:$C$35,0),MATCH(LMP_BY_NODE!$A25,DA_LMP_Basis!$C$23:$AF$23,0)))</f>
        <v>50.541719788275095</v>
      </c>
      <c r="BE25" s="30">
        <f>ENERGY_PRICING!BG$19*(1+INDEX(DA_LMP_Basis!$C$23:$AF$35,MATCH(LMP_BY_NODE!BE$1,DA_LMP_Basis!$C$23:$C$35,0),MATCH(LMP_BY_NODE!$A25,DA_LMP_Basis!$C$23:$AF$23,0)))</f>
        <v>65.679140587956255</v>
      </c>
      <c r="BF25" s="30">
        <f>ENERGY_PRICING!BH$19*(1+INDEX(DA_LMP_Basis!$C$23:$AF$35,MATCH(LMP_BY_NODE!BF$1,DA_LMP_Basis!$C$23:$C$35,0),MATCH(LMP_BY_NODE!$A25,DA_LMP_Basis!$C$23:$AF$23,0)))</f>
        <v>65.704982253752306</v>
      </c>
      <c r="BG25" s="30">
        <f>ENERGY_PRICING!BI$19*(1+INDEX(DA_LMP_Basis!$C$23:$AF$35,MATCH(LMP_BY_NODE!BG$1,DA_LMP_Basis!$C$23:$C$35,0),MATCH(LMP_BY_NODE!$A25,DA_LMP_Basis!$C$23:$AF$23,0)))</f>
        <v>44.446141990471205</v>
      </c>
      <c r="BH25" s="30">
        <f>ENERGY_PRICING!BJ$19*(1+INDEX(DA_LMP_Basis!$C$23:$AF$35,MATCH(LMP_BY_NODE!BH$1,DA_LMP_Basis!$C$23:$C$35,0),MATCH(LMP_BY_NODE!$A25,DA_LMP_Basis!$C$23:$AF$23,0)))</f>
        <v>44.299266877800058</v>
      </c>
      <c r="BI25" s="30">
        <f>ENERGY_PRICING!BK$19*(1+INDEX(DA_LMP_Basis!$C$23:$AF$35,MATCH(LMP_BY_NODE!BI$1,DA_LMP_Basis!$C$23:$C$35,0),MATCH(LMP_BY_NODE!$A25,DA_LMP_Basis!$C$23:$AF$23,0)))</f>
        <v>77.451187572823585</v>
      </c>
      <c r="BJ25" s="30">
        <f>ENERGY_PRICING!BL$19*(1+INDEX(DA_LMP_Basis!$C$23:$AF$35,MATCH(LMP_BY_NODE!BJ$1,DA_LMP_Basis!$C$23:$C$35,0),MATCH(LMP_BY_NODE!$A25,DA_LMP_Basis!$C$23:$AF$23,0)))</f>
        <v>115.83406437017331</v>
      </c>
      <c r="BK25" s="30">
        <f>ENERGY_PRICING!BM$19*(1+INDEX(DA_LMP_Basis!$C$23:$AF$35,MATCH(LMP_BY_NODE!BK$1,DA_LMP_Basis!$C$23:$C$35,0),MATCH(LMP_BY_NODE!$A25,DA_LMP_Basis!$C$23:$AF$23,0)))</f>
        <v>217.03580136834606</v>
      </c>
      <c r="BL25" s="30">
        <f>ENERGY_PRICING!BN$19*(1+INDEX(DA_LMP_Basis!$C$23:$AF$35,MATCH(LMP_BY_NODE!BL$1,DA_LMP_Basis!$C$23:$C$35,0),MATCH(LMP_BY_NODE!$A25,DA_LMP_Basis!$C$23:$AF$23,0)))</f>
        <v>192.37676730531638</v>
      </c>
      <c r="BM25" s="30">
        <f>ENERGY_PRICING!BO$19*(1+INDEX(DA_LMP_Basis!$C$23:$AF$35,MATCH(LMP_BY_NODE!BM$1,DA_LMP_Basis!$C$23:$C$35,0),MATCH(LMP_BY_NODE!$A25,DA_LMP_Basis!$C$23:$AF$23,0)))</f>
        <v>102.33428383158282</v>
      </c>
      <c r="BN25" s="30">
        <f>ENERGY_PRICING!BP$19*(1+INDEX(DA_LMP_Basis!$C$23:$AF$35,MATCH(LMP_BY_NODE!BN$1,DA_LMP_Basis!$C$23:$C$35,0),MATCH(LMP_BY_NODE!$A25,DA_LMP_Basis!$C$23:$AF$23,0)))</f>
        <v>61.597845175190237</v>
      </c>
      <c r="BO25" s="30">
        <f>ENERGY_PRICING!BQ$19*(1+INDEX(DA_LMP_Basis!$C$23:$AF$35,MATCH(LMP_BY_NODE!BO$1,DA_LMP_Basis!$C$23:$C$35,0),MATCH(LMP_BY_NODE!$A25,DA_LMP_Basis!$C$23:$AF$23,0)))</f>
        <v>46.038922434041112</v>
      </c>
      <c r="BP25" s="30">
        <f>ENERGY_PRICING!BR$19*(1+INDEX(DA_LMP_Basis!$C$23:$AF$35,MATCH(LMP_BY_NODE!BP$1,DA_LMP_Basis!$C$23:$C$35,0),MATCH(LMP_BY_NODE!$A25,DA_LMP_Basis!$C$23:$AF$23,0)))</f>
        <v>48.986315383976141</v>
      </c>
      <c r="BQ25" s="30">
        <f>ENERGY_PRICING!BS$19*(1+INDEX(DA_LMP_Basis!$C$23:$AF$35,MATCH(LMP_BY_NODE!BQ$1,DA_LMP_Basis!$C$23:$C$35,0),MATCH(LMP_BY_NODE!$A25,DA_LMP_Basis!$C$23:$AF$23,0)))</f>
        <v>63.65788715675076</v>
      </c>
      <c r="BR25" s="30">
        <f>ENERGY_PRICING!BT$19*(1+INDEX(DA_LMP_Basis!$C$23:$AF$35,MATCH(LMP_BY_NODE!BR$1,DA_LMP_Basis!$C$23:$C$35,0),MATCH(LMP_BY_NODE!$A25,DA_LMP_Basis!$C$23:$AF$23,0)))</f>
        <v>63.682933553985265</v>
      </c>
      <c r="BS25" s="30">
        <f>ENERGY_PRICING!BU$19*(1+INDEX(DA_LMP_Basis!$C$23:$AF$35,MATCH(LMP_BY_NODE!BS$1,DA_LMP_Basis!$C$23:$C$35,0),MATCH(LMP_BY_NODE!$A25,DA_LMP_Basis!$C$23:$AF$23,0)))</f>
        <v>43.078326939941135</v>
      </c>
      <c r="BT25" s="30">
        <f>ENERGY_PRICING!BV$19*(1+INDEX(DA_LMP_Basis!$C$23:$AF$35,MATCH(LMP_BY_NODE!BT$1,DA_LMP_Basis!$C$23:$C$35,0),MATCH(LMP_BY_NODE!$A25,DA_LMP_Basis!$C$23:$AF$23,0)))</f>
        <v>42.935971859395679</v>
      </c>
      <c r="BU25" s="30">
        <f>ENERGY_PRICING!BW$19*(1+INDEX(DA_LMP_Basis!$C$23:$AF$35,MATCH(LMP_BY_NODE!BU$1,DA_LMP_Basis!$C$23:$C$35,0),MATCH(LMP_BY_NODE!$A25,DA_LMP_Basis!$C$23:$AF$23,0)))</f>
        <v>76.699164863662673</v>
      </c>
      <c r="BV25" s="30">
        <f>ENERGY_PRICING!BX$19*(1+INDEX(DA_LMP_Basis!$C$23:$AF$35,MATCH(LMP_BY_NODE!BV$1,DA_LMP_Basis!$C$23:$C$35,0),MATCH(LMP_BY_NODE!$A25,DA_LMP_Basis!$C$23:$AF$23,0)))</f>
        <v>114.77982834820376</v>
      </c>
      <c r="BW25" s="30">
        <f>ENERGY_PRICING!BY$19*(1+INDEX(DA_LMP_Basis!$C$23:$AF$35,MATCH(LMP_BY_NODE!BW$1,DA_LMP_Basis!$C$23:$C$35,0),MATCH(LMP_BY_NODE!$A25,DA_LMP_Basis!$C$23:$AF$23,0)))</f>
        <v>216.54571536584669</v>
      </c>
      <c r="BX25" s="30">
        <f>ENERGY_PRICING!BZ$19*(1+INDEX(DA_LMP_Basis!$C$23:$AF$35,MATCH(LMP_BY_NODE!BX$1,DA_LMP_Basis!$C$23:$C$35,0),MATCH(LMP_BY_NODE!$A25,DA_LMP_Basis!$C$23:$AF$23,0)))</f>
        <v>191.94236357898183</v>
      </c>
      <c r="BY25" s="30">
        <f>ENERGY_PRICING!CA$19*(1+INDEX(DA_LMP_Basis!$C$23:$AF$35,MATCH(LMP_BY_NODE!BY$1,DA_LMP_Basis!$C$23:$C$35,0),MATCH(LMP_BY_NODE!$A25,DA_LMP_Basis!$C$23:$AF$23,0)))</f>
        <v>101.81634419721014</v>
      </c>
      <c r="BZ25" s="30">
        <f>ENERGY_PRICING!CB$19*(1+INDEX(DA_LMP_Basis!$C$23:$AF$35,MATCH(LMP_BY_NODE!BZ$1,DA_LMP_Basis!$C$23:$C$35,0),MATCH(LMP_BY_NODE!$A25,DA_LMP_Basis!$C$23:$AF$23,0)))</f>
        <v>60.792685888460078</v>
      </c>
      <c r="CA25" s="30">
        <f>ENERGY_PRICING!CC$19*(1+INDEX(DA_LMP_Basis!$C$23:$AF$35,MATCH(LMP_BY_NODE!CA$1,DA_LMP_Basis!$C$23:$C$35,0),MATCH(LMP_BY_NODE!$A25,DA_LMP_Basis!$C$23:$AF$23,0)))</f>
        <v>45.437137325432346</v>
      </c>
      <c r="CB25" s="30">
        <f>ENERGY_PRICING!CD$19*(1+INDEX(DA_LMP_Basis!$C$23:$AF$35,MATCH(LMP_BY_NODE!CB$1,DA_LMP_Basis!$C$23:$C$35,0),MATCH(LMP_BY_NODE!$A25,DA_LMP_Basis!$C$23:$AF$23,0)))</f>
        <v>48.346004239293649</v>
      </c>
      <c r="CC25" s="30">
        <f>ENERGY_PRICING!CE$19*(1+INDEX(DA_LMP_Basis!$C$23:$AF$35,MATCH(LMP_BY_NODE!CC$1,DA_LMP_Basis!$C$23:$C$35,0),MATCH(LMP_BY_NODE!$A25,DA_LMP_Basis!$C$23:$AF$23,0)))</f>
        <v>62.825800598006623</v>
      </c>
      <c r="CD25" s="30">
        <f>ENERGY_PRICING!CF$19*(1+INDEX(DA_LMP_Basis!$C$23:$AF$35,MATCH(LMP_BY_NODE!CD$1,DA_LMP_Basis!$C$23:$C$35,0),MATCH(LMP_BY_NODE!$A25,DA_LMP_Basis!$C$23:$AF$23,0)))</f>
        <v>62.850519608150314</v>
      </c>
      <c r="CE25" s="30">
        <f>ENERGY_PRICING!CG$19*(1+INDEX(DA_LMP_Basis!$C$23:$AF$35,MATCH(LMP_BY_NODE!CE$1,DA_LMP_Basis!$C$23:$C$35,0),MATCH(LMP_BY_NODE!$A25,DA_LMP_Basis!$C$23:$AF$23,0)))</f>
        <v>42.515240440829942</v>
      </c>
      <c r="CF25" s="30">
        <f>ENERGY_PRICING!CH$19*(1+INDEX(DA_LMP_Basis!$C$23:$AF$35,MATCH(LMP_BY_NODE!CF$1,DA_LMP_Basis!$C$23:$C$35,0),MATCH(LMP_BY_NODE!$A25,DA_LMP_Basis!$C$23:$AF$23,0)))</f>
        <v>42.374746115555851</v>
      </c>
      <c r="CG25" s="30">
        <f>ENERGY_PRICING!CI$19*(1+INDEX(DA_LMP_Basis!$C$23:$AF$35,MATCH(LMP_BY_NODE!CG$1,DA_LMP_Basis!$C$23:$C$35,0),MATCH(LMP_BY_NODE!$A25,DA_LMP_Basis!$C$23:$AF$23,0)))</f>
        <v>76.389580732102289</v>
      </c>
      <c r="CH25" s="30">
        <f>ENERGY_PRICING!CJ$19*(1+INDEX(DA_LMP_Basis!$C$23:$AF$35,MATCH(LMP_BY_NODE!CH$1,DA_LMP_Basis!$C$23:$C$35,0),MATCH(LMP_BY_NODE!$A25,DA_LMP_Basis!$C$23:$AF$23,0)))</f>
        <v>114.34583248698135</v>
      </c>
      <c r="CI25" s="30">
        <f>ENERGY_PRICING!CK$19*(1+INDEX(DA_LMP_Basis!$C$23:$AF$35,MATCH(LMP_BY_NODE!CI$1,DA_LMP_Basis!$C$23:$C$35,0),MATCH(LMP_BY_NODE!$A25,DA_LMP_Basis!$C$23:$AF$23,0)))</f>
        <v>218.38224840526976</v>
      </c>
      <c r="CJ25" s="30">
        <f>ENERGY_PRICING!CL$19*(1+INDEX(DA_LMP_Basis!$C$23:$AF$35,MATCH(LMP_BY_NODE!CJ$1,DA_LMP_Basis!$C$23:$C$35,0),MATCH(LMP_BY_NODE!$A25,DA_LMP_Basis!$C$23:$AF$23,0)))</f>
        <v>193.57023458895407</v>
      </c>
      <c r="CK25" s="30">
        <f>ENERGY_PRICING!CM$19*(1+INDEX(DA_LMP_Basis!$C$23:$AF$35,MATCH(LMP_BY_NODE!CK$1,DA_LMP_Basis!$C$23:$C$35,0),MATCH(LMP_BY_NODE!$A25,DA_LMP_Basis!$C$23:$AF$23,0)))</f>
        <v>103.75725507020208</v>
      </c>
      <c r="CL25" s="30">
        <f>ENERGY_PRICING!CN$19*(1+INDEX(DA_LMP_Basis!$C$23:$AF$35,MATCH(LMP_BY_NODE!CL$1,DA_LMP_Basis!$C$23:$C$35,0),MATCH(LMP_BY_NODE!$A25,DA_LMP_Basis!$C$23:$AF$23,0)))</f>
        <v>63.809914751429304</v>
      </c>
      <c r="CM25" s="30">
        <f>ENERGY_PRICING!CO$19*(1+INDEX(DA_LMP_Basis!$C$23:$AF$35,MATCH(LMP_BY_NODE!CM$1,DA_LMP_Basis!$C$23:$C$35,0),MATCH(LMP_BY_NODE!$A25,DA_LMP_Basis!$C$23:$AF$23,0)))</f>
        <v>47.692248120183642</v>
      </c>
      <c r="CN25" s="30">
        <f>ENERGY_PRICING!CP$19*(1+INDEX(DA_LMP_Basis!$C$23:$AF$35,MATCH(LMP_BY_NODE!CN$1,DA_LMP_Basis!$C$23:$C$35,0),MATCH(LMP_BY_NODE!$A25,DA_LMP_Basis!$C$23:$AF$23,0)))</f>
        <v>50.745486303100925</v>
      </c>
      <c r="CO25" s="30">
        <f>ENERGY_PRICING!CQ$19*(1+INDEX(DA_LMP_Basis!$C$23:$AF$35,MATCH(LMP_BY_NODE!CO$1,DA_LMP_Basis!$C$23:$C$35,0),MATCH(LMP_BY_NODE!$A25,DA_LMP_Basis!$C$23:$AF$23,0)))</f>
        <v>65.943935882426388</v>
      </c>
      <c r="CP25" s="30">
        <f>ENERGY_PRICING!CR$19*(1+INDEX(DA_LMP_Basis!$C$23:$AF$35,MATCH(LMP_BY_NODE!CP$1,DA_LMP_Basis!$C$23:$C$35,0),MATCH(LMP_BY_NODE!$A25,DA_LMP_Basis!$C$23:$AF$23,0)))</f>
        <v>65.969881732769352</v>
      </c>
      <c r="CQ25" s="30">
        <f>ENERGY_PRICING!CS$19*(1+INDEX(DA_LMP_Basis!$C$23:$AF$35,MATCH(LMP_BY_NODE!CQ$1,DA_LMP_Basis!$C$23:$C$35,0),MATCH(LMP_BY_NODE!$A25,DA_LMP_Basis!$C$23:$AF$23,0)))</f>
        <v>44.625333270245441</v>
      </c>
      <c r="CR25" s="30">
        <f>ENERGY_PRICING!CT$19*(1+INDEX(DA_LMP_Basis!$C$23:$AF$35,MATCH(LMP_BY_NODE!CR$1,DA_LMP_Basis!$C$23:$C$35,0),MATCH(LMP_BY_NODE!$A25,DA_LMP_Basis!$C$23:$AF$23,0)))</f>
        <v>44.477866008554656</v>
      </c>
      <c r="CS25" s="30">
        <f>ENERGY_PRICING!CU$19*(1+INDEX(DA_LMP_Basis!$C$23:$AF$35,MATCH(LMP_BY_NODE!CS$1,DA_LMP_Basis!$C$23:$C$35,0),MATCH(LMP_BY_NODE!$A25,DA_LMP_Basis!$C$23:$AF$23,0)))</f>
        <v>77.549706675696171</v>
      </c>
      <c r="CT25" s="30">
        <f>ENERGY_PRICING!CV$19*(1+INDEX(DA_LMP_Basis!$C$23:$AF$35,MATCH(LMP_BY_NODE!CT$1,DA_LMP_Basis!$C$23:$C$35,0),MATCH(LMP_BY_NODE!$A25,DA_LMP_Basis!$C$23:$AF$23,0)))</f>
        <v>115.97217507592089</v>
      </c>
      <c r="CU25" s="30">
        <f>ENERGY_PRICING!CW$19*(1+INDEX(DA_LMP_Basis!$C$23:$AF$35,MATCH(LMP_BY_NODE!CU$1,DA_LMP_Basis!$C$23:$C$35,0),MATCH(LMP_BY_NODE!$A25,DA_LMP_Basis!$C$23:$AF$23,0)))</f>
        <v>219.92505548899396</v>
      </c>
      <c r="CV25" s="30">
        <f>ENERGY_PRICING!CX$19*(1+INDEX(DA_LMP_Basis!$C$23:$AF$35,MATCH(LMP_BY_NODE!CV$1,DA_LMP_Basis!$C$23:$C$35,0),MATCH(LMP_BY_NODE!$A25,DA_LMP_Basis!$C$23:$AF$23,0)))</f>
        <v>194.93775200991118</v>
      </c>
      <c r="CW25" s="30">
        <f>ENERGY_PRICING!CY$19*(1+INDEX(DA_LMP_Basis!$C$23:$AF$35,MATCH(LMP_BY_NODE!CW$1,DA_LMP_Basis!$C$23:$C$35,0),MATCH(LMP_BY_NODE!$A25,DA_LMP_Basis!$C$23:$AF$23,0)))</f>
        <v>105.38774631618045</v>
      </c>
      <c r="CX25" s="30">
        <f>ENERGY_PRICING!CZ$19*(1+INDEX(DA_LMP_Basis!$C$23:$AF$35,MATCH(LMP_BY_NODE!CX$1,DA_LMP_Basis!$C$23:$C$35,0),MATCH(LMP_BY_NODE!$A25,DA_LMP_Basis!$C$23:$AF$23,0)))</f>
        <v>66.344583043848687</v>
      </c>
      <c r="CY25" s="30">
        <f>ENERGY_PRICING!DA$19*(1+INDEX(DA_LMP_Basis!$C$23:$AF$35,MATCH(LMP_BY_NODE!CY$1,DA_LMP_Basis!$C$23:$C$35,0),MATCH(LMP_BY_NODE!$A25,DA_LMP_Basis!$C$23:$AF$23,0)))</f>
        <v>49.586687715900524</v>
      </c>
      <c r="CZ25" s="30">
        <f>ENERGY_PRICING!DB$19*(1+INDEX(DA_LMP_Basis!$C$23:$AF$35,MATCH(LMP_BY_NODE!CZ$1,DA_LMP_Basis!$C$23:$C$35,0),MATCH(LMP_BY_NODE!$A25,DA_LMP_Basis!$C$23:$AF$23,0)))</f>
        <v>52.761207145495398</v>
      </c>
      <c r="DA25" s="30">
        <f>ENERGY_PRICING!DC$19*(1+INDEX(DA_LMP_Basis!$C$23:$AF$35,MATCH(LMP_BY_NODE!DA$1,DA_LMP_Basis!$C$23:$C$35,0),MATCH(LMP_BY_NODE!$A25,DA_LMP_Basis!$C$23:$AF$23,0)))</f>
        <v>68.563372125361937</v>
      </c>
      <c r="DB25" s="30">
        <f>ENERGY_PRICING!DD$19*(1+INDEX(DA_LMP_Basis!$C$23:$AF$35,MATCH(LMP_BY_NODE!DB$1,DA_LMP_Basis!$C$23:$C$35,0),MATCH(LMP_BY_NODE!$A25,DA_LMP_Basis!$C$23:$AF$23,0)))</f>
        <v>68.590348601187486</v>
      </c>
      <c r="DC25" s="30">
        <f>ENERGY_PRICING!DE$19*(1+INDEX(DA_LMP_Basis!$C$23:$AF$35,MATCH(LMP_BY_NODE!DC$1,DA_LMP_Basis!$C$23:$C$35,0),MATCH(LMP_BY_NODE!$A25,DA_LMP_Basis!$C$23:$AF$23,0)))</f>
        <v>46.397948352389939</v>
      </c>
      <c r="DD25" s="30">
        <f>ENERGY_PRICING!DF$19*(1+INDEX(DA_LMP_Basis!$C$23:$AF$35,MATCH(LMP_BY_NODE!DD$1,DA_LMP_Basis!$C$23:$C$35,0),MATCH(LMP_BY_NODE!$A25,DA_LMP_Basis!$C$23:$AF$23,0)))</f>
        <v>46.244623371035466</v>
      </c>
      <c r="DE25" s="30">
        <f>ENERGY_PRICING!DG$19*(1+INDEX(DA_LMP_Basis!$C$23:$AF$35,MATCH(LMP_BY_NODE!DE$1,DA_LMP_Basis!$C$23:$C$35,0),MATCH(LMP_BY_NODE!$A25,DA_LMP_Basis!$C$23:$AF$23,0)))</f>
        <v>78.52428784868242</v>
      </c>
      <c r="DF25" s="30">
        <f>ENERGY_PRICING!DH$19*(1+INDEX(DA_LMP_Basis!$C$23:$AF$35,MATCH(LMP_BY_NODE!DF$1,DA_LMP_Basis!$C$23:$C$35,0),MATCH(LMP_BY_NODE!$A25,DA_LMP_Basis!$C$23:$AF$23,0)))</f>
        <v>117.33840852389986</v>
      </c>
      <c r="DG25" s="30">
        <f>ENERGY_PRICING!DI$19*(1+INDEX(DA_LMP_Basis!$C$23:$AF$35,MATCH(LMP_BY_NODE!DG$1,DA_LMP_Basis!$C$23:$C$35,0),MATCH(LMP_BY_NODE!$A25,DA_LMP_Basis!$C$23:$AF$23,0)))</f>
        <v>222.28946255706344</v>
      </c>
      <c r="DH25" s="30">
        <f>ENERGY_PRICING!DJ$19*(1+INDEX(DA_LMP_Basis!$C$23:$AF$35,MATCH(LMP_BY_NODE!DH$1,DA_LMP_Basis!$C$23:$C$35,0),MATCH(LMP_BY_NODE!$A25,DA_LMP_Basis!$C$23:$AF$23,0)))</f>
        <v>197.03352139671884</v>
      </c>
      <c r="DI25" s="30">
        <f>ENERGY_PRICING!DK$19*(1+INDEX(DA_LMP_Basis!$C$23:$AF$35,MATCH(LMP_BY_NODE!DI$1,DA_LMP_Basis!$C$23:$C$35,0),MATCH(LMP_BY_NODE!$A25,DA_LMP_Basis!$C$23:$AF$23,0)))</f>
        <v>107.88653250084755</v>
      </c>
      <c r="DJ25" s="30">
        <f>ENERGY_PRICING!DL$19*(1+INDEX(DA_LMP_Basis!$C$23:$AF$35,MATCH(LMP_BY_NODE!DJ$1,DA_LMP_Basis!$C$23:$C$35,0),MATCH(LMP_BY_NODE!$A25,DA_LMP_Basis!$C$23:$AF$23,0)))</f>
        <v>70.229052909867917</v>
      </c>
      <c r="DK25" s="30">
        <f>ENERGY_PRICING!DM$19*(1+INDEX(DA_LMP_Basis!$C$23:$AF$35,MATCH(LMP_BY_NODE!DK$1,DA_LMP_Basis!$C$23:$C$35,0),MATCH(LMP_BY_NODE!$A25,DA_LMP_Basis!$C$23:$AF$23,0)))</f>
        <v>52.489984192431486</v>
      </c>
      <c r="DL25" s="30">
        <f>ENERGY_PRICING!DN$19*(1+INDEX(DA_LMP_Basis!$C$23:$AF$35,MATCH(LMP_BY_NODE!DL$1,DA_LMP_Basis!$C$23:$C$35,0),MATCH(LMP_BY_NODE!$A25,DA_LMP_Basis!$C$23:$AF$23,0)))</f>
        <v>55.850371472837992</v>
      </c>
      <c r="DM25" s="30">
        <f>ENERGY_PRICING!DO$19*(1+INDEX(DA_LMP_Basis!$C$23:$AF$35,MATCH(LMP_BY_NODE!DM$1,DA_LMP_Basis!$C$23:$C$35,0),MATCH(LMP_BY_NODE!$A25,DA_LMP_Basis!$C$23:$AF$23,0)))</f>
        <v>72.577751909128253</v>
      </c>
      <c r="DN25" s="30">
        <f>ENERGY_PRICING!DP$19*(1+INDEX(DA_LMP_Basis!$C$23:$AF$35,MATCH(LMP_BY_NODE!DN$1,DA_LMP_Basis!$C$23:$C$35,0),MATCH(LMP_BY_NODE!$A25,DA_LMP_Basis!$C$23:$AF$23,0)))</f>
        <v>72.606307855388721</v>
      </c>
      <c r="DO25" s="30">
        <f>ENERGY_PRICING!DQ$19*(1+INDEX(DA_LMP_Basis!$C$23:$AF$35,MATCH(LMP_BY_NODE!DO$1,DA_LMP_Basis!$C$23:$C$35,0),MATCH(LMP_BY_NODE!$A25,DA_LMP_Basis!$C$23:$AF$23,0)))</f>
        <v>49.114544402151175</v>
      </c>
      <c r="DP25" s="30">
        <f>ENERGY_PRICING!DR$19*(1+INDEX(DA_LMP_Basis!$C$23:$AF$35,MATCH(LMP_BY_NODE!DP$1,DA_LMP_Basis!$C$23:$C$35,0),MATCH(LMP_BY_NODE!$A25,DA_LMP_Basis!$C$23:$AF$23,0)))</f>
        <v>48.952242255782551</v>
      </c>
      <c r="DQ25" s="30">
        <f>ENERGY_PRICING!DS$19*(1+INDEX(DA_LMP_Basis!$C$23:$AF$35,MATCH(LMP_BY_NODE!DQ$1,DA_LMP_Basis!$C$23:$C$35,0),MATCH(LMP_BY_NODE!$A25,DA_LMP_Basis!$C$23:$AF$23,0)))</f>
        <v>80.017868373509685</v>
      </c>
      <c r="DR25" s="30">
        <f>ENERGY_PRICING!DT$19*(1+INDEX(DA_LMP_Basis!$C$23:$AF$35,MATCH(LMP_BY_NODE!DR$1,DA_LMP_Basis!$C$23:$C$35,0),MATCH(LMP_BY_NODE!$A25,DA_LMP_Basis!$C$23:$AF$23,0)))</f>
        <v>119.43221017616905</v>
      </c>
      <c r="DS25" s="30">
        <f>ENERGY_PRICING!DU$19*(1+INDEX(DA_LMP_Basis!$C$23:$AF$35,MATCH(LMP_BY_NODE!DS$1,DA_LMP_Basis!$C$23:$C$35,0),MATCH(LMP_BY_NODE!$A25,DA_LMP_Basis!$C$23:$AF$23,0)))</f>
        <v>225.01840715093951</v>
      </c>
      <c r="DT25" s="30">
        <f>ENERGY_PRICING!DV$19*(1+INDEX(DA_LMP_Basis!$C$23:$AF$35,MATCH(LMP_BY_NODE!DT$1,DA_LMP_Basis!$C$23:$C$35,0),MATCH(LMP_BY_NODE!$A25,DA_LMP_Basis!$C$23:$AF$23,0)))</f>
        <v>199.45241051922912</v>
      </c>
      <c r="DU25" s="30">
        <f>ENERGY_PRICING!DW$19*(1+INDEX(DA_LMP_Basis!$C$23:$AF$35,MATCH(LMP_BY_NODE!DU$1,DA_LMP_Basis!$C$23:$C$35,0),MATCH(LMP_BY_NODE!$A25,DA_LMP_Basis!$C$23:$AF$23,0)))</f>
        <v>110.77057439954957</v>
      </c>
      <c r="DV25" s="30">
        <f>ENERGY_PRICING!DX$19*(1+INDEX(DA_LMP_Basis!$C$23:$AF$35,MATCH(LMP_BY_NODE!DV$1,DA_LMP_Basis!$C$23:$C$35,0),MATCH(LMP_BY_NODE!$A25,DA_LMP_Basis!$C$23:$AF$23,0)))</f>
        <v>74.712419240523957</v>
      </c>
      <c r="DW25" s="30">
        <f>ENERGY_PRICING!DY$19*(1+INDEX(DA_LMP_Basis!$C$23:$AF$35,MATCH(LMP_BY_NODE!DW$1,DA_LMP_Basis!$C$23:$C$35,0),MATCH(LMP_BY_NODE!$A25,DA_LMP_Basis!$C$23:$AF$23,0)))</f>
        <v>55.8409026239678</v>
      </c>
      <c r="DX25" s="30">
        <f>ENERGY_PRICING!DZ$19*(1+INDEX(DA_LMP_Basis!$C$23:$AF$35,MATCH(LMP_BY_NODE!DX$1,DA_LMP_Basis!$C$23:$C$35,0),MATCH(LMP_BY_NODE!$A25,DA_LMP_Basis!$C$23:$AF$23,0)))</f>
        <v>59.415814329333806</v>
      </c>
      <c r="DY25" s="30">
        <f>ENERGY_PRICING!EA$19*(1+INDEX(DA_LMP_Basis!$C$23:$AF$35,MATCH(LMP_BY_NODE!DY$1,DA_LMP_Basis!$C$23:$C$35,0),MATCH(LMP_BY_NODE!$A25,DA_LMP_Basis!$C$23:$AF$23,0)))</f>
        <v>77.211057297450978</v>
      </c>
      <c r="DZ25" s="30">
        <f>ENERGY_PRICING!EB$19*(1+INDEX(DA_LMP_Basis!$C$23:$AF$35,MATCH(LMP_BY_NODE!DZ$1,DA_LMP_Basis!$C$23:$C$35,0),MATCH(LMP_BY_NODE!$A25,DA_LMP_Basis!$C$23:$AF$23,0)))</f>
        <v>77.241436232384942</v>
      </c>
      <c r="EA25" s="30">
        <f>ENERGY_PRICING!EC$19*(1+INDEX(DA_LMP_Basis!$C$23:$AF$35,MATCH(LMP_BY_NODE!EA$1,DA_LMP_Basis!$C$23:$C$35,0),MATCH(LMP_BY_NODE!$A25,DA_LMP_Basis!$C$23:$AF$23,0)))</f>
        <v>52.249977468587637</v>
      </c>
      <c r="EB25" s="30">
        <f>ENERGY_PRICING!ED$19*(1+INDEX(DA_LMP_Basis!$C$23:$AF$35,MATCH(LMP_BY_NODE!EB$1,DA_LMP_Basis!$C$23:$C$35,0),MATCH(LMP_BY_NODE!$A25,DA_LMP_Basis!$C$23:$AF$23,0)))</f>
        <v>52.077314083553929</v>
      </c>
      <c r="EC25" s="30">
        <f>ENERGY_PRICING!EE$19*(1+INDEX(DA_LMP_Basis!$C$23:$AF$35,MATCH(LMP_BY_NODE!EC$1,DA_LMP_Basis!$C$23:$C$35,0),MATCH(LMP_BY_NODE!$A25,DA_LMP_Basis!$C$23:$AF$23,0)))</f>
        <v>81.741724875966341</v>
      </c>
      <c r="ED25" s="30">
        <f>ENERGY_PRICING!EF$19*(1+INDEX(DA_LMP_Basis!$C$23:$AF$35,MATCH(LMP_BY_NODE!ED$1,DA_LMP_Basis!$C$23:$C$35,0),MATCH(LMP_BY_NODE!$A25,DA_LMP_Basis!$C$23:$AF$23,0)))</f>
        <v>121.8488281844523</v>
      </c>
      <c r="EE25" s="30">
        <f>ENERGY_PRICING!EG$19*(1+INDEX(DA_LMP_Basis!$C$23:$AF$35,MATCH(LMP_BY_NODE!EE$1,DA_LMP_Basis!$C$23:$C$35,0),MATCH(LMP_BY_NODE!$A25,DA_LMP_Basis!$C$23:$AF$23,0)))</f>
        <v>226.32885830639171</v>
      </c>
      <c r="EF25" s="30">
        <f>ENERGY_PRICING!EH$19*(1+INDEX(DA_LMP_Basis!$C$23:$AF$35,MATCH(LMP_BY_NODE!EF$1,DA_LMP_Basis!$C$23:$C$35,0),MATCH(LMP_BY_NODE!$A25,DA_LMP_Basis!$C$23:$AF$23,0)))</f>
        <v>200.61397167830054</v>
      </c>
      <c r="EG25" s="30">
        <f>ENERGY_PRICING!EI$19*(1+INDEX(DA_LMP_Basis!$C$23:$AF$35,MATCH(LMP_BY_NODE!EG$1,DA_LMP_Basis!$C$23:$C$35,0),MATCH(LMP_BY_NODE!$A25,DA_LMP_Basis!$C$23:$AF$23,0)))</f>
        <v>112.1555039605996</v>
      </c>
      <c r="EH25" s="30">
        <f>ENERGY_PRICING!EJ$19*(1+INDEX(DA_LMP_Basis!$C$23:$AF$35,MATCH(LMP_BY_NODE!EH$1,DA_LMP_Basis!$C$23:$C$35,0),MATCH(LMP_BY_NODE!$A25,DA_LMP_Basis!$C$23:$AF$23,0)))</f>
        <v>76.865351403935477</v>
      </c>
      <c r="EI25" s="30">
        <f>ENERGY_PRICING!EK$19*(1+INDEX(DA_LMP_Basis!$C$23:$AF$35,MATCH(LMP_BY_NODE!EI$1,DA_LMP_Basis!$C$23:$C$35,0),MATCH(LMP_BY_NODE!$A25,DA_LMP_Basis!$C$23:$AF$23,0)))</f>
        <v>57.450028342491763</v>
      </c>
      <c r="EJ25" s="30">
        <f>ENERGY_PRICING!EL$19*(1+INDEX(DA_LMP_Basis!$C$23:$AF$35,MATCH(LMP_BY_NODE!EJ$1,DA_LMP_Basis!$C$23:$C$35,0),MATCH(LMP_BY_NODE!$A25,DA_LMP_Basis!$C$23:$AF$23,0)))</f>
        <v>61.127955617023858</v>
      </c>
      <c r="EK25" s="30">
        <f>ENERGY_PRICING!EM$19*(1+INDEX(DA_LMP_Basis!$C$23:$AF$35,MATCH(LMP_BY_NODE!EK$1,DA_LMP_Basis!$C$23:$C$35,0),MATCH(LMP_BY_NODE!$A25,DA_LMP_Basis!$C$23:$AF$23,0)))</f>
        <v>79.435990853564903</v>
      </c>
      <c r="EL25" s="30">
        <f>ENERGY_PRICING!EN$19*(1+INDEX(DA_LMP_Basis!$C$23:$AF$35,MATCH(LMP_BY_NODE!EL$1,DA_LMP_Basis!$C$23:$C$35,0),MATCH(LMP_BY_NODE!$A25,DA_LMP_Basis!$C$23:$AF$23,0)))</f>
        <v>79.467245195650364</v>
      </c>
      <c r="EM25" s="30">
        <f>ENERGY_PRICING!EO$19*(1+INDEX(DA_LMP_Basis!$C$23:$AF$35,MATCH(LMP_BY_NODE!EM$1,DA_LMP_Basis!$C$23:$C$35,0),MATCH(LMP_BY_NODE!$A25,DA_LMP_Basis!$C$23:$AF$23,0)))</f>
        <v>53.75562617027812</v>
      </c>
      <c r="EN25" s="30">
        <f>ENERGY_PRICING!EP$19*(1+INDEX(DA_LMP_Basis!$C$23:$AF$35,MATCH(LMP_BY_NODE!EN$1,DA_LMP_Basis!$C$23:$C$35,0),MATCH(LMP_BY_NODE!$A25,DA_LMP_Basis!$C$23:$AF$23,0)))</f>
        <v>53.577987273022195</v>
      </c>
      <c r="EO25" s="30">
        <f>ENERGY_PRICING!EQ$19*(1+INDEX(DA_LMP_Basis!$C$23:$AF$35,MATCH(LMP_BY_NODE!EO$1,DA_LMP_Basis!$C$23:$C$35,0),MATCH(LMP_BY_NODE!$A25,DA_LMP_Basis!$C$23:$AF$23,0)))</f>
        <v>82.569528324430451</v>
      </c>
      <c r="EP25" s="30">
        <f>ENERGY_PRICING!ER$19*(1+INDEX(DA_LMP_Basis!$C$23:$AF$35,MATCH(LMP_BY_NODE!EP$1,DA_LMP_Basis!$C$23:$C$35,0),MATCH(LMP_BY_NODE!$A25,DA_LMP_Basis!$C$23:$AF$23,0)))</f>
        <v>123.00929874451718</v>
      </c>
      <c r="EQ25" s="30">
        <f>ENERGY_PRICING!ES$19*(1+INDEX(DA_LMP_Basis!$C$23:$AF$35,MATCH(LMP_BY_NODE!EQ$1,DA_LMP_Basis!$C$23:$C$35,0),MATCH(LMP_BY_NODE!$A25,DA_LMP_Basis!$C$23:$AF$23,0)))</f>
        <v>228.39150755085657</v>
      </c>
      <c r="ER25" s="30">
        <f>ENERGY_PRICING!ET$19*(1+INDEX(DA_LMP_Basis!$C$23:$AF$35,MATCH(LMP_BY_NODE!ER$1,DA_LMP_Basis!$C$23:$C$35,0),MATCH(LMP_BY_NODE!$A25,DA_LMP_Basis!$C$23:$AF$23,0)))</f>
        <v>202.44226816778828</v>
      </c>
      <c r="ES25" s="30">
        <f>ENERGY_PRICING!EU$19*(1+INDEX(DA_LMP_Basis!$C$23:$AF$35,MATCH(LMP_BY_NODE!ES$1,DA_LMP_Basis!$C$23:$C$35,0),MATCH(LMP_BY_NODE!$A25,DA_LMP_Basis!$C$23:$AF$23,0)))</f>
        <v>114.33538216579009</v>
      </c>
      <c r="ET25" s="30">
        <f>ENERGY_PRICING!EV$19*(1+INDEX(DA_LMP_Basis!$C$23:$AF$35,MATCH(LMP_BY_NODE!ET$1,DA_LMP_Basis!$C$23:$C$35,0),MATCH(LMP_BY_NODE!$A25,DA_LMP_Basis!$C$23:$AF$23,0)))</f>
        <v>80.254065192899631</v>
      </c>
      <c r="EU25" s="30">
        <f>ENERGY_PRICING!EW$19*(1+INDEX(DA_LMP_Basis!$C$23:$AF$35,MATCH(LMP_BY_NODE!EU$1,DA_LMP_Basis!$C$23:$C$35,0),MATCH(LMP_BY_NODE!$A25,DA_LMP_Basis!$C$23:$AF$23,0)))</f>
        <v>59.982791149982361</v>
      </c>
      <c r="EV25" s="30">
        <f>ENERGY_PRICING!EX$19*(1+INDEX(DA_LMP_Basis!$C$23:$AF$35,MATCH(LMP_BY_NODE!EV$1,DA_LMP_Basis!$C$23:$C$35,0),MATCH(LMP_BY_NODE!$A25,DA_LMP_Basis!$C$23:$AF$23,0)))</f>
        <v>63.822864861659042</v>
      </c>
      <c r="EW25" s="30">
        <f>ENERGY_PRICING!EY$19*(1+INDEX(DA_LMP_Basis!$C$23:$AF$35,MATCH(LMP_BY_NODE!EW$1,DA_LMP_Basis!$C$23:$C$35,0),MATCH(LMP_BY_NODE!$A25,DA_LMP_Basis!$C$23:$AF$23,0)))</f>
        <v>82.938034786609663</v>
      </c>
      <c r="EX25" s="30">
        <f>ENERGY_PRICING!EZ$19*(1+INDEX(DA_LMP_Basis!$C$23:$AF$35,MATCH(LMP_BY_NODE!EX$1,DA_LMP_Basis!$C$23:$C$35,0),MATCH(LMP_BY_NODE!$A25,DA_LMP_Basis!$C$23:$AF$23,0)))</f>
        <v>82.970667018967603</v>
      </c>
      <c r="EY25" s="30">
        <f>ENERGY_PRICING!FA$19*(1+INDEX(DA_LMP_Basis!$C$23:$AF$35,MATCH(LMP_BY_NODE!EY$1,DA_LMP_Basis!$C$23:$C$35,0),MATCH(LMP_BY_NODE!$A25,DA_LMP_Basis!$C$23:$AF$23,0)))</f>
        <v>56.125516222303531</v>
      </c>
      <c r="EZ25" s="30">
        <f>ENERGY_PRICING!FB$19*(1+INDEX(DA_LMP_Basis!$C$23:$AF$35,MATCH(LMP_BY_NODE!EZ$1,DA_LMP_Basis!$C$23:$C$35,0),MATCH(LMP_BY_NODE!$A25,DA_LMP_Basis!$C$23:$AF$23,0)))</f>
        <v>55.940045872129055</v>
      </c>
      <c r="FA25" s="30">
        <f>ENERGY_PRICING!FC$19*(1+INDEX(DA_LMP_Basis!$C$23:$AF$35,MATCH(LMP_BY_NODE!FA$1,DA_LMP_Basis!$C$23:$C$35,0),MATCH(LMP_BY_NODE!$A25,DA_LMP_Basis!$C$23:$AF$23,0)))</f>
        <v>83.872490400075861</v>
      </c>
      <c r="FB25" s="30">
        <f>ENERGY_PRICING!FD$19*(1+INDEX(DA_LMP_Basis!$C$23:$AF$35,MATCH(LMP_BY_NODE!FB$1,DA_LMP_Basis!$C$23:$C$35,0),MATCH(LMP_BY_NODE!$A25,DA_LMP_Basis!$C$23:$AF$23,0)))</f>
        <v>124.83587863189618</v>
      </c>
      <c r="FC25" s="30">
        <f>ENERGY_PRICING!FE$19*(1+INDEX(DA_LMP_Basis!$C$23:$AF$35,MATCH(LMP_BY_NODE!FC$1,DA_LMP_Basis!$C$23:$C$35,0),MATCH(LMP_BY_NODE!$A25,DA_LMP_Basis!$C$23:$AF$23,0)))</f>
        <v>229.88979513818899</v>
      </c>
      <c r="FD25" s="30">
        <f>ENERGY_PRICING!FF$19*(1+INDEX(DA_LMP_Basis!$C$23:$AF$35,MATCH(LMP_BY_NODE!FD$1,DA_LMP_Basis!$C$23:$C$35,0),MATCH(LMP_BY_NODE!$A25,DA_LMP_Basis!$C$23:$AF$23,0)))</f>
        <v>203.77032427985574</v>
      </c>
      <c r="FE25" s="30">
        <f>ENERGY_PRICING!FG$19*(1+INDEX(DA_LMP_Basis!$C$23:$AF$35,MATCH(LMP_BY_NODE!FE$1,DA_LMP_Basis!$C$23:$C$35,0),MATCH(LMP_BY_NODE!$A25,DA_LMP_Basis!$C$23:$AF$23,0)))</f>
        <v>115.91882368668745</v>
      </c>
      <c r="FF25" s="30">
        <f>ENERGY_PRICING!FH$19*(1+INDEX(DA_LMP_Basis!$C$23:$AF$35,MATCH(LMP_BY_NODE!FF$1,DA_LMP_Basis!$C$23:$C$35,0),MATCH(LMP_BY_NODE!$A25,DA_LMP_Basis!$C$23:$AF$23,0)))</f>
        <v>82.715592677832859</v>
      </c>
      <c r="FG25" s="30">
        <f>ENERGY_PRICING!FI$19*(1+INDEX(DA_LMP_Basis!$C$23:$AF$35,MATCH(LMP_BY_NODE!FG$1,DA_LMP_Basis!$C$23:$C$35,0),MATCH(LMP_BY_NODE!$A25,DA_LMP_Basis!$C$23:$AF$23,0)))</f>
        <v>61.822564483380475</v>
      </c>
      <c r="FH25" s="30">
        <f>ENERGY_PRICING!FJ$19*(1+INDEX(DA_LMP_Basis!$C$23:$AF$35,MATCH(LMP_BY_NODE!FH$1,DA_LMP_Basis!$C$23:$C$35,0),MATCH(LMP_BY_NODE!$A25,DA_LMP_Basis!$C$23:$AF$23,0)))</f>
        <v>65.780419730020412</v>
      </c>
      <c r="FI25" s="30">
        <f>ENERGY_PRICING!FK$19*(1+INDEX(DA_LMP_Basis!$C$23:$AF$35,MATCH(LMP_BY_NODE!FI$1,DA_LMP_Basis!$C$23:$C$35,0),MATCH(LMP_BY_NODE!$A25,DA_LMP_Basis!$C$23:$AF$23,0)))</f>
        <v>85.481884144058142</v>
      </c>
      <c r="FJ25" s="30">
        <f>ENERGY_PRICING!FL$19*(1+INDEX(DA_LMP_Basis!$C$23:$AF$35,MATCH(LMP_BY_NODE!FJ$1,DA_LMP_Basis!$C$23:$C$35,0),MATCH(LMP_BY_NODE!$A25,DA_LMP_Basis!$C$23:$AF$23,0)))</f>
        <v>85.515517261999264</v>
      </c>
      <c r="FK25" s="30">
        <f>ENERGY_PRICING!FM$19*(1+INDEX(DA_LMP_Basis!$C$23:$AF$35,MATCH(LMP_BY_NODE!FK$1,DA_LMP_Basis!$C$23:$C$35,0),MATCH(LMP_BY_NODE!$A25,DA_LMP_Basis!$C$23:$AF$23,0)))</f>
        <v>57.846980430442962</v>
      </c>
      <c r="FL25" s="30">
        <f>ENERGY_PRICING!FN$19*(1+INDEX(DA_LMP_Basis!$C$23:$AF$35,MATCH(LMP_BY_NODE!FL$1,DA_LMP_Basis!$C$23:$C$35,0),MATCH(LMP_BY_NODE!$A25,DA_LMP_Basis!$C$23:$AF$23,0)))</f>
        <v>57.655821391932299</v>
      </c>
      <c r="FM25" s="30">
        <f>ENERGY_PRICING!FO$19*(1+INDEX(DA_LMP_Basis!$C$23:$AF$35,MATCH(LMP_BY_NODE!FM$1,DA_LMP_Basis!$C$23:$C$35,0),MATCH(LMP_BY_NODE!$A25,DA_LMP_Basis!$C$23:$AF$23,0)))</f>
        <v>84.818948897536416</v>
      </c>
      <c r="FN25" s="30">
        <f>ENERGY_PRICING!FP$19*(1+INDEX(DA_LMP_Basis!$C$23:$AF$35,MATCH(LMP_BY_NODE!FN$1,DA_LMP_Basis!$C$23:$C$35,0),MATCH(LMP_BY_NODE!$A25,DA_LMP_Basis!$C$23:$AF$23,0)))</f>
        <v>126.16268782152208</v>
      </c>
      <c r="FO25" s="30">
        <f>ENERGY_PRICING!FQ$19*(1+INDEX(DA_LMP_Basis!$C$23:$AF$35,MATCH(LMP_BY_NODE!FO$1,DA_LMP_Basis!$C$23:$C$35,0),MATCH(LMP_BY_NODE!$A25,DA_LMP_Basis!$C$23:$AF$23,0)))</f>
        <v>230.18673384105006</v>
      </c>
      <c r="FP25" s="30">
        <f>ENERGY_PRICING!FR$19*(1+INDEX(DA_LMP_Basis!$C$23:$AF$35,MATCH(LMP_BY_NODE!FP$1,DA_LMP_Basis!$C$23:$C$35,0),MATCH(LMP_BY_NODE!$A25,DA_LMP_Basis!$C$23:$AF$23,0)))</f>
        <v>204.03352559219266</v>
      </c>
      <c r="FQ25" s="30">
        <f>ENERGY_PRICING!FS$19*(1+INDEX(DA_LMP_Basis!$C$23:$AF$35,MATCH(LMP_BY_NODE!FQ$1,DA_LMP_Basis!$C$23:$C$35,0),MATCH(LMP_BY_NODE!$A25,DA_LMP_Basis!$C$23:$AF$23,0)))</f>
        <v>116.23263865468621</v>
      </c>
      <c r="FR25" s="30">
        <f>ENERGY_PRICING!FT$19*(1+INDEX(DA_LMP_Basis!$C$23:$AF$35,MATCH(LMP_BY_NODE!FR$1,DA_LMP_Basis!$C$23:$C$35,0),MATCH(LMP_BY_NODE!$A25,DA_LMP_Basis!$C$23:$AF$23,0)))</f>
        <v>83.203431450984809</v>
      </c>
      <c r="FS25" s="30">
        <f>ENERGY_PRICING!FU$19*(1+INDEX(DA_LMP_Basis!$C$23:$AF$35,MATCH(LMP_BY_NODE!FS$1,DA_LMP_Basis!$C$23:$C$35,0),MATCH(LMP_BY_NODE!$A25,DA_LMP_Basis!$C$23:$AF$23,0)))</f>
        <v>62.187180670417263</v>
      </c>
      <c r="FT25" s="30">
        <f>ENERGY_PRICING!FV$19*(1+INDEX(DA_LMP_Basis!$C$23:$AF$35,MATCH(LMP_BY_NODE!FT$1,DA_LMP_Basis!$C$23:$C$35,0),MATCH(LMP_BY_NODE!$A25,DA_LMP_Basis!$C$23:$AF$23,0)))</f>
        <v>66.16837849595106</v>
      </c>
      <c r="FU25" s="30">
        <f>ENERGY_PRICING!FW$19*(1+INDEX(DA_LMP_Basis!$C$23:$AF$35,MATCH(LMP_BY_NODE!FU$1,DA_LMP_Basis!$C$23:$C$35,0),MATCH(LMP_BY_NODE!$A25,DA_LMP_Basis!$C$23:$AF$23,0)))</f>
        <v>85.986037909237297</v>
      </c>
      <c r="FV25" s="30">
        <f>ENERGY_PRICING!FX$19*(1+INDEX(DA_LMP_Basis!$C$23:$AF$35,MATCH(LMP_BY_NODE!FV$1,DA_LMP_Basis!$C$23:$C$35,0),MATCH(LMP_BY_NODE!$A25,DA_LMP_Basis!$C$23:$AF$23,0)))</f>
        <v>86.019869388073417</v>
      </c>
      <c r="FW25" s="30">
        <f>ENERGY_PRICING!FY$19*(1+INDEX(DA_LMP_Basis!$C$23:$AF$35,MATCH(LMP_BY_NODE!FW$1,DA_LMP_Basis!$C$23:$C$35,0),MATCH(LMP_BY_NODE!$A25,DA_LMP_Basis!$C$23:$AF$23,0)))</f>
        <v>58.188149477899898</v>
      </c>
      <c r="FX25" s="30">
        <f>ENERGY_PRICING!FZ$19*(1+INDEX(DA_LMP_Basis!$C$23:$AF$35,MATCH(LMP_BY_NODE!FX$1,DA_LMP_Basis!$C$23:$C$35,0),MATCH(LMP_BY_NODE!$A25,DA_LMP_Basis!$C$23:$AF$23,0)))</f>
        <v>57.995863024499187</v>
      </c>
      <c r="FY25" s="30">
        <f>ENERGY_PRICING!GA$19*(1+INDEX(DA_LMP_Basis!$C$23:$AF$35,MATCH(LMP_BY_NODE!FY$1,DA_LMP_Basis!$C$23:$C$35,0),MATCH(LMP_BY_NODE!$A25,DA_LMP_Basis!$C$23:$AF$23,0)))</f>
        <v>85.00652313957373</v>
      </c>
      <c r="FZ25" s="30">
        <f>ENERGY_PRICING!GB$19*(1+INDEX(DA_LMP_Basis!$C$23:$AF$35,MATCH(LMP_BY_NODE!FZ$1,DA_LMP_Basis!$C$23:$C$35,0),MATCH(LMP_BY_NODE!$A25,DA_LMP_Basis!$C$23:$AF$23,0)))</f>
        <v>126.42564201205445</v>
      </c>
      <c r="GA25" s="30">
        <f>ENERGY_PRICING!GC$19*(1+INDEX(DA_LMP_Basis!$C$23:$AF$35,MATCH(LMP_BY_NODE!GA$1,DA_LMP_Basis!$C$23:$C$35,0),MATCH(LMP_BY_NODE!$A25,DA_LMP_Basis!$C$23:$AF$23,0)))</f>
        <v>231.10779785488933</v>
      </c>
      <c r="GB25" s="30">
        <f>ENERGY_PRICING!GD$19*(1+INDEX(DA_LMP_Basis!$C$23:$AF$35,MATCH(LMP_BY_NODE!GB$1,DA_LMP_Basis!$C$23:$C$35,0),MATCH(LMP_BY_NODE!$A25,DA_LMP_Basis!$C$23:$AF$23,0)))</f>
        <v>204.84994074741832</v>
      </c>
      <c r="GC25" s="30">
        <f>ENERGY_PRICING!GE$19*(1+INDEX(DA_LMP_Basis!$C$23:$AF$35,MATCH(LMP_BY_NODE!GC$1,DA_LMP_Basis!$C$23:$C$35,0),MATCH(LMP_BY_NODE!$A25,DA_LMP_Basis!$C$23:$AF$23,0)))</f>
        <v>117.20605057857068</v>
      </c>
      <c r="GD25" s="30">
        <f>ENERGY_PRICING!GF$19*(1+INDEX(DA_LMP_Basis!$C$23:$AF$35,MATCH(LMP_BY_NODE!GD$1,DA_LMP_Basis!$C$23:$C$35,0),MATCH(LMP_BY_NODE!$A25,DA_LMP_Basis!$C$23:$AF$23,0)))</f>
        <v>84.716641868408644</v>
      </c>
      <c r="GE25" s="30">
        <f>ENERGY_PRICING!GG$19*(1+INDEX(DA_LMP_Basis!$C$23:$AF$35,MATCH(LMP_BY_NODE!GE$1,DA_LMP_Basis!$C$23:$C$35,0),MATCH(LMP_BY_NODE!$A25,DA_LMP_Basis!$C$23:$AF$23,0)))</f>
        <v>63.318171159386822</v>
      </c>
      <c r="GF25" s="30">
        <f>ENERGY_PRICING!GH$19*(1+INDEX(DA_LMP_Basis!$C$23:$AF$35,MATCH(LMP_BY_NODE!GF$1,DA_LMP_Basis!$C$23:$C$35,0),MATCH(LMP_BY_NODE!$A25,DA_LMP_Basis!$C$23:$AF$23,0)))</f>
        <v>67.371774532604931</v>
      </c>
      <c r="GG25" s="30">
        <f>ENERGY_PRICING!GI$19*(1+INDEX(DA_LMP_Basis!$C$23:$AF$35,MATCH(LMP_BY_NODE!GG$1,DA_LMP_Basis!$C$23:$C$35,0),MATCH(LMP_BY_NODE!$A25,DA_LMP_Basis!$C$23:$AF$23,0)))</f>
        <v>87.549855242827803</v>
      </c>
      <c r="GH25" s="30">
        <f>ENERGY_PRICING!GJ$19*(1+INDEX(DA_LMP_Basis!$C$23:$AF$35,MATCH(LMP_BY_NODE!GH$1,DA_LMP_Basis!$C$23:$C$35,0),MATCH(LMP_BY_NODE!$A25,DA_LMP_Basis!$C$23:$AF$23,0)))</f>
        <v>87.584302010544675</v>
      </c>
      <c r="GI25" s="30">
        <f>ENERGY_PRICING!GK$19*(1+INDEX(DA_LMP_Basis!$C$23:$AF$35,MATCH(LMP_BY_NODE!GI$1,DA_LMP_Basis!$C$23:$C$35,0),MATCH(LMP_BY_NODE!$A25,DA_LMP_Basis!$C$23:$AF$23,0)))</f>
        <v>59.246410085966829</v>
      </c>
      <c r="GJ25" s="30">
        <f>ENERGY_PRICING!GL$19*(1+INDEX(DA_LMP_Basis!$C$23:$AF$35,MATCH(LMP_BY_NODE!GJ$1,DA_LMP_Basis!$C$23:$C$35,0),MATCH(LMP_BY_NODE!$A25,DA_LMP_Basis!$C$23:$AF$23,0)))</f>
        <v>59.050626542850686</v>
      </c>
      <c r="GK25" s="30">
        <f>ENERGY_PRICING!GM$19*(1+INDEX(DA_LMP_Basis!$C$23:$AF$35,MATCH(LMP_BY_NODE!GK$1,DA_LMP_Basis!$C$23:$C$35,0),MATCH(LMP_BY_NODE!$A25,DA_LMP_Basis!$C$23:$AF$23,0)))</f>
        <v>85.588353270166579</v>
      </c>
      <c r="GL25" s="30">
        <f>ENERGY_PRICING!GN$19*(1+INDEX(DA_LMP_Basis!$C$23:$AF$35,MATCH(LMP_BY_NODE!GL$1,DA_LMP_Basis!$C$23:$C$35,0),MATCH(LMP_BY_NODE!$A25,DA_LMP_Basis!$C$23:$AF$23,0)))</f>
        <v>127.24129062860041</v>
      </c>
      <c r="GM25" s="30">
        <f>ENERGY_PRICING!GO$19*(1+INDEX(DA_LMP_Basis!$C$23:$AF$35,MATCH(LMP_BY_NODE!GM$1,DA_LMP_Basis!$C$23:$C$35,0),MATCH(LMP_BY_NODE!$A25,DA_LMP_Basis!$C$23:$AF$23,0)))</f>
        <v>232.40361680472822</v>
      </c>
      <c r="GN25" s="30">
        <f>ENERGY_PRICING!GP$19*(1+INDEX(DA_LMP_Basis!$C$23:$AF$35,MATCH(LMP_BY_NODE!GN$1,DA_LMP_Basis!$C$23:$C$35,0),MATCH(LMP_BY_NODE!$A25,DA_LMP_Basis!$C$23:$AF$23,0)))</f>
        <v>205.99853217340103</v>
      </c>
      <c r="GO25" s="30">
        <f>ENERGY_PRICING!GQ$19*(1+INDEX(DA_LMP_Basis!$C$23:$AF$35,MATCH(LMP_BY_NODE!GO$1,DA_LMP_Basis!$C$23:$C$35,0),MATCH(LMP_BY_NODE!$A25,DA_LMP_Basis!$C$23:$AF$23,0)))</f>
        <v>118.57551632472543</v>
      </c>
      <c r="GP25" s="30">
        <f>ENERGY_PRICING!GR$19*(1+INDEX(DA_LMP_Basis!$C$23:$AF$35,MATCH(LMP_BY_NODE!GP$1,DA_LMP_Basis!$C$23:$C$35,0),MATCH(LMP_BY_NODE!$A25,DA_LMP_Basis!$C$23:$AF$23,0)))</f>
        <v>86.845534870989553</v>
      </c>
      <c r="GQ25" s="30">
        <f>ENERGY_PRICING!GS$19*(1+INDEX(DA_LMP_Basis!$C$23:$AF$35,MATCH(LMP_BY_NODE!GQ$1,DA_LMP_Basis!$C$23:$C$35,0),MATCH(LMP_BY_NODE!$A25,DA_LMP_Basis!$C$23:$AF$23,0)))</f>
        <v>64.909329738675439</v>
      </c>
      <c r="GR25" s="30">
        <f>ENERGY_PRICING!GT$19*(1+INDEX(DA_LMP_Basis!$C$23:$AF$35,MATCH(LMP_BY_NODE!GR$1,DA_LMP_Basis!$C$23:$C$35,0),MATCH(LMP_BY_NODE!$A25,DA_LMP_Basis!$C$23:$AF$23,0)))</f>
        <v>69.064798432167777</v>
      </c>
      <c r="GS25" s="30">
        <f>ENERGY_PRICING!GU$19*(1+INDEX(DA_LMP_Basis!$C$23:$AF$35,MATCH(LMP_BY_NODE!GS$1,DA_LMP_Basis!$C$23:$C$35,0),MATCH(LMP_BY_NODE!$A25,DA_LMP_Basis!$C$23:$AF$23,0)))</f>
        <v>89.749945686603198</v>
      </c>
      <c r="GT25" s="30">
        <f>ENERGY_PRICING!GV$19*(1+INDEX(DA_LMP_Basis!$C$23:$AF$35,MATCH(LMP_BY_NODE!GT$1,DA_LMP_Basis!$C$23:$C$35,0),MATCH(LMP_BY_NODE!$A25,DA_LMP_Basis!$C$23:$AF$23,0)))</f>
        <v>89.785258086870371</v>
      </c>
      <c r="GU25" s="30">
        <f>ENERGY_PRICING!GW$19*(1+INDEX(DA_LMP_Basis!$C$23:$AF$35,MATCH(LMP_BY_NODE!GU$1,DA_LMP_Basis!$C$23:$C$35,0),MATCH(LMP_BY_NODE!$A25,DA_LMP_Basis!$C$23:$AF$23,0)))</f>
        <v>60.735247049735662</v>
      </c>
      <c r="GV25" s="30">
        <f>ENERGY_PRICING!GX$19*(1+INDEX(DA_LMP_Basis!$C$23:$AF$35,MATCH(LMP_BY_NODE!GV$1,DA_LMP_Basis!$C$23:$C$35,0),MATCH(LMP_BY_NODE!$A25,DA_LMP_Basis!$C$23:$AF$23,0)))</f>
        <v>60.534543549858164</v>
      </c>
      <c r="GW25" s="30">
        <f>ENERGY_PRICING!GY$19*(1+INDEX(DA_LMP_Basis!$C$23:$AF$35,MATCH(LMP_BY_NODE!GW$1,DA_LMP_Basis!$C$23:$C$35,0),MATCH(LMP_BY_NODE!$A25,DA_LMP_Basis!$C$23:$AF$23,0)))</f>
        <v>86.406913649772363</v>
      </c>
      <c r="GX25" s="30">
        <f>ENERGY_PRICING!GZ$19*(1+INDEX(DA_LMP_Basis!$C$23:$AF$35,MATCH(LMP_BY_NODE!GX$1,DA_LMP_Basis!$C$23:$C$35,0),MATCH(LMP_BY_NODE!$A25,DA_LMP_Basis!$C$23:$AF$23,0)))</f>
        <v>128.38880363296212</v>
      </c>
      <c r="GY25" s="30">
        <f>ENERGY_PRICING!HA$19*(1+INDEX(DA_LMP_Basis!$C$23:$AF$35,MATCH(LMP_BY_NODE!GY$1,DA_LMP_Basis!$C$23:$C$35,0),MATCH(LMP_BY_NODE!$A25,DA_LMP_Basis!$C$23:$AF$23,0)))</f>
        <v>234.20114884203477</v>
      </c>
      <c r="GZ25" s="30">
        <f>ENERGY_PRICING!HB$19*(1+INDEX(DA_LMP_Basis!$C$23:$AF$35,MATCH(LMP_BY_NODE!GZ$1,DA_LMP_Basis!$C$23:$C$35,0),MATCH(LMP_BY_NODE!$A25,DA_LMP_Basis!$C$23:$AF$23,0)))</f>
        <v>207.59183337202629</v>
      </c>
      <c r="HA25" s="30">
        <f>ENERGY_PRICING!HC$19*(1+INDEX(DA_LMP_Basis!$C$23:$AF$35,MATCH(LMP_BY_NODE!HA$1,DA_LMP_Basis!$C$23:$C$35,0),MATCH(LMP_BY_NODE!$A25,DA_LMP_Basis!$C$23:$AF$23,0)))</f>
        <v>120.4752096059613</v>
      </c>
      <c r="HB25" s="30">
        <f>ENERGY_PRICING!HD$19*(1+INDEX(DA_LMP_Basis!$C$23:$AF$35,MATCH(LMP_BY_NODE!HB$1,DA_LMP_Basis!$C$23:$C$35,0),MATCH(LMP_BY_NODE!$A25,DA_LMP_Basis!$C$23:$AF$23,0)))</f>
        <v>89.798689226860589</v>
      </c>
      <c r="HC25" s="30">
        <f>ENERGY_PRICING!HE$19*(1+INDEX(DA_LMP_Basis!$C$23:$AF$35,MATCH(LMP_BY_NODE!HC$1,DA_LMP_Basis!$C$23:$C$35,0),MATCH(LMP_BY_NODE!$A25,DA_LMP_Basis!$C$23:$AF$23,0)))</f>
        <v>67.116550526010002</v>
      </c>
      <c r="HD25" s="30">
        <f>ENERGY_PRICING!HF$19*(1+INDEX(DA_LMP_Basis!$C$23:$AF$35,MATCH(LMP_BY_NODE!HD$1,DA_LMP_Basis!$C$23:$C$35,0),MATCH(LMP_BY_NODE!$A25,DA_LMP_Basis!$C$23:$AF$23,0)))</f>
        <v>71.413324589906281</v>
      </c>
      <c r="HE25" s="30">
        <f>ENERGY_PRICING!HG$19*(1+INDEX(DA_LMP_Basis!$C$23:$AF$35,MATCH(LMP_BY_NODE!HE$1,DA_LMP_Basis!$C$23:$C$35,0),MATCH(LMP_BY_NODE!$A25,DA_LMP_Basis!$C$23:$AF$23,0)))</f>
        <v>92.801863593923471</v>
      </c>
      <c r="HF25" s="30">
        <f>ENERGY_PRICING!HH$19*(1+INDEX(DA_LMP_Basis!$C$23:$AF$35,MATCH(LMP_BY_NODE!HF$1,DA_LMP_Basis!$C$23:$C$35,0),MATCH(LMP_BY_NODE!$A25,DA_LMP_Basis!$C$23:$AF$23,0)))</f>
        <v>92.838376780953269</v>
      </c>
      <c r="HG25" s="30">
        <f>ENERGY_PRICING!HI$19*(1+INDEX(DA_LMP_Basis!$C$23:$AF$35,MATCH(LMP_BY_NODE!HG$1,DA_LMP_Basis!$C$23:$C$35,0),MATCH(LMP_BY_NODE!$A25,DA_LMP_Basis!$C$23:$AF$23,0)))</f>
        <v>62.800529503764793</v>
      </c>
      <c r="HH25" s="30">
        <f>ENERGY_PRICING!HJ$19*(1+INDEX(DA_LMP_Basis!$C$23:$AF$35,MATCH(LMP_BY_NODE!HH$1,DA_LMP_Basis!$C$23:$C$35,0),MATCH(LMP_BY_NODE!$A25,DA_LMP_Basis!$C$23:$AF$23,0)))</f>
        <v>62.593001146215769</v>
      </c>
      <c r="HI25" s="30">
        <f>ENERGY_PRICING!HK$19*(1+INDEX(DA_LMP_Basis!$C$23:$AF$35,MATCH(LMP_BY_NODE!HI$1,DA_LMP_Basis!$C$23:$C$35,0),MATCH(LMP_BY_NODE!$A25,DA_LMP_Basis!$C$23:$AF$23,0)))</f>
        <v>87.542402914684061</v>
      </c>
      <c r="HJ25" s="30">
        <f>ENERGY_PRICING!HL$19*(1+INDEX(DA_LMP_Basis!$C$23:$AF$35,MATCH(LMP_BY_NODE!HJ$1,DA_LMP_Basis!$C$23:$C$35,0),MATCH(LMP_BY_NODE!$A25,DA_LMP_Basis!$C$23:$AF$23,0)))</f>
        <v>129.98060886842538</v>
      </c>
      <c r="HK25" s="30">
        <f>ENERGY_PRICING!HM$19*(1+INDEX(DA_LMP_Basis!$C$23:$AF$35,MATCH(LMP_BY_NODE!HK$1,DA_LMP_Basis!$C$23:$C$35,0),MATCH(LMP_BY_NODE!$A25,DA_LMP_Basis!$C$23:$AF$23,0)))</f>
        <v>235.89639750029667</v>
      </c>
      <c r="HL25" s="30">
        <f>ENERGY_PRICING!HN$19*(1+INDEX(DA_LMP_Basis!$C$23:$AF$35,MATCH(LMP_BY_NODE!HL$1,DA_LMP_Basis!$C$23:$C$35,0),MATCH(LMP_BY_NODE!$A25,DA_LMP_Basis!$C$23:$AF$23,0)))</f>
        <v>209.09447235876934</v>
      </c>
      <c r="HM25" s="30">
        <f>ENERGY_PRICING!HO$19*(1+INDEX(DA_LMP_Basis!$C$23:$AF$35,MATCH(LMP_BY_NODE!HM$1,DA_LMP_Basis!$C$23:$C$35,0),MATCH(LMP_BY_NODE!$A25,DA_LMP_Basis!$C$23:$AF$23,0)))</f>
        <v>122.26680631705516</v>
      </c>
      <c r="HN25" s="30">
        <f>ENERGY_PRICING!HP$19*(1+INDEX(DA_LMP_Basis!$C$23:$AF$35,MATCH(LMP_BY_NODE!HN$1,DA_LMP_Basis!$C$23:$C$35,0),MATCH(LMP_BY_NODE!$A25,DA_LMP_Basis!$C$23:$AF$23,0)))</f>
        <v>92.583802846828249</v>
      </c>
      <c r="HO25" s="30">
        <f>ENERGY_PRICING!HQ$19*(1+INDEX(DA_LMP_Basis!$C$23:$AF$35,MATCH(LMP_BY_NODE!HO$1,DA_LMP_Basis!$C$23:$C$35,0),MATCH(LMP_BY_NODE!$A25,DA_LMP_Basis!$C$23:$AF$23,0)))</f>
        <v>69.198175776942122</v>
      </c>
      <c r="HP25" s="30">
        <f>ENERGY_PRICING!HR$19*(1+INDEX(DA_LMP_Basis!$C$23:$AF$35,MATCH(LMP_BY_NODE!HP$1,DA_LMP_Basis!$C$23:$C$35,0),MATCH(LMP_BY_NODE!$A25,DA_LMP_Basis!$C$23:$AF$23,0)))</f>
        <v>73.628214636464179</v>
      </c>
      <c r="HQ25" s="30">
        <f>ENERGY_PRICING!HS$19*(1+INDEX(DA_LMP_Basis!$C$23:$AF$35,MATCH(LMP_BY_NODE!HQ$1,DA_LMP_Basis!$C$23:$C$35,0),MATCH(LMP_BY_NODE!$A25,DA_LMP_Basis!$C$23:$AF$23,0)))</f>
        <v>95.680120910139465</v>
      </c>
      <c r="HR25" s="30">
        <f>ENERGY_PRICING!HT$19*(1+INDEX(DA_LMP_Basis!$C$23:$AF$35,MATCH(LMP_BY_NODE!HR$1,DA_LMP_Basis!$C$23:$C$35,0),MATCH(LMP_BY_NODE!$A25,DA_LMP_Basis!$C$23:$AF$23,0)))</f>
        <v>95.717766556622507</v>
      </c>
      <c r="HS25" s="30">
        <f>ENERGY_PRICING!HU$19*(1+INDEX(DA_LMP_Basis!$C$23:$AF$35,MATCH(LMP_BY_NODE!HS$1,DA_LMP_Basis!$C$23:$C$35,0),MATCH(LMP_BY_NODE!$A25,DA_LMP_Basis!$C$23:$AF$23,0)))</f>
        <v>64.748293013098944</v>
      </c>
      <c r="HT25" s="30">
        <f>ENERGY_PRICING!HV$19*(1+INDEX(DA_LMP_Basis!$C$23:$AF$35,MATCH(LMP_BY_NODE!HT$1,DA_LMP_Basis!$C$23:$C$35,0),MATCH(LMP_BY_NODE!$A25,DA_LMP_Basis!$C$23:$AF$23,0)))</f>
        <v>64.534328146730971</v>
      </c>
      <c r="HU25" s="30">
        <f>ENERGY_PRICING!HW$19*(1+INDEX(DA_LMP_Basis!$C$23:$AF$35,MATCH(LMP_BY_NODE!HU$1,DA_LMP_Basis!$C$23:$C$35,0),MATCH(LMP_BY_NODE!$A25,DA_LMP_Basis!$C$23:$AF$23,0)))</f>
        <v>88.613280436119879</v>
      </c>
      <c r="HV25" s="30">
        <f>ENERGY_PRICING!HX$19*(1+INDEX(DA_LMP_Basis!$C$23:$AF$35,MATCH(LMP_BY_NODE!HV$1,DA_LMP_Basis!$C$23:$C$35,0),MATCH(LMP_BY_NODE!$A25,DA_LMP_Basis!$C$23:$AF$23,0)))</f>
        <v>131.48183701547796</v>
      </c>
      <c r="HW25" s="30">
        <f>ENERGY_PRICING!HY$19*(1+INDEX(DA_LMP_Basis!$C$23:$AF$35,MATCH(LMP_BY_NODE!HW$1,DA_LMP_Basis!$C$23:$C$35,0),MATCH(LMP_BY_NODE!$A25,DA_LMP_Basis!$C$23:$AF$23,0)))</f>
        <v>237.6266257628665</v>
      </c>
      <c r="HX25" s="30">
        <f>ENERGY_PRICING!HZ$19*(1+INDEX(DA_LMP_Basis!$C$23:$AF$35,MATCH(LMP_BY_NODE!HX$1,DA_LMP_Basis!$C$23:$C$35,0),MATCH(LMP_BY_NODE!$A25,DA_LMP_Basis!$C$23:$AF$23,0)))</f>
        <v>210.62811665964009</v>
      </c>
      <c r="HY25" s="30">
        <f>ENERGY_PRICING!IA$19*(1+INDEX(DA_LMP_Basis!$C$23:$AF$35,MATCH(LMP_BY_NODE!HY$1,DA_LMP_Basis!$C$23:$C$35,0),MATCH(LMP_BY_NODE!$A25,DA_LMP_Basis!$C$23:$AF$23,0)))</f>
        <v>124.09537066928414</v>
      </c>
      <c r="HZ25" s="30">
        <f>ENERGY_PRICING!IB$19*(1+INDEX(DA_LMP_Basis!$C$23:$AF$35,MATCH(LMP_BY_NODE!HZ$1,DA_LMP_Basis!$C$23:$C$35,0),MATCH(LMP_BY_NODE!$A25,DA_LMP_Basis!$C$23:$AF$23,0)))</f>
        <v>95.426384244106444</v>
      </c>
      <c r="IA25" s="30">
        <f>ENERGY_PRICING!IC$19*(1+INDEX(DA_LMP_Basis!$C$23:$AF$35,MATCH(LMP_BY_NODE!IA$1,DA_LMP_Basis!$C$23:$C$35,0),MATCH(LMP_BY_NODE!$A25,DA_LMP_Basis!$C$23:$AF$23,0)))</f>
        <v>71.322753091124682</v>
      </c>
      <c r="IB25" s="30">
        <f>ENERGY_PRICING!ID$19*(1+INDEX(DA_LMP_Basis!$C$23:$AF$35,MATCH(LMP_BY_NODE!IB$1,DA_LMP_Basis!$C$23:$C$35,0),MATCH(LMP_BY_NODE!$A25,DA_LMP_Basis!$C$23:$AF$23,0)))</f>
        <v>75.888806519762369</v>
      </c>
      <c r="IC25" s="30">
        <f>ENERGY_PRICING!IE$19*(1+INDEX(DA_LMP_Basis!$C$23:$AF$35,MATCH(LMP_BY_NODE!IC$1,DA_LMP_Basis!$C$23:$C$35,0),MATCH(LMP_BY_NODE!$A25,DA_LMP_Basis!$C$23:$AF$23,0)))</f>
        <v>98.617767922095268</v>
      </c>
      <c r="ID25" s="30">
        <f>ENERGY_PRICING!IF$19*(1+INDEX(DA_LMP_Basis!$C$23:$AF$35,MATCH(LMP_BY_NODE!ID$1,DA_LMP_Basis!$C$23:$C$35,0),MATCH(LMP_BY_NODE!$A25,DA_LMP_Basis!$C$23:$AF$23,0)))</f>
        <v>98.656569395095389</v>
      </c>
      <c r="IE25" s="30">
        <f>ENERGY_PRICING!IG$19*(1+INDEX(DA_LMP_Basis!$C$23:$AF$35,MATCH(LMP_BY_NODE!IE$1,DA_LMP_Basis!$C$23:$C$35,0),MATCH(LMP_BY_NODE!$A25,DA_LMP_Basis!$C$23:$AF$23,0)))</f>
        <v>66.73624649486564</v>
      </c>
      <c r="IF25" s="30">
        <f>ENERGY_PRICING!IH$19*(1+INDEX(DA_LMP_Basis!$C$23:$AF$35,MATCH(LMP_BY_NODE!IF$1,DA_LMP_Basis!$C$23:$C$35,0),MATCH(LMP_BY_NODE!$A25,DA_LMP_Basis!$C$23:$AF$23,0)))</f>
        <v>66.515712309349951</v>
      </c>
      <c r="IG25" s="30">
        <f>ENERGY_PRICING!II$19*(1+INDEX(DA_LMP_Basis!$C$23:$AF$35,MATCH(LMP_BY_NODE!IG$1,DA_LMP_Basis!$C$23:$C$35,0),MATCH(LMP_BY_NODE!$A25,DA_LMP_Basis!$C$23:$AF$23,0)))</f>
        <v>89.706254345468778</v>
      </c>
      <c r="IH25" s="30">
        <f>ENERGY_PRICING!IJ$19*(1+INDEX(DA_LMP_Basis!$C$23:$AF$35,MATCH(LMP_BY_NODE!IH$1,DA_LMP_Basis!$C$23:$C$35,0),MATCH(LMP_BY_NODE!$A25,DA_LMP_Basis!$C$23:$AF$23,0)))</f>
        <v>133.0140413655223</v>
      </c>
      <c r="II25" s="30">
        <f>ENERGY_PRICING!IK$19*(1+INDEX(DA_LMP_Basis!$C$23:$AF$35,MATCH(LMP_BY_NODE!II$1,DA_LMP_Basis!$C$23:$C$35,0),MATCH(LMP_BY_NODE!$A25,DA_LMP_Basis!$C$23:$AF$23,0)))</f>
        <v>238.42022895051167</v>
      </c>
      <c r="IJ25" s="30">
        <f>ENERGY_PRICING!IL$19*(1+INDEX(DA_LMP_Basis!$C$23:$AF$35,MATCH(LMP_BY_NODE!IJ$1,DA_LMP_Basis!$C$23:$C$35,0),MATCH(LMP_BY_NODE!$A25,DA_LMP_Basis!$C$23:$AF$23,0)))</f>
        <v>211.33155275082791</v>
      </c>
      <c r="IK25" s="30">
        <f>ENERGY_PRICING!IM$19*(1+INDEX(DA_LMP_Basis!$C$23:$AF$35,MATCH(LMP_BY_NODE!IK$1,DA_LMP_Basis!$C$23:$C$35,0),MATCH(LMP_BY_NODE!$A25,DA_LMP_Basis!$C$23:$AF$23,0)))</f>
        <v>124.93407763653012</v>
      </c>
      <c r="IL25" s="30">
        <f>ENERGY_PRICING!IN$19*(1+INDEX(DA_LMP_Basis!$C$23:$AF$35,MATCH(LMP_BY_NODE!IL$1,DA_LMP_Basis!$C$23:$C$35,0),MATCH(LMP_BY_NODE!$A25,DA_LMP_Basis!$C$23:$AF$23,0)))</f>
        <v>96.730190052173796</v>
      </c>
      <c r="IM25" s="30">
        <f>ENERGY_PRICING!IO$19*(1+INDEX(DA_LMP_Basis!$C$23:$AF$35,MATCH(LMP_BY_NODE!IM$1,DA_LMP_Basis!$C$23:$C$35,0),MATCH(LMP_BY_NODE!$A25,DA_LMP_Basis!$C$23:$AF$23,0)))</f>
        <v>72.297232219346554</v>
      </c>
      <c r="IN25" s="30">
        <f>ENERGY_PRICING!IP$19*(1+INDEX(DA_LMP_Basis!$C$23:$AF$35,MATCH(LMP_BY_NODE!IN$1,DA_LMP_Basis!$C$23:$C$35,0),MATCH(LMP_BY_NODE!$A25,DA_LMP_Basis!$C$23:$AF$23,0)))</f>
        <v>76.925671402483474</v>
      </c>
      <c r="IO25" s="30">
        <f>ENERGY_PRICING!IQ$19*(1+INDEX(DA_LMP_Basis!$C$23:$AF$35,MATCH(LMP_BY_NODE!IO$1,DA_LMP_Basis!$C$23:$C$35,0),MATCH(LMP_BY_NODE!$A25,DA_LMP_Basis!$C$23:$AF$23,0)))</f>
        <v>99.96517744215582</v>
      </c>
      <c r="IP25" s="30">
        <f>ENERGY_PRICING!IR$19*(1+INDEX(DA_LMP_Basis!$C$23:$AF$35,MATCH(LMP_BY_NODE!IP$1,DA_LMP_Basis!$C$23:$C$35,0),MATCH(LMP_BY_NODE!$A25,DA_LMP_Basis!$C$23:$AF$23,0)))</f>
        <v>100.00450905769733</v>
      </c>
      <c r="IQ25" s="30">
        <f>ENERGY_PRICING!IS$19*(1+INDEX(DA_LMP_Basis!$C$23:$AF$35,MATCH(LMP_BY_NODE!IQ$1,DA_LMP_Basis!$C$23:$C$35,0),MATCH(LMP_BY_NODE!$A25,DA_LMP_Basis!$C$23:$AF$23,0)))</f>
        <v>67.648060418004974</v>
      </c>
      <c r="IR25" s="30">
        <f>ENERGY_PRICING!IT$19*(1+INDEX(DA_LMP_Basis!$C$23:$AF$35,MATCH(LMP_BY_NODE!IR$1,DA_LMP_Basis!$C$23:$C$35,0),MATCH(LMP_BY_NODE!$A25,DA_LMP_Basis!$C$23:$AF$23,0)))</f>
        <v>67.424513085190142</v>
      </c>
      <c r="IS25" s="30">
        <f>ENERGY_PRICING!IU$19*(1+INDEX(DA_LMP_Basis!$C$23:$AF$35,MATCH(LMP_BY_NODE!IS$1,DA_LMP_Basis!$C$23:$C$35,0),MATCH(LMP_BY_NODE!$A25,DA_LMP_Basis!$C$23:$AF$23,0)))</f>
        <v>90.207568303422491</v>
      </c>
      <c r="IT25" s="30">
        <f>ENERGY_PRICING!IV$19*(1+INDEX(DA_LMP_Basis!$C$23:$AF$35,MATCH(LMP_BY_NODE!IT$1,DA_LMP_Basis!$C$23:$C$35,0),MATCH(LMP_BY_NODE!$A25,DA_LMP_Basis!$C$23:$AF$23,0)))</f>
        <v>133.71681699497188</v>
      </c>
      <c r="IU25" s="30">
        <f>ENERGY_PRICING!IW$19*(1+INDEX(DA_LMP_Basis!$C$23:$AF$35,MATCH(LMP_BY_NODE!IU$1,DA_LMP_Basis!$C$23:$C$35,0),MATCH(LMP_BY_NODE!$A25,DA_LMP_Basis!$C$23:$AF$23,0)))</f>
        <v>239.53274646871651</v>
      </c>
      <c r="IV25" s="30">
        <f>ENERGY_PRICING!IX$19*(1+INDEX(DA_LMP_Basis!$C$23:$AF$35,MATCH(LMP_BY_NODE!IV$1,DA_LMP_Basis!$C$23:$C$35,0),MATCH(LMP_BY_NODE!$A25,DA_LMP_Basis!$C$23:$AF$23,0)))</f>
        <v>212.31766896932012</v>
      </c>
      <c r="IW25" s="30">
        <f>ENERGY_PRICING!IY$19*(1+INDEX(DA_LMP_Basis!$C$23:$AF$35,MATCH(LMP_BY_NODE!IW$1,DA_LMP_Basis!$C$23:$C$35,0),MATCH(LMP_BY_NODE!$A25,DA_LMP_Basis!$C$23:$AF$23,0)))</f>
        <v>126.109824166065</v>
      </c>
      <c r="IX25" s="30">
        <f>ENERGY_PRICING!IZ$19*(1+INDEX(DA_LMP_Basis!$C$23:$AF$35,MATCH(LMP_BY_NODE!IX$1,DA_LMP_Basis!$C$23:$C$35,0),MATCH(LMP_BY_NODE!$A25,DA_LMP_Basis!$C$23:$AF$23,0)))</f>
        <v>98.557938257314191</v>
      </c>
      <c r="IY25" s="30">
        <f>ENERGY_PRICING!JA$19*(1+INDEX(DA_LMP_Basis!$C$23:$AF$35,MATCH(LMP_BY_NODE!IY$1,DA_LMP_Basis!$C$23:$C$35,0),MATCH(LMP_BY_NODE!$A25,DA_LMP_Basis!$C$23:$AF$23,0)))</f>
        <v>73.663311789274573</v>
      </c>
      <c r="IZ25" s="30">
        <f>ENERGY_PRICING!JB$19*(1+INDEX(DA_LMP_Basis!$C$23:$AF$35,MATCH(LMP_BY_NODE!IZ$1,DA_LMP_Basis!$C$23:$C$35,0),MATCH(LMP_BY_NODE!$A25,DA_LMP_Basis!$C$23:$AF$23,0)))</f>
        <v>78.379206826731817</v>
      </c>
      <c r="JA25" s="30">
        <f>ENERGY_PRICING!JC$19*(1+INDEX(DA_LMP_Basis!$C$23:$AF$35,MATCH(LMP_BY_NODE!JA$1,DA_LMP_Basis!$C$23:$C$35,0),MATCH(LMP_BY_NODE!$A25,DA_LMP_Basis!$C$23:$AF$23,0)))</f>
        <v>101.85405177960821</v>
      </c>
      <c r="JB25" s="30">
        <f>ENERGY_PRICING!JD$19*(1+INDEX(DA_LMP_Basis!$C$23:$AF$35,MATCH(LMP_BY_NODE!JB$1,DA_LMP_Basis!$C$23:$C$35,0),MATCH(LMP_BY_NODE!$A25,DA_LMP_Basis!$C$23:$AF$23,0)))</f>
        <v>101.89412657873773</v>
      </c>
      <c r="JC25" s="30">
        <f>ENERGY_PRICING!JE$19*(1+INDEX(DA_LMP_Basis!$C$23:$AF$35,MATCH(LMP_BY_NODE!JC$1,DA_LMP_Basis!$C$23:$C$35,0),MATCH(LMP_BY_NODE!$A25,DA_LMP_Basis!$C$23:$AF$23,0)))</f>
        <v>68.926292384090715</v>
      </c>
      <c r="JD25" s="30">
        <f>ENERGY_PRICING!JF$19*(1+INDEX(DA_LMP_Basis!$C$23:$AF$35,MATCH(LMP_BY_NODE!JD$1,DA_LMP_Basis!$C$23:$C$35,0),MATCH(LMP_BY_NODE!$A25,DA_LMP_Basis!$C$23:$AF$23,0)))</f>
        <v>68.698521052169752</v>
      </c>
      <c r="JE25" s="30">
        <f>ENERGY_PRICING!JG$19*(1+INDEX(DA_LMP_Basis!$C$23:$AF$35,MATCH(LMP_BY_NODE!JE$1,DA_LMP_Basis!$C$23:$C$35,0),MATCH(LMP_BY_NODE!$A25,DA_LMP_Basis!$C$23:$AF$23,0)))</f>
        <v>90.910338364111183</v>
      </c>
      <c r="JF25" s="30">
        <f>ENERGY_PRICING!JH$19*(1+INDEX(DA_LMP_Basis!$C$23:$AF$35,MATCH(LMP_BY_NODE!JF$1,DA_LMP_Basis!$C$23:$C$35,0),MATCH(LMP_BY_NODE!$A25,DA_LMP_Basis!$C$23:$AF$23,0)))</f>
        <v>134.70200734110702</v>
      </c>
      <c r="JG25" s="30">
        <f>ENERGY_PRICING!JI$19*(1+INDEX(DA_LMP_Basis!$C$23:$AF$35,MATCH(LMP_BY_NODE!JG$1,DA_LMP_Basis!$C$23:$C$35,0),MATCH(LMP_BY_NODE!$A25,DA_LMP_Basis!$C$23:$AF$23,0)))</f>
        <v>240.96766425742922</v>
      </c>
      <c r="JH25" s="30">
        <f>ENERGY_PRICING!JJ$19*(1+INDEX(DA_LMP_Basis!$C$23:$AF$35,MATCH(LMP_BY_NODE!JH$1,DA_LMP_Basis!$C$23:$C$35,0),MATCH(LMP_BY_NODE!$A25,DA_LMP_Basis!$C$23:$AF$23,0)))</f>
        <v>213.58955519178238</v>
      </c>
      <c r="JI25" s="30">
        <f>ENERGY_PRICING!JK$19*(1+INDEX(DA_LMP_Basis!$C$23:$AF$35,MATCH(LMP_BY_NODE!JI$1,DA_LMP_Basis!$C$23:$C$35,0),MATCH(LMP_BY_NODE!$A25,DA_LMP_Basis!$C$23:$AF$23,0)))</f>
        <v>127.62629431834553</v>
      </c>
      <c r="JJ25" s="30">
        <f>ENERGY_PRICING!JL$19*(1+INDEX(DA_LMP_Basis!$C$23:$AF$35,MATCH(LMP_BY_NODE!JJ$1,DA_LMP_Basis!$C$23:$C$35,0),MATCH(LMP_BY_NODE!$A25,DA_LMP_Basis!$C$23:$AF$23,0)))</f>
        <v>100.91535588888165</v>
      </c>
      <c r="JK25" s="30">
        <f>ENERGY_PRICING!JM$19*(1+INDEX(DA_LMP_Basis!$C$23:$AF$35,MATCH(LMP_BY_NODE!JK$1,DA_LMP_Basis!$C$23:$C$35,0),MATCH(LMP_BY_NODE!$A25,DA_LMP_Basis!$C$23:$AF$23,0)))</f>
        <v>75.425272247074616</v>
      </c>
      <c r="JL25" s="30">
        <f>ENERGY_PRICING!JN$19*(1+INDEX(DA_LMP_Basis!$C$23:$AF$35,MATCH(LMP_BY_NODE!JL$1,DA_LMP_Basis!$C$23:$C$35,0),MATCH(LMP_BY_NODE!$A25,DA_LMP_Basis!$C$23:$AF$23,0)))</f>
        <v>80.253967271082914</v>
      </c>
      <c r="JM25" s="30">
        <f>ENERGY_PRICING!JO$19*(1+INDEX(DA_LMP_Basis!$C$23:$AF$35,MATCH(LMP_BY_NODE!JM$1,DA_LMP_Basis!$C$23:$C$35,0),MATCH(LMP_BY_NODE!$A25,DA_LMP_Basis!$C$23:$AF$23,0)))</f>
        <v>104.29030949519625</v>
      </c>
      <c r="JN25" s="30">
        <f>ENERGY_PRICING!JP$19*(1+INDEX(DA_LMP_Basis!$C$23:$AF$35,MATCH(LMP_BY_NODE!JN$1,DA_LMP_Basis!$C$23:$C$35,0),MATCH(LMP_BY_NODE!$A25,DA_LMP_Basis!$C$23:$AF$23,0)))</f>
        <v>104.33134284763685</v>
      </c>
      <c r="JO25" s="30">
        <f>ENERGY_PRICING!JQ$19*(1+INDEX(DA_LMP_Basis!$C$23:$AF$35,MATCH(LMP_BY_NODE!JO$1,DA_LMP_Basis!$C$23:$C$35,0),MATCH(LMP_BY_NODE!$A25,DA_LMP_Basis!$C$23:$AF$23,0)))</f>
        <v>70.574947579379057</v>
      </c>
      <c r="JP25" s="30">
        <f>ENERGY_PRICING!JR$19*(1+INDEX(DA_LMP_Basis!$C$23:$AF$35,MATCH(LMP_BY_NODE!JP$1,DA_LMP_Basis!$C$23:$C$35,0),MATCH(LMP_BY_NODE!$A25,DA_LMP_Basis!$C$23:$AF$23,0)))</f>
        <v>70.341728161151408</v>
      </c>
      <c r="JQ25" s="30">
        <f>ENERGY_PRICING!JS$19*(1+INDEX(DA_LMP_Basis!$C$23:$AF$35,MATCH(LMP_BY_NODE!JQ$1,DA_LMP_Basis!$C$23:$C$35,0),MATCH(LMP_BY_NODE!$A25,DA_LMP_Basis!$C$23:$AF$23,0)))</f>
        <v>91.816766573065678</v>
      </c>
      <c r="JR25" s="30">
        <f>ENERGY_PRICING!JT$19*(1+INDEX(DA_LMP_Basis!$C$23:$AF$35,MATCH(LMP_BY_NODE!JR$1,DA_LMP_Basis!$C$23:$C$35,0),MATCH(LMP_BY_NODE!$A25,DA_LMP_Basis!$C$23:$AF$23,0)))</f>
        <v>135.9726993794836</v>
      </c>
      <c r="JS25" s="30">
        <f>ENERGY_PRICING!JU$19*(1+INDEX(DA_LMP_Basis!$C$23:$AF$35,MATCH(LMP_BY_NODE!JS$1,DA_LMP_Basis!$C$23:$C$35,0),MATCH(LMP_BY_NODE!$A25,DA_LMP_Basis!$C$23:$AF$23,0)))</f>
        <v>239.99306538526307</v>
      </c>
      <c r="JT25" s="30">
        <f>ENERGY_PRICING!JV$19*(1+INDEX(DA_LMP_Basis!$C$23:$AF$35,MATCH(LMP_BY_NODE!JT$1,DA_LMP_Basis!$C$23:$C$35,0),MATCH(LMP_BY_NODE!$A25,DA_LMP_Basis!$C$23:$AF$23,0)))</f>
        <v>212.72568766732485</v>
      </c>
      <c r="JU25" s="30">
        <f>ENERGY_PRICING!JW$19*(1+INDEX(DA_LMP_Basis!$C$23:$AF$35,MATCH(LMP_BY_NODE!JU$1,DA_LMP_Basis!$C$23:$C$35,0),MATCH(LMP_BY_NODE!$A25,DA_LMP_Basis!$C$23:$AF$23,0)))</f>
        <v>126.5963049268194</v>
      </c>
      <c r="JV25" s="30">
        <f>ENERGY_PRICING!JX$19*(1+INDEX(DA_LMP_Basis!$C$23:$AF$35,MATCH(LMP_BY_NODE!JV$1,DA_LMP_Basis!$C$23:$C$35,0),MATCH(LMP_BY_NODE!$A25,DA_LMP_Basis!$C$23:$AF$23,0)))</f>
        <v>99.314193381159654</v>
      </c>
      <c r="JW25" s="30">
        <f>ENERGY_PRICING!JY$19*(1+INDEX(DA_LMP_Basis!$C$23:$AF$35,MATCH(LMP_BY_NODE!JW$1,DA_LMP_Basis!$C$23:$C$35,0),MATCH(LMP_BY_NODE!$A25,DA_LMP_Basis!$C$23:$AF$23,0)))</f>
        <v>74.22854537639185</v>
      </c>
      <c r="JX25" s="30">
        <f>ENERGY_PRICING!JZ$19*(1+INDEX(DA_LMP_Basis!$C$23:$AF$35,MATCH(LMP_BY_NODE!JX$1,DA_LMP_Basis!$C$23:$C$35,0),MATCH(LMP_BY_NODE!$A25,DA_LMP_Basis!$C$23:$AF$23,0)))</f>
        <v>78.980626436493793</v>
      </c>
      <c r="JY25" s="30">
        <f>ENERGY_PRICING!KA$19*(1+INDEX(DA_LMP_Basis!$C$23:$AF$35,MATCH(LMP_BY_NODE!JY$1,DA_LMP_Basis!$C$23:$C$35,0),MATCH(LMP_BY_NODE!$A25,DA_LMP_Basis!$C$23:$AF$23,0)))</f>
        <v>102.63559865350531</v>
      </c>
      <c r="JZ25" s="30">
        <f>ENERGY_PRICING!KB$19*(1+INDEX(DA_LMP_Basis!$C$23:$AF$35,MATCH(LMP_BY_NODE!JZ$1,DA_LMP_Basis!$C$23:$C$35,0),MATCH(LMP_BY_NODE!$A25,DA_LMP_Basis!$C$23:$AF$23,0)))</f>
        <v>102.67598095472664</v>
      </c>
      <c r="KA25" s="30">
        <f>ENERGY_PRICING!KC$19*(1+INDEX(DA_LMP_Basis!$C$23:$AF$35,MATCH(LMP_BY_NODE!KA$1,DA_LMP_Basis!$C$23:$C$35,0),MATCH(LMP_BY_NODE!$A25,DA_LMP_Basis!$C$23:$AF$23,0)))</f>
        <v>69.45517785698938</v>
      </c>
      <c r="KB25" s="30">
        <f>ENERGY_PRICING!KD$19*(1+INDEX(DA_LMP_Basis!$C$23:$AF$35,MATCH(LMP_BY_NODE!KB$1,DA_LMP_Basis!$C$23:$C$35,0),MATCH(LMP_BY_NODE!$A25,DA_LMP_Basis!$C$23:$AF$23,0)))</f>
        <v>69.225658789270824</v>
      </c>
      <c r="KC25" s="30">
        <f>ENERGY_PRICING!KE$19*(1+INDEX(DA_LMP_Basis!$C$23:$AF$35,MATCH(LMP_BY_NODE!KC$1,DA_LMP_Basis!$C$23:$C$35,0),MATCH(LMP_BY_NODE!$A25,DA_LMP_Basis!$C$23:$AF$23,0)))</f>
        <v>91.201118821608688</v>
      </c>
      <c r="KD25" s="30">
        <f>ENERGY_PRICING!KF$19*(1+INDEX(DA_LMP_Basis!$C$23:$AF$35,MATCH(LMP_BY_NODE!KD$1,DA_LMP_Basis!$C$23:$C$35,0),MATCH(LMP_BY_NODE!$A25,DA_LMP_Basis!$C$23:$AF$23,0)))</f>
        <v>135.10964294711246</v>
      </c>
      <c r="KE25" s="30">
        <f>ENERGY_PRICING!KG$19*(1+INDEX(DA_LMP_Basis!$C$23:$AF$35,MATCH(LMP_BY_NODE!KE$1,DA_LMP_Basis!$C$23:$C$35,0),MATCH(LMP_BY_NODE!$A25,DA_LMP_Basis!$C$23:$AF$23,0)))</f>
        <v>241.62637577510353</v>
      </c>
      <c r="KF25" s="30">
        <f>ENERGY_PRICING!KH$19*(1+INDEX(DA_LMP_Basis!$C$23:$AF$35,MATCH(LMP_BY_NODE!KF$1,DA_LMP_Basis!$C$23:$C$35,0),MATCH(LMP_BY_NODE!$A25,DA_LMP_Basis!$C$23:$AF$23,0)))</f>
        <v>214.17342564798372</v>
      </c>
      <c r="KG25" s="30">
        <f>ENERGY_PRICING!KI$19*(1+INDEX(DA_LMP_Basis!$C$23:$AF$35,MATCH(LMP_BY_NODE!KG$1,DA_LMP_Basis!$C$23:$C$35,0),MATCH(LMP_BY_NODE!$A25,DA_LMP_Basis!$C$23:$AF$23,0)))</f>
        <v>128.32244315932732</v>
      </c>
      <c r="KH25" s="30">
        <f>ENERGY_PRICING!KJ$19*(1+INDEX(DA_LMP_Basis!$C$23:$AF$35,MATCH(LMP_BY_NODE!KH$1,DA_LMP_Basis!$C$23:$C$35,0),MATCH(LMP_BY_NODE!$A25,DA_LMP_Basis!$C$23:$AF$23,0)))</f>
        <v>101.99754899994137</v>
      </c>
      <c r="KI25" s="30">
        <f>ENERGY_PRICING!KK$19*(1+INDEX(DA_LMP_Basis!$C$23:$AF$35,MATCH(LMP_BY_NODE!KI$1,DA_LMP_Basis!$C$23:$C$35,0),MATCH(LMP_BY_NODE!$A25,DA_LMP_Basis!$C$23:$AF$23,0)))</f>
        <v>76.234115552502459</v>
      </c>
      <c r="KJ25" s="30">
        <f>ENERGY_PRICING!KL$19*(1+INDEX(DA_LMP_Basis!$C$23:$AF$35,MATCH(LMP_BY_NODE!KJ$1,DA_LMP_Basis!$C$23:$C$35,0),MATCH(LMP_BY_NODE!$A25,DA_LMP_Basis!$C$23:$AF$23,0)))</f>
        <v>81.114592393503429</v>
      </c>
      <c r="KK25" s="30">
        <f>ENERGY_PRICING!KM$19*(1+INDEX(DA_LMP_Basis!$C$23:$AF$35,MATCH(LMP_BY_NODE!KK$1,DA_LMP_Basis!$C$23:$C$35,0),MATCH(LMP_BY_NODE!$A25,DA_LMP_Basis!$C$23:$AF$23,0)))</f>
        <v>105.40869483399705</v>
      </c>
      <c r="KL25" s="30">
        <f>ENERGY_PRICING!KN$19*(1+INDEX(DA_LMP_Basis!$C$23:$AF$35,MATCH(LMP_BY_NODE!KL$1,DA_LMP_Basis!$C$23:$C$35,0),MATCH(LMP_BY_NODE!$A25,DA_LMP_Basis!$C$23:$AF$23,0)))</f>
        <v>105.45016821868985</v>
      </c>
      <c r="KM25" s="30">
        <f>ENERGY_PRICING!KO$19*(1+INDEX(DA_LMP_Basis!$C$23:$AF$35,MATCH(LMP_BY_NODE!KM$1,DA_LMP_Basis!$C$23:$C$35,0),MATCH(LMP_BY_NODE!$A25,DA_LMP_Basis!$C$23:$AF$23,0)))</f>
        <v>71.331777116480453</v>
      </c>
      <c r="KN25" s="30">
        <f>ENERGY_PRICING!KP$19*(1+INDEX(DA_LMP_Basis!$C$23:$AF$35,MATCH(LMP_BY_NODE!KN$1,DA_LMP_Basis!$C$23:$C$35,0),MATCH(LMP_BY_NODE!$A25,DA_LMP_Basis!$C$23:$AF$23,0)))</f>
        <v>71.096056706748101</v>
      </c>
      <c r="KO25" s="30">
        <f>ENERGY_PRICING!KQ$19*(1+INDEX(DA_LMP_Basis!$C$23:$AF$35,MATCH(LMP_BY_NODE!KO$1,DA_LMP_Basis!$C$23:$C$35,0),MATCH(LMP_BY_NODE!$A25,DA_LMP_Basis!$C$23:$AF$23,0)))</f>
        <v>92.232870342828605</v>
      </c>
      <c r="KP25" s="30">
        <f>ENERGY_PRICING!KR$19*(1+INDEX(DA_LMP_Basis!$C$23:$AF$35,MATCH(LMP_BY_NODE!KP$1,DA_LMP_Basis!$C$23:$C$35,0),MATCH(LMP_BY_NODE!$A25,DA_LMP_Basis!$C$23:$AF$23,0)))</f>
        <v>136.55602163507191</v>
      </c>
      <c r="KQ25" s="30">
        <f>ENERGY_PRICING!KS$19*(1+INDEX(DA_LMP_Basis!$C$23:$AF$35,MATCH(LMP_BY_NODE!KQ$1,DA_LMP_Basis!$C$23:$C$35,0),MATCH(LMP_BY_NODE!$A25,DA_LMP_Basis!$C$23:$AF$23,0)))</f>
        <v>243.1943493782658</v>
      </c>
      <c r="KR25" s="30">
        <f>ENERGY_PRICING!KT$19*(1+INDEX(DA_LMP_Basis!$C$23:$AF$35,MATCH(LMP_BY_NODE!KR$1,DA_LMP_Basis!$C$23:$C$35,0),MATCH(LMP_BY_NODE!$A25,DA_LMP_Basis!$C$23:$AF$23,0)))</f>
        <v>215.56325023496277</v>
      </c>
      <c r="KS25" s="30">
        <f>ENERGY_PRICING!KU$19*(1+INDEX(DA_LMP_Basis!$C$23:$AF$35,MATCH(LMP_BY_NODE!KS$1,DA_LMP_Basis!$C$23:$C$35,0),MATCH(LMP_BY_NODE!$A25,DA_LMP_Basis!$C$23:$AF$23,0)))</f>
        <v>129.97953124302333</v>
      </c>
      <c r="KT25" s="30">
        <f>ENERGY_PRICING!KV$19*(1+INDEX(DA_LMP_Basis!$C$23:$AF$35,MATCH(LMP_BY_NODE!KT$1,DA_LMP_Basis!$C$23:$C$35,0),MATCH(LMP_BY_NODE!$A25,DA_LMP_Basis!$C$23:$AF$23,0)))</f>
        <v>104.57356321274382</v>
      </c>
      <c r="KU25" s="30">
        <f>ENERGY_PRICING!KW$19*(1+INDEX(DA_LMP_Basis!$C$23:$AF$35,MATCH(LMP_BY_NODE!KU$1,DA_LMP_Basis!$C$23:$C$35,0),MATCH(LMP_BY_NODE!$A25,DA_LMP_Basis!$C$23:$AF$23,0)))</f>
        <v>78.159457554238017</v>
      </c>
      <c r="KV25" s="30">
        <f>ENERGY_PRICING!KX$19*(1+INDEX(DA_LMP_Basis!$C$23:$AF$35,MATCH(LMP_BY_NODE!KV$1,DA_LMP_Basis!$C$23:$C$35,0),MATCH(LMP_BY_NODE!$A25,DA_LMP_Basis!$C$23:$AF$23,0)))</f>
        <v>83.163194001287764</v>
      </c>
      <c r="KW25" s="30">
        <f>ENERGY_PRICING!KY$19*(1+INDEX(DA_LMP_Basis!$C$23:$AF$35,MATCH(LMP_BY_NODE!KW$1,DA_LMP_Basis!$C$23:$C$35,0),MATCH(LMP_BY_NODE!$A25,DA_LMP_Basis!$C$23:$AF$23,0)))</f>
        <v>108.07085974587632</v>
      </c>
      <c r="KX25" s="30">
        <f>ENERGY_PRICING!KZ$19*(1+INDEX(DA_LMP_Basis!$C$23:$AF$35,MATCH(LMP_BY_NODE!KX$1,DA_LMP_Basis!$C$23:$C$35,0),MATCH(LMP_BY_NODE!$A25,DA_LMP_Basis!$C$23:$AF$23,0)))</f>
        <v>108.11338056778177</v>
      </c>
      <c r="KY25" s="30">
        <f>ENERGY_PRICING!LA$19*(1+INDEX(DA_LMP_Basis!$C$23:$AF$35,MATCH(LMP_BY_NODE!KY$1,DA_LMP_Basis!$C$23:$C$35,0),MATCH(LMP_BY_NODE!$A25,DA_LMP_Basis!$C$23:$AF$23,0)))</f>
        <v>73.13330738341476</v>
      </c>
      <c r="KZ25" s="30">
        <f>ENERGY_PRICING!LB$19*(1+INDEX(DA_LMP_Basis!$C$23:$AF$35,MATCH(LMP_BY_NODE!KZ$1,DA_LMP_Basis!$C$23:$C$35,0),MATCH(LMP_BY_NODE!$A25,DA_LMP_Basis!$C$23:$AF$23,0)))</f>
        <v>72.891633701945267</v>
      </c>
      <c r="LA25" s="30">
        <f>ENERGY_PRICING!LC$19*(1+INDEX(DA_LMP_Basis!$C$23:$AF$35,MATCH(LMP_BY_NODE!LA$1,DA_LMP_Basis!$C$23:$C$35,0),MATCH(LMP_BY_NODE!$A25,DA_LMP_Basis!$C$23:$AF$23,0)))</f>
        <v>93.223349042014092</v>
      </c>
      <c r="LB25" s="30">
        <f>ENERGY_PRICING!LD$19*(1+INDEX(DA_LMP_Basis!$C$23:$AF$35,MATCH(LMP_BY_NODE!LB$1,DA_LMP_Basis!$C$23:$C$35,0),MATCH(LMP_BY_NODE!$A25,DA_LMP_Basis!$C$23:$AF$23,0)))</f>
        <v>137.94454130469728</v>
      </c>
      <c r="LC25" s="30">
        <f>ENERGY_PRICING!LE$19*(1+INDEX(DA_LMP_Basis!$C$23:$AF$35,MATCH(LMP_BY_NODE!LC$1,DA_LMP_Basis!$C$23:$C$35,0),MATCH(LMP_BY_NODE!$A25,DA_LMP_Basis!$C$23:$AF$23,0)))</f>
        <v>244.91004378462523</v>
      </c>
      <c r="LD25" s="30">
        <f>ENERGY_PRICING!LF$19*(1+INDEX(DA_LMP_Basis!$C$23:$AF$35,MATCH(LMP_BY_NODE!LD$1,DA_LMP_Basis!$C$23:$C$35,0),MATCH(LMP_BY_NODE!$A25,DA_LMP_Basis!$C$23:$AF$23,0)))</f>
        <v>217.08401197794853</v>
      </c>
      <c r="LE25" s="30">
        <f>ENERGY_PRICING!LG$19*(1+INDEX(DA_LMP_Basis!$C$23:$AF$35,MATCH(LMP_BY_NODE!LE$1,DA_LMP_Basis!$C$23:$C$35,0),MATCH(LMP_BY_NODE!$A25,DA_LMP_Basis!$C$23:$AF$23,0)))</f>
        <v>131.79273571936673</v>
      </c>
      <c r="LF25" s="30">
        <f>ENERGY_PRICING!LH$19*(1+INDEX(DA_LMP_Basis!$C$23:$AF$35,MATCH(LMP_BY_NODE!LF$1,DA_LMP_Basis!$C$23:$C$35,0),MATCH(LMP_BY_NODE!$A25,DA_LMP_Basis!$C$23:$AF$23,0)))</f>
        <v>107.39226702682207</v>
      </c>
      <c r="LG25" s="30">
        <f>ENERGY_PRICING!LI$19*(1+INDEX(DA_LMP_Basis!$C$23:$AF$35,MATCH(LMP_BY_NODE!LG$1,DA_LMP_Basis!$C$23:$C$35,0),MATCH(LMP_BY_NODE!$A25,DA_LMP_Basis!$C$23:$AF$23,0)))</f>
        <v>80.26618849412408</v>
      </c>
      <c r="LH25" s="30">
        <f>ENERGY_PRICING!LJ$19*(1+INDEX(DA_LMP_Basis!$C$23:$AF$35,MATCH(LMP_BY_NODE!LH$1,DA_LMP_Basis!$C$23:$C$35,0),MATCH(LMP_BY_NODE!$A25,DA_LMP_Basis!$C$23:$AF$23,0)))</f>
        <v>85.404796992719469</v>
      </c>
      <c r="LI25" s="30">
        <f>ENERGY_PRICING!LK$19*(1+INDEX(DA_LMP_Basis!$C$23:$AF$35,MATCH(LMP_BY_NODE!LI$1,DA_LMP_Basis!$C$23:$C$35,0),MATCH(LMP_BY_NODE!$A25,DA_LMP_Basis!$C$23:$AF$23,0)))</f>
        <v>110.98383062683119</v>
      </c>
      <c r="LJ25" s="30">
        <f>ENERGY_PRICING!LL$19*(1+INDEX(DA_LMP_Basis!$C$23:$AF$35,MATCH(LMP_BY_NODE!LJ$1,DA_LMP_Basis!$C$23:$C$35,0),MATCH(LMP_BY_NODE!$A25,DA_LMP_Basis!$C$23:$AF$23,0)))</f>
        <v>111.02749756635185</v>
      </c>
      <c r="LK25" s="30">
        <f>ENERGY_PRICING!LM$19*(1+INDEX(DA_LMP_Basis!$C$23:$AF$35,MATCH(LMP_BY_NODE!LK$1,DA_LMP_Basis!$C$23:$C$35,0),MATCH(LMP_BY_NODE!$A25,DA_LMP_Basis!$C$23:$AF$23,0)))</f>
        <v>75.104562126245085</v>
      </c>
      <c r="LL25" s="30">
        <f>ENERGY_PRICING!LN$19*(1+INDEX(DA_LMP_Basis!$C$23:$AF$35,MATCH(LMP_BY_NODE!LL$1,DA_LMP_Basis!$C$23:$C$35,0),MATCH(LMP_BY_NODE!$A25,DA_LMP_Basis!$C$23:$AF$23,0)))</f>
        <v>74.85637430767639</v>
      </c>
      <c r="LM25" s="30">
        <f>ENERGY_PRICING!LO$19*(1+INDEX(DA_LMP_Basis!$C$23:$AF$35,MATCH(LMP_BY_NODE!LM$1,DA_LMP_Basis!$C$23:$C$35,0),MATCH(LMP_BY_NODE!$A25,DA_LMP_Basis!$C$23:$AF$23,0)))</f>
        <v>94.307142009181035</v>
      </c>
      <c r="LN25" s="30">
        <f>ENERGY_PRICING!LP$19*(1+INDEX(DA_LMP_Basis!$C$23:$AF$35,MATCH(LMP_BY_NODE!LN$1,DA_LMP_Basis!$C$23:$C$35,0),MATCH(LMP_BY_NODE!$A25,DA_LMP_Basis!$C$23:$AF$23,0)))</f>
        <v>139.46387519239263</v>
      </c>
      <c r="LO25" s="30">
        <f>ENERGY_PRICING!LQ$19*(1+INDEX(DA_LMP_Basis!$C$23:$AF$35,MATCH(LMP_BY_NODE!LO$1,DA_LMP_Basis!$C$23:$C$35,0),MATCH(LMP_BY_NODE!$A25,DA_LMP_Basis!$C$23:$AF$23,0)))</f>
        <v>246.66895728971556</v>
      </c>
      <c r="LP25" s="30">
        <f>ENERGY_PRICING!LR$19*(1+INDEX(DA_LMP_Basis!$C$23:$AF$35,MATCH(LMP_BY_NODE!LP$1,DA_LMP_Basis!$C$23:$C$35,0),MATCH(LMP_BY_NODE!$A25,DA_LMP_Basis!$C$23:$AF$23,0)))</f>
        <v>218.64308237990801</v>
      </c>
      <c r="LQ25" s="30">
        <f>ENERGY_PRICING!LS$19*(1+INDEX(DA_LMP_Basis!$C$23:$AF$35,MATCH(LMP_BY_NODE!LQ$1,DA_LMP_Basis!$C$23:$C$35,0),MATCH(LMP_BY_NODE!$A25,DA_LMP_Basis!$C$23:$AF$23,0)))</f>
        <v>133.65161561610671</v>
      </c>
      <c r="LR25" s="30">
        <f>ENERGY_PRICING!LT$19*(1+INDEX(DA_LMP_Basis!$C$23:$AF$35,MATCH(LMP_BY_NODE!LR$1,DA_LMP_Basis!$C$23:$C$35,0),MATCH(LMP_BY_NODE!$A25,DA_LMP_Basis!$C$23:$AF$23,0)))</f>
        <v>110.28197523304753</v>
      </c>
      <c r="LS25" s="30">
        <f>ENERGY_PRICING!LU$19*(1+INDEX(DA_LMP_Basis!$C$23:$AF$35,MATCH(LMP_BY_NODE!LS$1,DA_LMP_Basis!$C$23:$C$35,0),MATCH(LMP_BY_NODE!$A25,DA_LMP_Basis!$C$23:$AF$23,0)))</f>
        <v>82.425988915470811</v>
      </c>
      <c r="LT25" s="30">
        <f>ENERGY_PRICING!LV$19*(1+INDEX(DA_LMP_Basis!$C$23:$AF$35,MATCH(LMP_BY_NODE!LT$1,DA_LMP_Basis!$C$23:$C$35,0),MATCH(LMP_BY_NODE!$A25,DA_LMP_Basis!$C$23:$AF$23,0)))</f>
        <v>87.702866952069911</v>
      </c>
      <c r="LU25" s="30">
        <f>ENERGY_PRICING!LW$19*(1+INDEX(DA_LMP_Basis!$C$23:$AF$35,MATCH(LMP_BY_NODE!LU$1,DA_LMP_Basis!$C$23:$C$35,0),MATCH(LMP_BY_NODE!$A25,DA_LMP_Basis!$C$23:$AF$23,0)))</f>
        <v>113.97018052892041</v>
      </c>
      <c r="LV25" s="30">
        <f>ENERGY_PRICING!LX$19*(1+INDEX(DA_LMP_Basis!$C$23:$AF$35,MATCH(LMP_BY_NODE!LV$1,DA_LMP_Basis!$C$23:$C$35,0),MATCH(LMP_BY_NODE!$A25,DA_LMP_Basis!$C$23:$AF$23,0)))</f>
        <v>114.01502245726445</v>
      </c>
      <c r="LW25" s="30">
        <f>ENERGY_PRICING!LY$19*(1+INDEX(DA_LMP_Basis!$C$23:$AF$35,MATCH(LMP_BY_NODE!LW$1,DA_LMP_Basis!$C$23:$C$35,0),MATCH(LMP_BY_NODE!$A25,DA_LMP_Basis!$C$23:$AF$23,0)))</f>
        <v>77.125473645386165</v>
      </c>
      <c r="LX25" s="30">
        <f>ENERGY_PRICING!LZ$19*(1+INDEX(DA_LMP_Basis!$C$23:$AF$35,MATCH(LMP_BY_NODE!LX$1,DA_LMP_Basis!$C$23:$C$35,0),MATCH(LMP_BY_NODE!$A25,DA_LMP_Basis!$C$23:$AF$23,0)))</f>
        <v>76.870607595731954</v>
      </c>
      <c r="LY25" s="30">
        <f>ENERGY_PRICING!MA$19*(1+INDEX(DA_LMP_Basis!$C$23:$AF$35,MATCH(LMP_BY_NODE!LY$1,DA_LMP_Basis!$C$23:$C$35,0),MATCH(LMP_BY_NODE!$A25,DA_LMP_Basis!$C$23:$AF$23,0)))</f>
        <v>95.418236199152162</v>
      </c>
      <c r="LZ25" s="30">
        <f>ENERGY_PRICING!MB$19*(1+INDEX(DA_LMP_Basis!$C$23:$AF$35,MATCH(LMP_BY_NODE!LZ$1,DA_LMP_Basis!$C$23:$C$35,0),MATCH(LMP_BY_NODE!$A25,DA_LMP_Basis!$C$23:$AF$23,0)))</f>
        <v>141.02148177075725</v>
      </c>
      <c r="MA25" s="30">
        <f>ENERGY_PRICING!MC$19*(1+INDEX(DA_LMP_Basis!$C$23:$AF$35,MATCH(LMP_BY_NODE!MA$1,DA_LMP_Basis!$C$23:$C$35,0),MATCH(LMP_BY_NODE!$A25,DA_LMP_Basis!$C$23:$AF$23,0)))</f>
        <v>249.00753124794937</v>
      </c>
      <c r="MB25" s="30">
        <f>ENERGY_PRICING!MD$19*(1+INDEX(DA_LMP_Basis!$C$23:$AF$35,MATCH(LMP_BY_NODE!MB$1,DA_LMP_Basis!$C$23:$C$35,0),MATCH(LMP_BY_NODE!$A25,DA_LMP_Basis!$C$23:$AF$23,0)))</f>
        <v>220.71595374653512</v>
      </c>
      <c r="MC25" s="30">
        <f>ENERGY_PRICING!ME$19*(1+INDEX(DA_LMP_Basis!$C$23:$AF$35,MATCH(LMP_BY_NODE!MC$1,DA_LMP_Basis!$C$23:$C$35,0),MATCH(LMP_BY_NODE!$A25,DA_LMP_Basis!$C$23:$AF$23,0)))</f>
        <v>136.1231004875456</v>
      </c>
      <c r="MD25" s="30">
        <f>ENERGY_PRICING!MF$19*(1+INDEX(DA_LMP_Basis!$C$23:$AF$35,MATCH(LMP_BY_NODE!MD$1,DA_LMP_Basis!$C$23:$C$35,0),MATCH(LMP_BY_NODE!$A25,DA_LMP_Basis!$C$23:$AF$23,0)))</f>
        <v>114.12400404140911</v>
      </c>
      <c r="ME25" s="30">
        <f>ENERGY_PRICING!MG$19*(1+INDEX(DA_LMP_Basis!$C$23:$AF$35,MATCH(LMP_BY_NODE!ME$1,DA_LMP_Basis!$C$23:$C$35,0),MATCH(LMP_BY_NODE!$A25,DA_LMP_Basis!$C$23:$AF$23,0)))</f>
        <v>85.297564468064209</v>
      </c>
      <c r="MF25" s="30">
        <f>ENERGY_PRICING!MH$19*(1+INDEX(DA_LMP_Basis!$C$23:$AF$35,MATCH(LMP_BY_NODE!MF$1,DA_LMP_Basis!$C$23:$C$35,0),MATCH(LMP_BY_NODE!$A25,DA_LMP_Basis!$C$23:$AF$23,0)))</f>
        <v>90.758279594922016</v>
      </c>
      <c r="MG25" s="30">
        <f>ENERGY_PRICING!MI$19*(1+INDEX(DA_LMP_Basis!$C$23:$AF$35,MATCH(LMP_BY_NODE!MG$1,DA_LMP_Basis!$C$23:$C$35,0),MATCH(LMP_BY_NODE!$A25,DA_LMP_Basis!$C$23:$AF$23,0)))</f>
        <v>117.94069988134373</v>
      </c>
      <c r="MH25" s="30">
        <f>ENERGY_PRICING!MJ$19*(1+INDEX(DA_LMP_Basis!$C$23:$AF$35,MATCH(LMP_BY_NODE!MH$1,DA_LMP_Basis!$C$23:$C$35,0),MATCH(LMP_BY_NODE!$A25,DA_LMP_Basis!$C$23:$AF$23,0)))</f>
        <v>117.98710402309713</v>
      </c>
      <c r="MI25" s="30">
        <f>ENERGY_PRICING!MK$19*(1+INDEX(DA_LMP_Basis!$C$23:$AF$35,MATCH(LMP_BY_NODE!MI$1,DA_LMP_Basis!$C$23:$C$35,0),MATCH(LMP_BY_NODE!$A25,DA_LMP_Basis!$C$23:$AF$23,0)))</f>
        <v>79.812388628346241</v>
      </c>
      <c r="MJ25" s="30">
        <f>ENERGY_PRICING!ML$19*(1+INDEX(DA_LMP_Basis!$C$23:$AF$35,MATCH(LMP_BY_NODE!MJ$1,DA_LMP_Basis!$C$23:$C$35,0),MATCH(LMP_BY_NODE!$A25,DA_LMP_Basis!$C$23:$AF$23,0)))</f>
        <v>79.548643496657306</v>
      </c>
      <c r="MK25" s="30">
        <f>ENERGY_PRICING!MM$19*(1+INDEX(DA_LMP_Basis!$C$23:$AF$35,MATCH(LMP_BY_NODE!MK$1,DA_LMP_Basis!$C$23:$C$35,0),MATCH(LMP_BY_NODE!$A25,DA_LMP_Basis!$C$23:$AF$23,0)))</f>
        <v>96.895498116973343</v>
      </c>
      <c r="ML25" s="30">
        <f>ENERGY_PRICING!MN$19*(1+INDEX(DA_LMP_Basis!$C$23:$AF$35,MATCH(LMP_BY_NODE!ML$1,DA_LMP_Basis!$C$23:$C$35,0),MATCH(LMP_BY_NODE!$A25,DA_LMP_Basis!$C$23:$AF$23,0)))</f>
        <v>143.09240690197913</v>
      </c>
      <c r="MM25" s="30">
        <f>ENERGY_PRICING!MO$19*(1+INDEX(DA_LMP_Basis!$C$23:$AF$35,MATCH(LMP_BY_NODE!MM$1,DA_LMP_Basis!$C$23:$C$35,0),MATCH(LMP_BY_NODE!$A25,DA_LMP_Basis!$C$23:$AF$23,0)))</f>
        <v>250.63320316749579</v>
      </c>
      <c r="MN25" s="30">
        <f>ENERGY_PRICING!MP$19*(1+INDEX(DA_LMP_Basis!$C$23:$AF$35,MATCH(LMP_BY_NODE!MN$1,DA_LMP_Basis!$C$23:$C$35,0),MATCH(LMP_BY_NODE!$A25,DA_LMP_Basis!$C$23:$AF$23,0)))</f>
        <v>222.15692111970409</v>
      </c>
      <c r="MO25" s="30">
        <f>ENERGY_PRICING!MQ$19*(1+INDEX(DA_LMP_Basis!$C$23:$AF$35,MATCH(LMP_BY_NODE!MO$1,DA_LMP_Basis!$C$23:$C$35,0),MATCH(LMP_BY_NODE!$A25,DA_LMP_Basis!$C$23:$AF$23,0)))</f>
        <v>137.84116612362945</v>
      </c>
      <c r="MP25" s="30">
        <f>ENERGY_PRICING!MR$19*(1+INDEX(DA_LMP_Basis!$C$23:$AF$35,MATCH(LMP_BY_NODE!MP$1,DA_LMP_Basis!$C$23:$C$35,0),MATCH(LMP_BY_NODE!$A25,DA_LMP_Basis!$C$23:$AF$23,0)))</f>
        <v>116.79481046420833</v>
      </c>
      <c r="MQ25" s="30">
        <f>ENERGY_PRICING!MS$19*(1+INDEX(DA_LMP_Basis!$C$23:$AF$35,MATCH(LMP_BY_NODE!MQ$1,DA_LMP_Basis!$C$23:$C$35,0),MATCH(LMP_BY_NODE!$A25,DA_LMP_Basis!$C$23:$AF$23,0)))</f>
        <v>87.293755233924259</v>
      </c>
      <c r="MR25" s="30">
        <f>ENERGY_PRICING!MT$19*(1+INDEX(DA_LMP_Basis!$C$23:$AF$35,MATCH(LMP_BY_NODE!MR$1,DA_LMP_Basis!$C$23:$C$35,0),MATCH(LMP_BY_NODE!$A25,DA_LMP_Basis!$C$23:$AF$23,0)))</f>
        <v>92.882265675680017</v>
      </c>
      <c r="MS25" s="30">
        <f>ENERGY_PRICING!MU$19*(1+INDEX(DA_LMP_Basis!$C$23:$AF$35,MATCH(LMP_BY_NODE!MS$1,DA_LMP_Basis!$C$23:$C$35,0),MATCH(LMP_BY_NODE!$A25,DA_LMP_Basis!$C$23:$AF$23,0)))</f>
        <v>120.7008271779485</v>
      </c>
      <c r="MT25" s="30">
        <f>ENERGY_PRICING!MV$19*(1+INDEX(DA_LMP_Basis!$C$23:$AF$35,MATCH(LMP_BY_NODE!MT$1,DA_LMP_Basis!$C$23:$C$35,0),MATCH(LMP_BY_NODE!$A25,DA_LMP_Basis!$C$23:$AF$23,0)))</f>
        <v>120.74831730052496</v>
      </c>
      <c r="MU25" s="30">
        <f>ENERGY_PRICING!MW$19*(1+INDEX(DA_LMP_Basis!$C$23:$AF$35,MATCH(LMP_BY_NODE!MU$1,DA_LMP_Basis!$C$23:$C$35,0),MATCH(LMP_BY_NODE!$A25,DA_LMP_Basis!$C$23:$AF$23,0)))</f>
        <v>81.680211633313618</v>
      </c>
      <c r="MV25" s="30">
        <f>ENERGY_PRICING!MX$19*(1+INDEX(DA_LMP_Basis!$C$23:$AF$35,MATCH(LMP_BY_NODE!MV$1,DA_LMP_Basis!$C$23:$C$35,0),MATCH(LMP_BY_NODE!$A25,DA_LMP_Basis!$C$23:$AF$23,0)))</f>
        <v>81.410294161304051</v>
      </c>
      <c r="MW25" s="30">
        <f>ENERGY_PRICING!MY$19*(1+INDEX(DA_LMP_Basis!$C$23:$AF$35,MATCH(LMP_BY_NODE!MW$1,DA_LMP_Basis!$C$23:$C$35,0),MATCH(LMP_BY_NODE!$A25,DA_LMP_Basis!$C$23:$AF$23,0)))</f>
        <v>97.922424466324713</v>
      </c>
      <c r="MX25" s="30">
        <f>ENERGY_PRICING!MZ$19*(1+INDEX(DA_LMP_Basis!$C$23:$AF$35,MATCH(LMP_BY_NODE!MX$1,DA_LMP_Basis!$C$23:$C$35,0),MATCH(LMP_BY_NODE!$A25,DA_LMP_Basis!$C$23:$AF$23,0)))</f>
        <v>144.53202133942591</v>
      </c>
    </row>
    <row r="26" spans="1:362" x14ac:dyDescent="0.25">
      <c r="A26" s="1">
        <v>4003</v>
      </c>
      <c r="B26" s="1" t="s">
        <v>62</v>
      </c>
      <c r="C26" s="30">
        <f>ENERGY_PRICING!E$20*(1+INDEX(DA_LMP_Basis!$C$23:$AF$35,MATCH(LMP_BY_NODE!C$1,DA_LMP_Basis!$C$23:$C$35,0),MATCH(LMP_BY_NODE!$A26,DA_LMP_Basis!$C$23:$AF$23,0)))</f>
        <v>45.069108980008899</v>
      </c>
      <c r="D26" s="30">
        <f>ENERGY_PRICING!F$20*(1+INDEX(DA_LMP_Basis!$C$23:$AF$35,MATCH(LMP_BY_NODE!D$1,DA_LMP_Basis!$C$23:$C$35,0),MATCH(LMP_BY_NODE!$A26,DA_LMP_Basis!$C$23:$AF$23,0)))</f>
        <v>42.92383127962502</v>
      </c>
      <c r="E26" s="30">
        <f>ENERGY_PRICING!G$20*(1+INDEX(DA_LMP_Basis!$C$23:$AF$35,MATCH(LMP_BY_NODE!E$1,DA_LMP_Basis!$C$23:$C$35,0),MATCH(LMP_BY_NODE!$A26,DA_LMP_Basis!$C$23:$AF$23,0)))</f>
        <v>33.052080681561861</v>
      </c>
      <c r="F26" s="30">
        <f>ENERGY_PRICING!H$20*(1+INDEX(DA_LMP_Basis!$C$23:$AF$35,MATCH(LMP_BY_NODE!F$1,DA_LMP_Basis!$C$23:$C$35,0),MATCH(LMP_BY_NODE!$A26,DA_LMP_Basis!$C$23:$AF$23,0)))</f>
        <v>25.998923196335834</v>
      </c>
      <c r="G26" s="30">
        <f>ENERGY_PRICING!I$20*(1+INDEX(DA_LMP_Basis!$C$23:$AF$35,MATCH(LMP_BY_NODE!G$1,DA_LMP_Basis!$C$23:$C$35,0),MATCH(LMP_BY_NODE!$A26,DA_LMP_Basis!$C$23:$AF$23,0)))</f>
        <v>20.871949903887646</v>
      </c>
      <c r="H26" s="30">
        <f>ENERGY_PRICING!J$20*(1+INDEX(DA_LMP_Basis!$C$23:$AF$35,MATCH(LMP_BY_NODE!H$1,DA_LMP_Basis!$C$23:$C$35,0),MATCH(LMP_BY_NODE!$A26,DA_LMP_Basis!$C$23:$AF$23,0)))</f>
        <v>22.757302419376483</v>
      </c>
      <c r="I26" s="30">
        <f>ENERGY_PRICING!K$20*(1+INDEX(DA_LMP_Basis!$C$23:$AF$35,MATCH(LMP_BY_NODE!I$1,DA_LMP_Basis!$C$23:$C$35,0),MATCH(LMP_BY_NODE!$A26,DA_LMP_Basis!$C$23:$AF$23,0)))</f>
        <v>31.51101486834466</v>
      </c>
      <c r="J26" s="30">
        <f>ENERGY_PRICING!L$20*(1+INDEX(DA_LMP_Basis!$C$23:$AF$35,MATCH(LMP_BY_NODE!J$1,DA_LMP_Basis!$C$23:$C$35,0),MATCH(LMP_BY_NODE!$A26,DA_LMP_Basis!$C$23:$AF$23,0)))</f>
        <v>39.506550166370573</v>
      </c>
      <c r="K26" s="30">
        <f>ENERGY_PRICING!M$20*(1+INDEX(DA_LMP_Basis!$C$23:$AF$35,MATCH(LMP_BY_NODE!K$1,DA_LMP_Basis!$C$23:$C$35,0),MATCH(LMP_BY_NODE!$A26,DA_LMP_Basis!$C$23:$AF$23,0)))</f>
        <v>34.356347693169681</v>
      </c>
      <c r="L26" s="30">
        <f>ENERGY_PRICING!N$20*(1+INDEX(DA_LMP_Basis!$C$23:$AF$35,MATCH(LMP_BY_NODE!L$1,DA_LMP_Basis!$C$23:$C$35,0),MATCH(LMP_BY_NODE!$A26,DA_LMP_Basis!$C$23:$AF$23,0)))</f>
        <v>48.284832590893693</v>
      </c>
      <c r="M26" s="30">
        <f>ENERGY_PRICING!O$20*(1+INDEX(DA_LMP_Basis!$C$23:$AF$35,MATCH(LMP_BY_NODE!M$1,DA_LMP_Basis!$C$23:$C$35,0),MATCH(LMP_BY_NODE!$A26,DA_LMP_Basis!$C$23:$AF$23,0)))</f>
        <v>75.998968676874952</v>
      </c>
      <c r="N26" s="30">
        <f>ENERGY_PRICING!P$20*(1+INDEX(DA_LMP_Basis!$C$23:$AF$35,MATCH(LMP_BY_NODE!N$1,DA_LMP_Basis!$C$23:$C$35,0),MATCH(LMP_BY_NODE!$A26,DA_LMP_Basis!$C$23:$AF$23,0)))</f>
        <v>133.20290701471518</v>
      </c>
      <c r="O26" s="30">
        <f>ENERGY_PRICING!Q$20*(1+INDEX(DA_LMP_Basis!$C$23:$AF$35,MATCH(LMP_BY_NODE!O$1,DA_LMP_Basis!$C$23:$C$35,0),MATCH(LMP_BY_NODE!$A26,DA_LMP_Basis!$C$23:$AF$23,0)))</f>
        <v>134.02259680254565</v>
      </c>
      <c r="P26" s="30">
        <f>ENERGY_PRICING!R$20*(1+INDEX(DA_LMP_Basis!$C$23:$AF$35,MATCH(LMP_BY_NODE!P$1,DA_LMP_Basis!$C$23:$C$35,0),MATCH(LMP_BY_NODE!$A26,DA_LMP_Basis!$C$23:$AF$23,0)))</f>
        <v>108.17002155231964</v>
      </c>
      <c r="Q26" s="30">
        <f>ENERGY_PRICING!S$20*(1+INDEX(DA_LMP_Basis!$C$23:$AF$35,MATCH(LMP_BY_NODE!Q$1,DA_LMP_Basis!$C$23:$C$35,0),MATCH(LMP_BY_NODE!$A26,DA_LMP_Basis!$C$23:$AF$23,0)))</f>
        <v>83.878835862985895</v>
      </c>
      <c r="R26" s="30">
        <f>ENERGY_PRICING!T$20*(1+INDEX(DA_LMP_Basis!$C$23:$AF$35,MATCH(LMP_BY_NODE!R$1,DA_LMP_Basis!$C$23:$C$35,0),MATCH(LMP_BY_NODE!$A26,DA_LMP_Basis!$C$23:$AF$23,0)))</f>
        <v>44.951409264692799</v>
      </c>
      <c r="S26" s="30">
        <f>ENERGY_PRICING!U$20*(1+INDEX(DA_LMP_Basis!$C$23:$AF$35,MATCH(LMP_BY_NODE!S$1,DA_LMP_Basis!$C$23:$C$35,0),MATCH(LMP_BY_NODE!$A26,DA_LMP_Basis!$C$23:$AF$23,0)))</f>
        <v>39.288376289670865</v>
      </c>
      <c r="T26" s="30">
        <f>ENERGY_PRICING!V$20*(1+INDEX(DA_LMP_Basis!$C$23:$AF$35,MATCH(LMP_BY_NODE!T$1,DA_LMP_Basis!$C$23:$C$35,0),MATCH(LMP_BY_NODE!$A26,DA_LMP_Basis!$C$23:$AF$23,0)))</f>
        <v>41.986726079417309</v>
      </c>
      <c r="U26" s="30">
        <f>ENERGY_PRICING!W$20*(1+INDEX(DA_LMP_Basis!$C$23:$AF$35,MATCH(LMP_BY_NODE!U$1,DA_LMP_Basis!$C$23:$C$35,0),MATCH(LMP_BY_NODE!$A26,DA_LMP_Basis!$C$23:$AF$23,0)))</f>
        <v>88.62784650371708</v>
      </c>
      <c r="V26" s="30">
        <f>ENERGY_PRICING!X$20*(1+INDEX(DA_LMP_Basis!$C$23:$AF$35,MATCH(LMP_BY_NODE!V$1,DA_LMP_Basis!$C$23:$C$35,0),MATCH(LMP_BY_NODE!$A26,DA_LMP_Basis!$C$23:$AF$23,0)))</f>
        <v>63.366151441387508</v>
      </c>
      <c r="W26" s="30">
        <f>ENERGY_PRICING!Y$20*(1+INDEX(DA_LMP_Basis!$C$23:$AF$35,MATCH(LMP_BY_NODE!W$1,DA_LMP_Basis!$C$23:$C$35,0),MATCH(LMP_BY_NODE!$A26,DA_LMP_Basis!$C$23:$AF$23,0)))</f>
        <v>77.705806874368832</v>
      </c>
      <c r="X26" s="30">
        <f>ENERGY_PRICING!Z$20*(1+INDEX(DA_LMP_Basis!$C$23:$AF$35,MATCH(LMP_BY_NODE!X$1,DA_LMP_Basis!$C$23:$C$35,0),MATCH(LMP_BY_NODE!$A26,DA_LMP_Basis!$C$23:$AF$23,0)))</f>
        <v>76.539418694905649</v>
      </c>
      <c r="Y26" s="30">
        <f>ENERGY_PRICING!AA$20*(1+INDEX(DA_LMP_Basis!$C$23:$AF$35,MATCH(LMP_BY_NODE!Y$1,DA_LMP_Basis!$C$23:$C$35,0),MATCH(LMP_BY_NODE!$A26,DA_LMP_Basis!$C$23:$AF$23,0)))</f>
        <v>126.70209294077247</v>
      </c>
      <c r="Z26" s="30">
        <f>ENERGY_PRICING!AB$20*(1+INDEX(DA_LMP_Basis!$C$23:$AF$35,MATCH(LMP_BY_NODE!Z$1,DA_LMP_Basis!$C$23:$C$35,0),MATCH(LMP_BY_NODE!$A26,DA_LMP_Basis!$C$23:$AF$23,0)))</f>
        <v>228.11496838159391</v>
      </c>
      <c r="AA26" s="30">
        <f>ENERGY_PRICING!AC$20*(1+INDEX(DA_LMP_Basis!$C$23:$AF$35,MATCH(LMP_BY_NODE!AA$1,DA_LMP_Basis!$C$23:$C$35,0),MATCH(LMP_BY_NODE!$A26,DA_LMP_Basis!$C$23:$AF$23,0)))</f>
        <v>273.00400724871463</v>
      </c>
      <c r="AB26" s="30">
        <f>ENERGY_PRICING!AD$20*(1+INDEX(DA_LMP_Basis!$C$23:$AF$35,MATCH(LMP_BY_NODE!AB$1,DA_LMP_Basis!$C$23:$C$35,0),MATCH(LMP_BY_NODE!$A26,DA_LMP_Basis!$C$23:$AF$23,0)))</f>
        <v>271.92244880724655</v>
      </c>
      <c r="AC26" s="30">
        <f>ENERGY_PRICING!AE$20*(1+INDEX(DA_LMP_Basis!$C$23:$AF$35,MATCH(LMP_BY_NODE!AC$1,DA_LMP_Basis!$C$23:$C$35,0),MATCH(LMP_BY_NODE!$A26,DA_LMP_Basis!$C$23:$AF$23,0)))</f>
        <v>142.62473603195178</v>
      </c>
      <c r="AD26" s="30">
        <f>ENERGY_PRICING!AF$20*(1+INDEX(DA_LMP_Basis!$C$23:$AF$35,MATCH(LMP_BY_NODE!AD$1,DA_LMP_Basis!$C$23:$C$35,0),MATCH(LMP_BY_NODE!$A26,DA_LMP_Basis!$C$23:$AF$23,0)))</f>
        <v>67.544186363428821</v>
      </c>
      <c r="AE26" s="30">
        <f>ENERGY_PRICING!AG$20*(1+INDEX(DA_LMP_Basis!$C$23:$AF$35,MATCH(LMP_BY_NODE!AE$1,DA_LMP_Basis!$C$23:$C$35,0),MATCH(LMP_BY_NODE!$A26,DA_LMP_Basis!$C$23:$AF$23,0)))</f>
        <v>49.409597772475841</v>
      </c>
      <c r="AF26" s="30">
        <f>ENERGY_PRICING!AH$20*(1+INDEX(DA_LMP_Basis!$C$23:$AF$35,MATCH(LMP_BY_NODE!AF$1,DA_LMP_Basis!$C$23:$C$35,0),MATCH(LMP_BY_NODE!$A26,DA_LMP_Basis!$C$23:$AF$23,0)))</f>
        <v>50.329865731777041</v>
      </c>
      <c r="AG26" s="30">
        <f>ENERGY_PRICING!AI$20*(1+INDEX(DA_LMP_Basis!$C$23:$AF$35,MATCH(LMP_BY_NODE!AG$1,DA_LMP_Basis!$C$23:$C$35,0),MATCH(LMP_BY_NODE!$A26,DA_LMP_Basis!$C$23:$AF$23,0)))</f>
        <v>55.855447950032783</v>
      </c>
      <c r="AH26" s="30">
        <f>ENERGY_PRICING!AJ$20*(1+INDEX(DA_LMP_Basis!$C$23:$AF$35,MATCH(LMP_BY_NODE!AH$1,DA_LMP_Basis!$C$23:$C$35,0),MATCH(LMP_BY_NODE!$A26,DA_LMP_Basis!$C$23:$AF$23,0)))</f>
        <v>55.877424452859891</v>
      </c>
      <c r="AI26" s="30">
        <f>ENERGY_PRICING!AK$20*(1+INDEX(DA_LMP_Basis!$C$23:$AF$35,MATCH(LMP_BY_NODE!AI$1,DA_LMP_Basis!$C$23:$C$35,0),MATCH(LMP_BY_NODE!$A26,DA_LMP_Basis!$C$23:$AF$23,0)))</f>
        <v>46.141765852141233</v>
      </c>
      <c r="AJ26" s="30">
        <f>ENERGY_PRICING!AL$20*(1+INDEX(DA_LMP_Basis!$C$23:$AF$35,MATCH(LMP_BY_NODE!AJ$1,DA_LMP_Basis!$C$23:$C$35,0),MATCH(LMP_BY_NODE!$A26,DA_LMP_Basis!$C$23:$AF$23,0)))</f>
        <v>45.989287442207882</v>
      </c>
      <c r="AK26" s="30">
        <f>ENERGY_PRICING!AM$20*(1+INDEX(DA_LMP_Basis!$C$23:$AF$35,MATCH(LMP_BY_NODE!AK$1,DA_LMP_Basis!$C$23:$C$35,0),MATCH(LMP_BY_NODE!$A26,DA_LMP_Basis!$C$23:$AF$23,0)))</f>
        <v>95.30987287665657</v>
      </c>
      <c r="AL26" s="30">
        <f>ENERGY_PRICING!AN$20*(1+INDEX(DA_LMP_Basis!$C$23:$AF$35,MATCH(LMP_BY_NODE!AL$1,DA_LMP_Basis!$C$23:$C$35,0),MATCH(LMP_BY_NODE!$A26,DA_LMP_Basis!$C$23:$AF$23,0)))</f>
        <v>155.25326144445458</v>
      </c>
      <c r="AM26" s="30">
        <f>ENERGY_PRICING!AO$20*(1+INDEX(DA_LMP_Basis!$C$23:$AF$35,MATCH(LMP_BY_NODE!AM$1,DA_LMP_Basis!$C$23:$C$35,0),MATCH(LMP_BY_NODE!$A26,DA_LMP_Basis!$C$23:$AF$23,0)))</f>
        <v>188.56954688240307</v>
      </c>
      <c r="AN26" s="30">
        <f>ENERGY_PRICING!AP$20*(1+INDEX(DA_LMP_Basis!$C$23:$AF$35,MATCH(LMP_BY_NODE!AN$1,DA_LMP_Basis!$C$23:$C$35,0),MATCH(LMP_BY_NODE!$A26,DA_LMP_Basis!$C$23:$AF$23,0)))</f>
        <v>163.46392298547198</v>
      </c>
      <c r="AO26" s="30">
        <f>ENERGY_PRICING!AQ$20*(1+INDEX(DA_LMP_Basis!$C$23:$AF$35,MATCH(LMP_BY_NODE!AO$1,DA_LMP_Basis!$C$23:$C$35,0),MATCH(LMP_BY_NODE!$A26,DA_LMP_Basis!$C$23:$AF$23,0)))</f>
        <v>94.994128181081507</v>
      </c>
      <c r="AP26" s="30">
        <f>ENERGY_PRICING!AR$20*(1+INDEX(DA_LMP_Basis!$C$23:$AF$35,MATCH(LMP_BY_NODE!AP$1,DA_LMP_Basis!$C$23:$C$35,0),MATCH(LMP_BY_NODE!$A26,DA_LMP_Basis!$C$23:$AF$23,0)))</f>
        <v>57.100438795690856</v>
      </c>
      <c r="AQ26" s="30">
        <f>ENERGY_PRICING!AS$20*(1+INDEX(DA_LMP_Basis!$C$23:$AF$35,MATCH(LMP_BY_NODE!AQ$1,DA_LMP_Basis!$C$23:$C$35,0),MATCH(LMP_BY_NODE!$A26,DA_LMP_Basis!$C$23:$AF$23,0)))</f>
        <v>39.190155348946689</v>
      </c>
      <c r="AR26" s="30">
        <f>ENERGY_PRICING!AT$20*(1+INDEX(DA_LMP_Basis!$C$23:$AF$35,MATCH(LMP_BY_NODE!AR$1,DA_LMP_Basis!$C$23:$C$35,0),MATCH(LMP_BY_NODE!$A26,DA_LMP_Basis!$C$23:$AF$23,0)))</f>
        <v>39.651369717603565</v>
      </c>
      <c r="AS26" s="30">
        <f>ENERGY_PRICING!AU$20*(1+INDEX(DA_LMP_Basis!$C$23:$AF$35,MATCH(LMP_BY_NODE!AS$1,DA_LMP_Basis!$C$23:$C$35,0),MATCH(LMP_BY_NODE!$A26,DA_LMP_Basis!$C$23:$AF$23,0)))</f>
        <v>51.77023335445039</v>
      </c>
      <c r="AT26" s="30">
        <f>ENERGY_PRICING!AV$20*(1+INDEX(DA_LMP_Basis!$C$23:$AF$35,MATCH(LMP_BY_NODE!AT$1,DA_LMP_Basis!$C$23:$C$35,0),MATCH(LMP_BY_NODE!$A26,DA_LMP_Basis!$C$23:$AF$23,0)))</f>
        <v>51.7906025166616</v>
      </c>
      <c r="AU26" s="30">
        <f>ENERGY_PRICING!AW$20*(1+INDEX(DA_LMP_Basis!$C$23:$AF$35,MATCH(LMP_BY_NODE!AU$1,DA_LMP_Basis!$C$23:$C$35,0),MATCH(LMP_BY_NODE!$A26,DA_LMP_Basis!$C$23:$AF$23,0)))</f>
        <v>40.436679730953671</v>
      </c>
      <c r="AV26" s="30">
        <f>ENERGY_PRICING!AX$20*(1+INDEX(DA_LMP_Basis!$C$23:$AF$35,MATCH(LMP_BY_NODE!AV$1,DA_LMP_Basis!$C$23:$C$35,0),MATCH(LMP_BY_NODE!$A26,DA_LMP_Basis!$C$23:$AF$23,0)))</f>
        <v>40.303054142194938</v>
      </c>
      <c r="AW26" s="30">
        <f>ENERGY_PRICING!AY$20*(1+INDEX(DA_LMP_Basis!$C$23:$AF$35,MATCH(LMP_BY_NODE!AW$1,DA_LMP_Basis!$C$23:$C$35,0),MATCH(LMP_BY_NODE!$A26,DA_LMP_Basis!$C$23:$AF$23,0)))</f>
        <v>64.231386430133014</v>
      </c>
      <c r="AX26" s="30">
        <f>ENERGY_PRICING!AZ$20*(1+INDEX(DA_LMP_Basis!$C$23:$AF$35,MATCH(LMP_BY_NODE!AX$1,DA_LMP_Basis!$C$23:$C$35,0),MATCH(LMP_BY_NODE!$A26,DA_LMP_Basis!$C$23:$AF$23,0)))</f>
        <v>100.51208368143344</v>
      </c>
      <c r="AY26" s="30">
        <f>ENERGY_PRICING!BA$20*(1+INDEX(DA_LMP_Basis!$C$23:$AF$35,MATCH(LMP_BY_NODE!AY$1,DA_LMP_Basis!$C$23:$C$35,0),MATCH(LMP_BY_NODE!$A26,DA_LMP_Basis!$C$23:$AF$23,0)))</f>
        <v>184.65893421235265</v>
      </c>
      <c r="AZ26" s="30">
        <f>ENERGY_PRICING!BB$20*(1+INDEX(DA_LMP_Basis!$C$23:$AF$35,MATCH(LMP_BY_NODE!AZ$1,DA_LMP_Basis!$C$23:$C$35,0),MATCH(LMP_BY_NODE!$A26,DA_LMP_Basis!$C$23:$AF$23,0)))</f>
        <v>159.99762379011153</v>
      </c>
      <c r="BA26" s="30">
        <f>ENERGY_PRICING!BC$20*(1+INDEX(DA_LMP_Basis!$C$23:$AF$35,MATCH(LMP_BY_NODE!BA$1,DA_LMP_Basis!$C$23:$C$35,0),MATCH(LMP_BY_NODE!$A26,DA_LMP_Basis!$C$23:$AF$23,0)))</f>
        <v>90.861259080210147</v>
      </c>
      <c r="BB26" s="30">
        <f>ENERGY_PRICING!BD$20*(1+INDEX(DA_LMP_Basis!$C$23:$AF$35,MATCH(LMP_BY_NODE!BB$1,DA_LMP_Basis!$C$23:$C$35,0),MATCH(LMP_BY_NODE!$A26,DA_LMP_Basis!$C$23:$AF$23,0)))</f>
        <v>50.675717232458886</v>
      </c>
      <c r="BC26" s="30">
        <f>ENERGY_PRICING!BE$20*(1+INDEX(DA_LMP_Basis!$C$23:$AF$35,MATCH(LMP_BY_NODE!BC$1,DA_LMP_Basis!$C$23:$C$35,0),MATCH(LMP_BY_NODE!$A26,DA_LMP_Basis!$C$23:$AF$23,0)))</f>
        <v>34.388246177145291</v>
      </c>
      <c r="BD26" s="30">
        <f>ENERGY_PRICING!BF$20*(1+INDEX(DA_LMP_Basis!$C$23:$AF$35,MATCH(LMP_BY_NODE!BD$1,DA_LMP_Basis!$C$23:$C$35,0),MATCH(LMP_BY_NODE!$A26,DA_LMP_Basis!$C$23:$AF$23,0)))</f>
        <v>34.542044288189445</v>
      </c>
      <c r="BE26" s="30">
        <f>ENERGY_PRICING!BG$20*(1+INDEX(DA_LMP_Basis!$C$23:$AF$35,MATCH(LMP_BY_NODE!BE$1,DA_LMP_Basis!$C$23:$C$35,0),MATCH(LMP_BY_NODE!$A26,DA_LMP_Basis!$C$23:$AF$23,0)))</f>
        <v>45.130647194860344</v>
      </c>
      <c r="BF26" s="30">
        <f>ENERGY_PRICING!BH$20*(1+INDEX(DA_LMP_Basis!$C$23:$AF$35,MATCH(LMP_BY_NODE!BF$1,DA_LMP_Basis!$C$23:$C$35,0),MATCH(LMP_BY_NODE!$A26,DA_LMP_Basis!$C$23:$AF$23,0)))</f>
        <v>45.148403990876986</v>
      </c>
      <c r="BG26" s="30">
        <f>ENERGY_PRICING!BI$20*(1+INDEX(DA_LMP_Basis!$C$23:$AF$35,MATCH(LMP_BY_NODE!BG$1,DA_LMP_Basis!$C$23:$C$35,0),MATCH(LMP_BY_NODE!$A26,DA_LMP_Basis!$C$23:$AF$23,0)))</f>
        <v>35.943563856334251</v>
      </c>
      <c r="BH26" s="30">
        <f>ENERGY_PRICING!BJ$20*(1+INDEX(DA_LMP_Basis!$C$23:$AF$35,MATCH(LMP_BY_NODE!BH$1,DA_LMP_Basis!$C$23:$C$35,0),MATCH(LMP_BY_NODE!$A26,DA_LMP_Basis!$C$23:$AF$23,0)))</f>
        <v>35.824786055724836</v>
      </c>
      <c r="BI26" s="30">
        <f>ENERGY_PRICING!BK$20*(1+INDEX(DA_LMP_Basis!$C$23:$AF$35,MATCH(LMP_BY_NODE!BI$1,DA_LMP_Basis!$C$23:$C$35,0),MATCH(LMP_BY_NODE!$A26,DA_LMP_Basis!$C$23:$AF$23,0)))</f>
        <v>61.761077910501008</v>
      </c>
      <c r="BJ26" s="30">
        <f>ENERGY_PRICING!BL$20*(1+INDEX(DA_LMP_Basis!$C$23:$AF$35,MATCH(LMP_BY_NODE!BJ$1,DA_LMP_Basis!$C$23:$C$35,0),MATCH(LMP_BY_NODE!$A26,DA_LMP_Basis!$C$23:$AF$23,0)))</f>
        <v>97.049039021944253</v>
      </c>
      <c r="BK26" s="30">
        <f>ENERGY_PRICING!BM$20*(1+INDEX(DA_LMP_Basis!$C$23:$AF$35,MATCH(LMP_BY_NODE!BK$1,DA_LMP_Basis!$C$23:$C$35,0),MATCH(LMP_BY_NODE!$A26,DA_LMP_Basis!$C$23:$AF$23,0)))</f>
        <v>183.46844747304917</v>
      </c>
      <c r="BL26" s="30">
        <f>ENERGY_PRICING!BN$20*(1+INDEX(DA_LMP_Basis!$C$23:$AF$35,MATCH(LMP_BY_NODE!BL$1,DA_LMP_Basis!$C$23:$C$35,0),MATCH(LMP_BY_NODE!$A26,DA_LMP_Basis!$C$23:$AF$23,0)))</f>
        <v>158.94239700732666</v>
      </c>
      <c r="BM26" s="30">
        <f>ENERGY_PRICING!BO$20*(1+INDEX(DA_LMP_Basis!$C$23:$AF$35,MATCH(LMP_BY_NODE!BM$1,DA_LMP_Basis!$C$23:$C$35,0),MATCH(LMP_BY_NODE!$A26,DA_LMP_Basis!$C$23:$AF$23,0)))</f>
        <v>89.603112013499739</v>
      </c>
      <c r="BN26" s="30">
        <f>ENERGY_PRICING!BP$20*(1+INDEX(DA_LMP_Basis!$C$23:$AF$35,MATCH(LMP_BY_NODE!BN$1,DA_LMP_Basis!$C$23:$C$35,0),MATCH(LMP_BY_NODE!$A26,DA_LMP_Basis!$C$23:$AF$23,0)))</f>
        <v>48.7198738723323</v>
      </c>
      <c r="BO26" s="30">
        <f>ENERGY_PRICING!BQ$20*(1+INDEX(DA_LMP_Basis!$C$23:$AF$35,MATCH(LMP_BY_NODE!BO$1,DA_LMP_Basis!$C$23:$C$35,0),MATCH(LMP_BY_NODE!$A26,DA_LMP_Basis!$C$23:$AF$23,0)))</f>
        <v>32.926426847363459</v>
      </c>
      <c r="BP26" s="30">
        <f>ENERGY_PRICING!BR$20*(1+INDEX(DA_LMP_Basis!$C$23:$AF$35,MATCH(LMP_BY_NODE!BP$1,DA_LMP_Basis!$C$23:$C$35,0),MATCH(LMP_BY_NODE!$A26,DA_LMP_Basis!$C$23:$AF$23,0)))</f>
        <v>32.98663988389049</v>
      </c>
      <c r="BQ26" s="30">
        <f>ENERGY_PRICING!BS$20*(1+INDEX(DA_LMP_Basis!$C$23:$AF$35,MATCH(LMP_BY_NODE!BQ$1,DA_LMP_Basis!$C$23:$C$35,0),MATCH(LMP_BY_NODE!$A26,DA_LMP_Basis!$C$23:$AF$23,0)))</f>
        <v>43.109393763654843</v>
      </c>
      <c r="BR26" s="30">
        <f>ENERGY_PRICING!BT$20*(1+INDEX(DA_LMP_Basis!$C$23:$AF$35,MATCH(LMP_BY_NODE!BR$1,DA_LMP_Basis!$C$23:$C$35,0),MATCH(LMP_BY_NODE!$A26,DA_LMP_Basis!$C$23:$AF$23,0)))</f>
        <v>43.126355291109945</v>
      </c>
      <c r="BS26" s="30">
        <f>ENERGY_PRICING!BU$20*(1+INDEX(DA_LMP_Basis!$C$23:$AF$35,MATCH(LMP_BY_NODE!BS$1,DA_LMP_Basis!$C$23:$C$35,0),MATCH(LMP_BY_NODE!$A26,DA_LMP_Basis!$C$23:$AF$23,0)))</f>
        <v>34.575748805804182</v>
      </c>
      <c r="BT26" s="30">
        <f>ENERGY_PRICING!BV$20*(1+INDEX(DA_LMP_Basis!$C$23:$AF$35,MATCH(LMP_BY_NODE!BT$1,DA_LMP_Basis!$C$23:$C$35,0),MATCH(LMP_BY_NODE!$A26,DA_LMP_Basis!$C$23:$AF$23,0)))</f>
        <v>34.461491037320457</v>
      </c>
      <c r="BU26" s="30">
        <f>ENERGY_PRICING!BW$20*(1+INDEX(DA_LMP_Basis!$C$23:$AF$35,MATCH(LMP_BY_NODE!BU$1,DA_LMP_Basis!$C$23:$C$35,0),MATCH(LMP_BY_NODE!$A26,DA_LMP_Basis!$C$23:$AF$23,0)))</f>
        <v>61.009055201340097</v>
      </c>
      <c r="BV26" s="30">
        <f>ENERGY_PRICING!BX$20*(1+INDEX(DA_LMP_Basis!$C$23:$AF$35,MATCH(LMP_BY_NODE!BV$1,DA_LMP_Basis!$C$23:$C$35,0),MATCH(LMP_BY_NODE!$A26,DA_LMP_Basis!$C$23:$AF$23,0)))</f>
        <v>95.994802999974695</v>
      </c>
      <c r="BW26" s="30">
        <f>ENERGY_PRICING!BY$20*(1+INDEX(DA_LMP_Basis!$C$23:$AF$35,MATCH(LMP_BY_NODE!BW$1,DA_LMP_Basis!$C$23:$C$35,0),MATCH(LMP_BY_NODE!$A26,DA_LMP_Basis!$C$23:$AF$23,0)))</f>
        <v>182.97836147054983</v>
      </c>
      <c r="BX26" s="30">
        <f>ENERGY_PRICING!BZ$20*(1+INDEX(DA_LMP_Basis!$C$23:$AF$35,MATCH(LMP_BY_NODE!BX$1,DA_LMP_Basis!$C$23:$C$35,0),MATCH(LMP_BY_NODE!$A26,DA_LMP_Basis!$C$23:$AF$23,0)))</f>
        <v>158.50799328099211</v>
      </c>
      <c r="BY26" s="30">
        <f>ENERGY_PRICING!CA$20*(1+INDEX(DA_LMP_Basis!$C$23:$AF$35,MATCH(LMP_BY_NODE!BY$1,DA_LMP_Basis!$C$23:$C$35,0),MATCH(LMP_BY_NODE!$A26,DA_LMP_Basis!$C$23:$AF$23,0)))</f>
        <v>89.085172379127044</v>
      </c>
      <c r="BZ26" s="30">
        <f>ENERGY_PRICING!CB$20*(1+INDEX(DA_LMP_Basis!$C$23:$AF$35,MATCH(LMP_BY_NODE!BZ$1,DA_LMP_Basis!$C$23:$C$35,0),MATCH(LMP_BY_NODE!$A26,DA_LMP_Basis!$C$23:$AF$23,0)))</f>
        <v>47.914714585602141</v>
      </c>
      <c r="CA26" s="30">
        <f>ENERGY_PRICING!CC$20*(1+INDEX(DA_LMP_Basis!$C$23:$AF$35,MATCH(LMP_BY_NODE!CA$1,DA_LMP_Basis!$C$23:$C$35,0),MATCH(LMP_BY_NODE!$A26,DA_LMP_Basis!$C$23:$AF$23,0)))</f>
        <v>32.324641738754693</v>
      </c>
      <c r="CB26" s="30">
        <f>ENERGY_PRICING!CD$20*(1+INDEX(DA_LMP_Basis!$C$23:$AF$35,MATCH(LMP_BY_NODE!CB$1,DA_LMP_Basis!$C$23:$C$35,0),MATCH(LMP_BY_NODE!$A26,DA_LMP_Basis!$C$23:$AF$23,0)))</f>
        <v>32.346328739207998</v>
      </c>
      <c r="CC26" s="30">
        <f>ENERGY_PRICING!CE$20*(1+INDEX(DA_LMP_Basis!$C$23:$AF$35,MATCH(LMP_BY_NODE!CC$1,DA_LMP_Basis!$C$23:$C$35,0),MATCH(LMP_BY_NODE!$A26,DA_LMP_Basis!$C$23:$AF$23,0)))</f>
        <v>42.277307204910706</v>
      </c>
      <c r="CD26" s="30">
        <f>ENERGY_PRICING!CF$20*(1+INDEX(DA_LMP_Basis!$C$23:$AF$35,MATCH(LMP_BY_NODE!CD$1,DA_LMP_Basis!$C$23:$C$35,0),MATCH(LMP_BY_NODE!$A26,DA_LMP_Basis!$C$23:$AF$23,0)))</f>
        <v>42.293941345274995</v>
      </c>
      <c r="CE26" s="30">
        <f>ENERGY_PRICING!CG$20*(1+INDEX(DA_LMP_Basis!$C$23:$AF$35,MATCH(LMP_BY_NODE!CE$1,DA_LMP_Basis!$C$23:$C$35,0),MATCH(LMP_BY_NODE!$A26,DA_LMP_Basis!$C$23:$AF$23,0)))</f>
        <v>34.012662306692981</v>
      </c>
      <c r="CF26" s="30">
        <f>ENERGY_PRICING!CH$20*(1+INDEX(DA_LMP_Basis!$C$23:$AF$35,MATCH(LMP_BY_NODE!CF$1,DA_LMP_Basis!$C$23:$C$35,0),MATCH(LMP_BY_NODE!$A26,DA_LMP_Basis!$C$23:$AF$23,0)))</f>
        <v>33.900265293480629</v>
      </c>
      <c r="CG26" s="30">
        <f>ENERGY_PRICING!CI$20*(1+INDEX(DA_LMP_Basis!$C$23:$AF$35,MATCH(LMP_BY_NODE!CG$1,DA_LMP_Basis!$C$23:$C$35,0),MATCH(LMP_BY_NODE!$A26,DA_LMP_Basis!$C$23:$AF$23,0)))</f>
        <v>60.699471069779726</v>
      </c>
      <c r="CH26" s="30">
        <f>ENERGY_PRICING!CJ$20*(1+INDEX(DA_LMP_Basis!$C$23:$AF$35,MATCH(LMP_BY_NODE!CH$1,DA_LMP_Basis!$C$23:$C$35,0),MATCH(LMP_BY_NODE!$A26,DA_LMP_Basis!$C$23:$AF$23,0)))</f>
        <v>95.560807138752295</v>
      </c>
      <c r="CI26" s="30">
        <f>ENERGY_PRICING!CK$20*(1+INDEX(DA_LMP_Basis!$C$23:$AF$35,MATCH(LMP_BY_NODE!CI$1,DA_LMP_Basis!$C$23:$C$35,0),MATCH(LMP_BY_NODE!$A26,DA_LMP_Basis!$C$23:$AF$23,0)))</f>
        <v>184.81489450997287</v>
      </c>
      <c r="CJ26" s="30">
        <f>ENERGY_PRICING!CL$20*(1+INDEX(DA_LMP_Basis!$C$23:$AF$35,MATCH(LMP_BY_NODE!CJ$1,DA_LMP_Basis!$C$23:$C$35,0),MATCH(LMP_BY_NODE!$A26,DA_LMP_Basis!$C$23:$AF$23,0)))</f>
        <v>160.13586429096435</v>
      </c>
      <c r="CK26" s="30">
        <f>ENERGY_PRICING!CM$20*(1+INDEX(DA_LMP_Basis!$C$23:$AF$35,MATCH(LMP_BY_NODE!CK$1,DA_LMP_Basis!$C$23:$C$35,0),MATCH(LMP_BY_NODE!$A26,DA_LMP_Basis!$C$23:$AF$23,0)))</f>
        <v>91.026083252118994</v>
      </c>
      <c r="CL26" s="30">
        <f>ENERGY_PRICING!CN$20*(1+INDEX(DA_LMP_Basis!$C$23:$AF$35,MATCH(LMP_BY_NODE!CL$1,DA_LMP_Basis!$C$23:$C$35,0),MATCH(LMP_BY_NODE!$A26,DA_LMP_Basis!$C$23:$AF$23,0)))</f>
        <v>50.931943448571367</v>
      </c>
      <c r="CM26" s="30">
        <f>ENERGY_PRICING!CO$20*(1+INDEX(DA_LMP_Basis!$C$23:$AF$35,MATCH(LMP_BY_NODE!CM$1,DA_LMP_Basis!$C$23:$C$35,0),MATCH(LMP_BY_NODE!$A26,DA_LMP_Basis!$C$23:$AF$23,0)))</f>
        <v>34.579752533505989</v>
      </c>
      <c r="CN26" s="30">
        <f>ENERGY_PRICING!CP$20*(1+INDEX(DA_LMP_Basis!$C$23:$AF$35,MATCH(LMP_BY_NODE!CN$1,DA_LMP_Basis!$C$23:$C$35,0),MATCH(LMP_BY_NODE!$A26,DA_LMP_Basis!$C$23:$AF$23,0)))</f>
        <v>34.745810803015274</v>
      </c>
      <c r="CO26" s="30">
        <f>ENERGY_PRICING!CQ$20*(1+INDEX(DA_LMP_Basis!$C$23:$AF$35,MATCH(LMP_BY_NODE!CO$1,DA_LMP_Basis!$C$23:$C$35,0),MATCH(LMP_BY_NODE!$A26,DA_LMP_Basis!$C$23:$AF$23,0)))</f>
        <v>45.39544248933047</v>
      </c>
      <c r="CP26" s="30">
        <f>ENERGY_PRICING!CR$20*(1+INDEX(DA_LMP_Basis!$C$23:$AF$35,MATCH(LMP_BY_NODE!CP$1,DA_LMP_Basis!$C$23:$C$35,0),MATCH(LMP_BY_NODE!$A26,DA_LMP_Basis!$C$23:$AF$23,0)))</f>
        <v>45.413303469894032</v>
      </c>
      <c r="CQ26" s="30">
        <f>ENERGY_PRICING!CS$20*(1+INDEX(DA_LMP_Basis!$C$23:$AF$35,MATCH(LMP_BY_NODE!CQ$1,DA_LMP_Basis!$C$23:$C$35,0),MATCH(LMP_BY_NODE!$A26,DA_LMP_Basis!$C$23:$AF$23,0)))</f>
        <v>36.122755136108488</v>
      </c>
      <c r="CR26" s="30">
        <f>ENERGY_PRICING!CT$20*(1+INDEX(DA_LMP_Basis!$C$23:$AF$35,MATCH(LMP_BY_NODE!CR$1,DA_LMP_Basis!$C$23:$C$35,0),MATCH(LMP_BY_NODE!$A26,DA_LMP_Basis!$C$23:$AF$23,0)))</f>
        <v>36.003385186479434</v>
      </c>
      <c r="CS26" s="30">
        <f>ENERGY_PRICING!CU$20*(1+INDEX(DA_LMP_Basis!$C$23:$AF$35,MATCH(LMP_BY_NODE!CS$1,DA_LMP_Basis!$C$23:$C$35,0),MATCH(LMP_BY_NODE!$A26,DA_LMP_Basis!$C$23:$AF$23,0)))</f>
        <v>61.859597013373609</v>
      </c>
      <c r="CT26" s="30">
        <f>ENERGY_PRICING!CV$20*(1+INDEX(DA_LMP_Basis!$C$23:$AF$35,MATCH(LMP_BY_NODE!CT$1,DA_LMP_Basis!$C$23:$C$35,0),MATCH(LMP_BY_NODE!$A26,DA_LMP_Basis!$C$23:$AF$23,0)))</f>
        <v>97.187149727691818</v>
      </c>
      <c r="CU26" s="30">
        <f>ENERGY_PRICING!CW$20*(1+INDEX(DA_LMP_Basis!$C$23:$AF$35,MATCH(LMP_BY_NODE!CU$1,DA_LMP_Basis!$C$23:$C$35,0),MATCH(LMP_BY_NODE!$A26,DA_LMP_Basis!$C$23:$AF$23,0)))</f>
        <v>186.3577015936971</v>
      </c>
      <c r="CV26" s="30">
        <f>ENERGY_PRICING!CX$20*(1+INDEX(DA_LMP_Basis!$C$23:$AF$35,MATCH(LMP_BY_NODE!CV$1,DA_LMP_Basis!$C$23:$C$35,0),MATCH(LMP_BY_NODE!$A26,DA_LMP_Basis!$C$23:$AF$23,0)))</f>
        <v>161.50338171192149</v>
      </c>
      <c r="CW26" s="30">
        <f>ENERGY_PRICING!CY$20*(1+INDEX(DA_LMP_Basis!$C$23:$AF$35,MATCH(LMP_BY_NODE!CW$1,DA_LMP_Basis!$C$23:$C$35,0),MATCH(LMP_BY_NODE!$A26,DA_LMP_Basis!$C$23:$AF$23,0)))</f>
        <v>92.65657449809737</v>
      </c>
      <c r="CX26" s="30">
        <f>ENERGY_PRICING!CZ$20*(1+INDEX(DA_LMP_Basis!$C$23:$AF$35,MATCH(LMP_BY_NODE!CX$1,DA_LMP_Basis!$C$23:$C$35,0),MATCH(LMP_BY_NODE!$A26,DA_LMP_Basis!$C$23:$AF$23,0)))</f>
        <v>53.466611740990743</v>
      </c>
      <c r="CY26" s="30">
        <f>ENERGY_PRICING!DA$20*(1+INDEX(DA_LMP_Basis!$C$23:$AF$35,MATCH(LMP_BY_NODE!CY$1,DA_LMP_Basis!$C$23:$C$35,0),MATCH(LMP_BY_NODE!$A26,DA_LMP_Basis!$C$23:$AF$23,0)))</f>
        <v>36.474192129222871</v>
      </c>
      <c r="CZ26" s="30">
        <f>ENERGY_PRICING!DB$20*(1+INDEX(DA_LMP_Basis!$C$23:$AF$35,MATCH(LMP_BY_NODE!CZ$1,DA_LMP_Basis!$C$23:$C$35,0),MATCH(LMP_BY_NODE!$A26,DA_LMP_Basis!$C$23:$AF$23,0)))</f>
        <v>36.761531645409747</v>
      </c>
      <c r="DA26" s="30">
        <f>ENERGY_PRICING!DC$20*(1+INDEX(DA_LMP_Basis!$C$23:$AF$35,MATCH(LMP_BY_NODE!DA$1,DA_LMP_Basis!$C$23:$C$35,0),MATCH(LMP_BY_NODE!$A26,DA_LMP_Basis!$C$23:$AF$23,0)))</f>
        <v>48.01487873226602</v>
      </c>
      <c r="DB26" s="30">
        <f>ENERGY_PRICING!DD$20*(1+INDEX(DA_LMP_Basis!$C$23:$AF$35,MATCH(LMP_BY_NODE!DB$1,DA_LMP_Basis!$C$23:$C$35,0),MATCH(LMP_BY_NODE!$A26,DA_LMP_Basis!$C$23:$AF$23,0)))</f>
        <v>48.033770338312166</v>
      </c>
      <c r="DC26" s="30">
        <f>ENERGY_PRICING!DE$20*(1+INDEX(DA_LMP_Basis!$C$23:$AF$35,MATCH(LMP_BY_NODE!DC$1,DA_LMP_Basis!$C$23:$C$35,0),MATCH(LMP_BY_NODE!$A26,DA_LMP_Basis!$C$23:$AF$23,0)))</f>
        <v>37.895370218252985</v>
      </c>
      <c r="DD26" s="30">
        <f>ENERGY_PRICING!DF$20*(1+INDEX(DA_LMP_Basis!$C$23:$AF$35,MATCH(LMP_BY_NODE!DD$1,DA_LMP_Basis!$C$23:$C$35,0),MATCH(LMP_BY_NODE!$A26,DA_LMP_Basis!$C$23:$AF$23,0)))</f>
        <v>37.770142548960244</v>
      </c>
      <c r="DE26" s="30">
        <f>ENERGY_PRICING!DG$20*(1+INDEX(DA_LMP_Basis!$C$23:$AF$35,MATCH(LMP_BY_NODE!DE$1,DA_LMP_Basis!$C$23:$C$35,0),MATCH(LMP_BY_NODE!$A26,DA_LMP_Basis!$C$23:$AF$23,0)))</f>
        <v>62.83417818635985</v>
      </c>
      <c r="DF26" s="30">
        <f>ENERGY_PRICING!DH$20*(1+INDEX(DA_LMP_Basis!$C$23:$AF$35,MATCH(LMP_BY_NODE!DF$1,DA_LMP_Basis!$C$23:$C$35,0),MATCH(LMP_BY_NODE!$A26,DA_LMP_Basis!$C$23:$AF$23,0)))</f>
        <v>98.553383175670788</v>
      </c>
      <c r="DG26" s="30">
        <f>ENERGY_PRICING!DI$20*(1+INDEX(DA_LMP_Basis!$C$23:$AF$35,MATCH(LMP_BY_NODE!DG$1,DA_LMP_Basis!$C$23:$C$35,0),MATCH(LMP_BY_NODE!$A26,DA_LMP_Basis!$C$23:$AF$23,0)))</f>
        <v>188.72210866176655</v>
      </c>
      <c r="DH26" s="30">
        <f>ENERGY_PRICING!DJ$20*(1+INDEX(DA_LMP_Basis!$C$23:$AF$35,MATCH(LMP_BY_NODE!DH$1,DA_LMP_Basis!$C$23:$C$35,0),MATCH(LMP_BY_NODE!$A26,DA_LMP_Basis!$C$23:$AF$23,0)))</f>
        <v>163.59915109872915</v>
      </c>
      <c r="DI26" s="30">
        <f>ENERGY_PRICING!DK$20*(1+INDEX(DA_LMP_Basis!$C$23:$AF$35,MATCH(LMP_BY_NODE!DI$1,DA_LMP_Basis!$C$23:$C$35,0),MATCH(LMP_BY_NODE!$A26,DA_LMP_Basis!$C$23:$AF$23,0)))</f>
        <v>95.155360682764453</v>
      </c>
      <c r="DJ26" s="30">
        <f>ENERGY_PRICING!DL$20*(1+INDEX(DA_LMP_Basis!$C$23:$AF$35,MATCH(LMP_BY_NODE!DJ$1,DA_LMP_Basis!$C$23:$C$35,0),MATCH(LMP_BY_NODE!$A26,DA_LMP_Basis!$C$23:$AF$23,0)))</f>
        <v>57.351081607009974</v>
      </c>
      <c r="DK26" s="30">
        <f>ENERGY_PRICING!DM$20*(1+INDEX(DA_LMP_Basis!$C$23:$AF$35,MATCH(LMP_BY_NODE!DK$1,DA_LMP_Basis!$C$23:$C$35,0),MATCH(LMP_BY_NODE!$A26,DA_LMP_Basis!$C$23:$AF$23,0)))</f>
        <v>39.377488605753832</v>
      </c>
      <c r="DL26" s="30">
        <f>ENERGY_PRICING!DN$20*(1+INDEX(DA_LMP_Basis!$C$23:$AF$35,MATCH(LMP_BY_NODE!DL$1,DA_LMP_Basis!$C$23:$C$35,0),MATCH(LMP_BY_NODE!$A26,DA_LMP_Basis!$C$23:$AF$23,0)))</f>
        <v>39.850695972752341</v>
      </c>
      <c r="DM26" s="30">
        <f>ENERGY_PRICING!DO$20*(1+INDEX(DA_LMP_Basis!$C$23:$AF$35,MATCH(LMP_BY_NODE!DM$1,DA_LMP_Basis!$C$23:$C$35,0),MATCH(LMP_BY_NODE!$A26,DA_LMP_Basis!$C$23:$AF$23,0)))</f>
        <v>52.029258516032328</v>
      </c>
      <c r="DN26" s="30">
        <f>ENERGY_PRICING!DP$20*(1+INDEX(DA_LMP_Basis!$C$23:$AF$35,MATCH(LMP_BY_NODE!DN$1,DA_LMP_Basis!$C$23:$C$35,0),MATCH(LMP_BY_NODE!$A26,DA_LMP_Basis!$C$23:$AF$23,0)))</f>
        <v>52.049729592513408</v>
      </c>
      <c r="DO26" s="30">
        <f>ENERGY_PRICING!DQ$20*(1+INDEX(DA_LMP_Basis!$C$23:$AF$35,MATCH(LMP_BY_NODE!DO$1,DA_LMP_Basis!$C$23:$C$35,0),MATCH(LMP_BY_NODE!$A26,DA_LMP_Basis!$C$23:$AF$23,0)))</f>
        <v>40.611966268014214</v>
      </c>
      <c r="DP26" s="30">
        <f>ENERGY_PRICING!DR$20*(1+INDEX(DA_LMP_Basis!$C$23:$AF$35,MATCH(LMP_BY_NODE!DP$1,DA_LMP_Basis!$C$23:$C$35,0),MATCH(LMP_BY_NODE!$A26,DA_LMP_Basis!$C$23:$AF$23,0)))</f>
        <v>40.477761433707329</v>
      </c>
      <c r="DQ26" s="30">
        <f>ENERGY_PRICING!DS$20*(1+INDEX(DA_LMP_Basis!$C$23:$AF$35,MATCH(LMP_BY_NODE!DQ$1,DA_LMP_Basis!$C$23:$C$35,0),MATCH(LMP_BY_NODE!$A26,DA_LMP_Basis!$C$23:$AF$23,0)))</f>
        <v>64.327758711187116</v>
      </c>
      <c r="DR26" s="30">
        <f>ENERGY_PRICING!DT$20*(1+INDEX(DA_LMP_Basis!$C$23:$AF$35,MATCH(LMP_BY_NODE!DR$1,DA_LMP_Basis!$C$23:$C$35,0),MATCH(LMP_BY_NODE!$A26,DA_LMP_Basis!$C$23:$AF$23,0)))</f>
        <v>100.64718482793998</v>
      </c>
      <c r="DS26" s="30">
        <f>ENERGY_PRICING!DU$20*(1+INDEX(DA_LMP_Basis!$C$23:$AF$35,MATCH(LMP_BY_NODE!DS$1,DA_LMP_Basis!$C$23:$C$35,0),MATCH(LMP_BY_NODE!$A26,DA_LMP_Basis!$C$23:$AF$23,0)))</f>
        <v>191.45105325564262</v>
      </c>
      <c r="DT26" s="30">
        <f>ENERGY_PRICING!DV$20*(1+INDEX(DA_LMP_Basis!$C$23:$AF$35,MATCH(LMP_BY_NODE!DT$1,DA_LMP_Basis!$C$23:$C$35,0),MATCH(LMP_BY_NODE!$A26,DA_LMP_Basis!$C$23:$AF$23,0)))</f>
        <v>166.01804022123943</v>
      </c>
      <c r="DU26" s="30">
        <f>ENERGY_PRICING!DW$20*(1+INDEX(DA_LMP_Basis!$C$23:$AF$35,MATCH(LMP_BY_NODE!DU$1,DA_LMP_Basis!$C$23:$C$35,0),MATCH(LMP_BY_NODE!$A26,DA_LMP_Basis!$C$23:$AF$23,0)))</f>
        <v>98.03940258146649</v>
      </c>
      <c r="DV26" s="30">
        <f>ENERGY_PRICING!DX$20*(1+INDEX(DA_LMP_Basis!$C$23:$AF$35,MATCH(LMP_BY_NODE!DV$1,DA_LMP_Basis!$C$23:$C$35,0),MATCH(LMP_BY_NODE!$A26,DA_LMP_Basis!$C$23:$AF$23,0)))</f>
        <v>61.83444793766602</v>
      </c>
      <c r="DW26" s="30">
        <f>ENERGY_PRICING!DY$20*(1+INDEX(DA_LMP_Basis!$C$23:$AF$35,MATCH(LMP_BY_NODE!DW$1,DA_LMP_Basis!$C$23:$C$35,0),MATCH(LMP_BY_NODE!$A26,DA_LMP_Basis!$C$23:$AF$23,0)))</f>
        <v>42.728407037290147</v>
      </c>
      <c r="DX26" s="30">
        <f>ENERGY_PRICING!DZ$20*(1+INDEX(DA_LMP_Basis!$C$23:$AF$35,MATCH(LMP_BY_NODE!DX$1,DA_LMP_Basis!$C$23:$C$35,0),MATCH(LMP_BY_NODE!$A26,DA_LMP_Basis!$C$23:$AF$23,0)))</f>
        <v>43.416138829248155</v>
      </c>
      <c r="DY26" s="30">
        <f>ENERGY_PRICING!EA$20*(1+INDEX(DA_LMP_Basis!$C$23:$AF$35,MATCH(LMP_BY_NODE!DY$1,DA_LMP_Basis!$C$23:$C$35,0),MATCH(LMP_BY_NODE!$A26,DA_LMP_Basis!$C$23:$AF$23,0)))</f>
        <v>56.662563904355061</v>
      </c>
      <c r="DZ26" s="30">
        <f>ENERGY_PRICING!EB$20*(1+INDEX(DA_LMP_Basis!$C$23:$AF$35,MATCH(LMP_BY_NODE!DZ$1,DA_LMP_Basis!$C$23:$C$35,0),MATCH(LMP_BY_NODE!$A26,DA_LMP_Basis!$C$23:$AF$23,0)))</f>
        <v>56.684857969509622</v>
      </c>
      <c r="EA26" s="30">
        <f>ENERGY_PRICING!EC$20*(1+INDEX(DA_LMP_Basis!$C$23:$AF$35,MATCH(LMP_BY_NODE!EA$1,DA_LMP_Basis!$C$23:$C$35,0),MATCH(LMP_BY_NODE!$A26,DA_LMP_Basis!$C$23:$AF$23,0)))</f>
        <v>43.747399334450684</v>
      </c>
      <c r="EB26" s="30">
        <f>ENERGY_PRICING!ED$20*(1+INDEX(DA_LMP_Basis!$C$23:$AF$35,MATCH(LMP_BY_NODE!EB$1,DA_LMP_Basis!$C$23:$C$35,0),MATCH(LMP_BY_NODE!$A26,DA_LMP_Basis!$C$23:$AF$23,0)))</f>
        <v>43.602833261478708</v>
      </c>
      <c r="EC26" s="30">
        <f>ENERGY_PRICING!EE$20*(1+INDEX(DA_LMP_Basis!$C$23:$AF$35,MATCH(LMP_BY_NODE!EC$1,DA_LMP_Basis!$C$23:$C$35,0),MATCH(LMP_BY_NODE!$A26,DA_LMP_Basis!$C$23:$AF$23,0)))</f>
        <v>66.051615213643771</v>
      </c>
      <c r="ED26" s="30">
        <f>ENERGY_PRICING!EF$20*(1+INDEX(DA_LMP_Basis!$C$23:$AF$35,MATCH(LMP_BY_NODE!ED$1,DA_LMP_Basis!$C$23:$C$35,0),MATCH(LMP_BY_NODE!$A26,DA_LMP_Basis!$C$23:$AF$23,0)))</f>
        <v>103.06380283622323</v>
      </c>
      <c r="EE26" s="30">
        <f>ENERGY_PRICING!EG$20*(1+INDEX(DA_LMP_Basis!$C$23:$AF$35,MATCH(LMP_BY_NODE!EE$1,DA_LMP_Basis!$C$23:$C$35,0),MATCH(LMP_BY_NODE!$A26,DA_LMP_Basis!$C$23:$AF$23,0)))</f>
        <v>192.76150441109482</v>
      </c>
      <c r="EF26" s="30">
        <f>ENERGY_PRICING!EH$20*(1+INDEX(DA_LMP_Basis!$C$23:$AF$35,MATCH(LMP_BY_NODE!EF$1,DA_LMP_Basis!$C$23:$C$35,0),MATCH(LMP_BY_NODE!$A26,DA_LMP_Basis!$C$23:$AF$23,0)))</f>
        <v>167.17960138031083</v>
      </c>
      <c r="EG26" s="30">
        <f>ENERGY_PRICING!EI$20*(1+INDEX(DA_LMP_Basis!$C$23:$AF$35,MATCH(LMP_BY_NODE!EG$1,DA_LMP_Basis!$C$23:$C$35,0),MATCH(LMP_BY_NODE!$A26,DA_LMP_Basis!$C$23:$AF$23,0)))</f>
        <v>99.424332142516505</v>
      </c>
      <c r="EH26" s="30">
        <f>ENERGY_PRICING!EJ$20*(1+INDEX(DA_LMP_Basis!$C$23:$AF$35,MATCH(LMP_BY_NODE!EH$1,DA_LMP_Basis!$C$23:$C$35,0),MATCH(LMP_BY_NODE!$A26,DA_LMP_Basis!$C$23:$AF$23,0)))</f>
        <v>63.987380101077541</v>
      </c>
      <c r="EI26" s="30">
        <f>ENERGY_PRICING!EK$20*(1+INDEX(DA_LMP_Basis!$C$23:$AF$35,MATCH(LMP_BY_NODE!EI$1,DA_LMP_Basis!$C$23:$C$35,0),MATCH(LMP_BY_NODE!$A26,DA_LMP_Basis!$C$23:$AF$23,0)))</f>
        <v>44.337532755814109</v>
      </c>
      <c r="EJ26" s="30">
        <f>ENERGY_PRICING!EL$20*(1+INDEX(DA_LMP_Basis!$C$23:$AF$35,MATCH(LMP_BY_NODE!EJ$1,DA_LMP_Basis!$C$23:$C$35,0),MATCH(LMP_BY_NODE!$A26,DA_LMP_Basis!$C$23:$AF$23,0)))</f>
        <v>45.128280116938207</v>
      </c>
      <c r="EK26" s="30">
        <f>ENERGY_PRICING!EM$20*(1+INDEX(DA_LMP_Basis!$C$23:$AF$35,MATCH(LMP_BY_NODE!EK$1,DA_LMP_Basis!$C$23:$C$35,0),MATCH(LMP_BY_NODE!$A26,DA_LMP_Basis!$C$23:$AF$23,0)))</f>
        <v>58.887497460468978</v>
      </c>
      <c r="EL26" s="30">
        <f>ENERGY_PRICING!EN$20*(1+INDEX(DA_LMP_Basis!$C$23:$AF$35,MATCH(LMP_BY_NODE!EL$1,DA_LMP_Basis!$C$23:$C$35,0),MATCH(LMP_BY_NODE!$A26,DA_LMP_Basis!$C$23:$AF$23,0)))</f>
        <v>58.910666932775051</v>
      </c>
      <c r="EM26" s="30">
        <f>ENERGY_PRICING!EO$20*(1+INDEX(DA_LMP_Basis!$C$23:$AF$35,MATCH(LMP_BY_NODE!EM$1,DA_LMP_Basis!$C$23:$C$35,0),MATCH(LMP_BY_NODE!$A26,DA_LMP_Basis!$C$23:$AF$23,0)))</f>
        <v>45.253048036141159</v>
      </c>
      <c r="EN26" s="30">
        <f>ENERGY_PRICING!EP$20*(1+INDEX(DA_LMP_Basis!$C$23:$AF$35,MATCH(LMP_BY_NODE!EN$1,DA_LMP_Basis!$C$23:$C$35,0),MATCH(LMP_BY_NODE!$A26,DA_LMP_Basis!$C$23:$AF$23,0)))</f>
        <v>45.103506450946973</v>
      </c>
      <c r="EO26" s="30">
        <f>ENERGY_PRICING!EQ$20*(1+INDEX(DA_LMP_Basis!$C$23:$AF$35,MATCH(LMP_BY_NODE!EO$1,DA_LMP_Basis!$C$23:$C$35,0),MATCH(LMP_BY_NODE!$A26,DA_LMP_Basis!$C$23:$AF$23,0)))</f>
        <v>66.879418662107881</v>
      </c>
      <c r="EP26" s="30">
        <f>ENERGY_PRICING!ER$20*(1+INDEX(DA_LMP_Basis!$C$23:$AF$35,MATCH(LMP_BY_NODE!EP$1,DA_LMP_Basis!$C$23:$C$35,0),MATCH(LMP_BY_NODE!$A26,DA_LMP_Basis!$C$23:$AF$23,0)))</f>
        <v>104.22427339628811</v>
      </c>
      <c r="EQ26" s="30">
        <f>ENERGY_PRICING!ES$20*(1+INDEX(DA_LMP_Basis!$C$23:$AF$35,MATCH(LMP_BY_NODE!EQ$1,DA_LMP_Basis!$C$23:$C$35,0),MATCH(LMP_BY_NODE!$A26,DA_LMP_Basis!$C$23:$AF$23,0)))</f>
        <v>194.82415365555968</v>
      </c>
      <c r="ER26" s="30">
        <f>ENERGY_PRICING!ET$20*(1+INDEX(DA_LMP_Basis!$C$23:$AF$35,MATCH(LMP_BY_NODE!ER$1,DA_LMP_Basis!$C$23:$C$35,0),MATCH(LMP_BY_NODE!$A26,DA_LMP_Basis!$C$23:$AF$23,0)))</f>
        <v>169.00789786979857</v>
      </c>
      <c r="ES26" s="30">
        <f>ENERGY_PRICING!EU$20*(1+INDEX(DA_LMP_Basis!$C$23:$AF$35,MATCH(LMP_BY_NODE!ES$1,DA_LMP_Basis!$C$23:$C$35,0),MATCH(LMP_BY_NODE!$A26,DA_LMP_Basis!$C$23:$AF$23,0)))</f>
        <v>101.604210347707</v>
      </c>
      <c r="ET26" s="30">
        <f>ENERGY_PRICING!EV$20*(1+INDEX(DA_LMP_Basis!$C$23:$AF$35,MATCH(LMP_BY_NODE!ET$1,DA_LMP_Basis!$C$23:$C$35,0),MATCH(LMP_BY_NODE!$A26,DA_LMP_Basis!$C$23:$AF$23,0)))</f>
        <v>67.376093890041702</v>
      </c>
      <c r="EU26" s="30">
        <f>ENERGY_PRICING!EW$20*(1+INDEX(DA_LMP_Basis!$C$23:$AF$35,MATCH(LMP_BY_NODE!EU$1,DA_LMP_Basis!$C$23:$C$35,0),MATCH(LMP_BY_NODE!$A26,DA_LMP_Basis!$C$23:$AF$23,0)))</f>
        <v>46.870295563304708</v>
      </c>
      <c r="EV26" s="30">
        <f>ENERGY_PRICING!EX$20*(1+INDEX(DA_LMP_Basis!$C$23:$AF$35,MATCH(LMP_BY_NODE!EV$1,DA_LMP_Basis!$C$23:$C$35,0),MATCH(LMP_BY_NODE!$A26,DA_LMP_Basis!$C$23:$AF$23,0)))</f>
        <v>47.823189361573391</v>
      </c>
      <c r="EW26" s="30">
        <f>ENERGY_PRICING!EY$20*(1+INDEX(DA_LMP_Basis!$C$23:$AF$35,MATCH(LMP_BY_NODE!EW$1,DA_LMP_Basis!$C$23:$C$35,0),MATCH(LMP_BY_NODE!$A26,DA_LMP_Basis!$C$23:$AF$23,0)))</f>
        <v>62.389541393513738</v>
      </c>
      <c r="EX26" s="30">
        <f>ENERGY_PRICING!EZ$20*(1+INDEX(DA_LMP_Basis!$C$23:$AF$35,MATCH(LMP_BY_NODE!EX$1,DA_LMP_Basis!$C$23:$C$35,0),MATCH(LMP_BY_NODE!$A26,DA_LMP_Basis!$C$23:$AF$23,0)))</f>
        <v>62.414088756092283</v>
      </c>
      <c r="EY26" s="30">
        <f>ENERGY_PRICING!FA$20*(1+INDEX(DA_LMP_Basis!$C$23:$AF$35,MATCH(LMP_BY_NODE!EY$1,DA_LMP_Basis!$C$23:$C$35,0),MATCH(LMP_BY_NODE!$A26,DA_LMP_Basis!$C$23:$AF$23,0)))</f>
        <v>47.62293808816657</v>
      </c>
      <c r="EZ26" s="30">
        <f>ENERGY_PRICING!FB$20*(1+INDEX(DA_LMP_Basis!$C$23:$AF$35,MATCH(LMP_BY_NODE!EZ$1,DA_LMP_Basis!$C$23:$C$35,0),MATCH(LMP_BY_NODE!$A26,DA_LMP_Basis!$C$23:$AF$23,0)))</f>
        <v>47.465565050053833</v>
      </c>
      <c r="FA26" s="30">
        <f>ENERGY_PRICING!FC$20*(1+INDEX(DA_LMP_Basis!$C$23:$AF$35,MATCH(LMP_BY_NODE!FA$1,DA_LMP_Basis!$C$23:$C$35,0),MATCH(LMP_BY_NODE!$A26,DA_LMP_Basis!$C$23:$AF$23,0)))</f>
        <v>68.182380737753292</v>
      </c>
      <c r="FB26" s="30">
        <f>ENERGY_PRICING!FD$20*(1+INDEX(DA_LMP_Basis!$C$23:$AF$35,MATCH(LMP_BY_NODE!FB$1,DA_LMP_Basis!$C$23:$C$35,0),MATCH(LMP_BY_NODE!$A26,DA_LMP_Basis!$C$23:$AF$23,0)))</f>
        <v>106.05085328366712</v>
      </c>
      <c r="FC26" s="30">
        <f>ENERGY_PRICING!FE$20*(1+INDEX(DA_LMP_Basis!$C$23:$AF$35,MATCH(LMP_BY_NODE!FC$1,DA_LMP_Basis!$C$23:$C$35,0),MATCH(LMP_BY_NODE!$A26,DA_LMP_Basis!$C$23:$AF$23,0)))</f>
        <v>196.3224412428921</v>
      </c>
      <c r="FD26" s="30">
        <f>ENERGY_PRICING!FF$20*(1+INDEX(DA_LMP_Basis!$C$23:$AF$35,MATCH(LMP_BY_NODE!FD$1,DA_LMP_Basis!$C$23:$C$35,0),MATCH(LMP_BY_NODE!$A26,DA_LMP_Basis!$C$23:$AF$23,0)))</f>
        <v>170.33595398186603</v>
      </c>
      <c r="FE26" s="30">
        <f>ENERGY_PRICING!FG$20*(1+INDEX(DA_LMP_Basis!$C$23:$AF$35,MATCH(LMP_BY_NODE!FE$1,DA_LMP_Basis!$C$23:$C$35,0),MATCH(LMP_BY_NODE!$A26,DA_LMP_Basis!$C$23:$AF$23,0)))</f>
        <v>103.18765186860436</v>
      </c>
      <c r="FF26" s="30">
        <f>ENERGY_PRICING!FH$20*(1+INDEX(DA_LMP_Basis!$C$23:$AF$35,MATCH(LMP_BY_NODE!FF$1,DA_LMP_Basis!$C$23:$C$35,0),MATCH(LMP_BY_NODE!$A26,DA_LMP_Basis!$C$23:$AF$23,0)))</f>
        <v>69.837621374974916</v>
      </c>
      <c r="FG26" s="30">
        <f>ENERGY_PRICING!FI$20*(1+INDEX(DA_LMP_Basis!$C$23:$AF$35,MATCH(LMP_BY_NODE!FG$1,DA_LMP_Basis!$C$23:$C$35,0),MATCH(LMP_BY_NODE!$A26,DA_LMP_Basis!$C$23:$AF$23,0)))</f>
        <v>48.710068896702822</v>
      </c>
      <c r="FH26" s="30">
        <f>ENERGY_PRICING!FJ$20*(1+INDEX(DA_LMP_Basis!$C$23:$AF$35,MATCH(LMP_BY_NODE!FH$1,DA_LMP_Basis!$C$23:$C$35,0),MATCH(LMP_BY_NODE!$A26,DA_LMP_Basis!$C$23:$AF$23,0)))</f>
        <v>49.780744229934768</v>
      </c>
      <c r="FI26" s="30">
        <f>ENERGY_PRICING!FK$20*(1+INDEX(DA_LMP_Basis!$C$23:$AF$35,MATCH(LMP_BY_NODE!FI$1,DA_LMP_Basis!$C$23:$C$35,0),MATCH(LMP_BY_NODE!$A26,DA_LMP_Basis!$C$23:$AF$23,0)))</f>
        <v>64.933390750962218</v>
      </c>
      <c r="FJ26" s="30">
        <f>ENERGY_PRICING!FL$20*(1+INDEX(DA_LMP_Basis!$C$23:$AF$35,MATCH(LMP_BY_NODE!FJ$1,DA_LMP_Basis!$C$23:$C$35,0),MATCH(LMP_BY_NODE!$A26,DA_LMP_Basis!$C$23:$AF$23,0)))</f>
        <v>64.958938999123944</v>
      </c>
      <c r="FK26" s="30">
        <f>ENERGY_PRICING!FM$20*(1+INDEX(DA_LMP_Basis!$C$23:$AF$35,MATCH(LMP_BY_NODE!FK$1,DA_LMP_Basis!$C$23:$C$35,0),MATCH(LMP_BY_NODE!$A26,DA_LMP_Basis!$C$23:$AF$23,0)))</f>
        <v>49.344402296306001</v>
      </c>
      <c r="FL26" s="30">
        <f>ENERGY_PRICING!FN$20*(1+INDEX(DA_LMP_Basis!$C$23:$AF$35,MATCH(LMP_BY_NODE!FL$1,DA_LMP_Basis!$C$23:$C$35,0),MATCH(LMP_BY_NODE!$A26,DA_LMP_Basis!$C$23:$AF$23,0)))</f>
        <v>49.181340569857078</v>
      </c>
      <c r="FM26" s="30">
        <f>ENERGY_PRICING!FO$20*(1+INDEX(DA_LMP_Basis!$C$23:$AF$35,MATCH(LMP_BY_NODE!FM$1,DA_LMP_Basis!$C$23:$C$35,0),MATCH(LMP_BY_NODE!$A26,DA_LMP_Basis!$C$23:$AF$23,0)))</f>
        <v>69.128839235213846</v>
      </c>
      <c r="FN26" s="30">
        <f>ENERGY_PRICING!FP$20*(1+INDEX(DA_LMP_Basis!$C$23:$AF$35,MATCH(LMP_BY_NODE!FN$1,DA_LMP_Basis!$C$23:$C$35,0),MATCH(LMP_BY_NODE!$A26,DA_LMP_Basis!$C$23:$AF$23,0)))</f>
        <v>107.37766247329303</v>
      </c>
      <c r="FO26" s="30">
        <f>ENERGY_PRICING!FQ$20*(1+INDEX(DA_LMP_Basis!$C$23:$AF$35,MATCH(LMP_BY_NODE!FO$1,DA_LMP_Basis!$C$23:$C$35,0),MATCH(LMP_BY_NODE!$A26,DA_LMP_Basis!$C$23:$AF$23,0)))</f>
        <v>196.61937994575317</v>
      </c>
      <c r="FP26" s="30">
        <f>ENERGY_PRICING!FR$20*(1+INDEX(DA_LMP_Basis!$C$23:$AF$35,MATCH(LMP_BY_NODE!FP$1,DA_LMP_Basis!$C$23:$C$35,0),MATCH(LMP_BY_NODE!$A26,DA_LMP_Basis!$C$23:$AF$23,0)))</f>
        <v>170.59915529420297</v>
      </c>
      <c r="FQ26" s="30">
        <f>ENERGY_PRICING!FS$20*(1+INDEX(DA_LMP_Basis!$C$23:$AF$35,MATCH(LMP_BY_NODE!FQ$1,DA_LMP_Basis!$C$23:$C$35,0),MATCH(LMP_BY_NODE!$A26,DA_LMP_Basis!$C$23:$AF$23,0)))</f>
        <v>103.50146683660311</v>
      </c>
      <c r="FR26" s="30">
        <f>ENERGY_PRICING!FT$20*(1+INDEX(DA_LMP_Basis!$C$23:$AF$35,MATCH(LMP_BY_NODE!FR$1,DA_LMP_Basis!$C$23:$C$35,0),MATCH(LMP_BY_NODE!$A26,DA_LMP_Basis!$C$23:$AF$23,0)))</f>
        <v>70.325460148126865</v>
      </c>
      <c r="FS26" s="30">
        <f>ENERGY_PRICING!FU$20*(1+INDEX(DA_LMP_Basis!$C$23:$AF$35,MATCH(LMP_BY_NODE!FS$1,DA_LMP_Basis!$C$23:$C$35,0),MATCH(LMP_BY_NODE!$A26,DA_LMP_Basis!$C$23:$AF$23,0)))</f>
        <v>49.07468508373961</v>
      </c>
      <c r="FT26" s="30">
        <f>ENERGY_PRICING!FV$20*(1+INDEX(DA_LMP_Basis!$C$23:$AF$35,MATCH(LMP_BY_NODE!FT$1,DA_LMP_Basis!$C$23:$C$35,0),MATCH(LMP_BY_NODE!$A26,DA_LMP_Basis!$C$23:$AF$23,0)))</f>
        <v>50.168702995865409</v>
      </c>
      <c r="FU26" s="30">
        <f>ENERGY_PRICING!FW$20*(1+INDEX(DA_LMP_Basis!$C$23:$AF$35,MATCH(LMP_BY_NODE!FU$1,DA_LMP_Basis!$C$23:$C$35,0),MATCH(LMP_BY_NODE!$A26,DA_LMP_Basis!$C$23:$AF$23,0)))</f>
        <v>65.437544516141386</v>
      </c>
      <c r="FV26" s="30">
        <f>ENERGY_PRICING!FX$20*(1+INDEX(DA_LMP_Basis!$C$23:$AF$35,MATCH(LMP_BY_NODE!FV$1,DA_LMP_Basis!$C$23:$C$35,0),MATCH(LMP_BY_NODE!$A26,DA_LMP_Basis!$C$23:$AF$23,0)))</f>
        <v>65.463291125198111</v>
      </c>
      <c r="FW26" s="30">
        <f>ENERGY_PRICING!FY$20*(1+INDEX(DA_LMP_Basis!$C$23:$AF$35,MATCH(LMP_BY_NODE!FW$1,DA_LMP_Basis!$C$23:$C$35,0),MATCH(LMP_BY_NODE!$A26,DA_LMP_Basis!$C$23:$AF$23,0)))</f>
        <v>49.685571343762938</v>
      </c>
      <c r="FX26" s="30">
        <f>ENERGY_PRICING!FZ$20*(1+INDEX(DA_LMP_Basis!$C$23:$AF$35,MATCH(LMP_BY_NODE!FX$1,DA_LMP_Basis!$C$23:$C$35,0),MATCH(LMP_BY_NODE!$A26,DA_LMP_Basis!$C$23:$AF$23,0)))</f>
        <v>49.521382202423965</v>
      </c>
      <c r="FY26" s="30">
        <f>ENERGY_PRICING!GA$20*(1+INDEX(DA_LMP_Basis!$C$23:$AF$35,MATCH(LMP_BY_NODE!FY$1,DA_LMP_Basis!$C$23:$C$35,0),MATCH(LMP_BY_NODE!$A26,DA_LMP_Basis!$C$23:$AF$23,0)))</f>
        <v>69.31641347725116</v>
      </c>
      <c r="FZ26" s="30">
        <f>ENERGY_PRICING!GB$20*(1+INDEX(DA_LMP_Basis!$C$23:$AF$35,MATCH(LMP_BY_NODE!FZ$1,DA_LMP_Basis!$C$23:$C$35,0),MATCH(LMP_BY_NODE!$A26,DA_LMP_Basis!$C$23:$AF$23,0)))</f>
        <v>107.64061666382538</v>
      </c>
      <c r="GA26" s="30">
        <f>ENERGY_PRICING!GC$20*(1+INDEX(DA_LMP_Basis!$C$23:$AF$35,MATCH(LMP_BY_NODE!GA$1,DA_LMP_Basis!$C$23:$C$35,0),MATCH(LMP_BY_NODE!$A26,DA_LMP_Basis!$C$23:$AF$23,0)))</f>
        <v>197.54044395959244</v>
      </c>
      <c r="GB26" s="30">
        <f>ENERGY_PRICING!GD$20*(1+INDEX(DA_LMP_Basis!$C$23:$AF$35,MATCH(LMP_BY_NODE!GB$1,DA_LMP_Basis!$C$23:$C$35,0),MATCH(LMP_BY_NODE!$A26,DA_LMP_Basis!$C$23:$AF$23,0)))</f>
        <v>171.41557044942863</v>
      </c>
      <c r="GC26" s="30">
        <f>ENERGY_PRICING!GE$20*(1+INDEX(DA_LMP_Basis!$C$23:$AF$35,MATCH(LMP_BY_NODE!GC$1,DA_LMP_Basis!$C$23:$C$35,0),MATCH(LMP_BY_NODE!$A26,DA_LMP_Basis!$C$23:$AF$23,0)))</f>
        <v>104.4748787604876</v>
      </c>
      <c r="GD26" s="30">
        <f>ENERGY_PRICING!GF$20*(1+INDEX(DA_LMP_Basis!$C$23:$AF$35,MATCH(LMP_BY_NODE!GD$1,DA_LMP_Basis!$C$23:$C$35,0),MATCH(LMP_BY_NODE!$A26,DA_LMP_Basis!$C$23:$AF$23,0)))</f>
        <v>71.8386705655507</v>
      </c>
      <c r="GE26" s="30">
        <f>ENERGY_PRICING!GG$20*(1+INDEX(DA_LMP_Basis!$C$23:$AF$35,MATCH(LMP_BY_NODE!GE$1,DA_LMP_Basis!$C$23:$C$35,0),MATCH(LMP_BY_NODE!$A26,DA_LMP_Basis!$C$23:$AF$23,0)))</f>
        <v>50.205675572709168</v>
      </c>
      <c r="GF26" s="30">
        <f>ENERGY_PRICING!GH$20*(1+INDEX(DA_LMP_Basis!$C$23:$AF$35,MATCH(LMP_BY_NODE!GF$1,DA_LMP_Basis!$C$23:$C$35,0),MATCH(LMP_BY_NODE!$A26,DA_LMP_Basis!$C$23:$AF$23,0)))</f>
        <v>51.372099032519287</v>
      </c>
      <c r="GG26" s="30">
        <f>ENERGY_PRICING!GI$20*(1+INDEX(DA_LMP_Basis!$C$23:$AF$35,MATCH(LMP_BY_NODE!GG$1,DA_LMP_Basis!$C$23:$C$35,0),MATCH(LMP_BY_NODE!$A26,DA_LMP_Basis!$C$23:$AF$23,0)))</f>
        <v>67.001361849731879</v>
      </c>
      <c r="GH26" s="30">
        <f>ENERGY_PRICING!GJ$20*(1+INDEX(DA_LMP_Basis!$C$23:$AF$35,MATCH(LMP_BY_NODE!GH$1,DA_LMP_Basis!$C$23:$C$35,0),MATCH(LMP_BY_NODE!$A26,DA_LMP_Basis!$C$23:$AF$23,0)))</f>
        <v>67.027723747669356</v>
      </c>
      <c r="GI26" s="30">
        <f>ENERGY_PRICING!GK$20*(1+INDEX(DA_LMP_Basis!$C$23:$AF$35,MATCH(LMP_BY_NODE!GI$1,DA_LMP_Basis!$C$23:$C$35,0),MATCH(LMP_BY_NODE!$A26,DA_LMP_Basis!$C$23:$AF$23,0)))</f>
        <v>50.743831951829868</v>
      </c>
      <c r="GJ26" s="30">
        <f>ENERGY_PRICING!GL$20*(1+INDEX(DA_LMP_Basis!$C$23:$AF$35,MATCH(LMP_BY_NODE!GJ$1,DA_LMP_Basis!$C$23:$C$35,0),MATCH(LMP_BY_NODE!$A26,DA_LMP_Basis!$C$23:$AF$23,0)))</f>
        <v>50.576145720775472</v>
      </c>
      <c r="GK26" s="30">
        <f>ENERGY_PRICING!GM$20*(1+INDEX(DA_LMP_Basis!$C$23:$AF$35,MATCH(LMP_BY_NODE!GK$1,DA_LMP_Basis!$C$23:$C$35,0),MATCH(LMP_BY_NODE!$A26,DA_LMP_Basis!$C$23:$AF$23,0)))</f>
        <v>69.898243607844009</v>
      </c>
      <c r="GL26" s="30">
        <f>ENERGY_PRICING!GN$20*(1+INDEX(DA_LMP_Basis!$C$23:$AF$35,MATCH(LMP_BY_NODE!GL$1,DA_LMP_Basis!$C$23:$C$35,0),MATCH(LMP_BY_NODE!$A26,DA_LMP_Basis!$C$23:$AF$23,0)))</f>
        <v>108.45626528037134</v>
      </c>
      <c r="GM26" s="30">
        <f>ENERGY_PRICING!GO$20*(1+INDEX(DA_LMP_Basis!$C$23:$AF$35,MATCH(LMP_BY_NODE!GM$1,DA_LMP_Basis!$C$23:$C$35,0),MATCH(LMP_BY_NODE!$A26,DA_LMP_Basis!$C$23:$AF$23,0)))</f>
        <v>198.83626290943133</v>
      </c>
      <c r="GN26" s="30">
        <f>ENERGY_PRICING!GP$20*(1+INDEX(DA_LMP_Basis!$C$23:$AF$35,MATCH(LMP_BY_NODE!GN$1,DA_LMP_Basis!$C$23:$C$35,0),MATCH(LMP_BY_NODE!$A26,DA_LMP_Basis!$C$23:$AF$23,0)))</f>
        <v>172.56416187541134</v>
      </c>
      <c r="GO26" s="30">
        <f>ENERGY_PRICING!GQ$20*(1+INDEX(DA_LMP_Basis!$C$23:$AF$35,MATCH(LMP_BY_NODE!GO$1,DA_LMP_Basis!$C$23:$C$35,0),MATCH(LMP_BY_NODE!$A26,DA_LMP_Basis!$C$23:$AF$23,0)))</f>
        <v>105.84434450664233</v>
      </c>
      <c r="GP26" s="30">
        <f>ENERGY_PRICING!GR$20*(1+INDEX(DA_LMP_Basis!$C$23:$AF$35,MATCH(LMP_BY_NODE!GP$1,DA_LMP_Basis!$C$23:$C$35,0),MATCH(LMP_BY_NODE!$A26,DA_LMP_Basis!$C$23:$AF$23,0)))</f>
        <v>73.967563568131624</v>
      </c>
      <c r="GQ26" s="30">
        <f>ENERGY_PRICING!GS$20*(1+INDEX(DA_LMP_Basis!$C$23:$AF$35,MATCH(LMP_BY_NODE!GQ$1,DA_LMP_Basis!$C$23:$C$35,0),MATCH(LMP_BY_NODE!$A26,DA_LMP_Basis!$C$23:$AF$23,0)))</f>
        <v>51.796834151997778</v>
      </c>
      <c r="GR26" s="30">
        <f>ENERGY_PRICING!GT$20*(1+INDEX(DA_LMP_Basis!$C$23:$AF$35,MATCH(LMP_BY_NODE!GR$1,DA_LMP_Basis!$C$23:$C$35,0),MATCH(LMP_BY_NODE!$A26,DA_LMP_Basis!$C$23:$AF$23,0)))</f>
        <v>53.065122932082119</v>
      </c>
      <c r="GS26" s="30">
        <f>ENERGY_PRICING!GU$20*(1+INDEX(DA_LMP_Basis!$C$23:$AF$35,MATCH(LMP_BY_NODE!GS$1,DA_LMP_Basis!$C$23:$C$35,0),MATCH(LMP_BY_NODE!$A26,DA_LMP_Basis!$C$23:$AF$23,0)))</f>
        <v>69.201452293507288</v>
      </c>
      <c r="GT26" s="30">
        <f>ENERGY_PRICING!GV$20*(1+INDEX(DA_LMP_Basis!$C$23:$AF$35,MATCH(LMP_BY_NODE!GT$1,DA_LMP_Basis!$C$23:$C$35,0),MATCH(LMP_BY_NODE!$A26,DA_LMP_Basis!$C$23:$AF$23,0)))</f>
        <v>69.228679823995066</v>
      </c>
      <c r="GU26" s="30">
        <f>ENERGY_PRICING!GW$20*(1+INDEX(DA_LMP_Basis!$C$23:$AF$35,MATCH(LMP_BY_NODE!GU$1,DA_LMP_Basis!$C$23:$C$35,0),MATCH(LMP_BY_NODE!$A26,DA_LMP_Basis!$C$23:$AF$23,0)))</f>
        <v>52.232668915598701</v>
      </c>
      <c r="GV26" s="30">
        <f>ENERGY_PRICING!GX$20*(1+INDEX(DA_LMP_Basis!$C$23:$AF$35,MATCH(LMP_BY_NODE!GV$1,DA_LMP_Basis!$C$23:$C$35,0),MATCH(LMP_BY_NODE!$A26,DA_LMP_Basis!$C$23:$AF$23,0)))</f>
        <v>52.060062727782942</v>
      </c>
      <c r="GW26" s="30">
        <f>ENERGY_PRICING!GY$20*(1+INDEX(DA_LMP_Basis!$C$23:$AF$35,MATCH(LMP_BY_NODE!GW$1,DA_LMP_Basis!$C$23:$C$35,0),MATCH(LMP_BY_NODE!$A26,DA_LMP_Basis!$C$23:$AF$23,0)))</f>
        <v>70.716803987449794</v>
      </c>
      <c r="GX26" s="30">
        <f>ENERGY_PRICING!GZ$20*(1+INDEX(DA_LMP_Basis!$C$23:$AF$35,MATCH(LMP_BY_NODE!GX$1,DA_LMP_Basis!$C$23:$C$35,0),MATCH(LMP_BY_NODE!$A26,DA_LMP_Basis!$C$23:$AF$23,0)))</f>
        <v>109.60377828473307</v>
      </c>
      <c r="GY26" s="30">
        <f>ENERGY_PRICING!HA$20*(1+INDEX(DA_LMP_Basis!$C$23:$AF$35,MATCH(LMP_BY_NODE!GY$1,DA_LMP_Basis!$C$23:$C$35,0),MATCH(LMP_BY_NODE!$A26,DA_LMP_Basis!$C$23:$AF$23,0)))</f>
        <v>200.63379494673788</v>
      </c>
      <c r="GZ26" s="30">
        <f>ENERGY_PRICING!HB$20*(1+INDEX(DA_LMP_Basis!$C$23:$AF$35,MATCH(LMP_BY_NODE!GZ$1,DA_LMP_Basis!$C$23:$C$35,0),MATCH(LMP_BY_NODE!$A26,DA_LMP_Basis!$C$23:$AF$23,0)))</f>
        <v>174.15746307403657</v>
      </c>
      <c r="HA26" s="30">
        <f>ENERGY_PRICING!HC$20*(1+INDEX(DA_LMP_Basis!$C$23:$AF$35,MATCH(LMP_BY_NODE!HA$1,DA_LMP_Basis!$C$23:$C$35,0),MATCH(LMP_BY_NODE!$A26,DA_LMP_Basis!$C$23:$AF$23,0)))</f>
        <v>107.74403778787821</v>
      </c>
      <c r="HB26" s="30">
        <f>ENERGY_PRICING!HD$20*(1+INDEX(DA_LMP_Basis!$C$23:$AF$35,MATCH(LMP_BY_NODE!HB$1,DA_LMP_Basis!$C$23:$C$35,0),MATCH(LMP_BY_NODE!$A26,DA_LMP_Basis!$C$23:$AF$23,0)))</f>
        <v>76.920717924002659</v>
      </c>
      <c r="HC26" s="30">
        <f>ENERGY_PRICING!HE$20*(1+INDEX(DA_LMP_Basis!$C$23:$AF$35,MATCH(LMP_BY_NODE!HC$1,DA_LMP_Basis!$C$23:$C$35,0),MATCH(LMP_BY_NODE!$A26,DA_LMP_Basis!$C$23:$AF$23,0)))</f>
        <v>54.004054939332356</v>
      </c>
      <c r="HD26" s="30">
        <f>ENERGY_PRICING!HF$20*(1+INDEX(DA_LMP_Basis!$C$23:$AF$35,MATCH(LMP_BY_NODE!HD$1,DA_LMP_Basis!$C$23:$C$35,0),MATCH(LMP_BY_NODE!$A26,DA_LMP_Basis!$C$23:$AF$23,0)))</f>
        <v>55.413649089820638</v>
      </c>
      <c r="HE26" s="30">
        <f>ENERGY_PRICING!HG$20*(1+INDEX(DA_LMP_Basis!$C$23:$AF$35,MATCH(LMP_BY_NODE!HE$1,DA_LMP_Basis!$C$23:$C$35,0),MATCH(LMP_BY_NODE!$A26,DA_LMP_Basis!$C$23:$AF$23,0)))</f>
        <v>72.253370200827547</v>
      </c>
      <c r="HF26" s="30">
        <f>ENERGY_PRICING!HH$20*(1+INDEX(DA_LMP_Basis!$C$23:$AF$35,MATCH(LMP_BY_NODE!HF$1,DA_LMP_Basis!$C$23:$C$35,0),MATCH(LMP_BY_NODE!$A26,DA_LMP_Basis!$C$23:$AF$23,0)))</f>
        <v>72.281798518077935</v>
      </c>
      <c r="HG26" s="30">
        <f>ENERGY_PRICING!HI$20*(1+INDEX(DA_LMP_Basis!$C$23:$AF$35,MATCH(LMP_BY_NODE!HG$1,DA_LMP_Basis!$C$23:$C$35,0),MATCH(LMP_BY_NODE!$A26,DA_LMP_Basis!$C$23:$AF$23,0)))</f>
        <v>54.297951369627839</v>
      </c>
      <c r="HH26" s="30">
        <f>ENERGY_PRICING!HJ$20*(1+INDEX(DA_LMP_Basis!$C$23:$AF$35,MATCH(LMP_BY_NODE!HH$1,DA_LMP_Basis!$C$23:$C$35,0),MATCH(LMP_BY_NODE!$A26,DA_LMP_Basis!$C$23:$AF$23,0)))</f>
        <v>54.118520324140555</v>
      </c>
      <c r="HI26" s="30">
        <f>ENERGY_PRICING!HK$20*(1+INDEX(DA_LMP_Basis!$C$23:$AF$35,MATCH(LMP_BY_NODE!HI$1,DA_LMP_Basis!$C$23:$C$35,0),MATCH(LMP_BY_NODE!$A26,DA_LMP_Basis!$C$23:$AF$23,0)))</f>
        <v>71.852293252361491</v>
      </c>
      <c r="HJ26" s="30">
        <f>ENERGY_PRICING!HL$20*(1+INDEX(DA_LMP_Basis!$C$23:$AF$35,MATCH(LMP_BY_NODE!HJ$1,DA_LMP_Basis!$C$23:$C$35,0),MATCH(LMP_BY_NODE!$A26,DA_LMP_Basis!$C$23:$AF$23,0)))</f>
        <v>111.19558352019631</v>
      </c>
      <c r="HK26" s="30">
        <f>ENERGY_PRICING!HM$20*(1+INDEX(DA_LMP_Basis!$C$23:$AF$35,MATCH(LMP_BY_NODE!HK$1,DA_LMP_Basis!$C$23:$C$35,0),MATCH(LMP_BY_NODE!$A26,DA_LMP_Basis!$C$23:$AF$23,0)))</f>
        <v>202.32904360499978</v>
      </c>
      <c r="HL26" s="30">
        <f>ENERGY_PRICING!HN$20*(1+INDEX(DA_LMP_Basis!$C$23:$AF$35,MATCH(LMP_BY_NODE!HL$1,DA_LMP_Basis!$C$23:$C$35,0),MATCH(LMP_BY_NODE!$A26,DA_LMP_Basis!$C$23:$AF$23,0)))</f>
        <v>175.66010206077965</v>
      </c>
      <c r="HM26" s="30">
        <f>ENERGY_PRICING!HO$20*(1+INDEX(DA_LMP_Basis!$C$23:$AF$35,MATCH(LMP_BY_NODE!HM$1,DA_LMP_Basis!$C$23:$C$35,0),MATCH(LMP_BY_NODE!$A26,DA_LMP_Basis!$C$23:$AF$23,0)))</f>
        <v>109.53563449897207</v>
      </c>
      <c r="HN26" s="30">
        <f>ENERGY_PRICING!HP$20*(1+INDEX(DA_LMP_Basis!$C$23:$AF$35,MATCH(LMP_BY_NODE!HN$1,DA_LMP_Basis!$C$23:$C$35,0),MATCH(LMP_BY_NODE!$A26,DA_LMP_Basis!$C$23:$AF$23,0)))</f>
        <v>79.705831543970305</v>
      </c>
      <c r="HO26" s="30">
        <f>ENERGY_PRICING!HQ$20*(1+INDEX(DA_LMP_Basis!$C$23:$AF$35,MATCH(LMP_BY_NODE!HO$1,DA_LMP_Basis!$C$23:$C$35,0),MATCH(LMP_BY_NODE!$A26,DA_LMP_Basis!$C$23:$AF$23,0)))</f>
        <v>56.085680190264462</v>
      </c>
      <c r="HP26" s="30">
        <f>ENERGY_PRICING!HR$20*(1+INDEX(DA_LMP_Basis!$C$23:$AF$35,MATCH(LMP_BY_NODE!HP$1,DA_LMP_Basis!$C$23:$C$35,0),MATCH(LMP_BY_NODE!$A26,DA_LMP_Basis!$C$23:$AF$23,0)))</f>
        <v>57.628539136378521</v>
      </c>
      <c r="HQ26" s="30">
        <f>ENERGY_PRICING!HS$20*(1+INDEX(DA_LMP_Basis!$C$23:$AF$35,MATCH(LMP_BY_NODE!HQ$1,DA_LMP_Basis!$C$23:$C$35,0),MATCH(LMP_BY_NODE!$A26,DA_LMP_Basis!$C$23:$AF$23,0)))</f>
        <v>75.131627517043555</v>
      </c>
      <c r="HR26" s="30">
        <f>ENERGY_PRICING!HT$20*(1+INDEX(DA_LMP_Basis!$C$23:$AF$35,MATCH(LMP_BY_NODE!HR$1,DA_LMP_Basis!$C$23:$C$35,0),MATCH(LMP_BY_NODE!$A26,DA_LMP_Basis!$C$23:$AF$23,0)))</f>
        <v>75.161188293747202</v>
      </c>
      <c r="HS26" s="30">
        <f>ENERGY_PRICING!HU$20*(1+INDEX(DA_LMP_Basis!$C$23:$AF$35,MATCH(LMP_BY_NODE!HS$1,DA_LMP_Basis!$C$23:$C$35,0),MATCH(LMP_BY_NODE!$A26,DA_LMP_Basis!$C$23:$AF$23,0)))</f>
        <v>56.245714878961991</v>
      </c>
      <c r="HT26" s="30">
        <f>ENERGY_PRICING!HV$20*(1+INDEX(DA_LMP_Basis!$C$23:$AF$35,MATCH(LMP_BY_NODE!HT$1,DA_LMP_Basis!$C$23:$C$35,0),MATCH(LMP_BY_NODE!$A26,DA_LMP_Basis!$C$23:$AF$23,0)))</f>
        <v>56.059847324655749</v>
      </c>
      <c r="HU26" s="30">
        <f>ENERGY_PRICING!HW$20*(1+INDEX(DA_LMP_Basis!$C$23:$AF$35,MATCH(LMP_BY_NODE!HU$1,DA_LMP_Basis!$C$23:$C$35,0),MATCH(LMP_BY_NODE!$A26,DA_LMP_Basis!$C$23:$AF$23,0)))</f>
        <v>72.92317077379731</v>
      </c>
      <c r="HV26" s="30">
        <f>ENERGY_PRICING!HX$20*(1+INDEX(DA_LMP_Basis!$C$23:$AF$35,MATCH(LMP_BY_NODE!HV$1,DA_LMP_Basis!$C$23:$C$35,0),MATCH(LMP_BY_NODE!$A26,DA_LMP_Basis!$C$23:$AF$23,0)))</f>
        <v>112.69681166724889</v>
      </c>
      <c r="HW26" s="30">
        <f>ENERGY_PRICING!HY$20*(1+INDEX(DA_LMP_Basis!$C$23:$AF$35,MATCH(LMP_BY_NODE!HW$1,DA_LMP_Basis!$C$23:$C$35,0),MATCH(LMP_BY_NODE!$A26,DA_LMP_Basis!$C$23:$AF$23,0)))</f>
        <v>204.05927186756963</v>
      </c>
      <c r="HX26" s="30">
        <f>ENERGY_PRICING!HZ$20*(1+INDEX(DA_LMP_Basis!$C$23:$AF$35,MATCH(LMP_BY_NODE!HX$1,DA_LMP_Basis!$C$23:$C$35,0),MATCH(LMP_BY_NODE!$A26,DA_LMP_Basis!$C$23:$AF$23,0)))</f>
        <v>177.1937463616504</v>
      </c>
      <c r="HY26" s="30">
        <f>ENERGY_PRICING!IA$20*(1+INDEX(DA_LMP_Basis!$C$23:$AF$35,MATCH(LMP_BY_NODE!HY$1,DA_LMP_Basis!$C$23:$C$35,0),MATCH(LMP_BY_NODE!$A26,DA_LMP_Basis!$C$23:$AF$23,0)))</f>
        <v>111.36419885120105</v>
      </c>
      <c r="HZ26" s="30">
        <f>ENERGY_PRICING!IB$20*(1+INDEX(DA_LMP_Basis!$C$23:$AF$35,MATCH(LMP_BY_NODE!HZ$1,DA_LMP_Basis!$C$23:$C$35,0),MATCH(LMP_BY_NODE!$A26,DA_LMP_Basis!$C$23:$AF$23,0)))</f>
        <v>82.548412941248515</v>
      </c>
      <c r="IA26" s="30">
        <f>ENERGY_PRICING!IC$20*(1+INDEX(DA_LMP_Basis!$C$23:$AF$35,MATCH(LMP_BY_NODE!IA$1,DA_LMP_Basis!$C$23:$C$35,0),MATCH(LMP_BY_NODE!$A26,DA_LMP_Basis!$C$23:$AF$23,0)))</f>
        <v>58.210257504447036</v>
      </c>
      <c r="IB26" s="30">
        <f>ENERGY_PRICING!ID$20*(1+INDEX(DA_LMP_Basis!$C$23:$AF$35,MATCH(LMP_BY_NODE!IB$1,DA_LMP_Basis!$C$23:$C$35,0),MATCH(LMP_BY_NODE!$A26,DA_LMP_Basis!$C$23:$AF$23,0)))</f>
        <v>59.889131019676718</v>
      </c>
      <c r="IC26" s="30">
        <f>ENERGY_PRICING!IE$20*(1+INDEX(DA_LMP_Basis!$C$23:$AF$35,MATCH(LMP_BY_NODE!IC$1,DA_LMP_Basis!$C$23:$C$35,0),MATCH(LMP_BY_NODE!$A26,DA_LMP_Basis!$C$23:$AF$23,0)))</f>
        <v>78.069274528999344</v>
      </c>
      <c r="ID26" s="30">
        <f>ENERGY_PRICING!IF$20*(1+INDEX(DA_LMP_Basis!$C$23:$AF$35,MATCH(LMP_BY_NODE!ID$1,DA_LMP_Basis!$C$23:$C$35,0),MATCH(LMP_BY_NODE!$A26,DA_LMP_Basis!$C$23:$AF$23,0)))</f>
        <v>78.099991132220069</v>
      </c>
      <c r="IE26" s="30">
        <f>ENERGY_PRICING!IG$20*(1+INDEX(DA_LMP_Basis!$C$23:$AF$35,MATCH(LMP_BY_NODE!IE$1,DA_LMP_Basis!$C$23:$C$35,0),MATCH(LMP_BY_NODE!$A26,DA_LMP_Basis!$C$23:$AF$23,0)))</f>
        <v>58.233668360728679</v>
      </c>
      <c r="IF26" s="30">
        <f>ENERGY_PRICING!IH$20*(1+INDEX(DA_LMP_Basis!$C$23:$AF$35,MATCH(LMP_BY_NODE!IF$1,DA_LMP_Basis!$C$23:$C$35,0),MATCH(LMP_BY_NODE!$A26,DA_LMP_Basis!$C$23:$AF$23,0)))</f>
        <v>58.041231487274736</v>
      </c>
      <c r="IG26" s="30">
        <f>ENERGY_PRICING!II$20*(1+INDEX(DA_LMP_Basis!$C$23:$AF$35,MATCH(LMP_BY_NODE!IG$1,DA_LMP_Basis!$C$23:$C$35,0),MATCH(LMP_BY_NODE!$A26,DA_LMP_Basis!$C$23:$AF$23,0)))</f>
        <v>74.016144683146209</v>
      </c>
      <c r="IH26" s="30">
        <f>ENERGY_PRICING!IJ$20*(1+INDEX(DA_LMP_Basis!$C$23:$AF$35,MATCH(LMP_BY_NODE!IH$1,DA_LMP_Basis!$C$23:$C$35,0),MATCH(LMP_BY_NODE!$A26,DA_LMP_Basis!$C$23:$AF$23,0)))</f>
        <v>114.22901601729323</v>
      </c>
      <c r="II26" s="30">
        <f>ENERGY_PRICING!IK$20*(1+INDEX(DA_LMP_Basis!$C$23:$AF$35,MATCH(LMP_BY_NODE!II$1,DA_LMP_Basis!$C$23:$C$35,0),MATCH(LMP_BY_NODE!$A26,DA_LMP_Basis!$C$23:$AF$23,0)))</f>
        <v>204.85287505521478</v>
      </c>
      <c r="IJ26" s="30">
        <f>ENERGY_PRICING!IL$20*(1+INDEX(DA_LMP_Basis!$C$23:$AF$35,MATCH(LMP_BY_NODE!IJ$1,DA_LMP_Basis!$C$23:$C$35,0),MATCH(LMP_BY_NODE!$A26,DA_LMP_Basis!$C$23:$AF$23,0)))</f>
        <v>177.89718245283822</v>
      </c>
      <c r="IK26" s="30">
        <f>ENERGY_PRICING!IM$20*(1+INDEX(DA_LMP_Basis!$C$23:$AF$35,MATCH(LMP_BY_NODE!IK$1,DA_LMP_Basis!$C$23:$C$35,0),MATCH(LMP_BY_NODE!$A26,DA_LMP_Basis!$C$23:$AF$23,0)))</f>
        <v>112.20290581844702</v>
      </c>
      <c r="IL26" s="30">
        <f>ENERGY_PRICING!IN$20*(1+INDEX(DA_LMP_Basis!$C$23:$AF$35,MATCH(LMP_BY_NODE!IL$1,DA_LMP_Basis!$C$23:$C$35,0),MATCH(LMP_BY_NODE!$A26,DA_LMP_Basis!$C$23:$AF$23,0)))</f>
        <v>83.852218749315853</v>
      </c>
      <c r="IM26" s="30">
        <f>ENERGY_PRICING!IO$20*(1+INDEX(DA_LMP_Basis!$C$23:$AF$35,MATCH(LMP_BY_NODE!IM$1,DA_LMP_Basis!$C$23:$C$35,0),MATCH(LMP_BY_NODE!$A26,DA_LMP_Basis!$C$23:$AF$23,0)))</f>
        <v>59.184736632668901</v>
      </c>
      <c r="IN26" s="30">
        <f>ENERGY_PRICING!IP$20*(1+INDEX(DA_LMP_Basis!$C$23:$AF$35,MATCH(LMP_BY_NODE!IN$1,DA_LMP_Basis!$C$23:$C$35,0),MATCH(LMP_BY_NODE!$A26,DA_LMP_Basis!$C$23:$AF$23,0)))</f>
        <v>60.925995902397815</v>
      </c>
      <c r="IO26" s="30">
        <f>ENERGY_PRICING!IQ$20*(1+INDEX(DA_LMP_Basis!$C$23:$AF$35,MATCH(LMP_BY_NODE!IO$1,DA_LMP_Basis!$C$23:$C$35,0),MATCH(LMP_BY_NODE!$A26,DA_LMP_Basis!$C$23:$AF$23,0)))</f>
        <v>79.416684049059896</v>
      </c>
      <c r="IP26" s="30">
        <f>ENERGY_PRICING!IR$20*(1+INDEX(DA_LMP_Basis!$C$23:$AF$35,MATCH(LMP_BY_NODE!IP$1,DA_LMP_Basis!$C$23:$C$35,0),MATCH(LMP_BY_NODE!$A26,DA_LMP_Basis!$C$23:$AF$23,0)))</f>
        <v>79.447930794822</v>
      </c>
      <c r="IQ26" s="30">
        <f>ENERGY_PRICING!IS$20*(1+INDEX(DA_LMP_Basis!$C$23:$AF$35,MATCH(LMP_BY_NODE!IQ$1,DA_LMP_Basis!$C$23:$C$35,0),MATCH(LMP_BY_NODE!$A26,DA_LMP_Basis!$C$23:$AF$23,0)))</f>
        <v>59.145482283868006</v>
      </c>
      <c r="IR26" s="30">
        <f>ENERGY_PRICING!IT$20*(1+INDEX(DA_LMP_Basis!$C$23:$AF$35,MATCH(LMP_BY_NODE!IR$1,DA_LMP_Basis!$C$23:$C$35,0),MATCH(LMP_BY_NODE!$A26,DA_LMP_Basis!$C$23:$AF$23,0)))</f>
        <v>58.950032263114913</v>
      </c>
      <c r="IS26" s="30">
        <f>ENERGY_PRICING!IU$20*(1+INDEX(DA_LMP_Basis!$C$23:$AF$35,MATCH(LMP_BY_NODE!IS$1,DA_LMP_Basis!$C$23:$C$35,0),MATCH(LMP_BY_NODE!$A26,DA_LMP_Basis!$C$23:$AF$23,0)))</f>
        <v>74.517458641099921</v>
      </c>
      <c r="IT26" s="30">
        <f>ENERGY_PRICING!IV$20*(1+INDEX(DA_LMP_Basis!$C$23:$AF$35,MATCH(LMP_BY_NODE!IT$1,DA_LMP_Basis!$C$23:$C$35,0),MATCH(LMP_BY_NODE!$A26,DA_LMP_Basis!$C$23:$AF$23,0)))</f>
        <v>114.93179164674281</v>
      </c>
      <c r="IU26" s="30">
        <f>ENERGY_PRICING!IW$20*(1+INDEX(DA_LMP_Basis!$C$23:$AF$35,MATCH(LMP_BY_NODE!IU$1,DA_LMP_Basis!$C$23:$C$35,0),MATCH(LMP_BY_NODE!$A26,DA_LMP_Basis!$C$23:$AF$23,0)))</f>
        <v>205.96539257341962</v>
      </c>
      <c r="IV26" s="30">
        <f>ENERGY_PRICING!IX$20*(1+INDEX(DA_LMP_Basis!$C$23:$AF$35,MATCH(LMP_BY_NODE!IV$1,DA_LMP_Basis!$C$23:$C$35,0),MATCH(LMP_BY_NODE!$A26,DA_LMP_Basis!$C$23:$AF$23,0)))</f>
        <v>178.88329867133044</v>
      </c>
      <c r="IW26" s="30">
        <f>ENERGY_PRICING!IY$20*(1+INDEX(DA_LMP_Basis!$C$23:$AF$35,MATCH(LMP_BY_NODE!IW$1,DA_LMP_Basis!$C$23:$C$35,0),MATCH(LMP_BY_NODE!$A26,DA_LMP_Basis!$C$23:$AF$23,0)))</f>
        <v>113.37865234798191</v>
      </c>
      <c r="IX26" s="30">
        <f>ENERGY_PRICING!IZ$20*(1+INDEX(DA_LMP_Basis!$C$23:$AF$35,MATCH(LMP_BY_NODE!IX$1,DA_LMP_Basis!$C$23:$C$35,0),MATCH(LMP_BY_NODE!$A26,DA_LMP_Basis!$C$23:$AF$23,0)))</f>
        <v>85.679966954456262</v>
      </c>
      <c r="IY26" s="30">
        <f>ENERGY_PRICING!JA$20*(1+INDEX(DA_LMP_Basis!$C$23:$AF$35,MATCH(LMP_BY_NODE!IY$1,DA_LMP_Basis!$C$23:$C$35,0),MATCH(LMP_BY_NODE!$A26,DA_LMP_Basis!$C$23:$AF$23,0)))</f>
        <v>60.550816202596927</v>
      </c>
      <c r="IZ26" s="30">
        <f>ENERGY_PRICING!JB$20*(1+INDEX(DA_LMP_Basis!$C$23:$AF$35,MATCH(LMP_BY_NODE!IZ$1,DA_LMP_Basis!$C$23:$C$35,0),MATCH(LMP_BY_NODE!$A26,DA_LMP_Basis!$C$23:$AF$23,0)))</f>
        <v>62.379531326646173</v>
      </c>
      <c r="JA26" s="30">
        <f>ENERGY_PRICING!JC$20*(1+INDEX(DA_LMP_Basis!$C$23:$AF$35,MATCH(LMP_BY_NODE!JA$1,DA_LMP_Basis!$C$23:$C$35,0),MATCH(LMP_BY_NODE!$A26,DA_LMP_Basis!$C$23:$AF$23,0)))</f>
        <v>81.305558386512303</v>
      </c>
      <c r="JB26" s="30">
        <f>ENERGY_PRICING!JD$20*(1+INDEX(DA_LMP_Basis!$C$23:$AF$35,MATCH(LMP_BY_NODE!JB$1,DA_LMP_Basis!$C$23:$C$35,0),MATCH(LMP_BY_NODE!$A26,DA_LMP_Basis!$C$23:$AF$23,0)))</f>
        <v>81.337548315862421</v>
      </c>
      <c r="JC26" s="30">
        <f>ENERGY_PRICING!JE$20*(1+INDEX(DA_LMP_Basis!$C$23:$AF$35,MATCH(LMP_BY_NODE!JC$1,DA_LMP_Basis!$C$23:$C$35,0),MATCH(LMP_BY_NODE!$A26,DA_LMP_Basis!$C$23:$AF$23,0)))</f>
        <v>60.423714249953747</v>
      </c>
      <c r="JD26" s="30">
        <f>ENERGY_PRICING!JF$20*(1+INDEX(DA_LMP_Basis!$C$23:$AF$35,MATCH(LMP_BY_NODE!JD$1,DA_LMP_Basis!$C$23:$C$35,0),MATCH(LMP_BY_NODE!$A26,DA_LMP_Basis!$C$23:$AF$23,0)))</f>
        <v>60.224040230094531</v>
      </c>
      <c r="JE26" s="30">
        <f>ENERGY_PRICING!JG$20*(1+INDEX(DA_LMP_Basis!$C$23:$AF$35,MATCH(LMP_BY_NODE!JE$1,DA_LMP_Basis!$C$23:$C$35,0),MATCH(LMP_BY_NODE!$A26,DA_LMP_Basis!$C$23:$AF$23,0)))</f>
        <v>75.220228701788614</v>
      </c>
      <c r="JF26" s="30">
        <f>ENERGY_PRICING!JH$20*(1+INDEX(DA_LMP_Basis!$C$23:$AF$35,MATCH(LMP_BY_NODE!JF$1,DA_LMP_Basis!$C$23:$C$35,0),MATCH(LMP_BY_NODE!$A26,DA_LMP_Basis!$C$23:$AF$23,0)))</f>
        <v>115.91698199287795</v>
      </c>
      <c r="JG26" s="30">
        <f>ENERGY_PRICING!JI$20*(1+INDEX(DA_LMP_Basis!$C$23:$AF$35,MATCH(LMP_BY_NODE!JG$1,DA_LMP_Basis!$C$23:$C$35,0),MATCH(LMP_BY_NODE!$A26,DA_LMP_Basis!$C$23:$AF$23,0)))</f>
        <v>207.40031036213233</v>
      </c>
      <c r="JH26" s="30">
        <f>ENERGY_PRICING!JJ$20*(1+INDEX(DA_LMP_Basis!$C$23:$AF$35,MATCH(LMP_BY_NODE!JH$1,DA_LMP_Basis!$C$23:$C$35,0),MATCH(LMP_BY_NODE!$A26,DA_LMP_Basis!$C$23:$AF$23,0)))</f>
        <v>180.15518489379266</v>
      </c>
      <c r="JI26" s="30">
        <f>ENERGY_PRICING!JK$20*(1+INDEX(DA_LMP_Basis!$C$23:$AF$35,MATCH(LMP_BY_NODE!JI$1,DA_LMP_Basis!$C$23:$C$35,0),MATCH(LMP_BY_NODE!$A26,DA_LMP_Basis!$C$23:$AF$23,0)))</f>
        <v>114.89512250026245</v>
      </c>
      <c r="JJ26" s="30">
        <f>ENERGY_PRICING!JL$20*(1+INDEX(DA_LMP_Basis!$C$23:$AF$35,MATCH(LMP_BY_NODE!JJ$1,DA_LMP_Basis!$C$23:$C$35,0),MATCH(LMP_BY_NODE!$A26,DA_LMP_Basis!$C$23:$AF$23,0)))</f>
        <v>88.037384586023705</v>
      </c>
      <c r="JK26" s="30">
        <f>ENERGY_PRICING!JM$20*(1+INDEX(DA_LMP_Basis!$C$23:$AF$35,MATCH(LMP_BY_NODE!JK$1,DA_LMP_Basis!$C$23:$C$35,0),MATCH(LMP_BY_NODE!$A26,DA_LMP_Basis!$C$23:$AF$23,0)))</f>
        <v>62.31277666039697</v>
      </c>
      <c r="JL26" s="30">
        <f>ENERGY_PRICING!JN$20*(1+INDEX(DA_LMP_Basis!$C$23:$AF$35,MATCH(LMP_BY_NODE!JL$1,DA_LMP_Basis!$C$23:$C$35,0),MATCH(LMP_BY_NODE!$A26,DA_LMP_Basis!$C$23:$AF$23,0)))</f>
        <v>64.25429177099727</v>
      </c>
      <c r="JM26" s="30">
        <f>ENERGY_PRICING!JO$20*(1+INDEX(DA_LMP_Basis!$C$23:$AF$35,MATCH(LMP_BY_NODE!JM$1,DA_LMP_Basis!$C$23:$C$35,0),MATCH(LMP_BY_NODE!$A26,DA_LMP_Basis!$C$23:$AF$23,0)))</f>
        <v>83.741816102100344</v>
      </c>
      <c r="JN26" s="30">
        <f>ENERGY_PRICING!JP$20*(1+INDEX(DA_LMP_Basis!$C$23:$AF$35,MATCH(LMP_BY_NODE!JN$1,DA_LMP_Basis!$C$23:$C$35,0),MATCH(LMP_BY_NODE!$A26,DA_LMP_Basis!$C$23:$AF$23,0)))</f>
        <v>83.774764584761542</v>
      </c>
      <c r="JO26" s="30">
        <f>ENERGY_PRICING!JQ$20*(1+INDEX(DA_LMP_Basis!$C$23:$AF$35,MATCH(LMP_BY_NODE!JO$1,DA_LMP_Basis!$C$23:$C$35,0),MATCH(LMP_BY_NODE!$A26,DA_LMP_Basis!$C$23:$AF$23,0)))</f>
        <v>62.072369445242103</v>
      </c>
      <c r="JP26" s="30">
        <f>ENERGY_PRICING!JR$20*(1+INDEX(DA_LMP_Basis!$C$23:$AF$35,MATCH(LMP_BY_NODE!JP$1,DA_LMP_Basis!$C$23:$C$35,0),MATCH(LMP_BY_NODE!$A26,DA_LMP_Basis!$C$23:$AF$23,0)))</f>
        <v>61.867247339076179</v>
      </c>
      <c r="JQ26" s="30">
        <f>ENERGY_PRICING!JS$20*(1+INDEX(DA_LMP_Basis!$C$23:$AF$35,MATCH(LMP_BY_NODE!JQ$1,DA_LMP_Basis!$C$23:$C$35,0),MATCH(LMP_BY_NODE!$A26,DA_LMP_Basis!$C$23:$AF$23,0)))</f>
        <v>76.126656910743108</v>
      </c>
      <c r="JR26" s="30">
        <f>ENERGY_PRICING!JT$20*(1+INDEX(DA_LMP_Basis!$C$23:$AF$35,MATCH(LMP_BY_NODE!JR$1,DA_LMP_Basis!$C$23:$C$35,0),MATCH(LMP_BY_NODE!$A26,DA_LMP_Basis!$C$23:$AF$23,0)))</f>
        <v>117.18767403125455</v>
      </c>
      <c r="JS26" s="30">
        <f>ENERGY_PRICING!JU$20*(1+INDEX(DA_LMP_Basis!$C$23:$AF$35,MATCH(LMP_BY_NODE!JS$1,DA_LMP_Basis!$C$23:$C$35,0),MATCH(LMP_BY_NODE!$A26,DA_LMP_Basis!$C$23:$AF$23,0)))</f>
        <v>206.4257114899662</v>
      </c>
      <c r="JT26" s="30">
        <f>ENERGY_PRICING!JV$20*(1+INDEX(DA_LMP_Basis!$C$23:$AF$35,MATCH(LMP_BY_NODE!JT$1,DA_LMP_Basis!$C$23:$C$35,0),MATCH(LMP_BY_NODE!$A26,DA_LMP_Basis!$C$23:$AF$23,0)))</f>
        <v>179.29131736933513</v>
      </c>
      <c r="JU26" s="30">
        <f>ENERGY_PRICING!JW$20*(1+INDEX(DA_LMP_Basis!$C$23:$AF$35,MATCH(LMP_BY_NODE!JU$1,DA_LMP_Basis!$C$23:$C$35,0),MATCH(LMP_BY_NODE!$A26,DA_LMP_Basis!$C$23:$AF$23,0)))</f>
        <v>113.86513310873632</v>
      </c>
      <c r="JV26" s="30">
        <f>ENERGY_PRICING!JX$20*(1+INDEX(DA_LMP_Basis!$C$23:$AF$35,MATCH(LMP_BY_NODE!JV$1,DA_LMP_Basis!$C$23:$C$35,0),MATCH(LMP_BY_NODE!$A26,DA_LMP_Basis!$C$23:$AF$23,0)))</f>
        <v>86.436222078301711</v>
      </c>
      <c r="JW26" s="30">
        <f>ENERGY_PRICING!JY$20*(1+INDEX(DA_LMP_Basis!$C$23:$AF$35,MATCH(LMP_BY_NODE!JW$1,DA_LMP_Basis!$C$23:$C$35,0),MATCH(LMP_BY_NODE!$A26,DA_LMP_Basis!$C$23:$AF$23,0)))</f>
        <v>61.116049789714189</v>
      </c>
      <c r="JX26" s="30">
        <f>ENERGY_PRICING!JZ$20*(1+INDEX(DA_LMP_Basis!$C$23:$AF$35,MATCH(LMP_BY_NODE!JX$1,DA_LMP_Basis!$C$23:$C$35,0),MATCH(LMP_BY_NODE!$A26,DA_LMP_Basis!$C$23:$AF$23,0)))</f>
        <v>62.980950936408142</v>
      </c>
      <c r="JY26" s="30">
        <f>ENERGY_PRICING!KA$20*(1+INDEX(DA_LMP_Basis!$C$23:$AF$35,MATCH(LMP_BY_NODE!JY$1,DA_LMP_Basis!$C$23:$C$35,0),MATCH(LMP_BY_NODE!$A26,DA_LMP_Basis!$C$23:$AF$23,0)))</f>
        <v>82.087105260409402</v>
      </c>
      <c r="JZ26" s="30">
        <f>ENERGY_PRICING!KB$20*(1+INDEX(DA_LMP_Basis!$C$23:$AF$35,MATCH(LMP_BY_NODE!JZ$1,DA_LMP_Basis!$C$23:$C$35,0),MATCH(LMP_BY_NODE!$A26,DA_LMP_Basis!$C$23:$AF$23,0)))</f>
        <v>82.119402691851334</v>
      </c>
      <c r="KA26" s="30">
        <f>ENERGY_PRICING!KC$20*(1+INDEX(DA_LMP_Basis!$C$23:$AF$35,MATCH(LMP_BY_NODE!KA$1,DA_LMP_Basis!$C$23:$C$35,0),MATCH(LMP_BY_NODE!$A26,DA_LMP_Basis!$C$23:$AF$23,0)))</f>
        <v>60.952599722852426</v>
      </c>
      <c r="KB26" s="30">
        <f>ENERGY_PRICING!KD$20*(1+INDEX(DA_LMP_Basis!$C$23:$AF$35,MATCH(LMP_BY_NODE!KB$1,DA_LMP_Basis!$C$23:$C$35,0),MATCH(LMP_BY_NODE!$A26,DA_LMP_Basis!$C$23:$AF$23,0)))</f>
        <v>60.751177967195602</v>
      </c>
      <c r="KC26" s="30">
        <f>ENERGY_PRICING!KE$20*(1+INDEX(DA_LMP_Basis!$C$23:$AF$35,MATCH(LMP_BY_NODE!KC$1,DA_LMP_Basis!$C$23:$C$35,0),MATCH(LMP_BY_NODE!$A26,DA_LMP_Basis!$C$23:$AF$23,0)))</f>
        <v>75.511009159286118</v>
      </c>
      <c r="KD26" s="30">
        <f>ENERGY_PRICING!KF$20*(1+INDEX(DA_LMP_Basis!$C$23:$AF$35,MATCH(LMP_BY_NODE!KD$1,DA_LMP_Basis!$C$23:$C$35,0),MATCH(LMP_BY_NODE!$A26,DA_LMP_Basis!$C$23:$AF$23,0)))</f>
        <v>116.32461759888339</v>
      </c>
      <c r="KE26" s="30">
        <f>ENERGY_PRICING!KG$20*(1+INDEX(DA_LMP_Basis!$C$23:$AF$35,MATCH(LMP_BY_NODE!KE$1,DA_LMP_Basis!$C$23:$C$35,0),MATCH(LMP_BY_NODE!$A26,DA_LMP_Basis!$C$23:$AF$23,0)))</f>
        <v>208.05902187980664</v>
      </c>
      <c r="KF26" s="30">
        <f>ENERGY_PRICING!KH$20*(1+INDEX(DA_LMP_Basis!$C$23:$AF$35,MATCH(LMP_BY_NODE!KF$1,DA_LMP_Basis!$C$23:$C$35,0),MATCH(LMP_BY_NODE!$A26,DA_LMP_Basis!$C$23:$AF$23,0)))</f>
        <v>180.739055349994</v>
      </c>
      <c r="KG26" s="30">
        <f>ENERGY_PRICING!KI$20*(1+INDEX(DA_LMP_Basis!$C$23:$AF$35,MATCH(LMP_BY_NODE!KG$1,DA_LMP_Basis!$C$23:$C$35,0),MATCH(LMP_BY_NODE!$A26,DA_LMP_Basis!$C$23:$AF$23,0)))</f>
        <v>115.59127134124422</v>
      </c>
      <c r="KH26" s="30">
        <f>ENERGY_PRICING!KJ$20*(1+INDEX(DA_LMP_Basis!$C$23:$AF$35,MATCH(LMP_BY_NODE!KH$1,DA_LMP_Basis!$C$23:$C$35,0),MATCH(LMP_BY_NODE!$A26,DA_LMP_Basis!$C$23:$AF$23,0)))</f>
        <v>89.119577697083443</v>
      </c>
      <c r="KI26" s="30">
        <f>ENERGY_PRICING!KK$20*(1+INDEX(DA_LMP_Basis!$C$23:$AF$35,MATCH(LMP_BY_NODE!KI$1,DA_LMP_Basis!$C$23:$C$35,0),MATCH(LMP_BY_NODE!$A26,DA_LMP_Basis!$C$23:$AF$23,0)))</f>
        <v>63.121619965824806</v>
      </c>
      <c r="KJ26" s="30">
        <f>ENERGY_PRICING!KL$20*(1+INDEX(DA_LMP_Basis!$C$23:$AF$35,MATCH(LMP_BY_NODE!KJ$1,DA_LMP_Basis!$C$23:$C$35,0),MATCH(LMP_BY_NODE!$A26,DA_LMP_Basis!$C$23:$AF$23,0)))</f>
        <v>65.114916893417771</v>
      </c>
      <c r="KK26" s="30">
        <f>ENERGY_PRICING!KM$20*(1+INDEX(DA_LMP_Basis!$C$23:$AF$35,MATCH(LMP_BY_NODE!KK$1,DA_LMP_Basis!$C$23:$C$35,0),MATCH(LMP_BY_NODE!$A26,DA_LMP_Basis!$C$23:$AF$23,0)))</f>
        <v>84.860201440901136</v>
      </c>
      <c r="KL26" s="30">
        <f>ENERGY_PRICING!KN$20*(1+INDEX(DA_LMP_Basis!$C$23:$AF$35,MATCH(LMP_BY_NODE!KL$1,DA_LMP_Basis!$C$23:$C$35,0),MATCH(LMP_BY_NODE!$A26,DA_LMP_Basis!$C$23:$AF$23,0)))</f>
        <v>84.893589955814534</v>
      </c>
      <c r="KM26" s="30">
        <f>ENERGY_PRICING!KO$20*(1+INDEX(DA_LMP_Basis!$C$23:$AF$35,MATCH(LMP_BY_NODE!KM$1,DA_LMP_Basis!$C$23:$C$35,0),MATCH(LMP_BY_NODE!$A26,DA_LMP_Basis!$C$23:$AF$23,0)))</f>
        <v>62.829198982343499</v>
      </c>
      <c r="KN26" s="30">
        <f>ENERGY_PRICING!KP$20*(1+INDEX(DA_LMP_Basis!$C$23:$AF$35,MATCH(LMP_BY_NODE!KN$1,DA_LMP_Basis!$C$23:$C$35,0),MATCH(LMP_BY_NODE!$A26,DA_LMP_Basis!$C$23:$AF$23,0)))</f>
        <v>62.621575884672886</v>
      </c>
      <c r="KO26" s="30">
        <f>ENERGY_PRICING!KQ$20*(1+INDEX(DA_LMP_Basis!$C$23:$AF$35,MATCH(LMP_BY_NODE!KO$1,DA_LMP_Basis!$C$23:$C$35,0),MATCH(LMP_BY_NODE!$A26,DA_LMP_Basis!$C$23:$AF$23,0)))</f>
        <v>76.542760680506035</v>
      </c>
      <c r="KP26" s="30">
        <f>ENERGY_PRICING!KR$20*(1+INDEX(DA_LMP_Basis!$C$23:$AF$35,MATCH(LMP_BY_NODE!KP$1,DA_LMP_Basis!$C$23:$C$35,0),MATCH(LMP_BY_NODE!$A26,DA_LMP_Basis!$C$23:$AF$23,0)))</f>
        <v>117.77099628684284</v>
      </c>
      <c r="KQ26" s="30">
        <f>ENERGY_PRICING!KS$20*(1+INDEX(DA_LMP_Basis!$C$23:$AF$35,MATCH(LMP_BY_NODE!KQ$1,DA_LMP_Basis!$C$23:$C$35,0),MATCH(LMP_BY_NODE!$A26,DA_LMP_Basis!$C$23:$AF$23,0)))</f>
        <v>209.62699548296894</v>
      </c>
      <c r="KR26" s="30">
        <f>ENERGY_PRICING!KT$20*(1+INDEX(DA_LMP_Basis!$C$23:$AF$35,MATCH(LMP_BY_NODE!KR$1,DA_LMP_Basis!$C$23:$C$35,0),MATCH(LMP_BY_NODE!$A26,DA_LMP_Basis!$C$23:$AF$23,0)))</f>
        <v>182.12887993697305</v>
      </c>
      <c r="KS26" s="30">
        <f>ENERGY_PRICING!KU$20*(1+INDEX(DA_LMP_Basis!$C$23:$AF$35,MATCH(LMP_BY_NODE!KS$1,DA_LMP_Basis!$C$23:$C$35,0),MATCH(LMP_BY_NODE!$A26,DA_LMP_Basis!$C$23:$AF$23,0)))</f>
        <v>117.24835942494025</v>
      </c>
      <c r="KT26" s="30">
        <f>ENERGY_PRICING!KV$20*(1+INDEX(DA_LMP_Basis!$C$23:$AF$35,MATCH(LMP_BY_NODE!KT$1,DA_LMP_Basis!$C$23:$C$35,0),MATCH(LMP_BY_NODE!$A26,DA_LMP_Basis!$C$23:$AF$23,0)))</f>
        <v>91.695591909885877</v>
      </c>
      <c r="KU26" s="30">
        <f>ENERGY_PRICING!KW$20*(1+INDEX(DA_LMP_Basis!$C$23:$AF$35,MATCH(LMP_BY_NODE!KU$1,DA_LMP_Basis!$C$23:$C$35,0),MATCH(LMP_BY_NODE!$A26,DA_LMP_Basis!$C$23:$AF$23,0)))</f>
        <v>65.046961967560364</v>
      </c>
      <c r="KV26" s="30">
        <f>ENERGY_PRICING!KX$20*(1+INDEX(DA_LMP_Basis!$C$23:$AF$35,MATCH(LMP_BY_NODE!KV$1,DA_LMP_Basis!$C$23:$C$35,0),MATCH(LMP_BY_NODE!$A26,DA_LMP_Basis!$C$23:$AF$23,0)))</f>
        <v>67.16351850120212</v>
      </c>
      <c r="KW26" s="30">
        <f>ENERGY_PRICING!KY$20*(1+INDEX(DA_LMP_Basis!$C$23:$AF$35,MATCH(LMP_BY_NODE!KW$1,DA_LMP_Basis!$C$23:$C$35,0),MATCH(LMP_BY_NODE!$A26,DA_LMP_Basis!$C$23:$AF$23,0)))</f>
        <v>87.522366352780395</v>
      </c>
      <c r="KX26" s="30">
        <f>ENERGY_PRICING!KZ$20*(1+INDEX(DA_LMP_Basis!$C$23:$AF$35,MATCH(LMP_BY_NODE!KX$1,DA_LMP_Basis!$C$23:$C$35,0),MATCH(LMP_BY_NODE!$A26,DA_LMP_Basis!$C$23:$AF$23,0)))</f>
        <v>87.556802304906455</v>
      </c>
      <c r="KY26" s="30">
        <f>ENERGY_PRICING!LA$20*(1+INDEX(DA_LMP_Basis!$C$23:$AF$35,MATCH(LMP_BY_NODE!KY$1,DA_LMP_Basis!$C$23:$C$35,0),MATCH(LMP_BY_NODE!$A26,DA_LMP_Basis!$C$23:$AF$23,0)))</f>
        <v>64.630729249277792</v>
      </c>
      <c r="KZ26" s="30">
        <f>ENERGY_PRICING!LB$20*(1+INDEX(DA_LMP_Basis!$C$23:$AF$35,MATCH(LMP_BY_NODE!KZ$1,DA_LMP_Basis!$C$23:$C$35,0),MATCH(LMP_BY_NODE!$A26,DA_LMP_Basis!$C$23:$AF$23,0)))</f>
        <v>64.417152879870045</v>
      </c>
      <c r="LA26" s="30">
        <f>ENERGY_PRICING!LC$20*(1+INDEX(DA_LMP_Basis!$C$23:$AF$35,MATCH(LMP_BY_NODE!LA$1,DA_LMP_Basis!$C$23:$C$35,0),MATCH(LMP_BY_NODE!$A26,DA_LMP_Basis!$C$23:$AF$23,0)))</f>
        <v>77.533239379691523</v>
      </c>
      <c r="LB26" s="30">
        <f>ENERGY_PRICING!LD$20*(1+INDEX(DA_LMP_Basis!$C$23:$AF$35,MATCH(LMP_BY_NODE!LB$1,DA_LMP_Basis!$C$23:$C$35,0),MATCH(LMP_BY_NODE!$A26,DA_LMP_Basis!$C$23:$AF$23,0)))</f>
        <v>119.15951595646821</v>
      </c>
      <c r="LC26" s="30">
        <f>ENERGY_PRICING!LE$20*(1+INDEX(DA_LMP_Basis!$C$23:$AF$35,MATCH(LMP_BY_NODE!LC$1,DA_LMP_Basis!$C$23:$C$35,0),MATCH(LMP_BY_NODE!$A26,DA_LMP_Basis!$C$23:$AF$23,0)))</f>
        <v>211.34268988932837</v>
      </c>
      <c r="LD26" s="30">
        <f>ENERGY_PRICING!LF$20*(1+INDEX(DA_LMP_Basis!$C$23:$AF$35,MATCH(LMP_BY_NODE!LD$1,DA_LMP_Basis!$C$23:$C$35,0),MATCH(LMP_BY_NODE!$A26,DA_LMP_Basis!$C$23:$AF$23,0)))</f>
        <v>183.64964167995882</v>
      </c>
      <c r="LE26" s="30">
        <f>ENERGY_PRICING!LG$20*(1+INDEX(DA_LMP_Basis!$C$23:$AF$35,MATCH(LMP_BY_NODE!LE$1,DA_LMP_Basis!$C$23:$C$35,0),MATCH(LMP_BY_NODE!$A26,DA_LMP_Basis!$C$23:$AF$23,0)))</f>
        <v>119.06156390128365</v>
      </c>
      <c r="LF26" s="30">
        <f>ENERGY_PRICING!LH$20*(1+INDEX(DA_LMP_Basis!$C$23:$AF$35,MATCH(LMP_BY_NODE!LF$1,DA_LMP_Basis!$C$23:$C$35,0),MATCH(LMP_BY_NODE!$A26,DA_LMP_Basis!$C$23:$AF$23,0)))</f>
        <v>94.514295723964125</v>
      </c>
      <c r="LG26" s="30">
        <f>ENERGY_PRICING!LI$20*(1+INDEX(DA_LMP_Basis!$C$23:$AF$35,MATCH(LMP_BY_NODE!LG$1,DA_LMP_Basis!$C$23:$C$35,0),MATCH(LMP_BY_NODE!$A26,DA_LMP_Basis!$C$23:$AF$23,0)))</f>
        <v>67.153692907446427</v>
      </c>
      <c r="LH26" s="30">
        <f>ENERGY_PRICING!LJ$20*(1+INDEX(DA_LMP_Basis!$C$23:$AF$35,MATCH(LMP_BY_NODE!LH$1,DA_LMP_Basis!$C$23:$C$35,0),MATCH(LMP_BY_NODE!$A26,DA_LMP_Basis!$C$23:$AF$23,0)))</f>
        <v>69.40512149263381</v>
      </c>
      <c r="LI26" s="30">
        <f>ENERGY_PRICING!LK$20*(1+INDEX(DA_LMP_Basis!$C$23:$AF$35,MATCH(LMP_BY_NODE!LI$1,DA_LMP_Basis!$C$23:$C$35,0),MATCH(LMP_BY_NODE!$A26,DA_LMP_Basis!$C$23:$AF$23,0)))</f>
        <v>90.435337233735268</v>
      </c>
      <c r="LJ26" s="30">
        <f>ENERGY_PRICING!LL$20*(1+INDEX(DA_LMP_Basis!$C$23:$AF$35,MATCH(LMP_BY_NODE!LJ$1,DA_LMP_Basis!$C$23:$C$35,0),MATCH(LMP_BY_NODE!$A26,DA_LMP_Basis!$C$23:$AF$23,0)))</f>
        <v>90.470919303476521</v>
      </c>
      <c r="LK26" s="30">
        <f>ENERGY_PRICING!LM$20*(1+INDEX(DA_LMP_Basis!$C$23:$AF$35,MATCH(LMP_BY_NODE!LK$1,DA_LMP_Basis!$C$23:$C$35,0),MATCH(LMP_BY_NODE!$A26,DA_LMP_Basis!$C$23:$AF$23,0)))</f>
        <v>66.601983992108117</v>
      </c>
      <c r="LL26" s="30">
        <f>ENERGY_PRICING!LN$20*(1+INDEX(DA_LMP_Basis!$C$23:$AF$35,MATCH(LMP_BY_NODE!LL$1,DA_LMP_Basis!$C$23:$C$35,0),MATCH(LMP_BY_NODE!$A26,DA_LMP_Basis!$C$23:$AF$23,0)))</f>
        <v>66.381893485601168</v>
      </c>
      <c r="LM26" s="30">
        <f>ENERGY_PRICING!LO$20*(1+INDEX(DA_LMP_Basis!$C$23:$AF$35,MATCH(LMP_BY_NODE!LM$1,DA_LMP_Basis!$C$23:$C$35,0),MATCH(LMP_BY_NODE!$A26,DA_LMP_Basis!$C$23:$AF$23,0)))</f>
        <v>78.617032346858466</v>
      </c>
      <c r="LN26" s="30">
        <f>ENERGY_PRICING!LP$20*(1+INDEX(DA_LMP_Basis!$C$23:$AF$35,MATCH(LMP_BY_NODE!LN$1,DA_LMP_Basis!$C$23:$C$35,0),MATCH(LMP_BY_NODE!$A26,DA_LMP_Basis!$C$23:$AF$23,0)))</f>
        <v>120.67884984416358</v>
      </c>
      <c r="LO26" s="30">
        <f>ENERGY_PRICING!LQ$20*(1+INDEX(DA_LMP_Basis!$C$23:$AF$35,MATCH(LMP_BY_NODE!LO$1,DA_LMP_Basis!$C$23:$C$35,0),MATCH(LMP_BY_NODE!$A26,DA_LMP_Basis!$C$23:$AF$23,0)))</f>
        <v>213.10160339441867</v>
      </c>
      <c r="LP26" s="30">
        <f>ENERGY_PRICING!LR$20*(1+INDEX(DA_LMP_Basis!$C$23:$AF$35,MATCH(LMP_BY_NODE!LP$1,DA_LMP_Basis!$C$23:$C$35,0),MATCH(LMP_BY_NODE!$A26,DA_LMP_Basis!$C$23:$AF$23,0)))</f>
        <v>185.20871208191829</v>
      </c>
      <c r="LQ26" s="30">
        <f>ENERGY_PRICING!LS$20*(1+INDEX(DA_LMP_Basis!$C$23:$AF$35,MATCH(LMP_BY_NODE!LQ$1,DA_LMP_Basis!$C$23:$C$35,0),MATCH(LMP_BY_NODE!$A26,DA_LMP_Basis!$C$23:$AF$23,0)))</f>
        <v>120.92044379802361</v>
      </c>
      <c r="LR26" s="30">
        <f>ENERGY_PRICING!LT$20*(1+INDEX(DA_LMP_Basis!$C$23:$AF$35,MATCH(LMP_BY_NODE!LR$1,DA_LMP_Basis!$C$23:$C$35,0),MATCH(LMP_BY_NODE!$A26,DA_LMP_Basis!$C$23:$AF$23,0)))</f>
        <v>97.404003930189589</v>
      </c>
      <c r="LS26" s="30">
        <f>ENERGY_PRICING!LU$20*(1+INDEX(DA_LMP_Basis!$C$23:$AF$35,MATCH(LMP_BY_NODE!LS$1,DA_LMP_Basis!$C$23:$C$35,0),MATCH(LMP_BY_NODE!$A26,DA_LMP_Basis!$C$23:$AF$23,0)))</f>
        <v>69.313493328793157</v>
      </c>
      <c r="LT26" s="30">
        <f>ENERGY_PRICING!LV$20*(1+INDEX(DA_LMP_Basis!$C$23:$AF$35,MATCH(LMP_BY_NODE!LT$1,DA_LMP_Basis!$C$23:$C$35,0),MATCH(LMP_BY_NODE!$A26,DA_LMP_Basis!$C$23:$AF$23,0)))</f>
        <v>71.703191451984253</v>
      </c>
      <c r="LU26" s="30">
        <f>ENERGY_PRICING!LW$20*(1+INDEX(DA_LMP_Basis!$C$23:$AF$35,MATCH(LMP_BY_NODE!LU$1,DA_LMP_Basis!$C$23:$C$35,0),MATCH(LMP_BY_NODE!$A26,DA_LMP_Basis!$C$23:$AF$23,0)))</f>
        <v>93.421687135824499</v>
      </c>
      <c r="LV26" s="30">
        <f>ENERGY_PRICING!LX$20*(1+INDEX(DA_LMP_Basis!$C$23:$AF$35,MATCH(LMP_BY_NODE!LV$1,DA_LMP_Basis!$C$23:$C$35,0),MATCH(LMP_BY_NODE!$A26,DA_LMP_Basis!$C$23:$AF$23,0)))</f>
        <v>93.458444194389145</v>
      </c>
      <c r="LW26" s="30">
        <f>ENERGY_PRICING!LY$20*(1+INDEX(DA_LMP_Basis!$C$23:$AF$35,MATCH(LMP_BY_NODE!LW$1,DA_LMP_Basis!$C$23:$C$35,0),MATCH(LMP_BY_NODE!$A26,DA_LMP_Basis!$C$23:$AF$23,0)))</f>
        <v>68.622895511249197</v>
      </c>
      <c r="LX26" s="30">
        <f>ENERGY_PRICING!LZ$20*(1+INDEX(DA_LMP_Basis!$C$23:$AF$35,MATCH(LMP_BY_NODE!LX$1,DA_LMP_Basis!$C$23:$C$35,0),MATCH(LMP_BY_NODE!$A26,DA_LMP_Basis!$C$23:$AF$23,0)))</f>
        <v>68.396126773656732</v>
      </c>
      <c r="LY26" s="30">
        <f>ENERGY_PRICING!MA$20*(1+INDEX(DA_LMP_Basis!$C$23:$AF$35,MATCH(LMP_BY_NODE!LY$1,DA_LMP_Basis!$C$23:$C$35,0),MATCH(LMP_BY_NODE!$A26,DA_LMP_Basis!$C$23:$AF$23,0)))</f>
        <v>79.728126536829592</v>
      </c>
      <c r="LZ26" s="30">
        <f>ENERGY_PRICING!MB$20*(1+INDEX(DA_LMP_Basis!$C$23:$AF$35,MATCH(LMP_BY_NODE!LZ$1,DA_LMP_Basis!$C$23:$C$35,0),MATCH(LMP_BY_NODE!$A26,DA_LMP_Basis!$C$23:$AF$23,0)))</f>
        <v>122.23645642252819</v>
      </c>
      <c r="MA26" s="30">
        <f>ENERGY_PRICING!MC$20*(1+INDEX(DA_LMP_Basis!$C$23:$AF$35,MATCH(LMP_BY_NODE!MA$1,DA_LMP_Basis!$C$23:$C$35,0),MATCH(LMP_BY_NODE!$A26,DA_LMP_Basis!$C$23:$AF$23,0)))</f>
        <v>215.44017735265248</v>
      </c>
      <c r="MB26" s="30">
        <f>ENERGY_PRICING!MD$20*(1+INDEX(DA_LMP_Basis!$C$23:$AF$35,MATCH(LMP_BY_NODE!MB$1,DA_LMP_Basis!$C$23:$C$35,0),MATCH(LMP_BY_NODE!$A26,DA_LMP_Basis!$C$23:$AF$23,0)))</f>
        <v>187.2815834485454</v>
      </c>
      <c r="MC26" s="30">
        <f>ENERGY_PRICING!ME$20*(1+INDEX(DA_LMP_Basis!$C$23:$AF$35,MATCH(LMP_BY_NODE!MC$1,DA_LMP_Basis!$C$23:$C$35,0),MATCH(LMP_BY_NODE!$A26,DA_LMP_Basis!$C$23:$AF$23,0)))</f>
        <v>123.39192866946252</v>
      </c>
      <c r="MD26" s="30">
        <f>ENERGY_PRICING!MF$20*(1+INDEX(DA_LMP_Basis!$C$23:$AF$35,MATCH(LMP_BY_NODE!MD$1,DA_LMP_Basis!$C$23:$C$35,0),MATCH(LMP_BY_NODE!$A26,DA_LMP_Basis!$C$23:$AF$23,0)))</f>
        <v>101.24603273855116</v>
      </c>
      <c r="ME26" s="30">
        <f>ENERGY_PRICING!MG$20*(1+INDEX(DA_LMP_Basis!$C$23:$AF$35,MATCH(LMP_BY_NODE!ME$1,DA_LMP_Basis!$C$23:$C$35,0),MATCH(LMP_BY_NODE!$A26,DA_LMP_Basis!$C$23:$AF$23,0)))</f>
        <v>72.18506888138657</v>
      </c>
      <c r="MF26" s="30">
        <f>ENERGY_PRICING!MH$20*(1+INDEX(DA_LMP_Basis!$C$23:$AF$35,MATCH(LMP_BY_NODE!MF$1,DA_LMP_Basis!$C$23:$C$35,0),MATCH(LMP_BY_NODE!$A26,DA_LMP_Basis!$C$23:$AF$23,0)))</f>
        <v>74.758604094836372</v>
      </c>
      <c r="MG26" s="30">
        <f>ENERGY_PRICING!MI$20*(1+INDEX(DA_LMP_Basis!$C$23:$AF$35,MATCH(LMP_BY_NODE!MG$1,DA_LMP_Basis!$C$23:$C$35,0),MATCH(LMP_BY_NODE!$A26,DA_LMP_Basis!$C$23:$AF$23,0)))</f>
        <v>97.392206488247822</v>
      </c>
      <c r="MH26" s="30">
        <f>ENERGY_PRICING!MJ$20*(1+INDEX(DA_LMP_Basis!$C$23:$AF$35,MATCH(LMP_BY_NODE!MH$1,DA_LMP_Basis!$C$23:$C$35,0),MATCH(LMP_BY_NODE!$A26,DA_LMP_Basis!$C$23:$AF$23,0)))</f>
        <v>97.430525760221826</v>
      </c>
      <c r="MI26" s="30">
        <f>ENERGY_PRICING!MK$20*(1+INDEX(DA_LMP_Basis!$C$23:$AF$35,MATCH(LMP_BY_NODE!MI$1,DA_LMP_Basis!$C$23:$C$35,0),MATCH(LMP_BY_NODE!$A26,DA_LMP_Basis!$C$23:$AF$23,0)))</f>
        <v>71.309810494209273</v>
      </c>
      <c r="MJ26" s="30">
        <f>ENERGY_PRICING!ML$20*(1+INDEX(DA_LMP_Basis!$C$23:$AF$35,MATCH(LMP_BY_NODE!MJ$1,DA_LMP_Basis!$C$23:$C$35,0),MATCH(LMP_BY_NODE!$A26,DA_LMP_Basis!$C$23:$AF$23,0)))</f>
        <v>71.074162674582084</v>
      </c>
      <c r="MK26" s="30">
        <f>ENERGY_PRICING!MM$20*(1+INDEX(DA_LMP_Basis!$C$23:$AF$35,MATCH(LMP_BY_NODE!MK$1,DA_LMP_Basis!$C$23:$C$35,0),MATCH(LMP_BY_NODE!$A26,DA_LMP_Basis!$C$23:$AF$23,0)))</f>
        <v>81.205388454650773</v>
      </c>
      <c r="ML26" s="30">
        <f>ENERGY_PRICING!MN$20*(1+INDEX(DA_LMP_Basis!$C$23:$AF$35,MATCH(LMP_BY_NODE!ML$1,DA_LMP_Basis!$C$23:$C$35,0),MATCH(LMP_BY_NODE!$A26,DA_LMP_Basis!$C$23:$AF$23,0)))</f>
        <v>124.30738155375008</v>
      </c>
      <c r="MM26" s="30">
        <f>ENERGY_PRICING!MO$20*(1+INDEX(DA_LMP_Basis!$C$23:$AF$35,MATCH(LMP_BY_NODE!MM$1,DA_LMP_Basis!$C$23:$C$35,0),MATCH(LMP_BY_NODE!$A26,DA_LMP_Basis!$C$23:$AF$23,0)))</f>
        <v>217.0658492721989</v>
      </c>
      <c r="MN26" s="30">
        <f>ENERGY_PRICING!MP$20*(1+INDEX(DA_LMP_Basis!$C$23:$AF$35,MATCH(LMP_BY_NODE!MN$1,DA_LMP_Basis!$C$23:$C$35,0),MATCH(LMP_BY_NODE!$A26,DA_LMP_Basis!$C$23:$AF$23,0)))</f>
        <v>188.72255082171438</v>
      </c>
      <c r="MO26" s="30">
        <f>ENERGY_PRICING!MQ$20*(1+INDEX(DA_LMP_Basis!$C$23:$AF$35,MATCH(LMP_BY_NODE!MO$1,DA_LMP_Basis!$C$23:$C$35,0),MATCH(LMP_BY_NODE!$A26,DA_LMP_Basis!$C$23:$AF$23,0)))</f>
        <v>125.10999430554635</v>
      </c>
      <c r="MP26" s="30">
        <f>ENERGY_PRICING!MR$20*(1+INDEX(DA_LMP_Basis!$C$23:$AF$35,MATCH(LMP_BY_NODE!MP$1,DA_LMP_Basis!$C$23:$C$35,0),MATCH(LMP_BY_NODE!$A26,DA_LMP_Basis!$C$23:$AF$23,0)))</f>
        <v>103.91683916135038</v>
      </c>
      <c r="MQ26" s="30">
        <f>ENERGY_PRICING!MS$20*(1+INDEX(DA_LMP_Basis!$C$23:$AF$35,MATCH(LMP_BY_NODE!MQ$1,DA_LMP_Basis!$C$23:$C$35,0),MATCH(LMP_BY_NODE!$A26,DA_LMP_Basis!$C$23:$AF$23,0)))</f>
        <v>74.18125964724662</v>
      </c>
      <c r="MR26" s="30">
        <f>ENERGY_PRICING!MT$20*(1+INDEX(DA_LMP_Basis!$C$23:$AF$35,MATCH(LMP_BY_NODE!MR$1,DA_LMP_Basis!$C$23:$C$35,0),MATCH(LMP_BY_NODE!$A26,DA_LMP_Basis!$C$23:$AF$23,0)))</f>
        <v>76.882590175594359</v>
      </c>
      <c r="MS26" s="30">
        <f>ENERGY_PRICING!MU$20*(1+INDEX(DA_LMP_Basis!$C$23:$AF$35,MATCH(LMP_BY_NODE!MS$1,DA_LMP_Basis!$C$23:$C$35,0),MATCH(LMP_BY_NODE!$A26,DA_LMP_Basis!$C$23:$AF$23,0)))</f>
        <v>100.15233378485259</v>
      </c>
      <c r="MT26" s="30">
        <f>ENERGY_PRICING!MV$20*(1+INDEX(DA_LMP_Basis!$C$23:$AF$35,MATCH(LMP_BY_NODE!MT$1,DA_LMP_Basis!$C$23:$C$35,0),MATCH(LMP_BY_NODE!$A26,DA_LMP_Basis!$C$23:$AF$23,0)))</f>
        <v>100.19173903764965</v>
      </c>
      <c r="MU26" s="30">
        <f>ENERGY_PRICING!MW$20*(1+INDEX(DA_LMP_Basis!$C$23:$AF$35,MATCH(LMP_BY_NODE!MU$1,DA_LMP_Basis!$C$23:$C$35,0),MATCH(LMP_BY_NODE!$A26,DA_LMP_Basis!$C$23:$AF$23,0)))</f>
        <v>73.177633499176665</v>
      </c>
      <c r="MV26" s="30">
        <f>ENERGY_PRICING!MX$20*(1+INDEX(DA_LMP_Basis!$C$23:$AF$35,MATCH(LMP_BY_NODE!MV$1,DA_LMP_Basis!$C$23:$C$35,0),MATCH(LMP_BY_NODE!$A26,DA_LMP_Basis!$C$23:$AF$23,0)))</f>
        <v>72.935813339228844</v>
      </c>
      <c r="MW26" s="30">
        <f>ENERGY_PRICING!MY$20*(1+INDEX(DA_LMP_Basis!$C$23:$AF$35,MATCH(LMP_BY_NODE!MW$1,DA_LMP_Basis!$C$23:$C$35,0),MATCH(LMP_BY_NODE!$A26,DA_LMP_Basis!$C$23:$AF$23,0)))</f>
        <v>82.232314804002144</v>
      </c>
      <c r="MX26" s="30">
        <f>ENERGY_PRICING!MZ$20*(1+INDEX(DA_LMP_Basis!$C$23:$AF$35,MATCH(LMP_BY_NODE!MX$1,DA_LMP_Basis!$C$23:$C$35,0),MATCH(LMP_BY_NODE!$A26,DA_LMP_Basis!$C$23:$AF$23,0)))</f>
        <v>125.74699599119684</v>
      </c>
    </row>
    <row r="27" spans="1:362" x14ac:dyDescent="0.25">
      <c r="A27" s="1">
        <v>4011</v>
      </c>
      <c r="B27" s="1" t="s">
        <v>63</v>
      </c>
      <c r="C27" s="30">
        <f>ENERGY_PRICING!E$19*(1+INDEX(DA_LMP_Basis!$C$23:$AF$35,MATCH(LMP_BY_NODE!C$1,DA_LMP_Basis!$C$23:$C$35,0),MATCH(LMP_BY_NODE!$A27,DA_LMP_Basis!$C$23:$AF$23,0)))</f>
        <v>52.216493428224553</v>
      </c>
      <c r="D27" s="30">
        <f>ENERGY_PRICING!F$19*(1+INDEX(DA_LMP_Basis!$C$23:$AF$35,MATCH(LMP_BY_NODE!D$1,DA_LMP_Basis!$C$23:$C$35,0),MATCH(LMP_BY_NODE!$A27,DA_LMP_Basis!$C$23:$AF$23,0)))</f>
        <v>47.781328607564411</v>
      </c>
      <c r="E27" s="30">
        <f>ENERGY_PRICING!G$19*(1+INDEX(DA_LMP_Basis!$C$23:$AF$35,MATCH(LMP_BY_NODE!E$1,DA_LMP_Basis!$C$23:$C$35,0),MATCH(LMP_BY_NODE!$A27,DA_LMP_Basis!$C$23:$AF$23,0)))</f>
        <v>36.478994672494956</v>
      </c>
      <c r="F27" s="30">
        <f>ENERGY_PRICING!H$19*(1+INDEX(DA_LMP_Basis!$C$23:$AF$35,MATCH(LMP_BY_NODE!F$1,DA_LMP_Basis!$C$23:$C$35,0),MATCH(LMP_BY_NODE!$A27,DA_LMP_Basis!$C$23:$AF$23,0)))</f>
        <v>43.231813408500521</v>
      </c>
      <c r="G27" s="30">
        <f>ENERGY_PRICING!I$19*(1+INDEX(DA_LMP_Basis!$C$23:$AF$35,MATCH(LMP_BY_NODE!G$1,DA_LMP_Basis!$C$23:$C$35,0),MATCH(LMP_BY_NODE!$A27,DA_LMP_Basis!$C$23:$AF$23,0)))</f>
        <v>25.802428875826138</v>
      </c>
      <c r="H27" s="30">
        <f>ENERGY_PRICING!J$19*(1+INDEX(DA_LMP_Basis!$C$23:$AF$35,MATCH(LMP_BY_NODE!H$1,DA_LMP_Basis!$C$23:$C$35,0),MATCH(LMP_BY_NODE!$A27,DA_LMP_Basis!$C$23:$AF$23,0)))</f>
        <v>28.398744850534339</v>
      </c>
      <c r="I27" s="30">
        <f>ENERGY_PRICING!K$19*(1+INDEX(DA_LMP_Basis!$C$23:$AF$35,MATCH(LMP_BY_NODE!I$1,DA_LMP_Basis!$C$23:$C$35,0),MATCH(LMP_BY_NODE!$A27,DA_LMP_Basis!$C$23:$AF$23,0)))</f>
        <v>42.907226971722118</v>
      </c>
      <c r="J27" s="30">
        <f>ENERGY_PRICING!L$19*(1+INDEX(DA_LMP_Basis!$C$23:$AF$35,MATCH(LMP_BY_NODE!J$1,DA_LMP_Basis!$C$23:$C$35,0),MATCH(LMP_BY_NODE!$A27,DA_LMP_Basis!$C$23:$AF$23,0)))</f>
        <v>49.421673858472133</v>
      </c>
      <c r="K27" s="30">
        <f>ENERGY_PRICING!M$19*(1+INDEX(DA_LMP_Basis!$C$23:$AF$35,MATCH(LMP_BY_NODE!K$1,DA_LMP_Basis!$C$23:$C$35,0),MATCH(LMP_BY_NODE!$A27,DA_LMP_Basis!$C$23:$AF$23,0)))</f>
        <v>44.990730793186259</v>
      </c>
      <c r="L27" s="30">
        <f>ENERGY_PRICING!N$19*(1+INDEX(DA_LMP_Basis!$C$23:$AF$35,MATCH(LMP_BY_NODE!L$1,DA_LMP_Basis!$C$23:$C$35,0),MATCH(LMP_BY_NODE!$A27,DA_LMP_Basis!$C$23:$AF$23,0)))</f>
        <v>53.319773820821716</v>
      </c>
      <c r="M27" s="30">
        <f>ENERGY_PRICING!O$19*(1+INDEX(DA_LMP_Basis!$C$23:$AF$35,MATCH(LMP_BY_NODE!M$1,DA_LMP_Basis!$C$23:$C$35,0),MATCH(LMP_BY_NODE!$A27,DA_LMP_Basis!$C$23:$AF$23,0)))</f>
        <v>83.876476733554668</v>
      </c>
      <c r="N27" s="30">
        <f>ENERGY_PRICING!P$19*(1+INDEX(DA_LMP_Basis!$C$23:$AF$35,MATCH(LMP_BY_NODE!N$1,DA_LMP_Basis!$C$23:$C$35,0),MATCH(LMP_BY_NODE!$A27,DA_LMP_Basis!$C$23:$AF$23,0)))</f>
        <v>137.71304970397182</v>
      </c>
      <c r="O27" s="30">
        <f>ENERGY_PRICING!Q$19*(1+INDEX(DA_LMP_Basis!$C$23:$AF$35,MATCH(LMP_BY_NODE!O$1,DA_LMP_Basis!$C$23:$C$35,0),MATCH(LMP_BY_NODE!$A27,DA_LMP_Basis!$C$23:$AF$23,0)))</f>
        <v>148.69843809747294</v>
      </c>
      <c r="P27" s="30">
        <f>ENERGY_PRICING!R$19*(1+INDEX(DA_LMP_Basis!$C$23:$AF$35,MATCH(LMP_BY_NODE!P$1,DA_LMP_Basis!$C$23:$C$35,0),MATCH(LMP_BY_NODE!$A27,DA_LMP_Basis!$C$23:$AF$23,0)))</f>
        <v>115.19124543771555</v>
      </c>
      <c r="Q27" s="30">
        <f>ENERGY_PRICING!S$19*(1+INDEX(DA_LMP_Basis!$C$23:$AF$35,MATCH(LMP_BY_NODE!Q$1,DA_LMP_Basis!$C$23:$C$35,0),MATCH(LMP_BY_NODE!$A27,DA_LMP_Basis!$C$23:$AF$23,0)))</f>
        <v>89.017924106465671</v>
      </c>
      <c r="R27" s="30">
        <f>ENERGY_PRICING!T$19*(1+INDEX(DA_LMP_Basis!$C$23:$AF$35,MATCH(LMP_BY_NODE!R$1,DA_LMP_Basis!$C$23:$C$35,0),MATCH(LMP_BY_NODE!$A27,DA_LMP_Basis!$C$23:$AF$23,0)))</f>
        <v>50.985345161112022</v>
      </c>
      <c r="S27" s="30">
        <f>ENERGY_PRICING!U$19*(1+INDEX(DA_LMP_Basis!$C$23:$AF$35,MATCH(LMP_BY_NODE!S$1,DA_LMP_Basis!$C$23:$C$35,0),MATCH(LMP_BY_NODE!$A27,DA_LMP_Basis!$C$23:$AF$23,0)))</f>
        <v>47.005925775660749</v>
      </c>
      <c r="T27" s="30">
        <f>ENERGY_PRICING!V$19*(1+INDEX(DA_LMP_Basis!$C$23:$AF$35,MATCH(LMP_BY_NODE!T$1,DA_LMP_Basis!$C$23:$C$35,0),MATCH(LMP_BY_NODE!$A27,DA_LMP_Basis!$C$23:$AF$23,0)))</f>
        <v>51.699057320184153</v>
      </c>
      <c r="U27" s="30">
        <f>ENERGY_PRICING!W$19*(1+INDEX(DA_LMP_Basis!$C$23:$AF$35,MATCH(LMP_BY_NODE!U$1,DA_LMP_Basis!$C$23:$C$35,0),MATCH(LMP_BY_NODE!$A27,DA_LMP_Basis!$C$23:$AF$23,0)))</f>
        <v>132.1011256072255</v>
      </c>
      <c r="V27" s="30">
        <f>ENERGY_PRICING!X$19*(1+INDEX(DA_LMP_Basis!$C$23:$AF$35,MATCH(LMP_BY_NODE!V$1,DA_LMP_Basis!$C$23:$C$35,0),MATCH(LMP_BY_NODE!$A27,DA_LMP_Basis!$C$23:$AF$23,0)))</f>
        <v>88.507908123202554</v>
      </c>
      <c r="W27" s="30">
        <f>ENERGY_PRICING!Y$19*(1+INDEX(DA_LMP_Basis!$C$23:$AF$35,MATCH(LMP_BY_NODE!W$1,DA_LMP_Basis!$C$23:$C$35,0),MATCH(LMP_BY_NODE!$A27,DA_LMP_Basis!$C$23:$AF$23,0)))</f>
        <v>94.701438417539848</v>
      </c>
      <c r="X27" s="30">
        <f>ENERGY_PRICING!Z$19*(1+INDEX(DA_LMP_Basis!$C$23:$AF$35,MATCH(LMP_BY_NODE!X$1,DA_LMP_Basis!$C$23:$C$35,0),MATCH(LMP_BY_NODE!$A27,DA_LMP_Basis!$C$23:$AF$23,0)))</f>
        <v>82.310867147461792</v>
      </c>
      <c r="Y27" s="30">
        <f>ENERGY_PRICING!AA$19*(1+INDEX(DA_LMP_Basis!$C$23:$AF$35,MATCH(LMP_BY_NODE!Y$1,DA_LMP_Basis!$C$23:$C$35,0),MATCH(LMP_BY_NODE!$A27,DA_LMP_Basis!$C$23:$AF$23,0)))</f>
        <v>139.08186161264811</v>
      </c>
      <c r="Z27" s="30">
        <f>ENERGY_PRICING!AB$19*(1+INDEX(DA_LMP_Basis!$C$23:$AF$35,MATCH(LMP_BY_NODE!Z$1,DA_LMP_Basis!$C$23:$C$35,0),MATCH(LMP_BY_NODE!$A27,DA_LMP_Basis!$C$23:$AF$23,0)))</f>
        <v>223.89370021759956</v>
      </c>
      <c r="AA27" s="30">
        <f>ENERGY_PRICING!AC$19*(1+INDEX(DA_LMP_Basis!$C$23:$AF$35,MATCH(LMP_BY_NODE!AA$1,DA_LMP_Basis!$C$23:$C$35,0),MATCH(LMP_BY_NODE!$A27,DA_LMP_Basis!$C$23:$AF$23,0)))</f>
        <v>295.21925158032263</v>
      </c>
      <c r="AB27" s="30">
        <f>ENERGY_PRICING!AD$19*(1+INDEX(DA_LMP_Basis!$C$23:$AF$35,MATCH(LMP_BY_NODE!AB$1,DA_LMP_Basis!$C$23:$C$35,0),MATCH(LMP_BY_NODE!$A27,DA_LMP_Basis!$C$23:$AF$23,0)))</f>
        <v>292.54736632998498</v>
      </c>
      <c r="AC27" s="30">
        <f>ENERGY_PRICING!AE$19*(1+INDEX(DA_LMP_Basis!$C$23:$AF$35,MATCH(LMP_BY_NODE!AC$1,DA_LMP_Basis!$C$23:$C$35,0),MATCH(LMP_BY_NODE!$A27,DA_LMP_Basis!$C$23:$AF$23,0)))</f>
        <v>146.97708152243447</v>
      </c>
      <c r="AD27" s="30">
        <f>ENERGY_PRICING!AF$19*(1+INDEX(DA_LMP_Basis!$C$23:$AF$35,MATCH(LMP_BY_NODE!AD$1,DA_LMP_Basis!$C$23:$C$35,0),MATCH(LMP_BY_NODE!$A27,DA_LMP_Basis!$C$23:$AF$23,0)))</f>
        <v>79.228955143794082</v>
      </c>
      <c r="AE27" s="30">
        <f>ENERGY_PRICING!AG$19*(1+INDEX(DA_LMP_Basis!$C$23:$AF$35,MATCH(LMP_BY_NODE!AE$1,DA_LMP_Basis!$C$23:$C$35,0),MATCH(LMP_BY_NODE!$A27,DA_LMP_Basis!$C$23:$AF$23,0)))</f>
        <v>60.219786904924128</v>
      </c>
      <c r="AF27" s="30">
        <f>ENERGY_PRICING!AH$19*(1+INDEX(DA_LMP_Basis!$C$23:$AF$35,MATCH(LMP_BY_NODE!AF$1,DA_LMP_Basis!$C$23:$C$35,0),MATCH(LMP_BY_NODE!$A27,DA_LMP_Basis!$C$23:$AF$23,0)))</f>
        <v>63.045451812690011</v>
      </c>
      <c r="AG27" s="30">
        <f>ENERGY_PRICING!AI$19*(1+INDEX(DA_LMP_Basis!$C$23:$AF$35,MATCH(LMP_BY_NODE!AG$1,DA_LMP_Basis!$C$23:$C$35,0),MATCH(LMP_BY_NODE!$A27,DA_LMP_Basis!$C$23:$AF$23,0)))</f>
        <v>78.298201051146478</v>
      </c>
      <c r="AH27" s="30">
        <f>ENERGY_PRICING!AJ$19*(1+INDEX(DA_LMP_Basis!$C$23:$AF$35,MATCH(LMP_BY_NODE!AH$1,DA_LMP_Basis!$C$23:$C$35,0),MATCH(LMP_BY_NODE!$A27,DA_LMP_Basis!$C$23:$AF$23,0)))</f>
        <v>76.292468563456779</v>
      </c>
      <c r="AI27" s="30">
        <f>ENERGY_PRICING!AK$19*(1+INDEX(DA_LMP_Basis!$C$23:$AF$35,MATCH(LMP_BY_NODE!AI$1,DA_LMP_Basis!$C$23:$C$35,0),MATCH(LMP_BY_NODE!$A27,DA_LMP_Basis!$C$23:$AF$23,0)))</f>
        <v>57.19566308282721</v>
      </c>
      <c r="AJ27" s="30">
        <f>ENERGY_PRICING!AL$19*(1+INDEX(DA_LMP_Basis!$C$23:$AF$35,MATCH(LMP_BY_NODE!AJ$1,DA_LMP_Basis!$C$23:$C$35,0),MATCH(LMP_BY_NODE!$A27,DA_LMP_Basis!$C$23:$AF$23,0)))</f>
        <v>53.300785297381246</v>
      </c>
      <c r="AK27" s="30">
        <f>ENERGY_PRICING!AM$19*(1+INDEX(DA_LMP_Basis!$C$23:$AF$35,MATCH(LMP_BY_NODE!AK$1,DA_LMP_Basis!$C$23:$C$35,0),MATCH(LMP_BY_NODE!$A27,DA_LMP_Basis!$C$23:$AF$23,0)))</f>
        <v>99.427989037623021</v>
      </c>
      <c r="AL27" s="30">
        <f>ENERGY_PRICING!AN$19*(1+INDEX(DA_LMP_Basis!$C$23:$AF$35,MATCH(LMP_BY_NODE!AL$1,DA_LMP_Basis!$C$23:$C$35,0),MATCH(LMP_BY_NODE!$A27,DA_LMP_Basis!$C$23:$AF$23,0)))</f>
        <v>155.92136151049354</v>
      </c>
      <c r="AM27" s="30">
        <f>ENERGY_PRICING!AO$19*(1+INDEX(DA_LMP_Basis!$C$23:$AF$35,MATCH(LMP_BY_NODE!AM$1,DA_LMP_Basis!$C$23:$C$35,0),MATCH(LMP_BY_NODE!$A27,DA_LMP_Basis!$C$23:$AF$23,0)))</f>
        <v>209.23795229475556</v>
      </c>
      <c r="AN27" s="30">
        <f>ENERGY_PRICING!AP$19*(1+INDEX(DA_LMP_Basis!$C$23:$AF$35,MATCH(LMP_BY_NODE!AN$1,DA_LMP_Basis!$C$23:$C$35,0),MATCH(LMP_BY_NODE!$A27,DA_LMP_Basis!$C$23:$AF$23,0)))</f>
        <v>184.51733840954029</v>
      </c>
      <c r="AO27" s="30">
        <f>ENERGY_PRICING!AQ$19*(1+INDEX(DA_LMP_Basis!$C$23:$AF$35,MATCH(LMP_BY_NODE!AO$1,DA_LMP_Basis!$C$23:$C$35,0),MATCH(LMP_BY_NODE!$A27,DA_LMP_Basis!$C$23:$AF$23,0)))</f>
        <v>100.94816135784767</v>
      </c>
      <c r="AP27" s="30">
        <f>ENERGY_PRICING!AR$19*(1+INDEX(DA_LMP_Basis!$C$23:$AF$35,MATCH(LMP_BY_NODE!AP$1,DA_LMP_Basis!$C$23:$C$35,0),MATCH(LMP_BY_NODE!$A27,DA_LMP_Basis!$C$23:$AF$23,0)))</f>
        <v>67.667186204609507</v>
      </c>
      <c r="AQ27" s="30">
        <f>ENERGY_PRICING!AS$19*(1+INDEX(DA_LMP_Basis!$C$23:$AF$35,MATCH(LMP_BY_NODE!AQ$1,DA_LMP_Basis!$C$23:$C$35,0),MATCH(LMP_BY_NODE!$A27,DA_LMP_Basis!$C$23:$AF$23,0)))</f>
        <v>51.556447941378686</v>
      </c>
      <c r="AR27" s="30">
        <f>ENERGY_PRICING!AT$19*(1+INDEX(DA_LMP_Basis!$C$23:$AF$35,MATCH(LMP_BY_NODE!AR$1,DA_LMP_Basis!$C$23:$C$35,0),MATCH(LMP_BY_NODE!$A27,DA_LMP_Basis!$C$23:$AF$23,0)))</f>
        <v>53.366768846641705</v>
      </c>
      <c r="AS27" s="30">
        <f>ENERGY_PRICING!AU$19*(1+INDEX(DA_LMP_Basis!$C$23:$AF$35,MATCH(LMP_BY_NODE!AS$1,DA_LMP_Basis!$C$23:$C$35,0),MATCH(LMP_BY_NODE!$A27,DA_LMP_Basis!$C$23:$AF$23,0)))</f>
        <v>70.812063634187425</v>
      </c>
      <c r="AT27" s="30">
        <f>ENERGY_PRICING!AV$19*(1+INDEX(DA_LMP_Basis!$C$23:$AF$35,MATCH(LMP_BY_NODE!AT$1,DA_LMP_Basis!$C$23:$C$35,0),MATCH(LMP_BY_NODE!$A27,DA_LMP_Basis!$C$23:$AF$23,0)))</f>
        <v>68.99810041862564</v>
      </c>
      <c r="AU27" s="30">
        <f>ENERGY_PRICING!AW$19*(1+INDEX(DA_LMP_Basis!$C$23:$AF$35,MATCH(LMP_BY_NODE!AU$1,DA_LMP_Basis!$C$23:$C$35,0),MATCH(LMP_BY_NODE!$A27,DA_LMP_Basis!$C$23:$AF$23,0)))</f>
        <v>47.383854771547227</v>
      </c>
      <c r="AV27" s="30">
        <f>ENERGY_PRICING!AX$19*(1+INDEX(DA_LMP_Basis!$C$23:$AF$35,MATCH(LMP_BY_NODE!AV$1,DA_LMP_Basis!$C$23:$C$35,0),MATCH(LMP_BY_NODE!$A27,DA_LMP_Basis!$C$23:$AF$23,0)))</f>
        <v>45.11673169454145</v>
      </c>
      <c r="AW27" s="30">
        <f>ENERGY_PRICING!AY$19*(1+INDEX(DA_LMP_Basis!$C$23:$AF$35,MATCH(LMP_BY_NODE!AW$1,DA_LMP_Basis!$C$23:$C$35,0),MATCH(LMP_BY_NODE!$A27,DA_LMP_Basis!$C$23:$AF$23,0)))</f>
        <v>74.303617975920716</v>
      </c>
      <c r="AX27" s="30">
        <f>ENERGY_PRICING!AZ$19*(1+INDEX(DA_LMP_Basis!$C$23:$AF$35,MATCH(LMP_BY_NODE!AX$1,DA_LMP_Basis!$C$23:$C$35,0),MATCH(LMP_BY_NODE!$A27,DA_LMP_Basis!$C$23:$AF$23,0)))</f>
        <v>107.57457077514732</v>
      </c>
      <c r="AY27" s="30">
        <f>ENERGY_PRICING!BA$19*(1+INDEX(DA_LMP_Basis!$C$23:$AF$35,MATCH(LMP_BY_NODE!AY$1,DA_LMP_Basis!$C$23:$C$35,0),MATCH(LMP_BY_NODE!$A27,DA_LMP_Basis!$C$23:$AF$23,0)))</f>
        <v>205.55441937233434</v>
      </c>
      <c r="AZ27" s="30">
        <f>ENERGY_PRICING!BB$19*(1+INDEX(DA_LMP_Basis!$C$23:$AF$35,MATCH(LMP_BY_NODE!AZ$1,DA_LMP_Basis!$C$23:$C$35,0),MATCH(LMP_BY_NODE!$A27,DA_LMP_Basis!$C$23:$AF$23,0)))</f>
        <v>181.26899993492353</v>
      </c>
      <c r="BA27" s="30">
        <f>ENERGY_PRICING!BC$19*(1+INDEX(DA_LMP_Basis!$C$23:$AF$35,MATCH(LMP_BY_NODE!BA$1,DA_LMP_Basis!$C$23:$C$35,0),MATCH(LMP_BY_NODE!$A27,DA_LMP_Basis!$C$23:$AF$23,0)))</f>
        <v>97.075296423901236</v>
      </c>
      <c r="BB27" s="30">
        <f>ENERGY_PRICING!BD$19*(1+INDEX(DA_LMP_Basis!$C$23:$AF$35,MATCH(LMP_BY_NODE!BB$1,DA_LMP_Basis!$C$23:$C$35,0),MATCH(LMP_BY_NODE!$A27,DA_LMP_Basis!$C$23:$AF$23,0)))</f>
        <v>61.454658230342154</v>
      </c>
      <c r="BC27" s="30">
        <f>ENERGY_PRICING!BE$19*(1+INDEX(DA_LMP_Basis!$C$23:$AF$35,MATCH(LMP_BY_NODE!BC$1,DA_LMP_Basis!$C$23:$C$35,0),MATCH(LMP_BY_NODE!$A27,DA_LMP_Basis!$C$23:$AF$23,0)))</f>
        <v>46.823047706275439</v>
      </c>
      <c r="BD27" s="30">
        <f>ENERGY_PRICING!BF$19*(1+INDEX(DA_LMP_Basis!$C$23:$AF$35,MATCH(LMP_BY_NODE!BD$1,DA_LMP_Basis!$C$23:$C$35,0),MATCH(LMP_BY_NODE!$A27,DA_LMP_Basis!$C$23:$AF$23,0)))</f>
        <v>48.467162952678343</v>
      </c>
      <c r="BE27" s="30">
        <f>ENERGY_PRICING!BG$19*(1+INDEX(DA_LMP_Basis!$C$23:$AF$35,MATCH(LMP_BY_NODE!BE$1,DA_LMP_Basis!$C$23:$C$35,0),MATCH(LMP_BY_NODE!$A27,DA_LMP_Basis!$C$23:$AF$23,0)))</f>
        <v>64.310804295388124</v>
      </c>
      <c r="BF27" s="30">
        <f>ENERGY_PRICING!BH$19*(1+INDEX(DA_LMP_Basis!$C$23:$AF$35,MATCH(LMP_BY_NODE!BF$1,DA_LMP_Basis!$C$23:$C$35,0),MATCH(LMP_BY_NODE!$A27,DA_LMP_Basis!$C$23:$AF$23,0)))</f>
        <v>62.663381139389244</v>
      </c>
      <c r="BG27" s="30">
        <f>ENERGY_PRICING!BI$19*(1+INDEX(DA_LMP_Basis!$C$23:$AF$35,MATCH(LMP_BY_NODE!BG$1,DA_LMP_Basis!$C$23:$C$35,0),MATCH(LMP_BY_NODE!$A27,DA_LMP_Basis!$C$23:$AF$23,0)))</f>
        <v>43.033540537898688</v>
      </c>
      <c r="BH27" s="30">
        <f>ENERGY_PRICING!BJ$19*(1+INDEX(DA_LMP_Basis!$C$23:$AF$35,MATCH(LMP_BY_NODE!BH$1,DA_LMP_Basis!$C$23:$C$35,0),MATCH(LMP_BY_NODE!$A27,DA_LMP_Basis!$C$23:$AF$23,0)))</f>
        <v>40.97456215150288</v>
      </c>
      <c r="BI27" s="30">
        <f>ENERGY_PRICING!BK$19*(1+INDEX(DA_LMP_Basis!$C$23:$AF$35,MATCH(LMP_BY_NODE!BI$1,DA_LMP_Basis!$C$23:$C$35,0),MATCH(LMP_BY_NODE!$A27,DA_LMP_Basis!$C$23:$AF$23,0)))</f>
        <v>72.006953505162315</v>
      </c>
      <c r="BJ27" s="30">
        <f>ENERGY_PRICING!BL$19*(1+INDEX(DA_LMP_Basis!$C$23:$AF$35,MATCH(LMP_BY_NODE!BJ$1,DA_LMP_Basis!$C$23:$C$35,0),MATCH(LMP_BY_NODE!$A27,DA_LMP_Basis!$C$23:$AF$23,0)))</f>
        <v>104.45181662083594</v>
      </c>
      <c r="BK27" s="30">
        <f>ENERGY_PRICING!BM$19*(1+INDEX(DA_LMP_Basis!$C$23:$AF$35,MATCH(LMP_BY_NODE!BK$1,DA_LMP_Basis!$C$23:$C$35,0),MATCH(LMP_BY_NODE!$A27,DA_LMP_Basis!$C$23:$AF$23,0)))</f>
        <v>204.43306129677893</v>
      </c>
      <c r="BL27" s="30">
        <f>ENERGY_PRICING!BN$19*(1+INDEX(DA_LMP_Basis!$C$23:$AF$35,MATCH(LMP_BY_NODE!BL$1,DA_LMP_Basis!$C$23:$C$35,0),MATCH(LMP_BY_NODE!$A27,DA_LMP_Basis!$C$23:$AF$23,0)))</f>
        <v>180.28012575967807</v>
      </c>
      <c r="BM27" s="30">
        <f>ENERGY_PRICING!BO$19*(1+INDEX(DA_LMP_Basis!$C$23:$AF$35,MATCH(LMP_BY_NODE!BM$1,DA_LMP_Basis!$C$23:$C$35,0),MATCH(LMP_BY_NODE!$A27,DA_LMP_Basis!$C$23:$AF$23,0)))</f>
        <v>95.896301024462375</v>
      </c>
      <c r="BN27" s="30">
        <f>ENERGY_PRICING!BP$19*(1+INDEX(DA_LMP_Basis!$C$23:$AF$35,MATCH(LMP_BY_NODE!BN$1,DA_LMP_Basis!$C$23:$C$35,0),MATCH(LMP_BY_NODE!$A27,DA_LMP_Basis!$C$23:$AF$23,0)))</f>
        <v>59.563411820908804</v>
      </c>
      <c r="BO27" s="30">
        <f>ENERGY_PRICING!BQ$19*(1+INDEX(DA_LMP_Basis!$C$23:$AF$35,MATCH(LMP_BY_NODE!BO$1,DA_LMP_Basis!$C$23:$C$35,0),MATCH(LMP_BY_NODE!$A27,DA_LMP_Basis!$C$23:$AF$23,0)))</f>
        <v>45.382084182870834</v>
      </c>
      <c r="BP27" s="30">
        <f>ENERGY_PRICING!BR$19*(1+INDEX(DA_LMP_Basis!$C$23:$AF$35,MATCH(LMP_BY_NODE!BP$1,DA_LMP_Basis!$C$23:$C$35,0),MATCH(LMP_BY_NODE!$A27,DA_LMP_Basis!$C$23:$AF$23,0)))</f>
        <v>46.975602336295054</v>
      </c>
      <c r="BQ27" s="30">
        <f>ENERGY_PRICING!BS$19*(1+INDEX(DA_LMP_Basis!$C$23:$AF$35,MATCH(LMP_BY_NODE!BQ$1,DA_LMP_Basis!$C$23:$C$35,0),MATCH(LMP_BY_NODE!$A27,DA_LMP_Basis!$C$23:$AF$23,0)))</f>
        <v>62.331660952737941</v>
      </c>
      <c r="BR27" s="30">
        <f>ENERGY_PRICING!BT$19*(1+INDEX(DA_LMP_Basis!$C$23:$AF$35,MATCH(LMP_BY_NODE!BR$1,DA_LMP_Basis!$C$23:$C$35,0),MATCH(LMP_BY_NODE!$A27,DA_LMP_Basis!$C$23:$AF$23,0)))</f>
        <v>60.734936689521483</v>
      </c>
      <c r="BS27" s="30">
        <f>ENERGY_PRICING!BU$19*(1+INDEX(DA_LMP_Basis!$C$23:$AF$35,MATCH(LMP_BY_NODE!BS$1,DA_LMP_Basis!$C$23:$C$35,0),MATCH(LMP_BY_NODE!$A27,DA_LMP_Basis!$C$23:$AF$23,0)))</f>
        <v>41.709197821314802</v>
      </c>
      <c r="BT27" s="30">
        <f>ENERGY_PRICING!BV$19*(1+INDEX(DA_LMP_Basis!$C$23:$AF$35,MATCH(LMP_BY_NODE!BT$1,DA_LMP_Basis!$C$23:$C$35,0),MATCH(LMP_BY_NODE!$A27,DA_LMP_Basis!$C$23:$AF$23,0)))</f>
        <v>39.713583801307244</v>
      </c>
      <c r="BU27" s="30">
        <f>ENERGY_PRICING!BW$19*(1+INDEX(DA_LMP_Basis!$C$23:$AF$35,MATCH(LMP_BY_NODE!BU$1,DA_LMP_Basis!$C$23:$C$35,0),MATCH(LMP_BY_NODE!$A27,DA_LMP_Basis!$C$23:$AF$23,0)))</f>
        <v>71.307792317963461</v>
      </c>
      <c r="BV27" s="30">
        <f>ENERGY_PRICING!BX$19*(1+INDEX(DA_LMP_Basis!$C$23:$AF$35,MATCH(LMP_BY_NODE!BV$1,DA_LMP_Basis!$C$23:$C$35,0),MATCH(LMP_BY_NODE!$A27,DA_LMP_Basis!$C$23:$AF$23,0)))</f>
        <v>103.50117340339742</v>
      </c>
      <c r="BW27" s="30">
        <f>ENERGY_PRICING!BY$19*(1+INDEX(DA_LMP_Basis!$C$23:$AF$35,MATCH(LMP_BY_NODE!BW$1,DA_LMP_Basis!$C$23:$C$35,0),MATCH(LMP_BY_NODE!$A27,DA_LMP_Basis!$C$23:$AF$23,0)))</f>
        <v>203.97143339411045</v>
      </c>
      <c r="BX27" s="30">
        <f>ENERGY_PRICING!BZ$19*(1+INDEX(DA_LMP_Basis!$C$23:$AF$35,MATCH(LMP_BY_NODE!BX$1,DA_LMP_Basis!$C$23:$C$35,0),MATCH(LMP_BY_NODE!$A27,DA_LMP_Basis!$C$23:$AF$23,0)))</f>
        <v>179.87303731801725</v>
      </c>
      <c r="BY27" s="30">
        <f>ENERGY_PRICING!CA$19*(1+INDEX(DA_LMP_Basis!$C$23:$AF$35,MATCH(LMP_BY_NODE!BY$1,DA_LMP_Basis!$C$23:$C$35,0),MATCH(LMP_BY_NODE!$A27,DA_LMP_Basis!$C$23:$AF$23,0)))</f>
        <v>95.410945645691712</v>
      </c>
      <c r="BZ27" s="30">
        <f>ENERGY_PRICING!CB$19*(1+INDEX(DA_LMP_Basis!$C$23:$AF$35,MATCH(LMP_BY_NODE!BZ$1,DA_LMP_Basis!$C$23:$C$35,0),MATCH(LMP_BY_NODE!$A27,DA_LMP_Basis!$C$23:$AF$23,0)))</f>
        <v>58.78484507006646</v>
      </c>
      <c r="CA27" s="30">
        <f>ENERGY_PRICING!CC$19*(1+INDEX(DA_LMP_Basis!$C$23:$AF$35,MATCH(LMP_BY_NODE!CA$1,DA_LMP_Basis!$C$23:$C$35,0),MATCH(LMP_BY_NODE!$A27,DA_LMP_Basis!$C$23:$AF$23,0)))</f>
        <v>44.788884754756332</v>
      </c>
      <c r="CB27" s="30">
        <f>ENERGY_PRICING!CD$19*(1+INDEX(DA_LMP_Basis!$C$23:$AF$35,MATCH(LMP_BY_NODE!CB$1,DA_LMP_Basis!$C$23:$C$35,0),MATCH(LMP_BY_NODE!$A27,DA_LMP_Basis!$C$23:$AF$23,0)))</f>
        <v>46.361573674038453</v>
      </c>
      <c r="CC27" s="30">
        <f>ENERGY_PRICING!CE$19*(1+INDEX(DA_LMP_Basis!$C$23:$AF$35,MATCH(LMP_BY_NODE!CC$1,DA_LMP_Basis!$C$23:$C$35,0),MATCH(LMP_BY_NODE!$A27,DA_LMP_Basis!$C$23:$AF$23,0)))</f>
        <v>61.516909794955133</v>
      </c>
      <c r="CD27" s="30">
        <f>ENERGY_PRICING!CF$19*(1+INDEX(DA_LMP_Basis!$C$23:$AF$35,MATCH(LMP_BY_NODE!CD$1,DA_LMP_Basis!$C$23:$C$35,0),MATCH(LMP_BY_NODE!$A27,DA_LMP_Basis!$C$23:$AF$23,0)))</f>
        <v>59.941056673662871</v>
      </c>
      <c r="CE27" s="30">
        <f>ENERGY_PRICING!CG$19*(1+INDEX(DA_LMP_Basis!$C$23:$AF$35,MATCH(LMP_BY_NODE!CE$1,DA_LMP_Basis!$C$23:$C$35,0),MATCH(LMP_BY_NODE!$A27,DA_LMP_Basis!$C$23:$AF$23,0)))</f>
        <v>41.164007516810081</v>
      </c>
      <c r="CF27" s="30">
        <f>ENERGY_PRICING!CH$19*(1+INDEX(DA_LMP_Basis!$C$23:$AF$35,MATCH(LMP_BY_NODE!CF$1,DA_LMP_Basis!$C$23:$C$35,0),MATCH(LMP_BY_NODE!$A27,DA_LMP_Basis!$C$23:$AF$23,0)))</f>
        <v>39.194478616442147</v>
      </c>
      <c r="CG27" s="30">
        <f>ENERGY_PRICING!CI$19*(1+INDEX(DA_LMP_Basis!$C$23:$AF$35,MATCH(LMP_BY_NODE!CG$1,DA_LMP_Basis!$C$23:$C$35,0),MATCH(LMP_BY_NODE!$A27,DA_LMP_Basis!$C$23:$AF$23,0)))</f>
        <v>71.019969614841656</v>
      </c>
      <c r="CH27" s="30">
        <f>ENERGY_PRICING!CJ$19*(1+INDEX(DA_LMP_Basis!$C$23:$AF$35,MATCH(LMP_BY_NODE!CH$1,DA_LMP_Basis!$C$23:$C$35,0),MATCH(LMP_BY_NODE!$A27,DA_LMP_Basis!$C$23:$AF$23,0)))</f>
        <v>103.10982344639568</v>
      </c>
      <c r="CI27" s="30">
        <f>ENERGY_PRICING!CK$19*(1+INDEX(DA_LMP_Basis!$C$23:$AF$35,MATCH(LMP_BY_NODE!CI$1,DA_LMP_Basis!$C$23:$C$35,0),MATCH(LMP_BY_NODE!$A27,DA_LMP_Basis!$C$23:$AF$23,0)))</f>
        <v>205.70132343554531</v>
      </c>
      <c r="CJ27" s="30">
        <f>ENERGY_PRICING!CL$19*(1+INDEX(DA_LMP_Basis!$C$23:$AF$35,MATCH(LMP_BY_NODE!CJ$1,DA_LMP_Basis!$C$23:$C$35,0),MATCH(LMP_BY_NODE!$A27,DA_LMP_Basis!$C$23:$AF$23,0)))</f>
        <v>181.39854787996867</v>
      </c>
      <c r="CK27" s="30">
        <f>ENERGY_PRICING!CM$19*(1+INDEX(DA_LMP_Basis!$C$23:$AF$35,MATCH(LMP_BY_NODE!CK$1,DA_LMP_Basis!$C$23:$C$35,0),MATCH(LMP_BY_NODE!$A27,DA_LMP_Basis!$C$23:$AF$23,0)))</f>
        <v>97.229751292921392</v>
      </c>
      <c r="CL27" s="30">
        <f>ENERGY_PRICING!CN$19*(1+INDEX(DA_LMP_Basis!$C$23:$AF$35,MATCH(LMP_BY_NODE!CL$1,DA_LMP_Basis!$C$23:$C$35,0),MATCH(LMP_BY_NODE!$A27,DA_LMP_Basis!$C$23:$AF$23,0)))</f>
        <v>61.702421891330864</v>
      </c>
      <c r="CM27" s="30">
        <f>ENERGY_PRICING!CO$19*(1+INDEX(DA_LMP_Basis!$C$23:$AF$35,MATCH(LMP_BY_NODE!CM$1,DA_LMP_Basis!$C$23:$C$35,0),MATCH(LMP_BY_NODE!$A27,DA_LMP_Basis!$C$23:$AF$23,0)))</f>
        <v>47.011821837519868</v>
      </c>
      <c r="CN27" s="30">
        <f>ENERGY_PRICING!CP$19*(1+INDEX(DA_LMP_Basis!$C$23:$AF$35,MATCH(LMP_BY_NODE!CN$1,DA_LMP_Basis!$C$23:$C$35,0),MATCH(LMP_BY_NODE!$A27,DA_LMP_Basis!$C$23:$AF$23,0)))</f>
        <v>48.662565580838489</v>
      </c>
      <c r="CO27" s="30">
        <f>ENERGY_PRICING!CQ$19*(1+INDEX(DA_LMP_Basis!$C$23:$AF$35,MATCH(LMP_BY_NODE!CO$1,DA_LMP_Basis!$C$23:$C$35,0),MATCH(LMP_BY_NODE!$A27,DA_LMP_Basis!$C$23:$AF$23,0)))</f>
        <v>64.570082937108509</v>
      </c>
      <c r="CP27" s="30">
        <f>ENERGY_PRICING!CR$19*(1+INDEX(DA_LMP_Basis!$C$23:$AF$35,MATCH(LMP_BY_NODE!CP$1,DA_LMP_Basis!$C$23:$C$35,0),MATCH(LMP_BY_NODE!$A27,DA_LMP_Basis!$C$23:$AF$23,0)))</f>
        <v>62.916017947860837</v>
      </c>
      <c r="CQ27" s="30">
        <f>ENERGY_PRICING!CS$19*(1+INDEX(DA_LMP_Basis!$C$23:$AF$35,MATCH(LMP_BY_NODE!CQ$1,DA_LMP_Basis!$C$23:$C$35,0),MATCH(LMP_BY_NODE!$A27,DA_LMP_Basis!$C$23:$AF$23,0)))</f>
        <v>43.207036703299408</v>
      </c>
      <c r="CR27" s="30">
        <f>ENERGY_PRICING!CT$19*(1+INDEX(DA_LMP_Basis!$C$23:$AF$35,MATCH(LMP_BY_NODE!CR$1,DA_LMP_Basis!$C$23:$C$35,0),MATCH(LMP_BY_NODE!$A27,DA_LMP_Basis!$C$23:$AF$23,0)))</f>
        <v>41.139757237089633</v>
      </c>
      <c r="CS27" s="30">
        <f>ENERGY_PRICING!CU$19*(1+INDEX(DA_LMP_Basis!$C$23:$AF$35,MATCH(LMP_BY_NODE!CS$1,DA_LMP_Basis!$C$23:$C$35,0),MATCH(LMP_BY_NODE!$A27,DA_LMP_Basis!$C$23:$AF$23,0)))</f>
        <v>72.098547458492561</v>
      </c>
      <c r="CT27" s="30">
        <f>ENERGY_PRICING!CV$19*(1+INDEX(DA_LMP_Basis!$C$23:$AF$35,MATCH(LMP_BY_NODE!CT$1,DA_LMP_Basis!$C$23:$C$35,0),MATCH(LMP_BY_NODE!$A27,DA_LMP_Basis!$C$23:$AF$23,0)))</f>
        <v>104.57635610055253</v>
      </c>
      <c r="CU27" s="30">
        <f>ENERGY_PRICING!CW$19*(1+INDEX(DA_LMP_Basis!$C$23:$AF$35,MATCH(LMP_BY_NODE!CU$1,DA_LMP_Basis!$C$23:$C$35,0),MATCH(LMP_BY_NODE!$A27,DA_LMP_Basis!$C$23:$AF$23,0)))</f>
        <v>207.15454347172175</v>
      </c>
      <c r="CV27" s="30">
        <f>ENERGY_PRICING!CX$19*(1+INDEX(DA_LMP_Basis!$C$23:$AF$35,MATCH(LMP_BY_NODE!CV$1,DA_LMP_Basis!$C$23:$C$35,0),MATCH(LMP_BY_NODE!$A27,DA_LMP_Basis!$C$23:$AF$23,0)))</f>
        <v>182.6800758736137</v>
      </c>
      <c r="CW27" s="30">
        <f>ENERGY_PRICING!CY$19*(1+INDEX(DA_LMP_Basis!$C$23:$AF$35,MATCH(LMP_BY_NODE!CW$1,DA_LMP_Basis!$C$23:$C$35,0),MATCH(LMP_BY_NODE!$A27,DA_LMP_Basis!$C$23:$AF$23,0)))</f>
        <v>98.757666215347783</v>
      </c>
      <c r="CX27" s="30">
        <f>ENERGY_PRICING!CZ$19*(1+INDEX(DA_LMP_Basis!$C$23:$AF$35,MATCH(LMP_BY_NODE!CX$1,DA_LMP_Basis!$C$23:$C$35,0),MATCH(LMP_BY_NODE!$A27,DA_LMP_Basis!$C$23:$AF$23,0)))</f>
        <v>64.153375993725064</v>
      </c>
      <c r="CY27" s="30">
        <f>ENERGY_PRICING!DA$19*(1+INDEX(DA_LMP_Basis!$C$23:$AF$35,MATCH(LMP_BY_NODE!CY$1,DA_LMP_Basis!$C$23:$C$35,0),MATCH(LMP_BY_NODE!$A27,DA_LMP_Basis!$C$23:$AF$23,0)))</f>
        <v>48.879233424647254</v>
      </c>
      <c r="CZ27" s="30">
        <f>ENERGY_PRICING!DB$19*(1+INDEX(DA_LMP_Basis!$C$23:$AF$35,MATCH(LMP_BY_NODE!CZ$1,DA_LMP_Basis!$C$23:$C$35,0),MATCH(LMP_BY_NODE!$A27,DA_LMP_Basis!$C$23:$AF$23,0)))</f>
        <v>50.595548291848402</v>
      </c>
      <c r="DA27" s="30">
        <f>ENERGY_PRICING!DC$19*(1+INDEX(DA_LMP_Basis!$C$23:$AF$35,MATCH(LMP_BY_NODE!DA$1,DA_LMP_Basis!$C$23:$C$35,0),MATCH(LMP_BY_NODE!$A27,DA_LMP_Basis!$C$23:$AF$23,0)))</f>
        <v>67.134946759558787</v>
      </c>
      <c r="DB27" s="30">
        <f>ENERGY_PRICING!DD$19*(1+INDEX(DA_LMP_Basis!$C$23:$AF$35,MATCH(LMP_BY_NODE!DB$1,DA_LMP_Basis!$C$23:$C$35,0),MATCH(LMP_BY_NODE!$A27,DA_LMP_Basis!$C$23:$AF$23,0)))</f>
        <v>65.415178719332616</v>
      </c>
      <c r="DC27" s="30">
        <f>ENERGY_PRICING!DE$19*(1+INDEX(DA_LMP_Basis!$C$23:$AF$35,MATCH(LMP_BY_NODE!DC$1,DA_LMP_Basis!$C$23:$C$35,0),MATCH(LMP_BY_NODE!$A27,DA_LMP_Basis!$C$23:$AF$23,0)))</f>
        <v>44.923313967857261</v>
      </c>
      <c r="DD27" s="30">
        <f>ENERGY_PRICING!DF$19*(1+INDEX(DA_LMP_Basis!$C$23:$AF$35,MATCH(LMP_BY_NODE!DD$1,DA_LMP_Basis!$C$23:$C$35,0),MATCH(LMP_BY_NODE!$A27,DA_LMP_Basis!$C$23:$AF$23,0)))</f>
        <v>42.77391767489754</v>
      </c>
      <c r="DE27" s="30">
        <f>ENERGY_PRICING!DG$19*(1+INDEX(DA_LMP_Basis!$C$23:$AF$35,MATCH(LMP_BY_NODE!DE$1,DA_LMP_Basis!$C$23:$C$35,0),MATCH(LMP_BY_NODE!$A27,DA_LMP_Basis!$C$23:$AF$23,0)))</f>
        <v>73.004622928855653</v>
      </c>
      <c r="DF27" s="30">
        <f>ENERGY_PRICING!DH$19*(1+INDEX(DA_LMP_Basis!$C$23:$AF$35,MATCH(LMP_BY_NODE!DF$1,DA_LMP_Basis!$C$23:$C$35,0),MATCH(LMP_BY_NODE!$A27,DA_LMP_Basis!$C$23:$AF$23,0)))</f>
        <v>105.80833881950043</v>
      </c>
      <c r="DG27" s="30">
        <f>ENERGY_PRICING!DI$19*(1+INDEX(DA_LMP_Basis!$C$23:$AF$35,MATCH(LMP_BY_NODE!DG$1,DA_LMP_Basis!$C$23:$C$35,0),MATCH(LMP_BY_NODE!$A27,DA_LMP_Basis!$C$23:$AF$23,0)))</f>
        <v>209.3816551833828</v>
      </c>
      <c r="DH27" s="30">
        <f>ENERGY_PRICING!DJ$19*(1+INDEX(DA_LMP_Basis!$C$23:$AF$35,MATCH(LMP_BY_NODE!DH$1,DA_LMP_Basis!$C$23:$C$35,0),MATCH(LMP_BY_NODE!$A27,DA_LMP_Basis!$C$23:$AF$23,0)))</f>
        <v>184.64406338577172</v>
      </c>
      <c r="DI27" s="30">
        <f>ENERGY_PRICING!DK$19*(1+INDEX(DA_LMP_Basis!$C$23:$AF$35,MATCH(LMP_BY_NODE!DI$1,DA_LMP_Basis!$C$23:$C$35,0),MATCH(LMP_BY_NODE!$A27,DA_LMP_Basis!$C$23:$AF$23,0)))</f>
        <v>101.0992505132842</v>
      </c>
      <c r="DJ27" s="30">
        <f>ENERGY_PRICING!DL$19*(1+INDEX(DA_LMP_Basis!$C$23:$AF$35,MATCH(LMP_BY_NODE!DJ$1,DA_LMP_Basis!$C$23:$C$35,0),MATCH(LMP_BY_NODE!$A27,DA_LMP_Basis!$C$23:$AF$23,0)))</f>
        <v>67.909550867660485</v>
      </c>
      <c r="DK27" s="30">
        <f>ENERGY_PRICING!DM$19*(1+INDEX(DA_LMP_Basis!$C$23:$AF$35,MATCH(LMP_BY_NODE!DK$1,DA_LMP_Basis!$C$23:$C$35,0),MATCH(LMP_BY_NODE!$A27,DA_LMP_Basis!$C$23:$AF$23,0)))</f>
        <v>51.741108510766544</v>
      </c>
      <c r="DL27" s="30">
        <f>ENERGY_PRICING!DN$19*(1+INDEX(DA_LMP_Basis!$C$23:$AF$35,MATCH(LMP_BY_NODE!DL$1,DA_LMP_Basis!$C$23:$C$35,0),MATCH(LMP_BY_NODE!$A27,DA_LMP_Basis!$C$23:$AF$23,0)))</f>
        <v>53.557913471904023</v>
      </c>
      <c r="DM27" s="30">
        <f>ENERGY_PRICING!DO$19*(1+INDEX(DA_LMP_Basis!$C$23:$AF$35,MATCH(LMP_BY_NODE!DM$1,DA_LMP_Basis!$C$23:$C$35,0),MATCH(LMP_BY_NODE!$A27,DA_LMP_Basis!$C$23:$AF$23,0)))</f>
        <v>71.065692355954411</v>
      </c>
      <c r="DN27" s="30">
        <f>ENERGY_PRICING!DP$19*(1+INDEX(DA_LMP_Basis!$C$23:$AF$35,MATCH(LMP_BY_NODE!DN$1,DA_LMP_Basis!$C$23:$C$35,0),MATCH(LMP_BY_NODE!$A27,DA_LMP_Basis!$C$23:$AF$23,0)))</f>
        <v>69.245232038796047</v>
      </c>
      <c r="DO27" s="30">
        <f>ENERGY_PRICING!DQ$19*(1+INDEX(DA_LMP_Basis!$C$23:$AF$35,MATCH(LMP_BY_NODE!DO$1,DA_LMP_Basis!$C$23:$C$35,0),MATCH(LMP_BY_NODE!$A27,DA_LMP_Basis!$C$23:$AF$23,0)))</f>
        <v>47.553570296011877</v>
      </c>
      <c r="DP27" s="30">
        <f>ENERGY_PRICING!DR$19*(1+INDEX(DA_LMP_Basis!$C$23:$AF$35,MATCH(LMP_BY_NODE!DP$1,DA_LMP_Basis!$C$23:$C$35,0),MATCH(LMP_BY_NODE!$A27,DA_LMP_Basis!$C$23:$AF$23,0)))</f>
        <v>45.278327027352312</v>
      </c>
      <c r="DQ27" s="30">
        <f>ENERGY_PRICING!DS$19*(1+INDEX(DA_LMP_Basis!$C$23:$AF$35,MATCH(LMP_BY_NODE!DQ$1,DA_LMP_Basis!$C$23:$C$35,0),MATCH(LMP_BY_NODE!$A27,DA_LMP_Basis!$C$23:$AF$23,0)))</f>
        <v>74.393216012807159</v>
      </c>
      <c r="DR27" s="30">
        <f>ENERGY_PRICING!DT$19*(1+INDEX(DA_LMP_Basis!$C$23:$AF$35,MATCH(LMP_BY_NODE!DR$1,DA_LMP_Basis!$C$23:$C$35,0),MATCH(LMP_BY_NODE!$A27,DA_LMP_Basis!$C$23:$AF$23,0)))</f>
        <v>107.6963964251139</v>
      </c>
      <c r="DS27" s="30">
        <f>ENERGY_PRICING!DU$19*(1+INDEX(DA_LMP_Basis!$C$23:$AF$35,MATCH(LMP_BY_NODE!DS$1,DA_LMP_Basis!$C$23:$C$35,0),MATCH(LMP_BY_NODE!$A27,DA_LMP_Basis!$C$23:$AF$23,0)))</f>
        <v>211.95213661510084</v>
      </c>
      <c r="DT27" s="30">
        <f>ENERGY_PRICING!DV$19*(1+INDEX(DA_LMP_Basis!$C$23:$AF$35,MATCH(LMP_BY_NODE!DT$1,DA_LMP_Basis!$C$23:$C$35,0),MATCH(LMP_BY_NODE!$A27,DA_LMP_Basis!$C$23:$AF$23,0)))</f>
        <v>186.91085288074635</v>
      </c>
      <c r="DU27" s="30">
        <f>ENERGY_PRICING!DW$19*(1+INDEX(DA_LMP_Basis!$C$23:$AF$35,MATCH(LMP_BY_NODE!DU$1,DA_LMP_Basis!$C$23:$C$35,0),MATCH(LMP_BY_NODE!$A27,DA_LMP_Basis!$C$23:$AF$23,0)))</f>
        <v>103.80185358754088</v>
      </c>
      <c r="DV27" s="30">
        <f>ENERGY_PRICING!DX$19*(1+INDEX(DA_LMP_Basis!$C$23:$AF$35,MATCH(LMP_BY_NODE!DV$1,DA_LMP_Basis!$C$23:$C$35,0),MATCH(LMP_BY_NODE!$A27,DA_LMP_Basis!$C$23:$AF$23,0)))</f>
        <v>72.244842050937464</v>
      </c>
      <c r="DW27" s="30">
        <f>ENERGY_PRICING!DY$19*(1+INDEX(DA_LMP_Basis!$C$23:$AF$35,MATCH(LMP_BY_NODE!DW$1,DA_LMP_Basis!$C$23:$C$35,0),MATCH(LMP_BY_NODE!$A27,DA_LMP_Basis!$C$23:$AF$23,0)))</f>
        <v>55.044219320273086</v>
      </c>
      <c r="DX27" s="30">
        <f>ENERGY_PRICING!DZ$19*(1+INDEX(DA_LMP_Basis!$C$23:$AF$35,MATCH(LMP_BY_NODE!DX$1,DA_LMP_Basis!$C$23:$C$35,0),MATCH(LMP_BY_NODE!$A27,DA_LMP_Basis!$C$23:$AF$23,0)))</f>
        <v>56.97700765089423</v>
      </c>
      <c r="DY27" s="30">
        <f>ENERGY_PRICING!EA$19*(1+INDEX(DA_LMP_Basis!$C$23:$AF$35,MATCH(LMP_BY_NODE!DY$1,DA_LMP_Basis!$C$23:$C$35,0),MATCH(LMP_BY_NODE!$A27,DA_LMP_Basis!$C$23:$AF$23,0)))</f>
        <v>75.602469076870122</v>
      </c>
      <c r="DZ27" s="30">
        <f>ENERGY_PRICING!EB$19*(1+INDEX(DA_LMP_Basis!$C$23:$AF$35,MATCH(LMP_BY_NODE!DZ$1,DA_LMP_Basis!$C$23:$C$35,0),MATCH(LMP_BY_NODE!$A27,DA_LMP_Basis!$C$23:$AF$23,0)))</f>
        <v>73.665792035235668</v>
      </c>
      <c r="EA27" s="30">
        <f>ENERGY_PRICING!EC$19*(1+INDEX(DA_LMP_Basis!$C$23:$AF$35,MATCH(LMP_BY_NODE!EA$1,DA_LMP_Basis!$C$23:$C$35,0),MATCH(LMP_BY_NODE!$A27,DA_LMP_Basis!$C$23:$AF$23,0)))</f>
        <v>50.589352029267573</v>
      </c>
      <c r="EB27" s="30">
        <f>ENERGY_PRICING!ED$19*(1+INDEX(DA_LMP_Basis!$C$23:$AF$35,MATCH(LMP_BY_NODE!EB$1,DA_LMP_Basis!$C$23:$C$35,0),MATCH(LMP_BY_NODE!$A27,DA_LMP_Basis!$C$23:$AF$23,0)))</f>
        <v>48.168859057784147</v>
      </c>
      <c r="EC27" s="30">
        <f>ENERGY_PRICING!EE$19*(1+INDEX(DA_LMP_Basis!$C$23:$AF$35,MATCH(LMP_BY_NODE!EC$1,DA_LMP_Basis!$C$23:$C$35,0),MATCH(LMP_BY_NODE!$A27,DA_LMP_Basis!$C$23:$AF$23,0)))</f>
        <v>75.995898410740111</v>
      </c>
      <c r="ED27" s="30">
        <f>ENERGY_PRICING!EF$19*(1+INDEX(DA_LMP_Basis!$C$23:$AF$35,MATCH(LMP_BY_NODE!ED$1,DA_LMP_Basis!$C$23:$C$35,0),MATCH(LMP_BY_NODE!$A27,DA_LMP_Basis!$C$23:$AF$23,0)))</f>
        <v>109.87554935751163</v>
      </c>
      <c r="EE27" s="30">
        <f>ENERGY_PRICING!EG$19*(1+INDEX(DA_LMP_Basis!$C$23:$AF$35,MATCH(LMP_BY_NODE!EE$1,DA_LMP_Basis!$C$23:$C$35,0),MATCH(LMP_BY_NODE!$A27,DA_LMP_Basis!$C$23:$AF$23,0)))</f>
        <v>213.18649306551117</v>
      </c>
      <c r="EF27" s="30">
        <f>ENERGY_PRICING!EH$19*(1+INDEX(DA_LMP_Basis!$C$23:$AF$35,MATCH(LMP_BY_NODE!EF$1,DA_LMP_Basis!$C$23:$C$35,0),MATCH(LMP_BY_NODE!$A27,DA_LMP_Basis!$C$23:$AF$23,0)))</f>
        <v>187.99937513199413</v>
      </c>
      <c r="EG27" s="30">
        <f>ENERGY_PRICING!EI$19*(1+INDEX(DA_LMP_Basis!$C$23:$AF$35,MATCH(LMP_BY_NODE!EG$1,DA_LMP_Basis!$C$23:$C$35,0),MATCH(LMP_BY_NODE!$A27,DA_LMP_Basis!$C$23:$AF$23,0)))</f>
        <v>105.09965542981206</v>
      </c>
      <c r="EH27" s="30">
        <f>ENERGY_PRICING!EJ$19*(1+INDEX(DA_LMP_Basis!$C$23:$AF$35,MATCH(LMP_BY_NODE!EH$1,DA_LMP_Basis!$C$23:$C$35,0),MATCH(LMP_BY_NODE!$A27,DA_LMP_Basis!$C$23:$AF$23,0)))</f>
        <v>74.326667879536586</v>
      </c>
      <c r="EI27" s="30">
        <f>ENERGY_PRICING!EK$19*(1+INDEX(DA_LMP_Basis!$C$23:$AF$35,MATCH(LMP_BY_NODE!EI$1,DA_LMP_Basis!$C$23:$C$35,0),MATCH(LMP_BY_NODE!$A27,DA_LMP_Basis!$C$23:$AF$23,0)))</f>
        <v>56.630387609148627</v>
      </c>
      <c r="EJ27" s="30">
        <f>ENERGY_PRICING!EL$19*(1+INDEX(DA_LMP_Basis!$C$23:$AF$35,MATCH(LMP_BY_NODE!EJ$1,DA_LMP_Basis!$C$23:$C$35,0),MATCH(LMP_BY_NODE!$A27,DA_LMP_Basis!$C$23:$AF$23,0)))</f>
        <v>58.618871662172552</v>
      </c>
      <c r="EK27" s="30">
        <f>ENERGY_PRICING!EM$19*(1+INDEX(DA_LMP_Basis!$C$23:$AF$35,MATCH(LMP_BY_NODE!EK$1,DA_LMP_Basis!$C$23:$C$35,0),MATCH(LMP_BY_NODE!$A27,DA_LMP_Basis!$C$23:$AF$23,0)))</f>
        <v>77.781049143792046</v>
      </c>
      <c r="EL27" s="30">
        <f>ENERGY_PRICING!EN$19*(1+INDEX(DA_LMP_Basis!$C$23:$AF$35,MATCH(LMP_BY_NODE!EL$1,DA_LMP_Basis!$C$23:$C$35,0),MATCH(LMP_BY_NODE!$A27,DA_LMP_Basis!$C$23:$AF$23,0)))</f>
        <v>75.788564321664595</v>
      </c>
      <c r="EM27" s="30">
        <f>ENERGY_PRICING!EO$19*(1+INDEX(DA_LMP_Basis!$C$23:$AF$35,MATCH(LMP_BY_NODE!EM$1,DA_LMP_Basis!$C$23:$C$35,0),MATCH(LMP_BY_NODE!$A27,DA_LMP_Basis!$C$23:$AF$23,0)))</f>
        <v>52.047147723974284</v>
      </c>
      <c r="EN27" s="30">
        <f>ENERGY_PRICING!EP$19*(1+INDEX(DA_LMP_Basis!$C$23:$AF$35,MATCH(LMP_BY_NODE!EN$1,DA_LMP_Basis!$C$23:$C$35,0),MATCH(LMP_BY_NODE!$A27,DA_LMP_Basis!$C$23:$AF$23,0)))</f>
        <v>49.556905208538303</v>
      </c>
      <c r="EO27" s="30">
        <f>ENERGY_PRICING!EQ$19*(1+INDEX(DA_LMP_Basis!$C$23:$AF$35,MATCH(LMP_BY_NODE!EO$1,DA_LMP_Basis!$C$23:$C$35,0),MATCH(LMP_BY_NODE!$A27,DA_LMP_Basis!$C$23:$AF$23,0)))</f>
        <v>76.765513523083243</v>
      </c>
      <c r="EP27" s="30">
        <f>ENERGY_PRICING!ER$19*(1+INDEX(DA_LMP_Basis!$C$23:$AF$35,MATCH(LMP_BY_NODE!EP$1,DA_LMP_Basis!$C$23:$C$35,0),MATCH(LMP_BY_NODE!$A27,DA_LMP_Basis!$C$23:$AF$23,0)))</f>
        <v>110.9219881472826</v>
      </c>
      <c r="EQ27" s="30">
        <f>ENERGY_PRICING!ES$19*(1+INDEX(DA_LMP_Basis!$C$23:$AF$35,MATCH(LMP_BY_NODE!EQ$1,DA_LMP_Basis!$C$23:$C$35,0),MATCH(LMP_BY_NODE!$A27,DA_LMP_Basis!$C$23:$AF$23,0)))</f>
        <v>215.12936929500381</v>
      </c>
      <c r="ER27" s="30">
        <f>ENERGY_PRICING!ET$19*(1+INDEX(DA_LMP_Basis!$C$23:$AF$35,MATCH(LMP_BY_NODE!ER$1,DA_LMP_Basis!$C$23:$C$35,0),MATCH(LMP_BY_NODE!$A27,DA_LMP_Basis!$C$23:$AF$23,0)))</f>
        <v>189.71270842929255</v>
      </c>
      <c r="ES27" s="30">
        <f>ENERGY_PRICING!EU$19*(1+INDEX(DA_LMP_Basis!$C$23:$AF$35,MATCH(LMP_BY_NODE!ES$1,DA_LMP_Basis!$C$23:$C$35,0),MATCH(LMP_BY_NODE!$A27,DA_LMP_Basis!$C$23:$AF$23,0)))</f>
        <v>107.14239466376853</v>
      </c>
      <c r="ET27" s="30">
        <f>ENERGY_PRICING!EV$19*(1+INDEX(DA_LMP_Basis!$C$23:$AF$35,MATCH(LMP_BY_NODE!ET$1,DA_LMP_Basis!$C$23:$C$35,0),MATCH(LMP_BY_NODE!$A27,DA_LMP_Basis!$C$23:$AF$23,0)))</f>
        <v>77.603460344941865</v>
      </c>
      <c r="EU27" s="30">
        <f>ENERGY_PRICING!EW$19*(1+INDEX(DA_LMP_Basis!$C$23:$AF$35,MATCH(LMP_BY_NODE!EU$1,DA_LMP_Basis!$C$23:$C$35,0),MATCH(LMP_BY_NODE!$A27,DA_LMP_Basis!$C$23:$AF$23,0)))</f>
        <v>59.127015437687781</v>
      </c>
      <c r="EV27" s="30">
        <f>ENERGY_PRICING!EX$19*(1+INDEX(DA_LMP_Basis!$C$23:$AF$35,MATCH(LMP_BY_NODE!EV$1,DA_LMP_Basis!$C$23:$C$35,0),MATCH(LMP_BY_NODE!$A27,DA_LMP_Basis!$C$23:$AF$23,0)))</f>
        <v>61.203164520618444</v>
      </c>
      <c r="EW27" s="30">
        <f>ENERGY_PRICING!EY$19*(1+INDEX(DA_LMP_Basis!$C$23:$AF$35,MATCH(LMP_BY_NODE!EW$1,DA_LMP_Basis!$C$23:$C$35,0),MATCH(LMP_BY_NODE!$A27,DA_LMP_Basis!$C$23:$AF$23,0)))</f>
        <v>81.21013271577155</v>
      </c>
      <c r="EX27" s="30">
        <f>ENERGY_PRICING!EZ$19*(1+INDEX(DA_LMP_Basis!$C$23:$AF$35,MATCH(LMP_BY_NODE!EX$1,DA_LMP_Basis!$C$23:$C$35,0),MATCH(LMP_BY_NODE!$A27,DA_LMP_Basis!$C$23:$AF$23,0)))</f>
        <v>79.129806484378136</v>
      </c>
      <c r="EY27" s="30">
        <f>ENERGY_PRICING!FA$19*(1+INDEX(DA_LMP_Basis!$C$23:$AF$35,MATCH(LMP_BY_NODE!EY$1,DA_LMP_Basis!$C$23:$C$35,0),MATCH(LMP_BY_NODE!$A27,DA_LMP_Basis!$C$23:$AF$23,0)))</f>
        <v>54.341717174930515</v>
      </c>
      <c r="EZ27" s="30">
        <f>ENERGY_PRICING!FB$19*(1+INDEX(DA_LMP_Basis!$C$23:$AF$35,MATCH(LMP_BY_NODE!EZ$1,DA_LMP_Basis!$C$23:$C$35,0),MATCH(LMP_BY_NODE!$A27,DA_LMP_Basis!$C$23:$AF$23,0)))</f>
        <v>51.741688923843938</v>
      </c>
      <c r="FA27" s="30">
        <f>ENERGY_PRICING!FC$19*(1+INDEX(DA_LMP_Basis!$C$23:$AF$35,MATCH(LMP_BY_NODE!FA$1,DA_LMP_Basis!$C$23:$C$35,0),MATCH(LMP_BY_NODE!$A27,DA_LMP_Basis!$C$23:$AF$23,0)))</f>
        <v>77.976887196492356</v>
      </c>
      <c r="FB27" s="30">
        <f>ENERGY_PRICING!FD$19*(1+INDEX(DA_LMP_Basis!$C$23:$AF$35,MATCH(LMP_BY_NODE!FB$1,DA_LMP_Basis!$C$23:$C$35,0),MATCH(LMP_BY_NODE!$A27,DA_LMP_Basis!$C$23:$AF$23,0)))</f>
        <v>112.56908210429086</v>
      </c>
      <c r="FC27" s="30">
        <f>ENERGY_PRICING!FE$19*(1+INDEX(DA_LMP_Basis!$C$23:$AF$35,MATCH(LMP_BY_NODE!FC$1,DA_LMP_Basis!$C$23:$C$35,0),MATCH(LMP_BY_NODE!$A27,DA_LMP_Basis!$C$23:$AF$23,0)))</f>
        <v>216.54065497345042</v>
      </c>
      <c r="FD27" s="30">
        <f>ENERGY_PRICING!FF$19*(1+INDEX(DA_LMP_Basis!$C$23:$AF$35,MATCH(LMP_BY_NODE!FD$1,DA_LMP_Basis!$C$23:$C$35,0),MATCH(LMP_BY_NODE!$A27,DA_LMP_Basis!$C$23:$AF$23,0)))</f>
        <v>190.95725643918527</v>
      </c>
      <c r="FE27" s="30">
        <f>ENERGY_PRICING!FG$19*(1+INDEX(DA_LMP_Basis!$C$23:$AF$35,MATCH(LMP_BY_NODE!FE$1,DA_LMP_Basis!$C$23:$C$35,0),MATCH(LMP_BY_NODE!$A27,DA_LMP_Basis!$C$23:$AF$23,0)))</f>
        <v>108.62621982047268</v>
      </c>
      <c r="FF27" s="30">
        <f>ENERGY_PRICING!FH$19*(1+INDEX(DA_LMP_Basis!$C$23:$AF$35,MATCH(LMP_BY_NODE!FF$1,DA_LMP_Basis!$C$23:$C$35,0),MATCH(LMP_BY_NODE!$A27,DA_LMP_Basis!$C$23:$AF$23,0)))</f>
        <v>79.983689310363786</v>
      </c>
      <c r="FG27" s="30">
        <f>ENERGY_PRICING!FI$19*(1+INDEX(DA_LMP_Basis!$C$23:$AF$35,MATCH(LMP_BY_NODE!FG$1,DA_LMP_Basis!$C$23:$C$35,0),MATCH(LMP_BY_NODE!$A27,DA_LMP_Basis!$C$23:$AF$23,0)))</f>
        <v>60.940540687182754</v>
      </c>
      <c r="FH27" s="30">
        <f>ENERGY_PRICING!FJ$19*(1+INDEX(DA_LMP_Basis!$C$23:$AF$35,MATCH(LMP_BY_NODE!FH$1,DA_LMP_Basis!$C$23:$C$35,0),MATCH(LMP_BY_NODE!$A27,DA_LMP_Basis!$C$23:$AF$23,0)))</f>
        <v>63.080368762799566</v>
      </c>
      <c r="FI27" s="30">
        <f>ENERGY_PRICING!FK$19*(1+INDEX(DA_LMP_Basis!$C$23:$AF$35,MATCH(LMP_BY_NODE!FI$1,DA_LMP_Basis!$C$23:$C$35,0),MATCH(LMP_BY_NODE!$A27,DA_LMP_Basis!$C$23:$AF$23,0)))</f>
        <v>83.700984403526689</v>
      </c>
      <c r="FJ27" s="30">
        <f>ENERGY_PRICING!FL$19*(1+INDEX(DA_LMP_Basis!$C$23:$AF$35,MATCH(LMP_BY_NODE!FJ$1,DA_LMP_Basis!$C$23:$C$35,0),MATCH(LMP_BY_NODE!$A27,DA_LMP_Basis!$C$23:$AF$23,0)))</f>
        <v>81.556851059261248</v>
      </c>
      <c r="FK27" s="30">
        <f>ENERGY_PRICING!FM$19*(1+INDEX(DA_LMP_Basis!$C$23:$AF$35,MATCH(LMP_BY_NODE!FK$1,DA_LMP_Basis!$C$23:$C$35,0),MATCH(LMP_BY_NODE!$A27,DA_LMP_Basis!$C$23:$AF$23,0)))</f>
        <v>56.008469258865986</v>
      </c>
      <c r="FL27" s="30">
        <f>ENERGY_PRICING!FN$19*(1+INDEX(DA_LMP_Basis!$C$23:$AF$35,MATCH(LMP_BY_NODE!FL$1,DA_LMP_Basis!$C$23:$C$35,0),MATCH(LMP_BY_NODE!$A27,DA_LMP_Basis!$C$23:$AF$23,0)))</f>
        <v>53.328693757764484</v>
      </c>
      <c r="FM27" s="30">
        <f>ENERGY_PRICING!FO$19*(1+INDEX(DA_LMP_Basis!$C$23:$AF$35,MATCH(LMP_BY_NODE!FM$1,DA_LMP_Basis!$C$23:$C$35,0),MATCH(LMP_BY_NODE!$A27,DA_LMP_Basis!$C$23:$AF$23,0)))</f>
        <v>78.856816803215665</v>
      </c>
      <c r="FN27" s="30">
        <f>ENERGY_PRICING!FP$19*(1+INDEX(DA_LMP_Basis!$C$23:$AF$35,MATCH(LMP_BY_NODE!FN$1,DA_LMP_Basis!$C$23:$C$35,0),MATCH(LMP_BY_NODE!$A27,DA_LMP_Basis!$C$23:$AF$23,0)))</f>
        <v>113.765514526128</v>
      </c>
      <c r="FO27" s="30">
        <f>ENERGY_PRICING!FQ$19*(1+INDEX(DA_LMP_Basis!$C$23:$AF$35,MATCH(LMP_BY_NODE!FO$1,DA_LMP_Basis!$C$23:$C$35,0),MATCH(LMP_BY_NODE!$A27,DA_LMP_Basis!$C$23:$AF$23,0)))</f>
        <v>216.82035116947273</v>
      </c>
      <c r="FP27" s="30">
        <f>ENERGY_PRICING!FR$19*(1+INDEX(DA_LMP_Basis!$C$23:$AF$35,MATCH(LMP_BY_NODE!FP$1,DA_LMP_Basis!$C$23:$C$35,0),MATCH(LMP_BY_NODE!$A27,DA_LMP_Basis!$C$23:$AF$23,0)))</f>
        <v>191.20390766611285</v>
      </c>
      <c r="FQ27" s="30">
        <f>ENERGY_PRICING!FS$19*(1+INDEX(DA_LMP_Basis!$C$23:$AF$35,MATCH(LMP_BY_NODE!FQ$1,DA_LMP_Basis!$C$23:$C$35,0),MATCH(LMP_BY_NODE!$A27,DA_LMP_Basis!$C$23:$AF$23,0)))</f>
        <v>108.92029228094661</v>
      </c>
      <c r="FR27" s="30">
        <f>ENERGY_PRICING!FT$19*(1+INDEX(DA_LMP_Basis!$C$23:$AF$35,MATCH(LMP_BY_NODE!FR$1,DA_LMP_Basis!$C$23:$C$35,0),MATCH(LMP_BY_NODE!$A27,DA_LMP_Basis!$C$23:$AF$23,0)))</f>
        <v>80.455415905097979</v>
      </c>
      <c r="FS27" s="30">
        <f>ENERGY_PRICING!FU$19*(1+INDEX(DA_LMP_Basis!$C$23:$AF$35,MATCH(LMP_BY_NODE!FS$1,DA_LMP_Basis!$C$23:$C$35,0),MATCH(LMP_BY_NODE!$A27,DA_LMP_Basis!$C$23:$AF$23,0)))</f>
        <v>61.299954887596492</v>
      </c>
      <c r="FT27" s="30">
        <f>ENERGY_PRICING!FV$19*(1+INDEX(DA_LMP_Basis!$C$23:$AF$35,MATCH(LMP_BY_NODE!FT$1,DA_LMP_Basis!$C$23:$C$35,0),MATCH(LMP_BY_NODE!$A27,DA_LMP_Basis!$C$23:$AF$23,0)))</f>
        <v>63.452403208917538</v>
      </c>
      <c r="FU27" s="30">
        <f>ENERGY_PRICING!FW$19*(1+INDEX(DA_LMP_Basis!$C$23:$AF$35,MATCH(LMP_BY_NODE!FU$1,DA_LMP_Basis!$C$23:$C$35,0),MATCH(LMP_BY_NODE!$A27,DA_LMP_Basis!$C$23:$AF$23,0)))</f>
        <v>84.194634805115001</v>
      </c>
      <c r="FV27" s="30">
        <f>ENERGY_PRICING!FX$19*(1+INDEX(DA_LMP_Basis!$C$23:$AF$35,MATCH(LMP_BY_NODE!FV$1,DA_LMP_Basis!$C$23:$C$35,0),MATCH(LMP_BY_NODE!$A27,DA_LMP_Basis!$C$23:$AF$23,0)))</f>
        <v>82.037855823596928</v>
      </c>
      <c r="FW27" s="30">
        <f>ENERGY_PRICING!FY$19*(1+INDEX(DA_LMP_Basis!$C$23:$AF$35,MATCH(LMP_BY_NODE!FW$1,DA_LMP_Basis!$C$23:$C$35,0),MATCH(LMP_BY_NODE!$A27,DA_LMP_Basis!$C$23:$AF$23,0)))</f>
        <v>56.338795162904226</v>
      </c>
      <c r="FX27" s="30">
        <f>ENERGY_PRICING!FZ$19*(1+INDEX(DA_LMP_Basis!$C$23:$AF$35,MATCH(LMP_BY_NODE!FX$1,DA_LMP_Basis!$C$23:$C$35,0),MATCH(LMP_BY_NODE!$A27,DA_LMP_Basis!$C$23:$AF$23,0)))</f>
        <v>53.643214922327886</v>
      </c>
      <c r="FY27" s="30">
        <f>ENERGY_PRICING!GA$19*(1+INDEX(DA_LMP_Basis!$C$23:$AF$35,MATCH(LMP_BY_NODE!FY$1,DA_LMP_Basis!$C$23:$C$35,0),MATCH(LMP_BY_NODE!$A27,DA_LMP_Basis!$C$23:$AF$23,0)))</f>
        <v>79.031205991405287</v>
      </c>
      <c r="FZ27" s="30">
        <f>ENERGY_PRICING!GB$19*(1+INDEX(DA_LMP_Basis!$C$23:$AF$35,MATCH(LMP_BY_NODE!FZ$1,DA_LMP_Basis!$C$23:$C$35,0),MATCH(LMP_BY_NODE!$A27,DA_LMP_Basis!$C$23:$AF$23,0)))</f>
        <v>114.00262994669541</v>
      </c>
      <c r="GA27" s="30">
        <f>ENERGY_PRICING!GC$19*(1+INDEX(DA_LMP_Basis!$C$23:$AF$35,MATCH(LMP_BY_NODE!GA$1,DA_LMP_Basis!$C$23:$C$35,0),MATCH(LMP_BY_NODE!$A27,DA_LMP_Basis!$C$23:$AF$23,0)))</f>
        <v>217.68793124065135</v>
      </c>
      <c r="GB27" s="30">
        <f>ENERGY_PRICING!GD$19*(1+INDEX(DA_LMP_Basis!$C$23:$AF$35,MATCH(LMP_BY_NODE!GB$1,DA_LMP_Basis!$C$23:$C$35,0),MATCH(LMP_BY_NODE!$A27,DA_LMP_Basis!$C$23:$AF$23,0)))</f>
        <v>191.96898667704454</v>
      </c>
      <c r="GC27" s="30">
        <f>ENERGY_PRICING!GE$19*(1+INDEX(DA_LMP_Basis!$C$23:$AF$35,MATCH(LMP_BY_NODE!GC$1,DA_LMP_Basis!$C$23:$C$35,0),MATCH(LMP_BY_NODE!$A27,DA_LMP_Basis!$C$23:$AF$23,0)))</f>
        <v>109.83246559548559</v>
      </c>
      <c r="GD27" s="30">
        <f>ENERGY_PRICING!GF$19*(1+INDEX(DA_LMP_Basis!$C$23:$AF$35,MATCH(LMP_BY_NODE!GD$1,DA_LMP_Basis!$C$23:$C$35,0),MATCH(LMP_BY_NODE!$A27,DA_LMP_Basis!$C$23:$AF$23,0)))</f>
        <v>81.918648506958675</v>
      </c>
      <c r="GE27" s="30">
        <f>ENERGY_PRICING!GG$19*(1+INDEX(DA_LMP_Basis!$C$23:$AF$35,MATCH(LMP_BY_NODE!GE$1,DA_LMP_Basis!$C$23:$C$35,0),MATCH(LMP_BY_NODE!$A27,DA_LMP_Basis!$C$23:$AF$23,0)))</f>
        <v>62.414809512049906</v>
      </c>
      <c r="GF27" s="30">
        <f>ENERGY_PRICING!GH$19*(1+INDEX(DA_LMP_Basis!$C$23:$AF$35,MATCH(LMP_BY_NODE!GF$1,DA_LMP_Basis!$C$23:$C$35,0),MATCH(LMP_BY_NODE!$A27,DA_LMP_Basis!$C$23:$AF$23,0)))</f>
        <v>64.606404142194862</v>
      </c>
      <c r="GG27" s="30">
        <f>ENERGY_PRICING!GI$19*(1+INDEX(DA_LMP_Basis!$C$23:$AF$35,MATCH(LMP_BY_NODE!GG$1,DA_LMP_Basis!$C$23:$C$35,0),MATCH(LMP_BY_NODE!$A27,DA_LMP_Basis!$C$23:$AF$23,0)))</f>
        <v>85.72587211415977</v>
      </c>
      <c r="GH27" s="30">
        <f>ENERGY_PRICING!GJ$19*(1+INDEX(DA_LMP_Basis!$C$23:$AF$35,MATCH(LMP_BY_NODE!GH$1,DA_LMP_Basis!$C$23:$C$35,0),MATCH(LMP_BY_NODE!$A27,DA_LMP_Basis!$C$23:$AF$23,0)))</f>
        <v>83.529868062641583</v>
      </c>
      <c r="GI27" s="30">
        <f>ENERGY_PRICING!GK$19*(1+INDEX(DA_LMP_Basis!$C$23:$AF$35,MATCH(LMP_BY_NODE!GI$1,DA_LMP_Basis!$C$23:$C$35,0),MATCH(LMP_BY_NODE!$A27,DA_LMP_Basis!$C$23:$AF$23,0)))</f>
        <v>57.36342179499016</v>
      </c>
      <c r="GJ27" s="30">
        <f>ENERGY_PRICING!GL$19*(1+INDEX(DA_LMP_Basis!$C$23:$AF$35,MATCH(LMP_BY_NODE!GJ$1,DA_LMP_Basis!$C$23:$C$35,0),MATCH(LMP_BY_NODE!$A27,DA_LMP_Basis!$C$23:$AF$23,0)))</f>
        <v>54.618817373200265</v>
      </c>
      <c r="GK27" s="30">
        <f>ENERGY_PRICING!GM$19*(1+INDEX(DA_LMP_Basis!$C$23:$AF$35,MATCH(LMP_BY_NODE!GK$1,DA_LMP_Basis!$C$23:$C$35,0),MATCH(LMP_BY_NODE!$A27,DA_LMP_Basis!$C$23:$AF$23,0)))</f>
        <v>79.572137854097633</v>
      </c>
      <c r="GL27" s="30">
        <f>ENERGY_PRICING!GN$19*(1+INDEX(DA_LMP_Basis!$C$23:$AF$35,MATCH(LMP_BY_NODE!GL$1,DA_LMP_Basis!$C$23:$C$35,0),MATCH(LMP_BY_NODE!$A27,DA_LMP_Basis!$C$23:$AF$23,0)))</f>
        <v>114.7381301657867</v>
      </c>
      <c r="GM27" s="30">
        <f>ENERGY_PRICING!GO$19*(1+INDEX(DA_LMP_Basis!$C$23:$AF$35,MATCH(LMP_BY_NODE!GM$1,DA_LMP_Basis!$C$23:$C$35,0),MATCH(LMP_BY_NODE!$A27,DA_LMP_Basis!$C$23:$AF$23,0)))</f>
        <v>218.90850514196981</v>
      </c>
      <c r="GN27" s="30">
        <f>ENERGY_PRICING!GP$19*(1+INDEX(DA_LMP_Basis!$C$23:$AF$35,MATCH(LMP_BY_NODE!GN$1,DA_LMP_Basis!$C$23:$C$35,0),MATCH(LMP_BY_NODE!$A27,DA_LMP_Basis!$C$23:$AF$23,0)))</f>
        <v>193.0453547313742</v>
      </c>
      <c r="GO27" s="30">
        <f>ENERGY_PRICING!GQ$19*(1+INDEX(DA_LMP_Basis!$C$23:$AF$35,MATCH(LMP_BY_NODE!GO$1,DA_LMP_Basis!$C$23:$C$35,0),MATCH(LMP_BY_NODE!$A27,DA_LMP_Basis!$C$23:$AF$23,0)))</f>
        <v>111.11577647155599</v>
      </c>
      <c r="GP27" s="30">
        <f>ENERGY_PRICING!GR$19*(1+INDEX(DA_LMP_Basis!$C$23:$AF$35,MATCH(LMP_BY_NODE!GP$1,DA_LMP_Basis!$C$23:$C$35,0),MATCH(LMP_BY_NODE!$A27,DA_LMP_Basis!$C$23:$AF$23,0)))</f>
        <v>83.977229132218127</v>
      </c>
      <c r="GQ27" s="30">
        <f>ENERGY_PRICING!GS$19*(1+INDEX(DA_LMP_Basis!$C$23:$AF$35,MATCH(LMP_BY_NODE!GQ$1,DA_LMP_Basis!$C$23:$C$35,0),MATCH(LMP_BY_NODE!$A27,DA_LMP_Basis!$C$23:$AF$23,0)))</f>
        <v>63.983266999234296</v>
      </c>
      <c r="GR27" s="30">
        <f>ENERGY_PRICING!GT$19*(1+INDEX(DA_LMP_Basis!$C$23:$AF$35,MATCH(LMP_BY_NODE!GR$1,DA_LMP_Basis!$C$23:$C$35,0),MATCH(LMP_BY_NODE!$A27,DA_LMP_Basis!$C$23:$AF$23,0)))</f>
        <v>66.229935465755531</v>
      </c>
      <c r="GS27" s="30">
        <f>ENERGY_PRICING!GU$19*(1+INDEX(DA_LMP_Basis!$C$23:$AF$35,MATCH(LMP_BY_NODE!GS$1,DA_LMP_Basis!$C$23:$C$35,0),MATCH(LMP_BY_NODE!$A27,DA_LMP_Basis!$C$23:$AF$23,0)))</f>
        <v>87.880126641475215</v>
      </c>
      <c r="GT27" s="30">
        <f>ENERGY_PRICING!GV$19*(1+INDEX(DA_LMP_Basis!$C$23:$AF$35,MATCH(LMP_BY_NODE!GT$1,DA_LMP_Basis!$C$23:$C$35,0),MATCH(LMP_BY_NODE!$A27,DA_LMP_Basis!$C$23:$AF$23,0)))</f>
        <v>85.628937946706202</v>
      </c>
      <c r="GU27" s="30">
        <f>ENERGY_PRICING!GW$19*(1+INDEX(DA_LMP_Basis!$C$23:$AF$35,MATCH(LMP_BY_NODE!GU$1,DA_LMP_Basis!$C$23:$C$35,0),MATCH(LMP_BY_NODE!$A27,DA_LMP_Basis!$C$23:$AF$23,0)))</f>
        <v>58.80494006778882</v>
      </c>
      <c r="GV27" s="30">
        <f>ENERGY_PRICING!GX$19*(1+INDEX(DA_LMP_Basis!$C$23:$AF$35,MATCH(LMP_BY_NODE!GV$1,DA_LMP_Basis!$C$23:$C$35,0),MATCH(LMP_BY_NODE!$A27,DA_LMP_Basis!$C$23:$AF$23,0)))</f>
        <v>55.991364909912896</v>
      </c>
      <c r="GW27" s="30">
        <f>ENERGY_PRICING!GY$19*(1+INDEX(DA_LMP_Basis!$C$23:$AF$35,MATCH(LMP_BY_NODE!GW$1,DA_LMP_Basis!$C$23:$C$35,0),MATCH(LMP_BY_NODE!$A27,DA_LMP_Basis!$C$23:$AF$23,0)))</f>
        <v>80.333159615578325</v>
      </c>
      <c r="GX27" s="30">
        <f>ENERGY_PRICING!GZ$19*(1+INDEX(DA_LMP_Basis!$C$23:$AF$35,MATCH(LMP_BY_NODE!GX$1,DA_LMP_Basis!$C$23:$C$35,0),MATCH(LMP_BY_NODE!$A27,DA_LMP_Basis!$C$23:$AF$23,0)))</f>
        <v>115.77288465319359</v>
      </c>
      <c r="GY27" s="30">
        <f>ENERGY_PRICING!HA$19*(1+INDEX(DA_LMP_Basis!$C$23:$AF$35,MATCH(LMP_BY_NODE!GY$1,DA_LMP_Basis!$C$23:$C$35,0),MATCH(LMP_BY_NODE!$A27,DA_LMP_Basis!$C$23:$AF$23,0)))</f>
        <v>220.60165887443605</v>
      </c>
      <c r="GZ27" s="30">
        <f>ENERGY_PRICING!HB$19*(1+INDEX(DA_LMP_Basis!$C$23:$AF$35,MATCH(LMP_BY_NODE!GZ$1,DA_LMP_Basis!$C$23:$C$35,0),MATCH(LMP_BY_NODE!$A27,DA_LMP_Basis!$C$23:$AF$23,0)))</f>
        <v>194.53846922999415</v>
      </c>
      <c r="HA27" s="30">
        <f>ENERGY_PRICING!HC$19*(1+INDEX(DA_LMP_Basis!$C$23:$AF$35,MATCH(LMP_BY_NODE!HA$1,DA_LMP_Basis!$C$23:$C$35,0),MATCH(LMP_BY_NODE!$A27,DA_LMP_Basis!$C$23:$AF$23,0)))</f>
        <v>112.89595757930046</v>
      </c>
      <c r="HB27" s="30">
        <f>ENERGY_PRICING!HD$19*(1+INDEX(DA_LMP_Basis!$C$23:$AF$35,MATCH(LMP_BY_NODE!HB$1,DA_LMP_Basis!$C$23:$C$35,0),MATCH(LMP_BY_NODE!$A27,DA_LMP_Basis!$C$23:$AF$23,0)))</f>
        <v>86.832847678113367</v>
      </c>
      <c r="HC27" s="30">
        <f>ENERGY_PRICING!HE$19*(1+INDEX(DA_LMP_Basis!$C$23:$AF$35,MATCH(LMP_BY_NODE!HC$1,DA_LMP_Basis!$C$23:$C$35,0),MATCH(LMP_BY_NODE!$A27,DA_LMP_Basis!$C$23:$AF$23,0)))</f>
        <v>66.158997322299712</v>
      </c>
      <c r="HD27" s="30">
        <f>ENERGY_PRICING!HF$19*(1+INDEX(DA_LMP_Basis!$C$23:$AF$35,MATCH(LMP_BY_NODE!HD$1,DA_LMP_Basis!$C$23:$C$35,0),MATCH(LMP_BY_NODE!$A27,DA_LMP_Basis!$C$23:$AF$23,0)))</f>
        <v>68.48206302418788</v>
      </c>
      <c r="HE27" s="30">
        <f>ENERGY_PRICING!HG$19*(1+INDEX(DA_LMP_Basis!$C$23:$AF$35,MATCH(LMP_BY_NODE!HE$1,DA_LMP_Basis!$C$23:$C$35,0),MATCH(LMP_BY_NODE!$A27,DA_LMP_Basis!$C$23:$AF$23,0)))</f>
        <v>90.868461956253299</v>
      </c>
      <c r="HF27" s="30">
        <f>ENERGY_PRICING!HH$19*(1+INDEX(DA_LMP_Basis!$C$23:$AF$35,MATCH(LMP_BY_NODE!HF$1,DA_LMP_Basis!$C$23:$C$35,0),MATCH(LMP_BY_NODE!$A27,DA_LMP_Basis!$C$23:$AF$23,0)))</f>
        <v>88.540722317216165</v>
      </c>
      <c r="HG27" s="30">
        <f>ENERGY_PRICING!HI$19*(1+INDEX(DA_LMP_Basis!$C$23:$AF$35,MATCH(LMP_BY_NODE!HG$1,DA_LMP_Basis!$C$23:$C$35,0),MATCH(LMP_BY_NODE!$A27,DA_LMP_Basis!$C$23:$AF$23,0)))</f>
        <v>60.804583056526241</v>
      </c>
      <c r="HH27" s="30">
        <f>ENERGY_PRICING!HJ$19*(1+INDEX(DA_LMP_Basis!$C$23:$AF$35,MATCH(LMP_BY_NODE!HH$1,DA_LMP_Basis!$C$23:$C$35,0),MATCH(LMP_BY_NODE!$A27,DA_LMP_Basis!$C$23:$AF$23,0)))</f>
        <v>57.895333184395923</v>
      </c>
      <c r="HI27" s="30">
        <f>ENERGY_PRICING!HK$19*(1+INDEX(DA_LMP_Basis!$C$23:$AF$35,MATCH(LMP_BY_NODE!HI$1,DA_LMP_Basis!$C$23:$C$35,0),MATCH(LMP_BY_NODE!$A27,DA_LMP_Basis!$C$23:$AF$23,0)))</f>
        <v>81.388832553158906</v>
      </c>
      <c r="HJ27" s="30">
        <f>ENERGY_PRICING!HL$19*(1+INDEX(DA_LMP_Basis!$C$23:$AF$35,MATCH(LMP_BY_NODE!HJ$1,DA_LMP_Basis!$C$23:$C$35,0),MATCH(LMP_BY_NODE!$A27,DA_LMP_Basis!$C$23:$AF$23,0)))</f>
        <v>117.2082737112806</v>
      </c>
      <c r="HK27" s="30">
        <f>ENERGY_PRICING!HM$19*(1+INDEX(DA_LMP_Basis!$C$23:$AF$35,MATCH(LMP_BY_NODE!HK$1,DA_LMP_Basis!$C$23:$C$35,0),MATCH(LMP_BY_NODE!$A27,DA_LMP_Basis!$C$23:$AF$23,0)))</f>
        <v>222.19846857441527</v>
      </c>
      <c r="HL27" s="30">
        <f>ENERGY_PRICING!HN$19*(1+INDEX(DA_LMP_Basis!$C$23:$AF$35,MATCH(LMP_BY_NODE!HL$1,DA_LMP_Basis!$C$23:$C$35,0),MATCH(LMP_BY_NODE!$A27,DA_LMP_Basis!$C$23:$AF$23,0)))</f>
        <v>195.94662235209907</v>
      </c>
      <c r="HM27" s="30">
        <f>ENERGY_PRICING!HO$19*(1+INDEX(DA_LMP_Basis!$C$23:$AF$35,MATCH(LMP_BY_NODE!HM$1,DA_LMP_Basis!$C$23:$C$35,0),MATCH(LMP_BY_NODE!$A27,DA_LMP_Basis!$C$23:$AF$23,0)))</f>
        <v>114.57484261263149</v>
      </c>
      <c r="HN27" s="30">
        <f>ENERGY_PRICING!HP$19*(1+INDEX(DA_LMP_Basis!$C$23:$AF$35,MATCH(LMP_BY_NODE!HN$1,DA_LMP_Basis!$C$23:$C$35,0),MATCH(LMP_BY_NODE!$A27,DA_LMP_Basis!$C$23:$AF$23,0)))</f>
        <v>89.525975482216666</v>
      </c>
      <c r="HO27" s="30">
        <f>ENERGY_PRICING!HQ$19*(1+INDEX(DA_LMP_Basis!$C$23:$AF$35,MATCH(LMP_BY_NODE!HO$1,DA_LMP_Basis!$C$23:$C$35,0),MATCH(LMP_BY_NODE!$A27,DA_LMP_Basis!$C$23:$AF$23,0)))</f>
        <v>68.210923983057967</v>
      </c>
      <c r="HP27" s="30">
        <f>ENERGY_PRICING!HR$19*(1+INDEX(DA_LMP_Basis!$C$23:$AF$35,MATCH(LMP_BY_NODE!HP$1,DA_LMP_Basis!$C$23:$C$35,0),MATCH(LMP_BY_NODE!$A27,DA_LMP_Basis!$C$23:$AF$23,0)))</f>
        <v>70.606039755856003</v>
      </c>
      <c r="HQ27" s="30">
        <f>ENERGY_PRICING!HS$19*(1+INDEX(DA_LMP_Basis!$C$23:$AF$35,MATCH(LMP_BY_NODE!HQ$1,DA_LMP_Basis!$C$23:$C$35,0),MATCH(LMP_BY_NODE!$A27,DA_LMP_Basis!$C$23:$AF$23,0)))</f>
        <v>93.686754664073518</v>
      </c>
      <c r="HR27" s="30">
        <f>ENERGY_PRICING!HT$19*(1+INDEX(DA_LMP_Basis!$C$23:$AF$35,MATCH(LMP_BY_NODE!HR$1,DA_LMP_Basis!$C$23:$C$35,0),MATCH(LMP_BY_NODE!$A27,DA_LMP_Basis!$C$23:$AF$23,0)))</f>
        <v>91.286819991587251</v>
      </c>
      <c r="HS27" s="30">
        <f>ENERGY_PRICING!HU$19*(1+INDEX(DA_LMP_Basis!$C$23:$AF$35,MATCH(LMP_BY_NODE!HS$1,DA_LMP_Basis!$C$23:$C$35,0),MATCH(LMP_BY_NODE!$A27,DA_LMP_Basis!$C$23:$AF$23,0)))</f>
        <v>62.690442125129785</v>
      </c>
      <c r="HT27" s="30">
        <f>ENERGY_PRICING!HV$19*(1+INDEX(DA_LMP_Basis!$C$23:$AF$35,MATCH(LMP_BY_NODE!HT$1,DA_LMP_Basis!$C$23:$C$35,0),MATCH(LMP_BY_NODE!$A27,DA_LMP_Basis!$C$23:$AF$23,0)))</f>
        <v>59.690961632569262</v>
      </c>
      <c r="HU27" s="30">
        <f>ENERGY_PRICING!HW$19*(1+INDEX(DA_LMP_Basis!$C$23:$AF$35,MATCH(LMP_BY_NODE!HU$1,DA_LMP_Basis!$C$23:$C$35,0),MATCH(LMP_BY_NODE!$A27,DA_LMP_Basis!$C$23:$AF$23,0)))</f>
        <v>82.38443546529308</v>
      </c>
      <c r="HV27" s="30">
        <f>ENERGY_PRICING!HX$19*(1+INDEX(DA_LMP_Basis!$C$23:$AF$35,MATCH(LMP_BY_NODE!HV$1,DA_LMP_Basis!$C$23:$C$35,0),MATCH(LMP_BY_NODE!$A27,DA_LMP_Basis!$C$23:$AF$23,0)))</f>
        <v>118.56198609264767</v>
      </c>
      <c r="HW27" s="30">
        <f>ENERGY_PRICING!HY$19*(1+INDEX(DA_LMP_Basis!$C$23:$AF$35,MATCH(LMP_BY_NODE!HW$1,DA_LMP_Basis!$C$23:$C$35,0),MATCH(LMP_BY_NODE!$A27,DA_LMP_Basis!$C$23:$AF$23,0)))</f>
        <v>223.82822669832518</v>
      </c>
      <c r="HX27" s="30">
        <f>ENERGY_PRICING!HZ$19*(1+INDEX(DA_LMP_Basis!$C$23:$AF$35,MATCH(LMP_BY_NODE!HX$1,DA_LMP_Basis!$C$23:$C$35,0),MATCH(LMP_BY_NODE!$A27,DA_LMP_Basis!$C$23:$AF$23,0)))</f>
        <v>197.38383117572374</v>
      </c>
      <c r="HY27" s="30">
        <f>ENERGY_PRICING!IA$19*(1+INDEX(DA_LMP_Basis!$C$23:$AF$35,MATCH(LMP_BY_NODE!HY$1,DA_LMP_Basis!$C$23:$C$35,0),MATCH(LMP_BY_NODE!$A27,DA_LMP_Basis!$C$23:$AF$23,0)))</f>
        <v>116.28836960474429</v>
      </c>
      <c r="HZ27" s="30">
        <f>ENERGY_PRICING!IB$19*(1+INDEX(DA_LMP_Basis!$C$23:$AF$35,MATCH(LMP_BY_NODE!HZ$1,DA_LMP_Basis!$C$23:$C$35,0),MATCH(LMP_BY_NODE!$A27,DA_LMP_Basis!$C$23:$AF$23,0)))</f>
        <v>92.274673036798177</v>
      </c>
      <c r="IA27" s="30">
        <f>ENERGY_PRICING!IC$19*(1+INDEX(DA_LMP_Basis!$C$23:$AF$35,MATCH(LMP_BY_NODE!IA$1,DA_LMP_Basis!$C$23:$C$35,0),MATCH(LMP_BY_NODE!$A27,DA_LMP_Basis!$C$23:$AF$23,0)))</f>
        <v>70.305189909098843</v>
      </c>
      <c r="IB27" s="30">
        <f>ENERGY_PRICING!ID$19*(1+INDEX(DA_LMP_Basis!$C$23:$AF$35,MATCH(LMP_BY_NODE!IB$1,DA_LMP_Basis!$C$23:$C$35,0),MATCH(LMP_BY_NODE!$A27,DA_LMP_Basis!$C$23:$AF$23,0)))</f>
        <v>72.773842427318186</v>
      </c>
      <c r="IC27" s="30">
        <f>ENERGY_PRICING!IE$19*(1+INDEX(DA_LMP_Basis!$C$23:$AF$35,MATCH(LMP_BY_NODE!IC$1,DA_LMP_Basis!$C$23:$C$35,0),MATCH(LMP_BY_NODE!$A27,DA_LMP_Basis!$C$23:$AF$23,0)))</f>
        <v>96.563199763439883</v>
      </c>
      <c r="ID27" s="30">
        <f>ENERGY_PRICING!IF$19*(1+INDEX(DA_LMP_Basis!$C$23:$AF$35,MATCH(LMP_BY_NODE!ID$1,DA_LMP_Basis!$C$23:$C$35,0),MATCH(LMP_BY_NODE!$A27,DA_LMP_Basis!$C$23:$AF$23,0)))</f>
        <v>94.08958039184941</v>
      </c>
      <c r="IE27" s="30">
        <f>ENERGY_PRICING!IG$19*(1+INDEX(DA_LMP_Basis!$C$23:$AF$35,MATCH(LMP_BY_NODE!IE$1,DA_LMP_Basis!$C$23:$C$35,0),MATCH(LMP_BY_NODE!$A27,DA_LMP_Basis!$C$23:$AF$23,0)))</f>
        <v>64.615213835650906</v>
      </c>
      <c r="IF27" s="30">
        <f>ENERGY_PRICING!IH$19*(1+INDEX(DA_LMP_Basis!$C$23:$AF$35,MATCH(LMP_BY_NODE!IF$1,DA_LMP_Basis!$C$23:$C$35,0),MATCH(LMP_BY_NODE!$A27,DA_LMP_Basis!$C$23:$AF$23,0)))</f>
        <v>61.523640912368371</v>
      </c>
      <c r="IG27" s="30">
        <f>ENERGY_PRICING!II$19*(1+INDEX(DA_LMP_Basis!$C$23:$AF$35,MATCH(LMP_BY_NODE!IG$1,DA_LMP_Basis!$C$23:$C$35,0),MATCH(LMP_BY_NODE!$A27,DA_LMP_Basis!$C$23:$AF$23,0)))</f>
        <v>83.400581556001399</v>
      </c>
      <c r="IH27" s="30">
        <f>ENERGY_PRICING!IJ$19*(1+INDEX(DA_LMP_Basis!$C$23:$AF$35,MATCH(LMP_BY_NODE!IH$1,DA_LMP_Basis!$C$23:$C$35,0),MATCH(LMP_BY_NODE!$A27,DA_LMP_Basis!$C$23:$AF$23,0)))</f>
        <v>119.94363085031611</v>
      </c>
      <c r="II27" s="30">
        <f>ENERGY_PRICING!IK$19*(1+INDEX(DA_LMP_Basis!$C$23:$AF$35,MATCH(LMP_BY_NODE!II$1,DA_LMP_Basis!$C$23:$C$35,0),MATCH(LMP_BY_NODE!$A27,DA_LMP_Basis!$C$23:$AF$23,0)))</f>
        <v>224.57574728286613</v>
      </c>
      <c r="IJ27" s="30">
        <f>ENERGY_PRICING!IL$19*(1+INDEX(DA_LMP_Basis!$C$23:$AF$35,MATCH(LMP_BY_NODE!IJ$1,DA_LMP_Basis!$C$23:$C$35,0),MATCH(LMP_BY_NODE!$A27,DA_LMP_Basis!$C$23:$AF$23,0)))</f>
        <v>198.04303524053668</v>
      </c>
      <c r="IK27" s="30">
        <f>ENERGY_PRICING!IM$19*(1+INDEX(DA_LMP_Basis!$C$23:$AF$35,MATCH(LMP_BY_NODE!IK$1,DA_LMP_Basis!$C$23:$C$35,0),MATCH(LMP_BY_NODE!$A27,DA_LMP_Basis!$C$23:$AF$23,0)))</f>
        <v>117.07431242655268</v>
      </c>
      <c r="IL27" s="30">
        <f>ENERGY_PRICING!IN$19*(1+INDEX(DA_LMP_Basis!$C$23:$AF$35,MATCH(LMP_BY_NODE!IL$1,DA_LMP_Basis!$C$23:$C$35,0),MATCH(LMP_BY_NODE!$A27,DA_LMP_Basis!$C$23:$AF$23,0)))</f>
        <v>93.53541717581048</v>
      </c>
      <c r="IM27" s="30">
        <f>ENERGY_PRICING!IO$19*(1+INDEX(DA_LMP_Basis!$C$23:$AF$35,MATCH(LMP_BY_NODE!IM$1,DA_LMP_Basis!$C$23:$C$35,0),MATCH(LMP_BY_NODE!$A27,DA_LMP_Basis!$C$23:$AF$23,0)))</f>
        <v>71.265766123600258</v>
      </c>
      <c r="IN27" s="30">
        <f>ENERGY_PRICING!IP$19*(1+INDEX(DA_LMP_Basis!$C$23:$AF$35,MATCH(LMP_BY_NODE!IN$1,DA_LMP_Basis!$C$23:$C$35,0),MATCH(LMP_BY_NODE!$A27,DA_LMP_Basis!$C$23:$AF$23,0)))</f>
        <v>73.768147714935481</v>
      </c>
      <c r="IO27" s="30">
        <f>ENERGY_PRICING!IQ$19*(1+INDEX(DA_LMP_Basis!$C$23:$AF$35,MATCH(LMP_BY_NODE!IO$1,DA_LMP_Basis!$C$23:$C$35,0),MATCH(LMP_BY_NODE!$A27,DA_LMP_Basis!$C$23:$AF$23,0)))</f>
        <v>97.882537823814062</v>
      </c>
      <c r="IP27" s="30">
        <f>ENERGY_PRICING!IR$19*(1+INDEX(DA_LMP_Basis!$C$23:$AF$35,MATCH(LMP_BY_NODE!IP$1,DA_LMP_Basis!$C$23:$C$35,0),MATCH(LMP_BY_NODE!$A27,DA_LMP_Basis!$C$23:$AF$23,0)))</f>
        <v>95.375121517244068</v>
      </c>
      <c r="IQ27" s="30">
        <f>ENERGY_PRICING!IS$19*(1+INDEX(DA_LMP_Basis!$C$23:$AF$35,MATCH(LMP_BY_NODE!IQ$1,DA_LMP_Basis!$C$23:$C$35,0),MATCH(LMP_BY_NODE!$A27,DA_LMP_Basis!$C$23:$AF$23,0)))</f>
        <v>65.49804819803154</v>
      </c>
      <c r="IR27" s="30">
        <f>ENERGY_PRICING!IT$19*(1+INDEX(DA_LMP_Basis!$C$23:$AF$35,MATCH(LMP_BY_NODE!IR$1,DA_LMP_Basis!$C$23:$C$35,0),MATCH(LMP_BY_NODE!$A27,DA_LMP_Basis!$C$23:$AF$23,0)))</f>
        <v>62.364235271993287</v>
      </c>
      <c r="IS27" s="30">
        <f>ENERGY_PRICING!IU$19*(1+INDEX(DA_LMP_Basis!$C$23:$AF$35,MATCH(LMP_BY_NODE!IS$1,DA_LMP_Basis!$C$23:$C$35,0),MATCH(LMP_BY_NODE!$A27,DA_LMP_Basis!$C$23:$AF$23,0)))</f>
        <v>83.86665692544517</v>
      </c>
      <c r="IT27" s="30">
        <f>ENERGY_PRICING!IV$19*(1+INDEX(DA_LMP_Basis!$C$23:$AF$35,MATCH(LMP_BY_NODE!IT$1,DA_LMP_Basis!$C$23:$C$35,0),MATCH(LMP_BY_NODE!$A27,DA_LMP_Basis!$C$23:$AF$23,0)))</f>
        <v>120.57734936457176</v>
      </c>
      <c r="IU27" s="30">
        <f>ENERGY_PRICING!IW$19*(1+INDEX(DA_LMP_Basis!$C$23:$AF$35,MATCH(LMP_BY_NODE!IU$1,DA_LMP_Basis!$C$23:$C$35,0),MATCH(LMP_BY_NODE!$A27,DA_LMP_Basis!$C$23:$AF$23,0)))</f>
        <v>225.62366361998195</v>
      </c>
      <c r="IV27" s="30">
        <f>ENERGY_PRICING!IX$19*(1+INDEX(DA_LMP_Basis!$C$23:$AF$35,MATCH(LMP_BY_NODE!IV$1,DA_LMP_Basis!$C$23:$C$35,0),MATCH(LMP_BY_NODE!$A27,DA_LMP_Basis!$C$23:$AF$23,0)))</f>
        <v>198.96714452032975</v>
      </c>
      <c r="IW27" s="30">
        <f>ENERGY_PRICING!IY$19*(1+INDEX(DA_LMP_Basis!$C$23:$AF$35,MATCH(LMP_BY_NODE!IW$1,DA_LMP_Basis!$C$23:$C$35,0),MATCH(LMP_BY_NODE!$A27,DA_LMP_Basis!$C$23:$AF$23,0)))</f>
        <v>118.17609121371166</v>
      </c>
      <c r="IX27" s="30">
        <f>ENERGY_PRICING!IZ$19*(1+INDEX(DA_LMP_Basis!$C$23:$AF$35,MATCH(LMP_BY_NODE!IX$1,DA_LMP_Basis!$C$23:$C$35,0),MATCH(LMP_BY_NODE!$A27,DA_LMP_Basis!$C$23:$AF$23,0)))</f>
        <v>95.302799114871448</v>
      </c>
      <c r="IY27" s="30">
        <f>ENERGY_PRICING!JA$19*(1+INDEX(DA_LMP_Basis!$C$23:$AF$35,MATCH(LMP_BY_NODE!IY$1,DA_LMP_Basis!$C$23:$C$35,0),MATCH(LMP_BY_NODE!$A27,DA_LMP_Basis!$C$23:$AF$23,0)))</f>
        <v>72.612355808269641</v>
      </c>
      <c r="IZ27" s="30">
        <f>ENERGY_PRICING!JB$19*(1+INDEX(DA_LMP_Basis!$C$23:$AF$35,MATCH(LMP_BY_NODE!IZ$1,DA_LMP_Basis!$C$23:$C$35,0),MATCH(LMP_BY_NODE!$A27,DA_LMP_Basis!$C$23:$AF$23,0)))</f>
        <v>75.162020708566345</v>
      </c>
      <c r="JA27" s="30">
        <f>ENERGY_PRICING!JC$19*(1+INDEX(DA_LMP_Basis!$C$23:$AF$35,MATCH(LMP_BY_NODE!JA$1,DA_LMP_Basis!$C$23:$C$35,0),MATCH(LMP_BY_NODE!$A27,DA_LMP_Basis!$C$23:$AF$23,0)))</f>
        <v>99.732060012549226</v>
      </c>
      <c r="JB27" s="30">
        <f>ENERGY_PRICING!JD$19*(1+INDEX(DA_LMP_Basis!$C$23:$AF$35,MATCH(LMP_BY_NODE!JB$1,DA_LMP_Basis!$C$23:$C$35,0),MATCH(LMP_BY_NODE!$A27,DA_LMP_Basis!$C$23:$AF$23,0)))</f>
        <v>97.177265264446135</v>
      </c>
      <c r="JC27" s="30">
        <f>ENERGY_PRICING!JE$19*(1+INDEX(DA_LMP_Basis!$C$23:$AF$35,MATCH(LMP_BY_NODE!JC$1,DA_LMP_Basis!$C$23:$C$35,0),MATCH(LMP_BY_NODE!$A27,DA_LMP_Basis!$C$23:$AF$23,0)))</f>
        <v>66.735654988316767</v>
      </c>
      <c r="JD27" s="30">
        <f>ENERGY_PRICING!JF$19*(1+INDEX(DA_LMP_Basis!$C$23:$AF$35,MATCH(LMP_BY_NODE!JD$1,DA_LMP_Basis!$C$23:$C$35,0),MATCH(LMP_BY_NODE!$A27,DA_LMP_Basis!$C$23:$AF$23,0)))</f>
        <v>63.542627654163297</v>
      </c>
      <c r="JE27" s="30">
        <f>ENERGY_PRICING!JG$19*(1+INDEX(DA_LMP_Basis!$C$23:$AF$35,MATCH(LMP_BY_NODE!JE$1,DA_LMP_Basis!$C$23:$C$35,0),MATCH(LMP_BY_NODE!$A27,DA_LMP_Basis!$C$23:$AF$23,0)))</f>
        <v>84.520027553716673</v>
      </c>
      <c r="JF27" s="30">
        <f>ENERGY_PRICING!JH$19*(1+INDEX(DA_LMP_Basis!$C$23:$AF$35,MATCH(LMP_BY_NODE!JF$1,DA_LMP_Basis!$C$23:$C$35,0),MATCH(LMP_BY_NODE!$A27,DA_LMP_Basis!$C$23:$AF$23,0)))</f>
        <v>121.46573156829268</v>
      </c>
      <c r="JG27" s="30">
        <f>ENERGY_PRICING!JI$19*(1+INDEX(DA_LMP_Basis!$C$23:$AF$35,MATCH(LMP_BY_NODE!JG$1,DA_LMP_Basis!$C$23:$C$35,0),MATCH(LMP_BY_NODE!$A27,DA_LMP_Basis!$C$23:$AF$23,0)))</f>
        <v>226.9752592295832</v>
      </c>
      <c r="JH27" s="30">
        <f>ENERGY_PRICING!JJ$19*(1+INDEX(DA_LMP_Basis!$C$23:$AF$35,MATCH(LMP_BY_NODE!JH$1,DA_LMP_Basis!$C$23:$C$35,0),MATCH(LMP_BY_NODE!$A27,DA_LMP_Basis!$C$23:$AF$23,0)))</f>
        <v>200.15905460047776</v>
      </c>
      <c r="JI27" s="30">
        <f>ENERGY_PRICING!JK$19*(1+INDEX(DA_LMP_Basis!$C$23:$AF$35,MATCH(LMP_BY_NODE!JI$1,DA_LMP_Basis!$C$23:$C$35,0),MATCH(LMP_BY_NODE!$A27,DA_LMP_Basis!$C$23:$AF$23,0)))</f>
        <v>119.59715825764621</v>
      </c>
      <c r="JJ27" s="30">
        <f>ENERGY_PRICING!JL$19*(1+INDEX(DA_LMP_Basis!$C$23:$AF$35,MATCH(LMP_BY_NODE!JJ$1,DA_LMP_Basis!$C$23:$C$35,0),MATCH(LMP_BY_NODE!$A27,DA_LMP_Basis!$C$23:$AF$23,0)))</f>
        <v>97.582356732894723</v>
      </c>
      <c r="JK27" s="30">
        <f>ENERGY_PRICING!JM$19*(1+INDEX(DA_LMP_Basis!$C$23:$AF$35,MATCH(LMP_BY_NODE!JK$1,DA_LMP_Basis!$C$23:$C$35,0),MATCH(LMP_BY_NODE!$A27,DA_LMP_Basis!$C$23:$AF$23,0)))</f>
        <v>74.349178340059566</v>
      </c>
      <c r="JL27" s="30">
        <f>ENERGY_PRICING!JN$19*(1+INDEX(DA_LMP_Basis!$C$23:$AF$35,MATCH(LMP_BY_NODE!JL$1,DA_LMP_Basis!$C$23:$C$35,0),MATCH(LMP_BY_NODE!$A27,DA_LMP_Basis!$C$23:$AF$23,0)))</f>
        <v>76.959828941729768</v>
      </c>
      <c r="JM27" s="30">
        <f>ENERGY_PRICING!JO$19*(1+INDEX(DA_LMP_Basis!$C$23:$AF$35,MATCH(LMP_BY_NODE!JM$1,DA_LMP_Basis!$C$23:$C$35,0),MATCH(LMP_BY_NODE!$A27,DA_LMP_Basis!$C$23:$AF$23,0)))</f>
        <v>102.11756158516027</v>
      </c>
      <c r="JN27" s="30">
        <f>ENERGY_PRICING!JP$19*(1+INDEX(DA_LMP_Basis!$C$23:$AF$35,MATCH(LMP_BY_NODE!JN$1,DA_LMP_Basis!$C$23:$C$35,0),MATCH(LMP_BY_NODE!$A27,DA_LMP_Basis!$C$23:$AF$23,0)))</f>
        <v>99.501658434317577</v>
      </c>
      <c r="JO27" s="30">
        <f>ENERGY_PRICING!JQ$19*(1+INDEX(DA_LMP_Basis!$C$23:$AF$35,MATCH(LMP_BY_NODE!JO$1,DA_LMP_Basis!$C$23:$C$35,0),MATCH(LMP_BY_NODE!$A27,DA_LMP_Basis!$C$23:$AF$23,0)))</f>
        <v>68.331912098656488</v>
      </c>
      <c r="JP27" s="30">
        <f>ENERGY_PRICING!JR$19*(1+INDEX(DA_LMP_Basis!$C$23:$AF$35,MATCH(LMP_BY_NODE!JP$1,DA_LMP_Basis!$C$23:$C$35,0),MATCH(LMP_BY_NODE!$A27,DA_LMP_Basis!$C$23:$AF$23,0)))</f>
        <v>65.062510409796474</v>
      </c>
      <c r="JQ27" s="30">
        <f>ENERGY_PRICING!JS$19*(1+INDEX(DA_LMP_Basis!$C$23:$AF$35,MATCH(LMP_BY_NODE!JQ$1,DA_LMP_Basis!$C$23:$C$35,0),MATCH(LMP_BY_NODE!$A27,DA_LMP_Basis!$C$23:$AF$23,0)))</f>
        <v>85.36274069916179</v>
      </c>
      <c r="JR27" s="30">
        <f>ENERGY_PRICING!JT$19*(1+INDEX(DA_LMP_Basis!$C$23:$AF$35,MATCH(LMP_BY_NODE!JR$1,DA_LMP_Basis!$C$23:$C$35,0),MATCH(LMP_BY_NODE!$A27,DA_LMP_Basis!$C$23:$AF$23,0)))</f>
        <v>122.61156110035428</v>
      </c>
      <c r="JS27" s="30">
        <f>ENERGY_PRICING!JU$19*(1+INDEX(DA_LMP_Basis!$C$23:$AF$35,MATCH(LMP_BY_NODE!JS$1,DA_LMP_Basis!$C$23:$C$35,0),MATCH(LMP_BY_NODE!$A27,DA_LMP_Basis!$C$23:$AF$23,0)))</f>
        <v>226.05725293883685</v>
      </c>
      <c r="JT27" s="30">
        <f>ENERGY_PRICING!JV$19*(1+INDEX(DA_LMP_Basis!$C$23:$AF$35,MATCH(LMP_BY_NODE!JT$1,DA_LMP_Basis!$C$23:$C$35,0),MATCH(LMP_BY_NODE!$A27,DA_LMP_Basis!$C$23:$AF$23,0)))</f>
        <v>199.34950702292784</v>
      </c>
      <c r="JU27" s="30">
        <f>ENERGY_PRICING!JW$19*(1+INDEX(DA_LMP_Basis!$C$23:$AF$35,MATCH(LMP_BY_NODE!JU$1,DA_LMP_Basis!$C$23:$C$35,0),MATCH(LMP_BY_NODE!$A27,DA_LMP_Basis!$C$23:$AF$23,0)))</f>
        <v>118.63196683749275</v>
      </c>
      <c r="JV27" s="30">
        <f>ENERGY_PRICING!JX$19*(1+INDEX(DA_LMP_Basis!$C$23:$AF$35,MATCH(LMP_BY_NODE!JV$1,DA_LMP_Basis!$C$23:$C$35,0),MATCH(LMP_BY_NODE!$A27,DA_LMP_Basis!$C$23:$AF$23,0)))</f>
        <v>96.034076893423062</v>
      </c>
      <c r="JW27" s="30">
        <f>ENERGY_PRICING!JY$19*(1+INDEX(DA_LMP_Basis!$C$23:$AF$35,MATCH(LMP_BY_NODE!JW$1,DA_LMP_Basis!$C$23:$C$35,0),MATCH(LMP_BY_NODE!$A27,DA_LMP_Basis!$C$23:$AF$23,0)))</f>
        <v>73.169525196199871</v>
      </c>
      <c r="JX27" s="30">
        <f>ENERGY_PRICING!JZ$19*(1+INDEX(DA_LMP_Basis!$C$23:$AF$35,MATCH(LMP_BY_NODE!JX$1,DA_LMP_Basis!$C$23:$C$35,0),MATCH(LMP_BY_NODE!$A27,DA_LMP_Basis!$C$23:$AF$23,0)))</f>
        <v>75.738754194315902</v>
      </c>
      <c r="JY27" s="30">
        <f>ENERGY_PRICING!KA$19*(1+INDEX(DA_LMP_Basis!$C$23:$AF$35,MATCH(LMP_BY_NODE!JY$1,DA_LMP_Basis!$C$23:$C$35,0),MATCH(LMP_BY_NODE!$A27,DA_LMP_Basis!$C$23:$AF$23,0)))</f>
        <v>100.49732441164042</v>
      </c>
      <c r="JZ27" s="30">
        <f>ENERGY_PRICING!KB$19*(1+INDEX(DA_LMP_Basis!$C$23:$AF$35,MATCH(LMP_BY_NODE!JZ$1,DA_LMP_Basis!$C$23:$C$35,0),MATCH(LMP_BY_NODE!$A27,DA_LMP_Basis!$C$23:$AF$23,0)))</f>
        <v>97.922926203351494</v>
      </c>
      <c r="KA27" s="30">
        <f>ENERGY_PRICING!KC$19*(1+INDEX(DA_LMP_Basis!$C$23:$AF$35,MATCH(LMP_BY_NODE!KA$1,DA_LMP_Basis!$C$23:$C$35,0),MATCH(LMP_BY_NODE!$A27,DA_LMP_Basis!$C$23:$AF$23,0)))</f>
        <v>67.247731254526116</v>
      </c>
      <c r="KB27" s="30">
        <f>ENERGY_PRICING!KD$19*(1+INDEX(DA_LMP_Basis!$C$23:$AF$35,MATCH(LMP_BY_NODE!KB$1,DA_LMP_Basis!$C$23:$C$35,0),MATCH(LMP_BY_NODE!$A27,DA_LMP_Basis!$C$23:$AF$23,0)))</f>
        <v>64.030203171628003</v>
      </c>
      <c r="KC27" s="30">
        <f>ENERGY_PRICING!KE$19*(1+INDEX(DA_LMP_Basis!$C$23:$AF$35,MATCH(LMP_BY_NODE!KC$1,DA_LMP_Basis!$C$23:$C$35,0),MATCH(LMP_BY_NODE!$A27,DA_LMP_Basis!$C$23:$AF$23,0)))</f>
        <v>84.790368339176496</v>
      </c>
      <c r="KD27" s="30">
        <f>ENERGY_PRICING!KF$19*(1+INDEX(DA_LMP_Basis!$C$23:$AF$35,MATCH(LMP_BY_NODE!KD$1,DA_LMP_Basis!$C$23:$C$35,0),MATCH(LMP_BY_NODE!$A27,DA_LMP_Basis!$C$23:$AF$23,0)))</f>
        <v>121.83331151809514</v>
      </c>
      <c r="KE27" s="30">
        <f>ENERGY_PRICING!KG$19*(1+INDEX(DA_LMP_Basis!$C$23:$AF$35,MATCH(LMP_BY_NODE!KE$1,DA_LMP_Basis!$C$23:$C$35,0),MATCH(LMP_BY_NODE!$A27,DA_LMP_Basis!$C$23:$AF$23,0)))</f>
        <v>227.59572097469899</v>
      </c>
      <c r="KF27" s="30">
        <f>ENERGY_PRICING!KH$19*(1+INDEX(DA_LMP_Basis!$C$23:$AF$35,MATCH(LMP_BY_NODE!KF$1,DA_LMP_Basis!$C$23:$C$35,0),MATCH(LMP_BY_NODE!$A27,DA_LMP_Basis!$C$23:$AF$23,0)))</f>
        <v>200.70621131147647</v>
      </c>
      <c r="KG27" s="30">
        <f>ENERGY_PRICING!KI$19*(1+INDEX(DA_LMP_Basis!$C$23:$AF$35,MATCH(LMP_BY_NODE!KG$1,DA_LMP_Basis!$C$23:$C$35,0),MATCH(LMP_BY_NODE!$A27,DA_LMP_Basis!$C$23:$AF$23,0)))</f>
        <v>120.2495114702068</v>
      </c>
      <c r="KH27" s="30">
        <f>ENERGY_PRICING!KJ$19*(1+INDEX(DA_LMP_Basis!$C$23:$AF$35,MATCH(LMP_BY_NODE!KH$1,DA_LMP_Basis!$C$23:$C$35,0),MATCH(LMP_BY_NODE!$A27,DA_LMP_Basis!$C$23:$AF$23,0)))</f>
        <v>98.62880752610792</v>
      </c>
      <c r="KI27" s="30">
        <f>ENERGY_PRICING!KK$19*(1+INDEX(DA_LMP_Basis!$C$23:$AF$35,MATCH(LMP_BY_NODE!KI$1,DA_LMP_Basis!$C$23:$C$35,0),MATCH(LMP_BY_NODE!$A27,DA_LMP_Basis!$C$23:$AF$23,0)))</f>
        <v>75.146481861449899</v>
      </c>
      <c r="KJ27" s="30">
        <f>ENERGY_PRICING!KL$19*(1+INDEX(DA_LMP_Basis!$C$23:$AF$35,MATCH(LMP_BY_NODE!KJ$1,DA_LMP_Basis!$C$23:$C$35,0),MATCH(LMP_BY_NODE!$A27,DA_LMP_Basis!$C$23:$AF$23,0)))</f>
        <v>77.78512848088792</v>
      </c>
      <c r="KK27" s="30">
        <f>ENERGY_PRICING!KM$19*(1+INDEX(DA_LMP_Basis!$C$23:$AF$35,MATCH(LMP_BY_NODE!KK$1,DA_LMP_Basis!$C$23:$C$35,0),MATCH(LMP_BY_NODE!$A27,DA_LMP_Basis!$C$23:$AF$23,0)))</f>
        <v>103.21264687413614</v>
      </c>
      <c r="KL27" s="30">
        <f>ENERGY_PRICING!KN$19*(1+INDEX(DA_LMP_Basis!$C$23:$AF$35,MATCH(LMP_BY_NODE!KL$1,DA_LMP_Basis!$C$23:$C$35,0),MATCH(LMP_BY_NODE!$A27,DA_LMP_Basis!$C$23:$AF$23,0)))</f>
        <v>100.56869137839404</v>
      </c>
      <c r="KM27" s="30">
        <f>ENERGY_PRICING!KO$19*(1+INDEX(DA_LMP_Basis!$C$23:$AF$35,MATCH(LMP_BY_NODE!KM$1,DA_LMP_Basis!$C$23:$C$35,0),MATCH(LMP_BY_NODE!$A27,DA_LMP_Basis!$C$23:$AF$23,0)))</f>
        <v>69.064687838159699</v>
      </c>
      <c r="KN27" s="30">
        <f>ENERGY_PRICING!KP$19*(1+INDEX(DA_LMP_Basis!$C$23:$AF$35,MATCH(LMP_BY_NODE!KN$1,DA_LMP_Basis!$C$23:$C$35,0),MATCH(LMP_BY_NODE!$A27,DA_LMP_Basis!$C$23:$AF$23,0)))</f>
        <v>65.760225836091578</v>
      </c>
      <c r="KO27" s="30">
        <f>ENERGY_PRICING!KQ$19*(1+INDEX(DA_LMP_Basis!$C$23:$AF$35,MATCH(LMP_BY_NODE!KO$1,DA_LMP_Basis!$C$23:$C$35,0),MATCH(LMP_BY_NODE!$A27,DA_LMP_Basis!$C$23:$AF$23,0)))</f>
        <v>85.749595513679253</v>
      </c>
      <c r="KP27" s="30">
        <f>ENERGY_PRICING!KR$19*(1+INDEX(DA_LMP_Basis!$C$23:$AF$35,MATCH(LMP_BY_NODE!KP$1,DA_LMP_Basis!$C$23:$C$35,0),MATCH(LMP_BY_NODE!$A27,DA_LMP_Basis!$C$23:$AF$23,0)))</f>
        <v>123.13756413411514</v>
      </c>
      <c r="KQ27" s="30">
        <f>ENERGY_PRICING!KS$19*(1+INDEX(DA_LMP_Basis!$C$23:$AF$35,MATCH(LMP_BY_NODE!KQ$1,DA_LMP_Basis!$C$23:$C$35,0),MATCH(LMP_BY_NODE!$A27,DA_LMP_Basis!$C$23:$AF$23,0)))</f>
        <v>229.07264617186027</v>
      </c>
      <c r="KR27" s="30">
        <f>ENERGY_PRICING!KT$19*(1+INDEX(DA_LMP_Basis!$C$23:$AF$35,MATCH(LMP_BY_NODE!KR$1,DA_LMP_Basis!$C$23:$C$35,0),MATCH(LMP_BY_NODE!$A27,DA_LMP_Basis!$C$23:$AF$23,0)))</f>
        <v>202.00864379765511</v>
      </c>
      <c r="KS27" s="30">
        <f>ENERGY_PRICING!KU$19*(1+INDEX(DA_LMP_Basis!$C$23:$AF$35,MATCH(LMP_BY_NODE!KS$1,DA_LMP_Basis!$C$23:$C$35,0),MATCH(LMP_BY_NODE!$A27,DA_LMP_Basis!$C$23:$AF$23,0)))</f>
        <v>121.80234998872018</v>
      </c>
      <c r="KT27" s="30">
        <f>ENERGY_PRICING!KV$19*(1+INDEX(DA_LMP_Basis!$C$23:$AF$35,MATCH(LMP_BY_NODE!KT$1,DA_LMP_Basis!$C$23:$C$35,0),MATCH(LMP_BY_NODE!$A27,DA_LMP_Basis!$C$23:$AF$23,0)))</f>
        <v>101.1197419894366</v>
      </c>
      <c r="KU27" s="30">
        <f>ENERGY_PRICING!KW$19*(1+INDEX(DA_LMP_Basis!$C$23:$AF$35,MATCH(LMP_BY_NODE!KU$1,DA_LMP_Basis!$C$23:$C$35,0),MATCH(LMP_BY_NODE!$A27,DA_LMP_Basis!$C$23:$AF$23,0)))</f>
        <v>77.044354969335131</v>
      </c>
      <c r="KV27" s="30">
        <f>ENERGY_PRICING!KX$19*(1+INDEX(DA_LMP_Basis!$C$23:$AF$35,MATCH(LMP_BY_NODE!KV$1,DA_LMP_Basis!$C$23:$C$35,0),MATCH(LMP_BY_NODE!$A27,DA_LMP_Basis!$C$23:$AF$23,0)))</f>
        <v>79.749642319466005</v>
      </c>
      <c r="KW27" s="30">
        <f>ENERGY_PRICING!KY$19*(1+INDEX(DA_LMP_Basis!$C$23:$AF$35,MATCH(LMP_BY_NODE!KW$1,DA_LMP_Basis!$C$23:$C$35,0),MATCH(LMP_BY_NODE!$A27,DA_LMP_Basis!$C$23:$AF$23,0)))</f>
        <v>105.81934917135396</v>
      </c>
      <c r="KX27" s="30">
        <f>ENERGY_PRICING!KZ$19*(1+INDEX(DA_LMP_Basis!$C$23:$AF$35,MATCH(LMP_BY_NODE!KX$1,DA_LMP_Basis!$C$23:$C$35,0),MATCH(LMP_BY_NODE!$A27,DA_LMP_Basis!$C$23:$AF$23,0)))</f>
        <v>103.10861886580683</v>
      </c>
      <c r="KY27" s="30">
        <f>ENERGY_PRICING!LA$19*(1+INDEX(DA_LMP_Basis!$C$23:$AF$35,MATCH(LMP_BY_NODE!KY$1,DA_LMP_Basis!$C$23:$C$35,0),MATCH(LMP_BY_NODE!$A27,DA_LMP_Basis!$C$23:$AF$23,0)))</f>
        <v>70.808961295887244</v>
      </c>
      <c r="KZ27" s="30">
        <f>ENERGY_PRICING!LB$19*(1+INDEX(DA_LMP_Basis!$C$23:$AF$35,MATCH(LMP_BY_NODE!KZ$1,DA_LMP_Basis!$C$23:$C$35,0),MATCH(LMP_BY_NODE!$A27,DA_LMP_Basis!$C$23:$AF$23,0)))</f>
        <v>67.421042964069485</v>
      </c>
      <c r="LA27" s="30">
        <f>ENERGY_PRICING!LC$19*(1+INDEX(DA_LMP_Basis!$C$23:$AF$35,MATCH(LMP_BY_NODE!LA$1,DA_LMP_Basis!$C$23:$C$35,0),MATCH(LMP_BY_NODE!$A27,DA_LMP_Basis!$C$23:$AF$23,0)))</f>
        <v>86.670451034106776</v>
      </c>
      <c r="LB27" s="30">
        <f>ENERGY_PRICING!LD$19*(1+INDEX(DA_LMP_Basis!$C$23:$AF$35,MATCH(LMP_BY_NODE!LB$1,DA_LMP_Basis!$C$23:$C$35,0),MATCH(LMP_BY_NODE!$A27,DA_LMP_Basis!$C$23:$AF$23,0)))</f>
        <v>124.38964315503809</v>
      </c>
      <c r="LC27" s="30">
        <f>ENERGY_PRICING!LE$19*(1+INDEX(DA_LMP_Basis!$C$23:$AF$35,MATCH(LMP_BY_NODE!LC$1,DA_LMP_Basis!$C$23:$C$35,0),MATCH(LMP_BY_NODE!$A27,DA_LMP_Basis!$C$23:$AF$23,0)))</f>
        <v>230.68871438517107</v>
      </c>
      <c r="LD27" s="30">
        <f>ENERGY_PRICING!LF$19*(1+INDEX(DA_LMP_Basis!$C$23:$AF$35,MATCH(LMP_BY_NODE!LD$1,DA_LMP_Basis!$C$23:$C$35,0),MATCH(LMP_BY_NODE!$A27,DA_LMP_Basis!$C$23:$AF$23,0)))</f>
        <v>203.43378011799294</v>
      </c>
      <c r="LE27" s="30">
        <f>ENERGY_PRICING!LG$19*(1+INDEX(DA_LMP_Basis!$C$23:$AF$35,MATCH(LMP_BY_NODE!LE$1,DA_LMP_Basis!$C$23:$C$35,0),MATCH(LMP_BY_NODE!$A27,DA_LMP_Basis!$C$23:$AF$23,0)))</f>
        <v>123.50148341470371</v>
      </c>
      <c r="LF27" s="30">
        <f>ENERGY_PRICING!LH$19*(1+INDEX(DA_LMP_Basis!$C$23:$AF$35,MATCH(LMP_BY_NODE!LF$1,DA_LMP_Basis!$C$23:$C$35,0),MATCH(LMP_BY_NODE!$A27,DA_LMP_Basis!$C$23:$AF$23,0)))</f>
        <v>103.8453505817763</v>
      </c>
      <c r="LG27" s="30">
        <f>ENERGY_PRICING!LI$19*(1+INDEX(DA_LMP_Basis!$C$23:$AF$35,MATCH(LMP_BY_NODE!LG$1,DA_LMP_Basis!$C$23:$C$35,0),MATCH(LMP_BY_NODE!$A27,DA_LMP_Basis!$C$23:$AF$23,0)))</f>
        <v>79.121029135667811</v>
      </c>
      <c r="LH27" s="30">
        <f>ENERGY_PRICING!LJ$19*(1+INDEX(DA_LMP_Basis!$C$23:$AF$35,MATCH(LMP_BY_NODE!LH$1,DA_LMP_Basis!$C$23:$C$35,0),MATCH(LMP_BY_NODE!$A27,DA_LMP_Basis!$C$23:$AF$23,0)))</f>
        <v>81.899235525159327</v>
      </c>
      <c r="LI27" s="30">
        <f>ENERGY_PRICING!LK$19*(1+INDEX(DA_LMP_Basis!$C$23:$AF$35,MATCH(LMP_BY_NODE!LI$1,DA_LMP_Basis!$C$23:$C$35,0),MATCH(LMP_BY_NODE!$A27,DA_LMP_Basis!$C$23:$AF$23,0)))</f>
        <v>108.67163223362054</v>
      </c>
      <c r="LJ27" s="30">
        <f>ENERGY_PRICING!LL$19*(1+INDEX(DA_LMP_Basis!$C$23:$AF$35,MATCH(LMP_BY_NODE!LJ$1,DA_LMP_Basis!$C$23:$C$35,0),MATCH(LMP_BY_NODE!$A27,DA_LMP_Basis!$C$23:$AF$23,0)))</f>
        <v>105.88783617783557</v>
      </c>
      <c r="LK27" s="30">
        <f>ENERGY_PRICING!LM$19*(1+INDEX(DA_LMP_Basis!$C$23:$AF$35,MATCH(LMP_BY_NODE!LK$1,DA_LMP_Basis!$C$23:$C$35,0),MATCH(LMP_BY_NODE!$A27,DA_LMP_Basis!$C$23:$AF$23,0)))</f>
        <v>72.717564992115825</v>
      </c>
      <c r="LL27" s="30">
        <f>ENERGY_PRICING!LN$19*(1+INDEX(DA_LMP_Basis!$C$23:$AF$35,MATCH(LMP_BY_NODE!LL$1,DA_LMP_Basis!$C$23:$C$35,0),MATCH(LMP_BY_NODE!$A27,DA_LMP_Basis!$C$23:$AF$23,0)))</f>
        <v>69.23832780273699</v>
      </c>
      <c r="LM27" s="30">
        <f>ENERGY_PRICING!LO$19*(1+INDEX(DA_LMP_Basis!$C$23:$AF$35,MATCH(LMP_BY_NODE!LM$1,DA_LMP_Basis!$C$23:$C$35,0),MATCH(LMP_BY_NODE!$A27,DA_LMP_Basis!$C$23:$AF$23,0)))</f>
        <v>87.678061533592469</v>
      </c>
      <c r="LN27" s="30">
        <f>ENERGY_PRICING!LP$19*(1+INDEX(DA_LMP_Basis!$C$23:$AF$35,MATCH(LMP_BY_NODE!LN$1,DA_LMP_Basis!$C$23:$C$35,0),MATCH(LMP_BY_NODE!$A27,DA_LMP_Basis!$C$23:$AF$23,0)))</f>
        <v>125.75968214560848</v>
      </c>
      <c r="LO27" s="30">
        <f>ENERGY_PRICING!LQ$19*(1+INDEX(DA_LMP_Basis!$C$23:$AF$35,MATCH(LMP_BY_NODE!LO$1,DA_LMP_Basis!$C$23:$C$35,0),MATCH(LMP_BY_NODE!$A27,DA_LMP_Basis!$C$23:$AF$23,0)))</f>
        <v>232.34549206947392</v>
      </c>
      <c r="LP27" s="30">
        <f>ENERGY_PRICING!LR$19*(1+INDEX(DA_LMP_Basis!$C$23:$AF$35,MATCH(LMP_BY_NODE!LP$1,DA_LMP_Basis!$C$23:$C$35,0),MATCH(LMP_BY_NODE!$A27,DA_LMP_Basis!$C$23:$AF$23,0)))</f>
        <v>204.89481625073637</v>
      </c>
      <c r="LQ27" s="30">
        <f>ENERGY_PRICING!LS$19*(1+INDEX(DA_LMP_Basis!$C$23:$AF$35,MATCH(LMP_BY_NODE!LQ$1,DA_LMP_Basis!$C$23:$C$35,0),MATCH(LMP_BY_NODE!$A27,DA_LMP_Basis!$C$23:$AF$23,0)))</f>
        <v>125.24341876101902</v>
      </c>
      <c r="LR27" s="30">
        <f>ENERGY_PRICING!LT$19*(1+INDEX(DA_LMP_Basis!$C$23:$AF$35,MATCH(LMP_BY_NODE!LR$1,DA_LMP_Basis!$C$23:$C$35,0),MATCH(LMP_BY_NODE!$A27,DA_LMP_Basis!$C$23:$AF$23,0)))</f>
        <v>106.6396184565719</v>
      </c>
      <c r="LS27" s="30">
        <f>ENERGY_PRICING!LU$19*(1+INDEX(DA_LMP_Basis!$C$23:$AF$35,MATCH(LMP_BY_NODE!LS$1,DA_LMP_Basis!$C$23:$C$35,0),MATCH(LMP_BY_NODE!$A27,DA_LMP_Basis!$C$23:$AF$23,0)))</f>
        <v>81.250015640080093</v>
      </c>
      <c r="LT27" s="30">
        <f>ENERGY_PRICING!LV$19*(1+INDEX(DA_LMP_Basis!$C$23:$AF$35,MATCH(LMP_BY_NODE!LT$1,DA_LMP_Basis!$C$23:$C$35,0),MATCH(LMP_BY_NODE!$A27,DA_LMP_Basis!$C$23:$AF$23,0)))</f>
        <v>84.102977931691584</v>
      </c>
      <c r="LU27" s="30">
        <f>ENERGY_PRICING!LW$19*(1+INDEX(DA_LMP_Basis!$C$23:$AF$35,MATCH(LMP_BY_NODE!LU$1,DA_LMP_Basis!$C$23:$C$35,0),MATCH(LMP_BY_NODE!$A27,DA_LMP_Basis!$C$23:$AF$23,0)))</f>
        <v>111.59576556410491</v>
      </c>
      <c r="LV27" s="30">
        <f>ENERGY_PRICING!LX$19*(1+INDEX(DA_LMP_Basis!$C$23:$AF$35,MATCH(LMP_BY_NODE!LV$1,DA_LMP_Basis!$C$23:$C$35,0),MATCH(LMP_BY_NODE!$A27,DA_LMP_Basis!$C$23:$AF$23,0)))</f>
        <v>108.73706319961104</v>
      </c>
      <c r="LW27" s="30">
        <f>ENERGY_PRICING!LY$19*(1+INDEX(DA_LMP_Basis!$C$23:$AF$35,MATCH(LMP_BY_NODE!LW$1,DA_LMP_Basis!$C$23:$C$35,0),MATCH(LMP_BY_NODE!$A27,DA_LMP_Basis!$C$23:$AF$23,0)))</f>
        <v>74.674247257161667</v>
      </c>
      <c r="LX27" s="30">
        <f>ENERGY_PRICING!LZ$19*(1+INDEX(DA_LMP_Basis!$C$23:$AF$35,MATCH(LMP_BY_NODE!LX$1,DA_LMP_Basis!$C$23:$C$35,0),MATCH(LMP_BY_NODE!$A27,DA_LMP_Basis!$C$23:$AF$23,0)))</f>
        <v>71.101390847927433</v>
      </c>
      <c r="LY27" s="30">
        <f>ENERGY_PRICING!MA$19*(1+INDEX(DA_LMP_Basis!$C$23:$AF$35,MATCH(LMP_BY_NODE!LY$1,DA_LMP_Basis!$C$23:$C$35,0),MATCH(LMP_BY_NODE!$A27,DA_LMP_Basis!$C$23:$AF$23,0)))</f>
        <v>88.711054185924382</v>
      </c>
      <c r="LZ27" s="30">
        <f>ENERGY_PRICING!MB$19*(1+INDEX(DA_LMP_Basis!$C$23:$AF$35,MATCH(LMP_BY_NODE!LZ$1,DA_LMP_Basis!$C$23:$C$35,0),MATCH(LMP_BY_NODE!$A27,DA_LMP_Basis!$C$23:$AF$23,0)))</f>
        <v>127.16423302254931</v>
      </c>
      <c r="MA27" s="30">
        <f>ENERGY_PRICING!MC$19*(1+INDEX(DA_LMP_Basis!$C$23:$AF$35,MATCH(LMP_BY_NODE!MA$1,DA_LMP_Basis!$C$23:$C$35,0),MATCH(LMP_BY_NODE!$A27,DA_LMP_Basis!$C$23:$AF$23,0)))</f>
        <v>234.54827073703245</v>
      </c>
      <c r="MB27" s="30">
        <f>ENERGY_PRICING!MD$19*(1+INDEX(DA_LMP_Basis!$C$23:$AF$35,MATCH(LMP_BY_NODE!MB$1,DA_LMP_Basis!$C$23:$C$35,0),MATCH(LMP_BY_NODE!$A27,DA_LMP_Basis!$C$23:$AF$23,0)))</f>
        <v>206.8373455690822</v>
      </c>
      <c r="MC27" s="30">
        <f>ENERGY_PRICING!ME$19*(1+INDEX(DA_LMP_Basis!$C$23:$AF$35,MATCH(LMP_BY_NODE!MC$1,DA_LMP_Basis!$C$23:$C$35,0),MATCH(LMP_BY_NODE!$A27,DA_LMP_Basis!$C$23:$AF$23,0)))</f>
        <v>127.55941930682792</v>
      </c>
      <c r="MD27" s="30">
        <f>ENERGY_PRICING!MF$19*(1+INDEX(DA_LMP_Basis!$C$23:$AF$35,MATCH(LMP_BY_NODE!MD$1,DA_LMP_Basis!$C$23:$C$35,0),MATCH(LMP_BY_NODE!$A27,DA_LMP_Basis!$C$23:$AF$23,0)))</f>
        <v>110.35475400213167</v>
      </c>
      <c r="ME27" s="30">
        <f>ENERGY_PRICING!MG$19*(1+INDEX(DA_LMP_Basis!$C$23:$AF$35,MATCH(LMP_BY_NODE!ME$1,DA_LMP_Basis!$C$23:$C$35,0),MATCH(LMP_BY_NODE!$A27,DA_LMP_Basis!$C$23:$AF$23,0)))</f>
        <v>84.080622365334605</v>
      </c>
      <c r="MF27" s="30">
        <f>ENERGY_PRICING!MH$19*(1+INDEX(DA_LMP_Basis!$C$23:$AF$35,MATCH(LMP_BY_NODE!MF$1,DA_LMP_Basis!$C$23:$C$35,0),MATCH(LMP_BY_NODE!$A27,DA_LMP_Basis!$C$23:$AF$23,0)))</f>
        <v>87.032976813192661</v>
      </c>
      <c r="MG27" s="30">
        <f>ENERGY_PRICING!MI$19*(1+INDEX(DA_LMP_Basis!$C$23:$AF$35,MATCH(LMP_BY_NODE!MG$1,DA_LMP_Basis!$C$23:$C$35,0),MATCH(LMP_BY_NODE!$A27,DA_LMP_Basis!$C$23:$AF$23,0)))</f>
        <v>115.48356450207656</v>
      </c>
      <c r="MH27" s="30">
        <f>ENERGY_PRICING!MJ$19*(1+INDEX(DA_LMP_Basis!$C$23:$AF$35,MATCH(LMP_BY_NODE!MH$1,DA_LMP_Basis!$C$23:$C$35,0),MATCH(LMP_BY_NODE!$A27,DA_LMP_Basis!$C$23:$AF$23,0)))</f>
        <v>112.52527000735735</v>
      </c>
      <c r="MI27" s="30">
        <f>ENERGY_PRICING!MK$19*(1+INDEX(DA_LMP_Basis!$C$23:$AF$35,MATCH(LMP_BY_NODE!MI$1,DA_LMP_Basis!$C$23:$C$35,0),MATCH(LMP_BY_NODE!$A27,DA_LMP_Basis!$C$23:$AF$23,0)))</f>
        <v>77.275765851641452</v>
      </c>
      <c r="MJ27" s="30">
        <f>ENERGY_PRICING!ML$19*(1+INDEX(DA_LMP_Basis!$C$23:$AF$35,MATCH(LMP_BY_NODE!MJ$1,DA_LMP_Basis!$C$23:$C$35,0),MATCH(LMP_BY_NODE!$A27,DA_LMP_Basis!$C$23:$AF$23,0)))</f>
        <v>73.578437449378356</v>
      </c>
      <c r="MK27" s="30">
        <f>ENERGY_PRICING!MM$19*(1+INDEX(DA_LMP_Basis!$C$23:$AF$35,MATCH(LMP_BY_NODE!MK$1,DA_LMP_Basis!$C$23:$C$35,0),MATCH(LMP_BY_NODE!$A27,DA_LMP_Basis!$C$23:$AF$23,0)))</f>
        <v>90.084475737808006</v>
      </c>
      <c r="ML27" s="30">
        <f>ENERGY_PRICING!MN$19*(1+INDEX(DA_LMP_Basis!$C$23:$AF$35,MATCH(LMP_BY_NODE!ML$1,DA_LMP_Basis!$C$23:$C$35,0),MATCH(LMP_BY_NODE!$A27,DA_LMP_Basis!$C$23:$AF$23,0)))</f>
        <v>129.03166203160657</v>
      </c>
      <c r="MM27" s="30">
        <f>ENERGY_PRICING!MO$19*(1+INDEX(DA_LMP_Basis!$C$23:$AF$35,MATCH(LMP_BY_NODE!MM$1,DA_LMP_Basis!$C$23:$C$35,0),MATCH(LMP_BY_NODE!$A27,DA_LMP_Basis!$C$23:$AF$23,0)))</f>
        <v>236.07954384995563</v>
      </c>
      <c r="MN27" s="30">
        <f>ENERGY_PRICING!MP$19*(1+INDEX(DA_LMP_Basis!$C$23:$AF$35,MATCH(LMP_BY_NODE!MN$1,DA_LMP_Basis!$C$23:$C$35,0),MATCH(LMP_BY_NODE!$A27,DA_LMP_Basis!$C$23:$AF$23,0)))</f>
        <v>208.18770498560264</v>
      </c>
      <c r="MO27" s="30">
        <f>ENERGY_PRICING!MQ$19*(1+INDEX(DA_LMP_Basis!$C$23:$AF$35,MATCH(LMP_BY_NODE!MO$1,DA_LMP_Basis!$C$23:$C$35,0),MATCH(LMP_BY_NODE!$A27,DA_LMP_Basis!$C$23:$AF$23,0)))</f>
        <v>129.16939920065147</v>
      </c>
      <c r="MP27" s="30">
        <f>ENERGY_PRICING!MR$19*(1+INDEX(DA_LMP_Basis!$C$23:$AF$35,MATCH(LMP_BY_NODE!MP$1,DA_LMP_Basis!$C$23:$C$35,0),MATCH(LMP_BY_NODE!$A27,DA_LMP_Basis!$C$23:$AF$23,0)))</f>
        <v>112.9373499095481</v>
      </c>
      <c r="MQ27" s="30">
        <f>ENERGY_PRICING!MS$19*(1+INDEX(DA_LMP_Basis!$C$23:$AF$35,MATCH(LMP_BY_NODE!MQ$1,DA_LMP_Basis!$C$23:$C$35,0),MATCH(LMP_BY_NODE!$A27,DA_LMP_Basis!$C$23:$AF$23,0)))</f>
        <v>86.048333436572605</v>
      </c>
      <c r="MR27" s="30">
        <f>ENERGY_PRICING!MT$19*(1+INDEX(DA_LMP_Basis!$C$23:$AF$35,MATCH(LMP_BY_NODE!MR$1,DA_LMP_Basis!$C$23:$C$35,0),MATCH(LMP_BY_NODE!$A27,DA_LMP_Basis!$C$23:$AF$23,0)))</f>
        <v>89.069780861740298</v>
      </c>
      <c r="MS27" s="30">
        <f>ENERGY_PRICING!MU$19*(1+INDEX(DA_LMP_Basis!$C$23:$AF$35,MATCH(LMP_BY_NODE!MS$1,DA_LMP_Basis!$C$23:$C$35,0),MATCH(LMP_BY_NODE!$A27,DA_LMP_Basis!$C$23:$AF$23,0)))</f>
        <v>118.18618826988599</v>
      </c>
      <c r="MT27" s="30">
        <f>ENERGY_PRICING!MV$19*(1+INDEX(DA_LMP_Basis!$C$23:$AF$35,MATCH(LMP_BY_NODE!MT$1,DA_LMP_Basis!$C$23:$C$35,0),MATCH(LMP_BY_NODE!$A27,DA_LMP_Basis!$C$23:$AF$23,0)))</f>
        <v>115.15866178489978</v>
      </c>
      <c r="MU27" s="30">
        <f>ENERGY_PRICING!MW$19*(1+INDEX(DA_LMP_Basis!$C$23:$AF$35,MATCH(LMP_BY_NODE!MU$1,DA_LMP_Basis!$C$23:$C$35,0),MATCH(LMP_BY_NODE!$A27,DA_LMP_Basis!$C$23:$AF$23,0)))</f>
        <v>79.084225110470172</v>
      </c>
      <c r="MV27" s="30">
        <f>ENERGY_PRICING!MX$19*(1+INDEX(DA_LMP_Basis!$C$23:$AF$35,MATCH(LMP_BY_NODE!MV$1,DA_LMP_Basis!$C$23:$C$35,0),MATCH(LMP_BY_NODE!$A27,DA_LMP_Basis!$C$23:$AF$23,0)))</f>
        <v>75.300369351172009</v>
      </c>
      <c r="MW27" s="30">
        <f>ENERGY_PRICING!MY$19*(1+INDEX(DA_LMP_Basis!$C$23:$AF$35,MATCH(LMP_BY_NODE!MW$1,DA_LMP_Basis!$C$23:$C$35,0),MATCH(LMP_BY_NODE!$A27,DA_LMP_Basis!$C$23:$AF$23,0)))</f>
        <v>91.039216913615562</v>
      </c>
      <c r="MX27" s="30">
        <f>ENERGY_PRICING!MZ$19*(1+INDEX(DA_LMP_Basis!$C$23:$AF$35,MATCH(LMP_BY_NODE!MX$1,DA_LMP_Basis!$C$23:$C$35,0),MATCH(LMP_BY_NODE!$A27,DA_LMP_Basis!$C$23:$AF$23,0)))</f>
        <v>130.32981507529462</v>
      </c>
    </row>
    <row r="28" spans="1:362" x14ac:dyDescent="0.25">
      <c r="A28" s="1">
        <v>4011</v>
      </c>
      <c r="B28" s="1" t="s">
        <v>62</v>
      </c>
      <c r="C28" s="30">
        <f>ENERGY_PRICING!E$20*(1+INDEX(DA_LMP_Basis!$C$23:$AF$35,MATCH(LMP_BY_NODE!C$1,DA_LMP_Basis!$C$23:$C$35,0),MATCH(LMP_BY_NODE!$A28,DA_LMP_Basis!$C$23:$AF$23,0)))</f>
        <v>42.452055654469291</v>
      </c>
      <c r="D28" s="30">
        <f>ENERGY_PRICING!F$20*(1+INDEX(DA_LMP_Basis!$C$23:$AF$35,MATCH(LMP_BY_NODE!D$1,DA_LMP_Basis!$C$23:$C$35,0),MATCH(LMP_BY_NODE!$A28,DA_LMP_Basis!$C$23:$AF$23,0)))</f>
        <v>40.224782906850272</v>
      </c>
      <c r="E28" s="30">
        <f>ENERGY_PRICING!G$20*(1+INDEX(DA_LMP_Basis!$C$23:$AF$35,MATCH(LMP_BY_NODE!E$1,DA_LMP_Basis!$C$23:$C$35,0),MATCH(LMP_BY_NODE!$A28,DA_LMP_Basis!$C$23:$AF$23,0)))</f>
        <v>30.972731325703265</v>
      </c>
      <c r="F28" s="30">
        <f>ENERGY_PRICING!H$20*(1+INDEX(DA_LMP_Basis!$C$23:$AF$35,MATCH(LMP_BY_NODE!F$1,DA_LMP_Basis!$C$23:$C$35,0),MATCH(LMP_BY_NODE!$A28,DA_LMP_Basis!$C$23:$AF$23,0)))</f>
        <v>25.140239319073672</v>
      </c>
      <c r="G28" s="30">
        <f>ENERGY_PRICING!I$20*(1+INDEX(DA_LMP_Basis!$C$23:$AF$35,MATCH(LMP_BY_NODE!G$1,DA_LMP_Basis!$C$23:$C$35,0),MATCH(LMP_BY_NODE!$A28,DA_LMP_Basis!$C$23:$AF$23,0)))</f>
        <v>20.574169366277879</v>
      </c>
      <c r="H28" s="30">
        <f>ENERGY_PRICING!J$20*(1+INDEX(DA_LMP_Basis!$C$23:$AF$35,MATCH(LMP_BY_NODE!H$1,DA_LMP_Basis!$C$23:$C$35,0),MATCH(LMP_BY_NODE!$A28,DA_LMP_Basis!$C$23:$AF$23,0)))</f>
        <v>21.823196546215982</v>
      </c>
      <c r="I28" s="30">
        <f>ENERGY_PRICING!K$20*(1+INDEX(DA_LMP_Basis!$C$23:$AF$35,MATCH(LMP_BY_NODE!I$1,DA_LMP_Basis!$C$23:$C$35,0),MATCH(LMP_BY_NODE!$A28,DA_LMP_Basis!$C$23:$AF$23,0)))</f>
        <v>30.854525382123871</v>
      </c>
      <c r="J28" s="30">
        <f>ENERGY_PRICING!L$20*(1+INDEX(DA_LMP_Basis!$C$23:$AF$35,MATCH(LMP_BY_NODE!J$1,DA_LMP_Basis!$C$23:$C$35,0),MATCH(LMP_BY_NODE!$A28,DA_LMP_Basis!$C$23:$AF$23,0)))</f>
        <v>37.677721318253646</v>
      </c>
      <c r="K28" s="30">
        <f>ENERGY_PRICING!M$20*(1+INDEX(DA_LMP_Basis!$C$23:$AF$35,MATCH(LMP_BY_NODE!K$1,DA_LMP_Basis!$C$23:$C$35,0),MATCH(LMP_BY_NODE!$A28,DA_LMP_Basis!$C$23:$AF$23,0)))</f>
        <v>33.264423299217498</v>
      </c>
      <c r="L28" s="30">
        <f>ENERGY_PRICING!N$20*(1+INDEX(DA_LMP_Basis!$C$23:$AF$35,MATCH(LMP_BY_NODE!L$1,DA_LMP_Basis!$C$23:$C$35,0),MATCH(LMP_BY_NODE!$A28,DA_LMP_Basis!$C$23:$AF$23,0)))</f>
        <v>44.661007131970322</v>
      </c>
      <c r="M28" s="30">
        <f>ENERGY_PRICING!O$20*(1+INDEX(DA_LMP_Basis!$C$23:$AF$35,MATCH(LMP_BY_NODE!M$1,DA_LMP_Basis!$C$23:$C$35,0),MATCH(LMP_BY_NODE!$A28,DA_LMP_Basis!$C$23:$AF$23,0)))</f>
        <v>70.656814639679197</v>
      </c>
      <c r="N28" s="30">
        <f>ENERGY_PRICING!P$20*(1+INDEX(DA_LMP_Basis!$C$23:$AF$35,MATCH(LMP_BY_NODE!N$1,DA_LMP_Basis!$C$23:$C$35,0),MATCH(LMP_BY_NODE!$A28,DA_LMP_Basis!$C$23:$AF$23,0)))</f>
        <v>120.11393792071664</v>
      </c>
      <c r="O28" s="30">
        <f>ENERGY_PRICING!Q$20*(1+INDEX(DA_LMP_Basis!$C$23:$AF$35,MATCH(LMP_BY_NODE!O$1,DA_LMP_Basis!$C$23:$C$35,0),MATCH(LMP_BY_NODE!$A28,DA_LMP_Basis!$C$23:$AF$23,0)))</f>
        <v>126.24023121783586</v>
      </c>
      <c r="P28" s="30">
        <f>ENERGY_PRICING!R$20*(1+INDEX(DA_LMP_Basis!$C$23:$AF$35,MATCH(LMP_BY_NODE!P$1,DA_LMP_Basis!$C$23:$C$35,0),MATCH(LMP_BY_NODE!$A28,DA_LMP_Basis!$C$23:$AF$23,0)))</f>
        <v>101.36829598518969</v>
      </c>
      <c r="Q28" s="30">
        <f>ENERGY_PRICING!S$20*(1+INDEX(DA_LMP_Basis!$C$23:$AF$35,MATCH(LMP_BY_NODE!Q$1,DA_LMP_Basis!$C$23:$C$35,0),MATCH(LMP_BY_NODE!$A28,DA_LMP_Basis!$C$23:$AF$23,0)))</f>
        <v>78.601909275451405</v>
      </c>
      <c r="R28" s="30">
        <f>ENERGY_PRICING!T$20*(1+INDEX(DA_LMP_Basis!$C$23:$AF$35,MATCH(LMP_BY_NODE!R$1,DA_LMP_Basis!$C$23:$C$35,0),MATCH(LMP_BY_NODE!$A28,DA_LMP_Basis!$C$23:$AF$23,0)))</f>
        <v>43.466768916155409</v>
      </c>
      <c r="S28" s="30">
        <f>ENERGY_PRICING!U$20*(1+INDEX(DA_LMP_Basis!$C$23:$AF$35,MATCH(LMP_BY_NODE!S$1,DA_LMP_Basis!$C$23:$C$35,0),MATCH(LMP_BY_NODE!$A28,DA_LMP_Basis!$C$23:$AF$23,0)))</f>
        <v>38.727848218876005</v>
      </c>
      <c r="T28" s="30">
        <f>ENERGY_PRICING!V$20*(1+INDEX(DA_LMP_Basis!$C$23:$AF$35,MATCH(LMP_BY_NODE!T$1,DA_LMP_Basis!$C$23:$C$35,0),MATCH(LMP_BY_NODE!$A28,DA_LMP_Basis!$C$23:$AF$23,0)))</f>
        <v>40.263321138760929</v>
      </c>
      <c r="U28" s="30">
        <f>ENERGY_PRICING!W$20*(1+INDEX(DA_LMP_Basis!$C$23:$AF$35,MATCH(LMP_BY_NODE!U$1,DA_LMP_Basis!$C$23:$C$35,0),MATCH(LMP_BY_NODE!$A28,DA_LMP_Basis!$C$23:$AF$23,0)))</f>
        <v>86.781404881345537</v>
      </c>
      <c r="V28" s="30">
        <f>ENERGY_PRICING!X$20*(1+INDEX(DA_LMP_Basis!$C$23:$AF$35,MATCH(LMP_BY_NODE!V$1,DA_LMP_Basis!$C$23:$C$35,0),MATCH(LMP_BY_NODE!$A28,DA_LMP_Basis!$C$23:$AF$23,0)))</f>
        <v>60.432818987347979</v>
      </c>
      <c r="W28" s="30">
        <f>ENERGY_PRICING!Y$20*(1+INDEX(DA_LMP_Basis!$C$23:$AF$35,MATCH(LMP_BY_NODE!W$1,DA_LMP_Basis!$C$23:$C$35,0),MATCH(LMP_BY_NODE!$A28,DA_LMP_Basis!$C$23:$AF$23,0)))</f>
        <v>75.236136150471452</v>
      </c>
      <c r="X28" s="30">
        <f>ENERGY_PRICING!Z$20*(1+INDEX(DA_LMP_Basis!$C$23:$AF$35,MATCH(LMP_BY_NODE!X$1,DA_LMP_Basis!$C$23:$C$35,0),MATCH(LMP_BY_NODE!$A28,DA_LMP_Basis!$C$23:$AF$23,0)))</f>
        <v>70.79505800864527</v>
      </c>
      <c r="Y28" s="30">
        <f>ENERGY_PRICING!AA$20*(1+INDEX(DA_LMP_Basis!$C$23:$AF$35,MATCH(LMP_BY_NODE!Y$1,DA_LMP_Basis!$C$23:$C$35,0),MATCH(LMP_BY_NODE!$A28,DA_LMP_Basis!$C$23:$AF$23,0)))</f>
        <v>117.79589185530098</v>
      </c>
      <c r="Z28" s="30">
        <f>ENERGY_PRICING!AB$20*(1+INDEX(DA_LMP_Basis!$C$23:$AF$35,MATCH(LMP_BY_NODE!Z$1,DA_LMP_Basis!$C$23:$C$35,0),MATCH(LMP_BY_NODE!$A28,DA_LMP_Basis!$C$23:$AF$23,0)))</f>
        <v>205.69961846212638</v>
      </c>
      <c r="AA28" s="30">
        <f>ENERGY_PRICING!AC$20*(1+INDEX(DA_LMP_Basis!$C$23:$AF$35,MATCH(LMP_BY_NODE!AA$1,DA_LMP_Basis!$C$23:$C$35,0),MATCH(LMP_BY_NODE!$A28,DA_LMP_Basis!$C$23:$AF$23,0)))</f>
        <v>257.15132985558483</v>
      </c>
      <c r="AB28" s="30">
        <f>ENERGY_PRICING!AD$20*(1+INDEX(DA_LMP_Basis!$C$23:$AF$35,MATCH(LMP_BY_NODE!AB$1,DA_LMP_Basis!$C$23:$C$35,0),MATCH(LMP_BY_NODE!$A28,DA_LMP_Basis!$C$23:$AF$23,0)))</f>
        <v>254.82397877103369</v>
      </c>
      <c r="AC28" s="30">
        <f>ENERGY_PRICING!AE$20*(1+INDEX(DA_LMP_Basis!$C$23:$AF$35,MATCH(LMP_BY_NODE!AC$1,DA_LMP_Basis!$C$23:$C$35,0),MATCH(LMP_BY_NODE!$A28,DA_LMP_Basis!$C$23:$AF$23,0)))</f>
        <v>133.65202850848922</v>
      </c>
      <c r="AD28" s="30">
        <f>ENERGY_PRICING!AF$20*(1+INDEX(DA_LMP_Basis!$C$23:$AF$35,MATCH(LMP_BY_NODE!AD$1,DA_LMP_Basis!$C$23:$C$35,0),MATCH(LMP_BY_NODE!$A28,DA_LMP_Basis!$C$23:$AF$23,0)))</f>
        <v>65.313359209739573</v>
      </c>
      <c r="AE28" s="30">
        <f>ENERGY_PRICING!AG$20*(1+INDEX(DA_LMP_Basis!$C$23:$AF$35,MATCH(LMP_BY_NODE!AE$1,DA_LMP_Basis!$C$23:$C$35,0),MATCH(LMP_BY_NODE!$A28,DA_LMP_Basis!$C$23:$AF$23,0)))</f>
        <v>48.704670027079629</v>
      </c>
      <c r="AF28" s="30">
        <f>ENERGY_PRICING!AH$20*(1+INDEX(DA_LMP_Basis!$C$23:$AF$35,MATCH(LMP_BY_NODE!AF$1,DA_LMP_Basis!$C$23:$C$35,0),MATCH(LMP_BY_NODE!$A28,DA_LMP_Basis!$C$23:$AF$23,0)))</f>
        <v>48.26400474750664</v>
      </c>
      <c r="AG28" s="30">
        <f>ENERGY_PRICING!AI$20*(1+INDEX(DA_LMP_Basis!$C$23:$AF$35,MATCH(LMP_BY_NODE!AG$1,DA_LMP_Basis!$C$23:$C$35,0),MATCH(LMP_BY_NODE!$A28,DA_LMP_Basis!$C$23:$AF$23,0)))</f>
        <v>54.691775041351399</v>
      </c>
      <c r="AH28" s="30">
        <f>ENERGY_PRICING!AJ$20*(1+INDEX(DA_LMP_Basis!$C$23:$AF$35,MATCH(LMP_BY_NODE!AH$1,DA_LMP_Basis!$C$23:$C$35,0),MATCH(LMP_BY_NODE!$A28,DA_LMP_Basis!$C$23:$AF$23,0)))</f>
        <v>53.290758561570485</v>
      </c>
      <c r="AI28" s="30">
        <f>ENERGY_PRICING!AK$20*(1+INDEX(DA_LMP_Basis!$C$23:$AF$35,MATCH(LMP_BY_NODE!AI$1,DA_LMP_Basis!$C$23:$C$35,0),MATCH(LMP_BY_NODE!$A28,DA_LMP_Basis!$C$23:$AF$23,0)))</f>
        <v>44.675273541493219</v>
      </c>
      <c r="AJ28" s="30">
        <f>ENERGY_PRICING!AL$20*(1+INDEX(DA_LMP_Basis!$C$23:$AF$35,MATCH(LMP_BY_NODE!AJ$1,DA_LMP_Basis!$C$23:$C$35,0),MATCH(LMP_BY_NODE!$A28,DA_LMP_Basis!$C$23:$AF$23,0)))</f>
        <v>42.537744965445761</v>
      </c>
      <c r="AK28" s="30">
        <f>ENERGY_PRICING!AM$20*(1+INDEX(DA_LMP_Basis!$C$23:$AF$35,MATCH(LMP_BY_NODE!AK$1,DA_LMP_Basis!$C$23:$C$35,0),MATCH(LMP_BY_NODE!$A28,DA_LMP_Basis!$C$23:$AF$23,0)))</f>
        <v>88.610307987329705</v>
      </c>
      <c r="AL28" s="30">
        <f>ENERGY_PRICING!AN$20*(1+INDEX(DA_LMP_Basis!$C$23:$AF$35,MATCH(LMP_BY_NODE!AL$1,DA_LMP_Basis!$C$23:$C$35,0),MATCH(LMP_BY_NODE!$A28,DA_LMP_Basis!$C$23:$AF$23,0)))</f>
        <v>139.9975497912213</v>
      </c>
      <c r="AM28" s="30">
        <f>ENERGY_PRICING!AO$20*(1+INDEX(DA_LMP_Basis!$C$23:$AF$35,MATCH(LMP_BY_NODE!AM$1,DA_LMP_Basis!$C$23:$C$35,0),MATCH(LMP_BY_NODE!$A28,DA_LMP_Basis!$C$23:$AF$23,0)))</f>
        <v>177.61977283688137</v>
      </c>
      <c r="AN28" s="30">
        <f>ENERGY_PRICING!AP$20*(1+INDEX(DA_LMP_Basis!$C$23:$AF$35,MATCH(LMP_BY_NODE!AN$1,DA_LMP_Basis!$C$23:$C$35,0),MATCH(LMP_BY_NODE!$A28,DA_LMP_Basis!$C$23:$AF$23,0)))</f>
        <v>153.18531965048166</v>
      </c>
      <c r="AO28" s="30">
        <f>ENERGY_PRICING!AQ$20*(1+INDEX(DA_LMP_Basis!$C$23:$AF$35,MATCH(LMP_BY_NODE!AO$1,DA_LMP_Basis!$C$23:$C$35,0),MATCH(LMP_BY_NODE!$A28,DA_LMP_Basis!$C$23:$AF$23,0)))</f>
        <v>89.017924106465671</v>
      </c>
      <c r="AP28" s="30">
        <f>ENERGY_PRICING!AR$20*(1+INDEX(DA_LMP_Basis!$C$23:$AF$35,MATCH(LMP_BY_NODE!AP$1,DA_LMP_Basis!$C$23:$C$35,0),MATCH(LMP_BY_NODE!$A28,DA_LMP_Basis!$C$23:$AF$23,0)))</f>
        <v>55.214544298900115</v>
      </c>
      <c r="AQ28" s="30">
        <f>ENERGY_PRICING!AS$20*(1+INDEX(DA_LMP_Basis!$C$23:$AF$35,MATCH(LMP_BY_NODE!AQ$1,DA_LMP_Basis!$C$23:$C$35,0),MATCH(LMP_BY_NODE!$A28,DA_LMP_Basis!$C$23:$AF$23,0)))</f>
        <v>38.631028598328818</v>
      </c>
      <c r="AR28" s="30">
        <f>ENERGY_PRICING!AT$20*(1+INDEX(DA_LMP_Basis!$C$23:$AF$35,MATCH(LMP_BY_NODE!AR$1,DA_LMP_Basis!$C$23:$C$35,0),MATCH(LMP_BY_NODE!$A28,DA_LMP_Basis!$C$23:$AF$23,0)))</f>
        <v>38.023822803232214</v>
      </c>
      <c r="AS28" s="30">
        <f>ENERGY_PRICING!AU$20*(1+INDEX(DA_LMP_Basis!$C$23:$AF$35,MATCH(LMP_BY_NODE!AS$1,DA_LMP_Basis!$C$23:$C$35,0),MATCH(LMP_BY_NODE!$A28,DA_LMP_Basis!$C$23:$AF$23,0)))</f>
        <v>50.691670380887267</v>
      </c>
      <c r="AT28" s="30">
        <f>ENERGY_PRICING!AV$20*(1+INDEX(DA_LMP_Basis!$C$23:$AF$35,MATCH(LMP_BY_NODE!AT$1,DA_LMP_Basis!$C$23:$C$35,0),MATCH(LMP_BY_NODE!$A28,DA_LMP_Basis!$C$23:$AF$23,0)))</f>
        <v>49.393122920367873</v>
      </c>
      <c r="AU28" s="30">
        <f>ENERGY_PRICING!AW$20*(1+INDEX(DA_LMP_Basis!$C$23:$AF$35,MATCH(LMP_BY_NODE!AU$1,DA_LMP_Basis!$C$23:$C$35,0),MATCH(LMP_BY_NODE!$A28,DA_LMP_Basis!$C$23:$AF$23,0)))</f>
        <v>39.151508285985486</v>
      </c>
      <c r="AV28" s="30">
        <f>ENERGY_PRICING!AX$20*(1+INDEX(DA_LMP_Basis!$C$23:$AF$35,MATCH(LMP_BY_NODE!AV$1,DA_LMP_Basis!$C$23:$C$35,0),MATCH(LMP_BY_NODE!$A28,DA_LMP_Basis!$C$23:$AF$23,0)))</f>
        <v>37.278269218318087</v>
      </c>
      <c r="AW28" s="30">
        <f>ENERGY_PRICING!AY$20*(1+INDEX(DA_LMP_Basis!$C$23:$AF$35,MATCH(LMP_BY_NODE!AW$1,DA_LMP_Basis!$C$23:$C$35,0),MATCH(LMP_BY_NODE!$A28,DA_LMP_Basis!$C$23:$AF$23,0)))</f>
        <v>59.716404630954685</v>
      </c>
      <c r="AX28" s="30">
        <f>ENERGY_PRICING!AZ$20*(1+INDEX(DA_LMP_Basis!$C$23:$AF$35,MATCH(LMP_BY_NODE!AX$1,DA_LMP_Basis!$C$23:$C$35,0),MATCH(LMP_BY_NODE!$A28,DA_LMP_Basis!$C$23:$AF$23,0)))</f>
        <v>90.635425683764211</v>
      </c>
      <c r="AY28" s="30">
        <f>ENERGY_PRICING!BA$20*(1+INDEX(DA_LMP_Basis!$C$23:$AF$35,MATCH(LMP_BY_NODE!AY$1,DA_LMP_Basis!$C$23:$C$35,0),MATCH(LMP_BY_NODE!$A28,DA_LMP_Basis!$C$23:$AF$23,0)))</f>
        <v>173.93623991446015</v>
      </c>
      <c r="AZ28" s="30">
        <f>ENERGY_PRICING!BB$20*(1+INDEX(DA_LMP_Basis!$C$23:$AF$35,MATCH(LMP_BY_NODE!AZ$1,DA_LMP_Basis!$C$23:$C$35,0),MATCH(LMP_BY_NODE!$A28,DA_LMP_Basis!$C$23:$AF$23,0)))</f>
        <v>149.9369811758649</v>
      </c>
      <c r="BA28" s="30">
        <f>ENERGY_PRICING!BC$20*(1+INDEX(DA_LMP_Basis!$C$23:$AF$35,MATCH(LMP_BY_NODE!BA$1,DA_LMP_Basis!$C$23:$C$35,0),MATCH(LMP_BY_NODE!$A28,DA_LMP_Basis!$C$23:$AF$23,0)))</f>
        <v>85.14505917251924</v>
      </c>
      <c r="BB28" s="30">
        <f>ENERGY_PRICING!BD$20*(1+INDEX(DA_LMP_Basis!$C$23:$AF$35,MATCH(LMP_BY_NODE!BB$1,DA_LMP_Basis!$C$23:$C$35,0),MATCH(LMP_BY_NODE!$A28,DA_LMP_Basis!$C$23:$AF$23,0)))</f>
        <v>49.00201632463277</v>
      </c>
      <c r="BC28" s="30">
        <f>ENERGY_PRICING!BE$20*(1+INDEX(DA_LMP_Basis!$C$23:$AF$35,MATCH(LMP_BY_NODE!BC$1,DA_LMP_Basis!$C$23:$C$35,0),MATCH(LMP_BY_NODE!$A28,DA_LMP_Basis!$C$23:$AF$23,0)))</f>
        <v>33.897628363225564</v>
      </c>
      <c r="BD28" s="30">
        <f>ENERGY_PRICING!BF$20*(1+INDEX(DA_LMP_Basis!$C$23:$AF$35,MATCH(LMP_BY_NODE!BD$1,DA_LMP_Basis!$C$23:$C$35,0),MATCH(LMP_BY_NODE!$A28,DA_LMP_Basis!$C$23:$AF$23,0)))</f>
        <v>33.124216909268846</v>
      </c>
      <c r="BE28" s="30">
        <f>ENERGY_PRICING!BG$20*(1+INDEX(DA_LMP_Basis!$C$23:$AF$35,MATCH(LMP_BY_NODE!BE$1,DA_LMP_Basis!$C$23:$C$35,0),MATCH(LMP_BY_NODE!$A28,DA_LMP_Basis!$C$23:$AF$23,0)))</f>
        <v>44.190411042087966</v>
      </c>
      <c r="BF28" s="30">
        <f>ENERGY_PRICING!BH$20*(1+INDEX(DA_LMP_Basis!$C$23:$AF$35,MATCH(LMP_BY_NODE!BF$1,DA_LMP_Basis!$C$23:$C$35,0),MATCH(LMP_BY_NODE!$A28,DA_LMP_Basis!$C$23:$AF$23,0)))</f>
        <v>43.05840364113147</v>
      </c>
      <c r="BG28" s="30">
        <f>ENERGY_PRICING!BI$20*(1+INDEX(DA_LMP_Basis!$C$23:$AF$35,MATCH(LMP_BY_NODE!BG$1,DA_LMP_Basis!$C$23:$C$35,0),MATCH(LMP_BY_NODE!$A28,DA_LMP_Basis!$C$23:$AF$23,0)))</f>
        <v>34.801194052336946</v>
      </c>
      <c r="BH28" s="30">
        <f>ENERGY_PRICING!BJ$20*(1+INDEX(DA_LMP_Basis!$C$23:$AF$35,MATCH(LMP_BY_NODE!BH$1,DA_LMP_Basis!$C$23:$C$35,0),MATCH(LMP_BY_NODE!$A28,DA_LMP_Basis!$C$23:$AF$23,0)))</f>
        <v>33.136099675279517</v>
      </c>
      <c r="BI28" s="30">
        <f>ENERGY_PRICING!BK$20*(1+INDEX(DA_LMP_Basis!$C$23:$AF$35,MATCH(LMP_BY_NODE!BI$1,DA_LMP_Basis!$C$23:$C$35,0),MATCH(LMP_BY_NODE!$A28,DA_LMP_Basis!$C$23:$AF$23,0)))</f>
        <v>57.419740160196284</v>
      </c>
      <c r="BJ28" s="30">
        <f>ENERGY_PRICING!BL$20*(1+INDEX(DA_LMP_Basis!$C$23:$AF$35,MATCH(LMP_BY_NODE!BJ$1,DA_LMP_Basis!$C$23:$C$35,0),MATCH(LMP_BY_NODE!$A28,DA_LMP_Basis!$C$23:$AF$23,0)))</f>
        <v>87.512671529452831</v>
      </c>
      <c r="BK28" s="30">
        <f>ENERGY_PRICING!BM$20*(1+INDEX(DA_LMP_Basis!$C$23:$AF$35,MATCH(LMP_BY_NODE!BK$1,DA_LMP_Basis!$C$23:$C$35,0),MATCH(LMP_BY_NODE!$A28,DA_LMP_Basis!$C$23:$AF$23,0)))</f>
        <v>172.81488183890477</v>
      </c>
      <c r="BL28" s="30">
        <f>ENERGY_PRICING!BN$20*(1+INDEX(DA_LMP_Basis!$C$23:$AF$35,MATCH(LMP_BY_NODE!BL$1,DA_LMP_Basis!$C$23:$C$35,0),MATCH(LMP_BY_NODE!$A28,DA_LMP_Basis!$C$23:$AF$23,0)))</f>
        <v>148.94810700061944</v>
      </c>
      <c r="BM28" s="30">
        <f>ENERGY_PRICING!BO$20*(1+INDEX(DA_LMP_Basis!$C$23:$AF$35,MATCH(LMP_BY_NODE!BM$1,DA_LMP_Basis!$C$23:$C$35,0),MATCH(LMP_BY_NODE!$A28,DA_LMP_Basis!$C$23:$AF$23,0)))</f>
        <v>83.966063773080378</v>
      </c>
      <c r="BN28" s="30">
        <f>ENERGY_PRICING!BP$20*(1+INDEX(DA_LMP_Basis!$C$23:$AF$35,MATCH(LMP_BY_NODE!BN$1,DA_LMP_Basis!$C$23:$C$35,0),MATCH(LMP_BY_NODE!$A28,DA_LMP_Basis!$C$23:$AF$23,0)))</f>
        <v>47.11076991519942</v>
      </c>
      <c r="BO28" s="30">
        <f>ENERGY_PRICING!BQ$20*(1+INDEX(DA_LMP_Basis!$C$23:$AF$35,MATCH(LMP_BY_NODE!BO$1,DA_LMP_Basis!$C$23:$C$35,0),MATCH(LMP_BY_NODE!$A28,DA_LMP_Basis!$C$23:$AF$23,0)))</f>
        <v>32.456664839820967</v>
      </c>
      <c r="BP28" s="30">
        <f>ENERGY_PRICING!BR$20*(1+INDEX(DA_LMP_Basis!$C$23:$AF$35,MATCH(LMP_BY_NODE!BP$1,DA_LMP_Basis!$C$23:$C$35,0),MATCH(LMP_BY_NODE!$A28,DA_LMP_Basis!$C$23:$AF$23,0)))</f>
        <v>31.63265629288556</v>
      </c>
      <c r="BQ28" s="30">
        <f>ENERGY_PRICING!BS$20*(1+INDEX(DA_LMP_Basis!$C$23:$AF$35,MATCH(LMP_BY_NODE!BQ$1,DA_LMP_Basis!$C$23:$C$35,0),MATCH(LMP_BY_NODE!$A28,DA_LMP_Basis!$C$23:$AF$23,0)))</f>
        <v>42.211267699437791</v>
      </c>
      <c r="BR28" s="30">
        <f>ENERGY_PRICING!BT$20*(1+INDEX(DA_LMP_Basis!$C$23:$AF$35,MATCH(LMP_BY_NODE!BR$1,DA_LMP_Basis!$C$23:$C$35,0),MATCH(LMP_BY_NODE!$A28,DA_LMP_Basis!$C$23:$AF$23,0)))</f>
        <v>41.129959191263708</v>
      </c>
      <c r="BS28" s="30">
        <f>ENERGY_PRICING!BU$20*(1+INDEX(DA_LMP_Basis!$C$23:$AF$35,MATCH(LMP_BY_NODE!BS$1,DA_LMP_Basis!$C$23:$C$35,0),MATCH(LMP_BY_NODE!$A28,DA_LMP_Basis!$C$23:$AF$23,0)))</f>
        <v>33.476851335753061</v>
      </c>
      <c r="BT28" s="30">
        <f>ENERGY_PRICING!BV$20*(1+INDEX(DA_LMP_Basis!$C$23:$AF$35,MATCH(LMP_BY_NODE!BT$1,DA_LMP_Basis!$C$23:$C$35,0),MATCH(LMP_BY_NODE!$A28,DA_LMP_Basis!$C$23:$AF$23,0)))</f>
        <v>31.875121325083878</v>
      </c>
      <c r="BU28" s="30">
        <f>ENERGY_PRICING!BW$20*(1+INDEX(DA_LMP_Basis!$C$23:$AF$35,MATCH(LMP_BY_NODE!BU$1,DA_LMP_Basis!$C$23:$C$35,0),MATCH(LMP_BY_NODE!$A28,DA_LMP_Basis!$C$23:$AF$23,0)))</f>
        <v>56.720578972997437</v>
      </c>
      <c r="BV28" s="30">
        <f>ENERGY_PRICING!BX$20*(1+INDEX(DA_LMP_Basis!$C$23:$AF$35,MATCH(LMP_BY_NODE!BV$1,DA_LMP_Basis!$C$23:$C$35,0),MATCH(LMP_BY_NODE!$A28,DA_LMP_Basis!$C$23:$AF$23,0)))</f>
        <v>86.562028312014306</v>
      </c>
      <c r="BW28" s="30">
        <f>ENERGY_PRICING!BY$20*(1+INDEX(DA_LMP_Basis!$C$23:$AF$35,MATCH(LMP_BY_NODE!BW$1,DA_LMP_Basis!$C$23:$C$35,0),MATCH(LMP_BY_NODE!$A28,DA_LMP_Basis!$C$23:$AF$23,0)))</f>
        <v>172.35325393623626</v>
      </c>
      <c r="BX28" s="30">
        <f>ENERGY_PRICING!BZ$20*(1+INDEX(DA_LMP_Basis!$C$23:$AF$35,MATCH(LMP_BY_NODE!BX$1,DA_LMP_Basis!$C$23:$C$35,0),MATCH(LMP_BY_NODE!$A28,DA_LMP_Basis!$C$23:$AF$23,0)))</f>
        <v>148.54101855895863</v>
      </c>
      <c r="BY28" s="30">
        <f>ENERGY_PRICING!CA$20*(1+INDEX(DA_LMP_Basis!$C$23:$AF$35,MATCH(LMP_BY_NODE!BY$1,DA_LMP_Basis!$C$23:$C$35,0),MATCH(LMP_BY_NODE!$A28,DA_LMP_Basis!$C$23:$AF$23,0)))</f>
        <v>83.480708394309715</v>
      </c>
      <c r="BZ28" s="30">
        <f>ENERGY_PRICING!CB$20*(1+INDEX(DA_LMP_Basis!$C$23:$AF$35,MATCH(LMP_BY_NODE!BZ$1,DA_LMP_Basis!$C$23:$C$35,0),MATCH(LMP_BY_NODE!$A28,DA_LMP_Basis!$C$23:$AF$23,0)))</f>
        <v>46.332203164357075</v>
      </c>
      <c r="CA28" s="30">
        <f>ENERGY_PRICING!CC$20*(1+INDEX(DA_LMP_Basis!$C$23:$AF$35,MATCH(LMP_BY_NODE!CA$1,DA_LMP_Basis!$C$23:$C$35,0),MATCH(LMP_BY_NODE!$A28,DA_LMP_Basis!$C$23:$AF$23,0)))</f>
        <v>31.863465411706461</v>
      </c>
      <c r="CB28" s="30">
        <f>ENERGY_PRICING!CD$20*(1+INDEX(DA_LMP_Basis!$C$23:$AF$35,MATCH(LMP_BY_NODE!CB$1,DA_LMP_Basis!$C$23:$C$35,0),MATCH(LMP_BY_NODE!$A28,DA_LMP_Basis!$C$23:$AF$23,0)))</f>
        <v>31.018627630628963</v>
      </c>
      <c r="CC28" s="30">
        <f>ENERGY_PRICING!CE$20*(1+INDEX(DA_LMP_Basis!$C$23:$AF$35,MATCH(LMP_BY_NODE!CC$1,DA_LMP_Basis!$C$23:$C$35,0),MATCH(LMP_BY_NODE!$A28,DA_LMP_Basis!$C$23:$AF$23,0)))</f>
        <v>41.396516541654982</v>
      </c>
      <c r="CD28" s="30">
        <f>ENERGY_PRICING!CF$20*(1+INDEX(DA_LMP_Basis!$C$23:$AF$35,MATCH(LMP_BY_NODE!CD$1,DA_LMP_Basis!$C$23:$C$35,0),MATCH(LMP_BY_NODE!$A28,DA_LMP_Basis!$C$23:$AF$23,0)))</f>
        <v>40.336079175405104</v>
      </c>
      <c r="CE28" s="30">
        <f>ENERGY_PRICING!CG$20*(1+INDEX(DA_LMP_Basis!$C$23:$AF$35,MATCH(LMP_BY_NODE!CE$1,DA_LMP_Basis!$C$23:$C$35,0),MATCH(LMP_BY_NODE!$A28,DA_LMP_Basis!$C$23:$AF$23,0)))</f>
        <v>32.931661031248339</v>
      </c>
      <c r="CF28" s="30">
        <f>ENERGY_PRICING!CH$20*(1+INDEX(DA_LMP_Basis!$C$23:$AF$35,MATCH(LMP_BY_NODE!CF$1,DA_LMP_Basis!$C$23:$C$35,0),MATCH(LMP_BY_NODE!$A28,DA_LMP_Basis!$C$23:$AF$23,0)))</f>
        <v>31.356016140218781</v>
      </c>
      <c r="CG28" s="30">
        <f>ENERGY_PRICING!CI$20*(1+INDEX(DA_LMP_Basis!$C$23:$AF$35,MATCH(LMP_BY_NODE!CG$1,DA_LMP_Basis!$C$23:$C$35,0),MATCH(LMP_BY_NODE!$A28,DA_LMP_Basis!$C$23:$AF$23,0)))</f>
        <v>56.432756269875632</v>
      </c>
      <c r="CH28" s="30">
        <f>ENERGY_PRICING!CJ$20*(1+INDEX(DA_LMP_Basis!$C$23:$AF$35,MATCH(LMP_BY_NODE!CH$1,DA_LMP_Basis!$C$23:$C$35,0),MATCH(LMP_BY_NODE!$A28,DA_LMP_Basis!$C$23:$AF$23,0)))</f>
        <v>86.170678355012555</v>
      </c>
      <c r="CI28" s="30">
        <f>ENERGY_PRICING!CK$20*(1+INDEX(DA_LMP_Basis!$C$23:$AF$35,MATCH(LMP_BY_NODE!CI$1,DA_LMP_Basis!$C$23:$C$35,0),MATCH(LMP_BY_NODE!$A28,DA_LMP_Basis!$C$23:$AF$23,0)))</f>
        <v>174.08314397767111</v>
      </c>
      <c r="CJ28" s="30">
        <f>ENERGY_PRICING!CL$20*(1+INDEX(DA_LMP_Basis!$C$23:$AF$35,MATCH(LMP_BY_NODE!CJ$1,DA_LMP_Basis!$C$23:$C$35,0),MATCH(LMP_BY_NODE!$A28,DA_LMP_Basis!$C$23:$AF$23,0)))</f>
        <v>150.06652912091002</v>
      </c>
      <c r="CK28" s="30">
        <f>ENERGY_PRICING!CM$20*(1+INDEX(DA_LMP_Basis!$C$23:$AF$35,MATCH(LMP_BY_NODE!CK$1,DA_LMP_Basis!$C$23:$C$35,0),MATCH(LMP_BY_NODE!$A28,DA_LMP_Basis!$C$23:$AF$23,0)))</f>
        <v>85.299514041539382</v>
      </c>
      <c r="CL28" s="30">
        <f>ENERGY_PRICING!CN$20*(1+INDEX(DA_LMP_Basis!$C$23:$AF$35,MATCH(LMP_BY_NODE!CL$1,DA_LMP_Basis!$C$23:$C$35,0),MATCH(LMP_BY_NODE!$A28,DA_LMP_Basis!$C$23:$AF$23,0)))</f>
        <v>49.249779985621473</v>
      </c>
      <c r="CM28" s="30">
        <f>ENERGY_PRICING!CO$20*(1+INDEX(DA_LMP_Basis!$C$23:$AF$35,MATCH(LMP_BY_NODE!CM$1,DA_LMP_Basis!$C$23:$C$35,0),MATCH(LMP_BY_NODE!$A28,DA_LMP_Basis!$C$23:$AF$23,0)))</f>
        <v>34.086402494470001</v>
      </c>
      <c r="CN28" s="30">
        <f>ENERGY_PRICING!CP$20*(1+INDEX(DA_LMP_Basis!$C$23:$AF$35,MATCH(LMP_BY_NODE!CN$1,DA_LMP_Basis!$C$23:$C$35,0),MATCH(LMP_BY_NODE!$A28,DA_LMP_Basis!$C$23:$AF$23,0)))</f>
        <v>33.319619537428999</v>
      </c>
      <c r="CO28" s="30">
        <f>ENERGY_PRICING!CQ$20*(1+INDEX(DA_LMP_Basis!$C$23:$AF$35,MATCH(LMP_BY_NODE!CO$1,DA_LMP_Basis!$C$23:$C$35,0),MATCH(LMP_BY_NODE!$A28,DA_LMP_Basis!$C$23:$AF$23,0)))</f>
        <v>44.449689683808359</v>
      </c>
      <c r="CP28" s="30">
        <f>ENERGY_PRICING!CR$20*(1+INDEX(DA_LMP_Basis!$C$23:$AF$35,MATCH(LMP_BY_NODE!CP$1,DA_LMP_Basis!$C$23:$C$35,0),MATCH(LMP_BY_NODE!$A28,DA_LMP_Basis!$C$23:$AF$23,0)))</f>
        <v>43.311040449603063</v>
      </c>
      <c r="CQ28" s="30">
        <f>ENERGY_PRICING!CS$20*(1+INDEX(DA_LMP_Basis!$C$23:$AF$35,MATCH(LMP_BY_NODE!CQ$1,DA_LMP_Basis!$C$23:$C$35,0),MATCH(LMP_BY_NODE!$A28,DA_LMP_Basis!$C$23:$AF$23,0)))</f>
        <v>34.974690217737667</v>
      </c>
      <c r="CR28" s="30">
        <f>ENERGY_PRICING!CT$20*(1+INDEX(DA_LMP_Basis!$C$23:$AF$35,MATCH(LMP_BY_NODE!CR$1,DA_LMP_Basis!$C$23:$C$35,0),MATCH(LMP_BY_NODE!$A28,DA_LMP_Basis!$C$23:$AF$23,0)))</f>
        <v>33.301294760866263</v>
      </c>
      <c r="CS28" s="30">
        <f>ENERGY_PRICING!CU$20*(1+INDEX(DA_LMP_Basis!$C$23:$AF$35,MATCH(LMP_BY_NODE!CS$1,DA_LMP_Basis!$C$23:$C$35,0),MATCH(LMP_BY_NODE!$A28,DA_LMP_Basis!$C$23:$AF$23,0)))</f>
        <v>57.51133411352653</v>
      </c>
      <c r="CT28" s="30">
        <f>ENERGY_PRICING!CV$20*(1+INDEX(DA_LMP_Basis!$C$23:$AF$35,MATCH(LMP_BY_NODE!CT$1,DA_LMP_Basis!$C$23:$C$35,0),MATCH(LMP_BY_NODE!$A28,DA_LMP_Basis!$C$23:$AF$23,0)))</f>
        <v>87.63721100916942</v>
      </c>
      <c r="CU28" s="30">
        <f>ENERGY_PRICING!CW$20*(1+INDEX(DA_LMP_Basis!$C$23:$AF$35,MATCH(LMP_BY_NODE!CU$1,DA_LMP_Basis!$C$23:$C$35,0),MATCH(LMP_BY_NODE!$A28,DA_LMP_Basis!$C$23:$AF$23,0)))</f>
        <v>175.53636401384759</v>
      </c>
      <c r="CV28" s="30">
        <f>ENERGY_PRICING!CX$20*(1+INDEX(DA_LMP_Basis!$C$23:$AF$35,MATCH(LMP_BY_NODE!CV$1,DA_LMP_Basis!$C$23:$C$35,0),MATCH(LMP_BY_NODE!$A28,DA_LMP_Basis!$C$23:$AF$23,0)))</f>
        <v>151.34805711455508</v>
      </c>
      <c r="CW28" s="30">
        <f>ENERGY_PRICING!CY$20*(1+INDEX(DA_LMP_Basis!$C$23:$AF$35,MATCH(LMP_BY_NODE!CW$1,DA_LMP_Basis!$C$23:$C$35,0),MATCH(LMP_BY_NODE!$A28,DA_LMP_Basis!$C$23:$AF$23,0)))</f>
        <v>86.827428963965787</v>
      </c>
      <c r="CX28" s="30">
        <f>ENERGY_PRICING!CZ$20*(1+INDEX(DA_LMP_Basis!$C$23:$AF$35,MATCH(LMP_BY_NODE!CX$1,DA_LMP_Basis!$C$23:$C$35,0),MATCH(LMP_BY_NODE!$A28,DA_LMP_Basis!$C$23:$AF$23,0)))</f>
        <v>51.700734088015672</v>
      </c>
      <c r="CY28" s="30">
        <f>ENERGY_PRICING!DA$20*(1+INDEX(DA_LMP_Basis!$C$23:$AF$35,MATCH(LMP_BY_NODE!CY$1,DA_LMP_Basis!$C$23:$C$35,0),MATCH(LMP_BY_NODE!$A28,DA_LMP_Basis!$C$23:$AF$23,0)))</f>
        <v>35.953814081597386</v>
      </c>
      <c r="CZ28" s="30">
        <f>ENERGY_PRICING!DB$20*(1+INDEX(DA_LMP_Basis!$C$23:$AF$35,MATCH(LMP_BY_NODE!CZ$1,DA_LMP_Basis!$C$23:$C$35,0),MATCH(LMP_BY_NODE!$A28,DA_LMP_Basis!$C$23:$AF$23,0)))</f>
        <v>35.252602248438905</v>
      </c>
      <c r="DA28" s="30">
        <f>ENERGY_PRICING!DC$20*(1+INDEX(DA_LMP_Basis!$C$23:$AF$35,MATCH(LMP_BY_NODE!DA$1,DA_LMP_Basis!$C$23:$C$35,0),MATCH(LMP_BY_NODE!$A28,DA_LMP_Basis!$C$23:$AF$23,0)))</f>
        <v>47.014553506258643</v>
      </c>
      <c r="DB28" s="30">
        <f>ENERGY_PRICING!DD$20*(1+INDEX(DA_LMP_Basis!$C$23:$AF$35,MATCH(LMP_BY_NODE!DB$1,DA_LMP_Basis!$C$23:$C$35,0),MATCH(LMP_BY_NODE!$A28,DA_LMP_Basis!$C$23:$AF$23,0)))</f>
        <v>45.810201221074848</v>
      </c>
      <c r="DC28" s="30">
        <f>ENERGY_PRICING!DE$20*(1+INDEX(DA_LMP_Basis!$C$23:$AF$35,MATCH(LMP_BY_NODE!DC$1,DA_LMP_Basis!$C$23:$C$35,0),MATCH(LMP_BY_NODE!$A28,DA_LMP_Basis!$C$23:$AF$23,0)))</f>
        <v>36.69096748229552</v>
      </c>
      <c r="DD28" s="30">
        <f>ENERGY_PRICING!DF$20*(1+INDEX(DA_LMP_Basis!$C$23:$AF$35,MATCH(LMP_BY_NODE!DD$1,DA_LMP_Basis!$C$23:$C$35,0),MATCH(LMP_BY_NODE!$A28,DA_LMP_Basis!$C$23:$AF$23,0)))</f>
        <v>34.935455198674177</v>
      </c>
      <c r="DE28" s="30">
        <f>ENERGY_PRICING!DG$20*(1+INDEX(DA_LMP_Basis!$C$23:$AF$35,MATCH(LMP_BY_NODE!DE$1,DA_LMP_Basis!$C$23:$C$35,0),MATCH(LMP_BY_NODE!$A28,DA_LMP_Basis!$C$23:$AF$23,0)))</f>
        <v>58.417409583889629</v>
      </c>
      <c r="DF28" s="30">
        <f>ENERGY_PRICING!DH$20*(1+INDEX(DA_LMP_Basis!$C$23:$AF$35,MATCH(LMP_BY_NODE!DF$1,DA_LMP_Basis!$C$23:$C$35,0),MATCH(LMP_BY_NODE!$A28,DA_LMP_Basis!$C$23:$AF$23,0)))</f>
        <v>88.869193728117324</v>
      </c>
      <c r="DG28" s="30">
        <f>ENERGY_PRICING!DI$20*(1+INDEX(DA_LMP_Basis!$C$23:$AF$35,MATCH(LMP_BY_NODE!DG$1,DA_LMP_Basis!$C$23:$C$35,0),MATCH(LMP_BY_NODE!$A28,DA_LMP_Basis!$C$23:$AF$23,0)))</f>
        <v>177.76347572550864</v>
      </c>
      <c r="DH28" s="30">
        <f>ENERGY_PRICING!DJ$20*(1+INDEX(DA_LMP_Basis!$C$23:$AF$35,MATCH(LMP_BY_NODE!DH$1,DA_LMP_Basis!$C$23:$C$35,0),MATCH(LMP_BY_NODE!$A28,DA_LMP_Basis!$C$23:$AF$23,0)))</f>
        <v>153.31204462671309</v>
      </c>
      <c r="DI28" s="30">
        <f>ENERGY_PRICING!DK$20*(1+INDEX(DA_LMP_Basis!$C$23:$AF$35,MATCH(LMP_BY_NODE!DI$1,DA_LMP_Basis!$C$23:$C$35,0),MATCH(LMP_BY_NODE!$A28,DA_LMP_Basis!$C$23:$AF$23,0)))</f>
        <v>89.169013261902208</v>
      </c>
      <c r="DJ28" s="30">
        <f>ENERGY_PRICING!DL$20*(1+INDEX(DA_LMP_Basis!$C$23:$AF$35,MATCH(LMP_BY_NODE!DJ$1,DA_LMP_Basis!$C$23:$C$35,0),MATCH(LMP_BY_NODE!$A28,DA_LMP_Basis!$C$23:$AF$23,0)))</f>
        <v>55.456908961951093</v>
      </c>
      <c r="DK28" s="30">
        <f>ENERGY_PRICING!DM$20*(1+INDEX(DA_LMP_Basis!$C$23:$AF$35,MATCH(LMP_BY_NODE!DK$1,DA_LMP_Basis!$C$23:$C$35,0),MATCH(LMP_BY_NODE!$A28,DA_LMP_Basis!$C$23:$AF$23,0)))</f>
        <v>38.81568916771667</v>
      </c>
      <c r="DL28" s="30">
        <f>ENERGY_PRICING!DN$20*(1+INDEX(DA_LMP_Basis!$C$23:$AF$35,MATCH(LMP_BY_NODE!DL$1,DA_LMP_Basis!$C$23:$C$35,0),MATCH(LMP_BY_NODE!$A28,DA_LMP_Basis!$C$23:$AF$23,0)))</f>
        <v>38.214967428494532</v>
      </c>
      <c r="DM28" s="30">
        <f>ENERGY_PRICING!DO$20*(1+INDEX(DA_LMP_Basis!$C$23:$AF$35,MATCH(LMP_BY_NODE!DM$1,DA_LMP_Basis!$C$23:$C$35,0),MATCH(LMP_BY_NODE!$A28,DA_LMP_Basis!$C$23:$AF$23,0)))</f>
        <v>50.945299102654261</v>
      </c>
      <c r="DN28" s="30">
        <f>ENERGY_PRICING!DP$20*(1+INDEX(DA_LMP_Basis!$C$23:$AF$35,MATCH(LMP_BY_NODE!DN$1,DA_LMP_Basis!$C$23:$C$35,0),MATCH(LMP_BY_NODE!$A28,DA_LMP_Basis!$C$23:$AF$23,0)))</f>
        <v>49.640254540538272</v>
      </c>
      <c r="DO28" s="30">
        <f>ENERGY_PRICING!DQ$20*(1+INDEX(DA_LMP_Basis!$C$23:$AF$35,MATCH(LMP_BY_NODE!DO$1,DA_LMP_Basis!$C$23:$C$35,0),MATCH(LMP_BY_NODE!$A28,DA_LMP_Basis!$C$23:$AF$23,0)))</f>
        <v>39.321223810450135</v>
      </c>
      <c r="DP28" s="30">
        <f>ENERGY_PRICING!DR$20*(1+INDEX(DA_LMP_Basis!$C$23:$AF$35,MATCH(LMP_BY_NODE!DP$1,DA_LMP_Basis!$C$23:$C$35,0),MATCH(LMP_BY_NODE!$A28,DA_LMP_Basis!$C$23:$AF$23,0)))</f>
        <v>37.439864551128949</v>
      </c>
      <c r="DQ28" s="30">
        <f>ENERGY_PRICING!DS$20*(1+INDEX(DA_LMP_Basis!$C$23:$AF$35,MATCH(LMP_BY_NODE!DQ$1,DA_LMP_Basis!$C$23:$C$35,0),MATCH(LMP_BY_NODE!$A28,DA_LMP_Basis!$C$23:$AF$23,0)))</f>
        <v>59.806002667841121</v>
      </c>
      <c r="DR28" s="30">
        <f>ENERGY_PRICING!DT$20*(1+INDEX(DA_LMP_Basis!$C$23:$AF$35,MATCH(LMP_BY_NODE!DR$1,DA_LMP_Basis!$C$23:$C$35,0),MATCH(LMP_BY_NODE!$A28,DA_LMP_Basis!$C$23:$AF$23,0)))</f>
        <v>90.757251333730778</v>
      </c>
      <c r="DS28" s="30">
        <f>ENERGY_PRICING!DU$20*(1+INDEX(DA_LMP_Basis!$C$23:$AF$35,MATCH(LMP_BY_NODE!DS$1,DA_LMP_Basis!$C$23:$C$35,0),MATCH(LMP_BY_NODE!$A28,DA_LMP_Basis!$C$23:$AF$23,0)))</f>
        <v>180.33395715722668</v>
      </c>
      <c r="DT28" s="30">
        <f>ENERGY_PRICING!DV$20*(1+INDEX(DA_LMP_Basis!$C$23:$AF$35,MATCH(LMP_BY_NODE!DT$1,DA_LMP_Basis!$C$23:$C$35,0),MATCH(LMP_BY_NODE!$A28,DA_LMP_Basis!$C$23:$AF$23,0)))</f>
        <v>155.57883412168772</v>
      </c>
      <c r="DU28" s="30">
        <f>ENERGY_PRICING!DW$20*(1+INDEX(DA_LMP_Basis!$C$23:$AF$35,MATCH(LMP_BY_NODE!DU$1,DA_LMP_Basis!$C$23:$C$35,0),MATCH(LMP_BY_NODE!$A28,DA_LMP_Basis!$C$23:$AF$23,0)))</f>
        <v>91.87161633615888</v>
      </c>
      <c r="DV28" s="30">
        <f>ENERGY_PRICING!DX$20*(1+INDEX(DA_LMP_Basis!$C$23:$AF$35,MATCH(LMP_BY_NODE!DV$1,DA_LMP_Basis!$C$23:$C$35,0),MATCH(LMP_BY_NODE!$A28,DA_LMP_Basis!$C$23:$AF$23,0)))</f>
        <v>59.792200145228072</v>
      </c>
      <c r="DW28" s="30">
        <f>ENERGY_PRICING!DY$20*(1+INDEX(DA_LMP_Basis!$C$23:$AF$35,MATCH(LMP_BY_NODE!DW$1,DA_LMP_Basis!$C$23:$C$35,0),MATCH(LMP_BY_NODE!$A28,DA_LMP_Basis!$C$23:$AF$23,0)))</f>
        <v>42.118799977223212</v>
      </c>
      <c r="DX28" s="30">
        <f>ENERGY_PRICING!DZ$20*(1+INDEX(DA_LMP_Basis!$C$23:$AF$35,MATCH(LMP_BY_NODE!DX$1,DA_LMP_Basis!$C$23:$C$35,0),MATCH(LMP_BY_NODE!$A28,DA_LMP_Basis!$C$23:$AF$23,0)))</f>
        <v>41.634061607484739</v>
      </c>
      <c r="DY28" s="30">
        <f>ENERGY_PRICING!EA$20*(1+INDEX(DA_LMP_Basis!$C$23:$AF$35,MATCH(LMP_BY_NODE!DY$1,DA_LMP_Basis!$C$23:$C$35,0),MATCH(LMP_BY_NODE!$A28,DA_LMP_Basis!$C$23:$AF$23,0)))</f>
        <v>55.482075823569971</v>
      </c>
      <c r="DZ28" s="30">
        <f>ENERGY_PRICING!EB$20*(1+INDEX(DA_LMP_Basis!$C$23:$AF$35,MATCH(LMP_BY_NODE!DZ$1,DA_LMP_Basis!$C$23:$C$35,0),MATCH(LMP_BY_NODE!$A28,DA_LMP_Basis!$C$23:$AF$23,0)))</f>
        <v>54.060814536977894</v>
      </c>
      <c r="EA28" s="30">
        <f>ENERGY_PRICING!EC$20*(1+INDEX(DA_LMP_Basis!$C$23:$AF$35,MATCH(LMP_BY_NODE!EA$1,DA_LMP_Basis!$C$23:$C$35,0),MATCH(LMP_BY_NODE!$A28,DA_LMP_Basis!$C$23:$AF$23,0)))</f>
        <v>42.357005543705831</v>
      </c>
      <c r="EB28" s="30">
        <f>ENERGY_PRICING!ED$20*(1+INDEX(DA_LMP_Basis!$C$23:$AF$35,MATCH(LMP_BY_NODE!EB$1,DA_LMP_Basis!$C$23:$C$35,0),MATCH(LMP_BY_NODE!$A28,DA_LMP_Basis!$C$23:$AF$23,0)))</f>
        <v>40.330396581560784</v>
      </c>
      <c r="EC28" s="30">
        <f>ENERGY_PRICING!EE$20*(1+INDEX(DA_LMP_Basis!$C$23:$AF$35,MATCH(LMP_BY_NODE!EC$1,DA_LMP_Basis!$C$23:$C$35,0),MATCH(LMP_BY_NODE!$A28,DA_LMP_Basis!$C$23:$AF$23,0)))</f>
        <v>61.40868506577408</v>
      </c>
      <c r="ED28" s="30">
        <f>ENERGY_PRICING!EF$20*(1+INDEX(DA_LMP_Basis!$C$23:$AF$35,MATCH(LMP_BY_NODE!ED$1,DA_LMP_Basis!$C$23:$C$35,0),MATCH(LMP_BY_NODE!$A28,DA_LMP_Basis!$C$23:$AF$23,0)))</f>
        <v>92.93640426612852</v>
      </c>
      <c r="EE28" s="30">
        <f>ENERGY_PRICING!EG$20*(1+INDEX(DA_LMP_Basis!$C$23:$AF$35,MATCH(LMP_BY_NODE!EE$1,DA_LMP_Basis!$C$23:$C$35,0),MATCH(LMP_BY_NODE!$A28,DA_LMP_Basis!$C$23:$AF$23,0)))</f>
        <v>181.56831360763701</v>
      </c>
      <c r="EF28" s="30">
        <f>ENERGY_PRICING!EH$20*(1+INDEX(DA_LMP_Basis!$C$23:$AF$35,MATCH(LMP_BY_NODE!EF$1,DA_LMP_Basis!$C$23:$C$35,0),MATCH(LMP_BY_NODE!$A28,DA_LMP_Basis!$C$23:$AF$23,0)))</f>
        <v>156.66735637293547</v>
      </c>
      <c r="EG28" s="30">
        <f>ENERGY_PRICING!EI$20*(1+INDEX(DA_LMP_Basis!$C$23:$AF$35,MATCH(LMP_BY_NODE!EG$1,DA_LMP_Basis!$C$23:$C$35,0),MATCH(LMP_BY_NODE!$A28,DA_LMP_Basis!$C$23:$AF$23,0)))</f>
        <v>93.169418178430064</v>
      </c>
      <c r="EH28" s="30">
        <f>ENERGY_PRICING!EJ$20*(1+INDEX(DA_LMP_Basis!$C$23:$AF$35,MATCH(LMP_BY_NODE!EH$1,DA_LMP_Basis!$C$23:$C$35,0),MATCH(LMP_BY_NODE!$A28,DA_LMP_Basis!$C$23:$AF$23,0)))</f>
        <v>61.874025973827194</v>
      </c>
      <c r="EI28" s="30">
        <f>ENERGY_PRICING!EK$20*(1+INDEX(DA_LMP_Basis!$C$23:$AF$35,MATCH(LMP_BY_NODE!EI$1,DA_LMP_Basis!$C$23:$C$35,0),MATCH(LMP_BY_NODE!$A28,DA_LMP_Basis!$C$23:$AF$23,0)))</f>
        <v>43.70496826609876</v>
      </c>
      <c r="EJ28" s="30">
        <f>ENERGY_PRICING!EL$20*(1+INDEX(DA_LMP_Basis!$C$23:$AF$35,MATCH(LMP_BY_NODE!EJ$1,DA_LMP_Basis!$C$23:$C$35,0),MATCH(LMP_BY_NODE!$A28,DA_LMP_Basis!$C$23:$AF$23,0)))</f>
        <v>43.275925618763061</v>
      </c>
      <c r="EK28" s="30">
        <f>ENERGY_PRICING!EM$20*(1+INDEX(DA_LMP_Basis!$C$23:$AF$35,MATCH(LMP_BY_NODE!EK$1,DA_LMP_Basis!$C$23:$C$35,0),MATCH(LMP_BY_NODE!$A28,DA_LMP_Basis!$C$23:$AF$23,0)))</f>
        <v>57.660655890491896</v>
      </c>
      <c r="EL28" s="30">
        <f>ENERGY_PRICING!EN$20*(1+INDEX(DA_LMP_Basis!$C$23:$AF$35,MATCH(LMP_BY_NODE!EL$1,DA_LMP_Basis!$C$23:$C$35,0),MATCH(LMP_BY_NODE!$A28,DA_LMP_Basis!$C$23:$AF$23,0)))</f>
        <v>56.183586823406827</v>
      </c>
      <c r="EM28" s="30">
        <f>ENERGY_PRICING!EO$20*(1+INDEX(DA_LMP_Basis!$C$23:$AF$35,MATCH(LMP_BY_NODE!EM$1,DA_LMP_Basis!$C$23:$C$35,0),MATCH(LMP_BY_NODE!$A28,DA_LMP_Basis!$C$23:$AF$23,0)))</f>
        <v>43.814801238412542</v>
      </c>
      <c r="EN28" s="30">
        <f>ENERGY_PRICING!EP$20*(1+INDEX(DA_LMP_Basis!$C$23:$AF$35,MATCH(LMP_BY_NODE!EN$1,DA_LMP_Basis!$C$23:$C$35,0),MATCH(LMP_BY_NODE!$A28,DA_LMP_Basis!$C$23:$AF$23,0)))</f>
        <v>41.718442732314941</v>
      </c>
      <c r="EO28" s="30">
        <f>ENERGY_PRICING!EQ$20*(1+INDEX(DA_LMP_Basis!$C$23:$AF$35,MATCH(LMP_BY_NODE!EO$1,DA_LMP_Basis!$C$23:$C$35,0),MATCH(LMP_BY_NODE!$A28,DA_LMP_Basis!$C$23:$AF$23,0)))</f>
        <v>62.178300178117219</v>
      </c>
      <c r="EP28" s="30">
        <f>ENERGY_PRICING!ER$20*(1+INDEX(DA_LMP_Basis!$C$23:$AF$35,MATCH(LMP_BY_NODE!EP$1,DA_LMP_Basis!$C$23:$C$35,0),MATCH(LMP_BY_NODE!$A28,DA_LMP_Basis!$C$23:$AF$23,0)))</f>
        <v>93.98284305589948</v>
      </c>
      <c r="EQ28" s="30">
        <f>ENERGY_PRICING!ES$20*(1+INDEX(DA_LMP_Basis!$C$23:$AF$35,MATCH(LMP_BY_NODE!EQ$1,DA_LMP_Basis!$C$23:$C$35,0),MATCH(LMP_BY_NODE!$A28,DA_LMP_Basis!$C$23:$AF$23,0)))</f>
        <v>183.51118983712962</v>
      </c>
      <c r="ER28" s="30">
        <f>ENERGY_PRICING!ET$20*(1+INDEX(DA_LMP_Basis!$C$23:$AF$35,MATCH(LMP_BY_NODE!ER$1,DA_LMP_Basis!$C$23:$C$35,0),MATCH(LMP_BY_NODE!$A28,DA_LMP_Basis!$C$23:$AF$23,0)))</f>
        <v>158.38068967023392</v>
      </c>
      <c r="ES28" s="30">
        <f>ENERGY_PRICING!EU$20*(1+INDEX(DA_LMP_Basis!$C$23:$AF$35,MATCH(LMP_BY_NODE!ES$1,DA_LMP_Basis!$C$23:$C$35,0),MATCH(LMP_BY_NODE!$A28,DA_LMP_Basis!$C$23:$AF$23,0)))</f>
        <v>95.212157412386532</v>
      </c>
      <c r="ET28" s="30">
        <f>ENERGY_PRICING!EV$20*(1+INDEX(DA_LMP_Basis!$C$23:$AF$35,MATCH(LMP_BY_NODE!ET$1,DA_LMP_Basis!$C$23:$C$35,0),MATCH(LMP_BY_NODE!$A28,DA_LMP_Basis!$C$23:$AF$23,0)))</f>
        <v>65.150818439232481</v>
      </c>
      <c r="EU28" s="30">
        <f>ENERGY_PRICING!EW$20*(1+INDEX(DA_LMP_Basis!$C$23:$AF$35,MATCH(LMP_BY_NODE!EU$1,DA_LMP_Basis!$C$23:$C$35,0),MATCH(LMP_BY_NODE!$A28,DA_LMP_Basis!$C$23:$AF$23,0)))</f>
        <v>46.201596094637914</v>
      </c>
      <c r="EV28" s="30">
        <f>ENERGY_PRICING!EX$20*(1+INDEX(DA_LMP_Basis!$C$23:$AF$35,MATCH(LMP_BY_NODE!EV$1,DA_LMP_Basis!$C$23:$C$35,0),MATCH(LMP_BY_NODE!$A28,DA_LMP_Basis!$C$23:$AF$23,0)))</f>
        <v>45.860218477208953</v>
      </c>
      <c r="EW28" s="30">
        <f>ENERGY_PRICING!EY$20*(1+INDEX(DA_LMP_Basis!$C$23:$AF$35,MATCH(LMP_BY_NODE!EW$1,DA_LMP_Basis!$C$23:$C$35,0),MATCH(LMP_BY_NODE!$A28,DA_LMP_Basis!$C$23:$AF$23,0)))</f>
        <v>61.0897394624714</v>
      </c>
      <c r="EX28" s="30">
        <f>ENERGY_PRICING!EZ$20*(1+INDEX(DA_LMP_Basis!$C$23:$AF$35,MATCH(LMP_BY_NODE!EX$1,DA_LMP_Basis!$C$23:$C$35,0),MATCH(LMP_BY_NODE!$A28,DA_LMP_Basis!$C$23:$AF$23,0)))</f>
        <v>59.524828986120369</v>
      </c>
      <c r="EY28" s="30">
        <f>ENERGY_PRICING!FA$20*(1+INDEX(DA_LMP_Basis!$C$23:$AF$35,MATCH(LMP_BY_NODE!EY$1,DA_LMP_Basis!$C$23:$C$35,0),MATCH(LMP_BY_NODE!$A28,DA_LMP_Basis!$C$23:$AF$23,0)))</f>
        <v>46.109370689368774</v>
      </c>
      <c r="EZ28" s="30">
        <f>ENERGY_PRICING!FB$20*(1+INDEX(DA_LMP_Basis!$C$23:$AF$35,MATCH(LMP_BY_NODE!EZ$1,DA_LMP_Basis!$C$23:$C$35,0),MATCH(LMP_BY_NODE!$A28,DA_LMP_Basis!$C$23:$AF$23,0)))</f>
        <v>43.903226447620575</v>
      </c>
      <c r="FA28" s="30">
        <f>ENERGY_PRICING!FC$20*(1+INDEX(DA_LMP_Basis!$C$23:$AF$35,MATCH(LMP_BY_NODE!FA$1,DA_LMP_Basis!$C$23:$C$35,0),MATCH(LMP_BY_NODE!$A28,DA_LMP_Basis!$C$23:$AF$23,0)))</f>
        <v>63.389673851526332</v>
      </c>
      <c r="FB28" s="30">
        <f>ENERGY_PRICING!FD$20*(1+INDEX(DA_LMP_Basis!$C$23:$AF$35,MATCH(LMP_BY_NODE!FB$1,DA_LMP_Basis!$C$23:$C$35,0),MATCH(LMP_BY_NODE!$A28,DA_LMP_Basis!$C$23:$AF$23,0)))</f>
        <v>95.629937012907746</v>
      </c>
      <c r="FC28" s="30">
        <f>ENERGY_PRICING!FE$20*(1+INDEX(DA_LMP_Basis!$C$23:$AF$35,MATCH(LMP_BY_NODE!FC$1,DA_LMP_Basis!$C$23:$C$35,0),MATCH(LMP_BY_NODE!$A28,DA_LMP_Basis!$C$23:$AF$23,0)))</f>
        <v>184.92247551557625</v>
      </c>
      <c r="FD28" s="30">
        <f>ENERGY_PRICING!FF$20*(1+INDEX(DA_LMP_Basis!$C$23:$AF$35,MATCH(LMP_BY_NODE!FD$1,DA_LMP_Basis!$C$23:$C$35,0),MATCH(LMP_BY_NODE!$A28,DA_LMP_Basis!$C$23:$AF$23,0)))</f>
        <v>159.62523768012665</v>
      </c>
      <c r="FE28" s="30">
        <f>ENERGY_PRICING!FG$20*(1+INDEX(DA_LMP_Basis!$C$23:$AF$35,MATCH(LMP_BY_NODE!FE$1,DA_LMP_Basis!$C$23:$C$35,0),MATCH(LMP_BY_NODE!$A28,DA_LMP_Basis!$C$23:$AF$23,0)))</f>
        <v>96.695982569090688</v>
      </c>
      <c r="FF28" s="30">
        <f>ENERGY_PRICING!FH$20*(1+INDEX(DA_LMP_Basis!$C$23:$AF$35,MATCH(LMP_BY_NODE!FF$1,DA_LMP_Basis!$C$23:$C$35,0),MATCH(LMP_BY_NODE!$A28,DA_LMP_Basis!$C$23:$AF$23,0)))</f>
        <v>67.531047404654402</v>
      </c>
      <c r="FG28" s="30">
        <f>ENERGY_PRICING!FI$20*(1+INDEX(DA_LMP_Basis!$C$23:$AF$35,MATCH(LMP_BY_NODE!FG$1,DA_LMP_Basis!$C$23:$C$35,0),MATCH(LMP_BY_NODE!$A28,DA_LMP_Basis!$C$23:$AF$23,0)))</f>
        <v>48.015121344132886</v>
      </c>
      <c r="FH28" s="30">
        <f>ENERGY_PRICING!FJ$20*(1+INDEX(DA_LMP_Basis!$C$23:$AF$35,MATCH(LMP_BY_NODE!FH$1,DA_LMP_Basis!$C$23:$C$35,0),MATCH(LMP_BY_NODE!$A28,DA_LMP_Basis!$C$23:$AF$23,0)))</f>
        <v>47.737422719390075</v>
      </c>
      <c r="FI28" s="30">
        <f>ENERGY_PRICING!FK$20*(1+INDEX(DA_LMP_Basis!$C$23:$AF$35,MATCH(LMP_BY_NODE!FI$1,DA_LMP_Basis!$C$23:$C$35,0),MATCH(LMP_BY_NODE!$A28,DA_LMP_Basis!$C$23:$AF$23,0)))</f>
        <v>63.580591150226525</v>
      </c>
      <c r="FJ28" s="30">
        <f>ENERGY_PRICING!FL$20*(1+INDEX(DA_LMP_Basis!$C$23:$AF$35,MATCH(LMP_BY_NODE!FJ$1,DA_LMP_Basis!$C$23:$C$35,0),MATCH(LMP_BY_NODE!$A28,DA_LMP_Basis!$C$23:$AF$23,0)))</f>
        <v>61.951873561003474</v>
      </c>
      <c r="FK28" s="30">
        <f>ENERGY_PRICING!FM$20*(1+INDEX(DA_LMP_Basis!$C$23:$AF$35,MATCH(LMP_BY_NODE!FK$1,DA_LMP_Basis!$C$23:$C$35,0),MATCH(LMP_BY_NODE!$A28,DA_LMP_Basis!$C$23:$AF$23,0)))</f>
        <v>47.776122773304245</v>
      </c>
      <c r="FL28" s="30">
        <f>ENERGY_PRICING!FN$20*(1+INDEX(DA_LMP_Basis!$C$23:$AF$35,MATCH(LMP_BY_NODE!FL$1,DA_LMP_Basis!$C$23:$C$35,0),MATCH(LMP_BY_NODE!$A28,DA_LMP_Basis!$C$23:$AF$23,0)))</f>
        <v>45.490231281541121</v>
      </c>
      <c r="FM28" s="30">
        <f>ENERGY_PRICING!FO$20*(1+INDEX(DA_LMP_Basis!$C$23:$AF$35,MATCH(LMP_BY_NODE!FM$1,DA_LMP_Basis!$C$23:$C$35,0),MATCH(LMP_BY_NODE!$A28,DA_LMP_Basis!$C$23:$AF$23,0)))</f>
        <v>64.269603458249634</v>
      </c>
      <c r="FN28" s="30">
        <f>ENERGY_PRICING!FP$20*(1+INDEX(DA_LMP_Basis!$C$23:$AF$35,MATCH(LMP_BY_NODE!FN$1,DA_LMP_Basis!$C$23:$C$35,0),MATCH(LMP_BY_NODE!$A28,DA_LMP_Basis!$C$23:$AF$23,0)))</f>
        <v>96.82636943474489</v>
      </c>
      <c r="FO28" s="30">
        <f>ENERGY_PRICING!FQ$20*(1+INDEX(DA_LMP_Basis!$C$23:$AF$35,MATCH(LMP_BY_NODE!FO$1,DA_LMP_Basis!$C$23:$C$35,0),MATCH(LMP_BY_NODE!$A28,DA_LMP_Basis!$C$23:$AF$23,0)))</f>
        <v>185.20217171159857</v>
      </c>
      <c r="FP28" s="30">
        <f>ENERGY_PRICING!FR$20*(1+INDEX(DA_LMP_Basis!$C$23:$AF$35,MATCH(LMP_BY_NODE!FP$1,DA_LMP_Basis!$C$23:$C$35,0),MATCH(LMP_BY_NODE!$A28,DA_LMP_Basis!$C$23:$AF$23,0)))</f>
        <v>159.8718889070542</v>
      </c>
      <c r="FQ28" s="30">
        <f>ENERGY_PRICING!FS$20*(1+INDEX(DA_LMP_Basis!$C$23:$AF$35,MATCH(LMP_BY_NODE!FQ$1,DA_LMP_Basis!$C$23:$C$35,0),MATCH(LMP_BY_NODE!$A28,DA_LMP_Basis!$C$23:$AF$23,0)))</f>
        <v>96.990055029564616</v>
      </c>
      <c r="FR28" s="30">
        <f>ENERGY_PRICING!FT$20*(1+INDEX(DA_LMP_Basis!$C$23:$AF$35,MATCH(LMP_BY_NODE!FR$1,DA_LMP_Basis!$C$23:$C$35,0),MATCH(LMP_BY_NODE!$A28,DA_LMP_Basis!$C$23:$AF$23,0)))</f>
        <v>68.002773999388594</v>
      </c>
      <c r="FS28" s="30">
        <f>ENERGY_PRICING!FU$20*(1+INDEX(DA_LMP_Basis!$C$23:$AF$35,MATCH(LMP_BY_NODE!FS$1,DA_LMP_Basis!$C$23:$C$35,0),MATCH(LMP_BY_NODE!$A28,DA_LMP_Basis!$C$23:$AF$23,0)))</f>
        <v>48.374535544546625</v>
      </c>
      <c r="FT28" s="30">
        <f>ENERGY_PRICING!FV$20*(1+INDEX(DA_LMP_Basis!$C$23:$AF$35,MATCH(LMP_BY_NODE!FT$1,DA_LMP_Basis!$C$23:$C$35,0),MATCH(LMP_BY_NODE!$A28,DA_LMP_Basis!$C$23:$AF$23,0)))</f>
        <v>48.10945716550804</v>
      </c>
      <c r="FU28" s="30">
        <f>ENERGY_PRICING!FW$20*(1+INDEX(DA_LMP_Basis!$C$23:$AF$35,MATCH(LMP_BY_NODE!FU$1,DA_LMP_Basis!$C$23:$C$35,0),MATCH(LMP_BY_NODE!$A28,DA_LMP_Basis!$C$23:$AF$23,0)))</f>
        <v>64.07424155181485</v>
      </c>
      <c r="FV28" s="30">
        <f>ENERGY_PRICING!FX$20*(1+INDEX(DA_LMP_Basis!$C$23:$AF$35,MATCH(LMP_BY_NODE!FV$1,DA_LMP_Basis!$C$23:$C$35,0),MATCH(LMP_BY_NODE!$A28,DA_LMP_Basis!$C$23:$AF$23,0)))</f>
        <v>62.432878325339161</v>
      </c>
      <c r="FW28" s="30">
        <f>ENERGY_PRICING!FY$20*(1+INDEX(DA_LMP_Basis!$C$23:$AF$35,MATCH(LMP_BY_NODE!FW$1,DA_LMP_Basis!$C$23:$C$35,0),MATCH(LMP_BY_NODE!$A28,DA_LMP_Basis!$C$23:$AF$23,0)))</f>
        <v>48.106448677342485</v>
      </c>
      <c r="FX28" s="30">
        <f>ENERGY_PRICING!FZ$20*(1+INDEX(DA_LMP_Basis!$C$23:$AF$35,MATCH(LMP_BY_NODE!FX$1,DA_LMP_Basis!$C$23:$C$35,0),MATCH(LMP_BY_NODE!$A28,DA_LMP_Basis!$C$23:$AF$23,0)))</f>
        <v>45.804752446104523</v>
      </c>
      <c r="FY28" s="30">
        <f>ENERGY_PRICING!GA$20*(1+INDEX(DA_LMP_Basis!$C$23:$AF$35,MATCH(LMP_BY_NODE!FY$1,DA_LMP_Basis!$C$23:$C$35,0),MATCH(LMP_BY_NODE!$A28,DA_LMP_Basis!$C$23:$AF$23,0)))</f>
        <v>64.443992646439256</v>
      </c>
      <c r="FZ28" s="30">
        <f>ENERGY_PRICING!GB$20*(1+INDEX(DA_LMP_Basis!$C$23:$AF$35,MATCH(LMP_BY_NODE!FZ$1,DA_LMP_Basis!$C$23:$C$35,0),MATCH(LMP_BY_NODE!$A28,DA_LMP_Basis!$C$23:$AF$23,0)))</f>
        <v>97.063484855312296</v>
      </c>
      <c r="GA28" s="30">
        <f>ENERGY_PRICING!GC$20*(1+INDEX(DA_LMP_Basis!$C$23:$AF$35,MATCH(LMP_BY_NODE!GA$1,DA_LMP_Basis!$C$23:$C$35,0),MATCH(LMP_BY_NODE!$A28,DA_LMP_Basis!$C$23:$AF$23,0)))</f>
        <v>186.06975178277719</v>
      </c>
      <c r="GB28" s="30">
        <f>ENERGY_PRICING!GD$20*(1+INDEX(DA_LMP_Basis!$C$23:$AF$35,MATCH(LMP_BY_NODE!GB$1,DA_LMP_Basis!$C$23:$C$35,0),MATCH(LMP_BY_NODE!$A28,DA_LMP_Basis!$C$23:$AF$23,0)))</f>
        <v>160.63696791798591</v>
      </c>
      <c r="GC28" s="30">
        <f>ENERGY_PRICING!GE$20*(1+INDEX(DA_LMP_Basis!$C$23:$AF$35,MATCH(LMP_BY_NODE!GC$1,DA_LMP_Basis!$C$23:$C$35,0),MATCH(LMP_BY_NODE!$A28,DA_LMP_Basis!$C$23:$AF$23,0)))</f>
        <v>97.902228344103591</v>
      </c>
      <c r="GD28" s="30">
        <f>ENERGY_PRICING!GF$20*(1+INDEX(DA_LMP_Basis!$C$23:$AF$35,MATCH(LMP_BY_NODE!GD$1,DA_LMP_Basis!$C$23:$C$35,0),MATCH(LMP_BY_NODE!$A28,DA_LMP_Basis!$C$23:$AF$23,0)))</f>
        <v>69.466006601249276</v>
      </c>
      <c r="GE28" s="30">
        <f>ENERGY_PRICING!GG$20*(1+INDEX(DA_LMP_Basis!$C$23:$AF$35,MATCH(LMP_BY_NODE!GE$1,DA_LMP_Basis!$C$23:$C$35,0),MATCH(LMP_BY_NODE!$A28,DA_LMP_Basis!$C$23:$AF$23,0)))</f>
        <v>49.489390169000032</v>
      </c>
      <c r="GF28" s="30">
        <f>ENERGY_PRICING!GH$20*(1+INDEX(DA_LMP_Basis!$C$23:$AF$35,MATCH(LMP_BY_NODE!GF$1,DA_LMP_Basis!$C$23:$C$35,0),MATCH(LMP_BY_NODE!$A28,DA_LMP_Basis!$C$23:$AF$23,0)))</f>
        <v>49.263458098785371</v>
      </c>
      <c r="GG28" s="30">
        <f>ENERGY_PRICING!GI$20*(1+INDEX(DA_LMP_Basis!$C$23:$AF$35,MATCH(LMP_BY_NODE!GG$1,DA_LMP_Basis!$C$23:$C$35,0),MATCH(LMP_BY_NODE!$A28,DA_LMP_Basis!$C$23:$AF$23,0)))</f>
        <v>65.605478860859606</v>
      </c>
      <c r="GH28" s="30">
        <f>ENERGY_PRICING!GJ$20*(1+INDEX(DA_LMP_Basis!$C$23:$AF$35,MATCH(LMP_BY_NODE!GH$1,DA_LMP_Basis!$C$23:$C$35,0),MATCH(LMP_BY_NODE!$A28,DA_LMP_Basis!$C$23:$AF$23,0)))</f>
        <v>63.924890564383809</v>
      </c>
      <c r="GI28" s="30">
        <f>ENERGY_PRICING!GK$20*(1+INDEX(DA_LMP_Basis!$C$23:$AF$35,MATCH(LMP_BY_NODE!GI$1,DA_LMP_Basis!$C$23:$C$35,0),MATCH(LMP_BY_NODE!$A28,DA_LMP_Basis!$C$23:$AF$23,0)))</f>
        <v>49.131075309428418</v>
      </c>
      <c r="GJ28" s="30">
        <f>ENERGY_PRICING!GL$20*(1+INDEX(DA_LMP_Basis!$C$23:$AF$35,MATCH(LMP_BY_NODE!GJ$1,DA_LMP_Basis!$C$23:$C$35,0),MATCH(LMP_BY_NODE!$A28,DA_LMP_Basis!$C$23:$AF$23,0)))</f>
        <v>46.780354896976903</v>
      </c>
      <c r="GK28" s="30">
        <f>ENERGY_PRICING!GM$20*(1+INDEX(DA_LMP_Basis!$C$23:$AF$35,MATCH(LMP_BY_NODE!GK$1,DA_LMP_Basis!$C$23:$C$35,0),MATCH(LMP_BY_NODE!$A28,DA_LMP_Basis!$C$23:$AF$23,0)))</f>
        <v>64.984924509131602</v>
      </c>
      <c r="GL28" s="30">
        <f>ENERGY_PRICING!GN$20*(1+INDEX(DA_LMP_Basis!$C$23:$AF$35,MATCH(LMP_BY_NODE!GL$1,DA_LMP_Basis!$C$23:$C$35,0),MATCH(LMP_BY_NODE!$A28,DA_LMP_Basis!$C$23:$AF$23,0)))</f>
        <v>97.798985074403589</v>
      </c>
      <c r="GM28" s="30">
        <f>ENERGY_PRICING!GO$20*(1+INDEX(DA_LMP_Basis!$C$23:$AF$35,MATCH(LMP_BY_NODE!GM$1,DA_LMP_Basis!$C$23:$C$35,0),MATCH(LMP_BY_NODE!$A28,DA_LMP_Basis!$C$23:$AF$23,0)))</f>
        <v>187.29032568409565</v>
      </c>
      <c r="GN28" s="30">
        <f>ENERGY_PRICING!GP$20*(1+INDEX(DA_LMP_Basis!$C$23:$AF$35,MATCH(LMP_BY_NODE!GN$1,DA_LMP_Basis!$C$23:$C$35,0),MATCH(LMP_BY_NODE!$A28,DA_LMP_Basis!$C$23:$AF$23,0)))</f>
        <v>161.71333597231558</v>
      </c>
      <c r="GO28" s="30">
        <f>ENERGY_PRICING!GQ$20*(1+INDEX(DA_LMP_Basis!$C$23:$AF$35,MATCH(LMP_BY_NODE!GO$1,DA_LMP_Basis!$C$23:$C$35,0),MATCH(LMP_BY_NODE!$A28,DA_LMP_Basis!$C$23:$AF$23,0)))</f>
        <v>99.185539220173993</v>
      </c>
      <c r="GP28" s="30">
        <f>ENERGY_PRICING!GR$20*(1+INDEX(DA_LMP_Basis!$C$23:$AF$35,MATCH(LMP_BY_NODE!GP$1,DA_LMP_Basis!$C$23:$C$35,0),MATCH(LMP_BY_NODE!$A28,DA_LMP_Basis!$C$23:$AF$23,0)))</f>
        <v>71.524587226508729</v>
      </c>
      <c r="GQ28" s="30">
        <f>ENERGY_PRICING!GS$20*(1+INDEX(DA_LMP_Basis!$C$23:$AF$35,MATCH(LMP_BY_NODE!GQ$1,DA_LMP_Basis!$C$23:$C$35,0),MATCH(LMP_BY_NODE!$A28,DA_LMP_Basis!$C$23:$AF$23,0)))</f>
        <v>51.057847656184421</v>
      </c>
      <c r="GR28" s="30">
        <f>ENERGY_PRICING!GT$20*(1+INDEX(DA_LMP_Basis!$C$23:$AF$35,MATCH(LMP_BY_NODE!GR$1,DA_LMP_Basis!$C$23:$C$35,0),MATCH(LMP_BY_NODE!$A28,DA_LMP_Basis!$C$23:$AF$23,0)))</f>
        <v>50.886989422346041</v>
      </c>
      <c r="GS28" s="30">
        <f>ENERGY_PRICING!GU$20*(1+INDEX(DA_LMP_Basis!$C$23:$AF$35,MATCH(LMP_BY_NODE!GS$1,DA_LMP_Basis!$C$23:$C$35,0),MATCH(LMP_BY_NODE!$A28,DA_LMP_Basis!$C$23:$AF$23,0)))</f>
        <v>67.759733388175064</v>
      </c>
      <c r="GT28" s="30">
        <f>ENERGY_PRICING!GV$20*(1+INDEX(DA_LMP_Basis!$C$23:$AF$35,MATCH(LMP_BY_NODE!GT$1,DA_LMP_Basis!$C$23:$C$35,0),MATCH(LMP_BY_NODE!$A28,DA_LMP_Basis!$C$23:$AF$23,0)))</f>
        <v>66.023960448448435</v>
      </c>
      <c r="GU28" s="30">
        <f>ENERGY_PRICING!GW$20*(1+INDEX(DA_LMP_Basis!$C$23:$AF$35,MATCH(LMP_BY_NODE!GU$1,DA_LMP_Basis!$C$23:$C$35,0),MATCH(LMP_BY_NODE!$A28,DA_LMP_Basis!$C$23:$AF$23,0)))</f>
        <v>50.572593582227078</v>
      </c>
      <c r="GV28" s="30">
        <f>ENERGY_PRICING!GX$20*(1+INDEX(DA_LMP_Basis!$C$23:$AF$35,MATCH(LMP_BY_NODE!GV$1,DA_LMP_Basis!$C$23:$C$35,0),MATCH(LMP_BY_NODE!$A28,DA_LMP_Basis!$C$23:$AF$23,0)))</f>
        <v>48.152902433689533</v>
      </c>
      <c r="GW28" s="30">
        <f>ENERGY_PRICING!GY$20*(1+INDEX(DA_LMP_Basis!$C$23:$AF$35,MATCH(LMP_BY_NODE!GW$1,DA_LMP_Basis!$C$23:$C$35,0),MATCH(LMP_BY_NODE!$A28,DA_LMP_Basis!$C$23:$AF$23,0)))</f>
        <v>65.745946270612293</v>
      </c>
      <c r="GX28" s="30">
        <f>ENERGY_PRICING!GZ$20*(1+INDEX(DA_LMP_Basis!$C$23:$AF$35,MATCH(LMP_BY_NODE!GX$1,DA_LMP_Basis!$C$23:$C$35,0),MATCH(LMP_BY_NODE!$A28,DA_LMP_Basis!$C$23:$AF$23,0)))</f>
        <v>98.833739561810475</v>
      </c>
      <c r="GY28" s="30">
        <f>ENERGY_PRICING!HA$20*(1+INDEX(DA_LMP_Basis!$C$23:$AF$35,MATCH(LMP_BY_NODE!GY$1,DA_LMP_Basis!$C$23:$C$35,0),MATCH(LMP_BY_NODE!$A28,DA_LMP_Basis!$C$23:$AF$23,0)))</f>
        <v>188.98347941656189</v>
      </c>
      <c r="GZ28" s="30">
        <f>ENERGY_PRICING!HB$20*(1+INDEX(DA_LMP_Basis!$C$23:$AF$35,MATCH(LMP_BY_NODE!GZ$1,DA_LMP_Basis!$C$23:$C$35,0),MATCH(LMP_BY_NODE!$A28,DA_LMP_Basis!$C$23:$AF$23,0)))</f>
        <v>163.20645047093549</v>
      </c>
      <c r="HA28" s="30">
        <f>ENERGY_PRICING!HC$20*(1+INDEX(DA_LMP_Basis!$C$23:$AF$35,MATCH(LMP_BY_NODE!HA$1,DA_LMP_Basis!$C$23:$C$35,0),MATCH(LMP_BY_NODE!$A28,DA_LMP_Basis!$C$23:$AF$23,0)))</f>
        <v>100.96572032791846</v>
      </c>
      <c r="HB28" s="30">
        <f>ENERGY_PRICING!HD$20*(1+INDEX(DA_LMP_Basis!$C$23:$AF$35,MATCH(LMP_BY_NODE!HB$1,DA_LMP_Basis!$C$23:$C$35,0),MATCH(LMP_BY_NODE!$A28,DA_LMP_Basis!$C$23:$AF$23,0)))</f>
        <v>74.380205772403983</v>
      </c>
      <c r="HC28" s="30">
        <f>ENERGY_PRICING!HE$20*(1+INDEX(DA_LMP_Basis!$C$23:$AF$35,MATCH(LMP_BY_NODE!HC$1,DA_LMP_Basis!$C$23:$C$35,0),MATCH(LMP_BY_NODE!$A28,DA_LMP_Basis!$C$23:$AF$23,0)))</f>
        <v>53.233577979249844</v>
      </c>
      <c r="HD28" s="30">
        <f>ENERGY_PRICING!HF$20*(1+INDEX(DA_LMP_Basis!$C$23:$AF$35,MATCH(LMP_BY_NODE!HD$1,DA_LMP_Basis!$C$23:$C$35,0),MATCH(LMP_BY_NODE!$A28,DA_LMP_Basis!$C$23:$AF$23,0)))</f>
        <v>53.139116980778397</v>
      </c>
      <c r="HE28" s="30">
        <f>ENERGY_PRICING!HG$20*(1+INDEX(DA_LMP_Basis!$C$23:$AF$35,MATCH(LMP_BY_NODE!HE$1,DA_LMP_Basis!$C$23:$C$35,0),MATCH(LMP_BY_NODE!$A28,DA_LMP_Basis!$C$23:$AF$23,0)))</f>
        <v>70.748068702953148</v>
      </c>
      <c r="HF28" s="30">
        <f>ENERGY_PRICING!HH$20*(1+INDEX(DA_LMP_Basis!$C$23:$AF$35,MATCH(LMP_BY_NODE!HF$1,DA_LMP_Basis!$C$23:$C$35,0),MATCH(LMP_BY_NODE!$A28,DA_LMP_Basis!$C$23:$AF$23,0)))</f>
        <v>68.935744818958383</v>
      </c>
      <c r="HG28" s="30">
        <f>ENERGY_PRICING!HI$20*(1+INDEX(DA_LMP_Basis!$C$23:$AF$35,MATCH(LMP_BY_NODE!HG$1,DA_LMP_Basis!$C$23:$C$35,0),MATCH(LMP_BY_NODE!$A28,DA_LMP_Basis!$C$23:$AF$23,0)))</f>
        <v>52.572236570964499</v>
      </c>
      <c r="HH28" s="30">
        <f>ENERGY_PRICING!HJ$20*(1+INDEX(DA_LMP_Basis!$C$23:$AF$35,MATCH(LMP_BY_NODE!HH$1,DA_LMP_Basis!$C$23:$C$35,0),MATCH(LMP_BY_NODE!$A28,DA_LMP_Basis!$C$23:$AF$23,0)))</f>
        <v>50.056870708172561</v>
      </c>
      <c r="HI28" s="30">
        <f>ENERGY_PRICING!HK$20*(1+INDEX(DA_LMP_Basis!$C$23:$AF$35,MATCH(LMP_BY_NODE!HI$1,DA_LMP_Basis!$C$23:$C$35,0),MATCH(LMP_BY_NODE!$A28,DA_LMP_Basis!$C$23:$AF$23,0)))</f>
        <v>66.801619208192875</v>
      </c>
      <c r="HJ28" s="30">
        <f>ENERGY_PRICING!HL$20*(1+INDEX(DA_LMP_Basis!$C$23:$AF$35,MATCH(LMP_BY_NODE!HJ$1,DA_LMP_Basis!$C$23:$C$35,0),MATCH(LMP_BY_NODE!$A28,DA_LMP_Basis!$C$23:$AF$23,0)))</f>
        <v>100.26912861989749</v>
      </c>
      <c r="HK28" s="30">
        <f>ENERGY_PRICING!HM$20*(1+INDEX(DA_LMP_Basis!$C$23:$AF$35,MATCH(LMP_BY_NODE!HK$1,DA_LMP_Basis!$C$23:$C$35,0),MATCH(LMP_BY_NODE!$A28,DA_LMP_Basis!$C$23:$AF$23,0)))</f>
        <v>190.58028911654111</v>
      </c>
      <c r="HL28" s="30">
        <f>ENERGY_PRICING!HN$20*(1+INDEX(DA_LMP_Basis!$C$23:$AF$35,MATCH(LMP_BY_NODE!HL$1,DA_LMP_Basis!$C$23:$C$35,0),MATCH(LMP_BY_NODE!$A28,DA_LMP_Basis!$C$23:$AF$23,0)))</f>
        <v>164.61460359304044</v>
      </c>
      <c r="HM28" s="30">
        <f>ENERGY_PRICING!HO$20*(1+INDEX(DA_LMP_Basis!$C$23:$AF$35,MATCH(LMP_BY_NODE!HM$1,DA_LMP_Basis!$C$23:$C$35,0),MATCH(LMP_BY_NODE!$A28,DA_LMP_Basis!$C$23:$AF$23,0)))</f>
        <v>102.64460536124949</v>
      </c>
      <c r="HN28" s="30">
        <f>ENERGY_PRICING!HP$20*(1+INDEX(DA_LMP_Basis!$C$23:$AF$35,MATCH(LMP_BY_NODE!HN$1,DA_LMP_Basis!$C$23:$C$35,0),MATCH(LMP_BY_NODE!$A28,DA_LMP_Basis!$C$23:$AF$23,0)))</f>
        <v>77.073333576507281</v>
      </c>
      <c r="HO28" s="30">
        <f>ENERGY_PRICING!HQ$20*(1+INDEX(DA_LMP_Basis!$C$23:$AF$35,MATCH(LMP_BY_NODE!HO$1,DA_LMP_Basis!$C$23:$C$35,0),MATCH(LMP_BY_NODE!$A28,DA_LMP_Basis!$C$23:$AF$23,0)))</f>
        <v>55.285504640008106</v>
      </c>
      <c r="HP28" s="30">
        <f>ENERGY_PRICING!HR$20*(1+INDEX(DA_LMP_Basis!$C$23:$AF$35,MATCH(LMP_BY_NODE!HP$1,DA_LMP_Basis!$C$23:$C$35,0),MATCH(LMP_BY_NODE!$A28,DA_LMP_Basis!$C$23:$AF$23,0)))</f>
        <v>55.263093712446512</v>
      </c>
      <c r="HQ28" s="30">
        <f>ENERGY_PRICING!HS$20*(1+INDEX(DA_LMP_Basis!$C$23:$AF$35,MATCH(LMP_BY_NODE!HQ$1,DA_LMP_Basis!$C$23:$C$35,0),MATCH(LMP_BY_NODE!$A28,DA_LMP_Basis!$C$23:$AF$23,0)))</f>
        <v>73.566361410773368</v>
      </c>
      <c r="HR28" s="30">
        <f>ENERGY_PRICING!HT$20*(1+INDEX(DA_LMP_Basis!$C$23:$AF$35,MATCH(LMP_BY_NODE!HR$1,DA_LMP_Basis!$C$23:$C$35,0),MATCH(LMP_BY_NODE!$A28,DA_LMP_Basis!$C$23:$AF$23,0)))</f>
        <v>71.681842493329484</v>
      </c>
      <c r="HS28" s="30">
        <f>ENERGY_PRICING!HU$20*(1+INDEX(DA_LMP_Basis!$C$23:$AF$35,MATCH(LMP_BY_NODE!HS$1,DA_LMP_Basis!$C$23:$C$35,0),MATCH(LMP_BY_NODE!$A28,DA_LMP_Basis!$C$23:$AF$23,0)))</f>
        <v>54.458095639568043</v>
      </c>
      <c r="HT28" s="30">
        <f>ENERGY_PRICING!HV$20*(1+INDEX(DA_LMP_Basis!$C$23:$AF$35,MATCH(LMP_BY_NODE!HT$1,DA_LMP_Basis!$C$23:$C$35,0),MATCH(LMP_BY_NODE!$A28,DA_LMP_Basis!$C$23:$AF$23,0)))</f>
        <v>51.852499156345893</v>
      </c>
      <c r="HU28" s="30">
        <f>ENERGY_PRICING!HW$20*(1+INDEX(DA_LMP_Basis!$C$23:$AF$35,MATCH(LMP_BY_NODE!HU$1,DA_LMP_Basis!$C$23:$C$35,0),MATCH(LMP_BY_NODE!$A28,DA_LMP_Basis!$C$23:$AF$23,0)))</f>
        <v>67.797222120327049</v>
      </c>
      <c r="HV28" s="30">
        <f>ENERGY_PRICING!HX$20*(1+INDEX(DA_LMP_Basis!$C$23:$AF$35,MATCH(LMP_BY_NODE!HV$1,DA_LMP_Basis!$C$23:$C$35,0),MATCH(LMP_BY_NODE!$A28,DA_LMP_Basis!$C$23:$AF$23,0)))</f>
        <v>101.62284100126456</v>
      </c>
      <c r="HW28" s="30">
        <f>ENERGY_PRICING!HY$20*(1+INDEX(DA_LMP_Basis!$C$23:$AF$35,MATCH(LMP_BY_NODE!HW$1,DA_LMP_Basis!$C$23:$C$35,0),MATCH(LMP_BY_NODE!$A28,DA_LMP_Basis!$C$23:$AF$23,0)))</f>
        <v>192.21004724045102</v>
      </c>
      <c r="HX28" s="30">
        <f>ENERGY_PRICING!HZ$20*(1+INDEX(DA_LMP_Basis!$C$23:$AF$35,MATCH(LMP_BY_NODE!HX$1,DA_LMP_Basis!$C$23:$C$35,0),MATCH(LMP_BY_NODE!$A28,DA_LMP_Basis!$C$23:$AF$23,0)))</f>
        <v>166.05181241666511</v>
      </c>
      <c r="HY28" s="30">
        <f>ENERGY_PRICING!IA$20*(1+INDEX(DA_LMP_Basis!$C$23:$AF$35,MATCH(LMP_BY_NODE!HY$1,DA_LMP_Basis!$C$23:$C$35,0),MATCH(LMP_BY_NODE!$A28,DA_LMP_Basis!$C$23:$AF$23,0)))</f>
        <v>104.35813235336229</v>
      </c>
      <c r="HZ28" s="30">
        <f>ENERGY_PRICING!IB$20*(1+INDEX(DA_LMP_Basis!$C$23:$AF$35,MATCH(LMP_BY_NODE!HZ$1,DA_LMP_Basis!$C$23:$C$35,0),MATCH(LMP_BY_NODE!$A28,DA_LMP_Basis!$C$23:$AF$23,0)))</f>
        <v>79.822031131088792</v>
      </c>
      <c r="IA28" s="30">
        <f>ENERGY_PRICING!IC$20*(1+INDEX(DA_LMP_Basis!$C$23:$AF$35,MATCH(LMP_BY_NODE!IA$1,DA_LMP_Basis!$C$23:$C$35,0),MATCH(LMP_BY_NODE!$A28,DA_LMP_Basis!$C$23:$AF$23,0)))</f>
        <v>57.379770566048975</v>
      </c>
      <c r="IB28" s="30">
        <f>ENERGY_PRICING!ID$20*(1+INDEX(DA_LMP_Basis!$C$23:$AF$35,MATCH(LMP_BY_NODE!IB$1,DA_LMP_Basis!$C$23:$C$35,0),MATCH(LMP_BY_NODE!$A28,DA_LMP_Basis!$C$23:$AF$23,0)))</f>
        <v>57.430896383908696</v>
      </c>
      <c r="IC28" s="30">
        <f>ENERGY_PRICING!IE$20*(1+INDEX(DA_LMP_Basis!$C$23:$AF$35,MATCH(LMP_BY_NODE!IC$1,DA_LMP_Basis!$C$23:$C$35,0),MATCH(LMP_BY_NODE!$A28,DA_LMP_Basis!$C$23:$AF$23,0)))</f>
        <v>76.442806510139732</v>
      </c>
      <c r="ID28" s="30">
        <f>ENERGY_PRICING!IF$20*(1+INDEX(DA_LMP_Basis!$C$23:$AF$35,MATCH(LMP_BY_NODE!ID$1,DA_LMP_Basis!$C$23:$C$35,0),MATCH(LMP_BY_NODE!$A28,DA_LMP_Basis!$C$23:$AF$23,0)))</f>
        <v>74.484602893591628</v>
      </c>
      <c r="IE28" s="30">
        <f>ENERGY_PRICING!IG$20*(1+INDEX(DA_LMP_Basis!$C$23:$AF$35,MATCH(LMP_BY_NODE!IE$1,DA_LMP_Basis!$C$23:$C$35,0),MATCH(LMP_BY_NODE!$A28,DA_LMP_Basis!$C$23:$AF$23,0)))</f>
        <v>56.382867350089164</v>
      </c>
      <c r="IF28" s="30">
        <f>ENERGY_PRICING!IH$20*(1+INDEX(DA_LMP_Basis!$C$23:$AF$35,MATCH(LMP_BY_NODE!IF$1,DA_LMP_Basis!$C$23:$C$35,0),MATCH(LMP_BY_NODE!$A28,DA_LMP_Basis!$C$23:$AF$23,0)))</f>
        <v>53.685178436145009</v>
      </c>
      <c r="IG28" s="30">
        <f>ENERGY_PRICING!II$20*(1+INDEX(DA_LMP_Basis!$C$23:$AF$35,MATCH(LMP_BY_NODE!IG$1,DA_LMP_Basis!$C$23:$C$35,0),MATCH(LMP_BY_NODE!$A28,DA_LMP_Basis!$C$23:$AF$23,0)))</f>
        <v>68.813368211035367</v>
      </c>
      <c r="IH28" s="30">
        <f>ENERGY_PRICING!IJ$20*(1+INDEX(DA_LMP_Basis!$C$23:$AF$35,MATCH(LMP_BY_NODE!IH$1,DA_LMP_Basis!$C$23:$C$35,0),MATCH(LMP_BY_NODE!$A28,DA_LMP_Basis!$C$23:$AF$23,0)))</f>
        <v>103.004485758933</v>
      </c>
      <c r="II28" s="30">
        <f>ENERGY_PRICING!IK$20*(1+INDEX(DA_LMP_Basis!$C$23:$AF$35,MATCH(LMP_BY_NODE!II$1,DA_LMP_Basis!$C$23:$C$35,0),MATCH(LMP_BY_NODE!$A28,DA_LMP_Basis!$C$23:$AF$23,0)))</f>
        <v>192.95756782499197</v>
      </c>
      <c r="IJ28" s="30">
        <f>ENERGY_PRICING!IL$20*(1+INDEX(DA_LMP_Basis!$C$23:$AF$35,MATCH(LMP_BY_NODE!IJ$1,DA_LMP_Basis!$C$23:$C$35,0),MATCH(LMP_BY_NODE!$A28,DA_LMP_Basis!$C$23:$AF$23,0)))</f>
        <v>166.71101648147805</v>
      </c>
      <c r="IK28" s="30">
        <f>ENERGY_PRICING!IM$20*(1+INDEX(DA_LMP_Basis!$C$23:$AF$35,MATCH(LMP_BY_NODE!IK$1,DA_LMP_Basis!$C$23:$C$35,0),MATCH(LMP_BY_NODE!$A28,DA_LMP_Basis!$C$23:$AF$23,0)))</f>
        <v>105.14407517517068</v>
      </c>
      <c r="IL28" s="30">
        <f>ENERGY_PRICING!IN$20*(1+INDEX(DA_LMP_Basis!$C$23:$AF$35,MATCH(LMP_BY_NODE!IL$1,DA_LMP_Basis!$C$23:$C$35,0),MATCH(LMP_BY_NODE!$A28,DA_LMP_Basis!$C$23:$AF$23,0)))</f>
        <v>81.082775270101095</v>
      </c>
      <c r="IM28" s="30">
        <f>ENERGY_PRICING!IO$20*(1+INDEX(DA_LMP_Basis!$C$23:$AF$35,MATCH(LMP_BY_NODE!IM$1,DA_LMP_Basis!$C$23:$C$35,0),MATCH(LMP_BY_NODE!$A28,DA_LMP_Basis!$C$23:$AF$23,0)))</f>
        <v>58.340346780550384</v>
      </c>
      <c r="IN28" s="30">
        <f>ENERGY_PRICING!IP$20*(1+INDEX(DA_LMP_Basis!$C$23:$AF$35,MATCH(LMP_BY_NODE!IN$1,DA_LMP_Basis!$C$23:$C$35,0),MATCH(LMP_BY_NODE!$A28,DA_LMP_Basis!$C$23:$AF$23,0)))</f>
        <v>58.425201671525983</v>
      </c>
      <c r="IO28" s="30">
        <f>ENERGY_PRICING!IQ$20*(1+INDEX(DA_LMP_Basis!$C$23:$AF$35,MATCH(LMP_BY_NODE!IO$1,DA_LMP_Basis!$C$23:$C$35,0),MATCH(LMP_BY_NODE!$A28,DA_LMP_Basis!$C$23:$AF$23,0)))</f>
        <v>77.762144570513897</v>
      </c>
      <c r="IP28" s="30">
        <f>ENERGY_PRICING!IR$20*(1+INDEX(DA_LMP_Basis!$C$23:$AF$35,MATCH(LMP_BY_NODE!IP$1,DA_LMP_Basis!$C$23:$C$35,0),MATCH(LMP_BY_NODE!$A28,DA_LMP_Basis!$C$23:$AF$23,0)))</f>
        <v>75.770144018986301</v>
      </c>
      <c r="IQ28" s="30">
        <f>ENERGY_PRICING!IS$20*(1+INDEX(DA_LMP_Basis!$C$23:$AF$35,MATCH(LMP_BY_NODE!IQ$1,DA_LMP_Basis!$C$23:$C$35,0),MATCH(LMP_BY_NODE!$A28,DA_LMP_Basis!$C$23:$AF$23,0)))</f>
        <v>57.265701712469799</v>
      </c>
      <c r="IR28" s="30">
        <f>ENERGY_PRICING!IT$20*(1+INDEX(DA_LMP_Basis!$C$23:$AF$35,MATCH(LMP_BY_NODE!IR$1,DA_LMP_Basis!$C$23:$C$35,0),MATCH(LMP_BY_NODE!$A28,DA_LMP_Basis!$C$23:$AF$23,0)))</f>
        <v>54.525772795769925</v>
      </c>
      <c r="IS28" s="30">
        <f>ENERGY_PRICING!IU$20*(1+INDEX(DA_LMP_Basis!$C$23:$AF$35,MATCH(LMP_BY_NODE!IS$1,DA_LMP_Basis!$C$23:$C$35,0),MATCH(LMP_BY_NODE!$A28,DA_LMP_Basis!$C$23:$AF$23,0)))</f>
        <v>69.279443580479139</v>
      </c>
      <c r="IT28" s="30">
        <f>ENERGY_PRICING!IV$20*(1+INDEX(DA_LMP_Basis!$C$23:$AF$35,MATCH(LMP_BY_NODE!IT$1,DA_LMP_Basis!$C$23:$C$35,0),MATCH(LMP_BY_NODE!$A28,DA_LMP_Basis!$C$23:$AF$23,0)))</f>
        <v>103.63820427318865</v>
      </c>
      <c r="IU28" s="30">
        <f>ENERGY_PRICING!IW$20*(1+INDEX(DA_LMP_Basis!$C$23:$AF$35,MATCH(LMP_BY_NODE!IU$1,DA_LMP_Basis!$C$23:$C$35,0),MATCH(LMP_BY_NODE!$A28,DA_LMP_Basis!$C$23:$AF$23,0)))</f>
        <v>194.00548416210779</v>
      </c>
      <c r="IV28" s="30">
        <f>ENERGY_PRICING!IX$20*(1+INDEX(DA_LMP_Basis!$C$23:$AF$35,MATCH(LMP_BY_NODE!IV$1,DA_LMP_Basis!$C$23:$C$35,0),MATCH(LMP_BY_NODE!$A28,DA_LMP_Basis!$C$23:$AF$23,0)))</f>
        <v>167.63512576127113</v>
      </c>
      <c r="IW28" s="30">
        <f>ENERGY_PRICING!IY$20*(1+INDEX(DA_LMP_Basis!$C$23:$AF$35,MATCH(LMP_BY_NODE!IW$1,DA_LMP_Basis!$C$23:$C$35,0),MATCH(LMP_BY_NODE!$A28,DA_LMP_Basis!$C$23:$AF$23,0)))</f>
        <v>106.24585396232966</v>
      </c>
      <c r="IX28" s="30">
        <f>ENERGY_PRICING!IZ$20*(1+INDEX(DA_LMP_Basis!$C$23:$AF$35,MATCH(LMP_BY_NODE!IX$1,DA_LMP_Basis!$C$23:$C$35,0),MATCH(LMP_BY_NODE!$A28,DA_LMP_Basis!$C$23:$AF$23,0)))</f>
        <v>82.850157209162063</v>
      </c>
      <c r="IY28" s="30">
        <f>ENERGY_PRICING!JA$20*(1+INDEX(DA_LMP_Basis!$C$23:$AF$35,MATCH(LMP_BY_NODE!IY$1,DA_LMP_Basis!$C$23:$C$35,0),MATCH(LMP_BY_NODE!$A28,DA_LMP_Basis!$C$23:$AF$23,0)))</f>
        <v>59.686936465219773</v>
      </c>
      <c r="IZ28" s="30">
        <f>ENERGY_PRICING!JB$20*(1+INDEX(DA_LMP_Basis!$C$23:$AF$35,MATCH(LMP_BY_NODE!IZ$1,DA_LMP_Basis!$C$23:$C$35,0),MATCH(LMP_BY_NODE!$A28,DA_LMP_Basis!$C$23:$AF$23,0)))</f>
        <v>59.819074665156847</v>
      </c>
      <c r="JA28" s="30">
        <f>ENERGY_PRICING!JC$20*(1+INDEX(DA_LMP_Basis!$C$23:$AF$35,MATCH(LMP_BY_NODE!JA$1,DA_LMP_Basis!$C$23:$C$35,0),MATCH(LMP_BY_NODE!$A28,DA_LMP_Basis!$C$23:$AF$23,0)))</f>
        <v>79.611666759249076</v>
      </c>
      <c r="JB28" s="30">
        <f>ENERGY_PRICING!JD$20*(1+INDEX(DA_LMP_Basis!$C$23:$AF$35,MATCH(LMP_BY_NODE!JB$1,DA_LMP_Basis!$C$23:$C$35,0),MATCH(LMP_BY_NODE!$A28,DA_LMP_Basis!$C$23:$AF$23,0)))</f>
        <v>77.572287766188367</v>
      </c>
      <c r="JC28" s="30">
        <f>ENERGY_PRICING!JE$20*(1+INDEX(DA_LMP_Basis!$C$23:$AF$35,MATCH(LMP_BY_NODE!JC$1,DA_LMP_Basis!$C$23:$C$35,0),MATCH(LMP_BY_NODE!$A28,DA_LMP_Basis!$C$23:$AF$23,0)))</f>
        <v>58.503308502755026</v>
      </c>
      <c r="JD28" s="30">
        <f>ENERGY_PRICING!JF$20*(1+INDEX(DA_LMP_Basis!$C$23:$AF$35,MATCH(LMP_BY_NODE!JD$1,DA_LMP_Basis!$C$23:$C$35,0),MATCH(LMP_BY_NODE!$A28,DA_LMP_Basis!$C$23:$AF$23,0)))</f>
        <v>55.704165177939934</v>
      </c>
      <c r="JE28" s="30">
        <f>ENERGY_PRICING!JG$20*(1+INDEX(DA_LMP_Basis!$C$23:$AF$35,MATCH(LMP_BY_NODE!JE$1,DA_LMP_Basis!$C$23:$C$35,0),MATCH(LMP_BY_NODE!$A28,DA_LMP_Basis!$C$23:$AF$23,0)))</f>
        <v>69.932814208750642</v>
      </c>
      <c r="JF28" s="30">
        <f>ENERGY_PRICING!JH$20*(1+INDEX(DA_LMP_Basis!$C$23:$AF$35,MATCH(LMP_BY_NODE!JF$1,DA_LMP_Basis!$C$23:$C$35,0),MATCH(LMP_BY_NODE!$A28,DA_LMP_Basis!$C$23:$AF$23,0)))</f>
        <v>104.52658647690956</v>
      </c>
      <c r="JG28" s="30">
        <f>ENERGY_PRICING!JI$20*(1+INDEX(DA_LMP_Basis!$C$23:$AF$35,MATCH(LMP_BY_NODE!JG$1,DA_LMP_Basis!$C$23:$C$35,0),MATCH(LMP_BY_NODE!$A28,DA_LMP_Basis!$C$23:$AF$23,0)))</f>
        <v>195.35707977170901</v>
      </c>
      <c r="JH28" s="30">
        <f>ENERGY_PRICING!JJ$20*(1+INDEX(DA_LMP_Basis!$C$23:$AF$35,MATCH(LMP_BY_NODE!JH$1,DA_LMP_Basis!$C$23:$C$35,0),MATCH(LMP_BY_NODE!$A28,DA_LMP_Basis!$C$23:$AF$23,0)))</f>
        <v>168.82703584141913</v>
      </c>
      <c r="JI28" s="30">
        <f>ENERGY_PRICING!JK$20*(1+INDEX(DA_LMP_Basis!$C$23:$AF$35,MATCH(LMP_BY_NODE!JI$1,DA_LMP_Basis!$C$23:$C$35,0),MATCH(LMP_BY_NODE!$A28,DA_LMP_Basis!$C$23:$AF$23,0)))</f>
        <v>107.6669210062642</v>
      </c>
      <c r="JJ28" s="30">
        <f>ENERGY_PRICING!JL$20*(1+INDEX(DA_LMP_Basis!$C$23:$AF$35,MATCH(LMP_BY_NODE!JJ$1,DA_LMP_Basis!$C$23:$C$35,0),MATCH(LMP_BY_NODE!$A28,DA_LMP_Basis!$C$23:$AF$23,0)))</f>
        <v>85.129714827185339</v>
      </c>
      <c r="JK28" s="30">
        <f>ENERGY_PRICING!JM$20*(1+INDEX(DA_LMP_Basis!$C$23:$AF$35,MATCH(LMP_BY_NODE!JK$1,DA_LMP_Basis!$C$23:$C$35,0),MATCH(LMP_BY_NODE!$A28,DA_LMP_Basis!$C$23:$AF$23,0)))</f>
        <v>61.423758997009699</v>
      </c>
      <c r="JL28" s="30">
        <f>ENERGY_PRICING!JN$20*(1+INDEX(DA_LMP_Basis!$C$23:$AF$35,MATCH(LMP_BY_NODE!JL$1,DA_LMP_Basis!$C$23:$C$35,0),MATCH(LMP_BY_NODE!$A28,DA_LMP_Basis!$C$23:$AF$23,0)))</f>
        <v>61.616882898320277</v>
      </c>
      <c r="JM28" s="30">
        <f>ENERGY_PRICING!JO$20*(1+INDEX(DA_LMP_Basis!$C$23:$AF$35,MATCH(LMP_BY_NODE!JM$1,DA_LMP_Basis!$C$23:$C$35,0),MATCH(LMP_BY_NODE!$A28,DA_LMP_Basis!$C$23:$AF$23,0)))</f>
        <v>81.997168331860138</v>
      </c>
      <c r="JN28" s="30">
        <f>ENERGY_PRICING!JP$20*(1+INDEX(DA_LMP_Basis!$C$23:$AF$35,MATCH(LMP_BY_NODE!JN$1,DA_LMP_Basis!$C$23:$C$35,0),MATCH(LMP_BY_NODE!$A28,DA_LMP_Basis!$C$23:$AF$23,0)))</f>
        <v>79.896680936059809</v>
      </c>
      <c r="JO28" s="30">
        <f>ENERGY_PRICING!JQ$20*(1+INDEX(DA_LMP_Basis!$C$23:$AF$35,MATCH(LMP_BY_NODE!JO$1,DA_LMP_Basis!$C$23:$C$35,0),MATCH(LMP_BY_NODE!$A28,DA_LMP_Basis!$C$23:$AF$23,0)))</f>
        <v>60.099565613094754</v>
      </c>
      <c r="JP28" s="30">
        <f>ENERGY_PRICING!JR$20*(1+INDEX(DA_LMP_Basis!$C$23:$AF$35,MATCH(LMP_BY_NODE!JP$1,DA_LMP_Basis!$C$23:$C$35,0),MATCH(LMP_BY_NODE!$A28,DA_LMP_Basis!$C$23:$AF$23,0)))</f>
        <v>57.224047933573104</v>
      </c>
      <c r="JQ28" s="30">
        <f>ENERGY_PRICING!JS$20*(1+INDEX(DA_LMP_Basis!$C$23:$AF$35,MATCH(LMP_BY_NODE!JQ$1,DA_LMP_Basis!$C$23:$C$35,0),MATCH(LMP_BY_NODE!$A28,DA_LMP_Basis!$C$23:$AF$23,0)))</f>
        <v>70.775527354195759</v>
      </c>
      <c r="JR28" s="30">
        <f>ENERGY_PRICING!JT$20*(1+INDEX(DA_LMP_Basis!$C$23:$AF$35,MATCH(LMP_BY_NODE!JR$1,DA_LMP_Basis!$C$23:$C$35,0),MATCH(LMP_BY_NODE!$A28,DA_LMP_Basis!$C$23:$AF$23,0)))</f>
        <v>105.67241600897115</v>
      </c>
      <c r="JS28" s="30">
        <f>ENERGY_PRICING!JU$20*(1+INDEX(DA_LMP_Basis!$C$23:$AF$35,MATCH(LMP_BY_NODE!JS$1,DA_LMP_Basis!$C$23:$C$35,0),MATCH(LMP_BY_NODE!$A28,DA_LMP_Basis!$C$23:$AF$23,0)))</f>
        <v>194.43907348096269</v>
      </c>
      <c r="JT28" s="30">
        <f>ENERGY_PRICING!JV$20*(1+INDEX(DA_LMP_Basis!$C$23:$AF$35,MATCH(LMP_BY_NODE!JT$1,DA_LMP_Basis!$C$23:$C$35,0),MATCH(LMP_BY_NODE!$A28,DA_LMP_Basis!$C$23:$AF$23,0)))</f>
        <v>168.01748826386921</v>
      </c>
      <c r="JU28" s="30">
        <f>ENERGY_PRICING!JW$20*(1+INDEX(DA_LMP_Basis!$C$23:$AF$35,MATCH(LMP_BY_NODE!JU$1,DA_LMP_Basis!$C$23:$C$35,0),MATCH(LMP_BY_NODE!$A28,DA_LMP_Basis!$C$23:$AF$23,0)))</f>
        <v>106.70172958611074</v>
      </c>
      <c r="JV28" s="30">
        <f>ENERGY_PRICING!JX$20*(1+INDEX(DA_LMP_Basis!$C$23:$AF$35,MATCH(LMP_BY_NODE!JV$1,DA_LMP_Basis!$C$23:$C$35,0),MATCH(LMP_BY_NODE!$A28,DA_LMP_Basis!$C$23:$AF$23,0)))</f>
        <v>83.581434987713664</v>
      </c>
      <c r="JW28" s="30">
        <f>ENERGY_PRICING!JY$20*(1+INDEX(DA_LMP_Basis!$C$23:$AF$35,MATCH(LMP_BY_NODE!JW$1,DA_LMP_Basis!$C$23:$C$35,0),MATCH(LMP_BY_NODE!$A28,DA_LMP_Basis!$C$23:$AF$23,0)))</f>
        <v>60.244105853149996</v>
      </c>
      <c r="JX28" s="30">
        <f>ENERGY_PRICING!JZ$20*(1+INDEX(DA_LMP_Basis!$C$23:$AF$35,MATCH(LMP_BY_NODE!JX$1,DA_LMP_Basis!$C$23:$C$35,0),MATCH(LMP_BY_NODE!$A28,DA_LMP_Basis!$C$23:$AF$23,0)))</f>
        <v>60.395808150906412</v>
      </c>
      <c r="JY28" s="30">
        <f>ENERGY_PRICING!KA$20*(1+INDEX(DA_LMP_Basis!$C$23:$AF$35,MATCH(LMP_BY_NODE!JY$1,DA_LMP_Basis!$C$23:$C$35,0),MATCH(LMP_BY_NODE!$A28,DA_LMP_Basis!$C$23:$AF$23,0)))</f>
        <v>80.376931158340284</v>
      </c>
      <c r="JZ28" s="30">
        <f>ENERGY_PRICING!KB$20*(1+INDEX(DA_LMP_Basis!$C$23:$AF$35,MATCH(LMP_BY_NODE!JZ$1,DA_LMP_Basis!$C$23:$C$35,0),MATCH(LMP_BY_NODE!$A28,DA_LMP_Basis!$C$23:$AF$23,0)))</f>
        <v>78.317948705093727</v>
      </c>
      <c r="KA28" s="30">
        <f>ENERGY_PRICING!KC$20*(1+INDEX(DA_LMP_Basis!$C$23:$AF$35,MATCH(LMP_BY_NODE!KA$1,DA_LMP_Basis!$C$23:$C$35,0),MATCH(LMP_BY_NODE!$A28,DA_LMP_Basis!$C$23:$AF$23,0)))</f>
        <v>59.015384768964374</v>
      </c>
      <c r="KB28" s="30">
        <f>ENERGY_PRICING!KD$20*(1+INDEX(DA_LMP_Basis!$C$23:$AF$35,MATCH(LMP_BY_NODE!KB$1,DA_LMP_Basis!$C$23:$C$35,0),MATCH(LMP_BY_NODE!$A28,DA_LMP_Basis!$C$23:$AF$23,0)))</f>
        <v>56.19174069540464</v>
      </c>
      <c r="KC28" s="30">
        <f>ENERGY_PRICING!KE$20*(1+INDEX(DA_LMP_Basis!$C$23:$AF$35,MATCH(LMP_BY_NODE!KC$1,DA_LMP_Basis!$C$23:$C$35,0),MATCH(LMP_BY_NODE!$A28,DA_LMP_Basis!$C$23:$AF$23,0)))</f>
        <v>70.203154994210465</v>
      </c>
      <c r="KD28" s="30">
        <f>ENERGY_PRICING!KF$20*(1+INDEX(DA_LMP_Basis!$C$23:$AF$35,MATCH(LMP_BY_NODE!KD$1,DA_LMP_Basis!$C$23:$C$35,0),MATCH(LMP_BY_NODE!$A28,DA_LMP_Basis!$C$23:$AF$23,0)))</f>
        <v>104.89416642671203</v>
      </c>
      <c r="KE28" s="30">
        <f>ENERGY_PRICING!KG$20*(1+INDEX(DA_LMP_Basis!$C$23:$AF$35,MATCH(LMP_BY_NODE!KE$1,DA_LMP_Basis!$C$23:$C$35,0),MATCH(LMP_BY_NODE!$A28,DA_LMP_Basis!$C$23:$AF$23,0)))</f>
        <v>195.9775415168248</v>
      </c>
      <c r="KF28" s="30">
        <f>ENERGY_PRICING!KH$20*(1+INDEX(DA_LMP_Basis!$C$23:$AF$35,MATCH(LMP_BY_NODE!KF$1,DA_LMP_Basis!$C$23:$C$35,0),MATCH(LMP_BY_NODE!$A28,DA_LMP_Basis!$C$23:$AF$23,0)))</f>
        <v>169.37419255241784</v>
      </c>
      <c r="KG28" s="30">
        <f>ENERGY_PRICING!KI$20*(1+INDEX(DA_LMP_Basis!$C$23:$AF$35,MATCH(LMP_BY_NODE!KG$1,DA_LMP_Basis!$C$23:$C$35,0),MATCH(LMP_BY_NODE!$A28,DA_LMP_Basis!$C$23:$AF$23,0)))</f>
        <v>108.31927421882479</v>
      </c>
      <c r="KH28" s="30">
        <f>ENERGY_PRICING!KJ$20*(1+INDEX(DA_LMP_Basis!$C$23:$AF$35,MATCH(LMP_BY_NODE!KH$1,DA_LMP_Basis!$C$23:$C$35,0),MATCH(LMP_BY_NODE!$A28,DA_LMP_Basis!$C$23:$AF$23,0)))</f>
        <v>86.176165620398535</v>
      </c>
      <c r="KI28" s="30">
        <f>ENERGY_PRICING!KK$20*(1+INDEX(DA_LMP_Basis!$C$23:$AF$35,MATCH(LMP_BY_NODE!KI$1,DA_LMP_Basis!$C$23:$C$35,0),MATCH(LMP_BY_NODE!$A28,DA_LMP_Basis!$C$23:$AF$23,0)))</f>
        <v>62.221062518400032</v>
      </c>
      <c r="KJ28" s="30">
        <f>ENERGY_PRICING!KL$20*(1+INDEX(DA_LMP_Basis!$C$23:$AF$35,MATCH(LMP_BY_NODE!KJ$1,DA_LMP_Basis!$C$23:$C$35,0),MATCH(LMP_BY_NODE!$A28,DA_LMP_Basis!$C$23:$AF$23,0)))</f>
        <v>62.442182437478422</v>
      </c>
      <c r="KK28" s="30">
        <f>ENERGY_PRICING!KM$20*(1+INDEX(DA_LMP_Basis!$C$23:$AF$35,MATCH(LMP_BY_NODE!KK$1,DA_LMP_Basis!$C$23:$C$35,0),MATCH(LMP_BY_NODE!$A28,DA_LMP_Basis!$C$23:$AF$23,0)))</f>
        <v>83.092253620836004</v>
      </c>
      <c r="KL28" s="30">
        <f>ENERGY_PRICING!KN$20*(1+INDEX(DA_LMP_Basis!$C$23:$AF$35,MATCH(LMP_BY_NODE!KL$1,DA_LMP_Basis!$C$23:$C$35,0),MATCH(LMP_BY_NODE!$A28,DA_LMP_Basis!$C$23:$AF$23,0)))</f>
        <v>80.963713880136268</v>
      </c>
      <c r="KM28" s="30">
        <f>ENERGY_PRICING!KO$20*(1+INDEX(DA_LMP_Basis!$C$23:$AF$35,MATCH(LMP_BY_NODE!KM$1,DA_LMP_Basis!$C$23:$C$35,0),MATCH(LMP_BY_NODE!$A28,DA_LMP_Basis!$C$23:$AF$23,0)))</f>
        <v>60.832341352597957</v>
      </c>
      <c r="KN28" s="30">
        <f>ENERGY_PRICING!KP$20*(1+INDEX(DA_LMP_Basis!$C$23:$AF$35,MATCH(LMP_BY_NODE!KN$1,DA_LMP_Basis!$C$23:$C$35,0),MATCH(LMP_BY_NODE!$A28,DA_LMP_Basis!$C$23:$AF$23,0)))</f>
        <v>57.921763359868208</v>
      </c>
      <c r="KO28" s="30">
        <f>ENERGY_PRICING!KQ$20*(1+INDEX(DA_LMP_Basis!$C$23:$AF$35,MATCH(LMP_BY_NODE!KO$1,DA_LMP_Basis!$C$23:$C$35,0),MATCH(LMP_BY_NODE!$A28,DA_LMP_Basis!$C$23:$AF$23,0)))</f>
        <v>71.162382168713222</v>
      </c>
      <c r="KP28" s="30">
        <f>ENERGY_PRICING!KR$20*(1+INDEX(DA_LMP_Basis!$C$23:$AF$35,MATCH(LMP_BY_NODE!KP$1,DA_LMP_Basis!$C$23:$C$35,0),MATCH(LMP_BY_NODE!$A28,DA_LMP_Basis!$C$23:$AF$23,0)))</f>
        <v>106.19841904273203</v>
      </c>
      <c r="KQ28" s="30">
        <f>ENERGY_PRICING!KS$20*(1+INDEX(DA_LMP_Basis!$C$23:$AF$35,MATCH(LMP_BY_NODE!KQ$1,DA_LMP_Basis!$C$23:$C$35,0),MATCH(LMP_BY_NODE!$A28,DA_LMP_Basis!$C$23:$AF$23,0)))</f>
        <v>197.45446671398611</v>
      </c>
      <c r="KR28" s="30">
        <f>ENERGY_PRICING!KT$20*(1+INDEX(DA_LMP_Basis!$C$23:$AF$35,MATCH(LMP_BY_NODE!KR$1,DA_LMP_Basis!$C$23:$C$35,0),MATCH(LMP_BY_NODE!$A28,DA_LMP_Basis!$C$23:$AF$23,0)))</f>
        <v>170.67662503859648</v>
      </c>
      <c r="KS28" s="30">
        <f>ENERGY_PRICING!KU$20*(1+INDEX(DA_LMP_Basis!$C$23:$AF$35,MATCH(LMP_BY_NODE!KS$1,DA_LMP_Basis!$C$23:$C$35,0),MATCH(LMP_BY_NODE!$A28,DA_LMP_Basis!$C$23:$AF$23,0)))</f>
        <v>109.87211273733818</v>
      </c>
      <c r="KT28" s="30">
        <f>ENERGY_PRICING!KV$20*(1+INDEX(DA_LMP_Basis!$C$23:$AF$35,MATCH(LMP_BY_NODE!KT$1,DA_LMP_Basis!$C$23:$C$35,0),MATCH(LMP_BY_NODE!$A28,DA_LMP_Basis!$C$23:$AF$23,0)))</f>
        <v>88.66710008372722</v>
      </c>
      <c r="KU28" s="30">
        <f>ENERGY_PRICING!KW$20*(1+INDEX(DA_LMP_Basis!$C$23:$AF$35,MATCH(LMP_BY_NODE!KU$1,DA_LMP_Basis!$C$23:$C$35,0),MATCH(LMP_BY_NODE!$A28,DA_LMP_Basis!$C$23:$AF$23,0)))</f>
        <v>64.11893562628525</v>
      </c>
      <c r="KV28" s="30">
        <f>ENERGY_PRICING!KX$20*(1+INDEX(DA_LMP_Basis!$C$23:$AF$35,MATCH(LMP_BY_NODE!KV$1,DA_LMP_Basis!$C$23:$C$35,0),MATCH(LMP_BY_NODE!$A28,DA_LMP_Basis!$C$23:$AF$23,0)))</f>
        <v>64.406696276056522</v>
      </c>
      <c r="KW28" s="30">
        <f>ENERGY_PRICING!KY$20*(1+INDEX(DA_LMP_Basis!$C$23:$AF$35,MATCH(LMP_BY_NODE!KW$1,DA_LMP_Basis!$C$23:$C$35,0),MATCH(LMP_BY_NODE!$A28,DA_LMP_Basis!$C$23:$AF$23,0)))</f>
        <v>85.698955918053798</v>
      </c>
      <c r="KX28" s="30">
        <f>ENERGY_PRICING!KZ$20*(1+INDEX(DA_LMP_Basis!$C$23:$AF$35,MATCH(LMP_BY_NODE!KX$1,DA_LMP_Basis!$C$23:$C$35,0),MATCH(LMP_BY_NODE!$A28,DA_LMP_Basis!$C$23:$AF$23,0)))</f>
        <v>83.503641367549051</v>
      </c>
      <c r="KY28" s="30">
        <f>ENERGY_PRICING!LA$20*(1+INDEX(DA_LMP_Basis!$C$23:$AF$35,MATCH(LMP_BY_NODE!KY$1,DA_LMP_Basis!$C$23:$C$35,0),MATCH(LMP_BY_NODE!$A28,DA_LMP_Basis!$C$23:$AF$23,0)))</f>
        <v>62.576614810325495</v>
      </c>
      <c r="KZ28" s="30">
        <f>ENERGY_PRICING!LB$20*(1+INDEX(DA_LMP_Basis!$C$23:$AF$35,MATCH(LMP_BY_NODE!KZ$1,DA_LMP_Basis!$C$23:$C$35,0),MATCH(LMP_BY_NODE!$A28,DA_LMP_Basis!$C$23:$AF$23,0)))</f>
        <v>59.582580487846116</v>
      </c>
      <c r="LA28" s="30">
        <f>ENERGY_PRICING!LC$20*(1+INDEX(DA_LMP_Basis!$C$23:$AF$35,MATCH(LMP_BY_NODE!LA$1,DA_LMP_Basis!$C$23:$C$35,0),MATCH(LMP_BY_NODE!$A28,DA_LMP_Basis!$C$23:$AF$23,0)))</f>
        <v>72.083237689140759</v>
      </c>
      <c r="LB28" s="30">
        <f>ENERGY_PRICING!LD$20*(1+INDEX(DA_LMP_Basis!$C$23:$AF$35,MATCH(LMP_BY_NODE!LB$1,DA_LMP_Basis!$C$23:$C$35,0),MATCH(LMP_BY_NODE!$A28,DA_LMP_Basis!$C$23:$AF$23,0)))</f>
        <v>107.45049806365498</v>
      </c>
      <c r="LC28" s="30">
        <f>ENERGY_PRICING!LE$20*(1+INDEX(DA_LMP_Basis!$C$23:$AF$35,MATCH(LMP_BY_NODE!LC$1,DA_LMP_Basis!$C$23:$C$35,0),MATCH(LMP_BY_NODE!$A28,DA_LMP_Basis!$C$23:$AF$23,0)))</f>
        <v>199.0705349272969</v>
      </c>
      <c r="LD28" s="30">
        <f>ENERGY_PRICING!LF$20*(1+INDEX(DA_LMP_Basis!$C$23:$AF$35,MATCH(LMP_BY_NODE!LD$1,DA_LMP_Basis!$C$23:$C$35,0),MATCH(LMP_BY_NODE!$A28,DA_LMP_Basis!$C$23:$AF$23,0)))</f>
        <v>172.10176135893428</v>
      </c>
      <c r="LE28" s="30">
        <f>ENERGY_PRICING!LG$20*(1+INDEX(DA_LMP_Basis!$C$23:$AF$35,MATCH(LMP_BY_NODE!LE$1,DA_LMP_Basis!$C$23:$C$35,0),MATCH(LMP_BY_NODE!$A28,DA_LMP_Basis!$C$23:$AF$23,0)))</f>
        <v>111.57124616332172</v>
      </c>
      <c r="LF28" s="30">
        <f>ENERGY_PRICING!LH$20*(1+INDEX(DA_LMP_Basis!$C$23:$AF$35,MATCH(LMP_BY_NODE!LF$1,DA_LMP_Basis!$C$23:$C$35,0),MATCH(LMP_BY_NODE!$A28,DA_LMP_Basis!$C$23:$AF$23,0)))</f>
        <v>91.392708676066917</v>
      </c>
      <c r="LG28" s="30">
        <f>ENERGY_PRICING!LI$20*(1+INDEX(DA_LMP_Basis!$C$23:$AF$35,MATCH(LMP_BY_NODE!LG$1,DA_LMP_Basis!$C$23:$C$35,0),MATCH(LMP_BY_NODE!$A28,DA_LMP_Basis!$C$23:$AF$23,0)))</f>
        <v>66.195609792617958</v>
      </c>
      <c r="LH28" s="30">
        <f>ENERGY_PRICING!LJ$20*(1+INDEX(DA_LMP_Basis!$C$23:$AF$35,MATCH(LMP_BY_NODE!LH$1,DA_LMP_Basis!$C$23:$C$35,0),MATCH(LMP_BY_NODE!$A28,DA_LMP_Basis!$C$23:$AF$23,0)))</f>
        <v>66.556289481749829</v>
      </c>
      <c r="LI28" s="30">
        <f>ENERGY_PRICING!LK$20*(1+INDEX(DA_LMP_Basis!$C$23:$AF$35,MATCH(LMP_BY_NODE!LI$1,DA_LMP_Basis!$C$23:$C$35,0),MATCH(LMP_BY_NODE!$A28,DA_LMP_Basis!$C$23:$AF$23,0)))</f>
        <v>88.551238980320377</v>
      </c>
      <c r="LJ28" s="30">
        <f>ENERGY_PRICING!LL$20*(1+INDEX(DA_LMP_Basis!$C$23:$AF$35,MATCH(LMP_BY_NODE!LJ$1,DA_LMP_Basis!$C$23:$C$35,0),MATCH(LMP_BY_NODE!$A28,DA_LMP_Basis!$C$23:$AF$23,0)))</f>
        <v>86.282858679577799</v>
      </c>
      <c r="LK28" s="30">
        <f>ENERGY_PRICING!LM$20*(1+INDEX(DA_LMP_Basis!$C$23:$AF$35,MATCH(LMP_BY_NODE!LK$1,DA_LMP_Basis!$C$23:$C$35,0),MATCH(LMP_BY_NODE!$A28,DA_LMP_Basis!$C$23:$AF$23,0)))</f>
        <v>64.485218506554077</v>
      </c>
      <c r="LL28" s="30">
        <f>ENERGY_PRICING!LN$20*(1+INDEX(DA_LMP_Basis!$C$23:$AF$35,MATCH(LMP_BY_NODE!LL$1,DA_LMP_Basis!$C$23:$C$35,0),MATCH(LMP_BY_NODE!$A28,DA_LMP_Basis!$C$23:$AF$23,0)))</f>
        <v>61.399865326513613</v>
      </c>
      <c r="LM28" s="30">
        <f>ENERGY_PRICING!LO$20*(1+INDEX(DA_LMP_Basis!$C$23:$AF$35,MATCH(LMP_BY_NODE!LM$1,DA_LMP_Basis!$C$23:$C$35,0),MATCH(LMP_BY_NODE!$A28,DA_LMP_Basis!$C$23:$AF$23,0)))</f>
        <v>73.090848188626452</v>
      </c>
      <c r="LN28" s="30">
        <f>ENERGY_PRICING!LP$20*(1+INDEX(DA_LMP_Basis!$C$23:$AF$35,MATCH(LMP_BY_NODE!LN$1,DA_LMP_Basis!$C$23:$C$35,0),MATCH(LMP_BY_NODE!$A28,DA_LMP_Basis!$C$23:$AF$23,0)))</f>
        <v>108.82053705422535</v>
      </c>
      <c r="LO28" s="30">
        <f>ENERGY_PRICING!LQ$20*(1+INDEX(DA_LMP_Basis!$C$23:$AF$35,MATCH(LMP_BY_NODE!LO$1,DA_LMP_Basis!$C$23:$C$35,0),MATCH(LMP_BY_NODE!$A28,DA_LMP_Basis!$C$23:$AF$23,0)))</f>
        <v>200.72731261159976</v>
      </c>
      <c r="LP28" s="30">
        <f>ENERGY_PRICING!LR$20*(1+INDEX(DA_LMP_Basis!$C$23:$AF$35,MATCH(LMP_BY_NODE!LP$1,DA_LMP_Basis!$C$23:$C$35,0),MATCH(LMP_BY_NODE!$A28,DA_LMP_Basis!$C$23:$AF$23,0)))</f>
        <v>173.56279749167774</v>
      </c>
      <c r="LQ28" s="30">
        <f>ENERGY_PRICING!LS$20*(1+INDEX(DA_LMP_Basis!$C$23:$AF$35,MATCH(LMP_BY_NODE!LQ$1,DA_LMP_Basis!$C$23:$C$35,0),MATCH(LMP_BY_NODE!$A28,DA_LMP_Basis!$C$23:$AF$23,0)))</f>
        <v>113.31318150963702</v>
      </c>
      <c r="LR28" s="30">
        <f>ENERGY_PRICING!LT$20*(1+INDEX(DA_LMP_Basis!$C$23:$AF$35,MATCH(LMP_BY_NODE!LR$1,DA_LMP_Basis!$C$23:$C$35,0),MATCH(LMP_BY_NODE!$A28,DA_LMP_Basis!$C$23:$AF$23,0)))</f>
        <v>94.186976550862511</v>
      </c>
      <c r="LS28" s="30">
        <f>ENERGY_PRICING!LU$20*(1+INDEX(DA_LMP_Basis!$C$23:$AF$35,MATCH(LMP_BY_NODE!LS$1,DA_LMP_Basis!$C$23:$C$35,0),MATCH(LMP_BY_NODE!$A28,DA_LMP_Basis!$C$23:$AF$23,0)))</f>
        <v>68.324596297030226</v>
      </c>
      <c r="LT28" s="30">
        <f>ENERGY_PRICING!LV$20*(1+INDEX(DA_LMP_Basis!$C$23:$AF$35,MATCH(LMP_BY_NODE!LT$1,DA_LMP_Basis!$C$23:$C$35,0),MATCH(LMP_BY_NODE!$A28,DA_LMP_Basis!$C$23:$AF$23,0)))</f>
        <v>68.760031888282086</v>
      </c>
      <c r="LU28" s="30">
        <f>ENERGY_PRICING!LW$20*(1+INDEX(DA_LMP_Basis!$C$23:$AF$35,MATCH(LMP_BY_NODE!LU$1,DA_LMP_Basis!$C$23:$C$35,0),MATCH(LMP_BY_NODE!$A28,DA_LMP_Basis!$C$23:$AF$23,0)))</f>
        <v>91.475372310804758</v>
      </c>
      <c r="LV28" s="30">
        <f>ENERGY_PRICING!LX$20*(1+INDEX(DA_LMP_Basis!$C$23:$AF$35,MATCH(LMP_BY_NODE!LV$1,DA_LMP_Basis!$C$23:$C$35,0),MATCH(LMP_BY_NODE!$A28,DA_LMP_Basis!$C$23:$AF$23,0)))</f>
        <v>89.132085701353276</v>
      </c>
      <c r="LW28" s="30">
        <f>ENERGY_PRICING!LY$20*(1+INDEX(DA_LMP_Basis!$C$23:$AF$35,MATCH(LMP_BY_NODE!LW$1,DA_LMP_Basis!$C$23:$C$35,0),MATCH(LMP_BY_NODE!$A28,DA_LMP_Basis!$C$23:$AF$23,0)))</f>
        <v>66.441900771599919</v>
      </c>
      <c r="LX28" s="30">
        <f>ENERGY_PRICING!LZ$20*(1+INDEX(DA_LMP_Basis!$C$23:$AF$35,MATCH(LMP_BY_NODE!LX$1,DA_LMP_Basis!$C$23:$C$35,0),MATCH(LMP_BY_NODE!$A28,DA_LMP_Basis!$C$23:$AF$23,0)))</f>
        <v>63.262928371704064</v>
      </c>
      <c r="LY28" s="30">
        <f>ENERGY_PRICING!MA$20*(1+INDEX(DA_LMP_Basis!$C$23:$AF$35,MATCH(LMP_BY_NODE!LY$1,DA_LMP_Basis!$C$23:$C$35,0),MATCH(LMP_BY_NODE!$A28,DA_LMP_Basis!$C$23:$AF$23,0)))</f>
        <v>74.123840840958351</v>
      </c>
      <c r="LZ28" s="30">
        <f>ENERGY_PRICING!MB$20*(1+INDEX(DA_LMP_Basis!$C$23:$AF$35,MATCH(LMP_BY_NODE!LZ$1,DA_LMP_Basis!$C$23:$C$35,0),MATCH(LMP_BY_NODE!$A28,DA_LMP_Basis!$C$23:$AF$23,0)))</f>
        <v>110.2250879311662</v>
      </c>
      <c r="MA28" s="30">
        <f>ENERGY_PRICING!MC$20*(1+INDEX(DA_LMP_Basis!$C$23:$AF$35,MATCH(LMP_BY_NODE!MA$1,DA_LMP_Basis!$C$23:$C$35,0),MATCH(LMP_BY_NODE!$A28,DA_LMP_Basis!$C$23:$AF$23,0)))</f>
        <v>202.93009127915826</v>
      </c>
      <c r="MB28" s="30">
        <f>ENERGY_PRICING!MD$20*(1+INDEX(DA_LMP_Basis!$C$23:$AF$35,MATCH(LMP_BY_NODE!MB$1,DA_LMP_Basis!$C$23:$C$35,0),MATCH(LMP_BY_NODE!$A28,DA_LMP_Basis!$C$23:$AF$23,0)))</f>
        <v>175.50532681002358</v>
      </c>
      <c r="MC28" s="30">
        <f>ENERGY_PRICING!ME$20*(1+INDEX(DA_LMP_Basis!$C$23:$AF$35,MATCH(LMP_BY_NODE!MC$1,DA_LMP_Basis!$C$23:$C$35,0),MATCH(LMP_BY_NODE!$A28,DA_LMP_Basis!$C$23:$AF$23,0)))</f>
        <v>115.62918205544592</v>
      </c>
      <c r="MD28" s="30">
        <f>ENERGY_PRICING!MF$20*(1+INDEX(DA_LMP_Basis!$C$23:$AF$35,MATCH(LMP_BY_NODE!MD$1,DA_LMP_Basis!$C$23:$C$35,0),MATCH(LMP_BY_NODE!$A28,DA_LMP_Basis!$C$23:$AF$23,0)))</f>
        <v>97.902112096422272</v>
      </c>
      <c r="ME28" s="30">
        <f>ENERGY_PRICING!MG$20*(1+INDEX(DA_LMP_Basis!$C$23:$AF$35,MATCH(LMP_BY_NODE!ME$1,DA_LMP_Basis!$C$23:$C$35,0),MATCH(LMP_BY_NODE!$A28,DA_LMP_Basis!$C$23:$AF$23,0)))</f>
        <v>71.155203022284752</v>
      </c>
      <c r="MF28" s="30">
        <f>ENERGY_PRICING!MH$20*(1+INDEX(DA_LMP_Basis!$C$23:$AF$35,MATCH(LMP_BY_NODE!MF$1,DA_LMP_Basis!$C$23:$C$35,0),MATCH(LMP_BY_NODE!$A28,DA_LMP_Basis!$C$23:$AF$23,0)))</f>
        <v>71.690030769783178</v>
      </c>
      <c r="MG28" s="30">
        <f>ENERGY_PRICING!MI$20*(1+INDEX(DA_LMP_Basis!$C$23:$AF$35,MATCH(LMP_BY_NODE!MG$1,DA_LMP_Basis!$C$23:$C$35,0),MATCH(LMP_BY_NODE!$A28,DA_LMP_Basis!$C$23:$AF$23,0)))</f>
        <v>95.36317124877641</v>
      </c>
      <c r="MH28" s="30">
        <f>ENERGY_PRICING!MJ$20*(1+INDEX(DA_LMP_Basis!$C$23:$AF$35,MATCH(LMP_BY_NODE!MH$1,DA_LMP_Basis!$C$23:$C$35,0),MATCH(LMP_BY_NODE!$A28,DA_LMP_Basis!$C$23:$AF$23,0)))</f>
        <v>92.920292509099596</v>
      </c>
      <c r="MI28" s="30">
        <f>ENERGY_PRICING!MK$20*(1+INDEX(DA_LMP_Basis!$C$23:$AF$35,MATCH(LMP_BY_NODE!MI$1,DA_LMP_Basis!$C$23:$C$35,0),MATCH(LMP_BY_NODE!$A28,DA_LMP_Basis!$C$23:$AF$23,0)))</f>
        <v>69.043419366079704</v>
      </c>
      <c r="MJ28" s="30">
        <f>ENERGY_PRICING!ML$20*(1+INDEX(DA_LMP_Basis!$C$23:$AF$35,MATCH(LMP_BY_NODE!MJ$1,DA_LMP_Basis!$C$23:$C$35,0),MATCH(LMP_BY_NODE!$A28,DA_LMP_Basis!$C$23:$AF$23,0)))</f>
        <v>65.739974973154986</v>
      </c>
      <c r="MK28" s="30">
        <f>ENERGY_PRICING!MM$20*(1+INDEX(DA_LMP_Basis!$C$23:$AF$35,MATCH(LMP_BY_NODE!MK$1,DA_LMP_Basis!$C$23:$C$35,0),MATCH(LMP_BY_NODE!$A28,DA_LMP_Basis!$C$23:$AF$23,0)))</f>
        <v>75.497262392841975</v>
      </c>
      <c r="ML28" s="30">
        <f>ENERGY_PRICING!MN$20*(1+INDEX(DA_LMP_Basis!$C$23:$AF$35,MATCH(LMP_BY_NODE!ML$1,DA_LMP_Basis!$C$23:$C$35,0),MATCH(LMP_BY_NODE!$A28,DA_LMP_Basis!$C$23:$AF$23,0)))</f>
        <v>112.09251694022346</v>
      </c>
      <c r="MM28" s="30">
        <f>ENERGY_PRICING!MO$20*(1+INDEX(DA_LMP_Basis!$C$23:$AF$35,MATCH(LMP_BY_NODE!MM$1,DA_LMP_Basis!$C$23:$C$35,0),MATCH(LMP_BY_NODE!$A28,DA_LMP_Basis!$C$23:$AF$23,0)))</f>
        <v>204.46136439208146</v>
      </c>
      <c r="MN28" s="30">
        <f>ENERGY_PRICING!MP$20*(1+INDEX(DA_LMP_Basis!$C$23:$AF$35,MATCH(LMP_BY_NODE!MN$1,DA_LMP_Basis!$C$23:$C$35,0),MATCH(LMP_BY_NODE!$A28,DA_LMP_Basis!$C$23:$AF$23,0)))</f>
        <v>176.85568622654401</v>
      </c>
      <c r="MO28" s="30">
        <f>ENERGY_PRICING!MQ$20*(1+INDEX(DA_LMP_Basis!$C$23:$AF$35,MATCH(LMP_BY_NODE!MO$1,DA_LMP_Basis!$C$23:$C$35,0),MATCH(LMP_BY_NODE!$A28,DA_LMP_Basis!$C$23:$AF$23,0)))</f>
        <v>117.23916194926947</v>
      </c>
      <c r="MP28" s="30">
        <f>ENERGY_PRICING!MR$20*(1+INDEX(DA_LMP_Basis!$C$23:$AF$35,MATCH(LMP_BY_NODE!MP$1,DA_LMP_Basis!$C$23:$C$35,0),MATCH(LMP_BY_NODE!$A28,DA_LMP_Basis!$C$23:$AF$23,0)))</f>
        <v>100.48470800383872</v>
      </c>
      <c r="MQ28" s="30">
        <f>ENERGY_PRICING!MS$20*(1+INDEX(DA_LMP_Basis!$C$23:$AF$35,MATCH(LMP_BY_NODE!MQ$1,DA_LMP_Basis!$C$23:$C$35,0),MATCH(LMP_BY_NODE!$A28,DA_LMP_Basis!$C$23:$AF$23,0)))</f>
        <v>73.122914093522752</v>
      </c>
      <c r="MR28" s="30">
        <f>ENERGY_PRICING!MT$20*(1+INDEX(DA_LMP_Basis!$C$23:$AF$35,MATCH(LMP_BY_NODE!MR$1,DA_LMP_Basis!$C$23:$C$35,0),MATCH(LMP_BY_NODE!$A28,DA_LMP_Basis!$C$23:$AF$23,0)))</f>
        <v>73.726834818330801</v>
      </c>
      <c r="MS28" s="30">
        <f>ENERGY_PRICING!MU$20*(1+INDEX(DA_LMP_Basis!$C$23:$AF$35,MATCH(LMP_BY_NODE!MS$1,DA_LMP_Basis!$C$23:$C$35,0),MATCH(LMP_BY_NODE!$A28,DA_LMP_Basis!$C$23:$AF$23,0)))</f>
        <v>98.065795016585852</v>
      </c>
      <c r="MT28" s="30">
        <f>ENERGY_PRICING!MV$20*(1+INDEX(DA_LMP_Basis!$C$23:$AF$35,MATCH(LMP_BY_NODE!MT$1,DA_LMP_Basis!$C$23:$C$35,0),MATCH(LMP_BY_NODE!$A28,DA_LMP_Basis!$C$23:$AF$23,0)))</f>
        <v>95.55368428664201</v>
      </c>
      <c r="MU28" s="30">
        <f>ENERGY_PRICING!MW$20*(1+INDEX(DA_LMP_Basis!$C$23:$AF$35,MATCH(LMP_BY_NODE!MU$1,DA_LMP_Basis!$C$23:$C$35,0),MATCH(LMP_BY_NODE!$A28,DA_LMP_Basis!$C$23:$AF$23,0)))</f>
        <v>70.851878624908437</v>
      </c>
      <c r="MV28" s="30">
        <f>ENERGY_PRICING!MX$20*(1+INDEX(DA_LMP_Basis!$C$23:$AF$35,MATCH(LMP_BY_NODE!MV$1,DA_LMP_Basis!$C$23:$C$35,0),MATCH(LMP_BY_NODE!$A28,DA_LMP_Basis!$C$23:$AF$23,0)))</f>
        <v>67.461906874948653</v>
      </c>
      <c r="MW28" s="30">
        <f>ENERGY_PRICING!MY$20*(1+INDEX(DA_LMP_Basis!$C$23:$AF$35,MATCH(LMP_BY_NODE!MW$1,DA_LMP_Basis!$C$23:$C$35,0),MATCH(LMP_BY_NODE!$A28,DA_LMP_Basis!$C$23:$AF$23,0)))</f>
        <v>76.452003568649545</v>
      </c>
      <c r="MX28" s="30">
        <f>ENERGY_PRICING!MZ$20*(1+INDEX(DA_LMP_Basis!$C$23:$AF$35,MATCH(LMP_BY_NODE!MX$1,DA_LMP_Basis!$C$23:$C$35,0),MATCH(LMP_BY_NODE!$A28,DA_LMP_Basis!$C$23:$AF$23,0)))</f>
        <v>113.39066998391151</v>
      </c>
    </row>
    <row r="29" spans="1:362" x14ac:dyDescent="0.25">
      <c r="A29" s="1">
        <v>4013</v>
      </c>
      <c r="B29" s="1" t="s">
        <v>63</v>
      </c>
      <c r="C29" s="30">
        <f>ENERGY_PRICING!E$19*(1+INDEX(DA_LMP_Basis!$C$23:$AF$35,MATCH(LMP_BY_NODE!C$1,DA_LMP_Basis!$C$23:$C$35,0),MATCH(LMP_BY_NODE!$A29,DA_LMP_Basis!$C$23:$AF$23,0)))</f>
        <v>50.942361570044937</v>
      </c>
      <c r="D29" s="30">
        <f>ENERGY_PRICING!F$19*(1+INDEX(DA_LMP_Basis!$C$23:$AF$35,MATCH(LMP_BY_NODE!D$1,DA_LMP_Basis!$C$23:$C$35,0),MATCH(LMP_BY_NODE!$A29,DA_LMP_Basis!$C$23:$AF$23,0)))</f>
        <v>46.712779765687607</v>
      </c>
      <c r="E29" s="30">
        <f>ENERGY_PRICING!G$19*(1+INDEX(DA_LMP_Basis!$C$23:$AF$35,MATCH(LMP_BY_NODE!E$1,DA_LMP_Basis!$C$23:$C$35,0),MATCH(LMP_BY_NODE!$A29,DA_LMP_Basis!$C$23:$AF$23,0)))</f>
        <v>35.299352297263958</v>
      </c>
      <c r="F29" s="30">
        <f>ENERGY_PRICING!H$19*(1+INDEX(DA_LMP_Basis!$C$23:$AF$35,MATCH(LMP_BY_NODE!F$1,DA_LMP_Basis!$C$23:$C$35,0),MATCH(LMP_BY_NODE!$A29,DA_LMP_Basis!$C$23:$AF$23,0)))</f>
        <v>39.633073564361901</v>
      </c>
      <c r="G29" s="30">
        <f>ENERGY_PRICING!I$19*(1+INDEX(DA_LMP_Basis!$C$23:$AF$35,MATCH(LMP_BY_NODE!G$1,DA_LMP_Basis!$C$23:$C$35,0),MATCH(LMP_BY_NODE!$A29,DA_LMP_Basis!$C$23:$AF$23,0)))</f>
        <v>24.058369775503838</v>
      </c>
      <c r="H29" s="30">
        <f>ENERGY_PRICING!J$19*(1+INDEX(DA_LMP_Basis!$C$23:$AF$35,MATCH(LMP_BY_NODE!H$1,DA_LMP_Basis!$C$23:$C$35,0),MATCH(LMP_BY_NODE!$A29,DA_LMP_Basis!$C$23:$AF$23,0)))</f>
        <v>27.357795001364082</v>
      </c>
      <c r="I29" s="30">
        <f>ENERGY_PRICING!K$19*(1+INDEX(DA_LMP_Basis!$C$23:$AF$35,MATCH(LMP_BY_NODE!I$1,DA_LMP_Basis!$C$23:$C$35,0),MATCH(LMP_BY_NODE!$A29,DA_LMP_Basis!$C$23:$AF$23,0)))</f>
        <v>40.993278660447061</v>
      </c>
      <c r="J29" s="30">
        <f>ENERGY_PRICING!L$19*(1+INDEX(DA_LMP_Basis!$C$23:$AF$35,MATCH(LMP_BY_NODE!J$1,DA_LMP_Basis!$C$23:$C$35,0),MATCH(LMP_BY_NODE!$A29,DA_LMP_Basis!$C$23:$AF$23,0)))</f>
        <v>48.453730179081482</v>
      </c>
      <c r="K29" s="30">
        <f>ENERGY_PRICING!M$19*(1+INDEX(DA_LMP_Basis!$C$23:$AF$35,MATCH(LMP_BY_NODE!K$1,DA_LMP_Basis!$C$23:$C$35,0),MATCH(LMP_BY_NODE!$A29,DA_LMP_Basis!$C$23:$AF$23,0)))</f>
        <v>43.155249694698213</v>
      </c>
      <c r="L29" s="30">
        <f>ENERGY_PRICING!N$19*(1+INDEX(DA_LMP_Basis!$C$23:$AF$35,MATCH(LMP_BY_NODE!L$1,DA_LMP_Basis!$C$23:$C$35,0),MATCH(LMP_BY_NODE!$A29,DA_LMP_Basis!$C$23:$AF$23,0)))</f>
        <v>51.965403206849302</v>
      </c>
      <c r="M29" s="30">
        <f>ENERGY_PRICING!O$19*(1+INDEX(DA_LMP_Basis!$C$23:$AF$35,MATCH(LMP_BY_NODE!M$1,DA_LMP_Basis!$C$23:$C$35,0),MATCH(LMP_BY_NODE!$A29,DA_LMP_Basis!$C$23:$AF$23,0)))</f>
        <v>80.68438592846087</v>
      </c>
      <c r="N29" s="30">
        <f>ENERGY_PRICING!P$19*(1+INDEX(DA_LMP_Basis!$C$23:$AF$35,MATCH(LMP_BY_NODE!N$1,DA_LMP_Basis!$C$23:$C$35,0),MATCH(LMP_BY_NODE!$A29,DA_LMP_Basis!$C$23:$AF$23,0)))</f>
        <v>140.30121374772878</v>
      </c>
      <c r="O29" s="30">
        <f>ENERGY_PRICING!Q$19*(1+INDEX(DA_LMP_Basis!$C$23:$AF$35,MATCH(LMP_BY_NODE!O$1,DA_LMP_Basis!$C$23:$C$35,0),MATCH(LMP_BY_NODE!$A29,DA_LMP_Basis!$C$23:$AF$23,0)))</f>
        <v>145.07005547729628</v>
      </c>
      <c r="P29" s="30">
        <f>ENERGY_PRICING!R$19*(1+INDEX(DA_LMP_Basis!$C$23:$AF$35,MATCH(LMP_BY_NODE!P$1,DA_LMP_Basis!$C$23:$C$35,0),MATCH(LMP_BY_NODE!$A29,DA_LMP_Basis!$C$23:$AF$23,0)))</f>
        <v>112.61518747754967</v>
      </c>
      <c r="Q29" s="30">
        <f>ENERGY_PRICING!S$19*(1+INDEX(DA_LMP_Basis!$C$23:$AF$35,MATCH(LMP_BY_NODE!Q$1,DA_LMP_Basis!$C$23:$C$35,0),MATCH(LMP_BY_NODE!$A29,DA_LMP_Basis!$C$23:$AF$23,0)))</f>
        <v>86.139299945524627</v>
      </c>
      <c r="R29" s="30">
        <f>ENERGY_PRICING!T$19*(1+INDEX(DA_LMP_Basis!$C$23:$AF$35,MATCH(LMP_BY_NODE!R$1,DA_LMP_Basis!$C$23:$C$35,0),MATCH(LMP_BY_NODE!$A29,DA_LMP_Basis!$C$23:$AF$23,0)))</f>
        <v>46.741179149274629</v>
      </c>
      <c r="S29" s="30">
        <f>ENERGY_PRICING!U$19*(1+INDEX(DA_LMP_Basis!$C$23:$AF$35,MATCH(LMP_BY_NODE!S$1,DA_LMP_Basis!$C$23:$C$35,0),MATCH(LMP_BY_NODE!$A29,DA_LMP_Basis!$C$23:$AF$23,0)))</f>
        <v>43.828662386518246</v>
      </c>
      <c r="T29" s="30">
        <f>ENERGY_PRICING!V$19*(1+INDEX(DA_LMP_Basis!$C$23:$AF$35,MATCH(LMP_BY_NODE!T$1,DA_LMP_Basis!$C$23:$C$35,0),MATCH(LMP_BY_NODE!$A29,DA_LMP_Basis!$C$23:$AF$23,0)))</f>
        <v>49.804039557852398</v>
      </c>
      <c r="U29" s="30">
        <f>ENERGY_PRICING!W$19*(1+INDEX(DA_LMP_Basis!$C$23:$AF$35,MATCH(LMP_BY_NODE!U$1,DA_LMP_Basis!$C$23:$C$35,0),MATCH(LMP_BY_NODE!$A29,DA_LMP_Basis!$C$23:$AF$23,0)))</f>
        <v>126.20853491521659</v>
      </c>
      <c r="V29" s="30">
        <f>ENERGY_PRICING!X$19*(1+INDEX(DA_LMP_Basis!$C$23:$AF$35,MATCH(LMP_BY_NODE!V$1,DA_LMP_Basis!$C$23:$C$35,0),MATCH(LMP_BY_NODE!$A29,DA_LMP_Basis!$C$23:$AF$23,0)))</f>
        <v>86.774444572589587</v>
      </c>
      <c r="W29" s="30">
        <f>ENERGY_PRICING!Y$19*(1+INDEX(DA_LMP_Basis!$C$23:$AF$35,MATCH(LMP_BY_NODE!W$1,DA_LMP_Basis!$C$23:$C$35,0),MATCH(LMP_BY_NODE!$A29,DA_LMP_Basis!$C$23:$AF$23,0)))</f>
        <v>90.837915928561983</v>
      </c>
      <c r="X29" s="30">
        <f>ENERGY_PRICING!Z$19*(1+INDEX(DA_LMP_Basis!$C$23:$AF$35,MATCH(LMP_BY_NODE!X$1,DA_LMP_Basis!$C$23:$C$35,0),MATCH(LMP_BY_NODE!$A29,DA_LMP_Basis!$C$23:$AF$23,0)))</f>
        <v>80.220096469219044</v>
      </c>
      <c r="Y29" s="30">
        <f>ENERGY_PRICING!AA$19*(1+INDEX(DA_LMP_Basis!$C$23:$AF$35,MATCH(LMP_BY_NODE!Y$1,DA_LMP_Basis!$C$23:$C$35,0),MATCH(LMP_BY_NODE!$A29,DA_LMP_Basis!$C$23:$AF$23,0)))</f>
        <v>133.78881702018901</v>
      </c>
      <c r="Z29" s="30">
        <f>ENERGY_PRICING!AB$19*(1+INDEX(DA_LMP_Basis!$C$23:$AF$35,MATCH(LMP_BY_NODE!Z$1,DA_LMP_Basis!$C$23:$C$35,0),MATCH(LMP_BY_NODE!$A29,DA_LMP_Basis!$C$23:$AF$23,0)))</f>
        <v>228.10153401238173</v>
      </c>
      <c r="AA29" s="30">
        <f>ENERGY_PRICING!AC$19*(1+INDEX(DA_LMP_Basis!$C$23:$AF$35,MATCH(LMP_BY_NODE!AA$1,DA_LMP_Basis!$C$23:$C$35,0),MATCH(LMP_BY_NODE!$A29,DA_LMP_Basis!$C$23:$AF$23,0)))</f>
        <v>288.01562244150512</v>
      </c>
      <c r="AB29" s="30">
        <f>ENERGY_PRICING!AD$19*(1+INDEX(DA_LMP_Basis!$C$23:$AF$35,MATCH(LMP_BY_NODE!AB$1,DA_LMP_Basis!$C$23:$C$35,0),MATCH(LMP_BY_NODE!$A29,DA_LMP_Basis!$C$23:$AF$23,0)))</f>
        <v>286.00503779715035</v>
      </c>
      <c r="AC29" s="30">
        <f>ENERGY_PRICING!AE$19*(1+INDEX(DA_LMP_Basis!$C$23:$AF$35,MATCH(LMP_BY_NODE!AC$1,DA_LMP_Basis!$C$23:$C$35,0),MATCH(LMP_BY_NODE!$A29,DA_LMP_Basis!$C$23:$AF$23,0)))</f>
        <v>142.22419852474667</v>
      </c>
      <c r="AD29" s="30">
        <f>ENERGY_PRICING!AF$19*(1+INDEX(DA_LMP_Basis!$C$23:$AF$35,MATCH(LMP_BY_NODE!AD$1,DA_LMP_Basis!$C$23:$C$35,0),MATCH(LMP_BY_NODE!$A29,DA_LMP_Basis!$C$23:$AF$23,0)))</f>
        <v>72.633710225629713</v>
      </c>
      <c r="AE29" s="30">
        <f>ENERGY_PRICING!AG$19*(1+INDEX(DA_LMP_Basis!$C$23:$AF$35,MATCH(LMP_BY_NODE!AE$1,DA_LMP_Basis!$C$23:$C$35,0),MATCH(LMP_BY_NODE!$A29,DA_LMP_Basis!$C$23:$AF$23,0)))</f>
        <v>56.149361292031514</v>
      </c>
      <c r="AF29" s="30">
        <f>ENERGY_PRICING!AH$19*(1+INDEX(DA_LMP_Basis!$C$23:$AF$35,MATCH(LMP_BY_NODE!AF$1,DA_LMP_Basis!$C$23:$C$35,0),MATCH(LMP_BY_NODE!$A29,DA_LMP_Basis!$C$23:$AF$23,0)))</f>
        <v>60.734534414731293</v>
      </c>
      <c r="AG29" s="30">
        <f>ENERGY_PRICING!AI$19*(1+INDEX(DA_LMP_Basis!$C$23:$AF$35,MATCH(LMP_BY_NODE!AG$1,DA_LMP_Basis!$C$23:$C$35,0),MATCH(LMP_BY_NODE!$A29,DA_LMP_Basis!$C$23:$AF$23,0)))</f>
        <v>74.805579405462396</v>
      </c>
      <c r="AH29" s="30">
        <f>ENERGY_PRICING!AJ$19*(1+INDEX(DA_LMP_Basis!$C$23:$AF$35,MATCH(LMP_BY_NODE!AH$1,DA_LMP_Basis!$C$23:$C$35,0),MATCH(LMP_BY_NODE!$A29,DA_LMP_Basis!$C$23:$AF$23,0)))</f>
        <v>74.798249388635185</v>
      </c>
      <c r="AI29" s="30">
        <f>ENERGY_PRICING!AK$19*(1+INDEX(DA_LMP_Basis!$C$23:$AF$35,MATCH(LMP_BY_NODE!AI$1,DA_LMP_Basis!$C$23:$C$35,0),MATCH(LMP_BY_NODE!$A29,DA_LMP_Basis!$C$23:$AF$23,0)))</f>
        <v>54.862258920387625</v>
      </c>
      <c r="AJ29" s="30">
        <f>ENERGY_PRICING!AL$19*(1+INDEX(DA_LMP_Basis!$C$23:$AF$35,MATCH(LMP_BY_NODE!AJ$1,DA_LMP_Basis!$C$23:$C$35,0),MATCH(LMP_BY_NODE!$A29,DA_LMP_Basis!$C$23:$AF$23,0)))</f>
        <v>51.946897009126062</v>
      </c>
      <c r="AK29" s="30">
        <f>ENERGY_PRICING!AM$19*(1+INDEX(DA_LMP_Basis!$C$23:$AF$35,MATCH(LMP_BY_NODE!AK$1,DA_LMP_Basis!$C$23:$C$35,0),MATCH(LMP_BY_NODE!$A29,DA_LMP_Basis!$C$23:$AF$23,0)))</f>
        <v>95.644053637186772</v>
      </c>
      <c r="AL29" s="30">
        <f>ENERGY_PRICING!AN$19*(1+INDEX(DA_LMP_Basis!$C$23:$AF$35,MATCH(LMP_BY_NODE!AL$1,DA_LMP_Basis!$C$23:$C$35,0),MATCH(LMP_BY_NODE!$A29,DA_LMP_Basis!$C$23:$AF$23,0)))</f>
        <v>158.85173058141717</v>
      </c>
      <c r="AM29" s="30">
        <f>ENERGY_PRICING!AO$19*(1+INDEX(DA_LMP_Basis!$C$23:$AF$35,MATCH(LMP_BY_NODE!AM$1,DA_LMP_Basis!$C$23:$C$35,0),MATCH(LMP_BY_NODE!$A29,DA_LMP_Basis!$C$23:$AF$23,0)))</f>
        <v>204.13234823259327</v>
      </c>
      <c r="AN29" s="30">
        <f>ENERGY_PRICING!AP$19*(1+INDEX(DA_LMP_Basis!$C$23:$AF$35,MATCH(LMP_BY_NODE!AN$1,DA_LMP_Basis!$C$23:$C$35,0),MATCH(LMP_BY_NODE!$A29,DA_LMP_Basis!$C$23:$AF$23,0)))</f>
        <v>180.39091928287559</v>
      </c>
      <c r="AO29" s="30">
        <f>ENERGY_PRICING!AQ$19*(1+INDEX(DA_LMP_Basis!$C$23:$AF$35,MATCH(LMP_BY_NODE!AO$1,DA_LMP_Basis!$C$23:$C$35,0),MATCH(LMP_BY_NODE!$A29,DA_LMP_Basis!$C$23:$AF$23,0)))</f>
        <v>97.683742206265038</v>
      </c>
      <c r="AP29" s="30">
        <f>ENERGY_PRICING!AR$19*(1+INDEX(DA_LMP_Basis!$C$23:$AF$35,MATCH(LMP_BY_NODE!AP$1,DA_LMP_Basis!$C$23:$C$35,0),MATCH(LMP_BY_NODE!$A29,DA_LMP_Basis!$C$23:$AF$23,0)))</f>
        <v>62.034376013783842</v>
      </c>
      <c r="AQ29" s="30">
        <f>ENERGY_PRICING!AS$19*(1+INDEX(DA_LMP_Basis!$C$23:$AF$35,MATCH(LMP_BY_NODE!AQ$1,DA_LMP_Basis!$C$23:$C$35,0),MATCH(LMP_BY_NODE!$A29,DA_LMP_Basis!$C$23:$AF$23,0)))</f>
        <v>48.07160189664463</v>
      </c>
      <c r="AR29" s="30">
        <f>ENERGY_PRICING!AT$19*(1+INDEX(DA_LMP_Basis!$C$23:$AF$35,MATCH(LMP_BY_NODE!AR$1,DA_LMP_Basis!$C$23:$C$35,0),MATCH(LMP_BY_NODE!$A29,DA_LMP_Basis!$C$23:$AF$23,0)))</f>
        <v>51.410621479073441</v>
      </c>
      <c r="AS29" s="30">
        <f>ENERGY_PRICING!AU$19*(1+INDEX(DA_LMP_Basis!$C$23:$AF$35,MATCH(LMP_BY_NODE!AS$1,DA_LMP_Basis!$C$23:$C$35,0),MATCH(LMP_BY_NODE!$A29,DA_LMP_Basis!$C$23:$AF$23,0)))</f>
        <v>67.653373614441421</v>
      </c>
      <c r="AT29" s="30">
        <f>ENERGY_PRICING!AV$19*(1+INDEX(DA_LMP_Basis!$C$23:$AF$35,MATCH(LMP_BY_NODE!AT$1,DA_LMP_Basis!$C$23:$C$35,0),MATCH(LMP_BY_NODE!$A29,DA_LMP_Basis!$C$23:$AF$23,0)))</f>
        <v>67.646744424868231</v>
      </c>
      <c r="AU29" s="30">
        <f>ENERGY_PRICING!AW$19*(1+INDEX(DA_LMP_Basis!$C$23:$AF$35,MATCH(LMP_BY_NODE!AU$1,DA_LMP_Basis!$C$23:$C$35,0),MATCH(LMP_BY_NODE!$A29,DA_LMP_Basis!$C$23:$AF$23,0)))</f>
        <v>45.450741699735353</v>
      </c>
      <c r="AV29" s="30">
        <f>ENERGY_PRICING!AX$19*(1+INDEX(DA_LMP_Basis!$C$23:$AF$35,MATCH(LMP_BY_NODE!AV$1,DA_LMP_Basis!$C$23:$C$35,0),MATCH(LMP_BY_NODE!$A29,DA_LMP_Basis!$C$23:$AF$23,0)))</f>
        <v>43.970725790410945</v>
      </c>
      <c r="AW29" s="30">
        <f>ENERGY_PRICING!AY$19*(1+INDEX(DA_LMP_Basis!$C$23:$AF$35,MATCH(LMP_BY_NODE!AW$1,DA_LMP_Basis!$C$23:$C$35,0),MATCH(LMP_BY_NODE!$A29,DA_LMP_Basis!$C$23:$AF$23,0)))</f>
        <v>71.475841882277834</v>
      </c>
      <c r="AX29" s="30">
        <f>ENERGY_PRICING!AZ$19*(1+INDEX(DA_LMP_Basis!$C$23:$AF$35,MATCH(LMP_BY_NODE!AX$1,DA_LMP_Basis!$C$23:$C$35,0),MATCH(LMP_BY_NODE!$A29,DA_LMP_Basis!$C$23:$AF$23,0)))</f>
        <v>109.59631553137281</v>
      </c>
      <c r="AY29" s="30">
        <f>ENERGY_PRICING!BA$19*(1+INDEX(DA_LMP_Basis!$C$23:$AF$35,MATCH(LMP_BY_NODE!AY$1,DA_LMP_Basis!$C$23:$C$35,0),MATCH(LMP_BY_NODE!$A29,DA_LMP_Basis!$C$23:$AF$23,0)))</f>
        <v>200.53869699963406</v>
      </c>
      <c r="AZ29" s="30">
        <f>ENERGY_PRICING!BB$19*(1+INDEX(DA_LMP_Basis!$C$23:$AF$35,MATCH(LMP_BY_NODE!AZ$1,DA_LMP_Basis!$C$23:$C$35,0),MATCH(LMP_BY_NODE!$A29,DA_LMP_Basis!$C$23:$AF$23,0)))</f>
        <v>177.21522442065361</v>
      </c>
      <c r="BA29" s="30">
        <f>ENERGY_PRICING!BC$19*(1+INDEX(DA_LMP_Basis!$C$23:$AF$35,MATCH(LMP_BY_NODE!BA$1,DA_LMP_Basis!$C$23:$C$35,0),MATCH(LMP_BY_NODE!$A29,DA_LMP_Basis!$C$23:$AF$23,0)))</f>
        <v>93.936116348412824</v>
      </c>
      <c r="BB29" s="30">
        <f>ENERGY_PRICING!BD$19*(1+INDEX(DA_LMP_Basis!$C$23:$AF$35,MATCH(LMP_BY_NODE!BB$1,DA_LMP_Basis!$C$23:$C$35,0),MATCH(LMP_BY_NODE!$A29,DA_LMP_Basis!$C$23:$AF$23,0)))</f>
        <v>56.338996643544874</v>
      </c>
      <c r="BC29" s="30">
        <f>ENERGY_PRICING!BE$19*(1+INDEX(DA_LMP_Basis!$C$23:$AF$35,MATCH(LMP_BY_NODE!BC$1,DA_LMP_Basis!$C$23:$C$35,0),MATCH(LMP_BY_NODE!$A29,DA_LMP_Basis!$C$23:$AF$23,0)))</f>
        <v>43.658145562762009</v>
      </c>
      <c r="BD29" s="30">
        <f>ENERGY_PRICING!BF$19*(1+INDEX(DA_LMP_Basis!$C$23:$AF$35,MATCH(LMP_BY_NODE!BD$1,DA_LMP_Basis!$C$23:$C$35,0),MATCH(LMP_BY_NODE!$A29,DA_LMP_Basis!$C$23:$AF$23,0)))</f>
        <v>46.69060957925165</v>
      </c>
      <c r="BE29" s="30">
        <f>ENERGY_PRICING!BG$19*(1+INDEX(DA_LMP_Basis!$C$23:$AF$35,MATCH(LMP_BY_NODE!BE$1,DA_LMP_Basis!$C$23:$C$35,0),MATCH(LMP_BY_NODE!$A29,DA_LMP_Basis!$C$23:$AF$23,0)))</f>
        <v>61.442113774814061</v>
      </c>
      <c r="BF29" s="30">
        <f>ENERGY_PRICING!BH$19*(1+INDEX(DA_LMP_Basis!$C$23:$AF$35,MATCH(LMP_BY_NODE!BF$1,DA_LMP_Basis!$C$23:$C$35,0),MATCH(LMP_BY_NODE!$A29,DA_LMP_Basis!$C$23:$AF$23,0)))</f>
        <v>61.43609321148913</v>
      </c>
      <c r="BG29" s="30">
        <f>ENERGY_PRICING!BI$19*(1+INDEX(DA_LMP_Basis!$C$23:$AF$35,MATCH(LMP_BY_NODE!BG$1,DA_LMP_Basis!$C$23:$C$35,0),MATCH(LMP_BY_NODE!$A29,DA_LMP_Basis!$C$23:$AF$23,0)))</f>
        <v>41.277906680306529</v>
      </c>
      <c r="BH29" s="30">
        <f>ENERGY_PRICING!BJ$19*(1+INDEX(DA_LMP_Basis!$C$23:$AF$35,MATCH(LMP_BY_NODE!BH$1,DA_LMP_Basis!$C$23:$C$35,0),MATCH(LMP_BY_NODE!$A29,DA_LMP_Basis!$C$23:$AF$23,0)))</f>
        <v>39.933771110549316</v>
      </c>
      <c r="BI29" s="30">
        <f>ENERGY_PRICING!BK$19*(1+INDEX(DA_LMP_Basis!$C$23:$AF$35,MATCH(LMP_BY_NODE!BI$1,DA_LMP_Basis!$C$23:$C$35,0),MATCH(LMP_BY_NODE!$A29,DA_LMP_Basis!$C$23:$AF$23,0)))</f>
        <v>69.266581673417335</v>
      </c>
      <c r="BJ29" s="30">
        <f>ENERGY_PRICING!BL$19*(1+INDEX(DA_LMP_Basis!$C$23:$AF$35,MATCH(LMP_BY_NODE!BJ$1,DA_LMP_Basis!$C$23:$C$35,0),MATCH(LMP_BY_NODE!$A29,DA_LMP_Basis!$C$23:$AF$23,0)))</f>
        <v>106.41487267590308</v>
      </c>
      <c r="BK29" s="30">
        <f>ENERGY_PRICING!BM$19*(1+INDEX(DA_LMP_Basis!$C$23:$AF$35,MATCH(LMP_BY_NODE!BK$1,DA_LMP_Basis!$C$23:$C$35,0),MATCH(LMP_BY_NODE!$A29,DA_LMP_Basis!$C$23:$AF$23,0)))</f>
        <v>199.44470112239355</v>
      </c>
      <c r="BL29" s="30">
        <f>ENERGY_PRICING!BN$19*(1+INDEX(DA_LMP_Basis!$C$23:$AF$35,MATCH(LMP_BY_NODE!BL$1,DA_LMP_Basis!$C$23:$C$35,0),MATCH(LMP_BY_NODE!$A29,DA_LMP_Basis!$C$23:$AF$23,0)))</f>
        <v>176.24846474882429</v>
      </c>
      <c r="BM29" s="30">
        <f>ENERGY_PRICING!BO$19*(1+INDEX(DA_LMP_Basis!$C$23:$AF$35,MATCH(LMP_BY_NODE!BM$1,DA_LMP_Basis!$C$23:$C$35,0),MATCH(LMP_BY_NODE!$A29,DA_LMP_Basis!$C$23:$AF$23,0)))</f>
        <v>92.795246805946363</v>
      </c>
      <c r="BN29" s="30">
        <f>ENERGY_PRICING!BP$19*(1+INDEX(DA_LMP_Basis!$C$23:$AF$35,MATCH(LMP_BY_NODE!BN$1,DA_LMP_Basis!$C$23:$C$35,0),MATCH(LMP_BY_NODE!$A29,DA_LMP_Basis!$C$23:$AF$23,0)))</f>
        <v>54.605182996517314</v>
      </c>
      <c r="BO29" s="30">
        <f>ENERGY_PRICING!BQ$19*(1+INDEX(DA_LMP_Basis!$C$23:$AF$35,MATCH(LMP_BY_NODE!BO$1,DA_LMP_Basis!$C$23:$C$35,0),MATCH(LMP_BY_NODE!$A29,DA_LMP_Basis!$C$23:$AF$23,0)))</f>
        <v>42.314580836901648</v>
      </c>
      <c r="BP29" s="30">
        <f>ENERGY_PRICING!BR$19*(1+INDEX(DA_LMP_Basis!$C$23:$AF$35,MATCH(LMP_BY_NODE!BP$1,DA_LMP_Basis!$C$23:$C$35,0),MATCH(LMP_BY_NODE!$A29,DA_LMP_Basis!$C$23:$AF$23,0)))</f>
        <v>45.253721794601738</v>
      </c>
      <c r="BQ29" s="30">
        <f>ENERGY_PRICING!BS$19*(1+INDEX(DA_LMP_Basis!$C$23:$AF$35,MATCH(LMP_BY_NODE!BQ$1,DA_LMP_Basis!$C$23:$C$35,0),MATCH(LMP_BY_NODE!$A29,DA_LMP_Basis!$C$23:$AF$23,0)))</f>
        <v>59.551253416774685</v>
      </c>
      <c r="BR29" s="30">
        <f>ENERGY_PRICING!BT$19*(1+INDEX(DA_LMP_Basis!$C$23:$AF$35,MATCH(LMP_BY_NODE!BR$1,DA_LMP_Basis!$C$23:$C$35,0),MATCH(LMP_BY_NODE!$A29,DA_LMP_Basis!$C$23:$AF$23,0)))</f>
        <v>59.545418134258384</v>
      </c>
      <c r="BS29" s="30">
        <f>ENERGY_PRICING!BU$19*(1+INDEX(DA_LMP_Basis!$C$23:$AF$35,MATCH(LMP_BY_NODE!BS$1,DA_LMP_Basis!$C$23:$C$35,0),MATCH(LMP_BY_NODE!$A29,DA_LMP_Basis!$C$23:$AF$23,0)))</f>
        <v>40.007593004401798</v>
      </c>
      <c r="BT29" s="30">
        <f>ENERGY_PRICING!BV$19*(1+INDEX(DA_LMP_Basis!$C$23:$AF$35,MATCH(LMP_BY_NODE!BT$1,DA_LMP_Basis!$C$23:$C$35,0),MATCH(LMP_BY_NODE!$A29,DA_LMP_Basis!$C$23:$AF$23,0)))</f>
        <v>38.704822754106075</v>
      </c>
      <c r="BU29" s="30">
        <f>ENERGY_PRICING!BW$19*(1+INDEX(DA_LMP_Basis!$C$23:$AF$35,MATCH(LMP_BY_NODE!BU$1,DA_LMP_Basis!$C$23:$C$35,0),MATCH(LMP_BY_NODE!$A29,DA_LMP_Basis!$C$23:$AF$23,0)))</f>
        <v>68.594028494611905</v>
      </c>
      <c r="BV29" s="30">
        <f>ENERGY_PRICING!BX$19*(1+INDEX(DA_LMP_Basis!$C$23:$AF$35,MATCH(LMP_BY_NODE!BV$1,DA_LMP_Basis!$C$23:$C$35,0),MATCH(LMP_BY_NODE!$A29,DA_LMP_Basis!$C$23:$AF$23,0)))</f>
        <v>105.44636317346756</v>
      </c>
      <c r="BW29" s="30">
        <f>ENERGY_PRICING!BY$19*(1+INDEX(DA_LMP_Basis!$C$23:$AF$35,MATCH(LMP_BY_NODE!BW$1,DA_LMP_Basis!$C$23:$C$35,0),MATCH(LMP_BY_NODE!$A29,DA_LMP_Basis!$C$23:$AF$23,0)))</f>
        <v>198.99433737744226</v>
      </c>
      <c r="BX29" s="30">
        <f>ENERGY_PRICING!BZ$19*(1+INDEX(DA_LMP_Basis!$C$23:$AF$35,MATCH(LMP_BY_NODE!BX$1,DA_LMP_Basis!$C$23:$C$35,0),MATCH(LMP_BY_NODE!$A29,DA_LMP_Basis!$C$23:$AF$23,0)))</f>
        <v>175.85048015369841</v>
      </c>
      <c r="BY29" s="30">
        <f>ENERGY_PRICING!CA$19*(1+INDEX(DA_LMP_Basis!$C$23:$AF$35,MATCH(LMP_BY_NODE!BY$1,DA_LMP_Basis!$C$23:$C$35,0),MATCH(LMP_BY_NODE!$A29,DA_LMP_Basis!$C$23:$AF$23,0)))</f>
        <v>92.32558664512193</v>
      </c>
      <c r="BZ29" s="30">
        <f>ENERGY_PRICING!CB$19*(1+INDEX(DA_LMP_Basis!$C$23:$AF$35,MATCH(LMP_BY_NODE!BZ$1,DA_LMP_Basis!$C$23:$C$35,0),MATCH(LMP_BY_NODE!$A29,DA_LMP_Basis!$C$23:$AF$23,0)))</f>
        <v>53.891426369670995</v>
      </c>
      <c r="CA29" s="30">
        <f>ENERGY_PRICING!CC$19*(1+INDEX(DA_LMP_Basis!$C$23:$AF$35,MATCH(LMP_BY_NODE!CA$1,DA_LMP_Basis!$C$23:$C$35,0),MATCH(LMP_BY_NODE!$A29,DA_LMP_Basis!$C$23:$AF$23,0)))</f>
        <v>41.761477434858485</v>
      </c>
      <c r="CB29" s="30">
        <f>ENERGY_PRICING!CD$19*(1+INDEX(DA_LMP_Basis!$C$23:$AF$35,MATCH(LMP_BY_NODE!CB$1,DA_LMP_Basis!$C$23:$C$35,0),MATCH(LMP_BY_NODE!$A29,DA_LMP_Basis!$C$23:$AF$23,0)))</f>
        <v>44.662200220131105</v>
      </c>
      <c r="CC29" s="30">
        <f>ENERGY_PRICING!CE$19*(1+INDEX(DA_LMP_Basis!$C$23:$AF$35,MATCH(LMP_BY_NODE!CC$1,DA_LMP_Basis!$C$23:$C$35,0),MATCH(LMP_BY_NODE!$A29,DA_LMP_Basis!$C$23:$AF$23,0)))</f>
        <v>58.772845591167027</v>
      </c>
      <c r="CD29" s="30">
        <f>ENERGY_PRICING!CF$19*(1+INDEX(DA_LMP_Basis!$C$23:$AF$35,MATCH(LMP_BY_NODE!CD$1,DA_LMP_Basis!$C$23:$C$35,0),MATCH(LMP_BY_NODE!$A29,DA_LMP_Basis!$C$23:$AF$23,0)))</f>
        <v>58.767086582940763</v>
      </c>
      <c r="CE29" s="30">
        <f>ENERGY_PRICING!CG$19*(1+INDEX(DA_LMP_Basis!$C$23:$AF$35,MATCH(LMP_BY_NODE!CE$1,DA_LMP_Basis!$C$23:$C$35,0),MATCH(LMP_BY_NODE!$A29,DA_LMP_Basis!$C$23:$AF$23,0)))</f>
        <v>39.484644759124734</v>
      </c>
      <c r="CF29" s="30">
        <f>ENERGY_PRICING!CH$19*(1+INDEX(DA_LMP_Basis!$C$23:$AF$35,MATCH(LMP_BY_NODE!CF$1,DA_LMP_Basis!$C$23:$C$35,0),MATCH(LMP_BY_NODE!$A29,DA_LMP_Basis!$C$23:$AF$23,0)))</f>
        <v>38.198903311744402</v>
      </c>
      <c r="CG29" s="30">
        <f>ENERGY_PRICING!CI$19*(1+INDEX(DA_LMP_Basis!$C$23:$AF$35,MATCH(LMP_BY_NODE!CG$1,DA_LMP_Basis!$C$23:$C$35,0),MATCH(LMP_BY_NODE!$A29,DA_LMP_Basis!$C$23:$AF$23,0)))</f>
        <v>68.317159472902475</v>
      </c>
      <c r="CH29" s="30">
        <f>ENERGY_PRICING!CJ$19*(1+INDEX(DA_LMP_Basis!$C$23:$AF$35,MATCH(LMP_BY_NODE!CH$1,DA_LMP_Basis!$C$23:$C$35,0),MATCH(LMP_BY_NODE!$A29,DA_LMP_Basis!$C$23:$AF$23,0)))</f>
        <v>105.04765822803579</v>
      </c>
      <c r="CI29" s="30">
        <f>ENERGY_PRICING!CK$19*(1+INDEX(DA_LMP_Basis!$C$23:$AF$35,MATCH(LMP_BY_NODE!CI$1,DA_LMP_Basis!$C$23:$C$35,0),MATCH(LMP_BY_NODE!$A29,DA_LMP_Basis!$C$23:$AF$23,0)))</f>
        <v>200.68201646467028</v>
      </c>
      <c r="CJ29" s="30">
        <f>ENERGY_PRICING!CL$19*(1+INDEX(DA_LMP_Basis!$C$23:$AF$35,MATCH(LMP_BY_NODE!CJ$1,DA_LMP_Basis!$C$23:$C$35,0),MATCH(LMP_BY_NODE!$A29,DA_LMP_Basis!$C$23:$AF$23,0)))</f>
        <v>177.34187524436118</v>
      </c>
      <c r="CK29" s="30">
        <f>ENERGY_PRICING!CM$19*(1+INDEX(DA_LMP_Basis!$C$23:$AF$35,MATCH(LMP_BY_NODE!CK$1,DA_LMP_Basis!$C$23:$C$35,0),MATCH(LMP_BY_NODE!$A29,DA_LMP_Basis!$C$23:$AF$23,0)))</f>
        <v>94.085576520890683</v>
      </c>
      <c r="CL29" s="30">
        <f>ENERGY_PRICING!CN$19*(1+INDEX(DA_LMP_Basis!$C$23:$AF$35,MATCH(LMP_BY_NODE!CL$1,DA_LMP_Basis!$C$23:$C$35,0),MATCH(LMP_BY_NODE!$A29,DA_LMP_Basis!$C$23:$AF$23,0)))</f>
        <v>56.566135748484903</v>
      </c>
      <c r="CM29" s="30">
        <f>ENERGY_PRICING!CO$19*(1+INDEX(DA_LMP_Basis!$C$23:$AF$35,MATCH(LMP_BY_NODE!CM$1,DA_LMP_Basis!$C$23:$C$35,0),MATCH(LMP_BY_NODE!$A29,DA_LMP_Basis!$C$23:$AF$23,0)))</f>
        <v>43.834159916890627</v>
      </c>
      <c r="CN29" s="30">
        <f>ENERGY_PRICING!CP$19*(1+INDEX(DA_LMP_Basis!$C$23:$AF$35,MATCH(LMP_BY_NODE!CN$1,DA_LMP_Basis!$C$23:$C$35,0),MATCH(LMP_BY_NODE!$A29,DA_LMP_Basis!$C$23:$AF$23,0)))</f>
        <v>46.878849766346839</v>
      </c>
      <c r="CO29" s="30">
        <f>ENERGY_PRICING!CQ$19*(1+INDEX(DA_LMP_Basis!$C$23:$AF$35,MATCH(LMP_BY_NODE!CO$1,DA_LMP_Basis!$C$23:$C$35,0),MATCH(LMP_BY_NODE!$A29,DA_LMP_Basis!$C$23:$AF$23,0)))</f>
        <v>61.689826860951072</v>
      </c>
      <c r="CP29" s="30">
        <f>ENERGY_PRICING!CR$19*(1+INDEX(DA_LMP_Basis!$C$23:$AF$35,MATCH(LMP_BY_NODE!CP$1,DA_LMP_Basis!$C$23:$C$35,0),MATCH(LMP_BY_NODE!$A29,DA_LMP_Basis!$C$23:$AF$23,0)))</f>
        <v>61.683782024823167</v>
      </c>
      <c r="CQ29" s="30">
        <f>ENERGY_PRICING!CS$19*(1+INDEX(DA_LMP_Basis!$C$23:$AF$35,MATCH(LMP_BY_NODE!CQ$1,DA_LMP_Basis!$C$23:$C$35,0),MATCH(LMP_BY_NODE!$A29,DA_LMP_Basis!$C$23:$AF$23,0)))</f>
        <v>41.444324744804263</v>
      </c>
      <c r="CR29" s="30">
        <f>ENERGY_PRICING!CT$19*(1+INDEX(DA_LMP_Basis!$C$23:$AF$35,MATCH(LMP_BY_NODE!CR$1,DA_LMP_Basis!$C$23:$C$35,0),MATCH(LMP_BY_NODE!$A29,DA_LMP_Basis!$C$23:$AF$23,0)))</f>
        <v>40.094770091136759</v>
      </c>
      <c r="CS29" s="30">
        <f>ENERGY_PRICING!CU$19*(1+INDEX(DA_LMP_Basis!$C$23:$AF$35,MATCH(LMP_BY_NODE!CS$1,DA_LMP_Basis!$C$23:$C$35,0),MATCH(LMP_BY_NODE!$A29,DA_LMP_Basis!$C$23:$AF$23,0)))</f>
        <v>69.354689831592452</v>
      </c>
      <c r="CT29" s="30">
        <f>ENERGY_PRICING!CV$19*(1+INDEX(DA_LMP_Basis!$C$23:$AF$35,MATCH(LMP_BY_NODE!CT$1,DA_LMP_Basis!$C$23:$C$35,0),MATCH(LMP_BY_NODE!$A29,DA_LMP_Basis!$C$23:$AF$23,0)))</f>
        <v>106.54175273702516</v>
      </c>
      <c r="CU29" s="30">
        <f>ENERGY_PRICING!CW$19*(1+INDEX(DA_LMP_Basis!$C$23:$AF$35,MATCH(LMP_BY_NODE!CU$1,DA_LMP_Basis!$C$23:$C$35,0),MATCH(LMP_BY_NODE!$A29,DA_LMP_Basis!$C$23:$AF$23,0)))</f>
        <v>202.09977655661319</v>
      </c>
      <c r="CV29" s="30">
        <f>ENERGY_PRICING!CX$19*(1+INDEX(DA_LMP_Basis!$C$23:$AF$35,MATCH(LMP_BY_NODE!CV$1,DA_LMP_Basis!$C$23:$C$35,0),MATCH(LMP_BY_NODE!$A29,DA_LMP_Basis!$C$23:$AF$23,0)))</f>
        <v>178.59474402543623</v>
      </c>
      <c r="CW29" s="30">
        <f>ENERGY_PRICING!CY$19*(1+INDEX(DA_LMP_Basis!$C$23:$AF$35,MATCH(LMP_BY_NODE!CW$1,DA_LMP_Basis!$C$23:$C$35,0),MATCH(LMP_BY_NODE!$A29,DA_LMP_Basis!$C$23:$AF$23,0)))</f>
        <v>95.56408237367512</v>
      </c>
      <c r="CX29" s="30">
        <f>ENERGY_PRICING!CZ$19*(1+INDEX(DA_LMP_Basis!$C$23:$AF$35,MATCH(LMP_BY_NODE!CX$1,DA_LMP_Basis!$C$23:$C$35,0),MATCH(LMP_BY_NODE!$A29,DA_LMP_Basis!$C$23:$AF$23,0)))</f>
        <v>58.813065418660699</v>
      </c>
      <c r="CY29" s="30">
        <f>ENERGY_PRICING!DA$19*(1+INDEX(DA_LMP_Basis!$C$23:$AF$35,MATCH(LMP_BY_NODE!CY$1,DA_LMP_Basis!$C$23:$C$35,0),MATCH(LMP_BY_NODE!$A29,DA_LMP_Basis!$C$23:$AF$23,0)))</f>
        <v>45.575347876457577</v>
      </c>
      <c r="CZ29" s="30">
        <f>ENERGY_PRICING!DB$19*(1+INDEX(DA_LMP_Basis!$C$23:$AF$35,MATCH(LMP_BY_NODE!CZ$1,DA_LMP_Basis!$C$23:$C$35,0),MATCH(LMP_BY_NODE!$A29,DA_LMP_Basis!$C$23:$AF$23,0)))</f>
        <v>48.740979414234957</v>
      </c>
      <c r="DA29" s="30">
        <f>ENERGY_PRICING!DC$19*(1+INDEX(DA_LMP_Basis!$C$23:$AF$35,MATCH(LMP_BY_NODE!DA$1,DA_LMP_Basis!$C$23:$C$35,0),MATCH(LMP_BY_NODE!$A29,DA_LMP_Basis!$C$23:$AF$23,0)))</f>
        <v>64.140280661405185</v>
      </c>
      <c r="DB29" s="30">
        <f>ENERGY_PRICING!DD$19*(1+INDEX(DA_LMP_Basis!$C$23:$AF$35,MATCH(LMP_BY_NODE!DB$1,DA_LMP_Basis!$C$23:$C$35,0),MATCH(LMP_BY_NODE!$A29,DA_LMP_Basis!$C$23:$AF$23,0)))</f>
        <v>64.133995711267957</v>
      </c>
      <c r="DC29" s="30">
        <f>ENERGY_PRICING!DE$19*(1+INDEX(DA_LMP_Basis!$C$23:$AF$35,MATCH(LMP_BY_NODE!DC$1,DA_LMP_Basis!$C$23:$C$35,0),MATCH(LMP_BY_NODE!$A29,DA_LMP_Basis!$C$23:$AF$23,0)))</f>
        <v>43.090583264982492</v>
      </c>
      <c r="DD29" s="30">
        <f>ENERGY_PRICING!DF$19*(1+INDEX(DA_LMP_Basis!$C$23:$AF$35,MATCH(LMP_BY_NODE!DD$1,DA_LMP_Basis!$C$23:$C$35,0),MATCH(LMP_BY_NODE!$A29,DA_LMP_Basis!$C$23:$AF$23,0)))</f>
        <v>41.68742137170554</v>
      </c>
      <c r="DE29" s="30">
        <f>ENERGY_PRICING!DG$19*(1+INDEX(DA_LMP_Basis!$C$23:$AF$35,MATCH(LMP_BY_NODE!DE$1,DA_LMP_Basis!$C$23:$C$35,0),MATCH(LMP_BY_NODE!$A29,DA_LMP_Basis!$C$23:$AF$23,0)))</f>
        <v>70.226282747486138</v>
      </c>
      <c r="DF29" s="30">
        <f>ENERGY_PRICING!DH$19*(1+INDEX(DA_LMP_Basis!$C$23:$AF$35,MATCH(LMP_BY_NODE!DF$1,DA_LMP_Basis!$C$23:$C$35,0),MATCH(LMP_BY_NODE!$A29,DA_LMP_Basis!$C$23:$AF$23,0)))</f>
        <v>107.79688920489203</v>
      </c>
      <c r="DG29" s="30">
        <f>ENERGY_PRICING!DI$19*(1+INDEX(DA_LMP_Basis!$C$23:$AF$35,MATCH(LMP_BY_NODE!DG$1,DA_LMP_Basis!$C$23:$C$35,0),MATCH(LMP_BY_NODE!$A29,DA_LMP_Basis!$C$23:$AF$23,0)))</f>
        <v>204.27254463473528</v>
      </c>
      <c r="DH29" s="30">
        <f>ENERGY_PRICING!DJ$19*(1+INDEX(DA_LMP_Basis!$C$23:$AF$35,MATCH(LMP_BY_NODE!DH$1,DA_LMP_Basis!$C$23:$C$35,0),MATCH(LMP_BY_NODE!$A29,DA_LMP_Basis!$C$23:$AF$23,0)))</f>
        <v>180.51481026870667</v>
      </c>
      <c r="DI29" s="30">
        <f>ENERGY_PRICING!DK$19*(1+INDEX(DA_LMP_Basis!$C$23:$AF$35,MATCH(LMP_BY_NODE!DI$1,DA_LMP_Basis!$C$23:$C$35,0),MATCH(LMP_BY_NODE!$A29,DA_LMP_Basis!$C$23:$AF$23,0)))</f>
        <v>97.829945504188473</v>
      </c>
      <c r="DJ29" s="30">
        <f>ENERGY_PRICING!DL$19*(1+INDEX(DA_LMP_Basis!$C$23:$AF$35,MATCH(LMP_BY_NODE!DJ$1,DA_LMP_Basis!$C$23:$C$35,0),MATCH(LMP_BY_NODE!$A29,DA_LMP_Basis!$C$23:$AF$23,0)))</f>
        <v>62.25656554882223</v>
      </c>
      <c r="DK29" s="30">
        <f>ENERGY_PRICING!DM$19*(1+INDEX(DA_LMP_Basis!$C$23:$AF$35,MATCH(LMP_BY_NODE!DK$1,DA_LMP_Basis!$C$23:$C$35,0),MATCH(LMP_BY_NODE!$A29,DA_LMP_Basis!$C$23:$AF$23,0)))</f>
        <v>48.243780736189862</v>
      </c>
      <c r="DL29" s="30">
        <f>ENERGY_PRICING!DN$19*(1+INDEX(DA_LMP_Basis!$C$23:$AF$35,MATCH(LMP_BY_NODE!DL$1,DA_LMP_Basis!$C$23:$C$35,0),MATCH(LMP_BY_NODE!$A29,DA_LMP_Basis!$C$23:$AF$23,0)))</f>
        <v>51.594759739445912</v>
      </c>
      <c r="DM29" s="30">
        <f>ENERGY_PRICING!DO$19*(1+INDEX(DA_LMP_Basis!$C$23:$AF$35,MATCH(LMP_BY_NODE!DM$1,DA_LMP_Basis!$C$23:$C$35,0),MATCH(LMP_BY_NODE!$A29,DA_LMP_Basis!$C$23:$AF$23,0)))</f>
        <v>67.895688804713203</v>
      </c>
      <c r="DN29" s="30">
        <f>ENERGY_PRICING!DP$19*(1+INDEX(DA_LMP_Basis!$C$23:$AF$35,MATCH(LMP_BY_NODE!DN$1,DA_LMP_Basis!$C$23:$C$35,0),MATCH(LMP_BY_NODE!$A29,DA_LMP_Basis!$C$23:$AF$23,0)))</f>
        <v>67.889035871263729</v>
      </c>
      <c r="DO29" s="30">
        <f>ENERGY_PRICING!DQ$19*(1+INDEX(DA_LMP_Basis!$C$23:$AF$35,MATCH(LMP_BY_NODE!DO$1,DA_LMP_Basis!$C$23:$C$35,0),MATCH(LMP_BY_NODE!$A29,DA_LMP_Basis!$C$23:$AF$23,0)))</f>
        <v>45.613533361622466</v>
      </c>
      <c r="DP29" s="30">
        <f>ENERGY_PRICING!DR$19*(1+INDEX(DA_LMP_Basis!$C$23:$AF$35,MATCH(LMP_BY_NODE!DP$1,DA_LMP_Basis!$C$23:$C$35,0),MATCH(LMP_BY_NODE!$A29,DA_LMP_Basis!$C$23:$AF$23,0)))</f>
        <v>44.128216455207848</v>
      </c>
      <c r="DQ29" s="30">
        <f>ENERGY_PRICING!DS$19*(1+INDEX(DA_LMP_Basis!$C$23:$AF$35,MATCH(LMP_BY_NODE!DQ$1,DA_LMP_Basis!$C$23:$C$35,0),MATCH(LMP_BY_NODE!$A29,DA_LMP_Basis!$C$23:$AF$23,0)))</f>
        <v>71.562030082690001</v>
      </c>
      <c r="DR29" s="30">
        <f>ENERGY_PRICING!DT$19*(1+INDEX(DA_LMP_Basis!$C$23:$AF$35,MATCH(LMP_BY_NODE!DR$1,DA_LMP_Basis!$C$23:$C$35,0),MATCH(LMP_BY_NODE!$A29,DA_LMP_Basis!$C$23:$AF$23,0)))</f>
        <v>109.7204307593244</v>
      </c>
      <c r="DS29" s="30">
        <f>ENERGY_PRICING!DU$19*(1+INDEX(DA_LMP_Basis!$C$23:$AF$35,MATCH(LMP_BY_NODE!DS$1,DA_LMP_Basis!$C$23:$C$35,0),MATCH(LMP_BY_NODE!$A29,DA_LMP_Basis!$C$23:$AF$23,0)))</f>
        <v>206.78030388677436</v>
      </c>
      <c r="DT29" s="30">
        <f>ENERGY_PRICING!DV$19*(1+INDEX(DA_LMP_Basis!$C$23:$AF$35,MATCH(LMP_BY_NODE!DT$1,DA_LMP_Basis!$C$23:$C$35,0),MATCH(LMP_BY_NODE!$A29,DA_LMP_Basis!$C$23:$AF$23,0)))</f>
        <v>182.73090683905531</v>
      </c>
      <c r="DU29" s="30">
        <f>ENERGY_PRICING!DW$19*(1+INDEX(DA_LMP_Basis!$C$23:$AF$35,MATCH(LMP_BY_NODE!DU$1,DA_LMP_Basis!$C$23:$C$35,0),MATCH(LMP_BY_NODE!$A29,DA_LMP_Basis!$C$23:$AF$23,0)))</f>
        <v>100.44515293779098</v>
      </c>
      <c r="DV29" s="30">
        <f>ENERGY_PRICING!DX$19*(1+INDEX(DA_LMP_Basis!$C$23:$AF$35,MATCH(LMP_BY_NODE!DV$1,DA_LMP_Basis!$C$23:$C$35,0),MATCH(LMP_BY_NODE!$A29,DA_LMP_Basis!$C$23:$AF$23,0)))</f>
        <v>66.230974689752728</v>
      </c>
      <c r="DW29" s="30">
        <f>ENERGY_PRICING!DY$19*(1+INDEX(DA_LMP_Basis!$C$23:$AF$35,MATCH(LMP_BY_NODE!DW$1,DA_LMP_Basis!$C$23:$C$35,0),MATCH(LMP_BY_NODE!$A29,DA_LMP_Basis!$C$23:$AF$23,0)))</f>
        <v>51.323624949578004</v>
      </c>
      <c r="DX29" s="30">
        <f>ENERGY_PRICING!DZ$19*(1+INDEX(DA_LMP_Basis!$C$23:$AF$35,MATCH(LMP_BY_NODE!DX$1,DA_LMP_Basis!$C$23:$C$35,0),MATCH(LMP_BY_NODE!$A29,DA_LMP_Basis!$C$23:$AF$23,0)))</f>
        <v>54.888527760936881</v>
      </c>
      <c r="DY29" s="30">
        <f>ENERGY_PRICING!EA$19*(1+INDEX(DA_LMP_Basis!$C$23:$AF$35,MATCH(LMP_BY_NODE!DY$1,DA_LMP_Basis!$C$23:$C$35,0),MATCH(LMP_BY_NODE!$A29,DA_LMP_Basis!$C$23:$AF$23,0)))</f>
        <v>72.230095045025479</v>
      </c>
      <c r="DZ29" s="30">
        <f>ENERGY_PRICING!EB$19*(1+INDEX(DA_LMP_Basis!$C$23:$AF$35,MATCH(LMP_BY_NODE!DZ$1,DA_LMP_Basis!$C$23:$C$35,0),MATCH(LMP_BY_NODE!$A29,DA_LMP_Basis!$C$23:$AF$23,0)))</f>
        <v>72.223017393648135</v>
      </c>
      <c r="EA29" s="30">
        <f>ENERGY_PRICING!EC$19*(1+INDEX(DA_LMP_Basis!$C$23:$AF$35,MATCH(LMP_BY_NODE!EA$1,DA_LMP_Basis!$C$23:$C$35,0),MATCH(LMP_BY_NODE!$A29,DA_LMP_Basis!$C$23:$AF$23,0)))</f>
        <v>48.525464695200505</v>
      </c>
      <c r="EB29" s="30">
        <f>ENERGY_PRICING!ED$19*(1+INDEX(DA_LMP_Basis!$C$23:$AF$35,MATCH(LMP_BY_NODE!EB$1,DA_LMP_Basis!$C$23:$C$35,0),MATCH(LMP_BY_NODE!$A29,DA_LMP_Basis!$C$23:$AF$23,0)))</f>
        <v>46.945326350468619</v>
      </c>
      <c r="EC29" s="30">
        <f>ENERGY_PRICING!EE$19*(1+INDEX(DA_LMP_Basis!$C$23:$AF$35,MATCH(LMP_BY_NODE!EC$1,DA_LMP_Basis!$C$23:$C$35,0),MATCH(LMP_BY_NODE!$A29,DA_LMP_Basis!$C$23:$AF$23,0)))</f>
        <v>73.103719125332418</v>
      </c>
      <c r="ED29" s="30">
        <f>ENERGY_PRICING!EF$19*(1+INDEX(DA_LMP_Basis!$C$23:$AF$35,MATCH(LMP_BY_NODE!ED$1,DA_LMP_Basis!$C$23:$C$35,0),MATCH(LMP_BY_NODE!$A29,DA_LMP_Basis!$C$23:$AF$23,0)))</f>
        <v>111.94053845437972</v>
      </c>
      <c r="EE29" s="30">
        <f>ENERGY_PRICING!EG$19*(1+INDEX(DA_LMP_Basis!$C$23:$AF$35,MATCH(LMP_BY_NODE!EE$1,DA_LMP_Basis!$C$23:$C$35,0),MATCH(LMP_BY_NODE!$A29,DA_LMP_Basis!$C$23:$AF$23,0)))</f>
        <v>207.98454087157984</v>
      </c>
      <c r="EF29" s="30">
        <f>ENERGY_PRICING!EH$19*(1+INDEX(DA_LMP_Basis!$C$23:$AF$35,MATCH(LMP_BY_NODE!EF$1,DA_LMP_Basis!$C$23:$C$35,0),MATCH(LMP_BY_NODE!$A29,DA_LMP_Basis!$C$23:$AF$23,0)))</f>
        <v>183.79508612570112</v>
      </c>
      <c r="EG29" s="30">
        <f>ENERGY_PRICING!EI$19*(1+INDEX(DA_LMP_Basis!$C$23:$AF$35,MATCH(LMP_BY_NODE!EG$1,DA_LMP_Basis!$C$23:$C$35,0),MATCH(LMP_BY_NODE!$A29,DA_LMP_Basis!$C$23:$AF$23,0)))</f>
        <v>101.70098701034864</v>
      </c>
      <c r="EH29" s="30">
        <f>ENERGY_PRICING!EJ$19*(1+INDEX(DA_LMP_Basis!$C$23:$AF$35,MATCH(LMP_BY_NODE!EH$1,DA_LMP_Basis!$C$23:$C$35,0),MATCH(LMP_BY_NODE!$A29,DA_LMP_Basis!$C$23:$AF$23,0)))</f>
        <v>68.139503379803799</v>
      </c>
      <c r="EI29" s="30">
        <f>ENERGY_PRICING!EK$19*(1+INDEX(DA_LMP_Basis!$C$23:$AF$35,MATCH(LMP_BY_NODE!EI$1,DA_LMP_Basis!$C$23:$C$35,0),MATCH(LMP_BY_NODE!$A29,DA_LMP_Basis!$C$23:$AF$23,0)))</f>
        <v>52.802579640378376</v>
      </c>
      <c r="EJ29" s="30">
        <f>ENERGY_PRICING!EL$19*(1+INDEX(DA_LMP_Basis!$C$23:$AF$35,MATCH(LMP_BY_NODE!EJ$1,DA_LMP_Basis!$C$23:$C$35,0),MATCH(LMP_BY_NODE!$A29,DA_LMP_Basis!$C$23:$AF$23,0)))</f>
        <v>56.470209602056151</v>
      </c>
      <c r="EK29" s="30">
        <f>ENERGY_PRICING!EM$19*(1+INDEX(DA_LMP_Basis!$C$23:$AF$35,MATCH(LMP_BY_NODE!EK$1,DA_LMP_Basis!$C$23:$C$35,0),MATCH(LMP_BY_NODE!$A29,DA_LMP_Basis!$C$23:$AF$23,0)))</f>
        <v>74.311495920134078</v>
      </c>
      <c r="EL29" s="30">
        <f>ENERGY_PRICING!EN$19*(1+INDEX(DA_LMP_Basis!$C$23:$AF$35,MATCH(LMP_BY_NODE!EL$1,DA_LMP_Basis!$C$23:$C$35,0),MATCH(LMP_BY_NODE!$A29,DA_LMP_Basis!$C$23:$AF$23,0)))</f>
        <v>74.304214317346165</v>
      </c>
      <c r="EM29" s="30">
        <f>ENERGY_PRICING!EO$19*(1+INDEX(DA_LMP_Basis!$C$23:$AF$35,MATCH(LMP_BY_NODE!EM$1,DA_LMP_Basis!$C$23:$C$35,0),MATCH(LMP_BY_NODE!$A29,DA_LMP_Basis!$C$23:$AF$23,0)))</f>
        <v>49.92378688512261</v>
      </c>
      <c r="EN29" s="30">
        <f>ENERGY_PRICING!EP$19*(1+INDEX(DA_LMP_Basis!$C$23:$AF$35,MATCH(LMP_BY_NODE!EN$1,DA_LMP_Basis!$C$23:$C$35,0),MATCH(LMP_BY_NODE!$A29,DA_LMP_Basis!$C$23:$AF$23,0)))</f>
        <v>48.298114870090721</v>
      </c>
      <c r="EO29" s="30">
        <f>ENERGY_PRICING!EQ$19*(1+INDEX(DA_LMP_Basis!$C$23:$AF$35,MATCH(LMP_BY_NODE!EO$1,DA_LMP_Basis!$C$23:$C$35,0),MATCH(LMP_BY_NODE!$A29,DA_LMP_Basis!$C$23:$AF$23,0)))</f>
        <v>73.844044961119806</v>
      </c>
      <c r="EP29" s="30">
        <f>ENERGY_PRICING!ER$19*(1+INDEX(DA_LMP_Basis!$C$23:$AF$35,MATCH(LMP_BY_NODE!EP$1,DA_LMP_Basis!$C$23:$C$35,0),MATCH(LMP_BY_NODE!$A29,DA_LMP_Basis!$C$23:$AF$23,0)))</f>
        <v>113.00664390069122</v>
      </c>
      <c r="EQ29" s="30">
        <f>ENERGY_PRICING!ES$19*(1+INDEX(DA_LMP_Basis!$C$23:$AF$35,MATCH(LMP_BY_NODE!EQ$1,DA_LMP_Basis!$C$23:$C$35,0),MATCH(LMP_BY_NODE!$A29,DA_LMP_Basis!$C$23:$AF$23,0)))</f>
        <v>209.88000908230347</v>
      </c>
      <c r="ER29" s="30">
        <f>ENERGY_PRICING!ET$19*(1+INDEX(DA_LMP_Basis!$C$23:$AF$35,MATCH(LMP_BY_NODE!ER$1,DA_LMP_Basis!$C$23:$C$35,0),MATCH(LMP_BY_NODE!$A29,DA_LMP_Basis!$C$23:$AF$23,0)))</f>
        <v>185.47010361295557</v>
      </c>
      <c r="ES29" s="30">
        <f>ENERGY_PRICING!EU$19*(1+INDEX(DA_LMP_Basis!$C$23:$AF$35,MATCH(LMP_BY_NODE!ES$1,DA_LMP_Basis!$C$23:$C$35,0),MATCH(LMP_BY_NODE!$A29,DA_LMP_Basis!$C$23:$AF$23,0)))</f>
        <v>103.67766900277321</v>
      </c>
      <c r="ET29" s="30">
        <f>ENERGY_PRICING!EV$19*(1+INDEX(DA_LMP_Basis!$C$23:$AF$35,MATCH(LMP_BY_NODE!ET$1,DA_LMP_Basis!$C$23:$C$35,0),MATCH(LMP_BY_NODE!$A29,DA_LMP_Basis!$C$23:$AF$23,0)))</f>
        <v>71.143526264742931</v>
      </c>
      <c r="EU29" s="30">
        <f>ENERGY_PRICING!EW$19*(1+INDEX(DA_LMP_Basis!$C$23:$AF$35,MATCH(LMP_BY_NODE!EU$1,DA_LMP_Basis!$C$23:$C$35,0),MATCH(LMP_BY_NODE!$A29,DA_LMP_Basis!$C$23:$AF$23,0)))</f>
        <v>55.130453337070627</v>
      </c>
      <c r="EV29" s="30">
        <f>ENERGY_PRICING!EX$19*(1+INDEX(DA_LMP_Basis!$C$23:$AF$35,MATCH(LMP_BY_NODE!EV$1,DA_LMP_Basis!$C$23:$C$35,0),MATCH(LMP_BY_NODE!$A29,DA_LMP_Basis!$C$23:$AF$23,0)))</f>
        <v>58.959775764819916</v>
      </c>
      <c r="EW29" s="30">
        <f>ENERGY_PRICING!EY$19*(1+INDEX(DA_LMP_Basis!$C$23:$AF$35,MATCH(LMP_BY_NODE!EW$1,DA_LMP_Basis!$C$23:$C$35,0),MATCH(LMP_BY_NODE!$A29,DA_LMP_Basis!$C$23:$AF$23,0)))</f>
        <v>77.587619509028755</v>
      </c>
      <c r="EX29" s="30">
        <f>ENERGY_PRICING!EZ$19*(1+INDEX(DA_LMP_Basis!$C$23:$AF$35,MATCH(LMP_BY_NODE!EX$1,DA_LMP_Basis!$C$23:$C$35,0),MATCH(LMP_BY_NODE!$A29,DA_LMP_Basis!$C$23:$AF$23,0)))</f>
        <v>77.580016886856654</v>
      </c>
      <c r="EY29" s="30">
        <f>ENERGY_PRICING!FA$19*(1+INDEX(DA_LMP_Basis!$C$23:$AF$35,MATCH(LMP_BY_NODE!EY$1,DA_LMP_Basis!$C$23:$C$35,0),MATCH(LMP_BY_NODE!$A29,DA_LMP_Basis!$C$23:$AF$23,0)))</f>
        <v>52.124745079223331</v>
      </c>
      <c r="EZ29" s="30">
        <f>ENERGY_PRICING!FB$19*(1+INDEX(DA_LMP_Basis!$C$23:$AF$35,MATCH(LMP_BY_NODE!EZ$1,DA_LMP_Basis!$C$23:$C$35,0),MATCH(LMP_BY_NODE!$A29,DA_LMP_Basis!$C$23:$AF$23,0)))</f>
        <v>50.427403097515274</v>
      </c>
      <c r="FA29" s="30">
        <f>ENERGY_PRICING!FC$19*(1+INDEX(DA_LMP_Basis!$C$23:$AF$35,MATCH(LMP_BY_NODE!FA$1,DA_LMP_Basis!$C$23:$C$35,0),MATCH(LMP_BY_NODE!$A29,DA_LMP_Basis!$C$23:$AF$23,0)))</f>
        <v>75.009317332769356</v>
      </c>
      <c r="FB29" s="30">
        <f>ENERGY_PRICING!FD$19*(1+INDEX(DA_LMP_Basis!$C$23:$AF$35,MATCH(LMP_BY_NODE!FB$1,DA_LMP_Basis!$C$23:$C$35,0),MATCH(LMP_BY_NODE!$A29,DA_LMP_Basis!$C$23:$AF$23,0)))</f>
        <v>114.68469316197444</v>
      </c>
      <c r="FC29" s="30">
        <f>ENERGY_PRICING!FE$19*(1+INDEX(DA_LMP_Basis!$C$23:$AF$35,MATCH(LMP_BY_NODE!FC$1,DA_LMP_Basis!$C$23:$C$35,0),MATCH(LMP_BY_NODE!$A29,DA_LMP_Basis!$C$23:$AF$23,0)))</f>
        <v>211.25685805453247</v>
      </c>
      <c r="FD29" s="30">
        <f>ENERGY_PRICING!FF$19*(1+INDEX(DA_LMP_Basis!$C$23:$AF$35,MATCH(LMP_BY_NODE!FD$1,DA_LMP_Basis!$C$23:$C$35,0),MATCH(LMP_BY_NODE!$A29,DA_LMP_Basis!$C$23:$AF$23,0)))</f>
        <v>186.6868194052565</v>
      </c>
      <c r="FE29" s="30">
        <f>ENERGY_PRICING!FG$19*(1+INDEX(DA_LMP_Basis!$C$23:$AF$35,MATCH(LMP_BY_NODE!FE$1,DA_LMP_Basis!$C$23:$C$35,0),MATCH(LMP_BY_NODE!$A29,DA_LMP_Basis!$C$23:$AF$23,0)))</f>
        <v>105.11351084612137</v>
      </c>
      <c r="FF29" s="30">
        <f>ENERGY_PRICING!FH$19*(1+INDEX(DA_LMP_Basis!$C$23:$AF$35,MATCH(LMP_BY_NODE!FF$1,DA_LMP_Basis!$C$23:$C$35,0),MATCH(LMP_BY_NODE!$A29,DA_LMP_Basis!$C$23:$AF$23,0)))</f>
        <v>73.325618160708672</v>
      </c>
      <c r="FG29" s="30">
        <f>ENERGY_PRICING!FI$19*(1+INDEX(DA_LMP_Basis!$C$23:$AF$35,MATCH(LMP_BY_NODE!FG$1,DA_LMP_Basis!$C$23:$C$35,0),MATCH(LMP_BY_NODE!$A29,DA_LMP_Basis!$C$23:$AF$23,0)))</f>
        <v>56.82139728887973</v>
      </c>
      <c r="FH29" s="30">
        <f>ENERGY_PRICING!FJ$19*(1+INDEX(DA_LMP_Basis!$C$23:$AF$35,MATCH(LMP_BY_NODE!FH$1,DA_LMP_Basis!$C$23:$C$35,0),MATCH(LMP_BY_NODE!$A29,DA_LMP_Basis!$C$23:$AF$23,0)))</f>
        <v>60.76817149158795</v>
      </c>
      <c r="FI29" s="30">
        <f>ENERGY_PRICING!FK$19*(1+INDEX(DA_LMP_Basis!$C$23:$AF$35,MATCH(LMP_BY_NODE!FI$1,DA_LMP_Basis!$C$23:$C$35,0),MATCH(LMP_BY_NODE!$A29,DA_LMP_Basis!$C$23:$AF$23,0)))</f>
        <v>79.967362609306136</v>
      </c>
      <c r="FJ29" s="30">
        <f>ENERGY_PRICING!FL$19*(1+INDEX(DA_LMP_Basis!$C$23:$AF$35,MATCH(LMP_BY_NODE!FJ$1,DA_LMP_Basis!$C$23:$C$35,0),MATCH(LMP_BY_NODE!$A29,DA_LMP_Basis!$C$23:$AF$23,0)))</f>
        <v>79.95952680189427</v>
      </c>
      <c r="FK29" s="30">
        <f>ENERGY_PRICING!FM$19*(1+INDEX(DA_LMP_Basis!$C$23:$AF$35,MATCH(LMP_BY_NODE!FK$1,DA_LMP_Basis!$C$23:$C$35,0),MATCH(LMP_BY_NODE!$A29,DA_LMP_Basis!$C$23:$AF$23,0)))</f>
        <v>53.723498891248262</v>
      </c>
      <c r="FL29" s="30">
        <f>ENERGY_PRICING!FN$19*(1+INDEX(DA_LMP_Basis!$C$23:$AF$35,MATCH(LMP_BY_NODE!FL$1,DA_LMP_Basis!$C$23:$C$35,0),MATCH(LMP_BY_NODE!$A29,DA_LMP_Basis!$C$23:$AF$23,0)))</f>
        <v>51.974096569303697</v>
      </c>
      <c r="FM29" s="30">
        <f>ENERGY_PRICING!FO$19*(1+INDEX(DA_LMP_Basis!$C$23:$AF$35,MATCH(LMP_BY_NODE!FM$1,DA_LMP_Basis!$C$23:$C$35,0),MATCH(LMP_BY_NODE!$A29,DA_LMP_Basis!$C$23:$AF$23,0)))</f>
        <v>75.855759419318517</v>
      </c>
      <c r="FN29" s="30">
        <f>ENERGY_PRICING!FP$19*(1+INDEX(DA_LMP_Basis!$C$23:$AF$35,MATCH(LMP_BY_NODE!FN$1,DA_LMP_Basis!$C$23:$C$35,0),MATCH(LMP_BY_NODE!$A29,DA_LMP_Basis!$C$23:$AF$23,0)))</f>
        <v>115.90361120432205</v>
      </c>
      <c r="FO29" s="30">
        <f>ENERGY_PRICING!FQ$19*(1+INDEX(DA_LMP_Basis!$C$23:$AF$35,MATCH(LMP_BY_NODE!FO$1,DA_LMP_Basis!$C$23:$C$35,0),MATCH(LMP_BY_NODE!$A29,DA_LMP_Basis!$C$23:$AF$23,0)))</f>
        <v>211.52972939866285</v>
      </c>
      <c r="FP29" s="30">
        <f>ENERGY_PRICING!FR$19*(1+INDEX(DA_LMP_Basis!$C$23:$AF$35,MATCH(LMP_BY_NODE!FP$1,DA_LMP_Basis!$C$23:$C$35,0),MATCH(LMP_BY_NODE!$A29,DA_LMP_Basis!$C$23:$AF$23,0)))</f>
        <v>186.92795469341547</v>
      </c>
      <c r="FQ29" s="30">
        <f>ENERGY_PRICING!FS$19*(1+INDEX(DA_LMP_Basis!$C$23:$AF$35,MATCH(LMP_BY_NODE!FQ$1,DA_LMP_Basis!$C$23:$C$35,0),MATCH(LMP_BY_NODE!$A29,DA_LMP_Basis!$C$23:$AF$23,0)))</f>
        <v>105.39807371514746</v>
      </c>
      <c r="FR29" s="30">
        <f>ENERGY_PRICING!FT$19*(1+INDEX(DA_LMP_Basis!$C$23:$AF$35,MATCH(LMP_BY_NODE!FR$1,DA_LMP_Basis!$C$23:$C$35,0),MATCH(LMP_BY_NODE!$A29,DA_LMP_Basis!$C$23:$AF$23,0)))</f>
        <v>73.758076883980507</v>
      </c>
      <c r="FS29" s="30">
        <f>ENERGY_PRICING!FU$19*(1+INDEX(DA_LMP_Basis!$C$23:$AF$35,MATCH(LMP_BY_NODE!FS$1,DA_LMP_Basis!$C$23:$C$35,0),MATCH(LMP_BY_NODE!$A29,DA_LMP_Basis!$C$23:$AF$23,0)))</f>
        <v>57.156517667574853</v>
      </c>
      <c r="FT29" s="30">
        <f>ENERGY_PRICING!FV$19*(1+INDEX(DA_LMP_Basis!$C$23:$AF$35,MATCH(LMP_BY_NODE!FT$1,DA_LMP_Basis!$C$23:$C$35,0),MATCH(LMP_BY_NODE!$A29,DA_LMP_Basis!$C$23:$AF$23,0)))</f>
        <v>61.126569095563397</v>
      </c>
      <c r="FU29" s="30">
        <f>ENERGY_PRICING!FW$19*(1+INDEX(DA_LMP_Basis!$C$23:$AF$35,MATCH(LMP_BY_NODE!FU$1,DA_LMP_Basis!$C$23:$C$35,0),MATCH(LMP_BY_NODE!$A29,DA_LMP_Basis!$C$23:$AF$23,0)))</f>
        <v>80.438992912669434</v>
      </c>
      <c r="FV29" s="30">
        <f>ENERGY_PRICING!FX$19*(1+INDEX(DA_LMP_Basis!$C$23:$AF$35,MATCH(LMP_BY_NODE!FV$1,DA_LMP_Basis!$C$23:$C$35,0),MATCH(LMP_BY_NODE!$A29,DA_LMP_Basis!$C$23:$AF$23,0)))</f>
        <v>80.431110891350968</v>
      </c>
      <c r="FW29" s="30">
        <f>ENERGY_PRICING!FY$19*(1+INDEX(DA_LMP_Basis!$C$23:$AF$35,MATCH(LMP_BY_NODE!FW$1,DA_LMP_Basis!$C$23:$C$35,0),MATCH(LMP_BY_NODE!$A29,DA_LMP_Basis!$C$23:$AF$23,0)))</f>
        <v>54.040348531564746</v>
      </c>
      <c r="FX29" s="30">
        <f>ENERGY_PRICING!FZ$19*(1+INDEX(DA_LMP_Basis!$C$23:$AF$35,MATCH(LMP_BY_NODE!FX$1,DA_LMP_Basis!$C$23:$C$35,0),MATCH(LMP_BY_NODE!$A29,DA_LMP_Basis!$C$23:$AF$23,0)))</f>
        <v>52.280628611028945</v>
      </c>
      <c r="FY29" s="30">
        <f>ENERGY_PRICING!GA$19*(1+INDEX(DA_LMP_Basis!$C$23:$AF$35,MATCH(LMP_BY_NODE!FY$1,DA_LMP_Basis!$C$23:$C$35,0),MATCH(LMP_BY_NODE!$A29,DA_LMP_Basis!$C$23:$AF$23,0)))</f>
        <v>76.023511870417991</v>
      </c>
      <c r="FZ29" s="30">
        <f>ENERGY_PRICING!GB$19*(1+INDEX(DA_LMP_Basis!$C$23:$AF$35,MATCH(LMP_BY_NODE!FZ$1,DA_LMP_Basis!$C$23:$C$35,0),MATCH(LMP_BY_NODE!$A29,DA_LMP_Basis!$C$23:$AF$23,0)))</f>
        <v>116.14518294625518</v>
      </c>
      <c r="GA29" s="30">
        <f>ENERGY_PRICING!GC$19*(1+INDEX(DA_LMP_Basis!$C$23:$AF$35,MATCH(LMP_BY_NODE!GA$1,DA_LMP_Basis!$C$23:$C$35,0),MATCH(LMP_BY_NODE!$A29,DA_LMP_Basis!$C$23:$AF$23,0)))</f>
        <v>212.37613969501297</v>
      </c>
      <c r="GB29" s="30">
        <f>ENERGY_PRICING!GD$19*(1+INDEX(DA_LMP_Basis!$C$23:$AF$35,MATCH(LMP_BY_NODE!GB$1,DA_LMP_Basis!$C$23:$C$35,0),MATCH(LMP_BY_NODE!$A29,DA_LMP_Basis!$C$23:$AF$23,0)))</f>
        <v>187.67592400240082</v>
      </c>
      <c r="GC29" s="30">
        <f>ENERGY_PRICING!GE$19*(1+INDEX(DA_LMP_Basis!$C$23:$AF$35,MATCH(LMP_BY_NODE!GC$1,DA_LMP_Basis!$C$23:$C$35,0),MATCH(LMP_BY_NODE!$A29,DA_LMP_Basis!$C$23:$AF$23,0)))</f>
        <v>106.28074955298661</v>
      </c>
      <c r="GD29" s="30">
        <f>ENERGY_PRICING!GF$19*(1+INDEX(DA_LMP_Basis!$C$23:$AF$35,MATCH(LMP_BY_NODE!GD$1,DA_LMP_Basis!$C$23:$C$35,0),MATCH(LMP_BY_NODE!$A29,DA_LMP_Basis!$C$23:$AF$23,0)))</f>
        <v>75.099505817422255</v>
      </c>
      <c r="GE29" s="30">
        <f>ENERGY_PRICING!GG$19*(1+INDEX(DA_LMP_Basis!$C$23:$AF$35,MATCH(LMP_BY_NODE!GE$1,DA_LMP_Basis!$C$23:$C$35,0),MATCH(LMP_BY_NODE!$A29,DA_LMP_Basis!$C$23:$AF$23,0)))</f>
        <v>58.196016116736715</v>
      </c>
      <c r="GF29" s="30">
        <f>ENERGY_PRICING!GH$19*(1+INDEX(DA_LMP_Basis!$C$23:$AF$35,MATCH(LMP_BY_NODE!GF$1,DA_LMP_Basis!$C$23:$C$35,0),MATCH(LMP_BY_NODE!$A29,DA_LMP_Basis!$C$23:$AF$23,0)))</f>
        <v>62.238270374269376</v>
      </c>
      <c r="GG29" s="30">
        <f>ENERGY_PRICING!GI$19*(1+INDEX(DA_LMP_Basis!$C$23:$AF$35,MATCH(LMP_BY_NODE!GG$1,DA_LMP_Basis!$C$23:$C$35,0),MATCH(LMP_BY_NODE!$A29,DA_LMP_Basis!$C$23:$AF$23,0)))</f>
        <v>81.901926831617729</v>
      </c>
      <c r="GH29" s="30">
        <f>ENERGY_PRICING!GJ$19*(1+INDEX(DA_LMP_Basis!$C$23:$AF$35,MATCH(LMP_BY_NODE!GH$1,DA_LMP_Basis!$C$23:$C$35,0),MATCH(LMP_BY_NODE!$A29,DA_LMP_Basis!$C$23:$AF$23,0)))</f>
        <v>81.893901460961843</v>
      </c>
      <c r="GI29" s="30">
        <f>ENERGY_PRICING!GK$19*(1+INDEX(DA_LMP_Basis!$C$23:$AF$35,MATCH(LMP_BY_NODE!GI$1,DA_LMP_Basis!$C$23:$C$35,0),MATCH(LMP_BY_NODE!$A29,DA_LMP_Basis!$C$23:$AF$23,0)))</f>
        <v>55.02317360179461</v>
      </c>
      <c r="GJ29" s="30">
        <f>ENERGY_PRICING!GL$19*(1+INDEX(DA_LMP_Basis!$C$23:$AF$35,MATCH(LMP_BY_NODE!GJ$1,DA_LMP_Basis!$C$23:$C$35,0),MATCH(LMP_BY_NODE!$A29,DA_LMP_Basis!$C$23:$AF$23,0)))</f>
        <v>53.231449874816377</v>
      </c>
      <c r="GK29" s="30">
        <f>ENERGY_PRICING!GM$19*(1+INDEX(DA_LMP_Basis!$C$23:$AF$35,MATCH(LMP_BY_NODE!GK$1,DA_LMP_Basis!$C$23:$C$35,0),MATCH(LMP_BY_NODE!$A29,DA_LMP_Basis!$C$23:$AF$23,0)))</f>
        <v>76.54385746515625</v>
      </c>
      <c r="GL29" s="30">
        <f>ENERGY_PRICING!GN$19*(1+INDEX(DA_LMP_Basis!$C$23:$AF$35,MATCH(LMP_BY_NODE!GL$1,DA_LMP_Basis!$C$23:$C$35,0),MATCH(LMP_BY_NODE!$A29,DA_LMP_Basis!$C$23:$AF$23,0)))</f>
        <v>116.89450607628569</v>
      </c>
      <c r="GM29" s="30">
        <f>ENERGY_PRICING!GO$19*(1+INDEX(DA_LMP_Basis!$C$23:$AF$35,MATCH(LMP_BY_NODE!GM$1,DA_LMP_Basis!$C$23:$C$35,0),MATCH(LMP_BY_NODE!$A29,DA_LMP_Basis!$C$23:$AF$23,0)))</f>
        <v>213.56693043796844</v>
      </c>
      <c r="GN29" s="30">
        <f>ENERGY_PRICING!GP$19*(1+INDEX(DA_LMP_Basis!$C$23:$AF$35,MATCH(LMP_BY_NODE!GN$1,DA_LMP_Basis!$C$23:$C$35,0),MATCH(LMP_BY_NODE!$A29,DA_LMP_Basis!$C$23:$AF$23,0)))</f>
        <v>188.72822090024729</v>
      </c>
      <c r="GO29" s="30">
        <f>ENERGY_PRICING!GQ$19*(1+INDEX(DA_LMP_Basis!$C$23:$AF$35,MATCH(LMP_BY_NODE!GO$1,DA_LMP_Basis!$C$23:$C$35,0),MATCH(LMP_BY_NODE!$A29,DA_LMP_Basis!$C$23:$AF$23,0)))</f>
        <v>107.52256126210904</v>
      </c>
      <c r="GP29" s="30">
        <f>ENERGY_PRICING!GR$19*(1+INDEX(DA_LMP_Basis!$C$23:$AF$35,MATCH(LMP_BY_NODE!GP$1,DA_LMP_Basis!$C$23:$C$35,0),MATCH(LMP_BY_NODE!$A29,DA_LMP_Basis!$C$23:$AF$23,0)))</f>
        <v>76.986724301369435</v>
      </c>
      <c r="GQ29" s="30">
        <f>ENERGY_PRICING!GS$19*(1+INDEX(DA_LMP_Basis!$C$23:$AF$35,MATCH(LMP_BY_NODE!GQ$1,DA_LMP_Basis!$C$23:$C$35,0),MATCH(LMP_BY_NODE!$A29,DA_LMP_Basis!$C$23:$AF$23,0)))</f>
        <v>59.65845712899322</v>
      </c>
      <c r="GR29" s="30">
        <f>ENERGY_PRICING!GT$19*(1+INDEX(DA_LMP_Basis!$C$23:$AF$35,MATCH(LMP_BY_NODE!GR$1,DA_LMP_Basis!$C$23:$C$35,0),MATCH(LMP_BY_NODE!$A29,DA_LMP_Basis!$C$23:$AF$23,0)))</f>
        <v>63.802291508373493</v>
      </c>
      <c r="GS29" s="30">
        <f>ENERGY_PRICING!GU$19*(1+INDEX(DA_LMP_Basis!$C$23:$AF$35,MATCH(LMP_BY_NODE!GS$1,DA_LMP_Basis!$C$23:$C$35,0),MATCH(LMP_BY_NODE!$A29,DA_LMP_Basis!$C$23:$AF$23,0)))</f>
        <v>83.960087248322637</v>
      </c>
      <c r="GT29" s="30">
        <f>ENERGY_PRICING!GV$19*(1+INDEX(DA_LMP_Basis!$C$23:$AF$35,MATCH(LMP_BY_NODE!GT$1,DA_LMP_Basis!$C$23:$C$35,0),MATCH(LMP_BY_NODE!$A29,DA_LMP_Basis!$C$23:$AF$23,0)))</f>
        <v>83.951860203532178</v>
      </c>
      <c r="GU29" s="30">
        <f>ENERGY_PRICING!GW$19*(1+INDEX(DA_LMP_Basis!$C$23:$AF$35,MATCH(LMP_BY_NODE!GU$1,DA_LMP_Basis!$C$23:$C$35,0),MATCH(LMP_BY_NODE!$A29,DA_LMP_Basis!$C$23:$AF$23,0)))</f>
        <v>56.40588243771149</v>
      </c>
      <c r="GV29" s="30">
        <f>ENERGY_PRICING!GX$19*(1+INDEX(DA_LMP_Basis!$C$23:$AF$35,MATCH(LMP_BY_NODE!GV$1,DA_LMP_Basis!$C$23:$C$35,0),MATCH(LMP_BY_NODE!$A29,DA_LMP_Basis!$C$23:$AF$23,0)))</f>
        <v>54.569133459250239</v>
      </c>
      <c r="GW29" s="30">
        <f>ENERGY_PRICING!GY$19*(1+INDEX(DA_LMP_Basis!$C$23:$AF$35,MATCH(LMP_BY_NODE!GW$1,DA_LMP_Basis!$C$23:$C$35,0),MATCH(LMP_BY_NODE!$A29,DA_LMP_Basis!$C$23:$AF$23,0)))</f>
        <v>77.275916987617109</v>
      </c>
      <c r="GX29" s="30">
        <f>ENERGY_PRICING!GZ$19*(1+INDEX(DA_LMP_Basis!$C$23:$AF$35,MATCH(LMP_BY_NODE!GX$1,DA_LMP_Basis!$C$23:$C$35,0),MATCH(LMP_BY_NODE!$A29,DA_LMP_Basis!$C$23:$AF$23,0)))</f>
        <v>117.94870762672821</v>
      </c>
      <c r="GY29" s="30">
        <f>ENERGY_PRICING!HA$19*(1+INDEX(DA_LMP_Basis!$C$23:$AF$35,MATCH(LMP_BY_NODE!GY$1,DA_LMP_Basis!$C$23:$C$35,0),MATCH(LMP_BY_NODE!$A29,DA_LMP_Basis!$C$23:$AF$23,0)))</f>
        <v>215.21876961693451</v>
      </c>
      <c r="GZ29" s="30">
        <f>ENERGY_PRICING!HB$19*(1+INDEX(DA_LMP_Basis!$C$23:$AF$35,MATCH(LMP_BY_NODE!GZ$1,DA_LMP_Basis!$C$23:$C$35,0),MATCH(LMP_BY_NODE!$A29,DA_LMP_Basis!$C$23:$AF$23,0)))</f>
        <v>190.18794441090637</v>
      </c>
      <c r="HA29" s="30">
        <f>ENERGY_PRICING!HC$19*(1+INDEX(DA_LMP_Basis!$C$23:$AF$35,MATCH(LMP_BY_NODE!HA$1,DA_LMP_Basis!$C$23:$C$35,0),MATCH(LMP_BY_NODE!$A29,DA_LMP_Basis!$C$23:$AF$23,0)))</f>
        <v>109.24517562249288</v>
      </c>
      <c r="HB29" s="30">
        <f>ENERGY_PRICING!HD$19*(1+INDEX(DA_LMP_Basis!$C$23:$AF$35,MATCH(LMP_BY_NODE!HB$1,DA_LMP_Basis!$C$23:$C$35,0),MATCH(LMP_BY_NODE!$A29,DA_LMP_Basis!$C$23:$AF$23,0)))</f>
        <v>79.604632988932579</v>
      </c>
      <c r="HC29" s="30">
        <f>ENERGY_PRICING!HE$19*(1+INDEX(DA_LMP_Basis!$C$23:$AF$35,MATCH(LMP_BY_NODE!HC$1,DA_LMP_Basis!$C$23:$C$35,0),MATCH(LMP_BY_NODE!$A29,DA_LMP_Basis!$C$23:$AF$23,0)))</f>
        <v>61.687123689648871</v>
      </c>
      <c r="HD29" s="30">
        <f>ENERGY_PRICING!HF$19*(1+INDEX(DA_LMP_Basis!$C$23:$AF$35,MATCH(LMP_BY_NODE!HD$1,DA_LMP_Basis!$C$23:$C$35,0),MATCH(LMP_BY_NODE!$A29,DA_LMP_Basis!$C$23:$AF$23,0)))</f>
        <v>65.971867818340428</v>
      </c>
      <c r="HE29" s="30">
        <f>ENERGY_PRICING!HG$19*(1+INDEX(DA_LMP_Basis!$C$23:$AF$35,MATCH(LMP_BY_NODE!HE$1,DA_LMP_Basis!$C$23:$C$35,0),MATCH(LMP_BY_NODE!$A29,DA_LMP_Basis!$C$23:$AF$23,0)))</f>
        <v>86.815122889994086</v>
      </c>
      <c r="HF29" s="30">
        <f>ENERGY_PRICING!HH$19*(1+INDEX(DA_LMP_Basis!$C$23:$AF$35,MATCH(LMP_BY_NODE!HF$1,DA_LMP_Basis!$C$23:$C$35,0),MATCH(LMP_BY_NODE!$A29,DA_LMP_Basis!$C$23:$AF$23,0)))</f>
        <v>86.806616087203466</v>
      </c>
      <c r="HG29" s="30">
        <f>ENERGY_PRICING!HI$19*(1+INDEX(DA_LMP_Basis!$C$23:$AF$35,MATCH(LMP_BY_NODE!HG$1,DA_LMP_Basis!$C$23:$C$35,0),MATCH(LMP_BY_NODE!$A29,DA_LMP_Basis!$C$23:$AF$23,0)))</f>
        <v>58.323946246808035</v>
      </c>
      <c r="HH29" s="30">
        <f>ENERGY_PRICING!HJ$19*(1+INDEX(DA_LMP_Basis!$C$23:$AF$35,MATCH(LMP_BY_NODE!HH$1,DA_LMP_Basis!$C$23:$C$35,0),MATCH(LMP_BY_NODE!$A29,DA_LMP_Basis!$C$23:$AF$23,0)))</f>
        <v>56.424739212737563</v>
      </c>
      <c r="HI29" s="30">
        <f>ENERGY_PRICING!HK$19*(1+INDEX(DA_LMP_Basis!$C$23:$AF$35,MATCH(LMP_BY_NODE!HI$1,DA_LMP_Basis!$C$23:$C$35,0),MATCH(LMP_BY_NODE!$A29,DA_LMP_Basis!$C$23:$AF$23,0)))</f>
        <v>78.291414133265675</v>
      </c>
      <c r="HJ29" s="30">
        <f>ENERGY_PRICING!HL$19*(1+INDEX(DA_LMP_Basis!$C$23:$AF$35,MATCH(LMP_BY_NODE!HJ$1,DA_LMP_Basis!$C$23:$C$35,0),MATCH(LMP_BY_NODE!$A29,DA_LMP_Basis!$C$23:$AF$23,0)))</f>
        <v>119.41107323029823</v>
      </c>
      <c r="HK29" s="30">
        <f>ENERGY_PRICING!HM$19*(1+INDEX(DA_LMP_Basis!$C$23:$AF$35,MATCH(LMP_BY_NODE!HK$1,DA_LMP_Basis!$C$23:$C$35,0),MATCH(LMP_BY_NODE!$A29,DA_LMP_Basis!$C$23:$AF$23,0)))</f>
        <v>216.77661564898781</v>
      </c>
      <c r="HL29" s="30">
        <f>ENERGY_PRICING!HN$19*(1+INDEX(DA_LMP_Basis!$C$23:$AF$35,MATCH(LMP_BY_NODE!HL$1,DA_LMP_Basis!$C$23:$C$35,0),MATCH(LMP_BY_NODE!$A29,DA_LMP_Basis!$C$23:$AF$23,0)))</f>
        <v>191.56460656296798</v>
      </c>
      <c r="HM29" s="30">
        <f>ENERGY_PRICING!HO$19*(1+INDEX(DA_LMP_Basis!$C$23:$AF$35,MATCH(LMP_BY_NODE!HM$1,DA_LMP_Basis!$C$23:$C$35,0),MATCH(LMP_BY_NODE!$A29,DA_LMP_Basis!$C$23:$AF$23,0)))</f>
        <v>110.86976957828082</v>
      </c>
      <c r="HN29" s="30">
        <f>ENERGY_PRICING!HP$19*(1+INDEX(DA_LMP_Basis!$C$23:$AF$35,MATCH(LMP_BY_NODE!HN$1,DA_LMP_Basis!$C$23:$C$35,0),MATCH(LMP_BY_NODE!$A29,DA_LMP_Basis!$C$23:$AF$23,0)))</f>
        <v>82.073577128973383</v>
      </c>
      <c r="HO29" s="30">
        <f>ENERGY_PRICING!HQ$19*(1+INDEX(DA_LMP_Basis!$C$23:$AF$35,MATCH(LMP_BY_NODE!HO$1,DA_LMP_Basis!$C$23:$C$35,0),MATCH(LMP_BY_NODE!$A29,DA_LMP_Basis!$C$23:$AF$23,0)))</f>
        <v>63.600354827473545</v>
      </c>
      <c r="HP29" s="30">
        <f>ENERGY_PRICING!HR$19*(1+INDEX(DA_LMP_Basis!$C$23:$AF$35,MATCH(LMP_BY_NODE!HP$1,DA_LMP_Basis!$C$23:$C$35,0),MATCH(LMP_BY_NODE!$A29,DA_LMP_Basis!$C$23:$AF$23,0)))</f>
        <v>68.017990642376105</v>
      </c>
      <c r="HQ29" s="30">
        <f>ENERGY_PRICING!HS$19*(1+INDEX(DA_LMP_Basis!$C$23:$AF$35,MATCH(LMP_BY_NODE!HQ$1,DA_LMP_Basis!$C$23:$C$35,0),MATCH(LMP_BY_NODE!$A29,DA_LMP_Basis!$C$23:$AF$23,0)))</f>
        <v>89.507700958358186</v>
      </c>
      <c r="HR29" s="30">
        <f>ENERGY_PRICING!HT$19*(1+INDEX(DA_LMP_Basis!$C$23:$AF$35,MATCH(LMP_BY_NODE!HR$1,DA_LMP_Basis!$C$23:$C$35,0),MATCH(LMP_BY_NODE!$A29,DA_LMP_Basis!$C$23:$AF$23,0)))</f>
        <v>89.498930316389973</v>
      </c>
      <c r="HS29" s="30">
        <f>ENERGY_PRICING!HU$19*(1+INDEX(DA_LMP_Basis!$C$23:$AF$35,MATCH(LMP_BY_NODE!HS$1,DA_LMP_Basis!$C$23:$C$35,0),MATCH(LMP_BY_NODE!$A29,DA_LMP_Basis!$C$23:$AF$23,0)))</f>
        <v>60.132868163829272</v>
      </c>
      <c r="HT29" s="30">
        <f>ENERGY_PRICING!HV$19*(1+INDEX(DA_LMP_Basis!$C$23:$AF$35,MATCH(LMP_BY_NODE!HT$1,DA_LMP_Basis!$C$23:$C$35,0),MATCH(LMP_BY_NODE!$A29,DA_LMP_Basis!$C$23:$AF$23,0)))</f>
        <v>58.174757069763395</v>
      </c>
      <c r="HU29" s="30">
        <f>ENERGY_PRICING!HW$19*(1+INDEX(DA_LMP_Basis!$C$23:$AF$35,MATCH(LMP_BY_NODE!HU$1,DA_LMP_Basis!$C$23:$C$35,0),MATCH(LMP_BY_NODE!$A29,DA_LMP_Basis!$C$23:$AF$23,0)))</f>
        <v>79.249127341097605</v>
      </c>
      <c r="HV29" s="30">
        <f>ENERGY_PRICING!HX$19*(1+INDEX(DA_LMP_Basis!$C$23:$AF$35,MATCH(LMP_BY_NODE!HV$1,DA_LMP_Basis!$C$23:$C$35,0),MATCH(LMP_BY_NODE!$A29,DA_LMP_Basis!$C$23:$AF$23,0)))</f>
        <v>120.79022713458978</v>
      </c>
      <c r="HW29" s="30">
        <f>ENERGY_PRICING!HY$19*(1+INDEX(DA_LMP_Basis!$C$23:$AF$35,MATCH(LMP_BY_NODE!HW$1,DA_LMP_Basis!$C$23:$C$35,0),MATCH(LMP_BY_NODE!$A29,DA_LMP_Basis!$C$23:$AF$23,0)))</f>
        <v>218.36660613224495</v>
      </c>
      <c r="HX29" s="30">
        <f>ENERGY_PRICING!HZ$19*(1+INDEX(DA_LMP_Basis!$C$23:$AF$35,MATCH(LMP_BY_NODE!HX$1,DA_LMP_Basis!$C$23:$C$35,0),MATCH(LMP_BY_NODE!$A29,DA_LMP_Basis!$C$23:$AF$23,0)))</f>
        <v>192.96967463478074</v>
      </c>
      <c r="HY29" s="30">
        <f>ENERGY_PRICING!IA$19*(1+INDEX(DA_LMP_Basis!$C$23:$AF$35,MATCH(LMP_BY_NODE!HY$1,DA_LMP_Basis!$C$23:$C$35,0),MATCH(LMP_BY_NODE!$A29,DA_LMP_Basis!$C$23:$AF$23,0)))</f>
        <v>112.52788525576871</v>
      </c>
      <c r="HZ29" s="30">
        <f>ENERGY_PRICING!IB$19*(1+INDEX(DA_LMP_Basis!$C$23:$AF$35,MATCH(LMP_BY_NODE!HZ$1,DA_LMP_Basis!$C$23:$C$35,0),MATCH(LMP_BY_NODE!$A29,DA_LMP_Basis!$C$23:$AF$23,0)))</f>
        <v>84.593465234464944</v>
      </c>
      <c r="IA29" s="30">
        <f>ENERGY_PRICING!IC$19*(1+INDEX(DA_LMP_Basis!$C$23:$AF$35,MATCH(LMP_BY_NODE!IA$1,DA_LMP_Basis!$C$23:$C$35,0),MATCH(LMP_BY_NODE!$A29,DA_LMP_Basis!$C$23:$AF$23,0)))</f>
        <v>65.553063399965097</v>
      </c>
      <c r="IB29" s="30">
        <f>ENERGY_PRICING!ID$19*(1+INDEX(DA_LMP_Basis!$C$23:$AF$35,MATCH(LMP_BY_NODE!IB$1,DA_LMP_Basis!$C$23:$C$35,0),MATCH(LMP_BY_NODE!$A29,DA_LMP_Basis!$C$23:$AF$23,0)))</f>
        <v>70.106332975863268</v>
      </c>
      <c r="IC29" s="30">
        <f>ENERGY_PRICING!IE$19*(1+INDEX(DA_LMP_Basis!$C$23:$AF$35,MATCH(LMP_BY_NODE!IC$1,DA_LMP_Basis!$C$23:$C$35,0),MATCH(LMP_BY_NODE!$A29,DA_LMP_Basis!$C$23:$AF$23,0)))</f>
        <v>92.255837434003993</v>
      </c>
      <c r="ID29" s="30">
        <f>ENERGY_PRICING!IF$19*(1+INDEX(DA_LMP_Basis!$C$23:$AF$35,MATCH(LMP_BY_NODE!ID$1,DA_LMP_Basis!$C$23:$C$35,0),MATCH(LMP_BY_NODE!$A29,DA_LMP_Basis!$C$23:$AF$23,0)))</f>
        <v>92.246797508824955</v>
      </c>
      <c r="IE29" s="30">
        <f>ENERGY_PRICING!IG$19*(1+INDEX(DA_LMP_Basis!$C$23:$AF$35,MATCH(LMP_BY_NODE!IE$1,DA_LMP_Basis!$C$23:$C$35,0),MATCH(LMP_BY_NODE!$A29,DA_LMP_Basis!$C$23:$AF$23,0)))</f>
        <v>61.979115208685236</v>
      </c>
      <c r="IF29" s="30">
        <f>ENERGY_PRICING!IH$19*(1+INDEX(DA_LMP_Basis!$C$23:$AF$35,MATCH(LMP_BY_NODE!IF$1,DA_LMP_Basis!$C$23:$C$35,0),MATCH(LMP_BY_NODE!$A29,DA_LMP_Basis!$C$23:$AF$23,0)))</f>
        <v>59.960884633688075</v>
      </c>
      <c r="IG29" s="30">
        <f>ENERGY_PRICING!II$19*(1+INDEX(DA_LMP_Basis!$C$23:$AF$35,MATCH(LMP_BY_NODE!IG$1,DA_LMP_Basis!$C$23:$C$35,0),MATCH(LMP_BY_NODE!$A29,DA_LMP_Basis!$C$23:$AF$23,0)))</f>
        <v>80.226601914843116</v>
      </c>
      <c r="IH29" s="30">
        <f>ENERGY_PRICING!IJ$19*(1+INDEX(DA_LMP_Basis!$C$23:$AF$35,MATCH(LMP_BY_NODE!IH$1,DA_LMP_Basis!$C$23:$C$35,0),MATCH(LMP_BY_NODE!$A29,DA_LMP_Basis!$C$23:$AF$23,0)))</f>
        <v>122.19783837321793</v>
      </c>
      <c r="II29" s="30">
        <f>ENERGY_PRICING!IK$19*(1+INDEX(DA_LMP_Basis!$C$23:$AF$35,MATCH(LMP_BY_NODE!II$1,DA_LMP_Basis!$C$23:$C$35,0),MATCH(LMP_BY_NODE!$A29,DA_LMP_Basis!$C$23:$AF$23,0)))</f>
        <v>219.0958865070576</v>
      </c>
      <c r="IJ29" s="30">
        <f>ENERGY_PRICING!IL$19*(1+INDEX(DA_LMP_Basis!$C$23:$AF$35,MATCH(LMP_BY_NODE!IJ$1,DA_LMP_Basis!$C$23:$C$35,0),MATCH(LMP_BY_NODE!$A29,DA_LMP_Basis!$C$23:$AF$23,0)))</f>
        <v>193.61413671228308</v>
      </c>
      <c r="IK29" s="30">
        <f>ENERGY_PRICING!IM$19*(1+INDEX(DA_LMP_Basis!$C$23:$AF$35,MATCH(LMP_BY_NODE!IK$1,DA_LMP_Basis!$C$23:$C$35,0),MATCH(LMP_BY_NODE!$A29,DA_LMP_Basis!$C$23:$AF$23,0)))</f>
        <v>113.28841258941912</v>
      </c>
      <c r="IL29" s="30">
        <f>ENERGY_PRICING!IN$19*(1+INDEX(DA_LMP_Basis!$C$23:$AF$35,MATCH(LMP_BY_NODE!IL$1,DA_LMP_Basis!$C$23:$C$35,0),MATCH(LMP_BY_NODE!$A29,DA_LMP_Basis!$C$23:$AF$23,0)))</f>
        <v>85.749261424071165</v>
      </c>
      <c r="IM29" s="30">
        <f>ENERGY_PRICING!IO$19*(1+INDEX(DA_LMP_Basis!$C$23:$AF$35,MATCH(LMP_BY_NODE!IM$1,DA_LMP_Basis!$C$23:$C$35,0),MATCH(LMP_BY_NODE!$A29,DA_LMP_Basis!$C$23:$AF$23,0)))</f>
        <v>66.448711552983738</v>
      </c>
      <c r="IN29" s="30">
        <f>ENERGY_PRICING!IP$19*(1+INDEX(DA_LMP_Basis!$C$23:$AF$35,MATCH(LMP_BY_NODE!IN$1,DA_LMP_Basis!$C$23:$C$35,0),MATCH(LMP_BY_NODE!$A29,DA_LMP_Basis!$C$23:$AF$23,0)))</f>
        <v>71.064192218254902</v>
      </c>
      <c r="IO29" s="30">
        <f>ENERGY_PRICING!IQ$19*(1+INDEX(DA_LMP_Basis!$C$23:$AF$35,MATCH(LMP_BY_NODE!IO$1,DA_LMP_Basis!$C$23:$C$35,0),MATCH(LMP_BY_NODE!$A29,DA_LMP_Basis!$C$23:$AF$23,0)))</f>
        <v>93.516324223138511</v>
      </c>
      <c r="IP29" s="30">
        <f>ENERGY_PRICING!IR$19*(1+INDEX(DA_LMP_Basis!$C$23:$AF$35,MATCH(LMP_BY_NODE!IP$1,DA_LMP_Basis!$C$23:$C$35,0),MATCH(LMP_BY_NODE!$A29,DA_LMP_Basis!$C$23:$AF$23,0)))</f>
        <v>93.507160785924029</v>
      </c>
      <c r="IQ29" s="30">
        <f>ENERGY_PRICING!IS$19*(1+INDEX(DA_LMP_Basis!$C$23:$AF$35,MATCH(LMP_BY_NODE!IQ$1,DA_LMP_Basis!$C$23:$C$35,0),MATCH(LMP_BY_NODE!$A29,DA_LMP_Basis!$C$23:$AF$23,0)))</f>
        <v>62.825932690328941</v>
      </c>
      <c r="IR29" s="30">
        <f>ENERGY_PRICING!IT$19*(1+INDEX(DA_LMP_Basis!$C$23:$AF$35,MATCH(LMP_BY_NODE!IR$1,DA_LMP_Basis!$C$23:$C$35,0),MATCH(LMP_BY_NODE!$A29,DA_LMP_Basis!$C$23:$AF$23,0)))</f>
        <v>60.780127134192718</v>
      </c>
      <c r="IS29" s="30">
        <f>ENERGY_PRICING!IU$19*(1+INDEX(DA_LMP_Basis!$C$23:$AF$35,MATCH(LMP_BY_NODE!IS$1,DA_LMP_Basis!$C$23:$C$35,0),MATCH(LMP_BY_NODE!$A29,DA_LMP_Basis!$C$23:$AF$23,0)))</f>
        <v>80.674939833225281</v>
      </c>
      <c r="IT29" s="30">
        <f>ENERGY_PRICING!IV$19*(1+INDEX(DA_LMP_Basis!$C$23:$AF$35,MATCH(LMP_BY_NODE!IT$1,DA_LMP_Basis!$C$23:$C$35,0),MATCH(LMP_BY_NODE!$A29,DA_LMP_Basis!$C$23:$AF$23,0)))</f>
        <v>122.84346692414756</v>
      </c>
      <c r="IU29" s="30">
        <f>ENERGY_PRICING!IW$19*(1+INDEX(DA_LMP_Basis!$C$23:$AF$35,MATCH(LMP_BY_NODE!IU$1,DA_LMP_Basis!$C$23:$C$35,0),MATCH(LMP_BY_NODE!$A29,DA_LMP_Basis!$C$23:$AF$23,0)))</f>
        <v>220.11823269378286</v>
      </c>
      <c r="IV29" s="30">
        <f>ENERGY_PRICING!IX$19*(1+INDEX(DA_LMP_Basis!$C$23:$AF$35,MATCH(LMP_BY_NODE!IV$1,DA_LMP_Basis!$C$23:$C$35,0),MATCH(LMP_BY_NODE!$A29,DA_LMP_Basis!$C$23:$AF$23,0)))</f>
        <v>194.51757984633542</v>
      </c>
      <c r="IW29" s="30">
        <f>ENERGY_PRICING!IY$19*(1+INDEX(DA_LMP_Basis!$C$23:$AF$35,MATCH(LMP_BY_NODE!IW$1,DA_LMP_Basis!$C$23:$C$35,0),MATCH(LMP_BY_NODE!$A29,DA_LMP_Basis!$C$23:$AF$23,0)))</f>
        <v>114.35456251791213</v>
      </c>
      <c r="IX29" s="30">
        <f>ENERGY_PRICING!IZ$19*(1+INDEX(DA_LMP_Basis!$C$23:$AF$35,MATCH(LMP_BY_NODE!IX$1,DA_LMP_Basis!$C$23:$C$35,0),MATCH(LMP_BY_NODE!$A29,DA_LMP_Basis!$C$23:$AF$23,0)))</f>
        <v>87.369521433644465</v>
      </c>
      <c r="IY29" s="30">
        <f>ENERGY_PRICING!JA$19*(1+INDEX(DA_LMP_Basis!$C$23:$AF$35,MATCH(LMP_BY_NODE!IY$1,DA_LMP_Basis!$C$23:$C$35,0),MATCH(LMP_BY_NODE!$A29,DA_LMP_Basis!$C$23:$AF$23,0)))</f>
        <v>67.704281434624122</v>
      </c>
      <c r="IZ29" s="30">
        <f>ENERGY_PRICING!JB$19*(1+INDEX(DA_LMP_Basis!$C$23:$AF$35,MATCH(LMP_BY_NODE!IZ$1,DA_LMP_Basis!$C$23:$C$35,0),MATCH(LMP_BY_NODE!$A29,DA_LMP_Basis!$C$23:$AF$23,0)))</f>
        <v>72.406973098832225</v>
      </c>
      <c r="JA29" s="30">
        <f>ENERGY_PRICING!JC$19*(1+INDEX(DA_LMP_Basis!$C$23:$AF$35,MATCH(LMP_BY_NODE!JA$1,DA_LMP_Basis!$C$23:$C$35,0),MATCH(LMP_BY_NODE!$A29,DA_LMP_Basis!$C$23:$AF$23,0)))</f>
        <v>95.283345394687728</v>
      </c>
      <c r="JB29" s="30">
        <f>ENERGY_PRICING!JD$19*(1+INDEX(DA_LMP_Basis!$C$23:$AF$35,MATCH(LMP_BY_NODE!JB$1,DA_LMP_Basis!$C$23:$C$35,0),MATCH(LMP_BY_NODE!$A29,DA_LMP_Basis!$C$23:$AF$23,0)))</f>
        <v>95.274008811365377</v>
      </c>
      <c r="JC29" s="30">
        <f>ENERGY_PRICING!JE$19*(1+INDEX(DA_LMP_Basis!$C$23:$AF$35,MATCH(LMP_BY_NODE!JC$1,DA_LMP_Basis!$C$23:$C$35,0),MATCH(LMP_BY_NODE!$A29,DA_LMP_Basis!$C$23:$AF$23,0)))</f>
        <v>64.013048994443338</v>
      </c>
      <c r="JD29" s="30">
        <f>ENERGY_PRICING!JF$19*(1+INDEX(DA_LMP_Basis!$C$23:$AF$35,MATCH(LMP_BY_NODE!JD$1,DA_LMP_Basis!$C$23:$C$35,0),MATCH(LMP_BY_NODE!$A29,DA_LMP_Basis!$C$23:$AF$23,0)))</f>
        <v>61.928587281100377</v>
      </c>
      <c r="JE29" s="30">
        <f>ENERGY_PRICING!JG$19*(1+INDEX(DA_LMP_Basis!$C$23:$AF$35,MATCH(LMP_BY_NODE!JE$1,DA_LMP_Basis!$C$23:$C$35,0),MATCH(LMP_BY_NODE!$A29,DA_LMP_Basis!$C$23:$AF$23,0)))</f>
        <v>81.303445106440805</v>
      </c>
      <c r="JF29" s="30">
        <f>ENERGY_PRICING!JH$19*(1+INDEX(DA_LMP_Basis!$C$23:$AF$35,MATCH(LMP_BY_NODE!JF$1,DA_LMP_Basis!$C$23:$C$35,0),MATCH(LMP_BY_NODE!$A29,DA_LMP_Basis!$C$23:$AF$23,0)))</f>
        <v>123.74854528616086</v>
      </c>
      <c r="JG29" s="30">
        <f>ENERGY_PRICING!JI$19*(1+INDEX(DA_LMP_Basis!$C$23:$AF$35,MATCH(LMP_BY_NODE!JG$1,DA_LMP_Basis!$C$23:$C$35,0),MATCH(LMP_BY_NODE!$A29,DA_LMP_Basis!$C$23:$AF$23,0)))</f>
        <v>221.43684809133796</v>
      </c>
      <c r="JH29" s="30">
        <f>ENERGY_PRICING!JJ$19*(1+INDEX(DA_LMP_Basis!$C$23:$AF$35,MATCH(LMP_BY_NODE!JH$1,DA_LMP_Basis!$C$23:$C$35,0),MATCH(LMP_BY_NODE!$A29,DA_LMP_Basis!$C$23:$AF$23,0)))</f>
        <v>195.68283486742837</v>
      </c>
      <c r="JI29" s="30">
        <f>ENERGY_PRICING!JK$19*(1+INDEX(DA_LMP_Basis!$C$23:$AF$35,MATCH(LMP_BY_NODE!JI$1,DA_LMP_Basis!$C$23:$C$35,0),MATCH(LMP_BY_NODE!$A29,DA_LMP_Basis!$C$23:$AF$23,0)))</f>
        <v>115.7296756939257</v>
      </c>
      <c r="JJ29" s="30">
        <f>ENERGY_PRICING!JL$19*(1+INDEX(DA_LMP_Basis!$C$23:$AF$35,MATCH(LMP_BY_NODE!JJ$1,DA_LMP_Basis!$C$23:$C$35,0),MATCH(LMP_BY_NODE!$A29,DA_LMP_Basis!$C$23:$AF$23,0)))</f>
        <v>89.459322153212568</v>
      </c>
      <c r="JK29" s="30">
        <f>ENERGY_PRICING!JM$19*(1+INDEX(DA_LMP_Basis!$C$23:$AF$35,MATCH(LMP_BY_NODE!JK$1,DA_LMP_Basis!$C$23:$C$35,0),MATCH(LMP_BY_NODE!$A29,DA_LMP_Basis!$C$23:$AF$23,0)))</f>
        <v>69.323707222224158</v>
      </c>
      <c r="JL29" s="30">
        <f>ENERGY_PRICING!JN$19*(1+INDEX(DA_LMP_Basis!$C$23:$AF$35,MATCH(LMP_BY_NODE!JL$1,DA_LMP_Basis!$C$23:$C$35,0),MATCH(LMP_BY_NODE!$A29,DA_LMP_Basis!$C$23:$AF$23,0)))</f>
        <v>74.138883060117848</v>
      </c>
      <c r="JM29" s="30">
        <f>ENERGY_PRICING!JO$19*(1+INDEX(DA_LMP_Basis!$C$23:$AF$35,MATCH(LMP_BY_NODE!JM$1,DA_LMP_Basis!$C$23:$C$35,0),MATCH(LMP_BY_NODE!$A29,DA_LMP_Basis!$C$23:$AF$23,0)))</f>
        <v>97.562437697143622</v>
      </c>
      <c r="JN29" s="30">
        <f>ENERGY_PRICING!JP$19*(1+INDEX(DA_LMP_Basis!$C$23:$AF$35,MATCH(LMP_BY_NODE!JN$1,DA_LMP_Basis!$C$23:$C$35,0),MATCH(LMP_BY_NODE!$A29,DA_LMP_Basis!$C$23:$AF$23,0)))</f>
        <v>97.552877791108429</v>
      </c>
      <c r="JO29" s="30">
        <f>ENERGY_PRICING!JQ$19*(1+INDEX(DA_LMP_Basis!$C$23:$AF$35,MATCH(LMP_BY_NODE!JO$1,DA_LMP_Basis!$C$23:$C$35,0),MATCH(LMP_BY_NODE!$A29,DA_LMP_Basis!$C$23:$AF$23,0)))</f>
        <v>65.544183807307533</v>
      </c>
      <c r="JP29" s="30">
        <f>ENERGY_PRICING!JR$19*(1+INDEX(DA_LMP_Basis!$C$23:$AF$35,MATCH(LMP_BY_NODE!JP$1,DA_LMP_Basis!$C$23:$C$35,0),MATCH(LMP_BY_NODE!$A29,DA_LMP_Basis!$C$23:$AF$23,0)))</f>
        <v>63.409863636266991</v>
      </c>
      <c r="JQ29" s="30">
        <f>ENERGY_PRICING!JS$19*(1+INDEX(DA_LMP_Basis!$C$23:$AF$35,MATCH(LMP_BY_NODE!JQ$1,DA_LMP_Basis!$C$23:$C$35,0),MATCH(LMP_BY_NODE!$A29,DA_LMP_Basis!$C$23:$AF$23,0)))</f>
        <v>82.114087080233688</v>
      </c>
      <c r="JR29" s="30">
        <f>ENERGY_PRICING!JT$19*(1+INDEX(DA_LMP_Basis!$C$23:$AF$35,MATCH(LMP_BY_NODE!JR$1,DA_LMP_Basis!$C$23:$C$35,0),MATCH(LMP_BY_NODE!$A29,DA_LMP_Basis!$C$23:$AF$23,0)))</f>
        <v>124.91590941353881</v>
      </c>
      <c r="JS29" s="30">
        <f>ENERGY_PRICING!JU$19*(1+INDEX(DA_LMP_Basis!$C$23:$AF$35,MATCH(LMP_BY_NODE!JS$1,DA_LMP_Basis!$C$23:$C$35,0),MATCH(LMP_BY_NODE!$A29,DA_LMP_Basis!$C$23:$AF$23,0)))</f>
        <v>220.5412420229018</v>
      </c>
      <c r="JT29" s="30">
        <f>ENERGY_PRICING!JV$19*(1+INDEX(DA_LMP_Basis!$C$23:$AF$35,MATCH(LMP_BY_NODE!JT$1,DA_LMP_Basis!$C$23:$C$35,0),MATCH(LMP_BY_NODE!$A29,DA_LMP_Basis!$C$23:$AF$23,0)))</f>
        <v>194.89139145633098</v>
      </c>
      <c r="JU29" s="30">
        <f>ENERGY_PRICING!JW$19*(1+INDEX(DA_LMP_Basis!$C$23:$AF$35,MATCH(LMP_BY_NODE!JU$1,DA_LMP_Basis!$C$23:$C$35,0),MATCH(LMP_BY_NODE!$A29,DA_LMP_Basis!$C$23:$AF$23,0)))</f>
        <v>114.79569622765541</v>
      </c>
      <c r="JV29" s="30">
        <f>ENERGY_PRICING!JX$19*(1+INDEX(DA_LMP_Basis!$C$23:$AF$35,MATCH(LMP_BY_NODE!JV$1,DA_LMP_Basis!$C$23:$C$35,0),MATCH(LMP_BY_NODE!$A29,DA_LMP_Basis!$C$23:$AF$23,0)))</f>
        <v>88.039925557557993</v>
      </c>
      <c r="JW29" s="30">
        <f>ENERGY_PRICING!JY$19*(1+INDEX(DA_LMP_Basis!$C$23:$AF$35,MATCH(LMP_BY_NODE!JW$1,DA_LMP_Basis!$C$23:$C$35,0),MATCH(LMP_BY_NODE!$A29,DA_LMP_Basis!$C$23:$AF$23,0)))</f>
        <v>68.22379016874082</v>
      </c>
      <c r="JX29" s="30">
        <f>ENERGY_PRICING!JZ$19*(1+INDEX(DA_LMP_Basis!$C$23:$AF$35,MATCH(LMP_BY_NODE!JX$1,DA_LMP_Basis!$C$23:$C$35,0),MATCH(LMP_BY_NODE!$A29,DA_LMP_Basis!$C$23:$AF$23,0)))</f>
        <v>72.962566543422852</v>
      </c>
      <c r="JY29" s="30">
        <f>ENERGY_PRICING!KA$19*(1+INDEX(DA_LMP_Basis!$C$23:$AF$35,MATCH(LMP_BY_NODE!JY$1,DA_LMP_Basis!$C$23:$C$35,0),MATCH(LMP_BY_NODE!$A29,DA_LMP_Basis!$C$23:$AF$23,0)))</f>
        <v>96.014473900884141</v>
      </c>
      <c r="JZ29" s="30">
        <f>ENERGY_PRICING!KB$19*(1+INDEX(DA_LMP_Basis!$C$23:$AF$35,MATCH(LMP_BY_NODE!JZ$1,DA_LMP_Basis!$C$23:$C$35,0),MATCH(LMP_BY_NODE!$A29,DA_LMP_Basis!$C$23:$AF$23,0)))</f>
        <v>96.005065676057285</v>
      </c>
      <c r="KA29" s="30">
        <f>ENERGY_PRICING!KC$19*(1+INDEX(DA_LMP_Basis!$C$23:$AF$35,MATCH(LMP_BY_NODE!KA$1,DA_LMP_Basis!$C$23:$C$35,0),MATCH(LMP_BY_NODE!$A29,DA_LMP_Basis!$C$23:$AF$23,0)))</f>
        <v>64.504234150616441</v>
      </c>
      <c r="KB29" s="30">
        <f>ENERGY_PRICING!KD$19*(1+INDEX(DA_LMP_Basis!$C$23:$AF$35,MATCH(LMP_BY_NODE!KB$1,DA_LMP_Basis!$C$23:$C$35,0),MATCH(LMP_BY_NODE!$A29,DA_LMP_Basis!$C$23:$AF$23,0)))</f>
        <v>62.403777938209792</v>
      </c>
      <c r="KC29" s="30">
        <f>ENERGY_PRICING!KE$19*(1+INDEX(DA_LMP_Basis!$C$23:$AF$35,MATCH(LMP_BY_NODE!KC$1,DA_LMP_Basis!$C$23:$C$35,0),MATCH(LMP_BY_NODE!$A29,DA_LMP_Basis!$C$23:$AF$23,0)))</f>
        <v>81.563497520606148</v>
      </c>
      <c r="KD29" s="30">
        <f>ENERGY_PRICING!KF$19*(1+INDEX(DA_LMP_Basis!$C$23:$AF$35,MATCH(LMP_BY_NODE!KD$1,DA_LMP_Basis!$C$23:$C$35,0),MATCH(LMP_BY_NODE!$A29,DA_LMP_Basis!$C$23:$AF$23,0)))</f>
        <v>124.12303349346928</v>
      </c>
      <c r="KE29" s="30">
        <f>ENERGY_PRICING!KG$19*(1+INDEX(DA_LMP_Basis!$C$23:$AF$35,MATCH(LMP_BY_NODE!KE$1,DA_LMP_Basis!$C$23:$C$35,0),MATCH(LMP_BY_NODE!$A29,DA_LMP_Basis!$C$23:$AF$23,0)))</f>
        <v>222.04216998265792</v>
      </c>
      <c r="KF29" s="30">
        <f>ENERGY_PRICING!KH$19*(1+INDEX(DA_LMP_Basis!$C$23:$AF$35,MATCH(LMP_BY_NODE!KF$1,DA_LMP_Basis!$C$23:$C$35,0),MATCH(LMP_BY_NODE!$A29,DA_LMP_Basis!$C$23:$AF$23,0)))</f>
        <v>196.21775534124194</v>
      </c>
      <c r="KG29" s="30">
        <f>ENERGY_PRICING!KI$19*(1+INDEX(DA_LMP_Basis!$C$23:$AF$35,MATCH(LMP_BY_NODE!KG$1,DA_LMP_Basis!$C$23:$C$35,0),MATCH(LMP_BY_NODE!$A29,DA_LMP_Basis!$C$23:$AF$23,0)))</f>
        <v>116.36093338288254</v>
      </c>
      <c r="KH29" s="30">
        <f>ENERGY_PRICING!KJ$19*(1+INDEX(DA_LMP_Basis!$C$23:$AF$35,MATCH(LMP_BY_NODE!KH$1,DA_LMP_Basis!$C$23:$C$35,0),MATCH(LMP_BY_NODE!$A29,DA_LMP_Basis!$C$23:$AF$23,0)))</f>
        <v>90.418663388265827</v>
      </c>
      <c r="KI29" s="30">
        <f>ENERGY_PRICING!KK$19*(1+INDEX(DA_LMP_Basis!$C$23:$AF$35,MATCH(LMP_BY_NODE!KI$1,DA_LMP_Basis!$C$23:$C$35,0),MATCH(LMP_BY_NODE!$A29,DA_LMP_Basis!$C$23:$AF$23,0)))</f>
        <v>70.067118744962272</v>
      </c>
      <c r="KJ29" s="30">
        <f>ENERGY_PRICING!KL$19*(1+INDEX(DA_LMP_Basis!$C$23:$AF$35,MATCH(LMP_BY_NODE!KJ$1,DA_LMP_Basis!$C$23:$C$35,0),MATCH(LMP_BY_NODE!$A29,DA_LMP_Basis!$C$23:$AF$23,0)))</f>
        <v>74.93393142320015</v>
      </c>
      <c r="KK29" s="30">
        <f>ENERGY_PRICING!KM$19*(1+INDEX(DA_LMP_Basis!$C$23:$AF$35,MATCH(LMP_BY_NODE!KK$1,DA_LMP_Basis!$C$23:$C$35,0),MATCH(LMP_BY_NODE!$A29,DA_LMP_Basis!$C$23:$AF$23,0)))</f>
        <v>98.608674883189906</v>
      </c>
      <c r="KL29" s="30">
        <f>ENERGY_PRICING!KN$19*(1+INDEX(DA_LMP_Basis!$C$23:$AF$35,MATCH(LMP_BY_NODE!KL$1,DA_LMP_Basis!$C$23:$C$35,0),MATCH(LMP_BY_NODE!$A29,DA_LMP_Basis!$C$23:$AF$23,0)))</f>
        <v>98.599012458916917</v>
      </c>
      <c r="KM29" s="30">
        <f>ENERGY_PRICING!KO$19*(1+INDEX(DA_LMP_Basis!$C$23:$AF$35,MATCH(LMP_BY_NODE!KM$1,DA_LMP_Basis!$C$23:$C$35,0),MATCH(LMP_BY_NODE!$A29,DA_LMP_Basis!$C$23:$AF$23,0)))</f>
        <v>66.24706458854763</v>
      </c>
      <c r="KN29" s="30">
        <f>ENERGY_PRICING!KP$19*(1+INDEX(DA_LMP_Basis!$C$23:$AF$35,MATCH(LMP_BY_NODE!KN$1,DA_LMP_Basis!$C$23:$C$35,0),MATCH(LMP_BY_NODE!$A29,DA_LMP_Basis!$C$23:$AF$23,0)))</f>
        <v>64.089856457933934</v>
      </c>
      <c r="KO29" s="30">
        <f>ENERGY_PRICING!KQ$19*(1+INDEX(DA_LMP_Basis!$C$23:$AF$35,MATCH(LMP_BY_NODE!KO$1,DA_LMP_Basis!$C$23:$C$35,0),MATCH(LMP_BY_NODE!$A29,DA_LMP_Basis!$C$23:$AF$23,0)))</f>
        <v>82.486219343871355</v>
      </c>
      <c r="KP29" s="30">
        <f>ENERGY_PRICING!KR$19*(1+INDEX(DA_LMP_Basis!$C$23:$AF$35,MATCH(LMP_BY_NODE!KP$1,DA_LMP_Basis!$C$23:$C$35,0),MATCH(LMP_BY_NODE!$A29,DA_LMP_Basis!$C$23:$AF$23,0)))</f>
        <v>125.45179809097552</v>
      </c>
      <c r="KQ29" s="30">
        <f>ENERGY_PRICING!KS$19*(1+INDEX(DA_LMP_Basis!$C$23:$AF$35,MATCH(LMP_BY_NODE!KQ$1,DA_LMP_Basis!$C$23:$C$35,0),MATCH(LMP_BY_NODE!$A29,DA_LMP_Basis!$C$23:$AF$23,0)))</f>
        <v>223.48305680722268</v>
      </c>
      <c r="KR29" s="30">
        <f>ENERGY_PRICING!KT$19*(1+INDEX(DA_LMP_Basis!$C$23:$AF$35,MATCH(LMP_BY_NODE!KR$1,DA_LMP_Basis!$C$23:$C$35,0),MATCH(LMP_BY_NODE!$A29,DA_LMP_Basis!$C$23:$AF$23,0)))</f>
        <v>197.49106112112577</v>
      </c>
      <c r="KS29" s="30">
        <f>ENERGY_PRICING!KU$19*(1+INDEX(DA_LMP_Basis!$C$23:$AF$35,MATCH(LMP_BY_NODE!KS$1,DA_LMP_Basis!$C$23:$C$35,0),MATCH(LMP_BY_NODE!$A29,DA_LMP_Basis!$C$23:$AF$23,0)))</f>
        <v>117.86355686299437</v>
      </c>
      <c r="KT29" s="30">
        <f>ENERGY_PRICING!KV$19*(1+INDEX(DA_LMP_Basis!$C$23:$AF$35,MATCH(LMP_BY_NODE!KT$1,DA_LMP_Basis!$C$23:$C$35,0),MATCH(LMP_BY_NODE!$A29,DA_LMP_Basis!$C$23:$AF$23,0)))</f>
        <v>92.702245339739051</v>
      </c>
      <c r="KU29" s="30">
        <f>ENERGY_PRICING!KW$19*(1+INDEX(DA_LMP_Basis!$C$23:$AF$35,MATCH(LMP_BY_NODE!KU$1,DA_LMP_Basis!$C$23:$C$35,0),MATCH(LMP_BY_NODE!$A29,DA_LMP_Basis!$C$23:$AF$23,0)))</f>
        <v>71.836709244997152</v>
      </c>
      <c r="KV29" s="30">
        <f>ENERGY_PRICING!KX$19*(1+INDEX(DA_LMP_Basis!$C$23:$AF$35,MATCH(LMP_BY_NODE!KV$1,DA_LMP_Basis!$C$23:$C$35,0),MATCH(LMP_BY_NODE!$A29,DA_LMP_Basis!$C$23:$AF$23,0)))</f>
        <v>76.82643643199637</v>
      </c>
      <c r="KW29" s="30">
        <f>ENERGY_PRICING!KY$19*(1+INDEX(DA_LMP_Basis!$C$23:$AF$35,MATCH(LMP_BY_NODE!KW$1,DA_LMP_Basis!$C$23:$C$35,0),MATCH(LMP_BY_NODE!$A29,DA_LMP_Basis!$C$23:$AF$23,0)))</f>
        <v>101.09910088357211</v>
      </c>
      <c r="KX29" s="30">
        <f>ENERGY_PRICING!KZ$19*(1+INDEX(DA_LMP_Basis!$C$23:$AF$35,MATCH(LMP_BY_NODE!KX$1,DA_LMP_Basis!$C$23:$C$35,0),MATCH(LMP_BY_NODE!$A29,DA_LMP_Basis!$C$23:$AF$23,0)))</f>
        <v>101.08919442851111</v>
      </c>
      <c r="KY29" s="30">
        <f>ENERGY_PRICING!LA$19*(1+INDEX(DA_LMP_Basis!$C$23:$AF$35,MATCH(LMP_BY_NODE!KY$1,DA_LMP_Basis!$C$23:$C$35,0),MATCH(LMP_BY_NODE!$A29,DA_LMP_Basis!$C$23:$AF$23,0)))</f>
        <v>67.920177144778151</v>
      </c>
      <c r="KZ29" s="30">
        <f>ENERGY_PRICING!LB$19*(1+INDEX(DA_LMP_Basis!$C$23:$AF$35,MATCH(LMP_BY_NODE!KZ$1,DA_LMP_Basis!$C$23:$C$35,0),MATCH(LMP_BY_NODE!$A29,DA_LMP_Basis!$C$23:$AF$23,0)))</f>
        <v>65.708487324565837</v>
      </c>
      <c r="LA29" s="30">
        <f>ENERGY_PRICING!LC$19*(1+INDEX(DA_LMP_Basis!$C$23:$AF$35,MATCH(LMP_BY_NODE!LA$1,DA_LMP_Basis!$C$23:$C$35,0),MATCH(LMP_BY_NODE!$A29,DA_LMP_Basis!$C$23:$AF$23,0)))</f>
        <v>83.372029824806901</v>
      </c>
      <c r="LB29" s="30">
        <f>ENERGY_PRICING!LD$19*(1+INDEX(DA_LMP_Basis!$C$23:$AF$35,MATCH(LMP_BY_NODE!LB$1,DA_LMP_Basis!$C$23:$C$35,0),MATCH(LMP_BY_NODE!$A29,DA_LMP_Basis!$C$23:$AF$23,0)))</f>
        <v>126.72740854852601</v>
      </c>
      <c r="LC29" s="30">
        <f>ENERGY_PRICING!LE$19*(1+INDEX(DA_LMP_Basis!$C$23:$AF$35,MATCH(LMP_BY_NODE!LC$1,DA_LMP_Basis!$C$23:$C$35,0),MATCH(LMP_BY_NODE!$A29,DA_LMP_Basis!$C$23:$AF$23,0)))</f>
        <v>225.05969142665569</v>
      </c>
      <c r="LD29" s="30">
        <f>ENERGY_PRICING!LF$19*(1+INDEX(DA_LMP_Basis!$C$23:$AF$35,MATCH(LMP_BY_NODE!LD$1,DA_LMP_Basis!$C$23:$C$35,0),MATCH(LMP_BY_NODE!$A29,DA_LMP_Basis!$C$23:$AF$23,0)))</f>
        <v>198.88432667083012</v>
      </c>
      <c r="LE29" s="30">
        <f>ENERGY_PRICING!LG$19*(1+INDEX(DA_LMP_Basis!$C$23:$AF$35,MATCH(LMP_BY_NODE!LE$1,DA_LMP_Basis!$C$23:$C$35,0),MATCH(LMP_BY_NODE!$A29,DA_LMP_Basis!$C$23:$AF$23,0)))</f>
        <v>119.50774442743604</v>
      </c>
      <c r="LF29" s="30">
        <f>ENERGY_PRICING!LH$19*(1+INDEX(DA_LMP_Basis!$C$23:$AF$35,MATCH(LMP_BY_NODE!LF$1,DA_LMP_Basis!$C$23:$C$35,0),MATCH(LMP_BY_NODE!$A29,DA_LMP_Basis!$C$23:$AF$23,0)))</f>
        <v>95.200966474268554</v>
      </c>
      <c r="LG29" s="30">
        <f>ENERGY_PRICING!LI$19*(1+INDEX(DA_LMP_Basis!$C$23:$AF$35,MATCH(LMP_BY_NODE!LG$1,DA_LMP_Basis!$C$23:$C$35,0),MATCH(LMP_BY_NODE!$A29,DA_LMP_Basis!$C$23:$AF$23,0)))</f>
        <v>73.773015134543698</v>
      </c>
      <c r="LH29" s="30">
        <f>ENERGY_PRICING!LJ$19*(1+INDEX(DA_LMP_Basis!$C$23:$AF$35,MATCH(LMP_BY_NODE!LH$1,DA_LMP_Basis!$C$23:$C$35,0),MATCH(LMP_BY_NODE!$A29,DA_LMP_Basis!$C$23:$AF$23,0)))</f>
        <v>78.897236763743294</v>
      </c>
      <c r="LI29" s="30">
        <f>ENERGY_PRICING!LK$19*(1+INDEX(DA_LMP_Basis!$C$23:$AF$35,MATCH(LMP_BY_NODE!LI$1,DA_LMP_Basis!$C$23:$C$35,0),MATCH(LMP_BY_NODE!$A29,DA_LMP_Basis!$C$23:$AF$23,0)))</f>
        <v>103.82415311001932</v>
      </c>
      <c r="LJ29" s="30">
        <f>ENERGY_PRICING!LL$19*(1+INDEX(DA_LMP_Basis!$C$23:$AF$35,MATCH(LMP_BY_NODE!LJ$1,DA_LMP_Basis!$C$23:$C$35,0),MATCH(LMP_BY_NODE!$A29,DA_LMP_Basis!$C$23:$AF$23,0)))</f>
        <v>103.81397963371694</v>
      </c>
      <c r="LK29" s="30">
        <f>ENERGY_PRICING!LM$19*(1+INDEX(DA_LMP_Basis!$C$23:$AF$35,MATCH(LMP_BY_NODE!LK$1,DA_LMP_Basis!$C$23:$C$35,0),MATCH(LMP_BY_NODE!$A29,DA_LMP_Basis!$C$23:$AF$23,0)))</f>
        <v>69.750915779755886</v>
      </c>
      <c r="LL29" s="30">
        <f>ENERGY_PRICING!LN$19*(1+INDEX(DA_LMP_Basis!$C$23:$AF$35,MATCH(LMP_BY_NODE!LL$1,DA_LMP_Basis!$C$23:$C$35,0),MATCH(LMP_BY_NODE!$A29,DA_LMP_Basis!$C$23:$AF$23,0)))</f>
        <v>67.479611480125797</v>
      </c>
      <c r="LM29" s="30">
        <f>ENERGY_PRICING!LO$19*(1+INDEX(DA_LMP_Basis!$C$23:$AF$35,MATCH(LMP_BY_NODE!LM$1,DA_LMP_Basis!$C$23:$C$35,0),MATCH(LMP_BY_NODE!$A29,DA_LMP_Basis!$C$23:$AF$23,0)))</f>
        <v>84.341293646704528</v>
      </c>
      <c r="LN29" s="30">
        <f>ENERGY_PRICING!LP$19*(1+INDEX(DA_LMP_Basis!$C$23:$AF$35,MATCH(LMP_BY_NODE!LN$1,DA_LMP_Basis!$C$23:$C$35,0),MATCH(LMP_BY_NODE!$A29,DA_LMP_Basis!$C$23:$AF$23,0)))</f>
        <v>128.12319590253446</v>
      </c>
      <c r="LO29" s="30">
        <f>ENERGY_PRICING!LQ$19*(1+INDEX(DA_LMP_Basis!$C$23:$AF$35,MATCH(LMP_BY_NODE!LO$1,DA_LMP_Basis!$C$23:$C$35,0),MATCH(LMP_BY_NODE!$A29,DA_LMP_Basis!$C$23:$AF$23,0)))</f>
        <v>226.67604216746045</v>
      </c>
      <c r="LP29" s="30">
        <f>ENERGY_PRICING!LR$19*(1+INDEX(DA_LMP_Basis!$C$23:$AF$35,MATCH(LMP_BY_NODE!LP$1,DA_LMP_Basis!$C$23:$C$35,0),MATCH(LMP_BY_NODE!$A29,DA_LMP_Basis!$C$23:$AF$23,0)))</f>
        <v>200.31268919417261</v>
      </c>
      <c r="LQ29" s="30">
        <f>ENERGY_PRICING!LS$19*(1+INDEX(DA_LMP_Basis!$C$23:$AF$35,MATCH(LMP_BY_NODE!LQ$1,DA_LMP_Basis!$C$23:$C$35,0),MATCH(LMP_BY_NODE!$A29,DA_LMP_Basis!$C$23:$AF$23,0)))</f>
        <v>121.19334980172567</v>
      </c>
      <c r="LR29" s="30">
        <f>ENERGY_PRICING!LT$19*(1+INDEX(DA_LMP_Basis!$C$23:$AF$35,MATCH(LMP_BY_NODE!LR$1,DA_LMP_Basis!$C$23:$C$35,0),MATCH(LMP_BY_NODE!$A29,DA_LMP_Basis!$C$23:$AF$23,0)))</f>
        <v>97.762631496132556</v>
      </c>
      <c r="LS29" s="30">
        <f>ENERGY_PRICING!LU$19*(1+INDEX(DA_LMP_Basis!$C$23:$AF$35,MATCH(LMP_BY_NODE!LS$1,DA_LMP_Basis!$C$23:$C$35,0),MATCH(LMP_BY_NODE!$A29,DA_LMP_Basis!$C$23:$AF$23,0)))</f>
        <v>75.758097423374068</v>
      </c>
      <c r="LT29" s="30">
        <f>ENERGY_PRICING!LV$19*(1+INDEX(DA_LMP_Basis!$C$23:$AF$35,MATCH(LMP_BY_NODE!LT$1,DA_LMP_Basis!$C$23:$C$35,0),MATCH(LMP_BY_NODE!$A29,DA_LMP_Basis!$C$23:$AF$23,0)))</f>
        <v>81.020201469086189</v>
      </c>
      <c r="LU29" s="30">
        <f>ENERGY_PRICING!LW$19*(1+INDEX(DA_LMP_Basis!$C$23:$AF$35,MATCH(LMP_BY_NODE!LU$1,DA_LMP_Basis!$C$23:$C$35,0),MATCH(LMP_BY_NODE!$A29,DA_LMP_Basis!$C$23:$AF$23,0)))</f>
        <v>106.61785060382024</v>
      </c>
      <c r="LV29" s="30">
        <f>ENERGY_PRICING!LX$19*(1+INDEX(DA_LMP_Basis!$C$23:$AF$35,MATCH(LMP_BY_NODE!LV$1,DA_LMP_Basis!$C$23:$C$35,0),MATCH(LMP_BY_NODE!$A29,DA_LMP_Basis!$C$23:$AF$23,0)))</f>
        <v>106.60740337989364</v>
      </c>
      <c r="LW29" s="30">
        <f>ENERGY_PRICING!LY$19*(1+INDEX(DA_LMP_Basis!$C$23:$AF$35,MATCH(LMP_BY_NODE!LW$1,DA_LMP_Basis!$C$23:$C$35,0),MATCH(LMP_BY_NODE!$A29,DA_LMP_Basis!$C$23:$AF$23,0)))</f>
        <v>71.62777152831886</v>
      </c>
      <c r="LX29" s="30">
        <f>ENERGY_PRICING!LZ$19*(1+INDEX(DA_LMP_Basis!$C$23:$AF$35,MATCH(LMP_BY_NODE!LX$1,DA_LMP_Basis!$C$23:$C$35,0),MATCH(LMP_BY_NODE!$A29,DA_LMP_Basis!$C$23:$AF$23,0)))</f>
        <v>69.295351034243993</v>
      </c>
      <c r="LY29" s="30">
        <f>ENERGY_PRICING!MA$19*(1+INDEX(DA_LMP_Basis!$C$23:$AF$35,MATCH(LMP_BY_NODE!LY$1,DA_LMP_Basis!$C$23:$C$35,0),MATCH(LMP_BY_NODE!$A29,DA_LMP_Basis!$C$23:$AF$23,0)))</f>
        <v>85.334973651728731</v>
      </c>
      <c r="LZ29" s="30">
        <f>ENERGY_PRICING!MB$19*(1+INDEX(DA_LMP_Basis!$C$23:$AF$35,MATCH(LMP_BY_NODE!LZ$1,DA_LMP_Basis!$C$23:$C$35,0),MATCH(LMP_BY_NODE!$A29,DA_LMP_Basis!$C$23:$AF$23,0)))</f>
        <v>129.55414375554358</v>
      </c>
      <c r="MA29" s="30">
        <f>ENERGY_PRICING!MC$19*(1+INDEX(DA_LMP_Basis!$C$23:$AF$35,MATCH(LMP_BY_NODE!MA$1,DA_LMP_Basis!$C$23:$C$35,0),MATCH(LMP_BY_NODE!$A29,DA_LMP_Basis!$C$23:$AF$23,0)))</f>
        <v>228.82507095078532</v>
      </c>
      <c r="MB29" s="30">
        <f>ENERGY_PRICING!MD$19*(1+INDEX(DA_LMP_Basis!$C$23:$AF$35,MATCH(LMP_BY_NODE!MB$1,DA_LMP_Basis!$C$23:$C$35,0),MATCH(LMP_BY_NODE!$A29,DA_LMP_Basis!$C$23:$AF$23,0)))</f>
        <v>202.21177711995108</v>
      </c>
      <c r="MC29" s="30">
        <f>ENERGY_PRICING!ME$19*(1+INDEX(DA_LMP_Basis!$C$23:$AF$35,MATCH(LMP_BY_NODE!MC$1,DA_LMP_Basis!$C$23:$C$35,0),MATCH(LMP_BY_NODE!$A29,DA_LMP_Basis!$C$23:$AF$23,0)))</f>
        <v>123.43445649671928</v>
      </c>
      <c r="MD29" s="30">
        <f>ENERGY_PRICING!MF$19*(1+INDEX(DA_LMP_Basis!$C$23:$AF$35,MATCH(LMP_BY_NODE!MD$1,DA_LMP_Basis!$C$23:$C$35,0),MATCH(LMP_BY_NODE!$A29,DA_LMP_Basis!$C$23:$AF$23,0)))</f>
        <v>101.16850852903524</v>
      </c>
      <c r="ME29" s="30">
        <f>ENERGY_PRICING!MG$19*(1+INDEX(DA_LMP_Basis!$C$23:$AF$35,MATCH(LMP_BY_NODE!ME$1,DA_LMP_Basis!$C$23:$C$35,0),MATCH(LMP_BY_NODE!$A29,DA_LMP_Basis!$C$23:$AF$23,0)))</f>
        <v>78.397375439134933</v>
      </c>
      <c r="MF29" s="30">
        <f>ENERGY_PRICING!MH$19*(1+INDEX(DA_LMP_Basis!$C$23:$AF$35,MATCH(LMP_BY_NODE!MF$1,DA_LMP_Basis!$C$23:$C$35,0),MATCH(LMP_BY_NODE!$A29,DA_LMP_Basis!$C$23:$AF$23,0)))</f>
        <v>83.842801875414494</v>
      </c>
      <c r="MG29" s="30">
        <f>ENERGY_PRICING!MI$19*(1+INDEX(DA_LMP_Basis!$C$23:$AF$35,MATCH(LMP_BY_NODE!MG$1,DA_LMP_Basis!$C$23:$C$35,0),MATCH(LMP_BY_NODE!$A29,DA_LMP_Basis!$C$23:$AF$23,0)))</f>
        <v>110.33222779592116</v>
      </c>
      <c r="MH29" s="30">
        <f>ENERGY_PRICING!MJ$19*(1+INDEX(DA_LMP_Basis!$C$23:$AF$35,MATCH(LMP_BY_NODE!MH$1,DA_LMP_Basis!$C$23:$C$35,0),MATCH(LMP_BY_NODE!$A29,DA_LMP_Basis!$C$23:$AF$23,0)))</f>
        <v>110.32141660920546</v>
      </c>
      <c r="MI29" s="30">
        <f>ENERGY_PRICING!MK$19*(1+INDEX(DA_LMP_Basis!$C$23:$AF$35,MATCH(LMP_BY_NODE!MI$1,DA_LMP_Basis!$C$23:$C$35,0),MATCH(LMP_BY_NODE!$A29,DA_LMP_Basis!$C$23:$AF$23,0)))</f>
        <v>74.123156300934696</v>
      </c>
      <c r="MJ29" s="30">
        <f>ENERGY_PRICING!ML$19*(1+INDEX(DA_LMP_Basis!$C$23:$AF$35,MATCH(LMP_BY_NODE!MJ$1,DA_LMP_Basis!$C$23:$C$35,0),MATCH(LMP_BY_NODE!$A29,DA_LMP_Basis!$C$23:$AF$23,0)))</f>
        <v>71.709478405434879</v>
      </c>
      <c r="MK29" s="30">
        <f>ENERGY_PRICING!MM$19*(1+INDEX(DA_LMP_Basis!$C$23:$AF$35,MATCH(LMP_BY_NODE!MK$1,DA_LMP_Basis!$C$23:$C$35,0),MATCH(LMP_BY_NODE!$A29,DA_LMP_Basis!$C$23:$AF$23,0)))</f>
        <v>86.656126838535315</v>
      </c>
      <c r="ML29" s="30">
        <f>ENERGY_PRICING!MN$19*(1+INDEX(DA_LMP_Basis!$C$23:$AF$35,MATCH(LMP_BY_NODE!ML$1,DA_LMP_Basis!$C$23:$C$35,0),MATCH(LMP_BY_NODE!$A29,DA_LMP_Basis!$C$23:$AF$23,0)))</f>
        <v>131.45666902182484</v>
      </c>
      <c r="MM29" s="30">
        <f>ENERGY_PRICING!MO$19*(1+INDEX(DA_LMP_Basis!$C$23:$AF$35,MATCH(LMP_BY_NODE!MM$1,DA_LMP_Basis!$C$23:$C$35,0),MATCH(LMP_BY_NODE!$A29,DA_LMP_Basis!$C$23:$AF$23,0)))</f>
        <v>230.31897955053162</v>
      </c>
      <c r="MN29" s="30">
        <f>ENERGY_PRICING!MP$19*(1+INDEX(DA_LMP_Basis!$C$23:$AF$35,MATCH(LMP_BY_NODE!MN$1,DA_LMP_Basis!$C$23:$C$35,0),MATCH(LMP_BY_NODE!$A29,DA_LMP_Basis!$C$23:$AF$23,0)))</f>
        <v>203.53193802519758</v>
      </c>
      <c r="MO29" s="30">
        <f>ENERGY_PRICING!MQ$19*(1+INDEX(DA_LMP_Basis!$C$23:$AF$35,MATCH(LMP_BY_NODE!MO$1,DA_LMP_Basis!$C$23:$C$35,0),MATCH(LMP_BY_NODE!$A29,DA_LMP_Basis!$C$23:$AF$23,0)))</f>
        <v>124.99237353839804</v>
      </c>
      <c r="MP29" s="30">
        <f>ENERGY_PRICING!MR$19*(1+INDEX(DA_LMP_Basis!$C$23:$AF$35,MATCH(LMP_BY_NODE!MP$1,DA_LMP_Basis!$C$23:$C$35,0),MATCH(LMP_BY_NODE!$A29,DA_LMP_Basis!$C$23:$AF$23,0)))</f>
        <v>103.5361217637262</v>
      </c>
      <c r="MQ29" s="30">
        <f>ENERGY_PRICING!MS$19*(1+INDEX(DA_LMP_Basis!$C$23:$AF$35,MATCH(LMP_BY_NODE!MQ$1,DA_LMP_Basis!$C$23:$C$35,0),MATCH(LMP_BY_NODE!$A29,DA_LMP_Basis!$C$23:$AF$23,0)))</f>
        <v>80.232083357177046</v>
      </c>
      <c r="MR29" s="30">
        <f>ENERGY_PRICING!MT$19*(1+INDEX(DA_LMP_Basis!$C$23:$AF$35,MATCH(LMP_BY_NODE!MR$1,DA_LMP_Basis!$C$23:$C$35,0),MATCH(LMP_BY_NODE!$A29,DA_LMP_Basis!$C$23:$AF$23,0)))</f>
        <v>85.804947312171933</v>
      </c>
      <c r="MS29" s="30">
        <f>ENERGY_PRICING!MU$19*(1+INDEX(DA_LMP_Basis!$C$23:$AF$35,MATCH(LMP_BY_NODE!MS$1,DA_LMP_Basis!$C$23:$C$35,0),MATCH(LMP_BY_NODE!$A29,DA_LMP_Basis!$C$23:$AF$23,0)))</f>
        <v>112.91429652996391</v>
      </c>
      <c r="MT29" s="30">
        <f>ENERGY_PRICING!MV$19*(1+INDEX(DA_LMP_Basis!$C$23:$AF$35,MATCH(LMP_BY_NODE!MT$1,DA_LMP_Basis!$C$23:$C$35,0),MATCH(LMP_BY_NODE!$A29,DA_LMP_Basis!$C$23:$AF$23,0)))</f>
        <v>112.90323233261158</v>
      </c>
      <c r="MU29" s="30">
        <f>ENERGY_PRICING!MW$19*(1+INDEX(DA_LMP_Basis!$C$23:$AF$35,MATCH(LMP_BY_NODE!MU$1,DA_LMP_Basis!$C$23:$C$35,0),MATCH(LMP_BY_NODE!$A29,DA_LMP_Basis!$C$23:$AF$23,0)))</f>
        <v>75.857836078335907</v>
      </c>
      <c r="MV29" s="30">
        <f>ENERGY_PRICING!MX$19*(1+INDEX(DA_LMP_Basis!$C$23:$AF$35,MATCH(LMP_BY_NODE!MV$1,DA_LMP_Basis!$C$23:$C$35,0),MATCH(LMP_BY_NODE!$A29,DA_LMP_Basis!$C$23:$AF$23,0)))</f>
        <v>73.387671675198916</v>
      </c>
      <c r="MW29" s="30">
        <f>ENERGY_PRICING!MY$19*(1+INDEX(DA_LMP_Basis!$C$23:$AF$35,MATCH(LMP_BY_NODE!MW$1,DA_LMP_Basis!$C$23:$C$35,0),MATCH(LMP_BY_NODE!$A29,DA_LMP_Basis!$C$23:$AF$23,0)))</f>
        <v>87.574533386957171</v>
      </c>
      <c r="MX29" s="30">
        <f>ENERGY_PRICING!MZ$19*(1+INDEX(DA_LMP_Basis!$C$23:$AF$35,MATCH(LMP_BY_NODE!MX$1,DA_LMP_Basis!$C$23:$C$35,0),MATCH(LMP_BY_NODE!$A29,DA_LMP_Basis!$C$23:$AF$23,0)))</f>
        <v>132.77921941230164</v>
      </c>
    </row>
    <row r="30" spans="1:362" x14ac:dyDescent="0.25">
      <c r="A30" s="1">
        <v>4013</v>
      </c>
      <c r="B30" s="1" t="s">
        <v>62</v>
      </c>
      <c r="C30" s="30">
        <f>ENERGY_PRICING!E$20*(1+INDEX(DA_LMP_Basis!$C$23:$AF$35,MATCH(LMP_BY_NODE!C$1,DA_LMP_Basis!$C$23:$C$35,0),MATCH(LMP_BY_NODE!$A30,DA_LMP_Basis!$C$23:$AF$23,0)))</f>
        <v>41.416185319190589</v>
      </c>
      <c r="D30" s="30">
        <f>ENERGY_PRICING!F$20*(1+INDEX(DA_LMP_Basis!$C$23:$AF$35,MATCH(LMP_BY_NODE!D$1,DA_LMP_Basis!$C$23:$C$35,0),MATCH(LMP_BY_NODE!$A30,DA_LMP_Basis!$C$23:$AF$23,0)))</f>
        <v>39.325223467160342</v>
      </c>
      <c r="E30" s="30">
        <f>ENERGY_PRICING!G$20*(1+INDEX(DA_LMP_Basis!$C$23:$AF$35,MATCH(LMP_BY_NODE!E$1,DA_LMP_Basis!$C$23:$C$35,0),MATCH(LMP_BY_NODE!$A30,DA_LMP_Basis!$C$23:$AF$23,0)))</f>
        <v>29.971148176922227</v>
      </c>
      <c r="F30" s="30">
        <f>ENERGY_PRICING!H$20*(1+INDEX(DA_LMP_Basis!$C$23:$AF$35,MATCH(LMP_BY_NODE!F$1,DA_LMP_Basis!$C$23:$C$35,0),MATCH(LMP_BY_NODE!$A30,DA_LMP_Basis!$C$23:$AF$23,0)))</f>
        <v>23.047493866232191</v>
      </c>
      <c r="G30" s="30">
        <f>ENERGY_PRICING!I$20*(1+INDEX(DA_LMP_Basis!$C$23:$AF$35,MATCH(LMP_BY_NODE!G$1,DA_LMP_Basis!$C$23:$C$35,0),MATCH(LMP_BY_NODE!$A30,DA_LMP_Basis!$C$23:$AF$23,0)))</f>
        <v>19.183503104294807</v>
      </c>
      <c r="H30" s="30">
        <f>ENERGY_PRICING!J$20*(1+INDEX(DA_LMP_Basis!$C$23:$AF$35,MATCH(LMP_BY_NODE!H$1,DA_LMP_Basis!$C$23:$C$35,0),MATCH(LMP_BY_NODE!$A30,DA_LMP_Basis!$C$23:$AF$23,0)))</f>
        <v>21.023271997692532</v>
      </c>
      <c r="I30" s="30">
        <f>ENERGY_PRICING!K$20*(1+INDEX(DA_LMP_Basis!$C$23:$AF$35,MATCH(LMP_BY_NODE!I$1,DA_LMP_Basis!$C$23:$C$35,0),MATCH(LMP_BY_NODE!$A30,DA_LMP_Basis!$C$23:$AF$23,0)))</f>
        <v>29.478207896278686</v>
      </c>
      <c r="J30" s="30">
        <f>ENERGY_PRICING!L$20*(1+INDEX(DA_LMP_Basis!$C$23:$AF$35,MATCH(LMP_BY_NODE!J$1,DA_LMP_Basis!$C$23:$C$35,0),MATCH(LMP_BY_NODE!$A30,DA_LMP_Basis!$C$23:$AF$23,0)))</f>
        <v>36.939787748697015</v>
      </c>
      <c r="K30" s="30">
        <f>ENERGY_PRICING!M$20*(1+INDEX(DA_LMP_Basis!$C$23:$AF$35,MATCH(LMP_BY_NODE!K$1,DA_LMP_Basis!$C$23:$C$35,0),MATCH(LMP_BY_NODE!$A30,DA_LMP_Basis!$C$23:$AF$23,0)))</f>
        <v>31.907338870016233</v>
      </c>
      <c r="L30" s="30">
        <f>ENERGY_PRICING!N$20*(1+INDEX(DA_LMP_Basis!$C$23:$AF$35,MATCH(LMP_BY_NODE!L$1,DA_LMP_Basis!$C$23:$C$35,0),MATCH(LMP_BY_NODE!$A30,DA_LMP_Basis!$C$23:$AF$23,0)))</f>
        <v>43.526577045053259</v>
      </c>
      <c r="M30" s="30">
        <f>ENERGY_PRICING!O$20*(1+INDEX(DA_LMP_Basis!$C$23:$AF$35,MATCH(LMP_BY_NODE!M$1,DA_LMP_Basis!$C$23:$C$35,0),MATCH(LMP_BY_NODE!$A30,DA_LMP_Basis!$C$23:$AF$23,0)))</f>
        <v>67.967825102779528</v>
      </c>
      <c r="N30" s="30">
        <f>ENERGY_PRICING!P$20*(1+INDEX(DA_LMP_Basis!$C$23:$AF$35,MATCH(LMP_BY_NODE!N$1,DA_LMP_Basis!$C$23:$C$35,0),MATCH(LMP_BY_NODE!$A30,DA_LMP_Basis!$C$23:$AF$23,0)))</f>
        <v>122.37134617613405</v>
      </c>
      <c r="O30" s="30">
        <f>ENERGY_PRICING!Q$20*(1+INDEX(DA_LMP_Basis!$C$23:$AF$35,MATCH(LMP_BY_NODE!O$1,DA_LMP_Basis!$C$23:$C$35,0),MATCH(LMP_BY_NODE!$A30,DA_LMP_Basis!$C$23:$AF$23,0)))</f>
        <v>123.15985010033127</v>
      </c>
      <c r="P30" s="30">
        <f>ENERGY_PRICING!R$20*(1+INDEX(DA_LMP_Basis!$C$23:$AF$35,MATCH(LMP_BY_NODE!P$1,DA_LMP_Basis!$C$23:$C$35,0),MATCH(LMP_BY_NODE!$A30,DA_LMP_Basis!$C$23:$AF$23,0)))</f>
        <v>99.101364980243716</v>
      </c>
      <c r="Q30" s="30">
        <f>ENERGY_PRICING!S$20*(1+INDEX(DA_LMP_Basis!$C$23:$AF$35,MATCH(LMP_BY_NODE!Q$1,DA_LMP_Basis!$C$23:$C$35,0),MATCH(LMP_BY_NODE!$A30,DA_LMP_Basis!$C$23:$AF$23,0)))</f>
        <v>76.060113817878189</v>
      </c>
      <c r="R30" s="30">
        <f>ENERGY_PRICING!T$20*(1+INDEX(DA_LMP_Basis!$C$23:$AF$35,MATCH(LMP_BY_NODE!R$1,DA_LMP_Basis!$C$23:$C$35,0),MATCH(LMP_BY_NODE!$A30,DA_LMP_Basis!$C$23:$AF$23,0)))</f>
        <v>39.848470703298645</v>
      </c>
      <c r="S30" s="30">
        <f>ENERGY_PRICING!U$20*(1+INDEX(DA_LMP_Basis!$C$23:$AF$35,MATCH(LMP_BY_NODE!S$1,DA_LMP_Basis!$C$23:$C$35,0),MATCH(LMP_BY_NODE!$A30,DA_LMP_Basis!$C$23:$AF$23,0)))</f>
        <v>36.110123490437282</v>
      </c>
      <c r="T30" s="30">
        <f>ENERGY_PRICING!V$20*(1+INDEX(DA_LMP_Basis!$C$23:$AF$35,MATCH(LMP_BY_NODE!T$1,DA_LMP_Basis!$C$23:$C$35,0),MATCH(LMP_BY_NODE!$A30,DA_LMP_Basis!$C$23:$AF$23,0)))</f>
        <v>38.787477812336661</v>
      </c>
      <c r="U30" s="30">
        <f>ENERGY_PRICING!W$20*(1+INDEX(DA_LMP_Basis!$C$23:$AF$35,MATCH(LMP_BY_NODE!U$1,DA_LMP_Basis!$C$23:$C$35,0),MATCH(LMP_BY_NODE!$A30,DA_LMP_Basis!$C$23:$AF$23,0)))</f>
        <v>82.91037580197407</v>
      </c>
      <c r="V30" s="30">
        <f>ENERGY_PRICING!X$20*(1+INDEX(DA_LMP_Basis!$C$23:$AF$35,MATCH(LMP_BY_NODE!V$1,DA_LMP_Basis!$C$23:$C$35,0),MATCH(LMP_BY_NODE!$A30,DA_LMP_Basis!$C$23:$AF$23,0)))</f>
        <v>59.249217530746655</v>
      </c>
      <c r="W30" s="30">
        <f>ENERGY_PRICING!Y$20*(1+INDEX(DA_LMP_Basis!$C$23:$AF$35,MATCH(LMP_BY_NODE!W$1,DA_LMP_Basis!$C$23:$C$35,0),MATCH(LMP_BY_NODE!$A30,DA_LMP_Basis!$C$23:$AF$23,0)))</f>
        <v>72.16673711220605</v>
      </c>
      <c r="X30" s="30">
        <f>ENERGY_PRICING!Z$20*(1+INDEX(DA_LMP_Basis!$C$23:$AF$35,MATCH(LMP_BY_NODE!X$1,DA_LMP_Basis!$C$23:$C$35,0),MATCH(LMP_BY_NODE!$A30,DA_LMP_Basis!$C$23:$AF$23,0)))</f>
        <v>68.996799326911344</v>
      </c>
      <c r="Y30" s="30">
        <f>ENERGY_PRICING!AA$20*(1+INDEX(DA_LMP_Basis!$C$23:$AF$35,MATCH(LMP_BY_NODE!Y$1,DA_LMP_Basis!$C$23:$C$35,0),MATCH(LMP_BY_NODE!$A30,DA_LMP_Basis!$C$23:$AF$23,0)))</f>
        <v>113.31292836049903</v>
      </c>
      <c r="Z30" s="30">
        <f>ENERGY_PRICING!AB$20*(1+INDEX(DA_LMP_Basis!$C$23:$AF$35,MATCH(LMP_BY_NODE!Z$1,DA_LMP_Basis!$C$23:$C$35,0),MATCH(LMP_BY_NODE!$A30,DA_LMP_Basis!$C$23:$AF$23,0)))</f>
        <v>209.56551466777003</v>
      </c>
      <c r="AA30" s="30">
        <f>ENERGY_PRICING!AC$20*(1+INDEX(DA_LMP_Basis!$C$23:$AF$35,MATCH(LMP_BY_NODE!AA$1,DA_LMP_Basis!$C$23:$C$35,0),MATCH(LMP_BY_NODE!$A30,DA_LMP_Basis!$C$23:$AF$23,0)))</f>
        <v>250.87659403494561</v>
      </c>
      <c r="AB30" s="30">
        <f>ENERGY_PRICING!AD$20*(1+INDEX(DA_LMP_Basis!$C$23:$AF$35,MATCH(LMP_BY_NODE!AB$1,DA_LMP_Basis!$C$23:$C$35,0),MATCH(LMP_BY_NODE!$A30,DA_LMP_Basis!$C$23:$AF$23,0)))</f>
        <v>249.12527018897219</v>
      </c>
      <c r="AC30" s="30">
        <f>ENERGY_PRICING!AE$20*(1+INDEX(DA_LMP_Basis!$C$23:$AF$35,MATCH(LMP_BY_NODE!AC$1,DA_LMP_Basis!$C$23:$C$35,0),MATCH(LMP_BY_NODE!$A30,DA_LMP_Basis!$C$23:$AF$23,0)))</f>
        <v>129.33004546647652</v>
      </c>
      <c r="AD30" s="30">
        <f>ENERGY_PRICING!AF$20*(1+INDEX(DA_LMP_Basis!$C$23:$AF$35,MATCH(LMP_BY_NODE!AD$1,DA_LMP_Basis!$C$23:$C$35,0),MATCH(LMP_BY_NODE!$A30,DA_LMP_Basis!$C$23:$AF$23,0)))</f>
        <v>59.876488312799317</v>
      </c>
      <c r="AE30" s="30">
        <f>ENERGY_PRICING!AG$20*(1+INDEX(DA_LMP_Basis!$C$23:$AF$35,MATCH(LMP_BY_NODE!AE$1,DA_LMP_Basis!$C$23:$C$35,0),MATCH(LMP_BY_NODE!$A30,DA_LMP_Basis!$C$23:$AF$23,0)))</f>
        <v>45.412583712348791</v>
      </c>
      <c r="AF30" s="30">
        <f>ENERGY_PRICING!AH$20*(1+INDEX(DA_LMP_Basis!$C$23:$AF$35,MATCH(LMP_BY_NODE!AF$1,DA_LMP_Basis!$C$23:$C$35,0),MATCH(LMP_BY_NODE!$A30,DA_LMP_Basis!$C$23:$AF$23,0)))</f>
        <v>46.494898094142542</v>
      </c>
      <c r="AG30" s="30">
        <f>ENERGY_PRICING!AI$20*(1+INDEX(DA_LMP_Basis!$C$23:$AF$35,MATCH(LMP_BY_NODE!AG$1,DA_LMP_Basis!$C$23:$C$35,0),MATCH(LMP_BY_NODE!$A30,DA_LMP_Basis!$C$23:$AF$23,0)))</f>
        <v>52.252157338953225</v>
      </c>
      <c r="AH30" s="30">
        <f>ENERGY_PRICING!AJ$20*(1+INDEX(DA_LMP_Basis!$C$23:$AF$35,MATCH(LMP_BY_NODE!AH$1,DA_LMP_Basis!$C$23:$C$35,0),MATCH(LMP_BY_NODE!$A30,DA_LMP_Basis!$C$23:$AF$23,0)))</f>
        <v>52.247037277112959</v>
      </c>
      <c r="AI30" s="30">
        <f>ENERGY_PRICING!AK$20*(1+INDEX(DA_LMP_Basis!$C$23:$AF$35,MATCH(LMP_BY_NODE!AI$1,DA_LMP_Basis!$C$23:$C$35,0),MATCH(LMP_BY_NODE!$A30,DA_LMP_Basis!$C$23:$AF$23,0)))</f>
        <v>42.852662112216045</v>
      </c>
      <c r="AJ30" s="30">
        <f>ENERGY_PRICING!AL$20*(1+INDEX(DA_LMP_Basis!$C$23:$AF$35,MATCH(LMP_BY_NODE!AJ$1,DA_LMP_Basis!$C$23:$C$35,0),MATCH(LMP_BY_NODE!$A30,DA_LMP_Basis!$C$23:$AF$23,0)))</f>
        <v>41.457247663273129</v>
      </c>
      <c r="AK30" s="30">
        <f>ENERGY_PRICING!AM$20*(1+INDEX(DA_LMP_Basis!$C$23:$AF$35,MATCH(LMP_BY_NODE!AK$1,DA_LMP_Basis!$C$23:$C$35,0),MATCH(LMP_BY_NODE!$A30,DA_LMP_Basis!$C$23:$AF$23,0)))</f>
        <v>85.23806155569423</v>
      </c>
      <c r="AL30" s="30">
        <f>ENERGY_PRICING!AN$20*(1+INDEX(DA_LMP_Basis!$C$23:$AF$35,MATCH(LMP_BY_NODE!AL$1,DA_LMP_Basis!$C$23:$C$35,0),MATCH(LMP_BY_NODE!$A30,DA_LMP_Basis!$C$23:$AF$23,0)))</f>
        <v>142.62864848058001</v>
      </c>
      <c r="AM30" s="30">
        <f>ENERGY_PRICING!AO$20*(1+INDEX(DA_LMP_Basis!$C$23:$AF$35,MATCH(LMP_BY_NODE!AM$1,DA_LMP_Basis!$C$23:$C$35,0),MATCH(LMP_BY_NODE!$A30,DA_LMP_Basis!$C$23:$AF$23,0)))</f>
        <v>173.28568227744583</v>
      </c>
      <c r="AN30" s="30">
        <f>ENERGY_PRICING!AP$20*(1+INDEX(DA_LMP_Basis!$C$23:$AF$35,MATCH(LMP_BY_NODE!AN$1,DA_LMP_Basis!$C$23:$C$35,0),MATCH(LMP_BY_NODE!$A30,DA_LMP_Basis!$C$23:$AF$23,0)))</f>
        <v>149.75958828898206</v>
      </c>
      <c r="AO30" s="30">
        <f>ENERGY_PRICING!AQ$20*(1+INDEX(DA_LMP_Basis!$C$23:$AF$35,MATCH(LMP_BY_NODE!AO$1,DA_LMP_Basis!$C$23:$C$35,0),MATCH(LMP_BY_NODE!$A30,DA_LMP_Basis!$C$23:$AF$23,0)))</f>
        <v>86.139299945524627</v>
      </c>
      <c r="AP30" s="30">
        <f>ENERGY_PRICING!AR$20*(1+INDEX(DA_LMP_Basis!$C$23:$AF$35,MATCH(LMP_BY_NODE!AP$1,DA_LMP_Basis!$C$23:$C$35,0),MATCH(LMP_BY_NODE!$A30,DA_LMP_Basis!$C$23:$AF$23,0)))</f>
        <v>50.618327650136116</v>
      </c>
      <c r="AQ30" s="30">
        <f>ENERGY_PRICING!AS$20*(1+INDEX(DA_LMP_Basis!$C$23:$AF$35,MATCH(LMP_BY_NODE!AQ$1,DA_LMP_Basis!$C$23:$C$35,0),MATCH(LMP_BY_NODE!$A30,DA_LMP_Basis!$C$23:$AF$23,0)))</f>
        <v>36.01984818171119</v>
      </c>
      <c r="AR30" s="30">
        <f>ENERGY_PRICING!AT$20*(1+INDEX(DA_LMP_Basis!$C$23:$AF$35,MATCH(LMP_BY_NODE!AR$1,DA_LMP_Basis!$C$23:$C$35,0),MATCH(LMP_BY_NODE!$A30,DA_LMP_Basis!$C$23:$AF$23,0)))</f>
        <v>36.630067803839829</v>
      </c>
      <c r="AS30" s="30">
        <f>ENERGY_PRICING!AU$20*(1+INDEX(DA_LMP_Basis!$C$23:$AF$35,MATCH(LMP_BY_NODE!AS$1,DA_LMP_Basis!$C$23:$C$35,0),MATCH(LMP_BY_NODE!$A30,DA_LMP_Basis!$C$23:$AF$23,0)))</f>
        <v>48.430484008131174</v>
      </c>
      <c r="AT30" s="30">
        <f>ENERGY_PRICING!AV$20*(1+INDEX(DA_LMP_Basis!$C$23:$AF$35,MATCH(LMP_BY_NODE!AT$1,DA_LMP_Basis!$C$23:$C$35,0),MATCH(LMP_BY_NODE!$A30,DA_LMP_Basis!$C$23:$AF$23,0)))</f>
        <v>48.425738422767736</v>
      </c>
      <c r="AU30" s="30">
        <f>ENERGY_PRICING!AW$20*(1+INDEX(DA_LMP_Basis!$C$23:$AF$35,MATCH(LMP_BY_NODE!AU$1,DA_LMP_Basis!$C$23:$C$35,0),MATCH(LMP_BY_NODE!$A30,DA_LMP_Basis!$C$23:$AF$23,0)))</f>
        <v>37.554249202407597</v>
      </c>
      <c r="AV30" s="30">
        <f>ENERGY_PRICING!AX$20*(1+INDEX(DA_LMP_Basis!$C$23:$AF$35,MATCH(LMP_BY_NODE!AV$1,DA_LMP_Basis!$C$23:$C$35,0),MATCH(LMP_BY_NODE!$A30,DA_LMP_Basis!$C$23:$AF$23,0)))</f>
        <v>36.331367370258739</v>
      </c>
      <c r="AW30" s="30">
        <f>ENERGY_PRICING!AY$20*(1+INDEX(DA_LMP_Basis!$C$23:$AF$35,MATCH(LMP_BY_NODE!AW$1,DA_LMP_Basis!$C$23:$C$35,0),MATCH(LMP_BY_NODE!$A30,DA_LMP_Basis!$C$23:$AF$23,0)))</f>
        <v>57.443774764284633</v>
      </c>
      <c r="AX30" s="30">
        <f>ENERGY_PRICING!AZ$20*(1+INDEX(DA_LMP_Basis!$C$23:$AF$35,MATCH(LMP_BY_NODE!AX$1,DA_LMP_Basis!$C$23:$C$35,0),MATCH(LMP_BY_NODE!$A30,DA_LMP_Basis!$C$23:$AF$23,0)))</f>
        <v>92.33881799371288</v>
      </c>
      <c r="AY30" s="30">
        <f>ENERGY_PRICING!BA$20*(1+INDEX(DA_LMP_Basis!$C$23:$AF$35,MATCH(LMP_BY_NODE!AY$1,DA_LMP_Basis!$C$23:$C$35,0),MATCH(LMP_BY_NODE!$A30,DA_LMP_Basis!$C$23:$AF$23,0)))</f>
        <v>169.69203104448661</v>
      </c>
      <c r="AZ30" s="30">
        <f>ENERGY_PRICING!BB$20*(1+INDEX(DA_LMP_Basis!$C$23:$AF$35,MATCH(LMP_BY_NODE!AZ$1,DA_LMP_Basis!$C$23:$C$35,0),MATCH(LMP_BY_NODE!$A30,DA_LMP_Basis!$C$23:$AF$23,0)))</f>
        <v>146.58389342676011</v>
      </c>
      <c r="BA30" s="30">
        <f>ENERGY_PRICING!BC$20*(1+INDEX(DA_LMP_Basis!$C$23:$AF$35,MATCH(LMP_BY_NODE!BA$1,DA_LMP_Basis!$C$23:$C$35,0),MATCH(LMP_BY_NODE!$A30,DA_LMP_Basis!$C$23:$AF$23,0)))</f>
        <v>82.391674087672413</v>
      </c>
      <c r="BB30" s="30">
        <f>ENERGY_PRICING!BD$20*(1+INDEX(DA_LMP_Basis!$C$23:$AF$35,MATCH(LMP_BY_NODE!BB$1,DA_LMP_Basis!$C$23:$C$35,0),MATCH(LMP_BY_NODE!$A30,DA_LMP_Basis!$C$23:$AF$23,0)))</f>
        <v>44.922948279897156</v>
      </c>
      <c r="BC30" s="30">
        <f>ENERGY_PRICING!BE$20*(1+INDEX(DA_LMP_Basis!$C$23:$AF$35,MATCH(LMP_BY_NODE!BC$1,DA_LMP_Basis!$C$23:$C$35,0),MATCH(LMP_BY_NODE!$A30,DA_LMP_Basis!$C$23:$AF$23,0)))</f>
        <v>31.606391847828565</v>
      </c>
      <c r="BD30" s="30">
        <f>ENERGY_PRICING!BF$20*(1+INDEX(DA_LMP_Basis!$C$23:$AF$35,MATCH(LMP_BY_NODE!BD$1,DA_LMP_Basis!$C$23:$C$35,0),MATCH(LMP_BY_NODE!$A30,DA_LMP_Basis!$C$23:$AF$23,0)))</f>
        <v>31.91005590401803</v>
      </c>
      <c r="BE30" s="30">
        <f>ENERGY_PRICING!BG$20*(1+INDEX(DA_LMP_Basis!$C$23:$AF$35,MATCH(LMP_BY_NODE!BE$1,DA_LMP_Basis!$C$23:$C$35,0),MATCH(LMP_BY_NODE!$A30,DA_LMP_Basis!$C$23:$AF$23,0)))</f>
        <v>42.219224168503807</v>
      </c>
      <c r="BF30" s="30">
        <f>ENERGY_PRICING!BH$20*(1+INDEX(DA_LMP_Basis!$C$23:$AF$35,MATCH(LMP_BY_NODE!BF$1,DA_LMP_Basis!$C$23:$C$35,0),MATCH(LMP_BY_NODE!$A30,DA_LMP_Basis!$C$23:$AF$23,0)))</f>
        <v>42.215087209388642</v>
      </c>
      <c r="BG30" s="30">
        <f>ENERGY_PRICING!BI$20*(1+INDEX(DA_LMP_Basis!$C$23:$AF$35,MATCH(LMP_BY_NODE!BG$1,DA_LMP_Basis!$C$23:$C$35,0),MATCH(LMP_BY_NODE!$A30,DA_LMP_Basis!$C$23:$AF$23,0)))</f>
        <v>33.381414182978773</v>
      </c>
      <c r="BH30" s="30">
        <f>ENERGY_PRICING!BJ$20*(1+INDEX(DA_LMP_Basis!$C$23:$AF$35,MATCH(LMP_BY_NODE!BH$1,DA_LMP_Basis!$C$23:$C$35,0),MATCH(LMP_BY_NODE!$A30,DA_LMP_Basis!$C$23:$AF$23,0)))</f>
        <v>32.29441269039711</v>
      </c>
      <c r="BI30" s="30">
        <f>ENERGY_PRICING!BK$20*(1+INDEX(DA_LMP_Basis!$C$23:$AF$35,MATCH(LMP_BY_NODE!BI$1,DA_LMP_Basis!$C$23:$C$35,0),MATCH(LMP_BY_NODE!$A30,DA_LMP_Basis!$C$23:$AF$23,0)))</f>
        <v>55.234514555424148</v>
      </c>
      <c r="BJ30" s="30">
        <f>ENERGY_PRICING!BL$20*(1+INDEX(DA_LMP_Basis!$C$23:$AF$35,MATCH(LMP_BY_NODE!BJ$1,DA_LMP_Basis!$C$23:$C$35,0),MATCH(LMP_BY_NODE!$A30,DA_LMP_Basis!$C$23:$AF$23,0)))</f>
        <v>89.157375138243154</v>
      </c>
      <c r="BK30" s="30">
        <f>ENERGY_PRICING!BM$20*(1+INDEX(DA_LMP_Basis!$C$23:$AF$35,MATCH(LMP_BY_NODE!BK$1,DA_LMP_Basis!$C$23:$C$35,0),MATCH(LMP_BY_NODE!$A30,DA_LMP_Basis!$C$23:$AF$23,0)))</f>
        <v>168.59803516724614</v>
      </c>
      <c r="BL30" s="30">
        <f>ENERGY_PRICING!BN$20*(1+INDEX(DA_LMP_Basis!$C$23:$AF$35,MATCH(LMP_BY_NODE!BL$1,DA_LMP_Basis!$C$23:$C$35,0),MATCH(LMP_BY_NODE!$A30,DA_LMP_Basis!$C$23:$AF$23,0)))</f>
        <v>145.61713375493079</v>
      </c>
      <c r="BM30" s="30">
        <f>ENERGY_PRICING!BO$20*(1+INDEX(DA_LMP_Basis!$C$23:$AF$35,MATCH(LMP_BY_NODE!BM$1,DA_LMP_Basis!$C$23:$C$35,0),MATCH(LMP_BY_NODE!$A30,DA_LMP_Basis!$C$23:$AF$23,0)))</f>
        <v>81.250804545205952</v>
      </c>
      <c r="BN30" s="30">
        <f>ENERGY_PRICING!BP$20*(1+INDEX(DA_LMP_Basis!$C$23:$AF$35,MATCH(LMP_BY_NODE!BN$1,DA_LMP_Basis!$C$23:$C$35,0),MATCH(LMP_BY_NODE!$A30,DA_LMP_Basis!$C$23:$AF$23,0)))</f>
        <v>43.189134632869596</v>
      </c>
      <c r="BO30" s="30">
        <f>ENERGY_PRICING!BQ$20*(1+INDEX(DA_LMP_Basis!$C$23:$AF$35,MATCH(LMP_BY_NODE!BO$1,DA_LMP_Basis!$C$23:$C$35,0),MATCH(LMP_BY_NODE!$A30,DA_LMP_Basis!$C$23:$AF$23,0)))</f>
        <v>30.262827121968204</v>
      </c>
      <c r="BP30" s="30">
        <f>ENERGY_PRICING!BR$20*(1+INDEX(DA_LMP_Basis!$C$23:$AF$35,MATCH(LMP_BY_NODE!BP$1,DA_LMP_Basis!$C$23:$C$35,0),MATCH(LMP_BY_NODE!$A30,DA_LMP_Basis!$C$23:$AF$23,0)))</f>
        <v>30.473168119368122</v>
      </c>
      <c r="BQ30" s="30">
        <f>ENERGY_PRICING!BS$20*(1+INDEX(DA_LMP_Basis!$C$23:$AF$35,MATCH(LMP_BY_NODE!BQ$1,DA_LMP_Basis!$C$23:$C$35,0),MATCH(LMP_BY_NODE!$A30,DA_LMP_Basis!$C$23:$AF$23,0)))</f>
        <v>40.328363810464431</v>
      </c>
      <c r="BR30" s="30">
        <f>ENERGY_PRICING!BT$20*(1+INDEX(DA_LMP_Basis!$C$23:$AF$35,MATCH(LMP_BY_NODE!BR$1,DA_LMP_Basis!$C$23:$C$35,0),MATCH(LMP_BY_NODE!$A30,DA_LMP_Basis!$C$23:$AF$23,0)))</f>
        <v>40.324412132157889</v>
      </c>
      <c r="BS30" s="30">
        <f>ENERGY_PRICING!BU$20*(1+INDEX(DA_LMP_Basis!$C$23:$AF$35,MATCH(LMP_BY_NODE!BS$1,DA_LMP_Basis!$C$23:$C$35,0),MATCH(LMP_BY_NODE!$A30,DA_LMP_Basis!$C$23:$AF$23,0)))</f>
        <v>32.111100507074042</v>
      </c>
      <c r="BT30" s="30">
        <f>ENERGY_PRICING!BV$20*(1+INDEX(DA_LMP_Basis!$C$23:$AF$35,MATCH(LMP_BY_NODE!BT$1,DA_LMP_Basis!$C$23:$C$35,0),MATCH(LMP_BY_NODE!$A30,DA_LMP_Basis!$C$23:$AF$23,0)))</f>
        <v>31.065464333953873</v>
      </c>
      <c r="BU30" s="30">
        <f>ENERGY_PRICING!BW$20*(1+INDEX(DA_LMP_Basis!$C$23:$AF$35,MATCH(LMP_BY_NODE!BU$1,DA_LMP_Basis!$C$23:$C$35,0),MATCH(LMP_BY_NODE!$A30,DA_LMP_Basis!$C$23:$AF$23,0)))</f>
        <v>54.561961376618704</v>
      </c>
      <c r="BV30" s="30">
        <f>ENERGY_PRICING!BX$20*(1+INDEX(DA_LMP_Basis!$C$23:$AF$35,MATCH(LMP_BY_NODE!BV$1,DA_LMP_Basis!$C$23:$C$35,0),MATCH(LMP_BY_NODE!$A30,DA_LMP_Basis!$C$23:$AF$23,0)))</f>
        <v>88.18886563580763</v>
      </c>
      <c r="BW30" s="30">
        <f>ENERGY_PRICING!BY$20*(1+INDEX(DA_LMP_Basis!$C$23:$AF$35,MATCH(LMP_BY_NODE!BW$1,DA_LMP_Basis!$C$23:$C$35,0),MATCH(LMP_BY_NODE!$A30,DA_LMP_Basis!$C$23:$AF$23,0)))</f>
        <v>168.14767142229485</v>
      </c>
      <c r="BX30" s="30">
        <f>ENERGY_PRICING!BZ$20*(1+INDEX(DA_LMP_Basis!$C$23:$AF$35,MATCH(LMP_BY_NODE!BX$1,DA_LMP_Basis!$C$23:$C$35,0),MATCH(LMP_BY_NODE!$A30,DA_LMP_Basis!$C$23:$AF$23,0)))</f>
        <v>145.21914915980491</v>
      </c>
      <c r="BY30" s="30">
        <f>ENERGY_PRICING!CA$20*(1+INDEX(DA_LMP_Basis!$C$23:$AF$35,MATCH(LMP_BY_NODE!BY$1,DA_LMP_Basis!$C$23:$C$35,0),MATCH(LMP_BY_NODE!$A30,DA_LMP_Basis!$C$23:$AF$23,0)))</f>
        <v>80.78114438438152</v>
      </c>
      <c r="BZ30" s="30">
        <f>ENERGY_PRICING!CB$20*(1+INDEX(DA_LMP_Basis!$C$23:$AF$35,MATCH(LMP_BY_NODE!BZ$1,DA_LMP_Basis!$C$23:$C$35,0),MATCH(LMP_BY_NODE!$A30,DA_LMP_Basis!$C$23:$AF$23,0)))</f>
        <v>42.475378006023277</v>
      </c>
      <c r="CA30" s="30">
        <f>ENERGY_PRICING!CC$20*(1+INDEX(DA_LMP_Basis!$C$23:$AF$35,MATCH(LMP_BY_NODE!CA$1,DA_LMP_Basis!$C$23:$C$35,0),MATCH(LMP_BY_NODE!$A30,DA_LMP_Basis!$C$23:$AF$23,0)))</f>
        <v>29.709723719925044</v>
      </c>
      <c r="CB30" s="30">
        <f>ENERGY_PRICING!CD$20*(1+INDEX(DA_LMP_Basis!$C$23:$AF$35,MATCH(LMP_BY_NODE!CB$1,DA_LMP_Basis!$C$23:$C$35,0),MATCH(LMP_BY_NODE!$A30,DA_LMP_Basis!$C$23:$AF$23,0)))</f>
        <v>29.881646544897492</v>
      </c>
      <c r="CC30" s="30">
        <f>ENERGY_PRICING!CE$20*(1+INDEX(DA_LMP_Basis!$C$23:$AF$35,MATCH(LMP_BY_NODE!CC$1,DA_LMP_Basis!$C$23:$C$35,0),MATCH(LMP_BY_NODE!$A30,DA_LMP_Basis!$C$23:$AF$23,0)))</f>
        <v>39.549955984856773</v>
      </c>
      <c r="CD30" s="30">
        <f>ENERGY_PRICING!CF$20*(1+INDEX(DA_LMP_Basis!$C$23:$AF$35,MATCH(LMP_BY_NODE!CD$1,DA_LMP_Basis!$C$23:$C$35,0),MATCH(LMP_BY_NODE!$A30,DA_LMP_Basis!$C$23:$AF$23,0)))</f>
        <v>39.546080580840268</v>
      </c>
      <c r="CE30" s="30">
        <f>ENERGY_PRICING!CG$20*(1+INDEX(DA_LMP_Basis!$C$23:$AF$35,MATCH(LMP_BY_NODE!CE$1,DA_LMP_Basis!$C$23:$C$35,0),MATCH(LMP_BY_NODE!$A30,DA_LMP_Basis!$C$23:$AF$23,0)))</f>
        <v>31.588152261796971</v>
      </c>
      <c r="CF30" s="30">
        <f>ENERGY_PRICING!CH$20*(1+INDEX(DA_LMP_Basis!$C$23:$AF$35,MATCH(LMP_BY_NODE!CF$1,DA_LMP_Basis!$C$23:$C$35,0),MATCH(LMP_BY_NODE!$A30,DA_LMP_Basis!$C$23:$AF$23,0)))</f>
        <v>30.559544891592196</v>
      </c>
      <c r="CG30" s="30">
        <f>ENERGY_PRICING!CI$20*(1+INDEX(DA_LMP_Basis!$C$23:$AF$35,MATCH(LMP_BY_NODE!CG$1,DA_LMP_Basis!$C$23:$C$35,0),MATCH(LMP_BY_NODE!$A30,DA_LMP_Basis!$C$23:$AF$23,0)))</f>
        <v>54.285092354909281</v>
      </c>
      <c r="CH30" s="30">
        <f>ENERGY_PRICING!CJ$20*(1+INDEX(DA_LMP_Basis!$C$23:$AF$35,MATCH(LMP_BY_NODE!CH$1,DA_LMP_Basis!$C$23:$C$35,0),MATCH(LMP_BY_NODE!$A30,DA_LMP_Basis!$C$23:$AF$23,0)))</f>
        <v>87.790160690375856</v>
      </c>
      <c r="CI30" s="30">
        <f>ENERGY_PRICING!CK$20*(1+INDEX(DA_LMP_Basis!$C$23:$AF$35,MATCH(LMP_BY_NODE!CI$1,DA_LMP_Basis!$C$23:$C$35,0),MATCH(LMP_BY_NODE!$A30,DA_LMP_Basis!$C$23:$AF$23,0)))</f>
        <v>169.83535050952287</v>
      </c>
      <c r="CJ30" s="30">
        <f>ENERGY_PRICING!CL$20*(1+INDEX(DA_LMP_Basis!$C$23:$AF$35,MATCH(LMP_BY_NODE!CJ$1,DA_LMP_Basis!$C$23:$C$35,0),MATCH(LMP_BY_NODE!$A30,DA_LMP_Basis!$C$23:$AF$23,0)))</f>
        <v>146.71054425046768</v>
      </c>
      <c r="CK30" s="30">
        <f>ENERGY_PRICING!CM$20*(1+INDEX(DA_LMP_Basis!$C$23:$AF$35,MATCH(LMP_BY_NODE!CK$1,DA_LMP_Basis!$C$23:$C$35,0),MATCH(LMP_BY_NODE!$A30,DA_LMP_Basis!$C$23:$AF$23,0)))</f>
        <v>82.541134260150272</v>
      </c>
      <c r="CL30" s="30">
        <f>ENERGY_PRICING!CN$20*(1+INDEX(DA_LMP_Basis!$C$23:$AF$35,MATCH(LMP_BY_NODE!CL$1,DA_LMP_Basis!$C$23:$C$35,0),MATCH(LMP_BY_NODE!$A30,DA_LMP_Basis!$C$23:$AF$23,0)))</f>
        <v>45.150087384837185</v>
      </c>
      <c r="CM30" s="30">
        <f>ENERGY_PRICING!CO$20*(1+INDEX(DA_LMP_Basis!$C$23:$AF$35,MATCH(LMP_BY_NODE!CM$1,DA_LMP_Basis!$C$23:$C$35,0),MATCH(LMP_BY_NODE!$A30,DA_LMP_Basis!$C$23:$AF$23,0)))</f>
        <v>31.78240620195718</v>
      </c>
      <c r="CN30" s="30">
        <f>ENERGY_PRICING!CP$20*(1+INDEX(DA_LMP_Basis!$C$23:$AF$35,MATCH(LMP_BY_NODE!CN$1,DA_LMP_Basis!$C$23:$C$35,0),MATCH(LMP_BY_NODE!$A30,DA_LMP_Basis!$C$23:$AF$23,0)))</f>
        <v>32.09829609111322</v>
      </c>
      <c r="CO30" s="30">
        <f>ENERGY_PRICING!CQ$20*(1+INDEX(DA_LMP_Basis!$C$23:$AF$35,MATCH(LMP_BY_NODE!CO$1,DA_LMP_Basis!$C$23:$C$35,0),MATCH(LMP_BY_NODE!$A30,DA_LMP_Basis!$C$23:$AF$23,0)))</f>
        <v>42.466937254640811</v>
      </c>
      <c r="CP30" s="30">
        <f>ENERGY_PRICING!CR$20*(1+INDEX(DA_LMP_Basis!$C$23:$AF$35,MATCH(LMP_BY_NODE!CP$1,DA_LMP_Basis!$C$23:$C$35,0),MATCH(LMP_BY_NODE!$A30,DA_LMP_Basis!$C$23:$AF$23,0)))</f>
        <v>42.462776022722679</v>
      </c>
      <c r="CQ30" s="30">
        <f>ENERGY_PRICING!CS$20*(1+INDEX(DA_LMP_Basis!$C$23:$AF$35,MATCH(LMP_BY_NODE!CQ$1,DA_LMP_Basis!$C$23:$C$35,0),MATCH(LMP_BY_NODE!$A30,DA_LMP_Basis!$C$23:$AF$23,0)))</f>
        <v>33.547832247476506</v>
      </c>
      <c r="CR30" s="30">
        <f>ENERGY_PRICING!CT$20*(1+INDEX(DA_LMP_Basis!$C$23:$AF$35,MATCH(LMP_BY_NODE!CR$1,DA_LMP_Basis!$C$23:$C$35,0),MATCH(LMP_BY_NODE!$A30,DA_LMP_Basis!$C$23:$AF$23,0)))</f>
        <v>32.455411670984553</v>
      </c>
      <c r="CS30" s="30">
        <f>ENERGY_PRICING!CU$20*(1+INDEX(DA_LMP_Basis!$C$23:$AF$35,MATCH(LMP_BY_NODE!CS$1,DA_LMP_Basis!$C$23:$C$35,0),MATCH(LMP_BY_NODE!$A30,DA_LMP_Basis!$C$23:$AF$23,0)))</f>
        <v>55.322622713599252</v>
      </c>
      <c r="CT30" s="30">
        <f>ENERGY_PRICING!CV$20*(1+INDEX(DA_LMP_Basis!$C$23:$AF$35,MATCH(LMP_BY_NODE!CT$1,DA_LMP_Basis!$C$23:$C$35,0),MATCH(LMP_BY_NODE!$A30,DA_LMP_Basis!$C$23:$AF$23,0)))</f>
        <v>89.284255199365234</v>
      </c>
      <c r="CU30" s="30">
        <f>ENERGY_PRICING!CW$20*(1+INDEX(DA_LMP_Basis!$C$23:$AF$35,MATCH(LMP_BY_NODE!CU$1,DA_LMP_Basis!$C$23:$C$35,0),MATCH(LMP_BY_NODE!$A30,DA_LMP_Basis!$C$23:$AF$23,0)))</f>
        <v>171.25311060146575</v>
      </c>
      <c r="CV30" s="30">
        <f>ENERGY_PRICING!CX$20*(1+INDEX(DA_LMP_Basis!$C$23:$AF$35,MATCH(LMP_BY_NODE!CV$1,DA_LMP_Basis!$C$23:$C$35,0),MATCH(LMP_BY_NODE!$A30,DA_LMP_Basis!$C$23:$AF$23,0)))</f>
        <v>147.9634130315427</v>
      </c>
      <c r="CW30" s="30">
        <f>ENERGY_PRICING!CY$20*(1+INDEX(DA_LMP_Basis!$C$23:$AF$35,MATCH(LMP_BY_NODE!CW$1,DA_LMP_Basis!$C$23:$C$35,0),MATCH(LMP_BY_NODE!$A30,DA_LMP_Basis!$C$23:$AF$23,0)))</f>
        <v>84.019640112934709</v>
      </c>
      <c r="CX30" s="30">
        <f>ENERGY_PRICING!CZ$20*(1+INDEX(DA_LMP_Basis!$C$23:$AF$35,MATCH(LMP_BY_NODE!CX$1,DA_LMP_Basis!$C$23:$C$35,0),MATCH(LMP_BY_NODE!$A30,DA_LMP_Basis!$C$23:$AF$23,0)))</f>
        <v>47.397017055012981</v>
      </c>
      <c r="CY30" s="30">
        <f>ENERGY_PRICING!DA$20*(1+INDEX(DA_LMP_Basis!$C$23:$AF$35,MATCH(LMP_BY_NODE!CY$1,DA_LMP_Basis!$C$23:$C$35,0),MATCH(LMP_BY_NODE!$A30,DA_LMP_Basis!$C$23:$AF$23,0)))</f>
        <v>33.52359416152413</v>
      </c>
      <c r="CZ30" s="30">
        <f>ENERGY_PRICING!DB$20*(1+INDEX(DA_LMP_Basis!$C$23:$AF$35,MATCH(LMP_BY_NODE!CZ$1,DA_LMP_Basis!$C$23:$C$35,0),MATCH(LMP_BY_NODE!$A30,DA_LMP_Basis!$C$23:$AF$23,0)))</f>
        <v>33.960425739001344</v>
      </c>
      <c r="DA30" s="30">
        <f>ENERGY_PRICING!DC$20*(1+INDEX(DA_LMP_Basis!$C$23:$AF$35,MATCH(LMP_BY_NODE!DA$1,DA_LMP_Basis!$C$23:$C$35,0),MATCH(LMP_BY_NODE!$A30,DA_LMP_Basis!$C$23:$AF$23,0)))</f>
        <v>44.917391055094932</v>
      </c>
      <c r="DB30" s="30">
        <f>ENERGY_PRICING!DD$20*(1+INDEX(DA_LMP_Basis!$C$23:$AF$35,MATCH(LMP_BY_NODE!DB$1,DA_LMP_Basis!$C$23:$C$35,0),MATCH(LMP_BY_NODE!$A30,DA_LMP_Basis!$C$23:$AF$23,0)))</f>
        <v>44.912989709167462</v>
      </c>
      <c r="DC30" s="30">
        <f>ENERGY_PRICING!DE$20*(1+INDEX(DA_LMP_Basis!$C$23:$AF$35,MATCH(LMP_BY_NODE!DC$1,DA_LMP_Basis!$C$23:$C$35,0),MATCH(LMP_BY_NODE!$A30,DA_LMP_Basis!$C$23:$AF$23,0)))</f>
        <v>35.194090767654728</v>
      </c>
      <c r="DD30" s="30">
        <f>ENERGY_PRICING!DF$20*(1+INDEX(DA_LMP_Basis!$C$23:$AF$35,MATCH(LMP_BY_NODE!DD$1,DA_LMP_Basis!$C$23:$C$35,0),MATCH(LMP_BY_NODE!$A30,DA_LMP_Basis!$C$23:$AF$23,0)))</f>
        <v>34.048062951553334</v>
      </c>
      <c r="DE30" s="30">
        <f>ENERGY_PRICING!DG$20*(1+INDEX(DA_LMP_Basis!$C$23:$AF$35,MATCH(LMP_BY_NODE!DE$1,DA_LMP_Basis!$C$23:$C$35,0),MATCH(LMP_BY_NODE!$A30,DA_LMP_Basis!$C$23:$AF$23,0)))</f>
        <v>56.194215629492945</v>
      </c>
      <c r="DF30" s="30">
        <f>ENERGY_PRICING!DH$20*(1+INDEX(DA_LMP_Basis!$C$23:$AF$35,MATCH(LMP_BY_NODE!DF$1,DA_LMP_Basis!$C$23:$C$35,0),MATCH(LMP_BY_NODE!$A30,DA_LMP_Basis!$C$23:$AF$23,0)))</f>
        <v>90.539391667232096</v>
      </c>
      <c r="DG30" s="30">
        <f>ENERGY_PRICING!DI$20*(1+INDEX(DA_LMP_Basis!$C$23:$AF$35,MATCH(LMP_BY_NODE!DG$1,DA_LMP_Basis!$C$23:$C$35,0),MATCH(LMP_BY_NODE!$A30,DA_LMP_Basis!$C$23:$AF$23,0)))</f>
        <v>173.42587867958787</v>
      </c>
      <c r="DH30" s="30">
        <f>ENERGY_PRICING!DJ$20*(1+INDEX(DA_LMP_Basis!$C$23:$AF$35,MATCH(LMP_BY_NODE!DH$1,DA_LMP_Basis!$C$23:$C$35,0),MATCH(LMP_BY_NODE!$A30,DA_LMP_Basis!$C$23:$AF$23,0)))</f>
        <v>149.88347927481317</v>
      </c>
      <c r="DI30" s="30">
        <f>ENERGY_PRICING!DK$20*(1+INDEX(DA_LMP_Basis!$C$23:$AF$35,MATCH(LMP_BY_NODE!DI$1,DA_LMP_Basis!$C$23:$C$35,0),MATCH(LMP_BY_NODE!$A30,DA_LMP_Basis!$C$23:$AF$23,0)))</f>
        <v>86.285503243448048</v>
      </c>
      <c r="DJ30" s="30">
        <f>ENERGY_PRICING!DL$20*(1+INDEX(DA_LMP_Basis!$C$23:$AF$35,MATCH(LMP_BY_NODE!DJ$1,DA_LMP_Basis!$C$23:$C$35,0),MATCH(LMP_BY_NODE!$A30,DA_LMP_Basis!$C$23:$AF$23,0)))</f>
        <v>50.840517185174505</v>
      </c>
      <c r="DK30" s="30">
        <f>ENERGY_PRICING!DM$20*(1+INDEX(DA_LMP_Basis!$C$23:$AF$35,MATCH(LMP_BY_NODE!DK$1,DA_LMP_Basis!$C$23:$C$35,0),MATCH(LMP_BY_NODE!$A30,DA_LMP_Basis!$C$23:$AF$23,0)))</f>
        <v>36.192027021256422</v>
      </c>
      <c r="DL30" s="30">
        <f>ENERGY_PRICING!DN$20*(1+INDEX(DA_LMP_Basis!$C$23:$AF$35,MATCH(LMP_BY_NODE!DL$1,DA_LMP_Basis!$C$23:$C$35,0),MATCH(LMP_BY_NODE!$A30,DA_LMP_Basis!$C$23:$AF$23,0)))</f>
        <v>36.814206064212293</v>
      </c>
      <c r="DM30" s="30">
        <f>ENERGY_PRICING!DO$20*(1+INDEX(DA_LMP_Basis!$C$23:$AF$35,MATCH(LMP_BY_NODE!DM$1,DA_LMP_Basis!$C$23:$C$35,0),MATCH(LMP_BY_NODE!$A30,DA_LMP_Basis!$C$23:$AF$23,0)))</f>
        <v>48.672799198402949</v>
      </c>
      <c r="DN30" s="30">
        <f>ENERGY_PRICING!DP$20*(1+INDEX(DA_LMP_Basis!$C$23:$AF$35,MATCH(LMP_BY_NODE!DN$1,DA_LMP_Basis!$C$23:$C$35,0),MATCH(LMP_BY_NODE!$A30,DA_LMP_Basis!$C$23:$AF$23,0)))</f>
        <v>48.668029869163242</v>
      </c>
      <c r="DO30" s="30">
        <f>ENERGY_PRICING!DQ$20*(1+INDEX(DA_LMP_Basis!$C$23:$AF$35,MATCH(LMP_BY_NODE!DO$1,DA_LMP_Basis!$C$23:$C$35,0),MATCH(LMP_BY_NODE!$A30,DA_LMP_Basis!$C$23:$AF$23,0)))</f>
        <v>37.717040864294709</v>
      </c>
      <c r="DP30" s="30">
        <f>ENERGY_PRICING!DR$20*(1+INDEX(DA_LMP_Basis!$C$23:$AF$35,MATCH(LMP_BY_NODE!DP$1,DA_LMP_Basis!$C$23:$C$35,0),MATCH(LMP_BY_NODE!$A30,DA_LMP_Basis!$C$23:$AF$23,0)))</f>
        <v>36.488858035055642</v>
      </c>
      <c r="DQ30" s="30">
        <f>ENERGY_PRICING!DS$20*(1+INDEX(DA_LMP_Basis!$C$23:$AF$35,MATCH(LMP_BY_NODE!DQ$1,DA_LMP_Basis!$C$23:$C$35,0),MATCH(LMP_BY_NODE!$A30,DA_LMP_Basis!$C$23:$AF$23,0)))</f>
        <v>57.5299629646968</v>
      </c>
      <c r="DR30" s="30">
        <f>ENERGY_PRICING!DT$20*(1+INDEX(DA_LMP_Basis!$C$23:$AF$35,MATCH(LMP_BY_NODE!DR$1,DA_LMP_Basis!$C$23:$C$35,0),MATCH(LMP_BY_NODE!$A30,DA_LMP_Basis!$C$23:$AF$23,0)))</f>
        <v>92.462933221664457</v>
      </c>
      <c r="DS30" s="30">
        <f>ENERGY_PRICING!DU$20*(1+INDEX(DA_LMP_Basis!$C$23:$AF$35,MATCH(LMP_BY_NODE!DS$1,DA_LMP_Basis!$C$23:$C$35,0),MATCH(LMP_BY_NODE!$A30,DA_LMP_Basis!$C$23:$AF$23,0)))</f>
        <v>175.93363793162692</v>
      </c>
      <c r="DT30" s="30">
        <f>ENERGY_PRICING!DV$20*(1+INDEX(DA_LMP_Basis!$C$23:$AF$35,MATCH(LMP_BY_NODE!DT$1,DA_LMP_Basis!$C$23:$C$35,0),MATCH(LMP_BY_NODE!$A30,DA_LMP_Basis!$C$23:$AF$23,0)))</f>
        <v>152.09957584516181</v>
      </c>
      <c r="DU30" s="30">
        <f>ENERGY_PRICING!DW$20*(1+INDEX(DA_LMP_Basis!$C$23:$AF$35,MATCH(LMP_BY_NODE!DU$1,DA_LMP_Basis!$C$23:$C$35,0),MATCH(LMP_BY_NODE!$A30,DA_LMP_Basis!$C$23:$AF$23,0)))</f>
        <v>88.900710677050569</v>
      </c>
      <c r="DV30" s="30">
        <f>ENERGY_PRICING!DX$20*(1+INDEX(DA_LMP_Basis!$C$23:$AF$35,MATCH(LMP_BY_NODE!DV$1,DA_LMP_Basis!$C$23:$C$35,0),MATCH(LMP_BY_NODE!$A30,DA_LMP_Basis!$C$23:$AF$23,0)))</f>
        <v>54.814926326105002</v>
      </c>
      <c r="DW30" s="30">
        <f>ENERGY_PRICING!DY$20*(1+INDEX(DA_LMP_Basis!$C$23:$AF$35,MATCH(LMP_BY_NODE!DW$1,DA_LMP_Basis!$C$23:$C$35,0),MATCH(LMP_BY_NODE!$A30,DA_LMP_Basis!$C$23:$AF$23,0)))</f>
        <v>39.271871234644557</v>
      </c>
      <c r="DX30" s="30">
        <f>ENERGY_PRICING!DZ$20*(1+INDEX(DA_LMP_Basis!$C$23:$AF$35,MATCH(LMP_BY_NODE!DX$1,DA_LMP_Basis!$C$23:$C$35,0),MATCH(LMP_BY_NODE!$A30,DA_LMP_Basis!$C$23:$AF$23,0)))</f>
        <v>40.107974085703262</v>
      </c>
      <c r="DY30" s="30">
        <f>ENERGY_PRICING!EA$20*(1+INDEX(DA_LMP_Basis!$C$23:$AF$35,MATCH(LMP_BY_NODE!DY$1,DA_LMP_Basis!$C$23:$C$35,0),MATCH(LMP_BY_NODE!$A30,DA_LMP_Basis!$C$23:$AF$23,0)))</f>
        <v>53.007205438715218</v>
      </c>
      <c r="DZ30" s="30">
        <f>ENERGY_PRICING!EB$20*(1+INDEX(DA_LMP_Basis!$C$23:$AF$35,MATCH(LMP_BY_NODE!DZ$1,DA_LMP_Basis!$C$23:$C$35,0),MATCH(LMP_BY_NODE!$A30,DA_LMP_Basis!$C$23:$AF$23,0)))</f>
        <v>53.002011391547647</v>
      </c>
      <c r="EA30" s="30">
        <f>ENERGY_PRICING!EC$20*(1+INDEX(DA_LMP_Basis!$C$23:$AF$35,MATCH(LMP_BY_NODE!EA$1,DA_LMP_Basis!$C$23:$C$35,0),MATCH(LMP_BY_NODE!$A30,DA_LMP_Basis!$C$23:$AF$23,0)))</f>
        <v>40.628972197872748</v>
      </c>
      <c r="EB30" s="30">
        <f>ENERGY_PRICING!ED$20*(1+INDEX(DA_LMP_Basis!$C$23:$AF$35,MATCH(LMP_BY_NODE!EB$1,DA_LMP_Basis!$C$23:$C$35,0),MATCH(LMP_BY_NODE!$A30,DA_LMP_Basis!$C$23:$AF$23,0)))</f>
        <v>39.305967930316406</v>
      </c>
      <c r="EC30" s="30">
        <f>ENERGY_PRICING!EE$20*(1+INDEX(DA_LMP_Basis!$C$23:$AF$35,MATCH(LMP_BY_NODE!EC$1,DA_LMP_Basis!$C$23:$C$35,0),MATCH(LMP_BY_NODE!$A30,DA_LMP_Basis!$C$23:$AF$23,0)))</f>
        <v>59.071652007339232</v>
      </c>
      <c r="ED30" s="30">
        <f>ENERGY_PRICING!EF$20*(1+INDEX(DA_LMP_Basis!$C$23:$AF$35,MATCH(LMP_BY_NODE!ED$1,DA_LMP_Basis!$C$23:$C$35,0),MATCH(LMP_BY_NODE!$A30,DA_LMP_Basis!$C$23:$AF$23,0)))</f>
        <v>94.68304091671979</v>
      </c>
      <c r="EE30" s="30">
        <f>ENERGY_PRICING!EG$20*(1+INDEX(DA_LMP_Basis!$C$23:$AF$35,MATCH(LMP_BY_NODE!EE$1,DA_LMP_Basis!$C$23:$C$35,0),MATCH(LMP_BY_NODE!$A30,DA_LMP_Basis!$C$23:$AF$23,0)))</f>
        <v>177.13787491643239</v>
      </c>
      <c r="EF30" s="30">
        <f>ENERGY_PRICING!EH$20*(1+INDEX(DA_LMP_Basis!$C$23:$AF$35,MATCH(LMP_BY_NODE!EF$1,DA_LMP_Basis!$C$23:$C$35,0),MATCH(LMP_BY_NODE!$A30,DA_LMP_Basis!$C$23:$AF$23,0)))</f>
        <v>153.16375513180762</v>
      </c>
      <c r="EG30" s="30">
        <f>ENERGY_PRICING!EI$20*(1+INDEX(DA_LMP_Basis!$C$23:$AF$35,MATCH(LMP_BY_NODE!EG$1,DA_LMP_Basis!$C$23:$C$35,0),MATCH(LMP_BY_NODE!$A30,DA_LMP_Basis!$C$23:$AF$23,0)))</f>
        <v>90.15654474960823</v>
      </c>
      <c r="EH30" s="30">
        <f>ENERGY_PRICING!EJ$20*(1+INDEX(DA_LMP_Basis!$C$23:$AF$35,MATCH(LMP_BY_NODE!EH$1,DA_LMP_Basis!$C$23:$C$35,0),MATCH(LMP_BY_NODE!$A30,DA_LMP_Basis!$C$23:$AF$23,0)))</f>
        <v>56.723455016156073</v>
      </c>
      <c r="EI30" s="30">
        <f>ENERGY_PRICING!EK$20*(1+INDEX(DA_LMP_Basis!$C$23:$AF$35,MATCH(LMP_BY_NODE!EI$1,DA_LMP_Basis!$C$23:$C$35,0),MATCH(LMP_BY_NODE!$A30,DA_LMP_Basis!$C$23:$AF$23,0)))</f>
        <v>40.750825925444936</v>
      </c>
      <c r="EJ30" s="30">
        <f>ENERGY_PRICING!EL$20*(1+INDEX(DA_LMP_Basis!$C$23:$AF$35,MATCH(LMP_BY_NODE!EJ$1,DA_LMP_Basis!$C$23:$C$35,0),MATCH(LMP_BY_NODE!$A30,DA_LMP_Basis!$C$23:$AF$23,0)))</f>
        <v>41.689655926822539</v>
      </c>
      <c r="EK30" s="30">
        <f>ENERGY_PRICING!EM$20*(1+INDEX(DA_LMP_Basis!$C$23:$AF$35,MATCH(LMP_BY_NODE!EK$1,DA_LMP_Basis!$C$23:$C$35,0),MATCH(LMP_BY_NODE!$A30,DA_LMP_Basis!$C$23:$AF$23,0)))</f>
        <v>55.088606313823817</v>
      </c>
      <c r="EL30" s="30">
        <f>ENERGY_PRICING!EN$20*(1+INDEX(DA_LMP_Basis!$C$23:$AF$35,MATCH(LMP_BY_NODE!EL$1,DA_LMP_Basis!$C$23:$C$35,0),MATCH(LMP_BY_NODE!$A30,DA_LMP_Basis!$C$23:$AF$23,0)))</f>
        <v>55.08320831524567</v>
      </c>
      <c r="EM30" s="30">
        <f>ENERGY_PRICING!EO$20*(1+INDEX(DA_LMP_Basis!$C$23:$AF$35,MATCH(LMP_BY_NODE!EM$1,DA_LMP_Basis!$C$23:$C$35,0),MATCH(LMP_BY_NODE!$A30,DA_LMP_Basis!$C$23:$AF$23,0)))</f>
        <v>42.027294387794846</v>
      </c>
      <c r="EN30" s="30">
        <f>ENERGY_PRICING!EP$20*(1+INDEX(DA_LMP_Basis!$C$23:$AF$35,MATCH(LMP_BY_NODE!EN$1,DA_LMP_Basis!$C$23:$C$35,0),MATCH(LMP_BY_NODE!$A30,DA_LMP_Basis!$C$23:$AF$23,0)))</f>
        <v>40.658756449938515</v>
      </c>
      <c r="EO30" s="30">
        <f>ENERGY_PRICING!EQ$20*(1+INDEX(DA_LMP_Basis!$C$23:$AF$35,MATCH(LMP_BY_NODE!EO$1,DA_LMP_Basis!$C$23:$C$35,0),MATCH(LMP_BY_NODE!$A30,DA_LMP_Basis!$C$23:$AF$23,0)))</f>
        <v>59.811977843126613</v>
      </c>
      <c r="EP30" s="30">
        <f>ENERGY_PRICING!ER$20*(1+INDEX(DA_LMP_Basis!$C$23:$AF$35,MATCH(LMP_BY_NODE!EP$1,DA_LMP_Basis!$C$23:$C$35,0),MATCH(LMP_BY_NODE!$A30,DA_LMP_Basis!$C$23:$AF$23,0)))</f>
        <v>95.749146363031286</v>
      </c>
      <c r="EQ30" s="30">
        <f>ENERGY_PRICING!ES$20*(1+INDEX(DA_LMP_Basis!$C$23:$AF$35,MATCH(LMP_BY_NODE!EQ$1,DA_LMP_Basis!$C$23:$C$35,0),MATCH(LMP_BY_NODE!$A30,DA_LMP_Basis!$C$23:$AF$23,0)))</f>
        <v>179.03334312715603</v>
      </c>
      <c r="ER30" s="30">
        <f>ENERGY_PRICING!ET$20*(1+INDEX(DA_LMP_Basis!$C$23:$AF$35,MATCH(LMP_BY_NODE!ER$1,DA_LMP_Basis!$C$23:$C$35,0),MATCH(LMP_BY_NODE!$A30,DA_LMP_Basis!$C$23:$AF$23,0)))</f>
        <v>154.83877261906204</v>
      </c>
      <c r="ES30" s="30">
        <f>ENERGY_PRICING!EU$20*(1+INDEX(DA_LMP_Basis!$C$23:$AF$35,MATCH(LMP_BY_NODE!ES$1,DA_LMP_Basis!$C$23:$C$35,0),MATCH(LMP_BY_NODE!$A30,DA_LMP_Basis!$C$23:$AF$23,0)))</f>
        <v>92.13322674203279</v>
      </c>
      <c r="ET30" s="30">
        <f>ENERGY_PRICING!EV$20*(1+INDEX(DA_LMP_Basis!$C$23:$AF$35,MATCH(LMP_BY_NODE!ET$1,DA_LMP_Basis!$C$23:$C$35,0),MATCH(LMP_BY_NODE!$A30,DA_LMP_Basis!$C$23:$AF$23,0)))</f>
        <v>59.727477901095206</v>
      </c>
      <c r="EU30" s="30">
        <f>ENERGY_PRICING!EW$20*(1+INDEX(DA_LMP_Basis!$C$23:$AF$35,MATCH(LMP_BY_NODE!EU$1,DA_LMP_Basis!$C$23:$C$35,0),MATCH(LMP_BY_NODE!$A30,DA_LMP_Basis!$C$23:$AF$23,0)))</f>
        <v>43.078699622137179</v>
      </c>
      <c r="EV30" s="30">
        <f>ENERGY_PRICING!EX$20*(1+INDEX(DA_LMP_Basis!$C$23:$AF$35,MATCH(LMP_BY_NODE!EV$1,DA_LMP_Basis!$C$23:$C$35,0),MATCH(LMP_BY_NODE!$A30,DA_LMP_Basis!$C$23:$AF$23,0)))</f>
        <v>44.179222089586304</v>
      </c>
      <c r="EW30" s="30">
        <f>ENERGY_PRICING!EY$20*(1+INDEX(DA_LMP_Basis!$C$23:$AF$35,MATCH(LMP_BY_NODE!EW$1,DA_LMP_Basis!$C$23:$C$35,0),MATCH(LMP_BY_NODE!$A30,DA_LMP_Basis!$C$23:$AF$23,0)))</f>
        <v>58.364729902718494</v>
      </c>
      <c r="EX30" s="30">
        <f>ENERGY_PRICING!EZ$20*(1+INDEX(DA_LMP_Basis!$C$23:$AF$35,MATCH(LMP_BY_NODE!EX$1,DA_LMP_Basis!$C$23:$C$35,0),MATCH(LMP_BY_NODE!$A30,DA_LMP_Basis!$C$23:$AF$23,0)))</f>
        <v>58.359010884756167</v>
      </c>
      <c r="EY30" s="30">
        <f>ENERGY_PRICING!FA$20*(1+INDEX(DA_LMP_Basis!$C$23:$AF$35,MATCH(LMP_BY_NODE!EY$1,DA_LMP_Basis!$C$23:$C$35,0),MATCH(LMP_BY_NODE!$A30,DA_LMP_Basis!$C$23:$AF$23,0)))</f>
        <v>44.228252581895568</v>
      </c>
      <c r="EZ30" s="30">
        <f>ENERGY_PRICING!FB$20*(1+INDEX(DA_LMP_Basis!$C$23:$AF$35,MATCH(LMP_BY_NODE!EZ$1,DA_LMP_Basis!$C$23:$C$35,0),MATCH(LMP_BY_NODE!$A30,DA_LMP_Basis!$C$23:$AF$23,0)))</f>
        <v>42.788044677363068</v>
      </c>
      <c r="FA30" s="30">
        <f>ENERGY_PRICING!FC$20*(1+INDEX(DA_LMP_Basis!$C$23:$AF$35,MATCH(LMP_BY_NODE!FA$1,DA_LMP_Basis!$C$23:$C$35,0),MATCH(LMP_BY_NODE!$A30,DA_LMP_Basis!$C$23:$AF$23,0)))</f>
        <v>60.977250214776163</v>
      </c>
      <c r="FB30" s="30">
        <f>ENERGY_PRICING!FD$20*(1+INDEX(DA_LMP_Basis!$C$23:$AF$35,MATCH(LMP_BY_NODE!FB$1,DA_LMP_Basis!$C$23:$C$35,0),MATCH(LMP_BY_NODE!$A30,DA_LMP_Basis!$C$23:$AF$23,0)))</f>
        <v>97.427195624314507</v>
      </c>
      <c r="FC30" s="30">
        <f>ENERGY_PRICING!FE$20*(1+INDEX(DA_LMP_Basis!$C$23:$AF$35,MATCH(LMP_BY_NODE!FC$1,DA_LMP_Basis!$C$23:$C$35,0),MATCH(LMP_BY_NODE!$A30,DA_LMP_Basis!$C$23:$AF$23,0)))</f>
        <v>180.41019209938503</v>
      </c>
      <c r="FD30" s="30">
        <f>ENERGY_PRICING!FF$20*(1+INDEX(DA_LMP_Basis!$C$23:$AF$35,MATCH(LMP_BY_NODE!FD$1,DA_LMP_Basis!$C$23:$C$35,0),MATCH(LMP_BY_NODE!$A30,DA_LMP_Basis!$C$23:$AF$23,0)))</f>
        <v>156.05548841136297</v>
      </c>
      <c r="FE30" s="30">
        <f>ENERGY_PRICING!FG$20*(1+INDEX(DA_LMP_Basis!$C$23:$AF$35,MATCH(LMP_BY_NODE!FE$1,DA_LMP_Basis!$C$23:$C$35,0),MATCH(LMP_BY_NODE!$A30,DA_LMP_Basis!$C$23:$AF$23,0)))</f>
        <v>93.569068585380961</v>
      </c>
      <c r="FF30" s="30">
        <f>ENERGY_PRICING!FH$20*(1+INDEX(DA_LMP_Basis!$C$23:$AF$35,MATCH(LMP_BY_NODE!FF$1,DA_LMP_Basis!$C$23:$C$35,0),MATCH(LMP_BY_NODE!$A30,DA_LMP_Basis!$C$23:$AF$23,0)))</f>
        <v>61.909569797060954</v>
      </c>
      <c r="FG30" s="30">
        <f>ENERGY_PRICING!FI$20*(1+INDEX(DA_LMP_Basis!$C$23:$AF$35,MATCH(LMP_BY_NODE!FG$1,DA_LMP_Basis!$C$23:$C$35,0),MATCH(LMP_BY_NODE!$A30,DA_LMP_Basis!$C$23:$AF$23,0)))</f>
        <v>44.76964357394629</v>
      </c>
      <c r="FH30" s="30">
        <f>ENERGY_PRICING!FJ$20*(1+INDEX(DA_LMP_Basis!$C$23:$AF$35,MATCH(LMP_BY_NODE!FH$1,DA_LMP_Basis!$C$23:$C$35,0),MATCH(LMP_BY_NODE!$A30,DA_LMP_Basis!$C$23:$AF$23,0)))</f>
        <v>45.987617816354337</v>
      </c>
      <c r="FI30" s="30">
        <f>ENERGY_PRICING!FK$20*(1+INDEX(DA_LMP_Basis!$C$23:$AF$35,MATCH(LMP_BY_NODE!FI$1,DA_LMP_Basis!$C$23:$C$35,0),MATCH(LMP_BY_NODE!$A30,DA_LMP_Basis!$C$23:$AF$23,0)))</f>
        <v>60.744473002995875</v>
      </c>
      <c r="FJ30" s="30">
        <f>ENERGY_PRICING!FL$20*(1+INDEX(DA_LMP_Basis!$C$23:$AF$35,MATCH(LMP_BY_NODE!FJ$1,DA_LMP_Basis!$C$23:$C$35,0),MATCH(LMP_BY_NODE!$A30,DA_LMP_Basis!$C$23:$AF$23,0)))</f>
        <v>60.738520799793775</v>
      </c>
      <c r="FK30" s="30">
        <f>ENERGY_PRICING!FM$20*(1+INDEX(DA_LMP_Basis!$C$23:$AF$35,MATCH(LMP_BY_NODE!FK$1,DA_LMP_Basis!$C$23:$C$35,0),MATCH(LMP_BY_NODE!$A30,DA_LMP_Basis!$C$23:$AF$23,0)))</f>
        <v>45.827006393920499</v>
      </c>
      <c r="FL30" s="30">
        <f>ENERGY_PRICING!FN$20*(1+INDEX(DA_LMP_Basis!$C$23:$AF$35,MATCH(LMP_BY_NODE!FL$1,DA_LMP_Basis!$C$23:$C$35,0),MATCH(LMP_BY_NODE!$A30,DA_LMP_Basis!$C$23:$AF$23,0)))</f>
        <v>44.334738149151491</v>
      </c>
      <c r="FM30" s="30">
        <f>ENERGY_PRICING!FO$20*(1+INDEX(DA_LMP_Basis!$C$23:$AF$35,MATCH(LMP_BY_NODE!FM$1,DA_LMP_Basis!$C$23:$C$35,0),MATCH(LMP_BY_NODE!$A30,DA_LMP_Basis!$C$23:$AF$23,0)))</f>
        <v>61.823692301325323</v>
      </c>
      <c r="FN30" s="30">
        <f>ENERGY_PRICING!FP$20*(1+INDEX(DA_LMP_Basis!$C$23:$AF$35,MATCH(LMP_BY_NODE!FN$1,DA_LMP_Basis!$C$23:$C$35,0),MATCH(LMP_BY_NODE!$A30,DA_LMP_Basis!$C$23:$AF$23,0)))</f>
        <v>98.646113666662117</v>
      </c>
      <c r="FO30" s="30">
        <f>ENERGY_PRICING!FQ$20*(1+INDEX(DA_LMP_Basis!$C$23:$AF$35,MATCH(LMP_BY_NODE!FO$1,DA_LMP_Basis!$C$23:$C$35,0),MATCH(LMP_BY_NODE!$A30,DA_LMP_Basis!$C$23:$AF$23,0)))</f>
        <v>180.68306344351541</v>
      </c>
      <c r="FP30" s="30">
        <f>ENERGY_PRICING!FR$20*(1+INDEX(DA_LMP_Basis!$C$23:$AF$35,MATCH(LMP_BY_NODE!FP$1,DA_LMP_Basis!$C$23:$C$35,0),MATCH(LMP_BY_NODE!$A30,DA_LMP_Basis!$C$23:$AF$23,0)))</f>
        <v>156.29662369952197</v>
      </c>
      <c r="FQ30" s="30">
        <f>ENERGY_PRICING!FS$20*(1+INDEX(DA_LMP_Basis!$C$23:$AF$35,MATCH(LMP_BY_NODE!FQ$1,DA_LMP_Basis!$C$23:$C$35,0),MATCH(LMP_BY_NODE!$A30,DA_LMP_Basis!$C$23:$AF$23,0)))</f>
        <v>93.853631454407036</v>
      </c>
      <c r="FR30" s="30">
        <f>ENERGY_PRICING!FT$20*(1+INDEX(DA_LMP_Basis!$C$23:$AF$35,MATCH(LMP_BY_NODE!FR$1,DA_LMP_Basis!$C$23:$C$35,0),MATCH(LMP_BY_NODE!$A30,DA_LMP_Basis!$C$23:$AF$23,0)))</f>
        <v>62.342028520332789</v>
      </c>
      <c r="FS30" s="30">
        <f>ENERGY_PRICING!FU$20*(1+INDEX(DA_LMP_Basis!$C$23:$AF$35,MATCH(LMP_BY_NODE!FS$1,DA_LMP_Basis!$C$23:$C$35,0),MATCH(LMP_BY_NODE!$A30,DA_LMP_Basis!$C$23:$AF$23,0)))</f>
        <v>45.104763952641406</v>
      </c>
      <c r="FT30" s="30">
        <f>ENERGY_PRICING!FV$20*(1+INDEX(DA_LMP_Basis!$C$23:$AF$35,MATCH(LMP_BY_NODE!FT$1,DA_LMP_Basis!$C$23:$C$35,0),MATCH(LMP_BY_NODE!$A30,DA_LMP_Basis!$C$23:$AF$23,0)))</f>
        <v>46.346015420329778</v>
      </c>
      <c r="FU30" s="30">
        <f>ENERGY_PRICING!FW$20*(1+INDEX(DA_LMP_Basis!$C$23:$AF$35,MATCH(LMP_BY_NODE!FU$1,DA_LMP_Basis!$C$23:$C$35,0),MATCH(LMP_BY_NODE!$A30,DA_LMP_Basis!$C$23:$AF$23,0)))</f>
        <v>61.216103306359187</v>
      </c>
      <c r="FV30" s="30">
        <f>ENERGY_PRICING!FX$20*(1+INDEX(DA_LMP_Basis!$C$23:$AF$35,MATCH(LMP_BY_NODE!FV$1,DA_LMP_Basis!$C$23:$C$35,0),MATCH(LMP_BY_NODE!$A30,DA_LMP_Basis!$C$23:$AF$23,0)))</f>
        <v>61.210104889250481</v>
      </c>
      <c r="FW30" s="30">
        <f>ENERGY_PRICING!FY$20*(1+INDEX(DA_LMP_Basis!$C$23:$AF$35,MATCH(LMP_BY_NODE!FW$1,DA_LMP_Basis!$C$23:$C$35,0),MATCH(LMP_BY_NODE!$A30,DA_LMP_Basis!$C$23:$AF$23,0)))</f>
        <v>46.14385603423699</v>
      </c>
      <c r="FX30" s="30">
        <f>ENERGY_PRICING!FZ$20*(1+INDEX(DA_LMP_Basis!$C$23:$AF$35,MATCH(LMP_BY_NODE!FX$1,DA_LMP_Basis!$C$23:$C$35,0),MATCH(LMP_BY_NODE!$A30,DA_LMP_Basis!$C$23:$AF$23,0)))</f>
        <v>44.641270190876739</v>
      </c>
      <c r="FY30" s="30">
        <f>ENERGY_PRICING!GA$20*(1+INDEX(DA_LMP_Basis!$C$23:$AF$35,MATCH(LMP_BY_NODE!FY$1,DA_LMP_Basis!$C$23:$C$35,0),MATCH(LMP_BY_NODE!$A30,DA_LMP_Basis!$C$23:$AF$23,0)))</f>
        <v>61.991444752424805</v>
      </c>
      <c r="FZ30" s="30">
        <f>ENERGY_PRICING!GB$20*(1+INDEX(DA_LMP_Basis!$C$23:$AF$35,MATCH(LMP_BY_NODE!FZ$1,DA_LMP_Basis!$C$23:$C$35,0),MATCH(LMP_BY_NODE!$A30,DA_LMP_Basis!$C$23:$AF$23,0)))</f>
        <v>98.887685408595246</v>
      </c>
      <c r="GA30" s="30">
        <f>ENERGY_PRICING!GC$20*(1+INDEX(DA_LMP_Basis!$C$23:$AF$35,MATCH(LMP_BY_NODE!GA$1,DA_LMP_Basis!$C$23:$C$35,0),MATCH(LMP_BY_NODE!$A30,DA_LMP_Basis!$C$23:$AF$23,0)))</f>
        <v>181.52947373986552</v>
      </c>
      <c r="GB30" s="30">
        <f>ENERGY_PRICING!GD$20*(1+INDEX(DA_LMP_Basis!$C$23:$AF$35,MATCH(LMP_BY_NODE!GB$1,DA_LMP_Basis!$C$23:$C$35,0),MATCH(LMP_BY_NODE!$A30,DA_LMP_Basis!$C$23:$AF$23,0)))</f>
        <v>157.04459300850732</v>
      </c>
      <c r="GC30" s="30">
        <f>ENERGY_PRICING!GE$20*(1+INDEX(DA_LMP_Basis!$C$23:$AF$35,MATCH(LMP_BY_NODE!GC$1,DA_LMP_Basis!$C$23:$C$35,0),MATCH(LMP_BY_NODE!$A30,DA_LMP_Basis!$C$23:$AF$23,0)))</f>
        <v>94.736307292246181</v>
      </c>
      <c r="GD30" s="30">
        <f>ENERGY_PRICING!GF$20*(1+INDEX(DA_LMP_Basis!$C$23:$AF$35,MATCH(LMP_BY_NODE!GD$1,DA_LMP_Basis!$C$23:$C$35,0),MATCH(LMP_BY_NODE!$A30,DA_LMP_Basis!$C$23:$AF$23,0)))</f>
        <v>63.68345745377453</v>
      </c>
      <c r="GE30" s="30">
        <f>ENERGY_PRICING!GG$20*(1+INDEX(DA_LMP_Basis!$C$23:$AF$35,MATCH(LMP_BY_NODE!GE$1,DA_LMP_Basis!$C$23:$C$35,0),MATCH(LMP_BY_NODE!$A30,DA_LMP_Basis!$C$23:$AF$23,0)))</f>
        <v>46.144262401803275</v>
      </c>
      <c r="GF30" s="30">
        <f>ENERGY_PRICING!GH$20*(1+INDEX(DA_LMP_Basis!$C$23:$AF$35,MATCH(LMP_BY_NODE!GF$1,DA_LMP_Basis!$C$23:$C$35,0),MATCH(LMP_BY_NODE!$A30,DA_LMP_Basis!$C$23:$AF$23,0)))</f>
        <v>47.457716699035764</v>
      </c>
      <c r="GG30" s="30">
        <f>ENERGY_PRICING!GI$20*(1+INDEX(DA_LMP_Basis!$C$23:$AF$35,MATCH(LMP_BY_NODE!GG$1,DA_LMP_Basis!$C$23:$C$35,0),MATCH(LMP_BY_NODE!$A30,DA_LMP_Basis!$C$23:$AF$23,0)))</f>
        <v>62.679037225307461</v>
      </c>
      <c r="GH30" s="30">
        <f>ENERGY_PRICING!GJ$20*(1+INDEX(DA_LMP_Basis!$C$23:$AF$35,MATCH(LMP_BY_NODE!GH$1,DA_LMP_Basis!$C$23:$C$35,0),MATCH(LMP_BY_NODE!$A30,DA_LMP_Basis!$C$23:$AF$23,0)))</f>
        <v>62.672895458861341</v>
      </c>
      <c r="GI30" s="30">
        <f>ENERGY_PRICING!GK$20*(1+INDEX(DA_LMP_Basis!$C$23:$AF$35,MATCH(LMP_BY_NODE!GI$1,DA_LMP_Basis!$C$23:$C$35,0),MATCH(LMP_BY_NODE!$A30,DA_LMP_Basis!$C$23:$AF$23,0)))</f>
        <v>47.126681104466847</v>
      </c>
      <c r="GJ30" s="30">
        <f>ENERGY_PRICING!GL$20*(1+INDEX(DA_LMP_Basis!$C$23:$AF$35,MATCH(LMP_BY_NODE!GJ$1,DA_LMP_Basis!$C$23:$C$35,0),MATCH(LMP_BY_NODE!$A30,DA_LMP_Basis!$C$23:$AF$23,0)))</f>
        <v>45.592091454664171</v>
      </c>
      <c r="GK30" s="30">
        <f>ENERGY_PRICING!GM$20*(1+INDEX(DA_LMP_Basis!$C$23:$AF$35,MATCH(LMP_BY_NODE!GK$1,DA_LMP_Basis!$C$23:$C$35,0),MATCH(LMP_BY_NODE!$A30,DA_LMP_Basis!$C$23:$AF$23,0)))</f>
        <v>62.511790347163057</v>
      </c>
      <c r="GL30" s="30">
        <f>ENERGY_PRICING!GN$20*(1+INDEX(DA_LMP_Basis!$C$23:$AF$35,MATCH(LMP_BY_NODE!GL$1,DA_LMP_Basis!$C$23:$C$35,0),MATCH(LMP_BY_NODE!$A30,DA_LMP_Basis!$C$23:$AF$23,0)))</f>
        <v>99.637008538625764</v>
      </c>
      <c r="GM30" s="30">
        <f>ENERGY_PRICING!GO$20*(1+INDEX(DA_LMP_Basis!$C$23:$AF$35,MATCH(LMP_BY_NODE!GM$1,DA_LMP_Basis!$C$23:$C$35,0),MATCH(LMP_BY_NODE!$A30,DA_LMP_Basis!$C$23:$AF$23,0)))</f>
        <v>182.72026448282102</v>
      </c>
      <c r="GN30" s="30">
        <f>ENERGY_PRICING!GP$20*(1+INDEX(DA_LMP_Basis!$C$23:$AF$35,MATCH(LMP_BY_NODE!GN$1,DA_LMP_Basis!$C$23:$C$35,0),MATCH(LMP_BY_NODE!$A30,DA_LMP_Basis!$C$23:$AF$23,0)))</f>
        <v>158.09688990635379</v>
      </c>
      <c r="GO30" s="30">
        <f>ENERGY_PRICING!GQ$20*(1+INDEX(DA_LMP_Basis!$C$23:$AF$35,MATCH(LMP_BY_NODE!GO$1,DA_LMP_Basis!$C$23:$C$35,0),MATCH(LMP_BY_NODE!$A30,DA_LMP_Basis!$C$23:$AF$23,0)))</f>
        <v>95.978119001368626</v>
      </c>
      <c r="GP30" s="30">
        <f>ENERGY_PRICING!GR$20*(1+INDEX(DA_LMP_Basis!$C$23:$AF$35,MATCH(LMP_BY_NODE!GP$1,DA_LMP_Basis!$C$23:$C$35,0),MATCH(LMP_BY_NODE!$A30,DA_LMP_Basis!$C$23:$AF$23,0)))</f>
        <v>65.570675937721717</v>
      </c>
      <c r="GQ30" s="30">
        <f>ENERGY_PRICING!GS$20*(1+INDEX(DA_LMP_Basis!$C$23:$AF$35,MATCH(LMP_BY_NODE!GQ$1,DA_LMP_Basis!$C$23:$C$35,0),MATCH(LMP_BY_NODE!$A30,DA_LMP_Basis!$C$23:$AF$23,0)))</f>
        <v>47.606703414059773</v>
      </c>
      <c r="GR30" s="30">
        <f>ENERGY_PRICING!GT$20*(1+INDEX(DA_LMP_Basis!$C$23:$AF$35,MATCH(LMP_BY_NODE!GR$1,DA_LMP_Basis!$C$23:$C$35,0),MATCH(LMP_BY_NODE!$A30,DA_LMP_Basis!$C$23:$AF$23,0)))</f>
        <v>49.021737833139881</v>
      </c>
      <c r="GS30" s="30">
        <f>ENERGY_PRICING!GU$20*(1+INDEX(DA_LMP_Basis!$C$23:$AF$35,MATCH(LMP_BY_NODE!GS$1,DA_LMP_Basis!$C$23:$C$35,0),MATCH(LMP_BY_NODE!$A30,DA_LMP_Basis!$C$23:$AF$23,0)))</f>
        <v>64.73719764201239</v>
      </c>
      <c r="GT30" s="30">
        <f>ENERGY_PRICING!GV$20*(1+INDEX(DA_LMP_Basis!$C$23:$AF$35,MATCH(LMP_BY_NODE!GT$1,DA_LMP_Basis!$C$23:$C$35,0),MATCH(LMP_BY_NODE!$A30,DA_LMP_Basis!$C$23:$AF$23,0)))</f>
        <v>64.730854201431697</v>
      </c>
      <c r="GU30" s="30">
        <f>ENERGY_PRICING!GW$20*(1+INDEX(DA_LMP_Basis!$C$23:$AF$35,MATCH(LMP_BY_NODE!GU$1,DA_LMP_Basis!$C$23:$C$35,0),MATCH(LMP_BY_NODE!$A30,DA_LMP_Basis!$C$23:$AF$23,0)))</f>
        <v>48.509389940383734</v>
      </c>
      <c r="GV30" s="30">
        <f>ENERGY_PRICING!GX$20*(1+INDEX(DA_LMP_Basis!$C$23:$AF$35,MATCH(LMP_BY_NODE!GV$1,DA_LMP_Basis!$C$23:$C$35,0),MATCH(LMP_BY_NODE!$A30,DA_LMP_Basis!$C$23:$AF$23,0)))</f>
        <v>46.929775039098033</v>
      </c>
      <c r="GW30" s="30">
        <f>ENERGY_PRICING!GY$20*(1+INDEX(DA_LMP_Basis!$C$23:$AF$35,MATCH(LMP_BY_NODE!GW$1,DA_LMP_Basis!$C$23:$C$35,0),MATCH(LMP_BY_NODE!$A30,DA_LMP_Basis!$C$23:$AF$23,0)))</f>
        <v>63.243849869623915</v>
      </c>
      <c r="GX30" s="30">
        <f>ENERGY_PRICING!GZ$20*(1+INDEX(DA_LMP_Basis!$C$23:$AF$35,MATCH(LMP_BY_NODE!GX$1,DA_LMP_Basis!$C$23:$C$35,0),MATCH(LMP_BY_NODE!$A30,DA_LMP_Basis!$C$23:$AF$23,0)))</f>
        <v>100.69121008906828</v>
      </c>
      <c r="GY30" s="30">
        <f>ENERGY_PRICING!HA$20*(1+INDEX(DA_LMP_Basis!$C$23:$AF$35,MATCH(LMP_BY_NODE!GY$1,DA_LMP_Basis!$C$23:$C$35,0),MATCH(LMP_BY_NODE!$A30,DA_LMP_Basis!$C$23:$AF$23,0)))</f>
        <v>184.37210366178709</v>
      </c>
      <c r="GZ30" s="30">
        <f>ENERGY_PRICING!HB$20*(1+INDEX(DA_LMP_Basis!$C$23:$AF$35,MATCH(LMP_BY_NODE!GZ$1,DA_LMP_Basis!$C$23:$C$35,0),MATCH(LMP_BY_NODE!$A30,DA_LMP_Basis!$C$23:$AF$23,0)))</f>
        <v>159.55661341701287</v>
      </c>
      <c r="HA30" s="30">
        <f>ENERGY_PRICING!HC$20*(1+INDEX(DA_LMP_Basis!$C$23:$AF$35,MATCH(LMP_BY_NODE!HA$1,DA_LMP_Basis!$C$23:$C$35,0),MATCH(LMP_BY_NODE!$A30,DA_LMP_Basis!$C$23:$AF$23,0)))</f>
        <v>97.700733361752469</v>
      </c>
      <c r="HB30" s="30">
        <f>ENERGY_PRICING!HD$20*(1+INDEX(DA_LMP_Basis!$C$23:$AF$35,MATCH(LMP_BY_NODE!HB$1,DA_LMP_Basis!$C$23:$C$35,0),MATCH(LMP_BY_NODE!$A30,DA_LMP_Basis!$C$23:$AF$23,0)))</f>
        <v>68.188584625284861</v>
      </c>
      <c r="HC30" s="30">
        <f>ENERGY_PRICING!HE$20*(1+INDEX(DA_LMP_Basis!$C$23:$AF$35,MATCH(LMP_BY_NODE!HC$1,DA_LMP_Basis!$C$23:$C$35,0),MATCH(LMP_BY_NODE!$A30,DA_LMP_Basis!$C$23:$AF$23,0)))</f>
        <v>49.635369974715431</v>
      </c>
      <c r="HD30" s="30">
        <f>ENERGY_PRICING!HF$20*(1+INDEX(DA_LMP_Basis!$C$23:$AF$35,MATCH(LMP_BY_NODE!HD$1,DA_LMP_Basis!$C$23:$C$35,0),MATCH(LMP_BY_NODE!$A30,DA_LMP_Basis!$C$23:$AF$23,0)))</f>
        <v>51.191314143106815</v>
      </c>
      <c r="HE30" s="30">
        <f>ENERGY_PRICING!HG$20*(1+INDEX(DA_LMP_Basis!$C$23:$AF$35,MATCH(LMP_BY_NODE!HE$1,DA_LMP_Basis!$C$23:$C$35,0),MATCH(LMP_BY_NODE!$A30,DA_LMP_Basis!$C$23:$AF$23,0)))</f>
        <v>67.592233283683825</v>
      </c>
      <c r="HF30" s="30">
        <f>ENERGY_PRICING!HH$20*(1+INDEX(DA_LMP_Basis!$C$23:$AF$35,MATCH(LMP_BY_NODE!HF$1,DA_LMP_Basis!$C$23:$C$35,0),MATCH(LMP_BY_NODE!$A30,DA_LMP_Basis!$C$23:$AF$23,0)))</f>
        <v>67.585610085102971</v>
      </c>
      <c r="HG30" s="30">
        <f>ENERGY_PRICING!HI$20*(1+INDEX(DA_LMP_Basis!$C$23:$AF$35,MATCH(LMP_BY_NODE!HG$1,DA_LMP_Basis!$C$23:$C$35,0),MATCH(LMP_BY_NODE!$A30,DA_LMP_Basis!$C$23:$AF$23,0)))</f>
        <v>50.427453749480271</v>
      </c>
      <c r="HH30" s="30">
        <f>ENERGY_PRICING!HJ$20*(1+INDEX(DA_LMP_Basis!$C$23:$AF$35,MATCH(LMP_BY_NODE!HH$1,DA_LMP_Basis!$C$23:$C$35,0),MATCH(LMP_BY_NODE!$A30,DA_LMP_Basis!$C$23:$AF$23,0)))</f>
        <v>48.785380792585357</v>
      </c>
      <c r="HI30" s="30">
        <f>ENERGY_PRICING!HK$20*(1+INDEX(DA_LMP_Basis!$C$23:$AF$35,MATCH(LMP_BY_NODE!HI$1,DA_LMP_Basis!$C$23:$C$35,0),MATCH(LMP_BY_NODE!$A30,DA_LMP_Basis!$C$23:$AF$23,0)))</f>
        <v>64.259347015272482</v>
      </c>
      <c r="HJ30" s="30">
        <f>ENERGY_PRICING!HL$20*(1+INDEX(DA_LMP_Basis!$C$23:$AF$35,MATCH(LMP_BY_NODE!HJ$1,DA_LMP_Basis!$C$23:$C$35,0),MATCH(LMP_BY_NODE!$A30,DA_LMP_Basis!$C$23:$AF$23,0)))</f>
        <v>102.1535756926383</v>
      </c>
      <c r="HK30" s="30">
        <f>ENERGY_PRICING!HM$20*(1+INDEX(DA_LMP_Basis!$C$23:$AF$35,MATCH(LMP_BY_NODE!HK$1,DA_LMP_Basis!$C$23:$C$35,0),MATCH(LMP_BY_NODE!$A30,DA_LMP_Basis!$C$23:$AF$23,0)))</f>
        <v>185.92994969384037</v>
      </c>
      <c r="HL30" s="30">
        <f>ENERGY_PRICING!HN$20*(1+INDEX(DA_LMP_Basis!$C$23:$AF$35,MATCH(LMP_BY_NODE!HL$1,DA_LMP_Basis!$C$23:$C$35,0),MATCH(LMP_BY_NODE!$A30,DA_LMP_Basis!$C$23:$AF$23,0)))</f>
        <v>160.93327556907448</v>
      </c>
      <c r="HM30" s="30">
        <f>ENERGY_PRICING!HO$20*(1+INDEX(DA_LMP_Basis!$C$23:$AF$35,MATCH(LMP_BY_NODE!HM$1,DA_LMP_Basis!$C$23:$C$35,0),MATCH(LMP_BY_NODE!$A30,DA_LMP_Basis!$C$23:$AF$23,0)))</f>
        <v>99.325327317540413</v>
      </c>
      <c r="HN30" s="30">
        <f>ENERGY_PRICING!HP$20*(1+INDEX(DA_LMP_Basis!$C$23:$AF$35,MATCH(LMP_BY_NODE!HN$1,DA_LMP_Basis!$C$23:$C$35,0),MATCH(LMP_BY_NODE!$A30,DA_LMP_Basis!$C$23:$AF$23,0)))</f>
        <v>70.657528765325665</v>
      </c>
      <c r="HO30" s="30">
        <f>ENERGY_PRICING!HQ$20*(1+INDEX(DA_LMP_Basis!$C$23:$AF$35,MATCH(LMP_BY_NODE!HO$1,DA_LMP_Basis!$C$23:$C$35,0),MATCH(LMP_BY_NODE!$A30,DA_LMP_Basis!$C$23:$AF$23,0)))</f>
        <v>51.548601112540105</v>
      </c>
      <c r="HP30" s="30">
        <f>ENERGY_PRICING!HR$20*(1+INDEX(DA_LMP_Basis!$C$23:$AF$35,MATCH(LMP_BY_NODE!HP$1,DA_LMP_Basis!$C$23:$C$35,0),MATCH(LMP_BY_NODE!$A30,DA_LMP_Basis!$C$23:$AF$23,0)))</f>
        <v>53.237436967142486</v>
      </c>
      <c r="HQ30" s="30">
        <f>ENERGY_PRICING!HS$20*(1+INDEX(DA_LMP_Basis!$C$23:$AF$35,MATCH(LMP_BY_NODE!HQ$1,DA_LMP_Basis!$C$23:$C$35,0),MATCH(LMP_BY_NODE!$A30,DA_LMP_Basis!$C$23:$AF$23,0)))</f>
        <v>70.284811352047939</v>
      </c>
      <c r="HR30" s="30">
        <f>ENERGY_PRICING!HT$20*(1+INDEX(DA_LMP_Basis!$C$23:$AF$35,MATCH(LMP_BY_NODE!HR$1,DA_LMP_Basis!$C$23:$C$35,0),MATCH(LMP_BY_NODE!$A30,DA_LMP_Basis!$C$23:$AF$23,0)))</f>
        <v>70.277924314289493</v>
      </c>
      <c r="HS30" s="30">
        <f>ENERGY_PRICING!HU$20*(1+INDEX(DA_LMP_Basis!$C$23:$AF$35,MATCH(LMP_BY_NODE!HS$1,DA_LMP_Basis!$C$23:$C$35,0),MATCH(LMP_BY_NODE!$A30,DA_LMP_Basis!$C$23:$AF$23,0)))</f>
        <v>52.236375666501516</v>
      </c>
      <c r="HT30" s="30">
        <f>ENERGY_PRICING!HV$20*(1+INDEX(DA_LMP_Basis!$C$23:$AF$35,MATCH(LMP_BY_NODE!HT$1,DA_LMP_Basis!$C$23:$C$35,0),MATCH(LMP_BY_NODE!$A30,DA_LMP_Basis!$C$23:$AF$23,0)))</f>
        <v>50.535398649611189</v>
      </c>
      <c r="HU30" s="30">
        <f>ENERGY_PRICING!HW$20*(1+INDEX(DA_LMP_Basis!$C$23:$AF$35,MATCH(LMP_BY_NODE!HU$1,DA_LMP_Basis!$C$23:$C$35,0),MATCH(LMP_BY_NODE!$A30,DA_LMP_Basis!$C$23:$AF$23,0)))</f>
        <v>65.217060223104411</v>
      </c>
      <c r="HV30" s="30">
        <f>ENERGY_PRICING!HX$20*(1+INDEX(DA_LMP_Basis!$C$23:$AF$35,MATCH(LMP_BY_NODE!HV$1,DA_LMP_Basis!$C$23:$C$35,0),MATCH(LMP_BY_NODE!$A30,DA_LMP_Basis!$C$23:$AF$23,0)))</f>
        <v>103.53272959692985</v>
      </c>
      <c r="HW30" s="30">
        <f>ENERGY_PRICING!HY$20*(1+INDEX(DA_LMP_Basis!$C$23:$AF$35,MATCH(LMP_BY_NODE!HW$1,DA_LMP_Basis!$C$23:$C$35,0),MATCH(LMP_BY_NODE!$A30,DA_LMP_Basis!$C$23:$AF$23,0)))</f>
        <v>187.51994017709754</v>
      </c>
      <c r="HX30" s="30">
        <f>ENERGY_PRICING!HZ$20*(1+INDEX(DA_LMP_Basis!$C$23:$AF$35,MATCH(LMP_BY_NODE!HX$1,DA_LMP_Basis!$C$23:$C$35,0),MATCH(LMP_BY_NODE!$A30,DA_LMP_Basis!$C$23:$AF$23,0)))</f>
        <v>162.33834364088725</v>
      </c>
      <c r="HY30" s="30">
        <f>ENERGY_PRICING!IA$20*(1+INDEX(DA_LMP_Basis!$C$23:$AF$35,MATCH(LMP_BY_NODE!HY$1,DA_LMP_Basis!$C$23:$C$35,0),MATCH(LMP_BY_NODE!$A30,DA_LMP_Basis!$C$23:$AF$23,0)))</f>
        <v>100.9834429950283</v>
      </c>
      <c r="HZ30" s="30">
        <f>ENERGY_PRICING!IB$20*(1+INDEX(DA_LMP_Basis!$C$23:$AF$35,MATCH(LMP_BY_NODE!HZ$1,DA_LMP_Basis!$C$23:$C$35,0),MATCH(LMP_BY_NODE!$A30,DA_LMP_Basis!$C$23:$AF$23,0)))</f>
        <v>73.177416870817211</v>
      </c>
      <c r="IA30" s="30">
        <f>ENERGY_PRICING!IC$20*(1+INDEX(DA_LMP_Basis!$C$23:$AF$35,MATCH(LMP_BY_NODE!IA$1,DA_LMP_Basis!$C$23:$C$35,0),MATCH(LMP_BY_NODE!$A30,DA_LMP_Basis!$C$23:$AF$23,0)))</f>
        <v>53.501309685031657</v>
      </c>
      <c r="IB30" s="30">
        <f>ENERGY_PRICING!ID$20*(1+INDEX(DA_LMP_Basis!$C$23:$AF$35,MATCH(LMP_BY_NODE!IB$1,DA_LMP_Basis!$C$23:$C$35,0),MATCH(LMP_BY_NODE!$A30,DA_LMP_Basis!$C$23:$AF$23,0)))</f>
        <v>55.325779300629655</v>
      </c>
      <c r="IC30" s="30">
        <f>ENERGY_PRICING!IE$20*(1+INDEX(DA_LMP_Basis!$C$23:$AF$35,MATCH(LMP_BY_NODE!IC$1,DA_LMP_Basis!$C$23:$C$35,0),MATCH(LMP_BY_NODE!$A30,DA_LMP_Basis!$C$23:$AF$23,0)))</f>
        <v>73.032947827693732</v>
      </c>
      <c r="ID30" s="30">
        <f>ENERGY_PRICING!IF$20*(1+INDEX(DA_LMP_Basis!$C$23:$AF$35,MATCH(LMP_BY_NODE!ID$1,DA_LMP_Basis!$C$23:$C$35,0),MATCH(LMP_BY_NODE!$A30,DA_LMP_Basis!$C$23:$AF$23,0)))</f>
        <v>73.02579150672446</v>
      </c>
      <c r="IE30" s="30">
        <f>ENERGY_PRICING!IG$20*(1+INDEX(DA_LMP_Basis!$C$23:$AF$35,MATCH(LMP_BY_NODE!IE$1,DA_LMP_Basis!$C$23:$C$35,0),MATCH(LMP_BY_NODE!$A30,DA_LMP_Basis!$C$23:$AF$23,0)))</f>
        <v>54.082622711357473</v>
      </c>
      <c r="IF30" s="30">
        <f>ENERGY_PRICING!IH$20*(1+INDEX(DA_LMP_Basis!$C$23:$AF$35,MATCH(LMP_BY_NODE!IF$1,DA_LMP_Basis!$C$23:$C$35,0),MATCH(LMP_BY_NODE!$A30,DA_LMP_Basis!$C$23:$AF$23,0)))</f>
        <v>52.321526213535869</v>
      </c>
      <c r="IG30" s="30">
        <f>ENERGY_PRICING!II$20*(1+INDEX(DA_LMP_Basis!$C$23:$AF$35,MATCH(LMP_BY_NODE!IG$1,DA_LMP_Basis!$C$23:$C$35,0),MATCH(LMP_BY_NODE!$A30,DA_LMP_Basis!$C$23:$AF$23,0)))</f>
        <v>66.194534796849922</v>
      </c>
      <c r="IH30" s="30">
        <f>ENERGY_PRICING!IJ$20*(1+INDEX(DA_LMP_Basis!$C$23:$AF$35,MATCH(LMP_BY_NODE!IH$1,DA_LMP_Basis!$C$23:$C$35,0),MATCH(LMP_BY_NODE!$A30,DA_LMP_Basis!$C$23:$AF$23,0)))</f>
        <v>104.940340835558</v>
      </c>
      <c r="II30" s="30">
        <f>ENERGY_PRICING!IK$20*(1+INDEX(DA_LMP_Basis!$C$23:$AF$35,MATCH(LMP_BY_NODE!II$1,DA_LMP_Basis!$C$23:$C$35,0),MATCH(LMP_BY_NODE!$A30,DA_LMP_Basis!$C$23:$AF$23,0)))</f>
        <v>188.24922055191016</v>
      </c>
      <c r="IJ30" s="30">
        <f>ENERGY_PRICING!IL$20*(1+INDEX(DA_LMP_Basis!$C$23:$AF$35,MATCH(LMP_BY_NODE!IJ$1,DA_LMP_Basis!$C$23:$C$35,0),MATCH(LMP_BY_NODE!$A30,DA_LMP_Basis!$C$23:$AF$23,0)))</f>
        <v>162.98280571838959</v>
      </c>
      <c r="IK30" s="30">
        <f>ENERGY_PRICING!IM$20*(1+INDEX(DA_LMP_Basis!$C$23:$AF$35,MATCH(LMP_BY_NODE!IK$1,DA_LMP_Basis!$C$23:$C$35,0),MATCH(LMP_BY_NODE!$A30,DA_LMP_Basis!$C$23:$AF$23,0)))</f>
        <v>101.7439703286787</v>
      </c>
      <c r="IL30" s="30">
        <f>ENERGY_PRICING!IN$20*(1+INDEX(DA_LMP_Basis!$C$23:$AF$35,MATCH(LMP_BY_NODE!IL$1,DA_LMP_Basis!$C$23:$C$35,0),MATCH(LMP_BY_NODE!$A30,DA_LMP_Basis!$C$23:$AF$23,0)))</f>
        <v>74.333213060423446</v>
      </c>
      <c r="IM30" s="30">
        <f>ENERGY_PRICING!IO$20*(1+INDEX(DA_LMP_Basis!$C$23:$AF$35,MATCH(LMP_BY_NODE!IM$1,DA_LMP_Basis!$C$23:$C$35,0),MATCH(LMP_BY_NODE!$A30,DA_LMP_Basis!$C$23:$AF$23,0)))</f>
        <v>54.396957838050298</v>
      </c>
      <c r="IN30" s="30">
        <f>ENERGY_PRICING!IP$20*(1+INDEX(DA_LMP_Basis!$C$23:$AF$35,MATCH(LMP_BY_NODE!IN$1,DA_LMP_Basis!$C$23:$C$35,0),MATCH(LMP_BY_NODE!$A30,DA_LMP_Basis!$C$23:$AF$23,0)))</f>
        <v>56.28363854302129</v>
      </c>
      <c r="IO30" s="30">
        <f>ENERGY_PRICING!IQ$20*(1+INDEX(DA_LMP_Basis!$C$23:$AF$35,MATCH(LMP_BY_NODE!IO$1,DA_LMP_Basis!$C$23:$C$35,0),MATCH(LMP_BY_NODE!$A30,DA_LMP_Basis!$C$23:$AF$23,0)))</f>
        <v>74.29343461682825</v>
      </c>
      <c r="IP30" s="30">
        <f>ENERGY_PRICING!IR$20*(1+INDEX(DA_LMP_Basis!$C$23:$AF$35,MATCH(LMP_BY_NODE!IP$1,DA_LMP_Basis!$C$23:$C$35,0),MATCH(LMP_BY_NODE!$A30,DA_LMP_Basis!$C$23:$AF$23,0)))</f>
        <v>74.286154783823534</v>
      </c>
      <c r="IQ30" s="30">
        <f>ENERGY_PRICING!IS$20*(1+INDEX(DA_LMP_Basis!$C$23:$AF$35,MATCH(LMP_BY_NODE!IQ$1,DA_LMP_Basis!$C$23:$C$35,0),MATCH(LMP_BY_NODE!$A30,DA_LMP_Basis!$C$23:$AF$23,0)))</f>
        <v>54.929440193001184</v>
      </c>
      <c r="IR30" s="30">
        <f>ENERGY_PRICING!IT$20*(1+INDEX(DA_LMP_Basis!$C$23:$AF$35,MATCH(LMP_BY_NODE!IR$1,DA_LMP_Basis!$C$23:$C$35,0),MATCH(LMP_BY_NODE!$A30,DA_LMP_Basis!$C$23:$AF$23,0)))</f>
        <v>53.140768714040512</v>
      </c>
      <c r="IS30" s="30">
        <f>ENERGY_PRICING!IU$20*(1+INDEX(DA_LMP_Basis!$C$23:$AF$35,MATCH(LMP_BY_NODE!IS$1,DA_LMP_Basis!$C$23:$C$35,0),MATCH(LMP_BY_NODE!$A30,DA_LMP_Basis!$C$23:$AF$23,0)))</f>
        <v>66.642872715232087</v>
      </c>
      <c r="IT30" s="30">
        <f>ENERGY_PRICING!IV$20*(1+INDEX(DA_LMP_Basis!$C$23:$AF$35,MATCH(LMP_BY_NODE!IT$1,DA_LMP_Basis!$C$23:$C$35,0),MATCH(LMP_BY_NODE!$A30,DA_LMP_Basis!$C$23:$AF$23,0)))</f>
        <v>105.58596938648763</v>
      </c>
      <c r="IU30" s="30">
        <f>ENERGY_PRICING!IW$20*(1+INDEX(DA_LMP_Basis!$C$23:$AF$35,MATCH(LMP_BY_NODE!IU$1,DA_LMP_Basis!$C$23:$C$35,0),MATCH(LMP_BY_NODE!$A30,DA_LMP_Basis!$C$23:$AF$23,0)))</f>
        <v>189.27156673863544</v>
      </c>
      <c r="IV30" s="30">
        <f>ENERGY_PRICING!IX$20*(1+INDEX(DA_LMP_Basis!$C$23:$AF$35,MATCH(LMP_BY_NODE!IV$1,DA_LMP_Basis!$C$23:$C$35,0),MATCH(LMP_BY_NODE!$A30,DA_LMP_Basis!$C$23:$AF$23,0)))</f>
        <v>163.88624885244189</v>
      </c>
      <c r="IW30" s="30">
        <f>ENERGY_PRICING!IY$20*(1+INDEX(DA_LMP_Basis!$C$23:$AF$35,MATCH(LMP_BY_NODE!IW$1,DA_LMP_Basis!$C$23:$C$35,0),MATCH(LMP_BY_NODE!$A30,DA_LMP_Basis!$C$23:$AF$23,0)))</f>
        <v>102.8101202571717</v>
      </c>
      <c r="IX30" s="30">
        <f>ENERGY_PRICING!IZ$20*(1+INDEX(DA_LMP_Basis!$C$23:$AF$35,MATCH(LMP_BY_NODE!IX$1,DA_LMP_Basis!$C$23:$C$35,0),MATCH(LMP_BY_NODE!$A30,DA_LMP_Basis!$C$23:$AF$23,0)))</f>
        <v>75.953473069996747</v>
      </c>
      <c r="IY30" s="30">
        <f>ENERGY_PRICING!JA$20*(1+INDEX(DA_LMP_Basis!$C$23:$AF$35,MATCH(LMP_BY_NODE!IY$1,DA_LMP_Basis!$C$23:$C$35,0),MATCH(LMP_BY_NODE!$A30,DA_LMP_Basis!$C$23:$AF$23,0)))</f>
        <v>55.652527719690674</v>
      </c>
      <c r="IZ30" s="30">
        <f>ENERGY_PRICING!JB$20*(1+INDEX(DA_LMP_Basis!$C$23:$AF$35,MATCH(LMP_BY_NODE!IZ$1,DA_LMP_Basis!$C$23:$C$35,0),MATCH(LMP_BY_NODE!$A30,DA_LMP_Basis!$C$23:$AF$23,0)))</f>
        <v>57.626419423598605</v>
      </c>
      <c r="JA30" s="30">
        <f>ENERGY_PRICING!JC$20*(1+INDEX(DA_LMP_Basis!$C$23:$AF$35,MATCH(LMP_BY_NODE!JA$1,DA_LMP_Basis!$C$23:$C$35,0),MATCH(LMP_BY_NODE!$A30,DA_LMP_Basis!$C$23:$AF$23,0)))</f>
        <v>76.060455788377482</v>
      </c>
      <c r="JB30" s="30">
        <f>ENERGY_PRICING!JD$20*(1+INDEX(DA_LMP_Basis!$C$23:$AF$35,MATCH(LMP_BY_NODE!JB$1,DA_LMP_Basis!$C$23:$C$35,0),MATCH(LMP_BY_NODE!$A30,DA_LMP_Basis!$C$23:$AF$23,0)))</f>
        <v>76.053002809264896</v>
      </c>
      <c r="JC30" s="30">
        <f>ENERGY_PRICING!JE$20*(1+INDEX(DA_LMP_Basis!$C$23:$AF$35,MATCH(LMP_BY_NODE!JC$1,DA_LMP_Basis!$C$23:$C$35,0),MATCH(LMP_BY_NODE!$A30,DA_LMP_Basis!$C$23:$AF$23,0)))</f>
        <v>56.116556497115582</v>
      </c>
      <c r="JD30" s="30">
        <f>ENERGY_PRICING!JF$20*(1+INDEX(DA_LMP_Basis!$C$23:$AF$35,MATCH(LMP_BY_NODE!JD$1,DA_LMP_Basis!$C$23:$C$35,0),MATCH(LMP_BY_NODE!$A30,DA_LMP_Basis!$C$23:$AF$23,0)))</f>
        <v>54.289228860948171</v>
      </c>
      <c r="JE30" s="30">
        <f>ENERGY_PRICING!JG$20*(1+INDEX(DA_LMP_Basis!$C$23:$AF$35,MATCH(LMP_BY_NODE!JE$1,DA_LMP_Basis!$C$23:$C$35,0),MATCH(LMP_BY_NODE!$A30,DA_LMP_Basis!$C$23:$AF$23,0)))</f>
        <v>67.271377988447611</v>
      </c>
      <c r="JF30" s="30">
        <f>ENERGY_PRICING!JH$20*(1+INDEX(DA_LMP_Basis!$C$23:$AF$35,MATCH(LMP_BY_NODE!JF$1,DA_LMP_Basis!$C$23:$C$35,0),MATCH(LMP_BY_NODE!$A30,DA_LMP_Basis!$C$23:$AF$23,0)))</f>
        <v>106.49104774850093</v>
      </c>
      <c r="JG30" s="30">
        <f>ENERGY_PRICING!JI$20*(1+INDEX(DA_LMP_Basis!$C$23:$AF$35,MATCH(LMP_BY_NODE!JG$1,DA_LMP_Basis!$C$23:$C$35,0),MATCH(LMP_BY_NODE!$A30,DA_LMP_Basis!$C$23:$AF$23,0)))</f>
        <v>190.59018213619055</v>
      </c>
      <c r="JH30" s="30">
        <f>ENERGY_PRICING!JJ$20*(1+INDEX(DA_LMP_Basis!$C$23:$AF$35,MATCH(LMP_BY_NODE!JH$1,DA_LMP_Basis!$C$23:$C$35,0),MATCH(LMP_BY_NODE!$A30,DA_LMP_Basis!$C$23:$AF$23,0)))</f>
        <v>165.05150387353487</v>
      </c>
      <c r="JI30" s="30">
        <f>ENERGY_PRICING!JK$20*(1+INDEX(DA_LMP_Basis!$C$23:$AF$35,MATCH(LMP_BY_NODE!JI$1,DA_LMP_Basis!$C$23:$C$35,0),MATCH(LMP_BY_NODE!$A30,DA_LMP_Basis!$C$23:$AF$23,0)))</f>
        <v>104.18523343318529</v>
      </c>
      <c r="JJ30" s="30">
        <f>ENERGY_PRICING!JL$20*(1+INDEX(DA_LMP_Basis!$C$23:$AF$35,MATCH(LMP_BY_NODE!JJ$1,DA_LMP_Basis!$C$23:$C$35,0),MATCH(LMP_BY_NODE!$A30,DA_LMP_Basis!$C$23:$AF$23,0)))</f>
        <v>78.043273789564836</v>
      </c>
      <c r="JK30" s="30">
        <f>ENERGY_PRICING!JM$20*(1+INDEX(DA_LMP_Basis!$C$23:$AF$35,MATCH(LMP_BY_NODE!JK$1,DA_LMP_Basis!$C$23:$C$35,0),MATCH(LMP_BY_NODE!$A30,DA_LMP_Basis!$C$23:$AF$23,0)))</f>
        <v>57.271953507290718</v>
      </c>
      <c r="JL30" s="30">
        <f>ENERGY_PRICING!JN$20*(1+INDEX(DA_LMP_Basis!$C$23:$AF$35,MATCH(LMP_BY_NODE!JL$1,DA_LMP_Basis!$C$23:$C$35,0),MATCH(LMP_BY_NODE!$A30,DA_LMP_Basis!$C$23:$AF$23,0)))</f>
        <v>59.358329384884243</v>
      </c>
      <c r="JM30" s="30">
        <f>ENERGY_PRICING!JO$20*(1+INDEX(DA_LMP_Basis!$C$23:$AF$35,MATCH(LMP_BY_NODE!JM$1,DA_LMP_Basis!$C$23:$C$35,0),MATCH(LMP_BY_NODE!$A30,DA_LMP_Basis!$C$23:$AF$23,0)))</f>
        <v>78.339548090833375</v>
      </c>
      <c r="JN30" s="30">
        <f>ENERGY_PRICING!JP$20*(1+INDEX(DA_LMP_Basis!$C$23:$AF$35,MATCH(LMP_BY_NODE!JN$1,DA_LMP_Basis!$C$23:$C$35,0),MATCH(LMP_BY_NODE!$A30,DA_LMP_Basis!$C$23:$AF$23,0)))</f>
        <v>78.331871789007948</v>
      </c>
      <c r="JO30" s="30">
        <f>ENERGY_PRICING!JQ$20*(1+INDEX(DA_LMP_Basis!$C$23:$AF$35,MATCH(LMP_BY_NODE!JO$1,DA_LMP_Basis!$C$23:$C$35,0),MATCH(LMP_BY_NODE!$A30,DA_LMP_Basis!$C$23:$AF$23,0)))</f>
        <v>57.64769130997977</v>
      </c>
      <c r="JP30" s="30">
        <f>ENERGY_PRICING!JR$20*(1+INDEX(DA_LMP_Basis!$C$23:$AF$35,MATCH(LMP_BY_NODE!JP$1,DA_LMP_Basis!$C$23:$C$35,0),MATCH(LMP_BY_NODE!$A30,DA_LMP_Basis!$C$23:$AF$23,0)))</f>
        <v>55.770505216114785</v>
      </c>
      <c r="JQ30" s="30">
        <f>ENERGY_PRICING!JS$20*(1+INDEX(DA_LMP_Basis!$C$23:$AF$35,MATCH(LMP_BY_NODE!JQ$1,DA_LMP_Basis!$C$23:$C$35,0),MATCH(LMP_BY_NODE!$A30,DA_LMP_Basis!$C$23:$AF$23,0)))</f>
        <v>68.082019962240494</v>
      </c>
      <c r="JR30" s="30">
        <f>ENERGY_PRICING!JT$20*(1+INDEX(DA_LMP_Basis!$C$23:$AF$35,MATCH(LMP_BY_NODE!JR$1,DA_LMP_Basis!$C$23:$C$35,0),MATCH(LMP_BY_NODE!$A30,DA_LMP_Basis!$C$23:$AF$23,0)))</f>
        <v>107.65841187587888</v>
      </c>
      <c r="JS30" s="30">
        <f>ENERGY_PRICING!JU$20*(1+INDEX(DA_LMP_Basis!$C$23:$AF$35,MATCH(LMP_BY_NODE!JS$1,DA_LMP_Basis!$C$23:$C$35,0),MATCH(LMP_BY_NODE!$A30,DA_LMP_Basis!$C$23:$AF$23,0)))</f>
        <v>189.69457606775438</v>
      </c>
      <c r="JT30" s="30">
        <f>ENERGY_PRICING!JV$20*(1+INDEX(DA_LMP_Basis!$C$23:$AF$35,MATCH(LMP_BY_NODE!JT$1,DA_LMP_Basis!$C$23:$C$35,0),MATCH(LMP_BY_NODE!$A30,DA_LMP_Basis!$C$23:$AF$23,0)))</f>
        <v>164.26006046243748</v>
      </c>
      <c r="JU30" s="30">
        <f>ENERGY_PRICING!JW$20*(1+INDEX(DA_LMP_Basis!$C$23:$AF$35,MATCH(LMP_BY_NODE!JU$1,DA_LMP_Basis!$C$23:$C$35,0),MATCH(LMP_BY_NODE!$A30,DA_LMP_Basis!$C$23:$AF$23,0)))</f>
        <v>103.251253966915</v>
      </c>
      <c r="JV30" s="30">
        <f>ENERGY_PRICING!JX$20*(1+INDEX(DA_LMP_Basis!$C$23:$AF$35,MATCH(LMP_BY_NODE!JV$1,DA_LMP_Basis!$C$23:$C$35,0),MATCH(LMP_BY_NODE!$A30,DA_LMP_Basis!$C$23:$AF$23,0)))</f>
        <v>76.623877193910275</v>
      </c>
      <c r="JW30" s="30">
        <f>ENERGY_PRICING!JY$20*(1+INDEX(DA_LMP_Basis!$C$23:$AF$35,MATCH(LMP_BY_NODE!JW$1,DA_LMP_Basis!$C$23:$C$35,0),MATCH(LMP_BY_NODE!$A30,DA_LMP_Basis!$C$23:$AF$23,0)))</f>
        <v>56.172036453807372</v>
      </c>
      <c r="JX30" s="30">
        <f>ENERGY_PRICING!JZ$20*(1+INDEX(DA_LMP_Basis!$C$23:$AF$35,MATCH(LMP_BY_NODE!JX$1,DA_LMP_Basis!$C$23:$C$35,0),MATCH(LMP_BY_NODE!$A30,DA_LMP_Basis!$C$23:$AF$23,0)))</f>
        <v>58.182012868189233</v>
      </c>
      <c r="JY30" s="30">
        <f>ENERGY_PRICING!KA$20*(1+INDEX(DA_LMP_Basis!$C$23:$AF$35,MATCH(LMP_BY_NODE!JY$1,DA_LMP_Basis!$C$23:$C$35,0),MATCH(LMP_BY_NODE!$A30,DA_LMP_Basis!$C$23:$AF$23,0)))</f>
        <v>76.791584294573894</v>
      </c>
      <c r="JZ30" s="30">
        <f>ENERGY_PRICING!KB$20*(1+INDEX(DA_LMP_Basis!$C$23:$AF$35,MATCH(LMP_BY_NODE!JZ$1,DA_LMP_Basis!$C$23:$C$35,0),MATCH(LMP_BY_NODE!$A30,DA_LMP_Basis!$C$23:$AF$23,0)))</f>
        <v>76.784059673956804</v>
      </c>
      <c r="KA30" s="30">
        <f>ENERGY_PRICING!KC$20*(1+INDEX(DA_LMP_Basis!$C$23:$AF$35,MATCH(LMP_BY_NODE!KA$1,DA_LMP_Basis!$C$23:$C$35,0),MATCH(LMP_BY_NODE!$A30,DA_LMP_Basis!$C$23:$AF$23,0)))</f>
        <v>56.607741653288684</v>
      </c>
      <c r="KB30" s="30">
        <f>ENERGY_PRICING!KD$20*(1+INDEX(DA_LMP_Basis!$C$23:$AF$35,MATCH(LMP_BY_NODE!KB$1,DA_LMP_Basis!$C$23:$C$35,0),MATCH(LMP_BY_NODE!$A30,DA_LMP_Basis!$C$23:$AF$23,0)))</f>
        <v>54.764419518057586</v>
      </c>
      <c r="KC30" s="30">
        <f>ENERGY_PRICING!KE$20*(1+INDEX(DA_LMP_Basis!$C$23:$AF$35,MATCH(LMP_BY_NODE!KC$1,DA_LMP_Basis!$C$23:$C$35,0),MATCH(LMP_BY_NODE!$A30,DA_LMP_Basis!$C$23:$AF$23,0)))</f>
        <v>67.531430402612955</v>
      </c>
      <c r="KD30" s="30">
        <f>ENERGY_PRICING!KF$20*(1+INDEX(DA_LMP_Basis!$C$23:$AF$35,MATCH(LMP_BY_NODE!KD$1,DA_LMP_Basis!$C$23:$C$35,0),MATCH(LMP_BY_NODE!$A30,DA_LMP_Basis!$C$23:$AF$23,0)))</f>
        <v>106.86553595580935</v>
      </c>
      <c r="KE30" s="30">
        <f>ENERGY_PRICING!KG$20*(1+INDEX(DA_LMP_Basis!$C$23:$AF$35,MATCH(LMP_BY_NODE!KE$1,DA_LMP_Basis!$C$23:$C$35,0),MATCH(LMP_BY_NODE!$A30,DA_LMP_Basis!$C$23:$AF$23,0)))</f>
        <v>191.19550402751051</v>
      </c>
      <c r="KF30" s="30">
        <f>ENERGY_PRICING!KH$20*(1+INDEX(DA_LMP_Basis!$C$23:$AF$35,MATCH(LMP_BY_NODE!KF$1,DA_LMP_Basis!$C$23:$C$35,0),MATCH(LMP_BY_NODE!$A30,DA_LMP_Basis!$C$23:$AF$23,0)))</f>
        <v>165.58642434734844</v>
      </c>
      <c r="KG30" s="30">
        <f>ENERGY_PRICING!KI$20*(1+INDEX(DA_LMP_Basis!$C$23:$AF$35,MATCH(LMP_BY_NODE!KG$1,DA_LMP_Basis!$C$23:$C$35,0),MATCH(LMP_BY_NODE!$A30,DA_LMP_Basis!$C$23:$AF$23,0)))</f>
        <v>104.81649112214212</v>
      </c>
      <c r="KH30" s="30">
        <f>ENERGY_PRICING!KJ$20*(1+INDEX(DA_LMP_Basis!$C$23:$AF$35,MATCH(LMP_BY_NODE!KH$1,DA_LMP_Basis!$C$23:$C$35,0),MATCH(LMP_BY_NODE!$A30,DA_LMP_Basis!$C$23:$AF$23,0)))</f>
        <v>79.002615024618109</v>
      </c>
      <c r="KI30" s="30">
        <f>ENERGY_PRICING!KK$20*(1+INDEX(DA_LMP_Basis!$C$23:$AF$35,MATCH(LMP_BY_NODE!KI$1,DA_LMP_Basis!$C$23:$C$35,0),MATCH(LMP_BY_NODE!$A30,DA_LMP_Basis!$C$23:$AF$23,0)))</f>
        <v>58.015365030028839</v>
      </c>
      <c r="KJ30" s="30">
        <f>ENERGY_PRICING!KL$20*(1+INDEX(DA_LMP_Basis!$C$23:$AF$35,MATCH(LMP_BY_NODE!KJ$1,DA_LMP_Basis!$C$23:$C$35,0),MATCH(LMP_BY_NODE!$A30,DA_LMP_Basis!$C$23:$AF$23,0)))</f>
        <v>60.15337774796653</v>
      </c>
      <c r="KK30" s="30">
        <f>ENERGY_PRICING!KM$20*(1+INDEX(DA_LMP_Basis!$C$23:$AF$35,MATCH(LMP_BY_NODE!KK$1,DA_LMP_Basis!$C$23:$C$35,0),MATCH(LMP_BY_NODE!$A30,DA_LMP_Basis!$C$23:$AF$23,0)))</f>
        <v>79.385785276879659</v>
      </c>
      <c r="KL30" s="30">
        <f>ENERGY_PRICING!KN$20*(1+INDEX(DA_LMP_Basis!$C$23:$AF$35,MATCH(LMP_BY_NODE!KL$1,DA_LMP_Basis!$C$23:$C$35,0),MATCH(LMP_BY_NODE!$A30,DA_LMP_Basis!$C$23:$AF$23,0)))</f>
        <v>79.378006456816436</v>
      </c>
      <c r="KM30" s="30">
        <f>ENERGY_PRICING!KO$20*(1+INDEX(DA_LMP_Basis!$C$23:$AF$35,MATCH(LMP_BY_NODE!KM$1,DA_LMP_Basis!$C$23:$C$35,0),MATCH(LMP_BY_NODE!$A30,DA_LMP_Basis!$C$23:$AF$23,0)))</f>
        <v>58.350572091219874</v>
      </c>
      <c r="KN30" s="30">
        <f>ENERGY_PRICING!KP$20*(1+INDEX(DA_LMP_Basis!$C$23:$AF$35,MATCH(LMP_BY_NODE!KN$1,DA_LMP_Basis!$C$23:$C$35,0),MATCH(LMP_BY_NODE!$A30,DA_LMP_Basis!$C$23:$AF$23,0)))</f>
        <v>56.450498037781735</v>
      </c>
      <c r="KO30" s="30">
        <f>ENERGY_PRICING!KQ$20*(1+INDEX(DA_LMP_Basis!$C$23:$AF$35,MATCH(LMP_BY_NODE!KO$1,DA_LMP_Basis!$C$23:$C$35,0),MATCH(LMP_BY_NODE!$A30,DA_LMP_Basis!$C$23:$AF$23,0)))</f>
        <v>68.454152225878161</v>
      </c>
      <c r="KP30" s="30">
        <f>ENERGY_PRICING!KR$20*(1+INDEX(DA_LMP_Basis!$C$23:$AF$35,MATCH(LMP_BY_NODE!KP$1,DA_LMP_Basis!$C$23:$C$35,0),MATCH(LMP_BY_NODE!$A30,DA_LMP_Basis!$C$23:$AF$23,0)))</f>
        <v>108.19430055331559</v>
      </c>
      <c r="KQ30" s="30">
        <f>ENERGY_PRICING!KS$20*(1+INDEX(DA_LMP_Basis!$C$23:$AF$35,MATCH(LMP_BY_NODE!KQ$1,DA_LMP_Basis!$C$23:$C$35,0),MATCH(LMP_BY_NODE!$A30,DA_LMP_Basis!$C$23:$AF$23,0)))</f>
        <v>192.63639085207527</v>
      </c>
      <c r="KR30" s="30">
        <f>ENERGY_PRICING!KT$20*(1+INDEX(DA_LMP_Basis!$C$23:$AF$35,MATCH(LMP_BY_NODE!KR$1,DA_LMP_Basis!$C$23:$C$35,0),MATCH(LMP_BY_NODE!$A30,DA_LMP_Basis!$C$23:$AF$23,0)))</f>
        <v>166.85973012723224</v>
      </c>
      <c r="KS30" s="30">
        <f>ENERGY_PRICING!KU$20*(1+INDEX(DA_LMP_Basis!$C$23:$AF$35,MATCH(LMP_BY_NODE!KS$1,DA_LMP_Basis!$C$23:$C$35,0),MATCH(LMP_BY_NODE!$A30,DA_LMP_Basis!$C$23:$AF$23,0)))</f>
        <v>106.31911460225396</v>
      </c>
      <c r="KT30" s="30">
        <f>ENERGY_PRICING!KV$20*(1+INDEX(DA_LMP_Basis!$C$23:$AF$35,MATCH(LMP_BY_NODE!KT$1,DA_LMP_Basis!$C$23:$C$35,0),MATCH(LMP_BY_NODE!$A30,DA_LMP_Basis!$C$23:$AF$23,0)))</f>
        <v>81.286196976091333</v>
      </c>
      <c r="KU30" s="30">
        <f>ENERGY_PRICING!KW$20*(1+INDEX(DA_LMP_Basis!$C$23:$AF$35,MATCH(LMP_BY_NODE!KU$1,DA_LMP_Basis!$C$23:$C$35,0),MATCH(LMP_BY_NODE!$A30,DA_LMP_Basis!$C$23:$AF$23,0)))</f>
        <v>59.784955530063705</v>
      </c>
      <c r="KV30" s="30">
        <f>ENERGY_PRICING!KX$20*(1+INDEX(DA_LMP_Basis!$C$23:$AF$35,MATCH(LMP_BY_NODE!KV$1,DA_LMP_Basis!$C$23:$C$35,0),MATCH(LMP_BY_NODE!$A30,DA_LMP_Basis!$C$23:$AF$23,0)))</f>
        <v>62.045882756762765</v>
      </c>
      <c r="KW30" s="30">
        <f>ENERGY_PRICING!KY$20*(1+INDEX(DA_LMP_Basis!$C$23:$AF$35,MATCH(LMP_BY_NODE!KW$1,DA_LMP_Basis!$C$23:$C$35,0),MATCH(LMP_BY_NODE!$A30,DA_LMP_Basis!$C$23:$AF$23,0)))</f>
        <v>81.876211277261845</v>
      </c>
      <c r="KX30" s="30">
        <f>ENERGY_PRICING!KZ$20*(1+INDEX(DA_LMP_Basis!$C$23:$AF$35,MATCH(LMP_BY_NODE!KX$1,DA_LMP_Basis!$C$23:$C$35,0),MATCH(LMP_BY_NODE!$A30,DA_LMP_Basis!$C$23:$AF$23,0)))</f>
        <v>81.868188426410612</v>
      </c>
      <c r="KY30" s="30">
        <f>ENERGY_PRICING!LA$20*(1+INDEX(DA_LMP_Basis!$C$23:$AF$35,MATCH(LMP_BY_NODE!KY$1,DA_LMP_Basis!$C$23:$C$35,0),MATCH(LMP_BY_NODE!$A30,DA_LMP_Basis!$C$23:$AF$23,0)))</f>
        <v>60.023684647450381</v>
      </c>
      <c r="KZ30" s="30">
        <f>ENERGY_PRICING!LB$20*(1+INDEX(DA_LMP_Basis!$C$23:$AF$35,MATCH(LMP_BY_NODE!KZ$1,DA_LMP_Basis!$C$23:$C$35,0),MATCH(LMP_BY_NODE!$A30,DA_LMP_Basis!$C$23:$AF$23,0)))</f>
        <v>58.069128904413631</v>
      </c>
      <c r="LA30" s="30">
        <f>ENERGY_PRICING!LC$20*(1+INDEX(DA_LMP_Basis!$C$23:$AF$35,MATCH(LMP_BY_NODE!LA$1,DA_LMP_Basis!$C$23:$C$35,0),MATCH(LMP_BY_NODE!$A30,DA_LMP_Basis!$C$23:$AF$23,0)))</f>
        <v>69.339962706813708</v>
      </c>
      <c r="LB30" s="30">
        <f>ENERGY_PRICING!LD$20*(1+INDEX(DA_LMP_Basis!$C$23:$AF$35,MATCH(LMP_BY_NODE!LB$1,DA_LMP_Basis!$C$23:$C$35,0),MATCH(LMP_BY_NODE!$A30,DA_LMP_Basis!$C$23:$AF$23,0)))</f>
        <v>109.46991101086608</v>
      </c>
      <c r="LC30" s="30">
        <f>ENERGY_PRICING!LE$20*(1+INDEX(DA_LMP_Basis!$C$23:$AF$35,MATCH(LMP_BY_NODE!LC$1,DA_LMP_Basis!$C$23:$C$35,0),MATCH(LMP_BY_NODE!$A30,DA_LMP_Basis!$C$23:$AF$23,0)))</f>
        <v>194.21302547150827</v>
      </c>
      <c r="LD30" s="30">
        <f>ENERGY_PRICING!LF$20*(1+INDEX(DA_LMP_Basis!$C$23:$AF$35,MATCH(LMP_BY_NODE!LD$1,DA_LMP_Basis!$C$23:$C$35,0),MATCH(LMP_BY_NODE!$A30,DA_LMP_Basis!$C$23:$AF$23,0)))</f>
        <v>168.25299567693662</v>
      </c>
      <c r="LE30" s="30">
        <f>ENERGY_PRICING!LG$20*(1+INDEX(DA_LMP_Basis!$C$23:$AF$35,MATCH(LMP_BY_NODE!LE$1,DA_LMP_Basis!$C$23:$C$35,0),MATCH(LMP_BY_NODE!$A30,DA_LMP_Basis!$C$23:$AF$23,0)))</f>
        <v>107.96330216669563</v>
      </c>
      <c r="LF30" s="30">
        <f>ENERGY_PRICING!LH$20*(1+INDEX(DA_LMP_Basis!$C$23:$AF$35,MATCH(LMP_BY_NODE!LF$1,DA_LMP_Basis!$C$23:$C$35,0),MATCH(LMP_BY_NODE!$A30,DA_LMP_Basis!$C$23:$AF$23,0)))</f>
        <v>83.784918110620836</v>
      </c>
      <c r="LG30" s="30">
        <f>ENERGY_PRICING!LI$20*(1+INDEX(DA_LMP_Basis!$C$23:$AF$35,MATCH(LMP_BY_NODE!LG$1,DA_LMP_Basis!$C$23:$C$35,0),MATCH(LMP_BY_NODE!$A30,DA_LMP_Basis!$C$23:$AF$23,0)))</f>
        <v>61.721261419610258</v>
      </c>
      <c r="LH30" s="30">
        <f>ENERGY_PRICING!LJ$20*(1+INDEX(DA_LMP_Basis!$C$23:$AF$35,MATCH(LMP_BY_NODE!LH$1,DA_LMP_Basis!$C$23:$C$35,0),MATCH(LMP_BY_NODE!$A30,DA_LMP_Basis!$C$23:$AF$23,0)))</f>
        <v>64.116683088509674</v>
      </c>
      <c r="LI30" s="30">
        <f>ENERGY_PRICING!LK$20*(1+INDEX(DA_LMP_Basis!$C$23:$AF$35,MATCH(LMP_BY_NODE!LI$1,DA_LMP_Basis!$C$23:$C$35,0),MATCH(LMP_BY_NODE!$A30,DA_LMP_Basis!$C$23:$AF$23,0)))</f>
        <v>84.601263503709063</v>
      </c>
      <c r="LJ30" s="30">
        <f>ENERGY_PRICING!LL$20*(1+INDEX(DA_LMP_Basis!$C$23:$AF$35,MATCH(LMP_BY_NODE!LJ$1,DA_LMP_Basis!$C$23:$C$35,0),MATCH(LMP_BY_NODE!$A30,DA_LMP_Basis!$C$23:$AF$23,0)))</f>
        <v>84.592973631616445</v>
      </c>
      <c r="LK30" s="30">
        <f>ENERGY_PRICING!LM$20*(1+INDEX(DA_LMP_Basis!$C$23:$AF$35,MATCH(LMP_BY_NODE!LK$1,DA_LMP_Basis!$C$23:$C$35,0),MATCH(LMP_BY_NODE!$A30,DA_LMP_Basis!$C$23:$AF$23,0)))</f>
        <v>61.854423282428122</v>
      </c>
      <c r="LL30" s="30">
        <f>ENERGY_PRICING!LN$20*(1+INDEX(DA_LMP_Basis!$C$23:$AF$35,MATCH(LMP_BY_NODE!LL$1,DA_LMP_Basis!$C$23:$C$35,0),MATCH(LMP_BY_NODE!$A30,DA_LMP_Basis!$C$23:$AF$23,0)))</f>
        <v>59.840253059973584</v>
      </c>
      <c r="LM30" s="30">
        <f>ENERGY_PRICING!LO$20*(1+INDEX(DA_LMP_Basis!$C$23:$AF$35,MATCH(LMP_BY_NODE!LM$1,DA_LMP_Basis!$C$23:$C$35,0),MATCH(LMP_BY_NODE!$A30,DA_LMP_Basis!$C$23:$AF$23,0)))</f>
        <v>70.309226528711335</v>
      </c>
      <c r="LN30" s="30">
        <f>ENERGY_PRICING!LP$20*(1+INDEX(DA_LMP_Basis!$C$23:$AF$35,MATCH(LMP_BY_NODE!LN$1,DA_LMP_Basis!$C$23:$C$35,0),MATCH(LMP_BY_NODE!$A30,DA_LMP_Basis!$C$23:$AF$23,0)))</f>
        <v>110.86569836487452</v>
      </c>
      <c r="LO30" s="30">
        <f>ENERGY_PRICING!LQ$20*(1+INDEX(DA_LMP_Basis!$C$23:$AF$35,MATCH(LMP_BY_NODE!LO$1,DA_LMP_Basis!$C$23:$C$35,0),MATCH(LMP_BY_NODE!$A30,DA_LMP_Basis!$C$23:$AF$23,0)))</f>
        <v>195.82937621231301</v>
      </c>
      <c r="LP30" s="30">
        <f>ENERGY_PRICING!LR$20*(1+INDEX(DA_LMP_Basis!$C$23:$AF$35,MATCH(LMP_BY_NODE!LP$1,DA_LMP_Basis!$C$23:$C$35,0),MATCH(LMP_BY_NODE!$A30,DA_LMP_Basis!$C$23:$AF$23,0)))</f>
        <v>169.68135820027908</v>
      </c>
      <c r="LQ30" s="30">
        <f>ENERGY_PRICING!LS$20*(1+INDEX(DA_LMP_Basis!$C$23:$AF$35,MATCH(LMP_BY_NODE!LQ$1,DA_LMP_Basis!$C$23:$C$35,0),MATCH(LMP_BY_NODE!$A30,DA_LMP_Basis!$C$23:$AF$23,0)))</f>
        <v>109.64890754098526</v>
      </c>
      <c r="LR30" s="30">
        <f>ENERGY_PRICING!LT$20*(1+INDEX(DA_LMP_Basis!$C$23:$AF$35,MATCH(LMP_BY_NODE!LR$1,DA_LMP_Basis!$C$23:$C$35,0),MATCH(LMP_BY_NODE!$A30,DA_LMP_Basis!$C$23:$AF$23,0)))</f>
        <v>86.346583132484838</v>
      </c>
      <c r="LS30" s="30">
        <f>ENERGY_PRICING!LU$20*(1+INDEX(DA_LMP_Basis!$C$23:$AF$35,MATCH(LMP_BY_NODE!LS$1,DA_LMP_Basis!$C$23:$C$35,0),MATCH(LMP_BY_NODE!$A30,DA_LMP_Basis!$C$23:$AF$23,0)))</f>
        <v>63.706343708440635</v>
      </c>
      <c r="LT30" s="30">
        <f>ENERGY_PRICING!LV$20*(1+INDEX(DA_LMP_Basis!$C$23:$AF$35,MATCH(LMP_BY_NODE!LT$1,DA_LMP_Basis!$C$23:$C$35,0),MATCH(LMP_BY_NODE!$A30,DA_LMP_Basis!$C$23:$AF$23,0)))</f>
        <v>66.239647793852555</v>
      </c>
      <c r="LU30" s="30">
        <f>ENERGY_PRICING!LW$20*(1+INDEX(DA_LMP_Basis!$C$23:$AF$35,MATCH(LMP_BY_NODE!LU$1,DA_LMP_Basis!$C$23:$C$35,0),MATCH(LMP_BY_NODE!$A30,DA_LMP_Basis!$C$23:$AF$23,0)))</f>
        <v>87.394960997509983</v>
      </c>
      <c r="LV30" s="30">
        <f>ENERGY_PRICING!LX$20*(1+INDEX(DA_LMP_Basis!$C$23:$AF$35,MATCH(LMP_BY_NODE!LV$1,DA_LMP_Basis!$C$23:$C$35,0),MATCH(LMP_BY_NODE!$A30,DA_LMP_Basis!$C$23:$AF$23,0)))</f>
        <v>87.386397377793159</v>
      </c>
      <c r="LW30" s="30">
        <f>ENERGY_PRICING!LY$20*(1+INDEX(DA_LMP_Basis!$C$23:$AF$35,MATCH(LMP_BY_NODE!LW$1,DA_LMP_Basis!$C$23:$C$35,0),MATCH(LMP_BY_NODE!$A30,DA_LMP_Basis!$C$23:$AF$23,0)))</f>
        <v>63.731279030991097</v>
      </c>
      <c r="LX30" s="30">
        <f>ENERGY_PRICING!LZ$20*(1+INDEX(DA_LMP_Basis!$C$23:$AF$35,MATCH(LMP_BY_NODE!LX$1,DA_LMP_Basis!$C$23:$C$35,0),MATCH(LMP_BY_NODE!$A30,DA_LMP_Basis!$C$23:$AF$23,0)))</f>
        <v>61.655992614091787</v>
      </c>
      <c r="LY30" s="30">
        <f>ENERGY_PRICING!MA$20*(1+INDEX(DA_LMP_Basis!$C$23:$AF$35,MATCH(LMP_BY_NODE!LY$1,DA_LMP_Basis!$C$23:$C$35,0),MATCH(LMP_BY_NODE!$A30,DA_LMP_Basis!$C$23:$AF$23,0)))</f>
        <v>71.302906533735538</v>
      </c>
      <c r="LZ30" s="30">
        <f>ENERGY_PRICING!MB$20*(1+INDEX(DA_LMP_Basis!$C$23:$AF$35,MATCH(LMP_BY_NODE!LZ$1,DA_LMP_Basis!$C$23:$C$35,0),MATCH(LMP_BY_NODE!$A30,DA_LMP_Basis!$C$23:$AF$23,0)))</f>
        <v>112.29664621788363</v>
      </c>
      <c r="MA30" s="30">
        <f>ENERGY_PRICING!MC$20*(1+INDEX(DA_LMP_Basis!$C$23:$AF$35,MATCH(LMP_BY_NODE!MA$1,DA_LMP_Basis!$C$23:$C$35,0),MATCH(LMP_BY_NODE!$A30,DA_LMP_Basis!$C$23:$AF$23,0)))</f>
        <v>197.97840499563787</v>
      </c>
      <c r="MB30" s="30">
        <f>ENERGY_PRICING!MD$20*(1+INDEX(DA_LMP_Basis!$C$23:$AF$35,MATCH(LMP_BY_NODE!MB$1,DA_LMP_Basis!$C$23:$C$35,0),MATCH(LMP_BY_NODE!$A30,DA_LMP_Basis!$C$23:$AF$23,0)))</f>
        <v>171.58044612605758</v>
      </c>
      <c r="MC30" s="30">
        <f>ENERGY_PRICING!ME$20*(1+INDEX(DA_LMP_Basis!$C$23:$AF$35,MATCH(LMP_BY_NODE!MC$1,DA_LMP_Basis!$C$23:$C$35,0),MATCH(LMP_BY_NODE!$A30,DA_LMP_Basis!$C$23:$AF$23,0)))</f>
        <v>111.89001423597885</v>
      </c>
      <c r="MD30" s="30">
        <f>ENERGY_PRICING!MF$20*(1+INDEX(DA_LMP_Basis!$C$23:$AF$35,MATCH(LMP_BY_NODE!MD$1,DA_LMP_Basis!$C$23:$C$35,0),MATCH(LMP_BY_NODE!$A30,DA_LMP_Basis!$C$23:$AF$23,0)))</f>
        <v>89.752460165387518</v>
      </c>
      <c r="ME30" s="30">
        <f>ENERGY_PRICING!MG$20*(1+INDEX(DA_LMP_Basis!$C$23:$AF$35,MATCH(LMP_BY_NODE!ME$1,DA_LMP_Basis!$C$23:$C$35,0),MATCH(LMP_BY_NODE!$A30,DA_LMP_Basis!$C$23:$AF$23,0)))</f>
        <v>66.345621724201493</v>
      </c>
      <c r="MF30" s="30">
        <f>ENERGY_PRICING!MH$20*(1+INDEX(DA_LMP_Basis!$C$23:$AF$35,MATCH(LMP_BY_NODE!MF$1,DA_LMP_Basis!$C$23:$C$35,0),MATCH(LMP_BY_NODE!$A30,DA_LMP_Basis!$C$23:$AF$23,0)))</f>
        <v>69.062248200180889</v>
      </c>
      <c r="MG30" s="30">
        <f>ENERGY_PRICING!MI$20*(1+INDEX(DA_LMP_Basis!$C$23:$AF$35,MATCH(LMP_BY_NODE!MG$1,DA_LMP_Basis!$C$23:$C$35,0),MATCH(LMP_BY_NODE!$A30,DA_LMP_Basis!$C$23:$AF$23,0)))</f>
        <v>91.109338189610909</v>
      </c>
      <c r="MH30" s="30">
        <f>ENERGY_PRICING!MJ$20*(1+INDEX(DA_LMP_Basis!$C$23:$AF$35,MATCH(LMP_BY_NODE!MH$1,DA_LMP_Basis!$C$23:$C$35,0),MATCH(LMP_BY_NODE!$A30,DA_LMP_Basis!$C$23:$AF$23,0)))</f>
        <v>91.100410607104976</v>
      </c>
      <c r="MI30" s="30">
        <f>ENERGY_PRICING!MK$20*(1+INDEX(DA_LMP_Basis!$C$23:$AF$35,MATCH(LMP_BY_NODE!MI$1,DA_LMP_Basis!$C$23:$C$35,0),MATCH(LMP_BY_NODE!$A30,DA_LMP_Basis!$C$23:$AF$23,0)))</f>
        <v>66.226663803606939</v>
      </c>
      <c r="MJ30" s="30">
        <f>ENERGY_PRICING!ML$20*(1+INDEX(DA_LMP_Basis!$C$23:$AF$35,MATCH(LMP_BY_NODE!MJ$1,DA_LMP_Basis!$C$23:$C$35,0),MATCH(LMP_BY_NODE!$A30,DA_LMP_Basis!$C$23:$AF$23,0)))</f>
        <v>64.070119985282673</v>
      </c>
      <c r="MK30" s="30">
        <f>ENERGY_PRICING!MM$20*(1+INDEX(DA_LMP_Basis!$C$23:$AF$35,MATCH(LMP_BY_NODE!MK$1,DA_LMP_Basis!$C$23:$C$35,0),MATCH(LMP_BY_NODE!$A30,DA_LMP_Basis!$C$23:$AF$23,0)))</f>
        <v>72.624059720542121</v>
      </c>
      <c r="ML30" s="30">
        <f>ENERGY_PRICING!MN$20*(1+INDEX(DA_LMP_Basis!$C$23:$AF$35,MATCH(LMP_BY_NODE!ML$1,DA_LMP_Basis!$C$23:$C$35,0),MATCH(LMP_BY_NODE!$A30,DA_LMP_Basis!$C$23:$AF$23,0)))</f>
        <v>114.19917148416489</v>
      </c>
      <c r="MM30" s="30">
        <f>ENERGY_PRICING!MO$20*(1+INDEX(DA_LMP_Basis!$C$23:$AF$35,MATCH(LMP_BY_NODE!MM$1,DA_LMP_Basis!$C$23:$C$35,0),MATCH(LMP_BY_NODE!$A30,DA_LMP_Basis!$C$23:$AF$23,0)))</f>
        <v>199.47231359538421</v>
      </c>
      <c r="MN30" s="30">
        <f>ENERGY_PRICING!MP$20*(1+INDEX(DA_LMP_Basis!$C$23:$AF$35,MATCH(LMP_BY_NODE!MN$1,DA_LMP_Basis!$C$23:$C$35,0),MATCH(LMP_BY_NODE!$A30,DA_LMP_Basis!$C$23:$AF$23,0)))</f>
        <v>172.90060703130405</v>
      </c>
      <c r="MO30" s="30">
        <f>ENERGY_PRICING!MQ$20*(1+INDEX(DA_LMP_Basis!$C$23:$AF$35,MATCH(LMP_BY_NODE!MO$1,DA_LMP_Basis!$C$23:$C$35,0),MATCH(LMP_BY_NODE!$A30,DA_LMP_Basis!$C$23:$AF$23,0)))</f>
        <v>113.44793127765763</v>
      </c>
      <c r="MP30" s="30">
        <f>ENERGY_PRICING!MR$20*(1+INDEX(DA_LMP_Basis!$C$23:$AF$35,MATCH(LMP_BY_NODE!MP$1,DA_LMP_Basis!$C$23:$C$35,0),MATCH(LMP_BY_NODE!$A30,DA_LMP_Basis!$C$23:$AF$23,0)))</f>
        <v>92.120073400078482</v>
      </c>
      <c r="MQ30" s="30">
        <f>ENERGY_PRICING!MS$20*(1+INDEX(DA_LMP_Basis!$C$23:$AF$35,MATCH(LMP_BY_NODE!MQ$1,DA_LMP_Basis!$C$23:$C$35,0),MATCH(LMP_BY_NODE!$A30,DA_LMP_Basis!$C$23:$AF$23,0)))</f>
        <v>68.180329642243606</v>
      </c>
      <c r="MR30" s="30">
        <f>ENERGY_PRICING!MT$20*(1+INDEX(DA_LMP_Basis!$C$23:$AF$35,MATCH(LMP_BY_NODE!MR$1,DA_LMP_Basis!$C$23:$C$35,0),MATCH(LMP_BY_NODE!$A30,DA_LMP_Basis!$C$23:$AF$23,0)))</f>
        <v>71.024393636938314</v>
      </c>
      <c r="MS30" s="30">
        <f>ENERGY_PRICING!MU$20*(1+INDEX(DA_LMP_Basis!$C$23:$AF$35,MATCH(LMP_BY_NODE!MS$1,DA_LMP_Basis!$C$23:$C$35,0),MATCH(LMP_BY_NODE!$A30,DA_LMP_Basis!$C$23:$AF$23,0)))</f>
        <v>93.691406923653659</v>
      </c>
      <c r="MT30" s="30">
        <f>ENERGY_PRICING!MV$20*(1+INDEX(DA_LMP_Basis!$C$23:$AF$35,MATCH(LMP_BY_NODE!MT$1,DA_LMP_Basis!$C$23:$C$35,0),MATCH(LMP_BY_NODE!$A30,DA_LMP_Basis!$C$23:$AF$23,0)))</f>
        <v>93.682226330511085</v>
      </c>
      <c r="MU30" s="30">
        <f>ENERGY_PRICING!MW$20*(1+INDEX(DA_LMP_Basis!$C$23:$AF$35,MATCH(LMP_BY_NODE!MU$1,DA_LMP_Basis!$C$23:$C$35,0),MATCH(LMP_BY_NODE!$A30,DA_LMP_Basis!$C$23:$AF$23,0)))</f>
        <v>67.961343581008151</v>
      </c>
      <c r="MV30" s="30">
        <f>ENERGY_PRICING!MX$20*(1+INDEX(DA_LMP_Basis!$C$23:$AF$35,MATCH(LMP_BY_NODE!MV$1,DA_LMP_Basis!$C$23:$C$35,0),MATCH(LMP_BY_NODE!$A30,DA_LMP_Basis!$C$23:$AF$23,0)))</f>
        <v>65.748313255046725</v>
      </c>
      <c r="MW30" s="30">
        <f>ENERGY_PRICING!MY$20*(1+INDEX(DA_LMP_Basis!$C$23:$AF$35,MATCH(LMP_BY_NODE!MW$1,DA_LMP_Basis!$C$23:$C$35,0),MATCH(LMP_BY_NODE!$A30,DA_LMP_Basis!$C$23:$AF$23,0)))</f>
        <v>73.542466268963977</v>
      </c>
      <c r="MX30" s="30">
        <f>ENERGY_PRICING!MZ$20*(1+INDEX(DA_LMP_Basis!$C$23:$AF$35,MATCH(LMP_BY_NODE!MX$1,DA_LMP_Basis!$C$23:$C$35,0),MATCH(LMP_BY_NODE!$A30,DA_LMP_Basis!$C$23:$AF$23,0)))</f>
        <v>115.52172187464171</v>
      </c>
    </row>
    <row r="31" spans="1:362" x14ac:dyDescent="0.25">
      <c r="A31" s="1">
        <v>4142</v>
      </c>
      <c r="B31" s="1" t="s">
        <v>63</v>
      </c>
      <c r="C31" s="30">
        <f>ENERGY_PRICING!E$19*(1+INDEX(DA_LMP_Basis!$C$23:$AF$35,MATCH(LMP_BY_NODE!C$1,DA_LMP_Basis!$C$23:$C$35,0),MATCH(LMP_BY_NODE!$A31,DA_LMP_Basis!$C$23:$AF$23,0)))</f>
        <v>54.300601834541624</v>
      </c>
      <c r="D31" s="30">
        <f>ENERGY_PRICING!F$19*(1+INDEX(DA_LMP_Basis!$C$23:$AF$35,MATCH(LMP_BY_NODE!D$1,DA_LMP_Basis!$C$23:$C$35,0),MATCH(LMP_BY_NODE!$A31,DA_LMP_Basis!$C$23:$AF$23,0)))</f>
        <v>51.411828876340429</v>
      </c>
      <c r="E31" s="30">
        <f>ENERGY_PRICING!G$19*(1+INDEX(DA_LMP_Basis!$C$23:$AF$35,MATCH(LMP_BY_NODE!E$1,DA_LMP_Basis!$C$23:$C$35,0),MATCH(LMP_BY_NODE!$A31,DA_LMP_Basis!$C$23:$AF$23,0)))</f>
        <v>38.582923559074104</v>
      </c>
      <c r="F31" s="30">
        <f>ENERGY_PRICING!H$19*(1+INDEX(DA_LMP_Basis!$C$23:$AF$35,MATCH(LMP_BY_NODE!F$1,DA_LMP_Basis!$C$23:$C$35,0),MATCH(LMP_BY_NODE!$A31,DA_LMP_Basis!$C$23:$AF$23,0)))</f>
        <v>43.141789642403133</v>
      </c>
      <c r="G31" s="30">
        <f>ENERGY_PRICING!I$19*(1+INDEX(DA_LMP_Basis!$C$23:$AF$35,MATCH(LMP_BY_NODE!G$1,DA_LMP_Basis!$C$23:$C$35,0),MATCH(LMP_BY_NODE!$A31,DA_LMP_Basis!$C$23:$AF$23,0)))</f>
        <v>25.712381150003406</v>
      </c>
      <c r="H31" s="30">
        <f>ENERGY_PRICING!J$19*(1+INDEX(DA_LMP_Basis!$C$23:$AF$35,MATCH(LMP_BY_NODE!H$1,DA_LMP_Basis!$C$23:$C$35,0),MATCH(LMP_BY_NODE!$A31,DA_LMP_Basis!$C$23:$AF$23,0)))</f>
        <v>29.451867765674852</v>
      </c>
      <c r="I31" s="30">
        <f>ENERGY_PRICING!K$19*(1+INDEX(DA_LMP_Basis!$C$23:$AF$35,MATCH(LMP_BY_NODE!I$1,DA_LMP_Basis!$C$23:$C$35,0),MATCH(LMP_BY_NODE!$A31,DA_LMP_Basis!$C$23:$AF$23,0)))</f>
        <v>42.973025844362475</v>
      </c>
      <c r="J31" s="30">
        <f>ENERGY_PRICING!L$19*(1+INDEX(DA_LMP_Basis!$C$23:$AF$35,MATCH(LMP_BY_NODE!J$1,DA_LMP_Basis!$C$23:$C$35,0),MATCH(LMP_BY_NODE!$A31,DA_LMP_Basis!$C$23:$AF$23,0)))</f>
        <v>51.601649700385749</v>
      </c>
      <c r="K31" s="30">
        <f>ENERGY_PRICING!M$19*(1+INDEX(DA_LMP_Basis!$C$23:$AF$35,MATCH(LMP_BY_NODE!K$1,DA_LMP_Basis!$C$23:$C$35,0),MATCH(LMP_BY_NODE!$A31,DA_LMP_Basis!$C$23:$AF$23,0)))</f>
        <v>46.305806309479451</v>
      </c>
      <c r="L31" s="30">
        <f>ENERGY_PRICING!N$19*(1+INDEX(DA_LMP_Basis!$C$23:$AF$35,MATCH(LMP_BY_NODE!L$1,DA_LMP_Basis!$C$23:$C$35,0),MATCH(LMP_BY_NODE!$A31,DA_LMP_Basis!$C$23:$AF$23,0)))</f>
        <v>57.817610956180992</v>
      </c>
      <c r="M31" s="30">
        <f>ENERGY_PRICING!O$19*(1+INDEX(DA_LMP_Basis!$C$23:$AF$35,MATCH(LMP_BY_NODE!M$1,DA_LMP_Basis!$C$23:$C$35,0),MATCH(LMP_BY_NODE!$A31,DA_LMP_Basis!$C$23:$AF$23,0)))</f>
        <v>91.067925242576237</v>
      </c>
      <c r="N31" s="30">
        <f>ENERGY_PRICING!P$19*(1+INDEX(DA_LMP_Basis!$C$23:$AF$35,MATCH(LMP_BY_NODE!N$1,DA_LMP_Basis!$C$23:$C$35,0),MATCH(LMP_BY_NODE!$A31,DA_LMP_Basis!$C$23:$AF$23,0)))</f>
        <v>155.45432429953084</v>
      </c>
      <c r="O31" s="30">
        <f>ENERGY_PRICING!Q$19*(1+INDEX(DA_LMP_Basis!$C$23:$AF$35,MATCH(LMP_BY_NODE!O$1,DA_LMP_Basis!$C$23:$C$35,0),MATCH(LMP_BY_NODE!$A31,DA_LMP_Basis!$C$23:$AF$23,0)))</f>
        <v>154.6334146632806</v>
      </c>
      <c r="P31" s="30">
        <f>ENERGY_PRICING!R$19*(1+INDEX(DA_LMP_Basis!$C$23:$AF$35,MATCH(LMP_BY_NODE!P$1,DA_LMP_Basis!$C$23:$C$35,0),MATCH(LMP_BY_NODE!$A31,DA_LMP_Basis!$C$23:$AF$23,0)))</f>
        <v>123.94365688606661</v>
      </c>
      <c r="Q31" s="30">
        <f>ENERGY_PRICING!S$19*(1+INDEX(DA_LMP_Basis!$C$23:$AF$35,MATCH(LMP_BY_NODE!Q$1,DA_LMP_Basis!$C$23:$C$35,0),MATCH(LMP_BY_NODE!$A31,DA_LMP_Basis!$C$23:$AF$23,0)))</f>
        <v>94.152039880004736</v>
      </c>
      <c r="R31" s="30">
        <f>ENERGY_PRICING!T$19*(1+INDEX(DA_LMP_Basis!$C$23:$AF$35,MATCH(LMP_BY_NODE!R$1,DA_LMP_Basis!$C$23:$C$35,0),MATCH(LMP_BY_NODE!$A31,DA_LMP_Basis!$C$23:$AF$23,0)))</f>
        <v>50.879175828268913</v>
      </c>
      <c r="S31" s="30">
        <f>ENERGY_PRICING!U$19*(1+INDEX(DA_LMP_Basis!$C$23:$AF$35,MATCH(LMP_BY_NODE!S$1,DA_LMP_Basis!$C$23:$C$35,0),MATCH(LMP_BY_NODE!$A31,DA_LMP_Basis!$C$23:$AF$23,0)))</f>
        <v>46.841880106291384</v>
      </c>
      <c r="T31" s="30">
        <f>ENERGY_PRICING!V$19*(1+INDEX(DA_LMP_Basis!$C$23:$AF$35,MATCH(LMP_BY_NODE!T$1,DA_LMP_Basis!$C$23:$C$35,0),MATCH(LMP_BY_NODE!$A31,DA_LMP_Basis!$C$23:$AF$23,0)))</f>
        <v>53.616235781471836</v>
      </c>
      <c r="U31" s="30">
        <f>ENERGY_PRICING!W$19*(1+INDEX(DA_LMP_Basis!$C$23:$AF$35,MATCH(LMP_BY_NODE!U$1,DA_LMP_Basis!$C$23:$C$35,0),MATCH(LMP_BY_NODE!$A31,DA_LMP_Basis!$C$23:$AF$23,0)))</f>
        <v>132.30370465399557</v>
      </c>
      <c r="V31" s="30">
        <f>ENERGY_PRICING!X$19*(1+INDEX(DA_LMP_Basis!$C$23:$AF$35,MATCH(LMP_BY_NODE!V$1,DA_LMP_Basis!$C$23:$C$35,0),MATCH(LMP_BY_NODE!$A31,DA_LMP_Basis!$C$23:$AF$23,0)))</f>
        <v>92.411966534486325</v>
      </c>
      <c r="W31" s="30">
        <f>ENERGY_PRICING!Y$19*(1+INDEX(DA_LMP_Basis!$C$23:$AF$35,MATCH(LMP_BY_NODE!W$1,DA_LMP_Basis!$C$23:$C$35,0),MATCH(LMP_BY_NODE!$A31,DA_LMP_Basis!$C$23:$AF$23,0)))</f>
        <v>97.469554001017229</v>
      </c>
      <c r="X31" s="30">
        <f>ENERGY_PRICING!Z$19*(1+INDEX(DA_LMP_Basis!$C$23:$AF$35,MATCH(LMP_BY_NODE!X$1,DA_LMP_Basis!$C$23:$C$35,0),MATCH(LMP_BY_NODE!$A31,DA_LMP_Basis!$C$23:$AF$23,0)))</f>
        <v>89.254273849515428</v>
      </c>
      <c r="Y31" s="30">
        <f>ENERGY_PRICING!AA$19*(1+INDEX(DA_LMP_Basis!$C$23:$AF$35,MATCH(LMP_BY_NODE!Y$1,DA_LMP_Basis!$C$23:$C$35,0),MATCH(LMP_BY_NODE!$A31,DA_LMP_Basis!$C$23:$AF$23,0)))</f>
        <v>151.00654044129632</v>
      </c>
      <c r="Z31" s="30">
        <f>ENERGY_PRICING!AB$19*(1+INDEX(DA_LMP_Basis!$C$23:$AF$35,MATCH(LMP_BY_NODE!Z$1,DA_LMP_Basis!$C$23:$C$35,0),MATCH(LMP_BY_NODE!$A31,DA_LMP_Basis!$C$23:$AF$23,0)))</f>
        <v>252.73744178250399</v>
      </c>
      <c r="AA31" s="30">
        <f>ENERGY_PRICING!AC$19*(1+INDEX(DA_LMP_Basis!$C$23:$AF$35,MATCH(LMP_BY_NODE!AA$1,DA_LMP_Basis!$C$23:$C$35,0),MATCH(LMP_BY_NODE!$A31,DA_LMP_Basis!$C$23:$AF$23,0)))</f>
        <v>307.00228953500482</v>
      </c>
      <c r="AB31" s="30">
        <f>ENERGY_PRICING!AD$19*(1+INDEX(DA_LMP_Basis!$C$23:$AF$35,MATCH(LMP_BY_NODE!AB$1,DA_LMP_Basis!$C$23:$C$35,0),MATCH(LMP_BY_NODE!$A31,DA_LMP_Basis!$C$23:$AF$23,0)))</f>
        <v>314.77557393831387</v>
      </c>
      <c r="AC31" s="30">
        <f>ENERGY_PRICING!AE$19*(1+INDEX(DA_LMP_Basis!$C$23:$AF$35,MATCH(LMP_BY_NODE!AC$1,DA_LMP_Basis!$C$23:$C$35,0),MATCH(LMP_BY_NODE!$A31,DA_LMP_Basis!$C$23:$AF$23,0)))</f>
        <v>155.45399625806195</v>
      </c>
      <c r="AD31" s="30">
        <f>ENERGY_PRICING!AF$19*(1+INDEX(DA_LMP_Basis!$C$23:$AF$35,MATCH(LMP_BY_NODE!AD$1,DA_LMP_Basis!$C$23:$C$35,0),MATCH(LMP_BY_NODE!$A31,DA_LMP_Basis!$C$23:$AF$23,0)))</f>
        <v>79.063972730065331</v>
      </c>
      <c r="AE31" s="30">
        <f>ENERGY_PRICING!AG$19*(1+INDEX(DA_LMP_Basis!$C$23:$AF$35,MATCH(LMP_BY_NODE!AE$1,DA_LMP_Basis!$C$23:$C$35,0),MATCH(LMP_BY_NODE!$A31,DA_LMP_Basis!$C$23:$AF$23,0)))</f>
        <v>60.009626269023741</v>
      </c>
      <c r="AF31" s="30">
        <f>ENERGY_PRICING!AH$19*(1+INDEX(DA_LMP_Basis!$C$23:$AF$35,MATCH(LMP_BY_NODE!AF$1,DA_LMP_Basis!$C$23:$C$35,0),MATCH(LMP_BY_NODE!$A31,DA_LMP_Basis!$C$23:$AF$23,0)))</f>
        <v>65.383393519225734</v>
      </c>
      <c r="AG31" s="30">
        <f>ENERGY_PRICING!AI$19*(1+INDEX(DA_LMP_Basis!$C$23:$AF$35,MATCH(LMP_BY_NODE!AG$1,DA_LMP_Basis!$C$23:$C$35,0),MATCH(LMP_BY_NODE!$A31,DA_LMP_Basis!$C$23:$AF$23,0)))</f>
        <v>78.418272510491292</v>
      </c>
      <c r="AH31" s="30">
        <f>ENERGY_PRICING!AJ$19*(1+INDEX(DA_LMP_Basis!$C$23:$AF$35,MATCH(LMP_BY_NODE!AH$1,DA_LMP_Basis!$C$23:$C$35,0),MATCH(LMP_BY_NODE!$A31,DA_LMP_Basis!$C$23:$AF$23,0)))</f>
        <v>79.657707443559559</v>
      </c>
      <c r="AI31" s="30">
        <f>ENERGY_PRICING!AK$19*(1+INDEX(DA_LMP_Basis!$C$23:$AF$35,MATCH(LMP_BY_NODE!AI$1,DA_LMP_Basis!$C$23:$C$35,0),MATCH(LMP_BY_NODE!$A31,DA_LMP_Basis!$C$23:$AF$23,0)))</f>
        <v>58.867487808327603</v>
      </c>
      <c r="AJ31" s="30">
        <f>ENERGY_PRICING!AL$19*(1+INDEX(DA_LMP_Basis!$C$23:$AF$35,MATCH(LMP_BY_NODE!AJ$1,DA_LMP_Basis!$C$23:$C$35,0),MATCH(LMP_BY_NODE!$A31,DA_LMP_Basis!$C$23:$AF$23,0)))</f>
        <v>57.797020638888903</v>
      </c>
      <c r="AK31" s="30">
        <f>ENERGY_PRICING!AM$19*(1+INDEX(DA_LMP_Basis!$C$23:$AF$35,MATCH(LMP_BY_NODE!AK$1,DA_LMP_Basis!$C$23:$C$35,0),MATCH(LMP_BY_NODE!$A31,DA_LMP_Basis!$C$23:$AF$23,0)))</f>
        <v>107.95280185005223</v>
      </c>
      <c r="AL31" s="30">
        <f>ENERGY_PRICING!AN$19*(1+INDEX(DA_LMP_Basis!$C$23:$AF$35,MATCH(LMP_BY_NODE!AL$1,DA_LMP_Basis!$C$23:$C$35,0),MATCH(LMP_BY_NODE!$A31,DA_LMP_Basis!$C$23:$AF$23,0)))</f>
        <v>176.0083735679377</v>
      </c>
      <c r="AM31" s="30">
        <f>ENERGY_PRICING!AO$19*(1+INDEX(DA_LMP_Basis!$C$23:$AF$35,MATCH(LMP_BY_NODE!AM$1,DA_LMP_Basis!$C$23:$C$35,0),MATCH(LMP_BY_NODE!$A31,DA_LMP_Basis!$C$23:$AF$23,0)))</f>
        <v>217.58923264063873</v>
      </c>
      <c r="AN31" s="30">
        <f>ENERGY_PRICING!AP$19*(1+INDEX(DA_LMP_Basis!$C$23:$AF$35,MATCH(LMP_BY_NODE!AN$1,DA_LMP_Basis!$C$23:$C$35,0),MATCH(LMP_BY_NODE!$A31,DA_LMP_Basis!$C$23:$AF$23,0)))</f>
        <v>198.53725510527693</v>
      </c>
      <c r="AO31" s="30">
        <f>ENERGY_PRICING!AQ$19*(1+INDEX(DA_LMP_Basis!$C$23:$AF$35,MATCH(LMP_BY_NODE!AO$1,DA_LMP_Basis!$C$23:$C$35,0),MATCH(LMP_BY_NODE!$A31,DA_LMP_Basis!$C$23:$AF$23,0)))</f>
        <v>106.77035450309815</v>
      </c>
      <c r="AP31" s="30">
        <f>ENERGY_PRICING!AR$19*(1+INDEX(DA_LMP_Basis!$C$23:$AF$35,MATCH(LMP_BY_NODE!AP$1,DA_LMP_Basis!$C$23:$C$35,0),MATCH(LMP_BY_NODE!$A31,DA_LMP_Basis!$C$23:$AF$23,0)))</f>
        <v>67.526279440283162</v>
      </c>
      <c r="AQ31" s="30">
        <f>ENERGY_PRICING!AS$19*(1+INDEX(DA_LMP_Basis!$C$23:$AF$35,MATCH(LMP_BY_NODE!AQ$1,DA_LMP_Basis!$C$23:$C$35,0),MATCH(LMP_BY_NODE!$A31,DA_LMP_Basis!$C$23:$AF$23,0)))</f>
        <v>51.37652143480981</v>
      </c>
      <c r="AR31" s="30">
        <f>ENERGY_PRICING!AT$19*(1+INDEX(DA_LMP_Basis!$C$23:$AF$35,MATCH(LMP_BY_NODE!AR$1,DA_LMP_Basis!$C$23:$C$35,0),MATCH(LMP_BY_NODE!$A31,DA_LMP_Basis!$C$23:$AF$23,0)))</f>
        <v>55.345791774422537</v>
      </c>
      <c r="AS31" s="30">
        <f>ENERGY_PRICING!AU$19*(1+INDEX(DA_LMP_Basis!$C$23:$AF$35,MATCH(LMP_BY_NODE!AS$1,DA_LMP_Basis!$C$23:$C$35,0),MATCH(LMP_BY_NODE!$A31,DA_LMP_Basis!$C$23:$AF$23,0)))</f>
        <v>70.920654990127005</v>
      </c>
      <c r="AT31" s="30">
        <f>ENERGY_PRICING!AV$19*(1+INDEX(DA_LMP_Basis!$C$23:$AF$35,MATCH(LMP_BY_NODE!AT$1,DA_LMP_Basis!$C$23:$C$35,0),MATCH(LMP_BY_NODE!$A31,DA_LMP_Basis!$C$23:$AF$23,0)))</f>
        <v>72.041586814518908</v>
      </c>
      <c r="AU31" s="30">
        <f>ENERGY_PRICING!AW$19*(1+INDEX(DA_LMP_Basis!$C$23:$AF$35,MATCH(LMP_BY_NODE!AU$1,DA_LMP_Basis!$C$23:$C$35,0),MATCH(LMP_BY_NODE!$A31,DA_LMP_Basis!$C$23:$AF$23,0)))</f>
        <v>48.768881113175169</v>
      </c>
      <c r="AV31" s="30">
        <f>ENERGY_PRICING!AX$19*(1+INDEX(DA_LMP_Basis!$C$23:$AF$35,MATCH(LMP_BY_NODE!AV$1,DA_LMP_Basis!$C$23:$C$35,0),MATCH(LMP_BY_NODE!$A31,DA_LMP_Basis!$C$23:$AF$23,0)))</f>
        <v>48.922593885999298</v>
      </c>
      <c r="AW31" s="30">
        <f>ENERGY_PRICING!AY$19*(1+INDEX(DA_LMP_Basis!$C$23:$AF$35,MATCH(LMP_BY_NODE!AW$1,DA_LMP_Basis!$C$23:$C$35,0),MATCH(LMP_BY_NODE!$A31,DA_LMP_Basis!$C$23:$AF$23,0)))</f>
        <v>80.674303339890912</v>
      </c>
      <c r="AX31" s="30">
        <f>ENERGY_PRICING!AZ$19*(1+INDEX(DA_LMP_Basis!$C$23:$AF$35,MATCH(LMP_BY_NODE!AX$1,DA_LMP_Basis!$C$23:$C$35,0),MATCH(LMP_BY_NODE!$A31,DA_LMP_Basis!$C$23:$AF$23,0)))</f>
        <v>121.43317025953766</v>
      </c>
      <c r="AY31" s="30">
        <f>ENERGY_PRICING!BA$19*(1+INDEX(DA_LMP_Basis!$C$23:$AF$35,MATCH(LMP_BY_NODE!AY$1,DA_LMP_Basis!$C$23:$C$35,0),MATCH(LMP_BY_NODE!$A31,DA_LMP_Basis!$C$23:$AF$23,0)))</f>
        <v>213.75867946801407</v>
      </c>
      <c r="AZ31" s="30">
        <f>ENERGY_PRICING!BB$19*(1+INDEX(DA_LMP_Basis!$C$23:$AF$35,MATCH(LMP_BY_NODE!AZ$1,DA_LMP_Basis!$C$23:$C$35,0),MATCH(LMP_BY_NODE!$A31,DA_LMP_Basis!$C$23:$AF$23,0)))</f>
        <v>195.04210277996069</v>
      </c>
      <c r="BA31" s="30">
        <f>ENERGY_PRICING!BC$19*(1+INDEX(DA_LMP_Basis!$C$23:$AF$35,MATCH(LMP_BY_NODE!BA$1,DA_LMP_Basis!$C$23:$C$35,0),MATCH(LMP_BY_NODE!$A31,DA_LMP_Basis!$C$23:$AF$23,0)))</f>
        <v>102.67412177950993</v>
      </c>
      <c r="BB31" s="30">
        <f>ENERGY_PRICING!BD$19*(1+INDEX(DA_LMP_Basis!$C$23:$AF$35,MATCH(LMP_BY_NODE!BB$1,DA_LMP_Basis!$C$23:$C$35,0),MATCH(LMP_BY_NODE!$A31,DA_LMP_Basis!$C$23:$AF$23,0)))</f>
        <v>61.326688123563443</v>
      </c>
      <c r="BC31" s="30">
        <f>ENERGY_PRICING!BE$19*(1+INDEX(DA_LMP_Basis!$C$23:$AF$35,MATCH(LMP_BY_NODE!BC$1,DA_LMP_Basis!$C$23:$C$35,0),MATCH(LMP_BY_NODE!$A31,DA_LMP_Basis!$C$23:$AF$23,0)))</f>
        <v>46.659640261870479</v>
      </c>
      <c r="BD31" s="30">
        <f>ENERGY_PRICING!BF$19*(1+INDEX(DA_LMP_Basis!$C$23:$AF$35,MATCH(LMP_BY_NODE!BD$1,DA_LMP_Basis!$C$23:$C$35,0),MATCH(LMP_BY_NODE!$A31,DA_LMP_Basis!$C$23:$AF$23,0)))</f>
        <v>50.264491679914485</v>
      </c>
      <c r="BE31" s="30">
        <f>ENERGY_PRICING!BG$19*(1+INDEX(DA_LMP_Basis!$C$23:$AF$35,MATCH(LMP_BY_NODE!BE$1,DA_LMP_Basis!$C$23:$C$35,0),MATCH(LMP_BY_NODE!$A31,DA_LMP_Basis!$C$23:$AF$23,0)))</f>
        <v>64.409425873147512</v>
      </c>
      <c r="BF31" s="30">
        <f>ENERGY_PRICING!BH$19*(1+INDEX(DA_LMP_Basis!$C$23:$AF$35,MATCH(LMP_BY_NODE!BF$1,DA_LMP_Basis!$C$23:$C$35,0),MATCH(LMP_BY_NODE!$A31,DA_LMP_Basis!$C$23:$AF$23,0)))</f>
        <v>65.427444886960515</v>
      </c>
      <c r="BG31" s="30">
        <f>ENERGY_PRICING!BI$19*(1+INDEX(DA_LMP_Basis!$C$23:$AF$35,MATCH(LMP_BY_NODE!BG$1,DA_LMP_Basis!$C$23:$C$35,0),MATCH(LMP_BY_NODE!$A31,DA_LMP_Basis!$C$23:$AF$23,0)))</f>
        <v>44.291407537235628</v>
      </c>
      <c r="BH31" s="30">
        <f>ENERGY_PRICING!BJ$19*(1+INDEX(DA_LMP_Basis!$C$23:$AF$35,MATCH(LMP_BY_NODE!BH$1,DA_LMP_Basis!$C$23:$C$35,0),MATCH(LMP_BY_NODE!$A31,DA_LMP_Basis!$C$23:$AF$23,0)))</f>
        <v>44.431007932188976</v>
      </c>
      <c r="BI31" s="30">
        <f>ENERGY_PRICING!BK$19*(1+INDEX(DA_LMP_Basis!$C$23:$AF$35,MATCH(LMP_BY_NODE!BI$1,DA_LMP_Basis!$C$23:$C$35,0),MATCH(LMP_BY_NODE!$A31,DA_LMP_Basis!$C$23:$AF$23,0)))</f>
        <v>78.180726159787014</v>
      </c>
      <c r="BJ31" s="30">
        <f>ENERGY_PRICING!BL$19*(1+INDEX(DA_LMP_Basis!$C$23:$AF$35,MATCH(LMP_BY_NODE!BJ$1,DA_LMP_Basis!$C$23:$C$35,0),MATCH(LMP_BY_NODE!$A31,DA_LMP_Basis!$C$23:$AF$23,0)))</f>
        <v>117.90811843579588</v>
      </c>
      <c r="BK31" s="30">
        <f>ENERGY_PRICING!BM$19*(1+INDEX(DA_LMP_Basis!$C$23:$AF$35,MATCH(LMP_BY_NODE!BK$1,DA_LMP_Basis!$C$23:$C$35,0),MATCH(LMP_BY_NODE!$A31,DA_LMP_Basis!$C$23:$AF$23,0)))</f>
        <v>212.59256481003959</v>
      </c>
      <c r="BL31" s="30">
        <f>ENERGY_PRICING!BN$19*(1+INDEX(DA_LMP_Basis!$C$23:$AF$35,MATCH(LMP_BY_NODE!BL$1,DA_LMP_Basis!$C$23:$C$35,0),MATCH(LMP_BY_NODE!$A31,DA_LMP_Basis!$C$23:$AF$23,0)))</f>
        <v>193.97809239432431</v>
      </c>
      <c r="BM31" s="30">
        <f>ENERGY_PRICING!BO$19*(1+INDEX(DA_LMP_Basis!$C$23:$AF$35,MATCH(LMP_BY_NODE!BM$1,DA_LMP_Basis!$C$23:$C$35,0),MATCH(LMP_BY_NODE!$A31,DA_LMP_Basis!$C$23:$AF$23,0)))</f>
        <v>101.42712772768789</v>
      </c>
      <c r="BN31" s="30">
        <f>ENERGY_PRICING!BP$19*(1+INDEX(DA_LMP_Basis!$C$23:$AF$35,MATCH(LMP_BY_NODE!BN$1,DA_LMP_Basis!$C$23:$C$35,0),MATCH(LMP_BY_NODE!$A31,DA_LMP_Basis!$C$23:$AF$23,0)))</f>
        <v>59.439379951066549</v>
      </c>
      <c r="BO31" s="30">
        <f>ENERGY_PRICING!BQ$19*(1+INDEX(DA_LMP_Basis!$C$23:$AF$35,MATCH(LMP_BY_NODE!BO$1,DA_LMP_Basis!$C$23:$C$35,0),MATCH(LMP_BY_NODE!$A31,DA_LMP_Basis!$C$23:$AF$23,0)))</f>
        <v>45.223705547532674</v>
      </c>
      <c r="BP31" s="30">
        <f>ENERGY_PRICING!BR$19*(1+INDEX(DA_LMP_Basis!$C$23:$AF$35,MATCH(LMP_BY_NODE!BP$1,DA_LMP_Basis!$C$23:$C$35,0),MATCH(LMP_BY_NODE!$A31,DA_LMP_Basis!$C$23:$AF$23,0)))</f>
        <v>48.71761887728136</v>
      </c>
      <c r="BQ31" s="30">
        <f>ENERGY_PRICING!BS$19*(1+INDEX(DA_LMP_Basis!$C$23:$AF$35,MATCH(LMP_BY_NODE!BQ$1,DA_LMP_Basis!$C$23:$C$35,0),MATCH(LMP_BY_NODE!$A31,DA_LMP_Basis!$C$23:$AF$23,0)))</f>
        <v>62.427247484657016</v>
      </c>
      <c r="BR31" s="30">
        <f>ENERGY_PRICING!BT$19*(1+INDEX(DA_LMP_Basis!$C$23:$AF$35,MATCH(LMP_BY_NODE!BR$1,DA_LMP_Basis!$C$23:$C$35,0),MATCH(LMP_BY_NODE!$A31,DA_LMP_Basis!$C$23:$AF$23,0)))</f>
        <v>63.413937306183371</v>
      </c>
      <c r="BS31" s="30">
        <f>ENERGY_PRICING!BU$19*(1+INDEX(DA_LMP_Basis!$C$23:$AF$35,MATCH(LMP_BY_NODE!BS$1,DA_LMP_Basis!$C$23:$C$35,0),MATCH(LMP_BY_NODE!$A31,DA_LMP_Basis!$C$23:$AF$23,0)))</f>
        <v>42.928354387390137</v>
      </c>
      <c r="BT31" s="30">
        <f>ENERGY_PRICING!BV$19*(1+INDEX(DA_LMP_Basis!$C$23:$AF$35,MATCH(LMP_BY_NODE!BT$1,DA_LMP_Basis!$C$23:$C$35,0),MATCH(LMP_BY_NODE!$A31,DA_LMP_Basis!$C$23:$AF$23,0)))</f>
        <v>43.06365862720547</v>
      </c>
      <c r="BU31" s="30">
        <f>ENERGY_PRICING!BW$19*(1+INDEX(DA_LMP_Basis!$C$23:$AF$35,MATCH(LMP_BY_NODE!BU$1,DA_LMP_Basis!$C$23:$C$35,0),MATCH(LMP_BY_NODE!$A31,DA_LMP_Basis!$C$23:$AF$23,0)))</f>
        <v>77.421619897722678</v>
      </c>
      <c r="BV31" s="30">
        <f>ENERGY_PRICING!BX$19*(1+INDEX(DA_LMP_Basis!$C$23:$AF$35,MATCH(LMP_BY_NODE!BV$1,DA_LMP_Basis!$C$23:$C$35,0),MATCH(LMP_BY_NODE!$A31,DA_LMP_Basis!$C$23:$AF$23,0)))</f>
        <v>116.83500590699407</v>
      </c>
      <c r="BW31" s="30">
        <f>ENERGY_PRICING!BY$19*(1+INDEX(DA_LMP_Basis!$C$23:$AF$35,MATCH(LMP_BY_NODE!BW$1,DA_LMP_Basis!$C$23:$C$35,0),MATCH(LMP_BY_NODE!$A31,DA_LMP_Basis!$C$23:$AF$23,0)))</f>
        <v>212.11251202800105</v>
      </c>
      <c r="BX31" s="30">
        <f>ENERGY_PRICING!BZ$19*(1+INDEX(DA_LMP_Basis!$C$23:$AF$35,MATCH(LMP_BY_NODE!BX$1,DA_LMP_Basis!$C$23:$C$35,0),MATCH(LMP_BY_NODE!$A31,DA_LMP_Basis!$C$23:$AF$23,0)))</f>
        <v>193.54007273455102</v>
      </c>
      <c r="BY31" s="30">
        <f>ENERGY_PRICING!CA$19*(1+INDEX(DA_LMP_Basis!$C$23:$AF$35,MATCH(LMP_BY_NODE!BY$1,DA_LMP_Basis!$C$23:$C$35,0),MATCH(LMP_BY_NODE!$A31,DA_LMP_Basis!$C$23:$AF$23,0)))</f>
        <v>100.91377943927648</v>
      </c>
      <c r="BZ31" s="30">
        <f>ENERGY_PRICING!CB$19*(1+INDEX(DA_LMP_Basis!$C$23:$AF$35,MATCH(LMP_BY_NODE!BZ$1,DA_LMP_Basis!$C$23:$C$35,0),MATCH(LMP_BY_NODE!$A31,DA_LMP_Basis!$C$23:$AF$23,0)))</f>
        <v>58.662434448687847</v>
      </c>
      <c r="CA31" s="30">
        <f>ENERGY_PRICING!CC$19*(1+INDEX(DA_LMP_Basis!$C$23:$AF$35,MATCH(LMP_BY_NODE!CA$1,DA_LMP_Basis!$C$23:$C$35,0),MATCH(LMP_BY_NODE!$A31,DA_LMP_Basis!$C$23:$AF$23,0)))</f>
        <v>44.632576322177691</v>
      </c>
      <c r="CB31" s="30">
        <f>ENERGY_PRICING!CD$19*(1+INDEX(DA_LMP_Basis!$C$23:$AF$35,MATCH(LMP_BY_NODE!CB$1,DA_LMP_Basis!$C$23:$C$35,0),MATCH(LMP_BY_NODE!$A31,DA_LMP_Basis!$C$23:$AF$23,0)))</f>
        <v>48.08081992506375</v>
      </c>
      <c r="CC31" s="30">
        <f>ENERGY_PRICING!CE$19*(1+INDEX(DA_LMP_Basis!$C$23:$AF$35,MATCH(LMP_BY_NODE!CC$1,DA_LMP_Basis!$C$23:$C$35,0),MATCH(LMP_BY_NODE!$A31,DA_LMP_Basis!$C$23:$AF$23,0)))</f>
        <v>61.611246893819491</v>
      </c>
      <c r="CD31" s="30">
        <f>ENERGY_PRICING!CF$19*(1+INDEX(DA_LMP_Basis!$C$23:$AF$35,MATCH(LMP_BY_NODE!CD$1,DA_LMP_Basis!$C$23:$C$35,0),MATCH(LMP_BY_NODE!$A31,DA_LMP_Basis!$C$23:$AF$23,0)))</f>
        <v>62.585039470796715</v>
      </c>
      <c r="CE31" s="30">
        <f>ENERGY_PRICING!CG$19*(1+INDEX(DA_LMP_Basis!$C$23:$AF$35,MATCH(LMP_BY_NODE!CE$1,DA_LMP_Basis!$C$23:$C$35,0),MATCH(LMP_BY_NODE!$A31,DA_LMP_Basis!$C$23:$AF$23,0)))</f>
        <v>42.367228213239947</v>
      </c>
      <c r="CF31" s="30">
        <f>ENERGY_PRICING!CH$19*(1+INDEX(DA_LMP_Basis!$C$23:$AF$35,MATCH(LMP_BY_NODE!CF$1,DA_LMP_Basis!$C$23:$C$35,0),MATCH(LMP_BY_NODE!$A31,DA_LMP_Basis!$C$23:$AF$23,0)))</f>
        <v>42.500763860908734</v>
      </c>
      <c r="CG31" s="30">
        <f>ENERGY_PRICING!CI$19*(1+INDEX(DA_LMP_Basis!$C$23:$AF$35,MATCH(LMP_BY_NODE!CG$1,DA_LMP_Basis!$C$23:$C$35,0),MATCH(LMP_BY_NODE!$A31,DA_LMP_Basis!$C$23:$AF$23,0)))</f>
        <v>77.109119689895905</v>
      </c>
      <c r="CH31" s="30">
        <f>ENERGY_PRICING!CJ$19*(1+INDEX(DA_LMP_Basis!$C$23:$AF$35,MATCH(LMP_BY_NODE!CH$1,DA_LMP_Basis!$C$23:$C$35,0),MATCH(LMP_BY_NODE!$A31,DA_LMP_Basis!$C$23:$AF$23,0)))</f>
        <v>116.39323918073877</v>
      </c>
      <c r="CI31" s="30">
        <f>ENERGY_PRICING!CK$19*(1+INDEX(DA_LMP_Basis!$C$23:$AF$35,MATCH(LMP_BY_NODE!CI$1,DA_LMP_Basis!$C$23:$C$35,0),MATCH(LMP_BY_NODE!$A31,DA_LMP_Basis!$C$23:$AF$23,0)))</f>
        <v>213.91144688919795</v>
      </c>
      <c r="CJ31" s="30">
        <f>ENERGY_PRICING!CL$19*(1+INDEX(DA_LMP_Basis!$C$23:$AF$35,MATCH(LMP_BY_NODE!CJ$1,DA_LMP_Basis!$C$23:$C$35,0),MATCH(LMP_BY_NODE!$A31,DA_LMP_Basis!$C$23:$AF$23,0)))</f>
        <v>195.18149398100164</v>
      </c>
      <c r="CK31" s="30">
        <f>ENERGY_PRICING!CM$19*(1+INDEX(DA_LMP_Basis!$C$23:$AF$35,MATCH(LMP_BY_NODE!CK$1,DA_LMP_Basis!$C$23:$C$35,0),MATCH(LMP_BY_NODE!$A31,DA_LMP_Basis!$C$23:$AF$23,0)))</f>
        <v>102.83748484524773</v>
      </c>
      <c r="CL31" s="30">
        <f>ENERGY_PRICING!CN$19*(1+INDEX(DA_LMP_Basis!$C$23:$AF$35,MATCH(LMP_BY_NODE!CL$1,DA_LMP_Basis!$C$23:$C$35,0),MATCH(LMP_BY_NODE!$A31,DA_LMP_Basis!$C$23:$AF$23,0)))</f>
        <v>61.573935853895868</v>
      </c>
      <c r="CM31" s="30">
        <f>ENERGY_PRICING!CO$19*(1+INDEX(DA_LMP_Basis!$C$23:$AF$35,MATCH(LMP_BY_NODE!CM$1,DA_LMP_Basis!$C$23:$C$35,0),MATCH(LMP_BY_NODE!$A31,DA_LMP_Basis!$C$23:$AF$23,0)))</f>
        <v>46.847755591523232</v>
      </c>
      <c r="CN31" s="30">
        <f>ENERGY_PRICING!CP$19*(1+INDEX(DA_LMP_Basis!$C$23:$AF$35,MATCH(LMP_BY_NODE!CN$1,DA_LMP_Basis!$C$23:$C$35,0),MATCH(LMP_BY_NODE!$A31,DA_LMP_Basis!$C$23:$AF$23,0)))</f>
        <v>50.467140508090772</v>
      </c>
      <c r="CO31" s="30">
        <f>ENERGY_PRICING!CQ$19*(1+INDEX(DA_LMP_Basis!$C$23:$AF$35,MATCH(LMP_BY_NODE!CO$1,DA_LMP_Basis!$C$23:$C$35,0),MATCH(LMP_BY_NODE!$A31,DA_LMP_Basis!$C$23:$AF$23,0)))</f>
        <v>64.669102122532834</v>
      </c>
      <c r="CP31" s="30">
        <f>ENERGY_PRICING!CR$19*(1+INDEX(DA_LMP_Basis!$C$23:$AF$35,MATCH(LMP_BY_NODE!CP$1,DA_LMP_Basis!$C$23:$C$35,0),MATCH(LMP_BY_NODE!$A31,DA_LMP_Basis!$C$23:$AF$23,0)))</f>
        <v>65.691225432506315</v>
      </c>
      <c r="CQ31" s="30">
        <f>ENERGY_PRICING!CS$19*(1+INDEX(DA_LMP_Basis!$C$23:$AF$35,MATCH(LMP_BY_NODE!CQ$1,DA_LMP_Basis!$C$23:$C$35,0),MATCH(LMP_BY_NODE!$A31,DA_LMP_Basis!$C$23:$AF$23,0)))</f>
        <v>44.469974981881357</v>
      </c>
      <c r="CR31" s="30">
        <f>ENERGY_PRICING!CT$19*(1+INDEX(DA_LMP_Basis!$C$23:$AF$35,MATCH(LMP_BY_NODE!CR$1,DA_LMP_Basis!$C$23:$C$35,0),MATCH(LMP_BY_NODE!$A31,DA_LMP_Basis!$C$23:$AF$23,0)))</f>
        <v>44.61013819674006</v>
      </c>
      <c r="CS31" s="30">
        <f>ENERGY_PRICING!CU$19*(1+INDEX(DA_LMP_Basis!$C$23:$AF$35,MATCH(LMP_BY_NODE!CS$1,DA_LMP_Basis!$C$23:$C$35,0),MATCH(LMP_BY_NODE!$A31,DA_LMP_Basis!$C$23:$AF$23,0)))</f>
        <v>78.280173246972709</v>
      </c>
      <c r="CT31" s="30">
        <f>ENERGY_PRICING!CV$19*(1+INDEX(DA_LMP_Basis!$C$23:$AF$35,MATCH(LMP_BY_NODE!CT$1,DA_LMP_Basis!$C$23:$C$35,0),MATCH(LMP_BY_NODE!$A31,DA_LMP_Basis!$C$23:$AF$23,0)))</f>
        <v>118.04870206755463</v>
      </c>
      <c r="CU31" s="30">
        <f>ENERGY_PRICING!CW$19*(1+INDEX(DA_LMP_Basis!$C$23:$AF$35,MATCH(LMP_BY_NODE!CU$1,DA_LMP_Basis!$C$23:$C$35,0),MATCH(LMP_BY_NODE!$A31,DA_LMP_Basis!$C$23:$AF$23,0)))</f>
        <v>215.42266906023221</v>
      </c>
      <c r="CV31" s="30">
        <f>ENERGY_PRICING!CX$19*(1+INDEX(DA_LMP_Basis!$C$23:$AF$35,MATCH(LMP_BY_NODE!CV$1,DA_LMP_Basis!$C$23:$C$35,0),MATCH(LMP_BY_NODE!$A31,DA_LMP_Basis!$C$23:$AF$23,0)))</f>
        <v>196.56039448104107</v>
      </c>
      <c r="CW31" s="30">
        <f>ENERGY_PRICING!CY$19*(1+INDEX(DA_LMP_Basis!$C$23:$AF$35,MATCH(LMP_BY_NODE!CW$1,DA_LMP_Basis!$C$23:$C$35,0),MATCH(LMP_BY_NODE!$A31,DA_LMP_Basis!$C$23:$AF$23,0)))</f>
        <v>104.45352238098594</v>
      </c>
      <c r="CX31" s="30">
        <f>ENERGY_PRICING!CZ$19*(1+INDEX(DA_LMP_Basis!$C$23:$AF$35,MATCH(LMP_BY_NODE!CX$1,DA_LMP_Basis!$C$23:$C$35,0),MATCH(LMP_BY_NODE!$A31,DA_LMP_Basis!$C$23:$AF$23,0)))</f>
        <v>64.019786212046341</v>
      </c>
      <c r="CY31" s="30">
        <f>ENERGY_PRICING!DA$19*(1+INDEX(DA_LMP_Basis!$C$23:$AF$35,MATCH(LMP_BY_NODE!CY$1,DA_LMP_Basis!$C$23:$C$35,0),MATCH(LMP_BY_NODE!$A31,DA_LMP_Basis!$C$23:$AF$23,0)))</f>
        <v>48.708650111307648</v>
      </c>
      <c r="CZ31" s="30">
        <f>ENERGY_PRICING!DB$19*(1+INDEX(DA_LMP_Basis!$C$23:$AF$35,MATCH(LMP_BY_NODE!CZ$1,DA_LMP_Basis!$C$23:$C$35,0),MATCH(LMP_BY_NODE!$A31,DA_LMP_Basis!$C$23:$AF$23,0)))</f>
        <v>52.471804851449185</v>
      </c>
      <c r="DA31" s="30">
        <f>ENERGY_PRICING!DC$19*(1+INDEX(DA_LMP_Basis!$C$23:$AF$35,MATCH(LMP_BY_NODE!DA$1,DA_LMP_Basis!$C$23:$C$35,0),MATCH(LMP_BY_NODE!$A31,DA_LMP_Basis!$C$23:$AF$23,0)))</f>
        <v>67.237899201916832</v>
      </c>
      <c r="DB31" s="30">
        <f>ENERGY_PRICING!DD$19*(1+INDEX(DA_LMP_Basis!$C$23:$AF$35,MATCH(LMP_BY_NODE!DB$1,DA_LMP_Basis!$C$23:$C$35,0),MATCH(LMP_BY_NODE!$A31,DA_LMP_Basis!$C$23:$AF$23,0)))</f>
        <v>68.300623467945897</v>
      </c>
      <c r="DC31" s="30">
        <f>ENERGY_PRICING!DE$19*(1+INDEX(DA_LMP_Basis!$C$23:$AF$35,MATCH(LMP_BY_NODE!DC$1,DA_LMP_Basis!$C$23:$C$35,0),MATCH(LMP_BY_NODE!$A31,DA_LMP_Basis!$C$23:$AF$23,0)))</f>
        <v>46.23641889565782</v>
      </c>
      <c r="DD31" s="30">
        <f>ENERGY_PRICING!DF$19*(1+INDEX(DA_LMP_Basis!$C$23:$AF$35,MATCH(LMP_BY_NODE!DD$1,DA_LMP_Basis!$C$23:$C$35,0),MATCH(LMP_BY_NODE!$A31,DA_LMP_Basis!$C$23:$AF$23,0)))</f>
        <v>46.382149697589</v>
      </c>
      <c r="DE31" s="30">
        <f>ENERGY_PRICING!DG$19*(1+INDEX(DA_LMP_Basis!$C$23:$AF$35,MATCH(LMP_BY_NODE!DE$1,DA_LMP_Basis!$C$23:$C$35,0),MATCH(LMP_BY_NODE!$A31,DA_LMP_Basis!$C$23:$AF$23,0)))</f>
        <v>79.26393432531745</v>
      </c>
      <c r="DF31" s="30">
        <f>ENERGY_PRICING!DH$19*(1+INDEX(DA_LMP_Basis!$C$23:$AF$35,MATCH(LMP_BY_NODE!DF$1,DA_LMP_Basis!$C$23:$C$35,0),MATCH(LMP_BY_NODE!$A31,DA_LMP_Basis!$C$23:$AF$23,0)))</f>
        <v>119.43939845787079</v>
      </c>
      <c r="DG31" s="30">
        <f>ENERGY_PRICING!DI$19*(1+INDEX(DA_LMP_Basis!$C$23:$AF$35,MATCH(LMP_BY_NODE!DG$1,DA_LMP_Basis!$C$23:$C$35,0),MATCH(LMP_BY_NODE!$A31,DA_LMP_Basis!$C$23:$AF$23,0)))</f>
        <v>217.73867111927859</v>
      </c>
      <c r="DH31" s="30">
        <f>ENERGY_PRICING!DJ$19*(1+INDEX(DA_LMP_Basis!$C$23:$AF$35,MATCH(LMP_BY_NODE!DH$1,DA_LMP_Basis!$C$23:$C$35,0),MATCH(LMP_BY_NODE!$A31,DA_LMP_Basis!$C$23:$AF$23,0)))</f>
        <v>198.67360884390732</v>
      </c>
      <c r="DI31" s="30">
        <f>ENERGY_PRICING!DK$19*(1+INDEX(DA_LMP_Basis!$C$23:$AF$35,MATCH(LMP_BY_NODE!DI$1,DA_LMP_Basis!$C$23:$C$35,0),MATCH(LMP_BY_NODE!$A31,DA_LMP_Basis!$C$23:$AF$23,0)))</f>
        <v>106.9301577374567</v>
      </c>
      <c r="DJ31" s="30">
        <f>ENERGY_PRICING!DL$19*(1+INDEX(DA_LMP_Basis!$C$23:$AF$35,MATCH(LMP_BY_NODE!DJ$1,DA_LMP_Basis!$C$23:$C$35,0),MATCH(LMP_BY_NODE!$A31,DA_LMP_Basis!$C$23:$AF$23,0)))</f>
        <v>67.768139415281141</v>
      </c>
      <c r="DK31" s="30">
        <f>ENERGY_PRICING!DM$19*(1+INDEX(DA_LMP_Basis!$C$23:$AF$35,MATCH(LMP_BY_NODE!DK$1,DA_LMP_Basis!$C$23:$C$35,0),MATCH(LMP_BY_NODE!$A31,DA_LMP_Basis!$C$23:$AF$23,0)))</f>
        <v>51.560537558498289</v>
      </c>
      <c r="DL31" s="30">
        <f>ENERGY_PRICING!DN$19*(1+INDEX(DA_LMP_Basis!$C$23:$AF$35,MATCH(LMP_BY_NODE!DL$1,DA_LMP_Basis!$C$23:$C$35,0),MATCH(LMP_BY_NODE!$A31,DA_LMP_Basis!$C$23:$AF$23,0)))</f>
        <v>55.544024698341332</v>
      </c>
      <c r="DM31" s="30">
        <f>ENERGY_PRICING!DO$19*(1+INDEX(DA_LMP_Basis!$C$23:$AF$35,MATCH(LMP_BY_NODE!DM$1,DA_LMP_Basis!$C$23:$C$35,0),MATCH(LMP_BY_NODE!$A31,DA_LMP_Basis!$C$23:$AF$23,0)))</f>
        <v>71.174672655322397</v>
      </c>
      <c r="DN31" s="30">
        <f>ENERGY_PRICING!DP$19*(1+INDEX(DA_LMP_Basis!$C$23:$AF$35,MATCH(LMP_BY_NODE!DN$1,DA_LMP_Basis!$C$23:$C$35,0),MATCH(LMP_BY_NODE!$A31,DA_LMP_Basis!$C$23:$AF$23,0)))</f>
        <v>72.29961933948843</v>
      </c>
      <c r="DO31" s="30">
        <f>ENERGY_PRICING!DQ$19*(1+INDEX(DA_LMP_Basis!$C$23:$AF$35,MATCH(LMP_BY_NODE!DO$1,DA_LMP_Basis!$C$23:$C$35,0),MATCH(LMP_BY_NODE!$A31,DA_LMP_Basis!$C$23:$AF$23,0)))</f>
        <v>48.94355740904814</v>
      </c>
      <c r="DP31" s="30">
        <f>ENERGY_PRICING!DR$19*(1+INDEX(DA_LMP_Basis!$C$23:$AF$35,MATCH(LMP_BY_NODE!DP$1,DA_LMP_Basis!$C$23:$C$35,0),MATCH(LMP_BY_NODE!$A31,DA_LMP_Basis!$C$23:$AF$23,0)))</f>
        <v>49.097820737414501</v>
      </c>
      <c r="DQ31" s="30">
        <f>ENERGY_PRICING!DS$19*(1+INDEX(DA_LMP_Basis!$C$23:$AF$35,MATCH(LMP_BY_NODE!DQ$1,DA_LMP_Basis!$C$23:$C$35,0),MATCH(LMP_BY_NODE!$A31,DA_LMP_Basis!$C$23:$AF$23,0)))</f>
        <v>80.771583383626833</v>
      </c>
      <c r="DR31" s="30">
        <f>ENERGY_PRICING!DT$19*(1+INDEX(DA_LMP_Basis!$C$23:$AF$35,MATCH(LMP_BY_NODE!DR$1,DA_LMP_Basis!$C$23:$C$35,0),MATCH(LMP_BY_NODE!$A31,DA_LMP_Basis!$C$23:$AF$23,0)))</f>
        <v>121.57069044472429</v>
      </c>
      <c r="DS31" s="30">
        <f>ENERGY_PRICING!DU$19*(1+INDEX(DA_LMP_Basis!$C$23:$AF$35,MATCH(LMP_BY_NODE!DS$1,DA_LMP_Basis!$C$23:$C$35,0),MATCH(LMP_BY_NODE!$A31,DA_LMP_Basis!$C$23:$AF$23,0)))</f>
        <v>220.41174775815065</v>
      </c>
      <c r="DT31" s="30">
        <f>ENERGY_PRICING!DV$19*(1+INDEX(DA_LMP_Basis!$C$23:$AF$35,MATCH(LMP_BY_NODE!DT$1,DA_LMP_Basis!$C$23:$C$35,0),MATCH(LMP_BY_NODE!$A31,DA_LMP_Basis!$C$23:$AF$23,0)))</f>
        <v>201.11263255903842</v>
      </c>
      <c r="DU31" s="30">
        <f>ENERGY_PRICING!DW$19*(1+INDEX(DA_LMP_Basis!$C$23:$AF$35,MATCH(LMP_BY_NODE!DU$1,DA_LMP_Basis!$C$23:$C$35,0),MATCH(LMP_BY_NODE!$A31,DA_LMP_Basis!$C$23:$AF$23,0)))</f>
        <v>109.78863365656382</v>
      </c>
      <c r="DV31" s="30">
        <f>ENERGY_PRICING!DX$19*(1+INDEX(DA_LMP_Basis!$C$23:$AF$35,MATCH(LMP_BY_NODE!DV$1,DA_LMP_Basis!$C$23:$C$35,0),MATCH(LMP_BY_NODE!$A31,DA_LMP_Basis!$C$23:$AF$23,0)))</f>
        <v>72.094403005018151</v>
      </c>
      <c r="DW31" s="30">
        <f>ENERGY_PRICING!DY$19*(1+INDEX(DA_LMP_Basis!$C$23:$AF$35,MATCH(LMP_BY_NODE!DW$1,DA_LMP_Basis!$C$23:$C$35,0),MATCH(LMP_BY_NODE!$A31,DA_LMP_Basis!$C$23:$AF$23,0)))</f>
        <v>54.852120863444391</v>
      </c>
      <c r="DX31" s="30">
        <f>ENERGY_PRICING!DZ$19*(1+INDEX(DA_LMP_Basis!$C$23:$AF$35,MATCH(LMP_BY_NODE!DX$1,DA_LMP_Basis!$C$23:$C$35,0),MATCH(LMP_BY_NODE!$A31,DA_LMP_Basis!$C$23:$AF$23,0)))</f>
        <v>59.089910622807231</v>
      </c>
      <c r="DY31" s="30">
        <f>ENERGY_PRICING!EA$19*(1+INDEX(DA_LMP_Basis!$C$23:$AF$35,MATCH(LMP_BY_NODE!DY$1,DA_LMP_Basis!$C$23:$C$35,0),MATCH(LMP_BY_NODE!$A31,DA_LMP_Basis!$C$23:$AF$23,0)))</f>
        <v>75.718406591018137</v>
      </c>
      <c r="DZ31" s="30">
        <f>ENERGY_PRICING!EB$19*(1+INDEX(DA_LMP_Basis!$C$23:$AF$35,MATCH(LMP_BY_NODE!DZ$1,DA_LMP_Basis!$C$23:$C$35,0),MATCH(LMP_BY_NODE!$A31,DA_LMP_Basis!$C$23:$AF$23,0)))</f>
        <v>76.91516896795801</v>
      </c>
      <c r="EA31" s="30">
        <f>ENERGY_PRICING!EC$19*(1+INDEX(DA_LMP_Basis!$C$23:$AF$35,MATCH(LMP_BY_NODE!EA$1,DA_LMP_Basis!$C$23:$C$35,0),MATCH(LMP_BY_NODE!$A31,DA_LMP_Basis!$C$23:$AF$23,0)))</f>
        <v>52.068074803179549</v>
      </c>
      <c r="EB31" s="30">
        <f>ENERGY_PRICING!ED$19*(1+INDEX(DA_LMP_Basis!$C$23:$AF$35,MATCH(LMP_BY_NODE!EB$1,DA_LMP_Basis!$C$23:$C$35,0),MATCH(LMP_BY_NODE!$A31,DA_LMP_Basis!$C$23:$AF$23,0)))</f>
        <v>52.232186178526419</v>
      </c>
      <c r="EC31" s="30">
        <f>ENERGY_PRICING!EE$19*(1+INDEX(DA_LMP_Basis!$C$23:$AF$35,MATCH(LMP_BY_NODE!EC$1,DA_LMP_Basis!$C$23:$C$35,0),MATCH(LMP_BY_NODE!$A31,DA_LMP_Basis!$C$23:$AF$23,0)))</f>
        <v>82.511677465859108</v>
      </c>
      <c r="ED31" s="30">
        <f>ENERGY_PRICING!EF$19*(1+INDEX(DA_LMP_Basis!$C$23:$AF$35,MATCH(LMP_BY_NODE!ED$1,DA_LMP_Basis!$C$23:$C$35,0),MATCH(LMP_BY_NODE!$A31,DA_LMP_Basis!$C$23:$AF$23,0)))</f>
        <v>124.03057894025487</v>
      </c>
      <c r="EE31" s="30">
        <f>ENERGY_PRICING!EG$19*(1+INDEX(DA_LMP_Basis!$C$23:$AF$35,MATCH(LMP_BY_NODE!EE$1,DA_LMP_Basis!$C$23:$C$35,0),MATCH(LMP_BY_NODE!$A31,DA_LMP_Basis!$C$23:$AF$23,0)))</f>
        <v>221.69537087673027</v>
      </c>
      <c r="EF31" s="30">
        <f>ENERGY_PRICING!EH$19*(1+INDEX(DA_LMP_Basis!$C$23:$AF$35,MATCH(LMP_BY_NODE!EF$1,DA_LMP_Basis!$C$23:$C$35,0),MATCH(LMP_BY_NODE!$A31,DA_LMP_Basis!$C$23:$AF$23,0)))</f>
        <v>202.28386243774003</v>
      </c>
      <c r="EG31" s="30">
        <f>ENERGY_PRICING!EI$19*(1+INDEX(DA_LMP_Basis!$C$23:$AF$35,MATCH(LMP_BY_NODE!EG$1,DA_LMP_Basis!$C$23:$C$35,0),MATCH(LMP_BY_NODE!$A31,DA_LMP_Basis!$C$23:$AF$23,0)))</f>
        <v>111.16128632215192</v>
      </c>
      <c r="EH31" s="30">
        <f>ENERGY_PRICING!EJ$19*(1+INDEX(DA_LMP_Basis!$C$23:$AF$35,MATCH(LMP_BY_NODE!EH$1,DA_LMP_Basis!$C$23:$C$35,0),MATCH(LMP_BY_NODE!$A31,DA_LMP_Basis!$C$23:$AF$23,0)))</f>
        <v>74.171893743629767</v>
      </c>
      <c r="EI31" s="30">
        <f>ENERGY_PRICING!EK$19*(1+INDEX(DA_LMP_Basis!$C$23:$AF$35,MATCH(LMP_BY_NODE!EI$1,DA_LMP_Basis!$C$23:$C$35,0),MATCH(LMP_BY_NODE!$A31,DA_LMP_Basis!$C$23:$AF$23,0)))</f>
        <v>56.432753594102806</v>
      </c>
      <c r="EJ31" s="30">
        <f>ENERGY_PRICING!EL$19*(1+INDEX(DA_LMP_Basis!$C$23:$AF$35,MATCH(LMP_BY_NODE!EJ$1,DA_LMP_Basis!$C$23:$C$35,0),MATCH(LMP_BY_NODE!$A31,DA_LMP_Basis!$C$23:$AF$23,0)))</f>
        <v>60.792660586014847</v>
      </c>
      <c r="EK31" s="30">
        <f>ENERGY_PRICING!EM$19*(1+INDEX(DA_LMP_Basis!$C$23:$AF$35,MATCH(LMP_BY_NODE!EK$1,DA_LMP_Basis!$C$23:$C$35,0),MATCH(LMP_BY_NODE!$A31,DA_LMP_Basis!$C$23:$AF$23,0)))</f>
        <v>77.900327542972192</v>
      </c>
      <c r="EL31" s="30">
        <f>ENERGY_PRICING!EN$19*(1+INDEX(DA_LMP_Basis!$C$23:$AF$35,MATCH(LMP_BY_NODE!EL$1,DA_LMP_Basis!$C$23:$C$35,0),MATCH(LMP_BY_NODE!$A31,DA_LMP_Basis!$C$23:$AF$23,0)))</f>
        <v>79.131576130363641</v>
      </c>
      <c r="EM31" s="30">
        <f>ENERGY_PRICING!EO$19*(1+INDEX(DA_LMP_Basis!$C$23:$AF$35,MATCH(LMP_BY_NODE!EM$1,DA_LMP_Basis!$C$23:$C$35,0),MATCH(LMP_BY_NODE!$A31,DA_LMP_Basis!$C$23:$AF$23,0)))</f>
        <v>53.568481751183718</v>
      </c>
      <c r="EN31" s="30">
        <f>ENERGY_PRICING!EP$19*(1+INDEX(DA_LMP_Basis!$C$23:$AF$35,MATCH(LMP_BY_NODE!EN$1,DA_LMP_Basis!$C$23:$C$35,0),MATCH(LMP_BY_NODE!$A31,DA_LMP_Basis!$C$23:$AF$23,0)))</f>
        <v>53.73732220185645</v>
      </c>
      <c r="EO31" s="30">
        <f>ENERGY_PRICING!EQ$19*(1+INDEX(DA_LMP_Basis!$C$23:$AF$35,MATCH(LMP_BY_NODE!EO$1,DA_LMP_Basis!$C$23:$C$35,0),MATCH(LMP_BY_NODE!$A31,DA_LMP_Basis!$C$23:$AF$23,0)))</f>
        <v>83.347278271303807</v>
      </c>
      <c r="EP31" s="30">
        <f>ENERGY_PRICING!ER$19*(1+INDEX(DA_LMP_Basis!$C$23:$AF$35,MATCH(LMP_BY_NODE!EP$1,DA_LMP_Basis!$C$23:$C$35,0),MATCH(LMP_BY_NODE!$A31,DA_LMP_Basis!$C$23:$AF$23,0)))</f>
        <v>125.21182817795854</v>
      </c>
      <c r="EQ31" s="30">
        <f>ENERGY_PRICING!ES$19*(1+INDEX(DA_LMP_Basis!$C$23:$AF$35,MATCH(LMP_BY_NODE!EQ$1,DA_LMP_Basis!$C$23:$C$35,0),MATCH(LMP_BY_NODE!$A31,DA_LMP_Basis!$C$23:$AF$23,0)))</f>
        <v>223.71579280905499</v>
      </c>
      <c r="ER31" s="30">
        <f>ENERGY_PRICING!ET$19*(1+INDEX(DA_LMP_Basis!$C$23:$AF$35,MATCH(LMP_BY_NODE!ER$1,DA_LMP_Basis!$C$23:$C$35,0),MATCH(LMP_BY_NODE!$A31,DA_LMP_Basis!$C$23:$AF$23,0)))</f>
        <v>204.12737748547559</v>
      </c>
      <c r="ES31" s="30">
        <f>ENERGY_PRICING!EU$19*(1+INDEX(DA_LMP_Basis!$C$23:$AF$35,MATCH(LMP_BY_NODE!ES$1,DA_LMP_Basis!$C$23:$C$35,0),MATCH(LMP_BY_NODE!$A31,DA_LMP_Basis!$C$23:$AF$23,0)))</f>
        <v>113.32184070207541</v>
      </c>
      <c r="ET31" s="30">
        <f>ENERGY_PRICING!EV$19*(1+INDEX(DA_LMP_Basis!$C$23:$AF$35,MATCH(LMP_BY_NODE!ET$1,DA_LMP_Basis!$C$23:$C$35,0),MATCH(LMP_BY_NODE!$A31,DA_LMP_Basis!$C$23:$AF$23,0)))</f>
        <v>77.441862780286684</v>
      </c>
      <c r="EU31" s="30">
        <f>ENERGY_PRICING!EW$19*(1+INDEX(DA_LMP_Basis!$C$23:$AF$35,MATCH(LMP_BY_NODE!EU$1,DA_LMP_Basis!$C$23:$C$35,0),MATCH(LMP_BY_NODE!$A31,DA_LMP_Basis!$C$23:$AF$23,0)))</f>
        <v>58.920668457701041</v>
      </c>
      <c r="EV31" s="30">
        <f>ENERGY_PRICING!EX$19*(1+INDEX(DA_LMP_Basis!$C$23:$AF$35,MATCH(LMP_BY_NODE!EV$1,DA_LMP_Basis!$C$23:$C$35,0),MATCH(LMP_BY_NODE!$A31,DA_LMP_Basis!$C$23:$AF$23,0)))</f>
        <v>63.472787892179724</v>
      </c>
      <c r="EW31" s="30">
        <f>ENERGY_PRICING!EY$19*(1+INDEX(DA_LMP_Basis!$C$23:$AF$35,MATCH(LMP_BY_NODE!EW$1,DA_LMP_Basis!$C$23:$C$35,0),MATCH(LMP_BY_NODE!$A31,DA_LMP_Basis!$C$23:$AF$23,0)))</f>
        <v>81.334669665763528</v>
      </c>
      <c r="EX31" s="30">
        <f>ENERGY_PRICING!EZ$19*(1+INDEX(DA_LMP_Basis!$C$23:$AF$35,MATCH(LMP_BY_NODE!EX$1,DA_LMP_Basis!$C$23:$C$35,0),MATCH(LMP_BY_NODE!$A31,DA_LMP_Basis!$C$23:$AF$23,0)))</f>
        <v>82.620199525399599</v>
      </c>
      <c r="EY31" s="30">
        <f>ENERGY_PRICING!FA$19*(1+INDEX(DA_LMP_Basis!$C$23:$AF$35,MATCH(LMP_BY_NODE!EY$1,DA_LMP_Basis!$C$23:$C$35,0),MATCH(LMP_BY_NODE!$A31,DA_LMP_Basis!$C$23:$AF$23,0)))</f>
        <v>55.930121286403704</v>
      </c>
      <c r="EZ31" s="30">
        <f>ENERGY_PRICING!FB$19*(1+INDEX(DA_LMP_Basis!$C$23:$AF$35,MATCH(LMP_BY_NODE!EZ$1,DA_LMP_Basis!$C$23:$C$35,0),MATCH(LMP_BY_NODE!$A31,DA_LMP_Basis!$C$23:$AF$23,0)))</f>
        <v>56.106405298484525</v>
      </c>
      <c r="FA31" s="30">
        <f>ENERGY_PRICING!FC$19*(1+INDEX(DA_LMP_Basis!$C$23:$AF$35,MATCH(LMP_BY_NODE!FA$1,DA_LMP_Basis!$C$23:$C$35,0),MATCH(LMP_BY_NODE!$A31,DA_LMP_Basis!$C$23:$AF$23,0)))</f>
        <v>84.662513381634966</v>
      </c>
      <c r="FB31" s="30">
        <f>ENERGY_PRICING!FD$19*(1+INDEX(DA_LMP_Basis!$C$23:$AF$35,MATCH(LMP_BY_NODE!FB$1,DA_LMP_Basis!$C$23:$C$35,0),MATCH(LMP_BY_NODE!$A31,DA_LMP_Basis!$C$23:$AF$23,0)))</f>
        <v>127.07111369007929</v>
      </c>
      <c r="FC31" s="30">
        <f>ENERGY_PRICING!FE$19*(1+INDEX(DA_LMP_Basis!$C$23:$AF$35,MATCH(LMP_BY_NODE!FC$1,DA_LMP_Basis!$C$23:$C$35,0),MATCH(LMP_BY_NODE!$A31,DA_LMP_Basis!$C$23:$AF$23,0)))</f>
        <v>225.18340690316222</v>
      </c>
      <c r="FD31" s="30">
        <f>ENERGY_PRICING!FF$19*(1+INDEX(DA_LMP_Basis!$C$23:$AF$35,MATCH(LMP_BY_NODE!FD$1,DA_LMP_Basis!$C$23:$C$35,0),MATCH(LMP_BY_NODE!$A31,DA_LMP_Basis!$C$23:$AF$23,0)))</f>
        <v>205.46648820461255</v>
      </c>
      <c r="FE31" s="30">
        <f>ENERGY_PRICING!FG$19*(1+INDEX(DA_LMP_Basis!$C$23:$AF$35,MATCH(LMP_BY_NODE!FE$1,DA_LMP_Basis!$C$23:$C$35,0),MATCH(LMP_BY_NODE!$A31,DA_LMP_Basis!$C$23:$AF$23,0)))</f>
        <v>114.89124559138597</v>
      </c>
      <c r="FF31" s="30">
        <f>ENERGY_PRICING!FH$19*(1+INDEX(DA_LMP_Basis!$C$23:$AF$35,MATCH(LMP_BY_NODE!FF$1,DA_LMP_Basis!$C$23:$C$35,0),MATCH(LMP_BY_NODE!$A31,DA_LMP_Basis!$C$23:$AF$23,0)))</f>
        <v>79.81713527595295</v>
      </c>
      <c r="FG31" s="30">
        <f>ENERGY_PRICING!FI$19*(1+INDEX(DA_LMP_Basis!$C$23:$AF$35,MATCH(LMP_BY_NODE!FG$1,DA_LMP_Basis!$C$23:$C$35,0),MATCH(LMP_BY_NODE!$A31,DA_LMP_Basis!$C$23:$AF$23,0)))</f>
        <v>60.727864697426234</v>
      </c>
      <c r="FH31" s="30">
        <f>ENERGY_PRICING!FJ$19*(1+INDEX(DA_LMP_Basis!$C$23:$AF$35,MATCH(LMP_BY_NODE!FH$1,DA_LMP_Basis!$C$23:$C$35,0),MATCH(LMP_BY_NODE!$A31,DA_LMP_Basis!$C$23:$AF$23,0)))</f>
        <v>65.41960530966999</v>
      </c>
      <c r="FI31" s="30">
        <f>ENERGY_PRICING!FK$19*(1+INDEX(DA_LMP_Basis!$C$23:$AF$35,MATCH(LMP_BY_NODE!FI$1,DA_LMP_Basis!$C$23:$C$35,0),MATCH(LMP_BY_NODE!$A31,DA_LMP_Basis!$C$23:$AF$23,0)))</f>
        <v>83.829341111739737</v>
      </c>
      <c r="FJ31" s="30">
        <f>ENERGY_PRICING!FL$19*(1+INDEX(DA_LMP_Basis!$C$23:$AF$35,MATCH(LMP_BY_NODE!FJ$1,DA_LMP_Basis!$C$23:$C$35,0),MATCH(LMP_BY_NODE!$A31,DA_LMP_Basis!$C$23:$AF$23,0)))</f>
        <v>85.15430033952795</v>
      </c>
      <c r="FK31" s="30">
        <f>ENERGY_PRICING!FM$19*(1+INDEX(DA_LMP_Basis!$C$23:$AF$35,MATCH(LMP_BY_NODE!FK$1,DA_LMP_Basis!$C$23:$C$35,0),MATCH(LMP_BY_NODE!$A31,DA_LMP_Basis!$C$23:$AF$23,0)))</f>
        <v>57.645592402430253</v>
      </c>
      <c r="FL31" s="30">
        <f>ENERGY_PRICING!FN$19*(1+INDEX(DA_LMP_Basis!$C$23:$AF$35,MATCH(LMP_BY_NODE!FL$1,DA_LMP_Basis!$C$23:$C$35,0),MATCH(LMP_BY_NODE!$A31,DA_LMP_Basis!$C$23:$AF$23,0)))</f>
        <v>57.827283342370094</v>
      </c>
      <c r="FM31" s="30">
        <f>ENERGY_PRICING!FO$19*(1+INDEX(DA_LMP_Basis!$C$23:$AF$35,MATCH(LMP_BY_NODE!FM$1,DA_LMP_Basis!$C$23:$C$35,0),MATCH(LMP_BY_NODE!$A31,DA_LMP_Basis!$C$23:$AF$23,0)))</f>
        <v>85.617886887586607</v>
      </c>
      <c r="FN31" s="30">
        <f>ENERGY_PRICING!FP$19*(1+INDEX(DA_LMP_Basis!$C$23:$AF$35,MATCH(LMP_BY_NODE!FN$1,DA_LMP_Basis!$C$23:$C$35,0),MATCH(LMP_BY_NODE!$A31,DA_LMP_Basis!$C$23:$AF$23,0)))</f>
        <v>128.42167991533208</v>
      </c>
      <c r="FO31" s="30">
        <f>ENERGY_PRICING!FQ$19*(1+INDEX(DA_LMP_Basis!$C$23:$AF$35,MATCH(LMP_BY_NODE!FO$1,DA_LMP_Basis!$C$23:$C$35,0),MATCH(LMP_BY_NODE!$A31,DA_LMP_Basis!$C$23:$AF$23,0)))</f>
        <v>225.47426656794843</v>
      </c>
      <c r="FP31" s="30">
        <f>ENERGY_PRICING!FR$19*(1+INDEX(DA_LMP_Basis!$C$23:$AF$35,MATCH(LMP_BY_NODE!FP$1,DA_LMP_Basis!$C$23:$C$35,0),MATCH(LMP_BY_NODE!$A31,DA_LMP_Basis!$C$23:$AF$23,0)))</f>
        <v>205.73188037851148</v>
      </c>
      <c r="FQ31" s="30">
        <f>ENERGY_PRICING!FS$19*(1+INDEX(DA_LMP_Basis!$C$23:$AF$35,MATCH(LMP_BY_NODE!FQ$1,DA_LMP_Basis!$C$23:$C$35,0),MATCH(LMP_BY_NODE!$A31,DA_LMP_Basis!$C$23:$AF$23,0)))</f>
        <v>115.20227870414467</v>
      </c>
      <c r="FR31" s="30">
        <f>ENERGY_PRICING!FT$19*(1+INDEX(DA_LMP_Basis!$C$23:$AF$35,MATCH(LMP_BY_NODE!FR$1,DA_LMP_Basis!$C$23:$C$35,0),MATCH(LMP_BY_NODE!$A31,DA_LMP_Basis!$C$23:$AF$23,0)))</f>
        <v>80.287879570818646</v>
      </c>
      <c r="FS31" s="30">
        <f>ENERGY_PRICING!FU$19*(1+INDEX(DA_LMP_Basis!$C$23:$AF$35,MATCH(LMP_BY_NODE!FS$1,DA_LMP_Basis!$C$23:$C$35,0),MATCH(LMP_BY_NODE!$A31,DA_LMP_Basis!$C$23:$AF$23,0)))</f>
        <v>61.086024580599862</v>
      </c>
      <c r="FT31" s="30">
        <f>ENERGY_PRICING!FV$19*(1+INDEX(DA_LMP_Basis!$C$23:$AF$35,MATCH(LMP_BY_NODE!FT$1,DA_LMP_Basis!$C$23:$C$35,0),MATCH(LMP_BY_NODE!$A31,DA_LMP_Basis!$C$23:$AF$23,0)))</f>
        <v>65.805436069762067</v>
      </c>
      <c r="FU31" s="30">
        <f>ENERGY_PRICING!FW$19*(1+INDEX(DA_LMP_Basis!$C$23:$AF$35,MATCH(LMP_BY_NODE!FU$1,DA_LMP_Basis!$C$23:$C$35,0),MATCH(LMP_BY_NODE!$A31,DA_LMP_Basis!$C$23:$AF$23,0)))</f>
        <v>84.323748533583043</v>
      </c>
      <c r="FV31" s="30">
        <f>ENERGY_PRICING!FX$19*(1+INDEX(DA_LMP_Basis!$C$23:$AF$35,MATCH(LMP_BY_NODE!FV$1,DA_LMP_Basis!$C$23:$C$35,0),MATCH(LMP_BY_NODE!$A31,DA_LMP_Basis!$C$23:$AF$23,0)))</f>
        <v>85.656522085892604</v>
      </c>
      <c r="FW31" s="30">
        <f>ENERGY_PRICING!FY$19*(1+INDEX(DA_LMP_Basis!$C$23:$AF$35,MATCH(LMP_BY_NODE!FW$1,DA_LMP_Basis!$C$23:$C$35,0),MATCH(LMP_BY_NODE!$A31,DA_LMP_Basis!$C$23:$AF$23,0)))</f>
        <v>57.985573706617359</v>
      </c>
      <c r="FX31" s="30">
        <f>ENERGY_PRICING!FZ$19*(1+INDEX(DA_LMP_Basis!$C$23:$AF$35,MATCH(LMP_BY_NODE!FX$1,DA_LMP_Basis!$C$23:$C$35,0),MATCH(LMP_BY_NODE!$A31,DA_LMP_Basis!$C$23:$AF$23,0)))</f>
        <v>58.168336220638501</v>
      </c>
      <c r="FY31" s="30">
        <f>ENERGY_PRICING!GA$19*(1+INDEX(DA_LMP_Basis!$C$23:$AF$35,MATCH(LMP_BY_NODE!FY$1,DA_LMP_Basis!$C$23:$C$35,0),MATCH(LMP_BY_NODE!$A31,DA_LMP_Basis!$C$23:$AF$23,0)))</f>
        <v>85.807227954017137</v>
      </c>
      <c r="FZ31" s="30">
        <f>ENERGY_PRICING!GB$19*(1+INDEX(DA_LMP_Basis!$C$23:$AF$35,MATCH(LMP_BY_NODE!FZ$1,DA_LMP_Basis!$C$23:$C$35,0),MATCH(LMP_BY_NODE!$A31,DA_LMP_Basis!$C$23:$AF$23,0)))</f>
        <v>128.68934240312493</v>
      </c>
      <c r="GA31" s="30">
        <f>ENERGY_PRICING!GC$19*(1+INDEX(DA_LMP_Basis!$C$23:$AF$35,MATCH(LMP_BY_NODE!GA$1,DA_LMP_Basis!$C$23:$C$35,0),MATCH(LMP_BY_NODE!$A31,DA_LMP_Basis!$C$23:$AF$23,0)))</f>
        <v>226.37647422134842</v>
      </c>
      <c r="GB31" s="30">
        <f>ENERGY_PRICING!GD$19*(1+INDEX(DA_LMP_Basis!$C$23:$AF$35,MATCH(LMP_BY_NODE!GB$1,DA_LMP_Basis!$C$23:$C$35,0),MATCH(LMP_BY_NODE!$A31,DA_LMP_Basis!$C$23:$AF$23,0)))</f>
        <v>206.55509129233843</v>
      </c>
      <c r="GC31" s="30">
        <f>ENERGY_PRICING!GE$19*(1+INDEX(DA_LMP_Basis!$C$23:$AF$35,MATCH(LMP_BY_NODE!GC$1,DA_LMP_Basis!$C$23:$C$35,0),MATCH(LMP_BY_NODE!$A31,DA_LMP_Basis!$C$23:$AF$23,0)))</f>
        <v>116.16706168633637</v>
      </c>
      <c r="GD31" s="30">
        <f>ENERGY_PRICING!GF$19*(1+INDEX(DA_LMP_Basis!$C$23:$AF$35,MATCH(LMP_BY_NODE!GD$1,DA_LMP_Basis!$C$23:$C$35,0),MATCH(LMP_BY_NODE!$A31,DA_LMP_Basis!$C$23:$AF$23,0)))</f>
        <v>81.748065210289596</v>
      </c>
      <c r="GE31" s="30">
        <f>ENERGY_PRICING!GG$19*(1+INDEX(DA_LMP_Basis!$C$23:$AF$35,MATCH(LMP_BY_NODE!GE$1,DA_LMP_Basis!$C$23:$C$35,0),MATCH(LMP_BY_NODE!$A31,DA_LMP_Basis!$C$23:$AF$23,0)))</f>
        <v>62.196988481275369</v>
      </c>
      <c r="GF31" s="30">
        <f>ENERGY_PRICING!GH$19*(1+INDEX(DA_LMP_Basis!$C$23:$AF$35,MATCH(LMP_BY_NODE!GF$1,DA_LMP_Basis!$C$23:$C$35,0),MATCH(LMP_BY_NODE!$A31,DA_LMP_Basis!$C$23:$AF$23,0)))</f>
        <v>67.002231317834784</v>
      </c>
      <c r="GG31" s="30">
        <f>ENERGY_PRICING!GI$19*(1+INDEX(DA_LMP_Basis!$C$23:$AF$35,MATCH(LMP_BY_NODE!GG$1,DA_LMP_Basis!$C$23:$C$35,0),MATCH(LMP_BY_NODE!$A31,DA_LMP_Basis!$C$23:$AF$23,0)))</f>
        <v>85.857334017883844</v>
      </c>
      <c r="GH31" s="30">
        <f>ENERGY_PRICING!GJ$19*(1+INDEX(DA_LMP_Basis!$C$23:$AF$35,MATCH(LMP_BY_NODE!GH$1,DA_LMP_Basis!$C$23:$C$35,0),MATCH(LMP_BY_NODE!$A31,DA_LMP_Basis!$C$23:$AF$23,0)))</f>
        <v>87.214346556353604</v>
      </c>
      <c r="GI31" s="30">
        <f>ENERGY_PRICING!GK$19*(1+INDEX(DA_LMP_Basis!$C$23:$AF$35,MATCH(LMP_BY_NODE!GI$1,DA_LMP_Basis!$C$23:$C$35,0),MATCH(LMP_BY_NODE!$A31,DA_LMP_Basis!$C$23:$AF$23,0)))</f>
        <v>59.040150094429471</v>
      </c>
      <c r="GJ31" s="30">
        <f>ENERGY_PRICING!GL$19*(1+INDEX(DA_LMP_Basis!$C$23:$AF$35,MATCH(LMP_BY_NODE!GJ$1,DA_LMP_Basis!$C$23:$C$35,0),MATCH(LMP_BY_NODE!$A31,DA_LMP_Basis!$C$23:$AF$23,0)))</f>
        <v>59.226236487469883</v>
      </c>
      <c r="GK31" s="30">
        <f>ENERGY_PRICING!GM$19*(1+INDEX(DA_LMP_Basis!$C$23:$AF$35,MATCH(LMP_BY_NODE!GK$1,DA_LMP_Basis!$C$23:$C$35,0),MATCH(LMP_BY_NODE!$A31,DA_LMP_Basis!$C$23:$AF$23,0)))</f>
        <v>86.394538536809975</v>
      </c>
      <c r="GL31" s="30">
        <f>ENERGY_PRICING!GN$19*(1+INDEX(DA_LMP_Basis!$C$23:$AF$35,MATCH(LMP_BY_NODE!GL$1,DA_LMP_Basis!$C$23:$C$35,0),MATCH(LMP_BY_NODE!$A31,DA_LMP_Basis!$C$23:$AF$23,0)))</f>
        <v>129.51959552602631</v>
      </c>
      <c r="GM31" s="30">
        <f>ENERGY_PRICING!GO$19*(1+INDEX(DA_LMP_Basis!$C$23:$AF$35,MATCH(LMP_BY_NODE!GM$1,DA_LMP_Basis!$C$23:$C$35,0),MATCH(LMP_BY_NODE!$A31,DA_LMP_Basis!$C$23:$AF$23,0)))</f>
        <v>227.64576469019673</v>
      </c>
      <c r="GN31" s="30">
        <f>ENERGY_PRICING!GP$19*(1+INDEX(DA_LMP_Basis!$C$23:$AF$35,MATCH(LMP_BY_NODE!GN$1,DA_LMP_Basis!$C$23:$C$35,0),MATCH(LMP_BY_NODE!$A31,DA_LMP_Basis!$C$23:$AF$23,0)))</f>
        <v>207.7132434791823</v>
      </c>
      <c r="GO31" s="30">
        <f>ENERGY_PRICING!GQ$19*(1+INDEX(DA_LMP_Basis!$C$23:$AF$35,MATCH(LMP_BY_NODE!GO$1,DA_LMP_Basis!$C$23:$C$35,0),MATCH(LMP_BY_NODE!$A31,DA_LMP_Basis!$C$23:$AF$23,0)))</f>
        <v>117.52438761810843</v>
      </c>
      <c r="GP31" s="30">
        <f>ENERGY_PRICING!GR$19*(1+INDEX(DA_LMP_Basis!$C$23:$AF$35,MATCH(LMP_BY_NODE!GP$1,DA_LMP_Basis!$C$23:$C$35,0),MATCH(LMP_BY_NODE!$A31,DA_LMP_Basis!$C$23:$AF$23,0)))</f>
        <v>83.802359150210407</v>
      </c>
      <c r="GQ31" s="30">
        <f>ENERGY_PRICING!GS$19*(1+INDEX(DA_LMP_Basis!$C$23:$AF$35,MATCH(LMP_BY_NODE!GQ$1,DA_LMP_Basis!$C$23:$C$35,0),MATCH(LMP_BY_NODE!$A31,DA_LMP_Basis!$C$23:$AF$23,0)))</f>
        <v>63.759972219052273</v>
      </c>
      <c r="GR31" s="30">
        <f>ENERGY_PRICING!GT$19*(1+INDEX(DA_LMP_Basis!$C$23:$AF$35,MATCH(LMP_BY_NODE!GR$1,DA_LMP_Basis!$C$23:$C$35,0),MATCH(LMP_BY_NODE!$A31,DA_LMP_Basis!$C$23:$AF$23,0)))</f>
        <v>68.685968754351819</v>
      </c>
      <c r="GS31" s="30">
        <f>ENERGY_PRICING!GU$19*(1+INDEX(DA_LMP_Basis!$C$23:$AF$35,MATCH(LMP_BY_NODE!GS$1,DA_LMP_Basis!$C$23:$C$35,0),MATCH(LMP_BY_NODE!$A31,DA_LMP_Basis!$C$23:$AF$23,0)))</f>
        <v>88.01489212665355</v>
      </c>
      <c r="GT31" s="30">
        <f>ENERGY_PRICING!GV$19*(1+INDEX(DA_LMP_Basis!$C$23:$AF$35,MATCH(LMP_BY_NODE!GT$1,DA_LMP_Basis!$C$23:$C$35,0),MATCH(LMP_BY_NODE!$A31,DA_LMP_Basis!$C$23:$AF$23,0)))</f>
        <v>89.40600581023304</v>
      </c>
      <c r="GU31" s="30">
        <f>ENERGY_PRICING!GW$19*(1+INDEX(DA_LMP_Basis!$C$23:$AF$35,MATCH(LMP_BY_NODE!GU$1,DA_LMP_Basis!$C$23:$C$35,0),MATCH(LMP_BY_NODE!$A31,DA_LMP_Basis!$C$23:$AF$23,0)))</f>
        <v>60.523803832765708</v>
      </c>
      <c r="GV31" s="30">
        <f>ENERGY_PRICING!GX$19*(1+INDEX(DA_LMP_Basis!$C$23:$AF$35,MATCH(LMP_BY_NODE!GV$1,DA_LMP_Basis!$C$23:$C$35,0),MATCH(LMP_BY_NODE!$A31,DA_LMP_Basis!$C$23:$AF$23,0)))</f>
        <v>60.714566497330608</v>
      </c>
      <c r="GW31" s="30">
        <f>ENERGY_PRICING!GY$19*(1+INDEX(DA_LMP_Basis!$C$23:$AF$35,MATCH(LMP_BY_NODE!GW$1,DA_LMP_Basis!$C$23:$C$35,0),MATCH(LMP_BY_NODE!$A31,DA_LMP_Basis!$C$23:$AF$23,0)))</f>
        <v>87.220809209845669</v>
      </c>
      <c r="GX31" s="30">
        <f>ENERGY_PRICING!GZ$19*(1+INDEX(DA_LMP_Basis!$C$23:$AF$35,MATCH(LMP_BY_NODE!GX$1,DA_LMP_Basis!$C$23:$C$35,0),MATCH(LMP_BY_NODE!$A31,DA_LMP_Basis!$C$23:$AF$23,0)))</f>
        <v>130.68765519794209</v>
      </c>
      <c r="GY31" s="30">
        <f>ENERGY_PRICING!HA$19*(1+INDEX(DA_LMP_Basis!$C$23:$AF$35,MATCH(LMP_BY_NODE!GY$1,DA_LMP_Basis!$C$23:$C$35,0),MATCH(LMP_BY_NODE!$A31,DA_LMP_Basis!$C$23:$AF$23,0)))</f>
        <v>229.40649699210235</v>
      </c>
      <c r="GZ31" s="30">
        <f>ENERGY_PRICING!HB$19*(1+INDEX(DA_LMP_Basis!$C$23:$AF$35,MATCH(LMP_BY_NODE!GZ$1,DA_LMP_Basis!$C$23:$C$35,0),MATCH(LMP_BY_NODE!$A31,DA_LMP_Basis!$C$23:$AF$23,0)))</f>
        <v>209.31980715861249</v>
      </c>
      <c r="HA31" s="30">
        <f>ENERGY_PRICING!HC$19*(1+INDEX(DA_LMP_Basis!$C$23:$AF$35,MATCH(LMP_BY_NODE!HA$1,DA_LMP_Basis!$C$23:$C$35,0),MATCH(LMP_BY_NODE!$A31,DA_LMP_Basis!$C$23:$AF$23,0)))</f>
        <v>119.40724081124209</v>
      </c>
      <c r="HB31" s="30">
        <f>ENERGY_PRICING!HD$19*(1+INDEX(DA_LMP_Basis!$C$23:$AF$35,MATCH(LMP_BY_NODE!HB$1,DA_LMP_Basis!$C$23:$C$35,0),MATCH(LMP_BY_NODE!$A31,DA_LMP_Basis!$C$23:$AF$23,0)))</f>
        <v>86.652031298863193</v>
      </c>
      <c r="HC31" s="30">
        <f>ENERGY_PRICING!HE$19*(1+INDEX(DA_LMP_Basis!$C$23:$AF$35,MATCH(LMP_BY_NODE!HC$1,DA_LMP_Basis!$C$23:$C$35,0),MATCH(LMP_BY_NODE!$A31,DA_LMP_Basis!$C$23:$AF$23,0)))</f>
        <v>65.92810947525804</v>
      </c>
      <c r="HD31" s="30">
        <f>ENERGY_PRICING!HF$19*(1+INDEX(DA_LMP_Basis!$C$23:$AF$35,MATCH(LMP_BY_NODE!HD$1,DA_LMP_Basis!$C$23:$C$35,0),MATCH(LMP_BY_NODE!$A31,DA_LMP_Basis!$C$23:$AF$23,0)))</f>
        <v>71.021612931285702</v>
      </c>
      <c r="HE31" s="30">
        <f>ENERGY_PRICING!HG$19*(1+INDEX(DA_LMP_Basis!$C$23:$AF$35,MATCH(LMP_BY_NODE!HE$1,DA_LMP_Basis!$C$23:$C$35,0),MATCH(LMP_BY_NODE!$A31,DA_LMP_Basis!$C$23:$AF$23,0)))</f>
        <v>91.007810098216083</v>
      </c>
      <c r="HF31" s="30">
        <f>ENERGY_PRICING!HH$19*(1+INDEX(DA_LMP_Basis!$C$23:$AF$35,MATCH(LMP_BY_NODE!HF$1,DA_LMP_Basis!$C$23:$C$35,0),MATCH(LMP_BY_NODE!$A31,DA_LMP_Basis!$C$23:$AF$23,0)))</f>
        <v>92.446228153174914</v>
      </c>
      <c r="HG31" s="30">
        <f>ENERGY_PRICING!HI$19*(1+INDEX(DA_LMP_Basis!$C$23:$AF$35,MATCH(LMP_BY_NODE!HG$1,DA_LMP_Basis!$C$23:$C$35,0),MATCH(LMP_BY_NODE!$A31,DA_LMP_Basis!$C$23:$AF$23,0)))</f>
        <v>62.581896228513301</v>
      </c>
      <c r="HH31" s="30">
        <f>ENERGY_PRICING!HJ$19*(1+INDEX(DA_LMP_Basis!$C$23:$AF$35,MATCH(LMP_BY_NODE!HH$1,DA_LMP_Basis!$C$23:$C$35,0),MATCH(LMP_BY_NODE!$A31,DA_LMP_Basis!$C$23:$AF$23,0)))</f>
        <v>62.779145715856529</v>
      </c>
      <c r="HI31" s="30">
        <f>ENERGY_PRICING!HK$19*(1+INDEX(DA_LMP_Basis!$C$23:$AF$35,MATCH(LMP_BY_NODE!HI$1,DA_LMP_Basis!$C$23:$C$35,0),MATCH(LMP_BY_NODE!$A31,DA_LMP_Basis!$C$23:$AF$23,0)))</f>
        <v>88.366994027140692</v>
      </c>
      <c r="HJ31" s="30">
        <f>ENERGY_PRICING!HL$19*(1+INDEX(DA_LMP_Basis!$C$23:$AF$35,MATCH(LMP_BY_NODE!HJ$1,DA_LMP_Basis!$C$23:$C$35,0),MATCH(LMP_BY_NODE!$A31,DA_LMP_Basis!$C$23:$AF$23,0)))</f>
        <v>132.30796232650772</v>
      </c>
      <c r="HK31" s="30">
        <f>ENERGY_PRICING!HM$19*(1+INDEX(DA_LMP_Basis!$C$23:$AF$35,MATCH(LMP_BY_NODE!HK$1,DA_LMP_Basis!$C$23:$C$35,0),MATCH(LMP_BY_NODE!$A31,DA_LMP_Basis!$C$23:$AF$23,0)))</f>
        <v>231.06703989782795</v>
      </c>
      <c r="HL31" s="30">
        <f>ENERGY_PRICING!HN$19*(1+INDEX(DA_LMP_Basis!$C$23:$AF$35,MATCH(LMP_BY_NODE!HL$1,DA_LMP_Basis!$C$23:$C$35,0),MATCH(LMP_BY_NODE!$A31,DA_LMP_Basis!$C$23:$AF$23,0)))</f>
        <v>210.83495396292051</v>
      </c>
      <c r="HM31" s="30">
        <f>ENERGY_PRICING!HO$19*(1+INDEX(DA_LMP_Basis!$C$23:$AF$35,MATCH(LMP_BY_NODE!HM$1,DA_LMP_Basis!$C$23:$C$35,0),MATCH(LMP_BY_NODE!$A31,DA_LMP_Basis!$C$23:$AF$23,0)))</f>
        <v>121.18295567090421</v>
      </c>
      <c r="HN31" s="30">
        <f>ENERGY_PRICING!HP$19*(1+INDEX(DA_LMP_Basis!$C$23:$AF$35,MATCH(LMP_BY_NODE!HN$1,DA_LMP_Basis!$C$23:$C$35,0),MATCH(LMP_BY_NODE!$A31,DA_LMP_Basis!$C$23:$AF$23,0)))</f>
        <v>89.339551068318116</v>
      </c>
      <c r="HO31" s="30">
        <f>ENERGY_PRICING!HQ$19*(1+INDEX(DA_LMP_Basis!$C$23:$AF$35,MATCH(LMP_BY_NODE!HO$1,DA_LMP_Basis!$C$23:$C$35,0),MATCH(LMP_BY_NODE!$A31,DA_LMP_Basis!$C$23:$AF$23,0)))</f>
        <v>67.972875130738643</v>
      </c>
      <c r="HP31" s="30">
        <f>ENERGY_PRICING!HR$19*(1+INDEX(DA_LMP_Basis!$C$23:$AF$35,MATCH(LMP_BY_NODE!HP$1,DA_LMP_Basis!$C$23:$C$35,0),MATCH(LMP_BY_NODE!$A31,DA_LMP_Basis!$C$23:$AF$23,0)))</f>
        <v>73.224354009023259</v>
      </c>
      <c r="HQ31" s="30">
        <f>ENERGY_PRICING!HS$19*(1+INDEX(DA_LMP_Basis!$C$23:$AF$35,MATCH(LMP_BY_NODE!HQ$1,DA_LMP_Basis!$C$23:$C$35,0),MATCH(LMP_BY_NODE!$A31,DA_LMP_Basis!$C$23:$AF$23,0)))</f>
        <v>93.830424699946334</v>
      </c>
      <c r="HR31" s="30">
        <f>ENERGY_PRICING!HT$19*(1+INDEX(DA_LMP_Basis!$C$23:$AF$35,MATCH(LMP_BY_NODE!HR$1,DA_LMP_Basis!$C$23:$C$35,0),MATCH(LMP_BY_NODE!$A31,DA_LMP_Basis!$C$23:$AF$23,0)))</f>
        <v>95.313455407390009</v>
      </c>
      <c r="HS31" s="30">
        <f>ENERGY_PRICING!HU$19*(1+INDEX(DA_LMP_Basis!$C$23:$AF$35,MATCH(LMP_BY_NODE!HS$1,DA_LMP_Basis!$C$23:$C$35,0),MATCH(LMP_BY_NODE!$A31,DA_LMP_Basis!$C$23:$AF$23,0)))</f>
        <v>64.522878809106473</v>
      </c>
      <c r="HT31" s="30">
        <f>ENERGY_PRICING!HV$19*(1+INDEX(DA_LMP_Basis!$C$23:$AF$35,MATCH(LMP_BY_NODE!HT$1,DA_LMP_Basis!$C$23:$C$35,0),MATCH(LMP_BY_NODE!$A31,DA_LMP_Basis!$C$23:$AF$23,0)))</f>
        <v>64.726246005276636</v>
      </c>
      <c r="HU31" s="30">
        <f>ENERGY_PRICING!HW$19*(1+INDEX(DA_LMP_Basis!$C$23:$AF$35,MATCH(LMP_BY_NODE!HU$1,DA_LMP_Basis!$C$23:$C$35,0),MATCH(LMP_BY_NODE!$A31,DA_LMP_Basis!$C$23:$AF$23,0)))</f>
        <v>89.447958501382303</v>
      </c>
      <c r="HV31" s="30">
        <f>ENERGY_PRICING!HX$19*(1+INDEX(DA_LMP_Basis!$C$23:$AF$35,MATCH(LMP_BY_NODE!HV$1,DA_LMP_Basis!$C$23:$C$35,0),MATCH(LMP_BY_NODE!$A31,DA_LMP_Basis!$C$23:$AF$23,0)))</f>
        <v>133.83607054859479</v>
      </c>
      <c r="HW31" s="30">
        <f>ENERGY_PRICING!HY$19*(1+INDEX(DA_LMP_Basis!$C$23:$AF$35,MATCH(LMP_BY_NODE!HW$1,DA_LMP_Basis!$C$23:$C$35,0),MATCH(LMP_BY_NODE!$A31,DA_LMP_Basis!$C$23:$AF$23,0)))</f>
        <v>232.7618462925677</v>
      </c>
      <c r="HX31" s="30">
        <f>ENERGY_PRICING!HZ$19*(1+INDEX(DA_LMP_Basis!$C$23:$AF$35,MATCH(LMP_BY_NODE!HX$1,DA_LMP_Basis!$C$23:$C$35,0),MATCH(LMP_BY_NODE!$A31,DA_LMP_Basis!$C$23:$AF$23,0)))</f>
        <v>212.38136416650914</v>
      </c>
      <c r="HY31" s="30">
        <f>ENERGY_PRICING!IA$19*(1+INDEX(DA_LMP_Basis!$C$23:$AF$35,MATCH(LMP_BY_NODE!HY$1,DA_LMP_Basis!$C$23:$C$35,0),MATCH(LMP_BY_NODE!$A31,DA_LMP_Basis!$C$23:$AF$23,0)))</f>
        <v>122.99531046704521</v>
      </c>
      <c r="HZ31" s="30">
        <f>ENERGY_PRICING!IB$19*(1+INDEX(DA_LMP_Basis!$C$23:$AF$35,MATCH(LMP_BY_NODE!HZ$1,DA_LMP_Basis!$C$23:$C$35,0),MATCH(LMP_BY_NODE!$A31,DA_LMP_Basis!$C$23:$AF$23,0)))</f>
        <v>92.082524872582056</v>
      </c>
      <c r="IA31" s="30">
        <f>ENERGY_PRICING!IC$19*(1+INDEX(DA_LMP_Basis!$C$23:$AF$35,MATCH(LMP_BY_NODE!IA$1,DA_LMP_Basis!$C$23:$C$35,0),MATCH(LMP_BY_NODE!$A31,DA_LMP_Basis!$C$23:$AF$23,0)))</f>
        <v>70.059832291980058</v>
      </c>
      <c r="IB31" s="30">
        <f>ENERGY_PRICING!ID$19*(1+INDEX(DA_LMP_Basis!$C$23:$AF$35,MATCH(LMP_BY_NODE!IB$1,DA_LMP_Basis!$C$23:$C$35,0),MATCH(LMP_BY_NODE!$A31,DA_LMP_Basis!$C$23:$AF$23,0)))</f>
        <v>75.472546242800078</v>
      </c>
      <c r="IC31" s="30">
        <f>ENERGY_PRICING!IE$19*(1+INDEX(DA_LMP_Basis!$C$23:$AF$35,MATCH(LMP_BY_NODE!IC$1,DA_LMP_Basis!$C$23:$C$35,0),MATCH(LMP_BY_NODE!$A31,DA_LMP_Basis!$C$23:$AF$23,0)))</f>
        <v>96.711280870782659</v>
      </c>
      <c r="ID31" s="30">
        <f>ENERGY_PRICING!IF$19*(1+INDEX(DA_LMP_Basis!$C$23:$AF$35,MATCH(LMP_BY_NODE!ID$1,DA_LMP_Basis!$C$23:$C$35,0),MATCH(LMP_BY_NODE!$A31,DA_LMP_Basis!$C$23:$AF$23,0)))</f>
        <v>98.239844764063889</v>
      </c>
      <c r="IE31" s="30">
        <f>ENERGY_PRICING!IG$19*(1+INDEX(DA_LMP_Basis!$C$23:$AF$35,MATCH(LMP_BY_NODE!IE$1,DA_LMP_Basis!$C$23:$C$35,0),MATCH(LMP_BY_NODE!$A31,DA_LMP_Basis!$C$23:$AF$23,0)))</f>
        <v>66.50391144507455</v>
      </c>
      <c r="IF31" s="30">
        <f>ENERGY_PRICING!IH$19*(1+INDEX(DA_LMP_Basis!$C$23:$AF$35,MATCH(LMP_BY_NODE!IF$1,DA_LMP_Basis!$C$23:$C$35,0),MATCH(LMP_BY_NODE!$A31,DA_LMP_Basis!$C$23:$AF$23,0)))</f>
        <v>66.713522582310816</v>
      </c>
      <c r="IG31" s="30">
        <f>ENERGY_PRICING!II$19*(1+INDEX(DA_LMP_Basis!$C$23:$AF$35,MATCH(LMP_BY_NODE!IG$1,DA_LMP_Basis!$C$23:$C$35,0),MATCH(LMP_BY_NODE!$A31,DA_LMP_Basis!$C$23:$AF$23,0)))</f>
        <v>90.551227496789949</v>
      </c>
      <c r="IH31" s="30">
        <f>ENERGY_PRICING!IJ$19*(1+INDEX(DA_LMP_Basis!$C$23:$AF$35,MATCH(LMP_BY_NODE!IH$1,DA_LMP_Basis!$C$23:$C$35,0),MATCH(LMP_BY_NODE!$A31,DA_LMP_Basis!$C$23:$AF$23,0)))</f>
        <v>135.39570961466032</v>
      </c>
      <c r="II31" s="30">
        <f>ENERGY_PRICING!IK$19*(1+INDEX(DA_LMP_Basis!$C$23:$AF$35,MATCH(LMP_BY_NODE!II$1,DA_LMP_Basis!$C$23:$C$35,0),MATCH(LMP_BY_NODE!$A31,DA_LMP_Basis!$C$23:$AF$23,0)))</f>
        <v>233.53920254457412</v>
      </c>
      <c r="IJ31" s="30">
        <f>ENERGY_PRICING!IL$19*(1+INDEX(DA_LMP_Basis!$C$23:$AF$35,MATCH(LMP_BY_NODE!IJ$1,DA_LMP_Basis!$C$23:$C$35,0),MATCH(LMP_BY_NODE!$A31,DA_LMP_Basis!$C$23:$AF$23,0)))</f>
        <v>213.09065558979924</v>
      </c>
      <c r="IK31" s="30">
        <f>ENERGY_PRICING!IM$19*(1+INDEX(DA_LMP_Basis!$C$23:$AF$35,MATCH(LMP_BY_NODE!IK$1,DA_LMP_Basis!$C$23:$C$35,0),MATCH(LMP_BY_NODE!$A31,DA_LMP_Basis!$C$23:$AF$23,0)))</f>
        <v>123.82658260291086</v>
      </c>
      <c r="IL31" s="30">
        <f>ENERGY_PRICING!IN$19*(1+INDEX(DA_LMP_Basis!$C$23:$AF$35,MATCH(LMP_BY_NODE!IL$1,DA_LMP_Basis!$C$23:$C$35,0),MATCH(LMP_BY_NODE!$A31,DA_LMP_Basis!$C$23:$AF$23,0)))</f>
        <v>93.340643701052628</v>
      </c>
      <c r="IM31" s="30">
        <f>ENERGY_PRICING!IO$19*(1+INDEX(DA_LMP_Basis!$C$23:$AF$35,MATCH(LMP_BY_NODE!IM$1,DA_LMP_Basis!$C$23:$C$35,0),MATCH(LMP_BY_NODE!$A31,DA_LMP_Basis!$C$23:$AF$23,0)))</f>
        <v>71.017056197905731</v>
      </c>
      <c r="IN31" s="30">
        <f>ENERGY_PRICING!IP$19*(1+INDEX(DA_LMP_Basis!$C$23:$AF$35,MATCH(LMP_BY_NODE!IN$1,DA_LMP_Basis!$C$23:$C$35,0),MATCH(LMP_BY_NODE!$A31,DA_LMP_Basis!$C$23:$AF$23,0)))</f>
        <v>76.503723782643519</v>
      </c>
      <c r="IO31" s="30">
        <f>ENERGY_PRICING!IQ$19*(1+INDEX(DA_LMP_Basis!$C$23:$AF$35,MATCH(LMP_BY_NODE!IO$1,DA_LMP_Basis!$C$23:$C$35,0),MATCH(LMP_BY_NODE!$A31,DA_LMP_Basis!$C$23:$AF$23,0)))</f>
        <v>98.032642155753976</v>
      </c>
      <c r="IP31" s="30">
        <f>ENERGY_PRICING!IR$19*(1+INDEX(DA_LMP_Basis!$C$23:$AF$35,MATCH(LMP_BY_NODE!IP$1,DA_LMP_Basis!$C$23:$C$35,0),MATCH(LMP_BY_NODE!$A31,DA_LMP_Basis!$C$23:$AF$23,0)))</f>
        <v>99.582090739342277</v>
      </c>
      <c r="IQ31" s="30">
        <f>ENERGY_PRICING!IS$19*(1+INDEX(DA_LMP_Basis!$C$23:$AF$35,MATCH(LMP_BY_NODE!IQ$1,DA_LMP_Basis!$C$23:$C$35,0),MATCH(LMP_BY_NODE!$A31,DA_LMP_Basis!$C$23:$AF$23,0)))</f>
        <v>67.412550986309611</v>
      </c>
      <c r="IR31" s="30">
        <f>ENERGY_PRICING!IT$19*(1+INDEX(DA_LMP_Basis!$C$23:$AF$35,MATCH(LMP_BY_NODE!IR$1,DA_LMP_Basis!$C$23:$C$35,0),MATCH(LMP_BY_NODE!$A31,DA_LMP_Basis!$C$23:$AF$23,0)))</f>
        <v>67.625026029794952</v>
      </c>
      <c r="IS31" s="30">
        <f>ENERGY_PRICING!IU$19*(1+INDEX(DA_LMP_Basis!$C$23:$AF$35,MATCH(LMP_BY_NODE!IS$1,DA_LMP_Basis!$C$23:$C$35,0),MATCH(LMP_BY_NODE!$A31,DA_LMP_Basis!$C$23:$AF$23,0)))</f>
        <v>91.057263498239351</v>
      </c>
      <c r="IT31" s="30">
        <f>ENERGY_PRICING!IV$19*(1+INDEX(DA_LMP_Basis!$C$23:$AF$35,MATCH(LMP_BY_NODE!IT$1,DA_LMP_Basis!$C$23:$C$35,0),MATCH(LMP_BY_NODE!$A31,DA_LMP_Basis!$C$23:$AF$23,0)))</f>
        <v>136.11106871564226</v>
      </c>
      <c r="IU31" s="30">
        <f>ENERGY_PRICING!IW$19*(1+INDEX(DA_LMP_Basis!$C$23:$AF$35,MATCH(LMP_BY_NODE!IU$1,DA_LMP_Basis!$C$23:$C$35,0),MATCH(LMP_BY_NODE!$A31,DA_LMP_Basis!$C$23:$AF$23,0)))</f>
        <v>234.62894419595202</v>
      </c>
      <c r="IV31" s="30">
        <f>ENERGY_PRICING!IX$19*(1+INDEX(DA_LMP_Basis!$C$23:$AF$35,MATCH(LMP_BY_NODE!IV$1,DA_LMP_Basis!$C$23:$C$35,0),MATCH(LMP_BY_NODE!$A31,DA_LMP_Basis!$C$23:$AF$23,0)))</f>
        <v>214.08498014167529</v>
      </c>
      <c r="IW31" s="30">
        <f>ENERGY_PRICING!IY$19*(1+INDEX(DA_LMP_Basis!$C$23:$AF$35,MATCH(LMP_BY_NODE!IW$1,DA_LMP_Basis!$C$23:$C$35,0),MATCH(LMP_BY_NODE!$A31,DA_LMP_Basis!$C$23:$AF$23,0)))</f>
        <v>124.9919065682672</v>
      </c>
      <c r="IX31" s="30">
        <f>ENERGY_PRICING!IZ$19*(1+INDEX(DA_LMP_Basis!$C$23:$AF$35,MATCH(LMP_BY_NODE!IX$1,DA_LMP_Basis!$C$23:$C$35,0),MATCH(LMP_BY_NODE!$A31,DA_LMP_Basis!$C$23:$AF$23,0)))</f>
        <v>95.104345332355436</v>
      </c>
      <c r="IY31" s="30">
        <f>ENERGY_PRICING!JA$19*(1+INDEX(DA_LMP_Basis!$C$23:$AF$35,MATCH(LMP_BY_NODE!IY$1,DA_LMP_Basis!$C$23:$C$35,0),MATCH(LMP_BY_NODE!$A31,DA_LMP_Basis!$C$23:$AF$23,0)))</f>
        <v>72.358946428143739</v>
      </c>
      <c r="IZ31" s="30">
        <f>ENERGY_PRICING!JB$19*(1+INDEX(DA_LMP_Basis!$C$23:$AF$35,MATCH(LMP_BY_NODE!IZ$1,DA_LMP_Basis!$C$23:$C$35,0),MATCH(LMP_BY_NODE!$A31,DA_LMP_Basis!$C$23:$AF$23,0)))</f>
        <v>77.949286370237573</v>
      </c>
      <c r="JA31" s="30">
        <f>ENERGY_PRICING!JC$19*(1+INDEX(DA_LMP_Basis!$C$23:$AF$35,MATCH(LMP_BY_NODE!JA$1,DA_LMP_Basis!$C$23:$C$35,0),MATCH(LMP_BY_NODE!$A31,DA_LMP_Basis!$C$23:$AF$23,0)))</f>
        <v>99.885000614356272</v>
      </c>
      <c r="JB31" s="30">
        <f>ENERGY_PRICING!JD$19*(1+INDEX(DA_LMP_Basis!$C$23:$AF$35,MATCH(LMP_BY_NODE!JB$1,DA_LMP_Basis!$C$23:$C$35,0),MATCH(LMP_BY_NODE!$A31,DA_LMP_Basis!$C$23:$AF$23,0)))</f>
        <v>101.46372652972779</v>
      </c>
      <c r="JC31" s="30">
        <f>ENERGY_PRICING!JE$19*(1+INDEX(DA_LMP_Basis!$C$23:$AF$35,MATCH(LMP_BY_NODE!JC$1,DA_LMP_Basis!$C$23:$C$35,0),MATCH(LMP_BY_NODE!$A31,DA_LMP_Basis!$C$23:$AF$23,0)))</f>
        <v>68.686332925564599</v>
      </c>
      <c r="JD31" s="30">
        <f>ENERGY_PRICING!JF$19*(1+INDEX(DA_LMP_Basis!$C$23:$AF$35,MATCH(LMP_BY_NODE!JD$1,DA_LMP_Basis!$C$23:$C$35,0),MATCH(LMP_BY_NODE!$A31,DA_LMP_Basis!$C$23:$AF$23,0)))</f>
        <v>68.902822753670534</v>
      </c>
      <c r="JE31" s="30">
        <f>ENERGY_PRICING!JG$19*(1+INDEX(DA_LMP_Basis!$C$23:$AF$35,MATCH(LMP_BY_NODE!JE$1,DA_LMP_Basis!$C$23:$C$35,0),MATCH(LMP_BY_NODE!$A31,DA_LMP_Basis!$C$23:$AF$23,0)))</f>
        <v>91.766653184696239</v>
      </c>
      <c r="JF31" s="30">
        <f>ENERGY_PRICING!JH$19*(1+INDEX(DA_LMP_Basis!$C$23:$AF$35,MATCH(LMP_BY_NODE!JF$1,DA_LMP_Basis!$C$23:$C$35,0),MATCH(LMP_BY_NODE!$A31,DA_LMP_Basis!$C$23:$AF$23,0)))</f>
        <v>137.11389927887521</v>
      </c>
      <c r="JG31" s="30">
        <f>ENERGY_PRICING!JI$19*(1+INDEX(DA_LMP_Basis!$C$23:$AF$35,MATCH(LMP_BY_NODE!JG$1,DA_LMP_Basis!$C$23:$C$35,0),MATCH(LMP_BY_NODE!$A31,DA_LMP_Basis!$C$23:$AF$23,0)))</f>
        <v>236.03448582120794</v>
      </c>
      <c r="JH31" s="30">
        <f>ENERGY_PRICING!JJ$19*(1+INDEX(DA_LMP_Basis!$C$23:$AF$35,MATCH(LMP_BY_NODE!JH$1,DA_LMP_Basis!$C$23:$C$35,0),MATCH(LMP_BY_NODE!$A31,DA_LMP_Basis!$C$23:$AF$23,0)))</f>
        <v>215.3674534186292</v>
      </c>
      <c r="JI31" s="30">
        <f>ENERGY_PRICING!JK$19*(1+INDEX(DA_LMP_Basis!$C$23:$AF$35,MATCH(LMP_BY_NODE!JI$1,DA_LMP_Basis!$C$23:$C$35,0),MATCH(LMP_BY_NODE!$A31,DA_LMP_Basis!$C$23:$AF$23,0)))</f>
        <v>126.49493376571863</v>
      </c>
      <c r="JJ31" s="30">
        <f>ENERGY_PRICING!JL$19*(1+INDEX(DA_LMP_Basis!$C$23:$AF$35,MATCH(LMP_BY_NODE!JJ$1,DA_LMP_Basis!$C$23:$C$35,0),MATCH(LMP_BY_NODE!$A31,DA_LMP_Basis!$C$23:$AF$23,0)))</f>
        <v>97.379156113602022</v>
      </c>
      <c r="JK31" s="30">
        <f>ENERGY_PRICING!JM$19*(1+INDEX(DA_LMP_Basis!$C$23:$AF$35,MATCH(LMP_BY_NODE!JK$1,DA_LMP_Basis!$C$23:$C$35,0),MATCH(LMP_BY_NODE!$A31,DA_LMP_Basis!$C$23:$AF$23,0)))</f>
        <v>74.08970763447094</v>
      </c>
      <c r="JL31" s="30">
        <f>ENERGY_PRICING!JN$19*(1+INDEX(DA_LMP_Basis!$C$23:$AF$35,MATCH(LMP_BY_NODE!JL$1,DA_LMP_Basis!$C$23:$C$35,0),MATCH(LMP_BY_NODE!$A31,DA_LMP_Basis!$C$23:$AF$23,0)))</f>
        <v>79.813763502232177</v>
      </c>
      <c r="JM31" s="30">
        <f>ENERGY_PRICING!JO$19*(1+INDEX(DA_LMP_Basis!$C$23:$AF$35,MATCH(LMP_BY_NODE!JM$1,DA_LMP_Basis!$C$23:$C$35,0),MATCH(LMP_BY_NODE!$A31,DA_LMP_Basis!$C$23:$AF$23,0)))</f>
        <v>102.27416038921524</v>
      </c>
      <c r="JN31" s="30">
        <f>ENERGY_PRICING!JP$19*(1+INDEX(DA_LMP_Basis!$C$23:$AF$35,MATCH(LMP_BY_NODE!JN$1,DA_LMP_Basis!$C$23:$C$35,0),MATCH(LMP_BY_NODE!$A31,DA_LMP_Basis!$C$23:$AF$23,0)))</f>
        <v>103.89064801484689</v>
      </c>
      <c r="JO31" s="30">
        <f>ENERGY_PRICING!JQ$19*(1+INDEX(DA_LMP_Basis!$C$23:$AF$35,MATCH(LMP_BY_NODE!JO$1,DA_LMP_Basis!$C$23:$C$35,0),MATCH(LMP_BY_NODE!$A31,DA_LMP_Basis!$C$23:$AF$23,0)))</f>
        <v>70.329248505471455</v>
      </c>
      <c r="JP31" s="30">
        <f>ENERGY_PRICING!JR$19*(1+INDEX(DA_LMP_Basis!$C$23:$AF$35,MATCH(LMP_BY_NODE!JP$1,DA_LMP_Basis!$C$23:$C$35,0),MATCH(LMP_BY_NODE!$A31,DA_LMP_Basis!$C$23:$AF$23,0)))</f>
        <v>70.550916576414608</v>
      </c>
      <c r="JQ31" s="30">
        <f>ENERGY_PRICING!JS$19*(1+INDEX(DA_LMP_Basis!$C$23:$AF$35,MATCH(LMP_BY_NODE!JQ$1,DA_LMP_Basis!$C$23:$C$35,0),MATCH(LMP_BY_NODE!$A31,DA_LMP_Basis!$C$23:$AF$23,0)))</f>
        <v>92.68161934349331</v>
      </c>
      <c r="JR31" s="30">
        <f>ENERGY_PRICING!JT$19*(1+INDEX(DA_LMP_Basis!$C$23:$AF$35,MATCH(LMP_BY_NODE!JR$1,DA_LMP_Basis!$C$23:$C$35,0),MATCH(LMP_BY_NODE!$A31,DA_LMP_Basis!$C$23:$AF$23,0)))</f>
        <v>138.4073435534155</v>
      </c>
      <c r="JS31" s="30">
        <f>ENERGY_PRICING!JU$19*(1+INDEX(DA_LMP_Basis!$C$23:$AF$35,MATCH(LMP_BY_NODE!JS$1,DA_LMP_Basis!$C$23:$C$35,0),MATCH(LMP_BY_NODE!$A31,DA_LMP_Basis!$C$23:$AF$23,0)))</f>
        <v>235.07983929474324</v>
      </c>
      <c r="JT31" s="30">
        <f>ENERGY_PRICING!JV$19*(1+INDEX(DA_LMP_Basis!$C$23:$AF$35,MATCH(LMP_BY_NODE!JT$1,DA_LMP_Basis!$C$23:$C$35,0),MATCH(LMP_BY_NODE!$A31,DA_LMP_Basis!$C$23:$AF$23,0)))</f>
        <v>214.49639514676559</v>
      </c>
      <c r="JU31" s="30">
        <f>ENERGY_PRICING!JW$19*(1+INDEX(DA_LMP_Basis!$C$23:$AF$35,MATCH(LMP_BY_NODE!JU$1,DA_LMP_Basis!$C$23:$C$35,0),MATCH(LMP_BY_NODE!$A31,DA_LMP_Basis!$C$23:$AF$23,0)))</f>
        <v>125.47407485450159</v>
      </c>
      <c r="JV31" s="30">
        <f>ENERGY_PRICING!JX$19*(1+INDEX(DA_LMP_Basis!$C$23:$AF$35,MATCH(LMP_BY_NODE!JV$1,DA_LMP_Basis!$C$23:$C$35,0),MATCH(LMP_BY_NODE!$A31,DA_LMP_Basis!$C$23:$AF$23,0)))</f>
        <v>95.834100334634243</v>
      </c>
      <c r="JW31" s="30">
        <f>ENERGY_PRICING!JY$19*(1+INDEX(DA_LMP_Basis!$C$23:$AF$35,MATCH(LMP_BY_NODE!JW$1,DA_LMP_Basis!$C$23:$C$35,0),MATCH(LMP_BY_NODE!$A31,DA_LMP_Basis!$C$23:$AF$23,0)))</f>
        <v>72.914171354313311</v>
      </c>
      <c r="JX31" s="30">
        <f>ENERGY_PRICING!JZ$19*(1+INDEX(DA_LMP_Basis!$C$23:$AF$35,MATCH(LMP_BY_NODE!JX$1,DA_LMP_Basis!$C$23:$C$35,0),MATCH(LMP_BY_NODE!$A31,DA_LMP_Basis!$C$23:$AF$23,0)))</f>
        <v>78.547407112817268</v>
      </c>
      <c r="JY31" s="30">
        <f>ENERGY_PRICING!KA$19*(1+INDEX(DA_LMP_Basis!$C$23:$AF$35,MATCH(LMP_BY_NODE!JY$1,DA_LMP_Basis!$C$23:$C$35,0),MATCH(LMP_BY_NODE!$A31,DA_LMP_Basis!$C$23:$AF$23,0)))</f>
        <v>100.6514385578195</v>
      </c>
      <c r="JZ31" s="30">
        <f>ENERGY_PRICING!KB$19*(1+INDEX(DA_LMP_Basis!$C$23:$AF$35,MATCH(LMP_BY_NODE!JZ$1,DA_LMP_Basis!$C$23:$C$35,0),MATCH(LMP_BY_NODE!$A31,DA_LMP_Basis!$C$23:$AF$23,0)))</f>
        <v>102.24227835852342</v>
      </c>
      <c r="KA31" s="30">
        <f>ENERGY_PRICING!KC$19*(1+INDEX(DA_LMP_Basis!$C$23:$AF$35,MATCH(LMP_BY_NODE!KA$1,DA_LMP_Basis!$C$23:$C$35,0),MATCH(LMP_BY_NODE!$A31,DA_LMP_Basis!$C$23:$AF$23,0)))</f>
        <v>69.213377140689076</v>
      </c>
      <c r="KB31" s="30">
        <f>ENERGY_PRICING!KD$19*(1+INDEX(DA_LMP_Basis!$C$23:$AF$35,MATCH(LMP_BY_NODE!KB$1,DA_LMP_Basis!$C$23:$C$35,0),MATCH(LMP_BY_NODE!$A31,DA_LMP_Basis!$C$23:$AF$23,0)))</f>
        <v>69.431528139317251</v>
      </c>
      <c r="KC31" s="30">
        <f>ENERGY_PRICING!KE$19*(1+INDEX(DA_LMP_Basis!$C$23:$AF$35,MATCH(LMP_BY_NODE!KC$1,DA_LMP_Basis!$C$23:$C$35,0),MATCH(LMP_BY_NODE!$A31,DA_LMP_Basis!$C$23:$AF$23,0)))</f>
        <v>92.060172600377953</v>
      </c>
      <c r="KD31" s="30">
        <f>ENERGY_PRICING!KF$19*(1+INDEX(DA_LMP_Basis!$C$23:$AF$35,MATCH(LMP_BY_NODE!KD$1,DA_LMP_Basis!$C$23:$C$35,0),MATCH(LMP_BY_NODE!$A31,DA_LMP_Basis!$C$23:$AF$23,0)))</f>
        <v>137.52883375927073</v>
      </c>
      <c r="KE31" s="30">
        <f>ENERGY_PRICING!KG$19*(1+INDEX(DA_LMP_Basis!$C$23:$AF$35,MATCH(LMP_BY_NODE!KE$1,DA_LMP_Basis!$C$23:$C$35,0),MATCH(LMP_BY_NODE!$A31,DA_LMP_Basis!$C$23:$AF$23,0)))</f>
        <v>236.67971195500431</v>
      </c>
      <c r="KF31" s="30">
        <f>ENERGY_PRICING!KH$19*(1+INDEX(DA_LMP_Basis!$C$23:$AF$35,MATCH(LMP_BY_NODE!KF$1,DA_LMP_Basis!$C$23:$C$35,0),MATCH(LMP_BY_NODE!$A31,DA_LMP_Basis!$C$23:$AF$23,0)))</f>
        <v>215.95618395447187</v>
      </c>
      <c r="KG31" s="30">
        <f>ENERGY_PRICING!KI$19*(1+INDEX(DA_LMP_Basis!$C$23:$AF$35,MATCH(LMP_BY_NODE!KG$1,DA_LMP_Basis!$C$23:$C$35,0),MATCH(LMP_BY_NODE!$A31,DA_LMP_Basis!$C$23:$AF$23,0)))</f>
        <v>127.18491150111711</v>
      </c>
      <c r="KH31" s="30">
        <f>ENERGY_PRICING!KJ$19*(1+INDEX(DA_LMP_Basis!$C$23:$AF$35,MATCH(LMP_BY_NODE!KH$1,DA_LMP_Basis!$C$23:$C$35,0),MATCH(LMP_BY_NODE!$A31,DA_LMP_Basis!$C$23:$AF$23,0)))</f>
        <v>98.423427830019378</v>
      </c>
      <c r="KI31" s="30">
        <f>ENERGY_PRICING!KK$19*(1+INDEX(DA_LMP_Basis!$C$23:$AF$35,MATCH(LMP_BY_NODE!KI$1,DA_LMP_Basis!$C$23:$C$35,0),MATCH(LMP_BY_NODE!$A31,DA_LMP_Basis!$C$23:$AF$23,0)))</f>
        <v>74.88422865157699</v>
      </c>
      <c r="KJ31" s="30">
        <f>ENERGY_PRICING!KL$19*(1+INDEX(DA_LMP_Basis!$C$23:$AF$35,MATCH(LMP_BY_NODE!KJ$1,DA_LMP_Basis!$C$23:$C$35,0),MATCH(LMP_BY_NODE!$A31,DA_LMP_Basis!$C$23:$AF$23,0)))</f>
        <v>80.66966798048594</v>
      </c>
      <c r="KK31" s="30">
        <f>ENERGY_PRICING!KM$19*(1+INDEX(DA_LMP_Basis!$C$23:$AF$35,MATCH(LMP_BY_NODE!KK$1,DA_LMP_Basis!$C$23:$C$35,0),MATCH(LMP_BY_NODE!$A31,DA_LMP_Basis!$C$23:$AF$23,0)))</f>
        <v>103.37092500781796</v>
      </c>
      <c r="KL31" s="30">
        <f>ENERGY_PRICING!KN$19*(1+INDEX(DA_LMP_Basis!$C$23:$AF$35,MATCH(LMP_BY_NODE!KL$1,DA_LMP_Basis!$C$23:$C$35,0),MATCH(LMP_BY_NODE!$A31,DA_LMP_Basis!$C$23:$AF$23,0)))</f>
        <v>105.00474747567618</v>
      </c>
      <c r="KM31" s="30">
        <f>ENERGY_PRICING!KO$19*(1+INDEX(DA_LMP_Basis!$C$23:$AF$35,MATCH(LMP_BY_NODE!KM$1,DA_LMP_Basis!$C$23:$C$35,0),MATCH(LMP_BY_NODE!$A31,DA_LMP_Basis!$C$23:$AF$23,0)))</f>
        <v>71.083443222105402</v>
      </c>
      <c r="KN31" s="30">
        <f>ENERGY_PRICING!KP$19*(1+INDEX(DA_LMP_Basis!$C$23:$AF$35,MATCH(LMP_BY_NODE!KN$1,DA_LMP_Basis!$C$23:$C$35,0),MATCH(LMP_BY_NODE!$A31,DA_LMP_Basis!$C$23:$AF$23,0)))</f>
        <v>71.307488410556616</v>
      </c>
      <c r="KO31" s="30">
        <f>ENERGY_PRICING!KQ$19*(1+INDEX(DA_LMP_Basis!$C$23:$AF$35,MATCH(LMP_BY_NODE!KO$1,DA_LMP_Basis!$C$23:$C$35,0),MATCH(LMP_BY_NODE!$A31,DA_LMP_Basis!$C$23:$AF$23,0)))</f>
        <v>93.101642533548358</v>
      </c>
      <c r="KP31" s="30">
        <f>ENERGY_PRICING!KR$19*(1+INDEX(DA_LMP_Basis!$C$23:$AF$35,MATCH(LMP_BY_NODE!KP$1,DA_LMP_Basis!$C$23:$C$35,0),MATCH(LMP_BY_NODE!$A31,DA_LMP_Basis!$C$23:$AF$23,0)))</f>
        <v>139.00111042132357</v>
      </c>
      <c r="KQ31" s="30">
        <f>ENERGY_PRICING!KS$19*(1+INDEX(DA_LMP_Basis!$C$23:$AF$35,MATCH(LMP_BY_NODE!KQ$1,DA_LMP_Basis!$C$23:$C$35,0),MATCH(LMP_BY_NODE!$A31,DA_LMP_Basis!$C$23:$AF$23,0)))</f>
        <v>238.21558542725683</v>
      </c>
      <c r="KR31" s="30">
        <f>ENERGY_PRICING!KT$19*(1+INDEX(DA_LMP_Basis!$C$23:$AF$35,MATCH(LMP_BY_NODE!KR$1,DA_LMP_Basis!$C$23:$C$35,0),MATCH(LMP_BY_NODE!$A31,DA_LMP_Basis!$C$23:$AF$23,0)))</f>
        <v>217.35757730316587</v>
      </c>
      <c r="KS31" s="30">
        <f>ENERGY_PRICING!KU$19*(1+INDEX(DA_LMP_Basis!$C$23:$AF$35,MATCH(LMP_BY_NODE!KS$1,DA_LMP_Basis!$C$23:$C$35,0),MATCH(LMP_BY_NODE!$A31,DA_LMP_Basis!$C$23:$AF$23,0)))</f>
        <v>128.82731010330673</v>
      </c>
      <c r="KT31" s="30">
        <f>ENERGY_PRICING!KV$19*(1+INDEX(DA_LMP_Basis!$C$23:$AF$35,MATCH(LMP_BY_NODE!KT$1,DA_LMP_Basis!$C$23:$C$35,0),MATCH(LMP_BY_NODE!$A31,DA_LMP_Basis!$C$23:$AF$23,0)))</f>
        <v>100.90917529600026</v>
      </c>
      <c r="KU31" s="30">
        <f>ENERGY_PRICING!KW$19*(1+INDEX(DA_LMP_Basis!$C$23:$AF$35,MATCH(LMP_BY_NODE!KU$1,DA_LMP_Basis!$C$23:$C$35,0),MATCH(LMP_BY_NODE!$A31,DA_LMP_Basis!$C$23:$AF$23,0)))</f>
        <v>76.775478384659493</v>
      </c>
      <c r="KV31" s="30">
        <f>ENERGY_PRICING!KX$19*(1+INDEX(DA_LMP_Basis!$C$23:$AF$35,MATCH(LMP_BY_NODE!KV$1,DA_LMP_Basis!$C$23:$C$35,0),MATCH(LMP_BY_NODE!$A31,DA_LMP_Basis!$C$23:$AF$23,0)))</f>
        <v>82.707032733828257</v>
      </c>
      <c r="KW31" s="30">
        <f>ENERGY_PRICING!KY$19*(1+INDEX(DA_LMP_Basis!$C$23:$AF$35,MATCH(LMP_BY_NODE!KW$1,DA_LMP_Basis!$C$23:$C$35,0),MATCH(LMP_BY_NODE!$A31,DA_LMP_Basis!$C$23:$AF$23,0)))</f>
        <v>105.98162472189468</v>
      </c>
      <c r="KX31" s="30">
        <f>ENERGY_PRICING!KZ$19*(1+INDEX(DA_LMP_Basis!$C$23:$AF$35,MATCH(LMP_BY_NODE!KX$1,DA_LMP_Basis!$C$23:$C$35,0),MATCH(LMP_BY_NODE!$A31,DA_LMP_Basis!$C$23:$AF$23,0)))</f>
        <v>107.65671043519032</v>
      </c>
      <c r="KY31" s="30">
        <f>ENERGY_PRICING!LA$19*(1+INDEX(DA_LMP_Basis!$C$23:$AF$35,MATCH(LMP_BY_NODE!KY$1,DA_LMP_Basis!$C$23:$C$35,0),MATCH(LMP_BY_NODE!$A31,DA_LMP_Basis!$C$23:$AF$23,0)))</f>
        <v>72.878701655572101</v>
      </c>
      <c r="KZ31" s="30">
        <f>ENERGY_PRICING!LB$19*(1+INDEX(DA_LMP_Basis!$C$23:$AF$35,MATCH(LMP_BY_NODE!KZ$1,DA_LMP_Basis!$C$23:$C$35,0),MATCH(LMP_BY_NODE!$A31,DA_LMP_Basis!$C$23:$AF$23,0)))</f>
        <v>73.10840525047935</v>
      </c>
      <c r="LA31" s="30">
        <f>ENERGY_PRICING!LC$19*(1+INDEX(DA_LMP_Basis!$C$23:$AF$35,MATCH(LMP_BY_NODE!LA$1,DA_LMP_Basis!$C$23:$C$35,0),MATCH(LMP_BY_NODE!$A31,DA_LMP_Basis!$C$23:$AF$23,0)))</f>
        <v>94.101450882197796</v>
      </c>
      <c r="LB31" s="30">
        <f>ENERGY_PRICING!LD$19*(1+INDEX(DA_LMP_Basis!$C$23:$AF$35,MATCH(LMP_BY_NODE!LB$1,DA_LMP_Basis!$C$23:$C$35,0),MATCH(LMP_BY_NODE!$A31,DA_LMP_Basis!$C$23:$AF$23,0)))</f>
        <v>140.41449207677016</v>
      </c>
      <c r="LC31" s="30">
        <f>ENERGY_PRICING!LE$19*(1+INDEX(DA_LMP_Basis!$C$23:$AF$35,MATCH(LMP_BY_NODE!LC$1,DA_LMP_Basis!$C$23:$C$35,0),MATCH(LMP_BY_NODE!$A31,DA_LMP_Basis!$C$23:$AF$23,0)))</f>
        <v>239.89615550822313</v>
      </c>
      <c r="LD31" s="30">
        <f>ENERGY_PRICING!LF$19*(1+INDEX(DA_LMP_Basis!$C$23:$AF$35,MATCH(LMP_BY_NODE!LD$1,DA_LMP_Basis!$C$23:$C$35,0),MATCH(LMP_BY_NODE!$A31,DA_LMP_Basis!$C$23:$AF$23,0)))</f>
        <v>218.89099771573819</v>
      </c>
      <c r="LE31" s="30">
        <f>ENERGY_PRICING!LG$19*(1+INDEX(DA_LMP_Basis!$C$23:$AF$35,MATCH(LMP_BY_NODE!LE$1,DA_LMP_Basis!$C$23:$C$35,0),MATCH(LMP_BY_NODE!$A31,DA_LMP_Basis!$C$23:$AF$23,0)))</f>
        <v>130.62444118325999</v>
      </c>
      <c r="LF31" s="30">
        <f>ENERGY_PRICING!LH$19*(1+INDEX(DA_LMP_Basis!$C$23:$AF$35,MATCH(LMP_BY_NODE!LF$1,DA_LMP_Basis!$C$23:$C$35,0),MATCH(LMP_BY_NODE!$A31,DA_LMP_Basis!$C$23:$AF$23,0)))</f>
        <v>103.62910821732261</v>
      </c>
      <c r="LG31" s="30">
        <f>ENERGY_PRICING!LI$19*(1+INDEX(DA_LMP_Basis!$C$23:$AF$35,MATCH(LMP_BY_NODE!LG$1,DA_LMP_Basis!$C$23:$C$35,0),MATCH(LMP_BY_NODE!$A31,DA_LMP_Basis!$C$23:$AF$23,0)))</f>
        <v>78.844905179558552</v>
      </c>
      <c r="LH31" s="30">
        <f>ENERGY_PRICING!LJ$19*(1+INDEX(DA_LMP_Basis!$C$23:$AF$35,MATCH(LMP_BY_NODE!LH$1,DA_LMP_Basis!$C$23:$C$35,0),MATCH(LMP_BY_NODE!$A31,DA_LMP_Basis!$C$23:$AF$23,0)))</f>
        <v>84.936340232356002</v>
      </c>
      <c r="LI31" s="30">
        <f>ENERGY_PRICING!LK$19*(1+INDEX(DA_LMP_Basis!$C$23:$AF$35,MATCH(LMP_BY_NODE!LI$1,DA_LMP_Basis!$C$23:$C$35,0),MATCH(LMP_BY_NODE!$A31,DA_LMP_Basis!$C$23:$AF$23,0)))</f>
        <v>108.8382818027869</v>
      </c>
      <c r="LJ31" s="30">
        <f>ENERGY_PRICING!LL$19*(1+INDEX(DA_LMP_Basis!$C$23:$AF$35,MATCH(LMP_BY_NODE!LJ$1,DA_LMP_Basis!$C$23:$C$35,0),MATCH(LMP_BY_NODE!$A31,DA_LMP_Basis!$C$23:$AF$23,0)))</f>
        <v>110.55851822476947</v>
      </c>
      <c r="LK31" s="30">
        <f>ENERGY_PRICING!LM$19*(1+INDEX(DA_LMP_Basis!$C$23:$AF$35,MATCH(LMP_BY_NODE!LK$1,DA_LMP_Basis!$C$23:$C$35,0),MATCH(LMP_BY_NODE!$A31,DA_LMP_Basis!$C$23:$AF$23,0)))</f>
        <v>74.84309368746375</v>
      </c>
      <c r="LL31" s="30">
        <f>ENERGY_PRICING!LN$19*(1+INDEX(DA_LMP_Basis!$C$23:$AF$35,MATCH(LMP_BY_NODE!LL$1,DA_LMP_Basis!$C$23:$C$35,0),MATCH(LMP_BY_NODE!$A31,DA_LMP_Basis!$C$23:$AF$23,0)))</f>
        <v>75.078988774552968</v>
      </c>
      <c r="LM31" s="30">
        <f>ENERGY_PRICING!LO$19*(1+INDEX(DA_LMP_Basis!$C$23:$AF$35,MATCH(LMP_BY_NODE!LM$1,DA_LMP_Basis!$C$23:$C$35,0),MATCH(LMP_BY_NODE!$A31,DA_LMP_Basis!$C$23:$AF$23,0)))</f>
        <v>95.195452457064732</v>
      </c>
      <c r="LN31" s="30">
        <f>ENERGY_PRICING!LP$19*(1+INDEX(DA_LMP_Basis!$C$23:$AF$35,MATCH(LMP_BY_NODE!LN$1,DA_LMP_Basis!$C$23:$C$35,0),MATCH(LMP_BY_NODE!$A31,DA_LMP_Basis!$C$23:$AF$23,0)))</f>
        <v>141.96103022984244</v>
      </c>
      <c r="LO31" s="30">
        <f>ENERGY_PRICING!LQ$19*(1+INDEX(DA_LMP_Basis!$C$23:$AF$35,MATCH(LMP_BY_NODE!LO$1,DA_LMP_Basis!$C$23:$C$35,0),MATCH(LMP_BY_NODE!$A31,DA_LMP_Basis!$C$23:$AF$23,0)))</f>
        <v>241.61905989067358</v>
      </c>
      <c r="LP31" s="30">
        <f>ENERGY_PRICING!LR$19*(1+INDEX(DA_LMP_Basis!$C$23:$AF$35,MATCH(LMP_BY_NODE!LP$1,DA_LMP_Basis!$C$23:$C$35,0),MATCH(LMP_BY_NODE!$A31,DA_LMP_Basis!$C$23:$AF$23,0)))</f>
        <v>220.46304566475368</v>
      </c>
      <c r="LQ31" s="30">
        <f>ENERGY_PRICING!LS$19*(1+INDEX(DA_LMP_Basis!$C$23:$AF$35,MATCH(LMP_BY_NODE!LQ$1,DA_LMP_Basis!$C$23:$C$35,0),MATCH(LMP_BY_NODE!$A31,DA_LMP_Basis!$C$23:$AF$23,0)))</f>
        <v>132.46684278766628</v>
      </c>
      <c r="LR31" s="30">
        <f>ENERGY_PRICING!LT$19*(1+INDEX(DA_LMP_Basis!$C$23:$AF$35,MATCH(LMP_BY_NODE!LR$1,DA_LMP_Basis!$C$23:$C$35,0),MATCH(LMP_BY_NODE!$A31,DA_LMP_Basis!$C$23:$AF$23,0)))</f>
        <v>106.41755744844492</v>
      </c>
      <c r="LS31" s="30">
        <f>ENERGY_PRICING!LU$19*(1+INDEX(DA_LMP_Basis!$C$23:$AF$35,MATCH(LMP_BY_NODE!LS$1,DA_LMP_Basis!$C$23:$C$35,0),MATCH(LMP_BY_NODE!$A31,DA_LMP_Basis!$C$23:$AF$23,0)))</f>
        <v>80.966461748054627</v>
      </c>
      <c r="LT31" s="30">
        <f>ENERGY_PRICING!LV$19*(1+INDEX(DA_LMP_Basis!$C$23:$AF$35,MATCH(LMP_BY_NODE!LT$1,DA_LMP_Basis!$C$23:$C$35,0),MATCH(LMP_BY_NODE!$A31,DA_LMP_Basis!$C$23:$AF$23,0)))</f>
        <v>87.221804969913833</v>
      </c>
      <c r="LU31" s="30">
        <f>ENERGY_PRICING!LW$19*(1+INDEX(DA_LMP_Basis!$C$23:$AF$35,MATCH(LMP_BY_NODE!LU$1,DA_LMP_Basis!$C$23:$C$35,0),MATCH(LMP_BY_NODE!$A31,DA_LMP_Basis!$C$23:$AF$23,0)))</f>
        <v>111.76689933535505</v>
      </c>
      <c r="LV31" s="30">
        <f>ENERGY_PRICING!LX$19*(1+INDEX(DA_LMP_Basis!$C$23:$AF$35,MATCH(LMP_BY_NODE!LV$1,DA_LMP_Basis!$C$23:$C$35,0),MATCH(LMP_BY_NODE!$A31,DA_LMP_Basis!$C$23:$AF$23,0)))</f>
        <v>113.53342383228821</v>
      </c>
      <c r="LW31" s="30">
        <f>ENERGY_PRICING!LY$19*(1+INDEX(DA_LMP_Basis!$C$23:$AF$35,MATCH(LMP_BY_NODE!LW$1,DA_LMP_Basis!$C$23:$C$35,0),MATCH(LMP_BY_NODE!$A31,DA_LMP_Basis!$C$23:$AF$23,0)))</f>
        <v>76.856969620951105</v>
      </c>
      <c r="LX31" s="30">
        <f>ENERGY_PRICING!LZ$19*(1+INDEX(DA_LMP_Basis!$C$23:$AF$35,MATCH(LMP_BY_NODE!LX$1,DA_LMP_Basis!$C$23:$C$35,0),MATCH(LMP_BY_NODE!$A31,DA_LMP_Basis!$C$23:$AF$23,0)))</f>
        <v>77.099212166640854</v>
      </c>
      <c r="LY31" s="30">
        <f>ENERGY_PRICING!MA$19*(1+INDEX(DA_LMP_Basis!$C$23:$AF$35,MATCH(LMP_BY_NODE!LY$1,DA_LMP_Basis!$C$23:$C$35,0),MATCH(LMP_BY_NODE!$A31,DA_LMP_Basis!$C$23:$AF$23,0)))</f>
        <v>96.317012414065857</v>
      </c>
      <c r="LZ31" s="30">
        <f>ENERGY_PRICING!MB$19*(1+INDEX(DA_LMP_Basis!$C$23:$AF$35,MATCH(LMP_BY_NODE!LZ$1,DA_LMP_Basis!$C$23:$C$35,0),MATCH(LMP_BY_NODE!$A31,DA_LMP_Basis!$C$23:$AF$23,0)))</f>
        <v>143.54652636102608</v>
      </c>
      <c r="MA31" s="30">
        <f>ENERGY_PRICING!MC$19*(1+INDEX(DA_LMP_Basis!$C$23:$AF$35,MATCH(LMP_BY_NODE!MA$1,DA_LMP_Basis!$C$23:$C$35,0),MATCH(LMP_BY_NODE!$A31,DA_LMP_Basis!$C$23:$AF$23,0)))</f>
        <v>243.9097577047873</v>
      </c>
      <c r="MB31" s="30">
        <f>ENERGY_PRICING!MD$19*(1+INDEX(DA_LMP_Basis!$C$23:$AF$35,MATCH(LMP_BY_NODE!MB$1,DA_LMP_Basis!$C$23:$C$35,0),MATCH(LMP_BY_NODE!$A31,DA_LMP_Basis!$C$23:$AF$23,0)))</f>
        <v>222.55317140659545</v>
      </c>
      <c r="MC31" s="30">
        <f>ENERGY_PRICING!ME$19*(1+INDEX(DA_LMP_Basis!$C$23:$AF$35,MATCH(LMP_BY_NODE!MC$1,DA_LMP_Basis!$C$23:$C$35,0),MATCH(LMP_BY_NODE!$A31,DA_LMP_Basis!$C$23:$AF$23,0)))</f>
        <v>134.91641884709355</v>
      </c>
      <c r="MD31" s="30">
        <f>ENERGY_PRICING!MF$19*(1+INDEX(DA_LMP_Basis!$C$23:$AF$35,MATCH(LMP_BY_NODE!MD$1,DA_LMP_Basis!$C$23:$C$35,0),MATCH(LMP_BY_NODE!$A31,DA_LMP_Basis!$C$23:$AF$23,0)))</f>
        <v>110.12495678154899</v>
      </c>
      <c r="ME31" s="30">
        <f>ENERGY_PRICING!MG$19*(1+INDEX(DA_LMP_Basis!$C$23:$AF$35,MATCH(LMP_BY_NODE!ME$1,DA_LMP_Basis!$C$23:$C$35,0),MATCH(LMP_BY_NODE!$A31,DA_LMP_Basis!$C$23:$AF$23,0)))</f>
        <v>83.787189957626211</v>
      </c>
      <c r="MF31" s="30">
        <f>ENERGY_PRICING!MH$19*(1+INDEX(DA_LMP_Basis!$C$23:$AF$35,MATCH(LMP_BY_NODE!MF$1,DA_LMP_Basis!$C$23:$C$35,0),MATCH(LMP_BY_NODE!$A31,DA_LMP_Basis!$C$23:$AF$23,0)))</f>
        <v>90.260458264829481</v>
      </c>
      <c r="MG31" s="30">
        <f>ENERGY_PRICING!MI$19*(1+INDEX(DA_LMP_Basis!$C$23:$AF$35,MATCH(LMP_BY_NODE!MG$1,DA_LMP_Basis!$C$23:$C$35,0),MATCH(LMP_BY_NODE!$A31,DA_LMP_Basis!$C$23:$AF$23,0)))</f>
        <v>115.66066027099528</v>
      </c>
      <c r="MH31" s="30">
        <f>ENERGY_PRICING!MJ$19*(1+INDEX(DA_LMP_Basis!$C$23:$AF$35,MATCH(LMP_BY_NODE!MH$1,DA_LMP_Basis!$C$23:$C$35,0),MATCH(LMP_BY_NODE!$A31,DA_LMP_Basis!$C$23:$AF$23,0)))</f>
        <v>117.48872735449848</v>
      </c>
      <c r="MI31" s="30">
        <f>ENERGY_PRICING!MK$19*(1+INDEX(DA_LMP_Basis!$C$23:$AF$35,MATCH(LMP_BY_NODE!MI$1,DA_LMP_Basis!$C$23:$C$35,0),MATCH(LMP_BY_NODE!$A31,DA_LMP_Basis!$C$23:$AF$23,0)))</f>
        <v>79.534530398975505</v>
      </c>
      <c r="MJ31" s="30">
        <f>ENERGY_PRICING!ML$19*(1+INDEX(DA_LMP_Basis!$C$23:$AF$35,MATCH(LMP_BY_NODE!MJ$1,DA_LMP_Basis!$C$23:$C$35,0),MATCH(LMP_BY_NODE!$A31,DA_LMP_Basis!$C$23:$AF$23,0)))</f>
        <v>79.785212246166566</v>
      </c>
      <c r="MK31" s="30">
        <f>ENERGY_PRICING!MM$19*(1+INDEX(DA_LMP_Basis!$C$23:$AF$35,MATCH(LMP_BY_NODE!MK$1,DA_LMP_Basis!$C$23:$C$35,0),MATCH(LMP_BY_NODE!$A31,DA_LMP_Basis!$C$23:$AF$23,0)))</f>
        <v>97.808189154963046</v>
      </c>
      <c r="ML31" s="30">
        <f>ENERGY_PRICING!MN$19*(1+INDEX(DA_LMP_Basis!$C$23:$AF$35,MATCH(LMP_BY_NODE!ML$1,DA_LMP_Basis!$C$23:$C$35,0),MATCH(LMP_BY_NODE!$A31,DA_LMP_Basis!$C$23:$AF$23,0)))</f>
        <v>145.65453221380741</v>
      </c>
      <c r="MM31" s="30">
        <f>ENERGY_PRICING!MO$19*(1+INDEX(DA_LMP_Basis!$C$23:$AF$35,MATCH(LMP_BY_NODE!MM$1,DA_LMP_Basis!$C$23:$C$35,0),MATCH(LMP_BY_NODE!$A31,DA_LMP_Basis!$C$23:$AF$23,0)))</f>
        <v>245.50214827232082</v>
      </c>
      <c r="MN31" s="30">
        <f>ENERGY_PRICING!MP$19*(1+INDEX(DA_LMP_Basis!$C$23:$AF$35,MATCH(LMP_BY_NODE!MN$1,DA_LMP_Basis!$C$23:$C$35,0),MATCH(LMP_BY_NODE!$A31,DA_LMP_Basis!$C$23:$AF$23,0)))</f>
        <v>224.00613324894809</v>
      </c>
      <c r="MO31" s="30">
        <f>ENERGY_PRICING!MQ$19*(1+INDEX(DA_LMP_Basis!$C$23:$AF$35,MATCH(LMP_BY_NODE!MO$1,DA_LMP_Basis!$C$23:$C$35,0),MATCH(LMP_BY_NODE!$A31,DA_LMP_Basis!$C$23:$AF$23,0)))</f>
        <v>136.61925445790814</v>
      </c>
      <c r="MP31" s="30">
        <f>ENERGY_PRICING!MR$19*(1+INDEX(DA_LMP_Basis!$C$23:$AF$35,MATCH(LMP_BY_NODE!MP$1,DA_LMP_Basis!$C$23:$C$35,0),MATCH(LMP_BY_NODE!$A31,DA_LMP_Basis!$C$23:$AF$23,0)))</f>
        <v>112.7021748204107</v>
      </c>
      <c r="MQ31" s="30">
        <f>ENERGY_PRICING!MS$19*(1+INDEX(DA_LMP_Basis!$C$23:$AF$35,MATCH(LMP_BY_NODE!MQ$1,DA_LMP_Basis!$C$23:$C$35,0),MATCH(LMP_BY_NODE!$A31,DA_LMP_Basis!$C$23:$AF$23,0)))</f>
        <v>85.748033927015243</v>
      </c>
      <c r="MR31" s="30">
        <f>ENERGY_PRICING!MT$19*(1+INDEX(DA_LMP_Basis!$C$23:$AF$35,MATCH(LMP_BY_NODE!MR$1,DA_LMP_Basis!$C$23:$C$35,0),MATCH(LMP_BY_NODE!$A31,DA_LMP_Basis!$C$23:$AF$23,0)))</f>
        <v>92.372793997205605</v>
      </c>
      <c r="MS31" s="30">
        <f>ENERGY_PRICING!MU$19*(1+INDEX(DA_LMP_Basis!$C$23:$AF$35,MATCH(LMP_BY_NODE!MS$1,DA_LMP_Basis!$C$23:$C$35,0),MATCH(LMP_BY_NODE!$A31,DA_LMP_Basis!$C$23:$AF$23,0)))</f>
        <v>118.36742855266971</v>
      </c>
      <c r="MT31" s="30">
        <f>ENERGY_PRICING!MV$19*(1+INDEX(DA_LMP_Basis!$C$23:$AF$35,MATCH(LMP_BY_NODE!MT$1,DA_LMP_Basis!$C$23:$C$35,0),MATCH(LMP_BY_NODE!$A31,DA_LMP_Basis!$C$23:$AF$23,0)))</f>
        <v>120.23827728714053</v>
      </c>
      <c r="MU31" s="30">
        <f>ENERGY_PRICING!MW$19*(1+INDEX(DA_LMP_Basis!$C$23:$AF$35,MATCH(LMP_BY_NODE!MU$1,DA_LMP_Basis!$C$23:$C$35,0),MATCH(LMP_BY_NODE!$A31,DA_LMP_Basis!$C$23:$AF$23,0)))</f>
        <v>81.395850779452402</v>
      </c>
      <c r="MV31" s="30">
        <f>ENERGY_PRICING!MX$19*(1+INDEX(DA_LMP_Basis!$C$23:$AF$35,MATCH(LMP_BY_NODE!MV$1,DA_LMP_Basis!$C$23:$C$35,0),MATCH(LMP_BY_NODE!$A31,DA_LMP_Basis!$C$23:$AF$23,0)))</f>
        <v>81.652399251225916</v>
      </c>
      <c r="MW31" s="30">
        <f>ENERGY_PRICING!MY$19*(1+INDEX(DA_LMP_Basis!$C$23:$AF$35,MATCH(LMP_BY_NODE!MW$1,DA_LMP_Basis!$C$23:$C$35,0),MATCH(LMP_BY_NODE!$A31,DA_LMP_Basis!$C$23:$AF$23,0)))</f>
        <v>98.844788466360569</v>
      </c>
      <c r="MX31" s="30">
        <f>ENERGY_PRICING!MZ$19*(1+INDEX(DA_LMP_Basis!$C$23:$AF$35,MATCH(LMP_BY_NODE!MX$1,DA_LMP_Basis!$C$23:$C$35,0),MATCH(LMP_BY_NODE!$A31,DA_LMP_Basis!$C$23:$AF$23,0)))</f>
        <v>147.11992350880598</v>
      </c>
    </row>
    <row r="32" spans="1:362" x14ac:dyDescent="0.25">
      <c r="A32" s="1">
        <v>4142</v>
      </c>
      <c r="B32" s="1" t="s">
        <v>62</v>
      </c>
      <c r="C32" s="30">
        <f>ENERGY_PRICING!E$20*(1+INDEX(DA_LMP_Basis!$C$23:$AF$35,MATCH(LMP_BY_NODE!C$1,DA_LMP_Basis!$C$23:$C$35,0),MATCH(LMP_BY_NODE!$A32,DA_LMP_Basis!$C$23:$AF$23,0)))</f>
        <v>44.146437644645147</v>
      </c>
      <c r="D32" s="30">
        <f>ENERGY_PRICING!F$20*(1+INDEX(DA_LMP_Basis!$C$23:$AF$35,MATCH(LMP_BY_NODE!D$1,DA_LMP_Basis!$C$23:$C$35,0),MATCH(LMP_BY_NODE!$A32,DA_LMP_Basis!$C$23:$AF$23,0)))</f>
        <v>43.281124984614458</v>
      </c>
      <c r="E32" s="30">
        <f>ENERGY_PRICING!G$20*(1+INDEX(DA_LMP_Basis!$C$23:$AF$35,MATCH(LMP_BY_NODE!E$1,DA_LMP_Basis!$C$23:$C$35,0),MATCH(LMP_BY_NODE!$A32,DA_LMP_Basis!$C$23:$AF$23,0)))</f>
        <v>32.759086040723297</v>
      </c>
      <c r="F32" s="30">
        <f>ENERGY_PRICING!H$20*(1+INDEX(DA_LMP_Basis!$C$23:$AF$35,MATCH(LMP_BY_NODE!F$1,DA_LMP_Basis!$C$23:$C$35,0),MATCH(LMP_BY_NODE!$A32,DA_LMP_Basis!$C$23:$AF$23,0)))</f>
        <v>25.087888542049647</v>
      </c>
      <c r="G32" s="30">
        <f>ENERGY_PRICING!I$20*(1+INDEX(DA_LMP_Basis!$C$23:$AF$35,MATCH(LMP_BY_NODE!G$1,DA_LMP_Basis!$C$23:$C$35,0),MATCH(LMP_BY_NODE!$A32,DA_LMP_Basis!$C$23:$AF$23,0)))</f>
        <v>20.502367708726918</v>
      </c>
      <c r="H32" s="30">
        <f>ENERGY_PRICING!J$20*(1+INDEX(DA_LMP_Basis!$C$23:$AF$35,MATCH(LMP_BY_NODE!H$1,DA_LMP_Basis!$C$23:$C$35,0),MATCH(LMP_BY_NODE!$A32,DA_LMP_Basis!$C$23:$AF$23,0)))</f>
        <v>22.632475564897788</v>
      </c>
      <c r="I32" s="30">
        <f>ENERGY_PRICING!K$20*(1+INDEX(DA_LMP_Basis!$C$23:$AF$35,MATCH(LMP_BY_NODE!I$1,DA_LMP_Basis!$C$23:$C$35,0),MATCH(LMP_BY_NODE!$A32,DA_LMP_Basis!$C$23:$AF$23,0)))</f>
        <v>30.901841257077411</v>
      </c>
      <c r="J32" s="30">
        <f>ENERGY_PRICING!L$20*(1+INDEX(DA_LMP_Basis!$C$23:$AF$35,MATCH(LMP_BY_NODE!J$1,DA_LMP_Basis!$C$23:$C$35,0),MATCH(LMP_BY_NODE!$A32,DA_LMP_Basis!$C$23:$AF$23,0)))</f>
        <v>39.339674786024879</v>
      </c>
      <c r="K32" s="30">
        <f>ENERGY_PRICING!M$20*(1+INDEX(DA_LMP_Basis!$C$23:$AF$35,MATCH(LMP_BY_NODE!K$1,DA_LMP_Basis!$C$23:$C$35,0),MATCH(LMP_BY_NODE!$A32,DA_LMP_Basis!$C$23:$AF$23,0)))</f>
        <v>34.236739771370445</v>
      </c>
      <c r="L32" s="30">
        <f>ENERGY_PRICING!N$20*(1+INDEX(DA_LMP_Basis!$C$23:$AF$35,MATCH(LMP_BY_NODE!L$1,DA_LMP_Basis!$C$23:$C$35,0),MATCH(LMP_BY_NODE!$A32,DA_LMP_Basis!$C$23:$AF$23,0)))</f>
        <v>48.428426270989206</v>
      </c>
      <c r="M32" s="30">
        <f>ENERGY_PRICING!O$20*(1+INDEX(DA_LMP_Basis!$C$23:$AF$35,MATCH(LMP_BY_NODE!M$1,DA_LMP_Basis!$C$23:$C$35,0),MATCH(LMP_BY_NODE!$A32,DA_LMP_Basis!$C$23:$AF$23,0)))</f>
        <v>76.714828329344115</v>
      </c>
      <c r="N32" s="30">
        <f>ENERGY_PRICING!P$20*(1+INDEX(DA_LMP_Basis!$C$23:$AF$35,MATCH(LMP_BY_NODE!N$1,DA_LMP_Basis!$C$23:$C$35,0),MATCH(LMP_BY_NODE!$A32,DA_LMP_Basis!$C$23:$AF$23,0)))</f>
        <v>135.58795697690709</v>
      </c>
      <c r="O32" s="30">
        <f>ENERGY_PRICING!Q$20*(1+INDEX(DA_LMP_Basis!$C$23:$AF$35,MATCH(LMP_BY_NODE!O$1,DA_LMP_Basis!$C$23:$C$35,0),MATCH(LMP_BY_NODE!$A32,DA_LMP_Basis!$C$23:$AF$23,0)))</f>
        <v>131.27883702651872</v>
      </c>
      <c r="P32" s="30">
        <f>ENERGY_PRICING!R$20*(1+INDEX(DA_LMP_Basis!$C$23:$AF$35,MATCH(LMP_BY_NODE!P$1,DA_LMP_Basis!$C$23:$C$35,0),MATCH(LMP_BY_NODE!$A32,DA_LMP_Basis!$C$23:$AF$23,0)))</f>
        <v>109.07041805973861</v>
      </c>
      <c r="Q32" s="30">
        <f>ENERGY_PRICING!S$20*(1+INDEX(DA_LMP_Basis!$C$23:$AF$35,MATCH(LMP_BY_NODE!Q$1,DA_LMP_Basis!$C$23:$C$35,0),MATCH(LMP_BY_NODE!$A32,DA_LMP_Basis!$C$23:$AF$23,0)))</f>
        <v>83.135280574457795</v>
      </c>
      <c r="R32" s="30">
        <f>ENERGY_PRICING!T$20*(1+INDEX(DA_LMP_Basis!$C$23:$AF$35,MATCH(LMP_BY_NODE!R$1,DA_LMP_Basis!$C$23:$C$35,0),MATCH(LMP_BY_NODE!$A32,DA_LMP_Basis!$C$23:$AF$23,0)))</f>
        <v>43.376255890459674</v>
      </c>
      <c r="S32" s="30">
        <f>ENERGY_PRICING!U$20*(1+INDEX(DA_LMP_Basis!$C$23:$AF$35,MATCH(LMP_BY_NODE!S$1,DA_LMP_Basis!$C$23:$C$35,0),MATCH(LMP_BY_NODE!$A32,DA_LMP_Basis!$C$23:$AF$23,0)))</f>
        <v>38.592692157603615</v>
      </c>
      <c r="T32" s="30">
        <f>ENERGY_PRICING!V$20*(1+INDEX(DA_LMP_Basis!$C$23:$AF$35,MATCH(LMP_BY_NODE!T$1,DA_LMP_Basis!$C$23:$C$35,0),MATCH(LMP_BY_NODE!$A32,DA_LMP_Basis!$C$23:$AF$23,0)))</f>
        <v>41.75642325838129</v>
      </c>
      <c r="U32" s="30">
        <f>ENERGY_PRICING!W$20*(1+INDEX(DA_LMP_Basis!$C$23:$AF$35,MATCH(LMP_BY_NODE!U$1,DA_LMP_Basis!$C$23:$C$35,0),MATCH(LMP_BY_NODE!$A32,DA_LMP_Basis!$C$23:$AF$23,0)))</f>
        <v>86.914485460314268</v>
      </c>
      <c r="V32" s="30">
        <f>ENERGY_PRICING!X$20*(1+INDEX(DA_LMP_Basis!$C$23:$AF$35,MATCH(LMP_BY_NODE!V$1,DA_LMP_Basis!$C$23:$C$35,0),MATCH(LMP_BY_NODE!$A32,DA_LMP_Basis!$C$23:$AF$23,0)))</f>
        <v>63.098493278923456</v>
      </c>
      <c r="W32" s="30">
        <f>ENERGY_PRICING!Y$20*(1+INDEX(DA_LMP_Basis!$C$23:$AF$35,MATCH(LMP_BY_NODE!W$1,DA_LMP_Basis!$C$23:$C$35,0),MATCH(LMP_BY_NODE!$A32,DA_LMP_Basis!$C$23:$AF$23,0)))</f>
        <v>77.435282482341449</v>
      </c>
      <c r="X32" s="30">
        <f>ENERGY_PRICING!Z$20*(1+INDEX(DA_LMP_Basis!$C$23:$AF$35,MATCH(LMP_BY_NODE!X$1,DA_LMP_Basis!$C$23:$C$35,0),MATCH(LMP_BY_NODE!$A32,DA_LMP_Basis!$C$23:$AF$23,0)))</f>
        <v>76.767038347144975</v>
      </c>
      <c r="Y32" s="30">
        <f>ENERGY_PRICING!AA$20*(1+INDEX(DA_LMP_Basis!$C$23:$AF$35,MATCH(LMP_BY_NODE!Y$1,DA_LMP_Basis!$C$23:$C$35,0),MATCH(LMP_BY_NODE!$A32,DA_LMP_Basis!$C$23:$AF$23,0)))</f>
        <v>127.89554224408251</v>
      </c>
      <c r="Z32" s="30">
        <f>ENERGY_PRICING!AB$20*(1+INDEX(DA_LMP_Basis!$C$23:$AF$35,MATCH(LMP_BY_NODE!Z$1,DA_LMP_Basis!$C$23:$C$35,0),MATCH(LMP_BY_NODE!$A32,DA_LMP_Basis!$C$23:$AF$23,0)))</f>
        <v>232.19945579187109</v>
      </c>
      <c r="AA32" s="30">
        <f>ENERGY_PRICING!AC$20*(1+INDEX(DA_LMP_Basis!$C$23:$AF$35,MATCH(LMP_BY_NODE!AA$1,DA_LMP_Basis!$C$23:$C$35,0),MATCH(LMP_BY_NODE!$A32,DA_LMP_Basis!$C$23:$AF$23,0)))</f>
        <v>267.41496904430818</v>
      </c>
      <c r="AB32" s="30">
        <f>ENERGY_PRICING!AD$20*(1+INDEX(DA_LMP_Basis!$C$23:$AF$35,MATCH(LMP_BY_NODE!AB$1,DA_LMP_Basis!$C$23:$C$35,0),MATCH(LMP_BY_NODE!$A32,DA_LMP_Basis!$C$23:$AF$23,0)))</f>
        <v>274.18590424232229</v>
      </c>
      <c r="AC32" s="30">
        <f>ENERGY_PRICING!AE$20*(1+INDEX(DA_LMP_Basis!$C$23:$AF$35,MATCH(LMP_BY_NODE!AC$1,DA_LMP_Basis!$C$23:$C$35,0),MATCH(LMP_BY_NODE!$A32,DA_LMP_Basis!$C$23:$AF$23,0)))</f>
        <v>141.36041976360596</v>
      </c>
      <c r="AD32" s="30">
        <f>ENERGY_PRICING!AF$20*(1+INDEX(DA_LMP_Basis!$C$23:$AF$35,MATCH(LMP_BY_NODE!AD$1,DA_LMP_Basis!$C$23:$C$35,0),MATCH(LMP_BY_NODE!$A32,DA_LMP_Basis!$C$23:$AF$23,0)))</f>
        <v>65.177353937025842</v>
      </c>
      <c r="AE32" s="30">
        <f>ENERGY_PRICING!AG$20*(1+INDEX(DA_LMP_Basis!$C$23:$AF$35,MATCH(LMP_BY_NODE!AE$1,DA_LMP_Basis!$C$23:$C$35,0),MATCH(LMP_BY_NODE!$A32,DA_LMP_Basis!$C$23:$AF$23,0)))</f>
        <v>48.534695921386266</v>
      </c>
      <c r="AF32" s="30">
        <f>ENERGY_PRICING!AH$20*(1+INDEX(DA_LMP_Basis!$C$23:$AF$35,MATCH(LMP_BY_NODE!AF$1,DA_LMP_Basis!$C$23:$C$35,0),MATCH(LMP_BY_NODE!$A32,DA_LMP_Basis!$C$23:$AF$23,0)))</f>
        <v>50.053799671316213</v>
      </c>
      <c r="AG32" s="30">
        <f>ENERGY_PRICING!AI$20*(1+INDEX(DA_LMP_Basis!$C$23:$AF$35,MATCH(LMP_BY_NODE!AG$1,DA_LMP_Basis!$C$23:$C$35,0),MATCH(LMP_BY_NODE!$A32,DA_LMP_Basis!$C$23:$AF$23,0)))</f>
        <v>54.775645694255459</v>
      </c>
      <c r="AH32" s="30">
        <f>ENERGY_PRICING!AJ$20*(1+INDEX(DA_LMP_Basis!$C$23:$AF$35,MATCH(LMP_BY_NODE!AH$1,DA_LMP_Basis!$C$23:$C$35,0),MATCH(LMP_BY_NODE!$A32,DA_LMP_Basis!$C$23:$AF$23,0)))</f>
        <v>55.641398618687042</v>
      </c>
      <c r="AI32" s="30">
        <f>ENERGY_PRICING!AK$20*(1+INDEX(DA_LMP_Basis!$C$23:$AF$35,MATCH(LMP_BY_NODE!AI$1,DA_LMP_Basis!$C$23:$C$35,0),MATCH(LMP_BY_NODE!$A32,DA_LMP_Basis!$C$23:$AF$23,0)))</f>
        <v>45.981128267174114</v>
      </c>
      <c r="AJ32" s="30">
        <f>ENERGY_PRICING!AL$20*(1+INDEX(DA_LMP_Basis!$C$23:$AF$35,MATCH(LMP_BY_NODE!AJ$1,DA_LMP_Basis!$C$23:$C$35,0),MATCH(LMP_BY_NODE!$A32,DA_LMP_Basis!$C$23:$AF$23,0)))</f>
        <v>46.126054428328544</v>
      </c>
      <c r="AK32" s="30">
        <f>ENERGY_PRICING!AM$20*(1+INDEX(DA_LMP_Basis!$C$23:$AF$35,MATCH(LMP_BY_NODE!AK$1,DA_LMP_Basis!$C$23:$C$35,0),MATCH(LMP_BY_NODE!$A32,DA_LMP_Basis!$C$23:$AF$23,0)))</f>
        <v>96.207628381266787</v>
      </c>
      <c r="AL32" s="30">
        <f>ENERGY_PRICING!AN$20*(1+INDEX(DA_LMP_Basis!$C$23:$AF$35,MATCH(LMP_BY_NODE!AL$1,DA_LMP_Basis!$C$23:$C$35,0),MATCH(LMP_BY_NODE!$A32,DA_LMP_Basis!$C$23:$AF$23,0)))</f>
        <v>158.03313159621757</v>
      </c>
      <c r="AM32" s="30">
        <f>ENERGY_PRICING!AO$20*(1+INDEX(DA_LMP_Basis!$C$23:$AF$35,MATCH(LMP_BY_NODE!AM$1,DA_LMP_Basis!$C$23:$C$35,0),MATCH(LMP_BY_NODE!$A32,DA_LMP_Basis!$C$23:$AF$23,0)))</f>
        <v>184.70908193049777</v>
      </c>
      <c r="AN32" s="30">
        <f>ENERGY_PRICING!AP$20*(1+INDEX(DA_LMP_Basis!$C$23:$AF$35,MATCH(LMP_BY_NODE!AN$1,DA_LMP_Basis!$C$23:$C$35,0),MATCH(LMP_BY_NODE!$A32,DA_LMP_Basis!$C$23:$AF$23,0)))</f>
        <v>164.8245804322668</v>
      </c>
      <c r="AO32" s="30">
        <f>ENERGY_PRICING!AQ$20*(1+INDEX(DA_LMP_Basis!$C$23:$AF$35,MATCH(LMP_BY_NODE!AO$1,DA_LMP_Basis!$C$23:$C$35,0),MATCH(LMP_BY_NODE!$A32,DA_LMP_Basis!$C$23:$AF$23,0)))</f>
        <v>94.152039880004736</v>
      </c>
      <c r="AP32" s="30">
        <f>ENERGY_PRICING!AR$20*(1+INDEX(DA_LMP_Basis!$C$23:$AF$35,MATCH(LMP_BY_NODE!AP$1,DA_LMP_Basis!$C$23:$C$35,0),MATCH(LMP_BY_NODE!$A32,DA_LMP_Basis!$C$23:$AF$23,0)))</f>
        <v>55.099568293286609</v>
      </c>
      <c r="AQ32" s="30">
        <f>ENERGY_PRICING!AS$20*(1+INDEX(DA_LMP_Basis!$C$23:$AF$35,MATCH(LMP_BY_NODE!AQ$1,DA_LMP_Basis!$C$23:$C$35,0),MATCH(LMP_BY_NODE!$A32,DA_LMP_Basis!$C$23:$AF$23,0)))</f>
        <v>38.496210427209604</v>
      </c>
      <c r="AR32" s="30">
        <f>ENERGY_PRICING!AT$20*(1+INDEX(DA_LMP_Basis!$C$23:$AF$35,MATCH(LMP_BY_NODE!AR$1,DA_LMP_Basis!$C$23:$C$35,0),MATCH(LMP_BY_NODE!$A32,DA_LMP_Basis!$C$23:$AF$23,0)))</f>
        <v>39.433876639276058</v>
      </c>
      <c r="AS32" s="30">
        <f>ENERGY_PRICING!AU$20*(1+INDEX(DA_LMP_Basis!$C$23:$AF$35,MATCH(LMP_BY_NODE!AS$1,DA_LMP_Basis!$C$23:$C$35,0),MATCH(LMP_BY_NODE!$A32,DA_LMP_Basis!$C$23:$AF$23,0)))</f>
        <v>50.769406813621956</v>
      </c>
      <c r="AT32" s="30">
        <f>ENERGY_PRICING!AV$20*(1+INDEX(DA_LMP_Basis!$C$23:$AF$35,MATCH(LMP_BY_NODE!AT$1,DA_LMP_Basis!$C$23:$C$35,0),MATCH(LMP_BY_NODE!$A32,DA_LMP_Basis!$C$23:$AF$23,0)))</f>
        <v>51.571839388600431</v>
      </c>
      <c r="AU32" s="30">
        <f>ENERGY_PRICING!AW$20*(1+INDEX(DA_LMP_Basis!$C$23:$AF$35,MATCH(LMP_BY_NODE!AU$1,DA_LMP_Basis!$C$23:$C$35,0),MATCH(LMP_BY_NODE!$A32,DA_LMP_Basis!$C$23:$AF$23,0)))</f>
        <v>40.295903788461906</v>
      </c>
      <c r="AV32" s="30">
        <f>ENERGY_PRICING!AX$20*(1+INDEX(DA_LMP_Basis!$C$23:$AF$35,MATCH(LMP_BY_NODE!AV$1,DA_LMP_Basis!$C$23:$C$35,0),MATCH(LMP_BY_NODE!$A32,DA_LMP_Basis!$C$23:$AF$23,0)))</f>
        <v>40.422910907825681</v>
      </c>
      <c r="AW32" s="30">
        <f>ENERGY_PRICING!AY$20*(1+INDEX(DA_LMP_Basis!$C$23:$AF$35,MATCH(LMP_BY_NODE!AW$1,DA_LMP_Basis!$C$23:$C$35,0),MATCH(LMP_BY_NODE!$A32,DA_LMP_Basis!$C$23:$AF$23,0)))</f>
        <v>64.83640329770374</v>
      </c>
      <c r="AX32" s="30">
        <f>ENERGY_PRICING!AZ$20*(1+INDEX(DA_LMP_Basis!$C$23:$AF$35,MATCH(LMP_BY_NODE!AX$1,DA_LMP_Basis!$C$23:$C$35,0),MATCH(LMP_BY_NODE!$A32,DA_LMP_Basis!$C$23:$AF$23,0)))</f>
        <v>102.3117917115123</v>
      </c>
      <c r="AY32" s="30">
        <f>ENERGY_PRICING!BA$20*(1+INDEX(DA_LMP_Basis!$C$23:$AF$35,MATCH(LMP_BY_NODE!AY$1,DA_LMP_Basis!$C$23:$C$35,0),MATCH(LMP_BY_NODE!$A32,DA_LMP_Basis!$C$23:$AF$23,0)))</f>
        <v>180.87852875787311</v>
      </c>
      <c r="AZ32" s="30">
        <f>ENERGY_PRICING!BB$20*(1+INDEX(DA_LMP_Basis!$C$23:$AF$35,MATCH(LMP_BY_NODE!AZ$1,DA_LMP_Basis!$C$23:$C$35,0),MATCH(LMP_BY_NODE!$A32,DA_LMP_Basis!$C$23:$AF$23,0)))</f>
        <v>161.32942810695056</v>
      </c>
      <c r="BA32" s="30">
        <f>ENERGY_PRICING!BC$20*(1+INDEX(DA_LMP_Basis!$C$23:$AF$35,MATCH(LMP_BY_NODE!BA$1,DA_LMP_Basis!$C$23:$C$35,0),MATCH(LMP_BY_NODE!$A32,DA_LMP_Basis!$C$23:$AF$23,0)))</f>
        <v>90.05580715641652</v>
      </c>
      <c r="BB32" s="30">
        <f>ENERGY_PRICING!BD$20*(1+INDEX(DA_LMP_Basis!$C$23:$AF$35,MATCH(LMP_BY_NODE!BB$1,DA_LMP_Basis!$C$23:$C$35,0),MATCH(LMP_BY_NODE!$A32,DA_LMP_Basis!$C$23:$AF$23,0)))</f>
        <v>48.89997697656689</v>
      </c>
      <c r="BC32" s="30">
        <f>ENERGY_PRICING!BE$20*(1+INDEX(DA_LMP_Basis!$C$23:$AF$35,MATCH(LMP_BY_NODE!BC$1,DA_LMP_Basis!$C$23:$C$35,0),MATCH(LMP_BY_NODE!$A32,DA_LMP_Basis!$C$23:$AF$23,0)))</f>
        <v>33.779329254270273</v>
      </c>
      <c r="BD32" s="30">
        <f>ENERGY_PRICING!BF$20*(1+INDEX(DA_LMP_Basis!$C$23:$AF$35,MATCH(LMP_BY_NODE!BD$1,DA_LMP_Basis!$C$23:$C$35,0),MATCH(LMP_BY_NODE!$A32,DA_LMP_Basis!$C$23:$AF$23,0)))</f>
        <v>34.352576544768006</v>
      </c>
      <c r="BE32" s="30">
        <f>ENERGY_PRICING!BG$20*(1+INDEX(DA_LMP_Basis!$C$23:$AF$35,MATCH(LMP_BY_NODE!BE$1,DA_LMP_Basis!$C$23:$C$35,0),MATCH(LMP_BY_NODE!$A32,DA_LMP_Basis!$C$23:$AF$23,0)))</f>
        <v>44.258177696642456</v>
      </c>
      <c r="BF32" s="30">
        <f>ENERGY_PRICING!BH$20*(1+INDEX(DA_LMP_Basis!$C$23:$AF$35,MATCH(LMP_BY_NODE!BF$1,DA_LMP_Basis!$C$23:$C$35,0),MATCH(LMP_BY_NODE!$A32,DA_LMP_Basis!$C$23:$AF$23,0)))</f>
        <v>44.957697461042038</v>
      </c>
      <c r="BG32" s="30">
        <f>ENERGY_PRICING!BI$20*(1+INDEX(DA_LMP_Basis!$C$23:$AF$35,MATCH(LMP_BY_NODE!BG$1,DA_LMP_Basis!$C$23:$C$35,0),MATCH(LMP_BY_NODE!$A32,DA_LMP_Basis!$C$23:$AF$23,0)))</f>
        <v>35.818430212522365</v>
      </c>
      <c r="BH32" s="30">
        <f>ENERGY_PRICING!BJ$20*(1+INDEX(DA_LMP_Basis!$C$23:$AF$35,MATCH(LMP_BY_NODE!BH$1,DA_LMP_Basis!$C$23:$C$35,0),MATCH(LMP_BY_NODE!$A32,DA_LMP_Basis!$C$23:$AF$23,0)))</f>
        <v>35.931324954015359</v>
      </c>
      <c r="BI32" s="30">
        <f>ENERGY_PRICING!BK$20*(1+INDEX(DA_LMP_Basis!$C$23:$AF$35,MATCH(LMP_BY_NODE!BI$1,DA_LMP_Basis!$C$23:$C$35,0),MATCH(LMP_BY_NODE!$A32,DA_LMP_Basis!$C$23:$AF$23,0)))</f>
        <v>62.342826117599849</v>
      </c>
      <c r="BJ32" s="30">
        <f>ENERGY_PRICING!BL$20*(1+INDEX(DA_LMP_Basis!$C$23:$AF$35,MATCH(LMP_BY_NODE!BJ$1,DA_LMP_Basis!$C$23:$C$35,0),MATCH(LMP_BY_NODE!$A32,DA_LMP_Basis!$C$23:$AF$23,0)))</f>
        <v>98.786739887770523</v>
      </c>
      <c r="BK32" s="30">
        <f>ENERGY_PRICING!BM$20*(1+INDEX(DA_LMP_Basis!$C$23:$AF$35,MATCH(LMP_BY_NODE!BK$1,DA_LMP_Basis!$C$23:$C$35,0),MATCH(LMP_BY_NODE!$A32,DA_LMP_Basis!$C$23:$AF$23,0)))</f>
        <v>179.71241409989861</v>
      </c>
      <c r="BL32" s="30">
        <f>ENERGY_PRICING!BN$20*(1+INDEX(DA_LMP_Basis!$C$23:$AF$35,MATCH(LMP_BY_NODE!BL$1,DA_LMP_Basis!$C$23:$C$35,0),MATCH(LMP_BY_NODE!$A32,DA_LMP_Basis!$C$23:$AF$23,0)))</f>
        <v>160.26541772131418</v>
      </c>
      <c r="BM32" s="30">
        <f>ENERGY_PRICING!BO$20*(1+INDEX(DA_LMP_Basis!$C$23:$AF$35,MATCH(LMP_BY_NODE!BM$1,DA_LMP_Basis!$C$23:$C$35,0),MATCH(LMP_BY_NODE!$A32,DA_LMP_Basis!$C$23:$AF$23,0)))</f>
        <v>88.808813104594464</v>
      </c>
      <c r="BN32" s="30">
        <f>ENERGY_PRICING!BP$20*(1+INDEX(DA_LMP_Basis!$C$23:$AF$35,MATCH(LMP_BY_NODE!BN$1,DA_LMP_Basis!$C$23:$C$35,0),MATCH(LMP_BY_NODE!$A32,DA_LMP_Basis!$C$23:$AF$23,0)))</f>
        <v>47.012668804069996</v>
      </c>
      <c r="BO32" s="30">
        <f>ENERGY_PRICING!BQ$20*(1+INDEX(DA_LMP_Basis!$C$23:$AF$35,MATCH(LMP_BY_NODE!BO$1,DA_LMP_Basis!$C$23:$C$35,0),MATCH(LMP_BY_NODE!$A32,DA_LMP_Basis!$C$23:$AF$23,0)))</f>
        <v>32.343394539932461</v>
      </c>
      <c r="BP32" s="30">
        <f>ENERGY_PRICING!BR$20*(1+INDEX(DA_LMP_Basis!$C$23:$AF$35,MATCH(LMP_BY_NODE!BP$1,DA_LMP_Basis!$C$23:$C$35,0),MATCH(LMP_BY_NODE!$A32,DA_LMP_Basis!$C$23:$AF$23,0)))</f>
        <v>32.805703742134881</v>
      </c>
      <c r="BQ32" s="30">
        <f>ENERGY_PRICING!BS$20*(1+INDEX(DA_LMP_Basis!$C$23:$AF$35,MATCH(LMP_BY_NODE!BQ$1,DA_LMP_Basis!$C$23:$C$35,0),MATCH(LMP_BY_NODE!$A32,DA_LMP_Basis!$C$23:$AF$23,0)))</f>
        <v>42.27599930815196</v>
      </c>
      <c r="BR32" s="30">
        <f>ENERGY_PRICING!BT$20*(1+INDEX(DA_LMP_Basis!$C$23:$AF$35,MATCH(LMP_BY_NODE!BR$1,DA_LMP_Basis!$C$23:$C$35,0),MATCH(LMP_BY_NODE!$A32,DA_LMP_Basis!$C$23:$AF$23,0)))</f>
        <v>42.944189880264894</v>
      </c>
      <c r="BS32" s="30">
        <f>ENERGY_PRICING!BU$20*(1+INDEX(DA_LMP_Basis!$C$23:$AF$35,MATCH(LMP_BY_NODE!BS$1,DA_LMP_Basis!$C$23:$C$35,0),MATCH(LMP_BY_NODE!$A32,DA_LMP_Basis!$C$23:$AF$23,0)))</f>
        <v>34.455377062676874</v>
      </c>
      <c r="BT32" s="30">
        <f>ENERGY_PRICING!BV$20*(1+INDEX(DA_LMP_Basis!$C$23:$AF$35,MATCH(LMP_BY_NODE!BT$1,DA_LMP_Basis!$C$23:$C$35,0),MATCH(LMP_BY_NODE!$A32,DA_LMP_Basis!$C$23:$AF$23,0)))</f>
        <v>34.563975649031853</v>
      </c>
      <c r="BU32" s="30">
        <f>ENERGY_PRICING!BW$20*(1+INDEX(DA_LMP_Basis!$C$23:$AF$35,MATCH(LMP_BY_NODE!BU$1,DA_LMP_Basis!$C$23:$C$35,0),MATCH(LMP_BY_NODE!$A32,DA_LMP_Basis!$C$23:$AF$23,0)))</f>
        <v>61.583719855535499</v>
      </c>
      <c r="BV32" s="30">
        <f>ENERGY_PRICING!BX$20*(1+INDEX(DA_LMP_Basis!$C$23:$AF$35,MATCH(LMP_BY_NODE!BV$1,DA_LMP_Basis!$C$23:$C$35,0),MATCH(LMP_BY_NODE!$A32,DA_LMP_Basis!$C$23:$AF$23,0)))</f>
        <v>97.713627358968722</v>
      </c>
      <c r="BW32" s="30">
        <f>ENERGY_PRICING!BY$20*(1+INDEX(DA_LMP_Basis!$C$23:$AF$35,MATCH(LMP_BY_NODE!BW$1,DA_LMP_Basis!$C$23:$C$35,0),MATCH(LMP_BY_NODE!$A32,DA_LMP_Basis!$C$23:$AF$23,0)))</f>
        <v>179.23236131786007</v>
      </c>
      <c r="BX32" s="30">
        <f>ENERGY_PRICING!BZ$20*(1+INDEX(DA_LMP_Basis!$C$23:$AF$35,MATCH(LMP_BY_NODE!BX$1,DA_LMP_Basis!$C$23:$C$35,0),MATCH(LMP_BY_NODE!$A32,DA_LMP_Basis!$C$23:$AF$23,0)))</f>
        <v>159.82739806154089</v>
      </c>
      <c r="BY32" s="30">
        <f>ENERGY_PRICING!CA$20*(1+INDEX(DA_LMP_Basis!$C$23:$AF$35,MATCH(LMP_BY_NODE!BY$1,DA_LMP_Basis!$C$23:$C$35,0),MATCH(LMP_BY_NODE!$A32,DA_LMP_Basis!$C$23:$AF$23,0)))</f>
        <v>88.29546481618307</v>
      </c>
      <c r="BZ32" s="30">
        <f>ENERGY_PRICING!CB$20*(1+INDEX(DA_LMP_Basis!$C$23:$AF$35,MATCH(LMP_BY_NODE!BZ$1,DA_LMP_Basis!$C$23:$C$35,0),MATCH(LMP_BY_NODE!$A32,DA_LMP_Basis!$C$23:$AF$23,0)))</f>
        <v>46.235723301691294</v>
      </c>
      <c r="CA32" s="30">
        <f>ENERGY_PRICING!CC$20*(1+INDEX(DA_LMP_Basis!$C$23:$AF$35,MATCH(LMP_BY_NODE!CA$1,DA_LMP_Basis!$C$23:$C$35,0),MATCH(LMP_BY_NODE!$A32,DA_LMP_Basis!$C$23:$AF$23,0)))</f>
        <v>31.752265314577482</v>
      </c>
      <c r="CB32" s="30">
        <f>ENERGY_PRICING!CD$20*(1+INDEX(DA_LMP_Basis!$C$23:$AF$35,MATCH(LMP_BY_NODE!CB$1,DA_LMP_Basis!$C$23:$C$35,0),MATCH(LMP_BY_NODE!$A32,DA_LMP_Basis!$C$23:$AF$23,0)))</f>
        <v>32.168904789917271</v>
      </c>
      <c r="CC32" s="30">
        <f>ENERGY_PRICING!CE$20*(1+INDEX(DA_LMP_Basis!$C$23:$AF$35,MATCH(LMP_BY_NODE!CC$1,DA_LMP_Basis!$C$23:$C$35,0),MATCH(LMP_BY_NODE!$A32,DA_LMP_Basis!$C$23:$AF$23,0)))</f>
        <v>41.459998717314441</v>
      </c>
      <c r="CD32" s="30">
        <f>ENERGY_PRICING!CF$20*(1+INDEX(DA_LMP_Basis!$C$23:$AF$35,MATCH(LMP_BY_NODE!CD$1,DA_LMP_Basis!$C$23:$C$35,0),MATCH(LMP_BY_NODE!$A32,DA_LMP_Basis!$C$23:$AF$23,0)))</f>
        <v>42.115292044878245</v>
      </c>
      <c r="CE32" s="30">
        <f>ENERGY_PRICING!CG$20*(1+INDEX(DA_LMP_Basis!$C$23:$AF$35,MATCH(LMP_BY_NODE!CE$1,DA_LMP_Basis!$C$23:$C$35,0),MATCH(LMP_BY_NODE!$A32,DA_LMP_Basis!$C$23:$AF$23,0)))</f>
        <v>33.894250888526685</v>
      </c>
      <c r="CF32" s="30">
        <f>ENERGY_PRICING!CH$20*(1+INDEX(DA_LMP_Basis!$C$23:$AF$35,MATCH(LMP_BY_NODE!CF$1,DA_LMP_Basis!$C$23:$C$35,0),MATCH(LMP_BY_NODE!$A32,DA_LMP_Basis!$C$23:$AF$23,0)))</f>
        <v>34.001080882735117</v>
      </c>
      <c r="CG32" s="30">
        <f>ENERGY_PRICING!CI$20*(1+INDEX(DA_LMP_Basis!$C$23:$AF$35,MATCH(LMP_BY_NODE!CG$1,DA_LMP_Basis!$C$23:$C$35,0),MATCH(LMP_BY_NODE!$A32,DA_LMP_Basis!$C$23:$AF$23,0)))</f>
        <v>61.271219647708733</v>
      </c>
      <c r="CH32" s="30">
        <f>ENERGY_PRICING!CJ$20*(1+INDEX(DA_LMP_Basis!$C$23:$AF$35,MATCH(LMP_BY_NODE!CH$1,DA_LMP_Basis!$C$23:$C$35,0),MATCH(LMP_BY_NODE!$A32,DA_LMP_Basis!$C$23:$AF$23,0)))</f>
        <v>97.271860632713427</v>
      </c>
      <c r="CI32" s="30">
        <f>ENERGY_PRICING!CK$20*(1+INDEX(DA_LMP_Basis!$C$23:$AF$35,MATCH(LMP_BY_NODE!CI$1,DA_LMP_Basis!$C$23:$C$35,0),MATCH(LMP_BY_NODE!$A32,DA_LMP_Basis!$C$23:$AF$23,0)))</f>
        <v>181.03129617905699</v>
      </c>
      <c r="CJ32" s="30">
        <f>ENERGY_PRICING!CL$20*(1+INDEX(DA_LMP_Basis!$C$23:$AF$35,MATCH(LMP_BY_NODE!CJ$1,DA_LMP_Basis!$C$23:$C$35,0),MATCH(LMP_BY_NODE!$A32,DA_LMP_Basis!$C$23:$AF$23,0)))</f>
        <v>161.46881930799151</v>
      </c>
      <c r="CK32" s="30">
        <f>ENERGY_PRICING!CM$20*(1+INDEX(DA_LMP_Basis!$C$23:$AF$35,MATCH(LMP_BY_NODE!CK$1,DA_LMP_Basis!$C$23:$C$35,0),MATCH(LMP_BY_NODE!$A32,DA_LMP_Basis!$C$23:$AF$23,0)))</f>
        <v>90.219170222154304</v>
      </c>
      <c r="CL32" s="30">
        <f>ENERGY_PRICING!CN$20*(1+INDEX(DA_LMP_Basis!$C$23:$AF$35,MATCH(LMP_BY_NODE!CL$1,DA_LMP_Basis!$C$23:$C$35,0),MATCH(LMP_BY_NODE!$A32,DA_LMP_Basis!$C$23:$AF$23,0)))</f>
        <v>49.147224706899316</v>
      </c>
      <c r="CM32" s="30">
        <f>ENERGY_PRICING!CO$20*(1+INDEX(DA_LMP_Basis!$C$23:$AF$35,MATCH(LMP_BY_NODE!CM$1,DA_LMP_Basis!$C$23:$C$35,0),MATCH(LMP_BY_NODE!$A32,DA_LMP_Basis!$C$23:$AF$23,0)))</f>
        <v>33.967444583923019</v>
      </c>
      <c r="CN32" s="30">
        <f>ENERGY_PRICING!CP$20*(1+INDEX(DA_LMP_Basis!$C$23:$AF$35,MATCH(LMP_BY_NODE!CN$1,DA_LMP_Basis!$C$23:$C$35,0),MATCH(LMP_BY_NODE!$A32,DA_LMP_Basis!$C$23:$AF$23,0)))</f>
        <v>34.555225372944285</v>
      </c>
      <c r="CO32" s="30">
        <f>ENERGY_PRICING!CQ$20*(1+INDEX(DA_LMP_Basis!$C$23:$AF$35,MATCH(LMP_BY_NODE!CO$1,DA_LMP_Basis!$C$23:$C$35,0),MATCH(LMP_BY_NODE!$A32,DA_LMP_Basis!$C$23:$AF$23,0)))</f>
        <v>44.517853946027778</v>
      </c>
      <c r="CP32" s="30">
        <f>ENERGY_PRICING!CR$20*(1+INDEX(DA_LMP_Basis!$C$23:$AF$35,MATCH(LMP_BY_NODE!CP$1,DA_LMP_Basis!$C$23:$C$35,0),MATCH(LMP_BY_NODE!$A32,DA_LMP_Basis!$C$23:$AF$23,0)))</f>
        <v>45.221478006587844</v>
      </c>
      <c r="CQ32" s="30">
        <f>ENERGY_PRICING!CS$20*(1+INDEX(DA_LMP_Basis!$C$23:$AF$35,MATCH(LMP_BY_NODE!CQ$1,DA_LMP_Basis!$C$23:$C$35,0),MATCH(LMP_BY_NODE!$A32,DA_LMP_Basis!$C$23:$AF$23,0)))</f>
        <v>35.996997657168095</v>
      </c>
      <c r="CR32" s="30">
        <f>ENERGY_PRICING!CT$20*(1+INDEX(DA_LMP_Basis!$C$23:$AF$35,MATCH(LMP_BY_NODE!CR$1,DA_LMP_Basis!$C$23:$C$35,0),MATCH(LMP_BY_NODE!$A32,DA_LMP_Basis!$C$23:$AF$23,0)))</f>
        <v>36.110455218566443</v>
      </c>
      <c r="CS32" s="30">
        <f>ENERGY_PRICING!CU$20*(1+INDEX(DA_LMP_Basis!$C$23:$AF$35,MATCH(LMP_BY_NODE!CS$1,DA_LMP_Basis!$C$23:$C$35,0),MATCH(LMP_BY_NODE!$A32,DA_LMP_Basis!$C$23:$AF$23,0)))</f>
        <v>62.442273204785543</v>
      </c>
      <c r="CT32" s="30">
        <f>ENERGY_PRICING!CV$20*(1+INDEX(DA_LMP_Basis!$C$23:$AF$35,MATCH(LMP_BY_NODE!CT$1,DA_LMP_Basis!$C$23:$C$35,0),MATCH(LMP_BY_NODE!$A32,DA_LMP_Basis!$C$23:$AF$23,0)))</f>
        <v>98.927323519529267</v>
      </c>
      <c r="CU32" s="30">
        <f>ENERGY_PRICING!CW$20*(1+INDEX(DA_LMP_Basis!$C$23:$AF$35,MATCH(LMP_BY_NODE!CU$1,DA_LMP_Basis!$C$23:$C$35,0),MATCH(LMP_BY_NODE!$A32,DA_LMP_Basis!$C$23:$AF$23,0)))</f>
        <v>182.54251835009123</v>
      </c>
      <c r="CV32" s="30">
        <f>ENERGY_PRICING!CX$20*(1+INDEX(DA_LMP_Basis!$C$23:$AF$35,MATCH(LMP_BY_NODE!CV$1,DA_LMP_Basis!$C$23:$C$35,0),MATCH(LMP_BY_NODE!$A32,DA_LMP_Basis!$C$23:$AF$23,0)))</f>
        <v>162.84771980803094</v>
      </c>
      <c r="CW32" s="30">
        <f>ENERGY_PRICING!CY$20*(1+INDEX(DA_LMP_Basis!$C$23:$AF$35,MATCH(LMP_BY_NODE!CW$1,DA_LMP_Basis!$C$23:$C$35,0),MATCH(LMP_BY_NODE!$A32,DA_LMP_Basis!$C$23:$AF$23,0)))</f>
        <v>91.835207757892519</v>
      </c>
      <c r="CX32" s="30">
        <f>ENERGY_PRICING!CZ$20*(1+INDEX(DA_LMP_Basis!$C$23:$AF$35,MATCH(LMP_BY_NODE!CX$1,DA_LMP_Basis!$C$23:$C$35,0),MATCH(LMP_BY_NODE!$A32,DA_LMP_Basis!$C$23:$AF$23,0)))</f>
        <v>51.593075065049781</v>
      </c>
      <c r="CY32" s="30">
        <f>ENERGY_PRICING!DA$20*(1+INDEX(DA_LMP_Basis!$C$23:$AF$35,MATCH(LMP_BY_NODE!CY$1,DA_LMP_Basis!$C$23:$C$35,0),MATCH(LMP_BY_NODE!$A32,DA_LMP_Basis!$C$23:$AF$23,0)))</f>
        <v>35.828339103707442</v>
      </c>
      <c r="CZ32" s="30">
        <f>ENERGY_PRICING!DB$20*(1+INDEX(DA_LMP_Basis!$C$23:$AF$35,MATCH(LMP_BY_NODE!CZ$1,DA_LMP_Basis!$C$23:$C$35,0),MATCH(LMP_BY_NODE!$A32,DA_LMP_Basis!$C$23:$AF$23,0)))</f>
        <v>36.559889716302699</v>
      </c>
      <c r="DA32" s="30">
        <f>ENERGY_PRICING!DC$20*(1+INDEX(DA_LMP_Basis!$C$23:$AF$35,MATCH(LMP_BY_NODE!DA$1,DA_LMP_Basis!$C$23:$C$35,0),MATCH(LMP_BY_NODE!$A32,DA_LMP_Basis!$C$23:$AF$23,0)))</f>
        <v>47.086651025411783</v>
      </c>
      <c r="DB32" s="30">
        <f>ENERGY_PRICING!DD$20*(1+INDEX(DA_LMP_Basis!$C$23:$AF$35,MATCH(LMP_BY_NODE!DB$1,DA_LMP_Basis!$C$23:$C$35,0),MATCH(LMP_BY_NODE!$A32,DA_LMP_Basis!$C$23:$AF$23,0)))</f>
        <v>47.83087604202742</v>
      </c>
      <c r="DC32" s="30">
        <f>ENERGY_PRICING!DE$20*(1+INDEX(DA_LMP_Basis!$C$23:$AF$35,MATCH(LMP_BY_NODE!DC$1,DA_LMP_Basis!$C$23:$C$35,0),MATCH(LMP_BY_NODE!$A32,DA_LMP_Basis!$C$23:$AF$23,0)))</f>
        <v>37.763441570944558</v>
      </c>
      <c r="DD32" s="30">
        <f>ENERGY_PRICING!DF$20*(1+INDEX(DA_LMP_Basis!$C$23:$AF$35,MATCH(LMP_BY_NODE!DD$1,DA_LMP_Basis!$C$23:$C$35,0),MATCH(LMP_BY_NODE!$A32,DA_LMP_Basis!$C$23:$AF$23,0)))</f>
        <v>37.882466719415383</v>
      </c>
      <c r="DE32" s="30">
        <f>ENERGY_PRICING!DG$20*(1+INDEX(DA_LMP_Basis!$C$23:$AF$35,MATCH(LMP_BY_NODE!DE$1,DA_LMP_Basis!$C$23:$C$35,0),MATCH(LMP_BY_NODE!$A32,DA_LMP_Basis!$C$23:$AF$23,0)))</f>
        <v>63.426034283130278</v>
      </c>
      <c r="DF32" s="30">
        <f>ENERGY_PRICING!DH$20*(1+INDEX(DA_LMP_Basis!$C$23:$AF$35,MATCH(LMP_BY_NODE!DF$1,DA_LMP_Basis!$C$23:$C$35,0),MATCH(LMP_BY_NODE!$A32,DA_LMP_Basis!$C$23:$AF$23,0)))</f>
        <v>100.31801990984545</v>
      </c>
      <c r="DG32" s="30">
        <f>ENERGY_PRICING!DI$20*(1+INDEX(DA_LMP_Basis!$C$23:$AF$35,MATCH(LMP_BY_NODE!DG$1,DA_LMP_Basis!$C$23:$C$35,0),MATCH(LMP_BY_NODE!$A32,DA_LMP_Basis!$C$23:$AF$23,0)))</f>
        <v>184.85852040913764</v>
      </c>
      <c r="DH32" s="30">
        <f>ENERGY_PRICING!DJ$20*(1+INDEX(DA_LMP_Basis!$C$23:$AF$35,MATCH(LMP_BY_NODE!DH$1,DA_LMP_Basis!$C$23:$C$35,0),MATCH(LMP_BY_NODE!$A32,DA_LMP_Basis!$C$23:$AF$23,0)))</f>
        <v>164.96093417089722</v>
      </c>
      <c r="DI32" s="30">
        <f>ENERGY_PRICING!DK$20*(1+INDEX(DA_LMP_Basis!$C$23:$AF$35,MATCH(LMP_BY_NODE!DI$1,DA_LMP_Basis!$C$23:$C$35,0),MATCH(LMP_BY_NODE!$A32,DA_LMP_Basis!$C$23:$AF$23,0)))</f>
        <v>94.311843114363271</v>
      </c>
      <c r="DJ32" s="30">
        <f>ENERGY_PRICING!DL$20*(1+INDEX(DA_LMP_Basis!$C$23:$AF$35,MATCH(LMP_BY_NODE!DJ$1,DA_LMP_Basis!$C$23:$C$35,0),MATCH(LMP_BY_NODE!$A32,DA_LMP_Basis!$C$23:$AF$23,0)))</f>
        <v>55.341428268284588</v>
      </c>
      <c r="DK32" s="30">
        <f>ENERGY_PRICING!DM$20*(1+INDEX(DA_LMP_Basis!$C$23:$AF$35,MATCH(LMP_BY_NODE!DK$1,DA_LMP_Basis!$C$23:$C$35,0),MATCH(LMP_BY_NODE!$A32,DA_LMP_Basis!$C$23:$AF$23,0)))</f>
        <v>38.680226550898084</v>
      </c>
      <c r="DL32" s="30">
        <f>ENERGY_PRICING!DN$20*(1+INDEX(DA_LMP_Basis!$C$23:$AF$35,MATCH(LMP_BY_NODE!DL$1,DA_LMP_Basis!$C$23:$C$35,0),MATCH(LMP_BY_NODE!$A32,DA_LMP_Basis!$C$23:$AF$23,0)))</f>
        <v>39.632109563194852</v>
      </c>
      <c r="DM32" s="30">
        <f>ENERGY_PRICING!DO$20*(1+INDEX(DA_LMP_Basis!$C$23:$AF$35,MATCH(LMP_BY_NODE!DM$1,DA_LMP_Basis!$C$23:$C$35,0),MATCH(LMP_BY_NODE!$A32,DA_LMP_Basis!$C$23:$AF$23,0)))</f>
        <v>51.023424478817347</v>
      </c>
      <c r="DN32" s="30">
        <f>ENERGY_PRICING!DP$20*(1+INDEX(DA_LMP_Basis!$C$23:$AF$35,MATCH(LMP_BY_NODE!DN$1,DA_LMP_Basis!$C$23:$C$35,0),MATCH(LMP_BY_NODE!$A32,DA_LMP_Basis!$C$23:$AF$23,0)))</f>
        <v>51.829871913569953</v>
      </c>
      <c r="DO32" s="30">
        <f>ENERGY_PRICING!DQ$20*(1+INDEX(DA_LMP_Basis!$C$23:$AF$35,MATCH(LMP_BY_NODE!DO$1,DA_LMP_Basis!$C$23:$C$35,0),MATCH(LMP_BY_NODE!$A32,DA_LMP_Basis!$C$23:$AF$23,0)))</f>
        <v>40.470580084334877</v>
      </c>
      <c r="DP32" s="30">
        <f>ENERGY_PRICING!DR$20*(1+INDEX(DA_LMP_Basis!$C$23:$AF$35,MATCH(LMP_BY_NODE!DP$1,DA_LMP_Basis!$C$23:$C$35,0),MATCH(LMP_BY_NODE!$A32,DA_LMP_Basis!$C$23:$AF$23,0)))</f>
        <v>40.598137759240878</v>
      </c>
      <c r="DQ32" s="30">
        <f>ENERGY_PRICING!DS$20*(1+INDEX(DA_LMP_Basis!$C$23:$AF$35,MATCH(LMP_BY_NODE!DQ$1,DA_LMP_Basis!$C$23:$C$35,0),MATCH(LMP_BY_NODE!$A32,DA_LMP_Basis!$C$23:$AF$23,0)))</f>
        <v>64.933683341439661</v>
      </c>
      <c r="DR32" s="30">
        <f>ENERGY_PRICING!DT$20*(1+INDEX(DA_LMP_Basis!$C$23:$AF$35,MATCH(LMP_BY_NODE!DR$1,DA_LMP_Basis!$C$23:$C$35,0),MATCH(LMP_BY_NODE!$A32,DA_LMP_Basis!$C$23:$AF$23,0)))</f>
        <v>102.44931189669893</v>
      </c>
      <c r="DS32" s="30">
        <f>ENERGY_PRICING!DU$20*(1+INDEX(DA_LMP_Basis!$C$23:$AF$35,MATCH(LMP_BY_NODE!DS$1,DA_LMP_Basis!$C$23:$C$35,0),MATCH(LMP_BY_NODE!$A32,DA_LMP_Basis!$C$23:$AF$23,0)))</f>
        <v>187.5315970480097</v>
      </c>
      <c r="DT32" s="30">
        <f>ENERGY_PRICING!DV$20*(1+INDEX(DA_LMP_Basis!$C$23:$AF$35,MATCH(LMP_BY_NODE!DT$1,DA_LMP_Basis!$C$23:$C$35,0),MATCH(LMP_BY_NODE!$A32,DA_LMP_Basis!$C$23:$AF$23,0)))</f>
        <v>167.39995788602832</v>
      </c>
      <c r="DU32" s="30">
        <f>ENERGY_PRICING!DW$20*(1+INDEX(DA_LMP_Basis!$C$23:$AF$35,MATCH(LMP_BY_NODE!DU$1,DA_LMP_Basis!$C$23:$C$35,0),MATCH(LMP_BY_NODE!$A32,DA_LMP_Basis!$C$23:$AF$23,0)))</f>
        <v>97.170319033470406</v>
      </c>
      <c r="DV32" s="30">
        <f>ENERGY_PRICING!DX$20*(1+INDEX(DA_LMP_Basis!$C$23:$AF$35,MATCH(LMP_BY_NODE!DV$1,DA_LMP_Basis!$C$23:$C$35,0),MATCH(LMP_BY_NODE!$A32,DA_LMP_Basis!$C$23:$AF$23,0)))</f>
        <v>59.667691858021605</v>
      </c>
      <c r="DW32" s="30">
        <f>ENERGY_PRICING!DY$20*(1+INDEX(DA_LMP_Basis!$C$23:$AF$35,MATCH(LMP_BY_NODE!DW$1,DA_LMP_Basis!$C$23:$C$35,0),MATCH(LMP_BY_NODE!$A32,DA_LMP_Basis!$C$23:$AF$23,0)))</f>
        <v>41.971809855844178</v>
      </c>
      <c r="DX32" s="30">
        <f>ENERGY_PRICING!DZ$20*(1+INDEX(DA_LMP_Basis!$C$23:$AF$35,MATCH(LMP_BY_NODE!DX$1,DA_LMP_Basis!$C$23:$C$35,0),MATCH(LMP_BY_NODE!$A32,DA_LMP_Basis!$C$23:$AF$23,0)))</f>
        <v>43.177995487660752</v>
      </c>
      <c r="DY32" s="30">
        <f>ENERGY_PRICING!EA$20*(1+INDEX(DA_LMP_Basis!$C$23:$AF$35,MATCH(LMP_BY_NODE!DY$1,DA_LMP_Basis!$C$23:$C$35,0),MATCH(LMP_BY_NODE!$A32,DA_LMP_Basis!$C$23:$AF$23,0)))</f>
        <v>55.567158414513081</v>
      </c>
      <c r="DZ32" s="30">
        <f>ENERGY_PRICING!EB$20*(1+INDEX(DA_LMP_Basis!$C$23:$AF$35,MATCH(LMP_BY_NODE!DZ$1,DA_LMP_Basis!$C$23:$C$35,0),MATCH(LMP_BY_NODE!$A32,DA_LMP_Basis!$C$23:$AF$23,0)))</f>
        <v>56.445421542039533</v>
      </c>
      <c r="EA32" s="30">
        <f>ENERGY_PRICING!EC$20*(1+INDEX(DA_LMP_Basis!$C$23:$AF$35,MATCH(LMP_BY_NODE!EA$1,DA_LMP_Basis!$C$23:$C$35,0),MATCH(LMP_BY_NODE!$A32,DA_LMP_Basis!$C$23:$AF$23,0)))</f>
        <v>43.595097478466286</v>
      </c>
      <c r="EB32" s="30">
        <f>ENERGY_PRICING!ED$20*(1+INDEX(DA_LMP_Basis!$C$23:$AF$35,MATCH(LMP_BY_NODE!EB$1,DA_LMP_Basis!$C$23:$C$35,0),MATCH(LMP_BY_NODE!$A32,DA_LMP_Basis!$C$23:$AF$23,0)))</f>
        <v>43.732503200352795</v>
      </c>
      <c r="EC32" s="30">
        <f>ENERGY_PRICING!EE$20*(1+INDEX(DA_LMP_Basis!$C$23:$AF$35,MATCH(LMP_BY_NODE!EC$1,DA_LMP_Basis!$C$23:$C$35,0),MATCH(LMP_BY_NODE!$A32,DA_LMP_Basis!$C$23:$AF$23,0)))</f>
        <v>66.673777423671936</v>
      </c>
      <c r="ED32" s="30">
        <f>ENERGY_PRICING!EF$20*(1+INDEX(DA_LMP_Basis!$C$23:$AF$35,MATCH(LMP_BY_NODE!ED$1,DA_LMP_Basis!$C$23:$C$35,0),MATCH(LMP_BY_NODE!$A32,DA_LMP_Basis!$C$23:$AF$23,0)))</f>
        <v>104.90920039222951</v>
      </c>
      <c r="EE32" s="30">
        <f>ENERGY_PRICING!EG$20*(1+INDEX(DA_LMP_Basis!$C$23:$AF$35,MATCH(LMP_BY_NODE!EE$1,DA_LMP_Basis!$C$23:$C$35,0),MATCH(LMP_BY_NODE!$A32,DA_LMP_Basis!$C$23:$AF$23,0)))</f>
        <v>188.81522016658931</v>
      </c>
      <c r="EF32" s="30">
        <f>ENERGY_PRICING!EH$20*(1+INDEX(DA_LMP_Basis!$C$23:$AF$35,MATCH(LMP_BY_NODE!EF$1,DA_LMP_Basis!$C$23:$C$35,0),MATCH(LMP_BY_NODE!$A32,DA_LMP_Basis!$C$23:$AF$23,0)))</f>
        <v>168.5711877647299</v>
      </c>
      <c r="EG32" s="30">
        <f>ENERGY_PRICING!EI$20*(1+INDEX(DA_LMP_Basis!$C$23:$AF$35,MATCH(LMP_BY_NODE!EG$1,DA_LMP_Basis!$C$23:$C$35,0),MATCH(LMP_BY_NODE!$A32,DA_LMP_Basis!$C$23:$AF$23,0)))</f>
        <v>98.542971699058512</v>
      </c>
      <c r="EH32" s="30">
        <f>ENERGY_PRICING!EJ$20*(1+INDEX(DA_LMP_Basis!$C$23:$AF$35,MATCH(LMP_BY_NODE!EH$1,DA_LMP_Basis!$C$23:$C$35,0),MATCH(LMP_BY_NODE!$A32,DA_LMP_Basis!$C$23:$AF$23,0)))</f>
        <v>61.745182596633214</v>
      </c>
      <c r="EI32" s="30">
        <f>ENERGY_PRICING!EK$20*(1+INDEX(DA_LMP_Basis!$C$23:$AF$35,MATCH(LMP_BY_NODE!EI$1,DA_LMP_Basis!$C$23:$C$35,0),MATCH(LMP_BY_NODE!$A32,DA_LMP_Basis!$C$23:$AF$23,0)))</f>
        <v>43.5524425865026</v>
      </c>
      <c r="EJ32" s="30">
        <f>ENERGY_PRICING!EL$20*(1+INDEX(DA_LMP_Basis!$C$23:$AF$35,MATCH(LMP_BY_NODE!EJ$1,DA_LMP_Basis!$C$23:$C$35,0),MATCH(LMP_BY_NODE!$A32,DA_LMP_Basis!$C$23:$AF$23,0)))</f>
        <v>44.880745450868361</v>
      </c>
      <c r="EK32" s="30">
        <f>ENERGY_PRICING!EM$20*(1+INDEX(DA_LMP_Basis!$C$23:$AF$35,MATCH(LMP_BY_NODE!EK$1,DA_LMP_Basis!$C$23:$C$35,0),MATCH(LMP_BY_NODE!$A32,DA_LMP_Basis!$C$23:$AF$23,0)))</f>
        <v>57.749079366467136</v>
      </c>
      <c r="EL32" s="30">
        <f>ENERGY_PRICING!EN$20*(1+INDEX(DA_LMP_Basis!$C$23:$AF$35,MATCH(LMP_BY_NODE!EL$1,DA_LMP_Basis!$C$23:$C$35,0),MATCH(LMP_BY_NODE!$A32,DA_LMP_Basis!$C$23:$AF$23,0)))</f>
        <v>58.661828704445156</v>
      </c>
      <c r="EM32" s="30">
        <f>ENERGY_PRICING!EO$20*(1+INDEX(DA_LMP_Basis!$C$23:$AF$35,MATCH(LMP_BY_NODE!EM$1,DA_LMP_Basis!$C$23:$C$35,0),MATCH(LMP_BY_NODE!$A32,DA_LMP_Basis!$C$23:$AF$23,0)))</f>
        <v>45.095504426470455</v>
      </c>
      <c r="EN32" s="30">
        <f>ENERGY_PRICING!EP$20*(1+INDEX(DA_LMP_Basis!$C$23:$AF$35,MATCH(LMP_BY_NODE!EN$1,DA_LMP_Basis!$C$23:$C$35,0),MATCH(LMP_BY_NODE!$A32,DA_LMP_Basis!$C$23:$AF$23,0)))</f>
        <v>45.237639223682834</v>
      </c>
      <c r="EO32" s="30">
        <f>ENERGY_PRICING!EQ$20*(1+INDEX(DA_LMP_Basis!$C$23:$AF$35,MATCH(LMP_BY_NODE!EO$1,DA_LMP_Basis!$C$23:$C$35,0),MATCH(LMP_BY_NODE!$A32,DA_LMP_Basis!$C$23:$AF$23,0)))</f>
        <v>67.509378229116635</v>
      </c>
      <c r="EP32" s="30">
        <f>ENERGY_PRICING!ER$20*(1+INDEX(DA_LMP_Basis!$C$23:$AF$35,MATCH(LMP_BY_NODE!EP$1,DA_LMP_Basis!$C$23:$C$35,0),MATCH(LMP_BY_NODE!$A32,DA_LMP_Basis!$C$23:$AF$23,0)))</f>
        <v>106.09044962993318</v>
      </c>
      <c r="EQ32" s="30">
        <f>ENERGY_PRICING!ES$20*(1+INDEX(DA_LMP_Basis!$C$23:$AF$35,MATCH(LMP_BY_NODE!EQ$1,DA_LMP_Basis!$C$23:$C$35,0),MATCH(LMP_BY_NODE!$A32,DA_LMP_Basis!$C$23:$AF$23,0)))</f>
        <v>190.83564209891404</v>
      </c>
      <c r="ER32" s="30">
        <f>ENERGY_PRICING!ET$20*(1+INDEX(DA_LMP_Basis!$C$23:$AF$35,MATCH(LMP_BY_NODE!ER$1,DA_LMP_Basis!$C$23:$C$35,0),MATCH(LMP_BY_NODE!$A32,DA_LMP_Basis!$C$23:$AF$23,0)))</f>
        <v>170.41470281246549</v>
      </c>
      <c r="ES32" s="30">
        <f>ENERGY_PRICING!EU$20*(1+INDEX(DA_LMP_Basis!$C$23:$AF$35,MATCH(LMP_BY_NODE!ES$1,DA_LMP_Basis!$C$23:$C$35,0),MATCH(LMP_BY_NODE!$A32,DA_LMP_Basis!$C$23:$AF$23,0)))</f>
        <v>100.70352607898198</v>
      </c>
      <c r="ET32" s="30">
        <f>ENERGY_PRICING!EV$20*(1+INDEX(DA_LMP_Basis!$C$23:$AF$35,MATCH(LMP_BY_NODE!ET$1,DA_LMP_Basis!$C$23:$C$35,0),MATCH(LMP_BY_NODE!$A32,DA_LMP_Basis!$C$23:$AF$23,0)))</f>
        <v>65.015151633290131</v>
      </c>
      <c r="EU32" s="30">
        <f>ENERGY_PRICING!EW$20*(1+INDEX(DA_LMP_Basis!$C$23:$AF$35,MATCH(LMP_BY_NODE!EU$1,DA_LMP_Basis!$C$23:$C$35,0),MATCH(LMP_BY_NODE!$A32,DA_LMP_Basis!$C$23:$AF$23,0)))</f>
        <v>46.040357450100835</v>
      </c>
      <c r="EV32" s="30">
        <f>ENERGY_PRICING!EX$20*(1+INDEX(DA_LMP_Basis!$C$23:$AF$35,MATCH(LMP_BY_NODE!EV$1,DA_LMP_Basis!$C$23:$C$35,0),MATCH(LMP_BY_NODE!$A32,DA_LMP_Basis!$C$23:$AF$23,0)))</f>
        <v>47.560872757033238</v>
      </c>
      <c r="EW32" s="30">
        <f>ENERGY_PRICING!EY$20*(1+INDEX(DA_LMP_Basis!$C$23:$AF$35,MATCH(LMP_BY_NODE!EW$1,DA_LMP_Basis!$C$23:$C$35,0),MATCH(LMP_BY_NODE!$A32,DA_LMP_Basis!$C$23:$AF$23,0)))</f>
        <v>61.183421489258471</v>
      </c>
      <c r="EX32" s="30">
        <f>ENERGY_PRICING!EZ$20*(1+INDEX(DA_LMP_Basis!$C$23:$AF$35,MATCH(LMP_BY_NODE!EX$1,DA_LMP_Basis!$C$23:$C$35,0),MATCH(LMP_BY_NODE!$A32,DA_LMP_Basis!$C$23:$AF$23,0)))</f>
        <v>62.150452099481129</v>
      </c>
      <c r="EY32" s="30">
        <f>ENERGY_PRICING!FA$20*(1+INDEX(DA_LMP_Basis!$C$23:$AF$35,MATCH(LMP_BY_NODE!EY$1,DA_LMP_Basis!$C$23:$C$35,0),MATCH(LMP_BY_NODE!$A32,DA_LMP_Basis!$C$23:$AF$23,0)))</f>
        <v>47.457143961690441</v>
      </c>
      <c r="EZ32" s="30">
        <f>ENERGY_PRICING!FB$20*(1+INDEX(DA_LMP_Basis!$C$23:$AF$35,MATCH(LMP_BY_NODE!EZ$1,DA_LMP_Basis!$C$23:$C$35,0),MATCH(LMP_BY_NODE!$A32,DA_LMP_Basis!$C$23:$AF$23,0)))</f>
        <v>47.606722320310908</v>
      </c>
      <c r="FA32" s="30">
        <f>ENERGY_PRICING!FC$20*(1+INDEX(DA_LMP_Basis!$C$23:$AF$35,MATCH(LMP_BY_NODE!FA$1,DA_LMP_Basis!$C$23:$C$35,0),MATCH(LMP_BY_NODE!$A32,DA_LMP_Basis!$C$23:$AF$23,0)))</f>
        <v>68.824613339447794</v>
      </c>
      <c r="FB32" s="30">
        <f>ENERGY_PRICING!FD$20*(1+INDEX(DA_LMP_Basis!$C$23:$AF$35,MATCH(LMP_BY_NODE!FB$1,DA_LMP_Basis!$C$23:$C$35,0),MATCH(LMP_BY_NODE!$A32,DA_LMP_Basis!$C$23:$AF$23,0)))</f>
        <v>107.94973514205392</v>
      </c>
      <c r="FC32" s="30">
        <f>ENERGY_PRICING!FE$20*(1+INDEX(DA_LMP_Basis!$C$23:$AF$35,MATCH(LMP_BY_NODE!FC$1,DA_LMP_Basis!$C$23:$C$35,0),MATCH(LMP_BY_NODE!$A32,DA_LMP_Basis!$C$23:$AF$23,0)))</f>
        <v>192.30325619302127</v>
      </c>
      <c r="FD32" s="30">
        <f>ENERGY_PRICING!FF$20*(1+INDEX(DA_LMP_Basis!$C$23:$AF$35,MATCH(LMP_BY_NODE!FD$1,DA_LMP_Basis!$C$23:$C$35,0),MATCH(LMP_BY_NODE!$A32,DA_LMP_Basis!$C$23:$AF$23,0)))</f>
        <v>171.75381353160245</v>
      </c>
      <c r="FE32" s="30">
        <f>ENERGY_PRICING!FG$20*(1+INDEX(DA_LMP_Basis!$C$23:$AF$35,MATCH(LMP_BY_NODE!FE$1,DA_LMP_Basis!$C$23:$C$35,0),MATCH(LMP_BY_NODE!$A32,DA_LMP_Basis!$C$23:$AF$23,0)))</f>
        <v>102.27293096829256</v>
      </c>
      <c r="FF32" s="30">
        <f>ENERGY_PRICING!FH$20*(1+INDEX(DA_LMP_Basis!$C$23:$AF$35,MATCH(LMP_BY_NODE!FF$1,DA_LMP_Basis!$C$23:$C$35,0),MATCH(LMP_BY_NODE!$A32,DA_LMP_Basis!$C$23:$AF$23,0)))</f>
        <v>67.390424128956397</v>
      </c>
      <c r="FG32" s="30">
        <f>ENERGY_PRICING!FI$20*(1+INDEX(DA_LMP_Basis!$C$23:$AF$35,MATCH(LMP_BY_NODE!FG$1,DA_LMP_Basis!$C$23:$C$35,0),MATCH(LMP_BY_NODE!$A32,DA_LMP_Basis!$C$23:$AF$23,0)))</f>
        <v>47.847553689826029</v>
      </c>
      <c r="FH32" s="30">
        <f>ENERGY_PRICING!FJ$20*(1+INDEX(DA_LMP_Basis!$C$23:$AF$35,MATCH(LMP_BY_NODE!FH$1,DA_LMP_Basis!$C$23:$C$35,0),MATCH(LMP_BY_NODE!$A32,DA_LMP_Basis!$C$23:$AF$23,0)))</f>
        <v>49.507690174523503</v>
      </c>
      <c r="FI32" s="30">
        <f>ENERGY_PRICING!FK$20*(1+INDEX(DA_LMP_Basis!$C$23:$AF$35,MATCH(LMP_BY_NODE!FI$1,DA_LMP_Basis!$C$23:$C$35,0),MATCH(LMP_BY_NODE!$A32,DA_LMP_Basis!$C$23:$AF$23,0)))</f>
        <v>63.67809293523468</v>
      </c>
      <c r="FJ32" s="30">
        <f>ENERGY_PRICING!FL$20*(1+INDEX(DA_LMP_Basis!$C$23:$AF$35,MATCH(LMP_BY_NODE!FJ$1,DA_LMP_Basis!$C$23:$C$35,0),MATCH(LMP_BY_NODE!$A32,DA_LMP_Basis!$C$23:$AF$23,0)))</f>
        <v>64.684552913609465</v>
      </c>
      <c r="FK32" s="30">
        <f>ENERGY_PRICING!FM$20*(1+INDEX(DA_LMP_Basis!$C$23:$AF$35,MATCH(LMP_BY_NODE!FK$1,DA_LMP_Basis!$C$23:$C$35,0),MATCH(LMP_BY_NODE!$A32,DA_LMP_Basis!$C$23:$AF$23,0)))</f>
        <v>49.172615077716991</v>
      </c>
      <c r="FL32" s="30">
        <f>ENERGY_PRICING!FN$20*(1+INDEX(DA_LMP_Basis!$C$23:$AF$35,MATCH(LMP_BY_NODE!FL$1,DA_LMP_Basis!$C$23:$C$35,0),MATCH(LMP_BY_NODE!$A32,DA_LMP_Basis!$C$23:$AF$23,0)))</f>
        <v>49.327600364196478</v>
      </c>
      <c r="FM32" s="30">
        <f>ENERGY_PRICING!FO$20*(1+INDEX(DA_LMP_Basis!$C$23:$AF$35,MATCH(LMP_BY_NODE!FM$1,DA_LMP_Basis!$C$23:$C$35,0),MATCH(LMP_BY_NODE!$A32,DA_LMP_Basis!$C$23:$AF$23,0)))</f>
        <v>69.779986845399435</v>
      </c>
      <c r="FN32" s="30">
        <f>ENERGY_PRICING!FP$20*(1+INDEX(DA_LMP_Basis!$C$23:$AF$35,MATCH(LMP_BY_NODE!FN$1,DA_LMP_Basis!$C$23:$C$35,0),MATCH(LMP_BY_NODE!$A32,DA_LMP_Basis!$C$23:$AF$23,0)))</f>
        <v>109.30030136730672</v>
      </c>
      <c r="FO32" s="30">
        <f>ENERGY_PRICING!FQ$20*(1+INDEX(DA_LMP_Basis!$C$23:$AF$35,MATCH(LMP_BY_NODE!FO$1,DA_LMP_Basis!$C$23:$C$35,0),MATCH(LMP_BY_NODE!$A32,DA_LMP_Basis!$C$23:$AF$23,0)))</f>
        <v>192.59411585780745</v>
      </c>
      <c r="FP32" s="30">
        <f>ENERGY_PRICING!FR$20*(1+INDEX(DA_LMP_Basis!$C$23:$AF$35,MATCH(LMP_BY_NODE!FP$1,DA_LMP_Basis!$C$23:$C$35,0),MATCH(LMP_BY_NODE!$A32,DA_LMP_Basis!$C$23:$AF$23,0)))</f>
        <v>172.01920570550135</v>
      </c>
      <c r="FQ32" s="30">
        <f>ENERGY_PRICING!FS$20*(1+INDEX(DA_LMP_Basis!$C$23:$AF$35,MATCH(LMP_BY_NODE!FQ$1,DA_LMP_Basis!$C$23:$C$35,0),MATCH(LMP_BY_NODE!$A32,DA_LMP_Basis!$C$23:$AF$23,0)))</f>
        <v>102.58396408105126</v>
      </c>
      <c r="FR32" s="30">
        <f>ENERGY_PRICING!FT$20*(1+INDEX(DA_LMP_Basis!$C$23:$AF$35,MATCH(LMP_BY_NODE!FR$1,DA_LMP_Basis!$C$23:$C$35,0),MATCH(LMP_BY_NODE!$A32,DA_LMP_Basis!$C$23:$AF$23,0)))</f>
        <v>67.861168423822093</v>
      </c>
      <c r="FS32" s="30">
        <f>ENERGY_PRICING!FU$20*(1+INDEX(DA_LMP_Basis!$C$23:$AF$35,MATCH(LMP_BY_NODE!FS$1,DA_LMP_Basis!$C$23:$C$35,0),MATCH(LMP_BY_NODE!$A32,DA_LMP_Basis!$C$23:$AF$23,0)))</f>
        <v>48.205713572999656</v>
      </c>
      <c r="FT32" s="30">
        <f>ENERGY_PRICING!FV$20*(1+INDEX(DA_LMP_Basis!$C$23:$AF$35,MATCH(LMP_BY_NODE!FT$1,DA_LMP_Basis!$C$23:$C$35,0),MATCH(LMP_BY_NODE!$A32,DA_LMP_Basis!$C$23:$AF$23,0)))</f>
        <v>49.89352093461558</v>
      </c>
      <c r="FU32" s="30">
        <f>ENERGY_PRICING!FW$20*(1+INDEX(DA_LMP_Basis!$C$23:$AF$35,MATCH(LMP_BY_NODE!FU$1,DA_LMP_Basis!$C$23:$C$35,0),MATCH(LMP_BY_NODE!$A32,DA_LMP_Basis!$C$23:$AF$23,0)))</f>
        <v>64.172500357077993</v>
      </c>
      <c r="FV32" s="30">
        <f>ENERGY_PRICING!FX$20*(1+INDEX(DA_LMP_Basis!$C$23:$AF$35,MATCH(LMP_BY_NODE!FV$1,DA_LMP_Basis!$C$23:$C$35,0),MATCH(LMP_BY_NODE!$A32,DA_LMP_Basis!$C$23:$AF$23,0)))</f>
        <v>65.186774659974134</v>
      </c>
      <c r="FW32" s="30">
        <f>ENERGY_PRICING!FY$20*(1+INDEX(DA_LMP_Basis!$C$23:$AF$35,MATCH(LMP_BY_NODE!FW$1,DA_LMP_Basis!$C$23:$C$35,0),MATCH(LMP_BY_NODE!$A32,DA_LMP_Basis!$C$23:$AF$23,0)))</f>
        <v>49.512596381904096</v>
      </c>
      <c r="FX32" s="30">
        <f>ENERGY_PRICING!FZ$20*(1+INDEX(DA_LMP_Basis!$C$23:$AF$35,MATCH(LMP_BY_NODE!FX$1,DA_LMP_Basis!$C$23:$C$35,0),MATCH(LMP_BY_NODE!$A32,DA_LMP_Basis!$C$23:$AF$23,0)))</f>
        <v>49.668653242464885</v>
      </c>
      <c r="FY32" s="30">
        <f>ENERGY_PRICING!GA$20*(1+INDEX(DA_LMP_Basis!$C$23:$AF$35,MATCH(LMP_BY_NODE!FY$1,DA_LMP_Basis!$C$23:$C$35,0),MATCH(LMP_BY_NODE!$A32,DA_LMP_Basis!$C$23:$AF$23,0)))</f>
        <v>69.969327911829964</v>
      </c>
      <c r="FZ32" s="30">
        <f>ENERGY_PRICING!GB$20*(1+INDEX(DA_LMP_Basis!$C$23:$AF$35,MATCH(LMP_BY_NODE!FZ$1,DA_LMP_Basis!$C$23:$C$35,0),MATCH(LMP_BY_NODE!$A32,DA_LMP_Basis!$C$23:$AF$23,0)))</f>
        <v>109.56796385509958</v>
      </c>
      <c r="GA32" s="30">
        <f>ENERGY_PRICING!GC$20*(1+INDEX(DA_LMP_Basis!$C$23:$AF$35,MATCH(LMP_BY_NODE!GA$1,DA_LMP_Basis!$C$23:$C$35,0),MATCH(LMP_BY_NODE!$A32,DA_LMP_Basis!$C$23:$AF$23,0)))</f>
        <v>193.49632351120744</v>
      </c>
      <c r="GB32" s="30">
        <f>ENERGY_PRICING!GD$20*(1+INDEX(DA_LMP_Basis!$C$23:$AF$35,MATCH(LMP_BY_NODE!GB$1,DA_LMP_Basis!$C$23:$C$35,0),MATCH(LMP_BY_NODE!$A32,DA_LMP_Basis!$C$23:$AF$23,0)))</f>
        <v>172.84241661932833</v>
      </c>
      <c r="GC32" s="30">
        <f>ENERGY_PRICING!GE$20*(1+INDEX(DA_LMP_Basis!$C$23:$AF$35,MATCH(LMP_BY_NODE!GC$1,DA_LMP_Basis!$C$23:$C$35,0),MATCH(LMP_BY_NODE!$A32,DA_LMP_Basis!$C$23:$AF$23,0)))</f>
        <v>103.54874706324294</v>
      </c>
      <c r="GD32" s="30">
        <f>ENERGY_PRICING!GF$20*(1+INDEX(DA_LMP_Basis!$C$23:$AF$35,MATCH(LMP_BY_NODE!GD$1,DA_LMP_Basis!$C$23:$C$35,0),MATCH(LMP_BY_NODE!$A32,DA_LMP_Basis!$C$23:$AF$23,0)))</f>
        <v>69.321354063293043</v>
      </c>
      <c r="GE32" s="30">
        <f>ENERGY_PRICING!GG$20*(1+INDEX(DA_LMP_Basis!$C$23:$AF$35,MATCH(LMP_BY_NODE!GE$1,DA_LMP_Basis!$C$23:$C$35,0),MATCH(LMP_BY_NODE!$A32,DA_LMP_Basis!$C$23:$AF$23,0)))</f>
        <v>49.316677473675156</v>
      </c>
      <c r="GF32" s="30">
        <f>ENERGY_PRICING!GH$20*(1+INDEX(DA_LMP_Basis!$C$23:$AF$35,MATCH(LMP_BY_NODE!GF$1,DA_LMP_Basis!$C$23:$C$35,0),MATCH(LMP_BY_NODE!$A32,DA_LMP_Basis!$C$23:$AF$23,0)))</f>
        <v>51.090316182688298</v>
      </c>
      <c r="GG32" s="30">
        <f>ENERGY_PRICING!GI$20*(1+INDEX(DA_LMP_Basis!$C$23:$AF$35,MATCH(LMP_BY_NODE!GG$1,DA_LMP_Basis!$C$23:$C$35,0),MATCH(LMP_BY_NODE!$A32,DA_LMP_Basis!$C$23:$AF$23,0)))</f>
        <v>65.70608584137878</v>
      </c>
      <c r="GH32" s="30">
        <f>ENERGY_PRICING!GJ$20*(1+INDEX(DA_LMP_Basis!$C$23:$AF$35,MATCH(LMP_BY_NODE!GH$1,DA_LMP_Basis!$C$23:$C$35,0),MATCH(LMP_BY_NODE!$A32,DA_LMP_Basis!$C$23:$AF$23,0)))</f>
        <v>66.74459913043512</v>
      </c>
      <c r="GI32" s="30">
        <f>ENERGY_PRICING!GK$20*(1+INDEX(DA_LMP_Basis!$C$23:$AF$35,MATCH(LMP_BY_NODE!GI$1,DA_LMP_Basis!$C$23:$C$35,0),MATCH(LMP_BY_NODE!$A32,DA_LMP_Basis!$C$23:$AF$23,0)))</f>
        <v>50.567172769716208</v>
      </c>
      <c r="GJ32" s="30">
        <f>ENERGY_PRICING!GL$20*(1+INDEX(DA_LMP_Basis!$C$23:$AF$35,MATCH(LMP_BY_NODE!GJ$1,DA_LMP_Basis!$C$23:$C$35,0),MATCH(LMP_BY_NODE!$A32,DA_LMP_Basis!$C$23:$AF$23,0)))</f>
        <v>50.726553509296266</v>
      </c>
      <c r="GK32" s="30">
        <f>ENERGY_PRICING!GM$20*(1+INDEX(DA_LMP_Basis!$C$23:$AF$35,MATCH(LMP_BY_NODE!GK$1,DA_LMP_Basis!$C$23:$C$35,0),MATCH(LMP_BY_NODE!$A32,DA_LMP_Basis!$C$23:$AF$23,0)))</f>
        <v>70.556638494622803</v>
      </c>
      <c r="GL32" s="30">
        <f>ENERGY_PRICING!GN$20*(1+INDEX(DA_LMP_Basis!$C$23:$AF$35,MATCH(LMP_BY_NODE!GL$1,DA_LMP_Basis!$C$23:$C$35,0),MATCH(LMP_BY_NODE!$A32,DA_LMP_Basis!$C$23:$AF$23,0)))</f>
        <v>110.39821697800095</v>
      </c>
      <c r="GM32" s="30">
        <f>ENERGY_PRICING!GO$20*(1+INDEX(DA_LMP_Basis!$C$23:$AF$35,MATCH(LMP_BY_NODE!GM$1,DA_LMP_Basis!$C$23:$C$35,0),MATCH(LMP_BY_NODE!$A32,DA_LMP_Basis!$C$23:$AF$23,0)))</f>
        <v>194.76561398005578</v>
      </c>
      <c r="GN32" s="30">
        <f>ENERGY_PRICING!GP$20*(1+INDEX(DA_LMP_Basis!$C$23:$AF$35,MATCH(LMP_BY_NODE!GN$1,DA_LMP_Basis!$C$23:$C$35,0),MATCH(LMP_BY_NODE!$A32,DA_LMP_Basis!$C$23:$AF$23,0)))</f>
        <v>174.00056880617217</v>
      </c>
      <c r="GO32" s="30">
        <f>ENERGY_PRICING!GQ$20*(1+INDEX(DA_LMP_Basis!$C$23:$AF$35,MATCH(LMP_BY_NODE!GO$1,DA_LMP_Basis!$C$23:$C$35,0),MATCH(LMP_BY_NODE!$A32,DA_LMP_Basis!$C$23:$AF$23,0)))</f>
        <v>104.90607299501501</v>
      </c>
      <c r="GP32" s="30">
        <f>ENERGY_PRICING!GR$20*(1+INDEX(DA_LMP_Basis!$C$23:$AF$35,MATCH(LMP_BY_NODE!GP$1,DA_LMP_Basis!$C$23:$C$35,0),MATCH(LMP_BY_NODE!$A32,DA_LMP_Basis!$C$23:$AF$23,0)))</f>
        <v>71.375648003213854</v>
      </c>
      <c r="GQ32" s="30">
        <f>ENERGY_PRICING!GS$20*(1+INDEX(DA_LMP_Basis!$C$23:$AF$35,MATCH(LMP_BY_NODE!GQ$1,DA_LMP_Basis!$C$23:$C$35,0),MATCH(LMP_BY_NODE!$A32,DA_LMP_Basis!$C$23:$AF$23,0)))</f>
        <v>50.879661211452067</v>
      </c>
      <c r="GR32" s="30">
        <f>ENERGY_PRICING!GT$20*(1+INDEX(DA_LMP_Basis!$C$23:$AF$35,MATCH(LMP_BY_NODE!GR$1,DA_LMP_Basis!$C$23:$C$35,0),MATCH(LMP_BY_NODE!$A32,DA_LMP_Basis!$C$23:$AF$23,0)))</f>
        <v>52.774053619205333</v>
      </c>
      <c r="GS32" s="30">
        <f>ENERGY_PRICING!GU$20*(1+INDEX(DA_LMP_Basis!$C$23:$AF$35,MATCH(LMP_BY_NODE!GS$1,DA_LMP_Basis!$C$23:$C$35,0),MATCH(LMP_BY_NODE!$A32,DA_LMP_Basis!$C$23:$AF$23,0)))</f>
        <v>67.8636439501485</v>
      </c>
      <c r="GT32" s="30">
        <f>ENERGY_PRICING!GV$20*(1+INDEX(DA_LMP_Basis!$C$23:$AF$35,MATCH(LMP_BY_NODE!GT$1,DA_LMP_Basis!$C$23:$C$35,0),MATCH(LMP_BY_NODE!$A32,DA_LMP_Basis!$C$23:$AF$23,0)))</f>
        <v>68.93625838431457</v>
      </c>
      <c r="GU32" s="30">
        <f>ENERGY_PRICING!GW$20*(1+INDEX(DA_LMP_Basis!$C$23:$AF$35,MATCH(LMP_BY_NODE!GU$1,DA_LMP_Basis!$C$23:$C$35,0),MATCH(LMP_BY_NODE!$A32,DA_LMP_Basis!$C$23:$AF$23,0)))</f>
        <v>52.050826508052445</v>
      </c>
      <c r="GV32" s="30">
        <f>ENERGY_PRICING!GX$20*(1+INDEX(DA_LMP_Basis!$C$23:$AF$35,MATCH(LMP_BY_NODE!GV$1,DA_LMP_Basis!$C$23:$C$35,0),MATCH(LMP_BY_NODE!$A32,DA_LMP_Basis!$C$23:$AF$23,0)))</f>
        <v>52.214883519156992</v>
      </c>
      <c r="GW32" s="30">
        <f>ENERGY_PRICING!GY$20*(1+INDEX(DA_LMP_Basis!$C$23:$AF$35,MATCH(LMP_BY_NODE!GW$1,DA_LMP_Basis!$C$23:$C$35,0),MATCH(LMP_BY_NODE!$A32,DA_LMP_Basis!$C$23:$AF$23,0)))</f>
        <v>71.382909167658497</v>
      </c>
      <c r="GX32" s="30">
        <f>ENERGY_PRICING!GZ$20*(1+INDEX(DA_LMP_Basis!$C$23:$AF$35,MATCH(LMP_BY_NODE!GX$1,DA_LMP_Basis!$C$23:$C$35,0),MATCH(LMP_BY_NODE!$A32,DA_LMP_Basis!$C$23:$AF$23,0)))</f>
        <v>111.56627664991673</v>
      </c>
      <c r="GY32" s="30">
        <f>ENERGY_PRICING!HA$20*(1+INDEX(DA_LMP_Basis!$C$23:$AF$35,MATCH(LMP_BY_NODE!GY$1,DA_LMP_Basis!$C$23:$C$35,0),MATCH(LMP_BY_NODE!$A32,DA_LMP_Basis!$C$23:$AF$23,0)))</f>
        <v>196.52634628196139</v>
      </c>
      <c r="GZ32" s="30">
        <f>ENERGY_PRICING!HB$20*(1+INDEX(DA_LMP_Basis!$C$23:$AF$35,MATCH(LMP_BY_NODE!GZ$1,DA_LMP_Basis!$C$23:$C$35,0),MATCH(LMP_BY_NODE!$A32,DA_LMP_Basis!$C$23:$AF$23,0)))</f>
        <v>175.60713248560236</v>
      </c>
      <c r="HA32" s="30">
        <f>ENERGY_PRICING!HC$20*(1+INDEX(DA_LMP_Basis!$C$23:$AF$35,MATCH(LMP_BY_NODE!HA$1,DA_LMP_Basis!$C$23:$C$35,0),MATCH(LMP_BY_NODE!$A32,DA_LMP_Basis!$C$23:$AF$23,0)))</f>
        <v>106.78892618814866</v>
      </c>
      <c r="HB32" s="30">
        <f>ENERGY_PRICING!HD$20*(1+INDEX(DA_LMP_Basis!$C$23:$AF$35,MATCH(LMP_BY_NODE!HB$1,DA_LMP_Basis!$C$23:$C$35,0),MATCH(LMP_BY_NODE!$A32,DA_LMP_Basis!$C$23:$AF$23,0)))</f>
        <v>74.22532015186664</v>
      </c>
      <c r="HC32" s="30">
        <f>ENERGY_PRICING!HE$20*(1+INDEX(DA_LMP_Basis!$C$23:$AF$35,MATCH(LMP_BY_NODE!HC$1,DA_LMP_Basis!$C$23:$C$35,0),MATCH(LMP_BY_NODE!$A32,DA_LMP_Basis!$C$23:$AF$23,0)))</f>
        <v>53.047798467657834</v>
      </c>
      <c r="HD32" s="30">
        <f>ENERGY_PRICING!HF$20*(1+INDEX(DA_LMP_Basis!$C$23:$AF$35,MATCH(LMP_BY_NODE!HD$1,DA_LMP_Basis!$C$23:$C$35,0),MATCH(LMP_BY_NODE!$A32,DA_LMP_Basis!$C$23:$AF$23,0)))</f>
        <v>55.109697796139223</v>
      </c>
      <c r="HE32" s="30">
        <f>ENERGY_PRICING!HG$20*(1+INDEX(DA_LMP_Basis!$C$23:$AF$35,MATCH(LMP_BY_NODE!HE$1,DA_LMP_Basis!$C$23:$C$35,0),MATCH(LMP_BY_NODE!$A32,DA_LMP_Basis!$C$23:$AF$23,0)))</f>
        <v>70.856561921711034</v>
      </c>
      <c r="HF32" s="30">
        <f>ENERGY_PRICING!HH$20*(1+INDEX(DA_LMP_Basis!$C$23:$AF$35,MATCH(LMP_BY_NODE!HF$1,DA_LMP_Basis!$C$23:$C$35,0),MATCH(LMP_BY_NODE!$A32,DA_LMP_Basis!$C$23:$AF$23,0)))</f>
        <v>71.97648072725643</v>
      </c>
      <c r="HG32" s="30">
        <f>ENERGY_PRICING!HI$20*(1+INDEX(DA_LMP_Basis!$C$23:$AF$35,MATCH(LMP_BY_NODE!HG$1,DA_LMP_Basis!$C$23:$C$35,0),MATCH(LMP_BY_NODE!$A32,DA_LMP_Basis!$C$23:$AF$23,0)))</f>
        <v>54.108918903800038</v>
      </c>
      <c r="HH32" s="30">
        <f>ENERGY_PRICING!HJ$20*(1+INDEX(DA_LMP_Basis!$C$23:$AF$35,MATCH(LMP_BY_NODE!HH$1,DA_LMP_Basis!$C$23:$C$35,0),MATCH(LMP_BY_NODE!$A32,DA_LMP_Basis!$C$23:$AF$23,0)))</f>
        <v>54.279462737682913</v>
      </c>
      <c r="HI32" s="30">
        <f>ENERGY_PRICING!HK$20*(1+INDEX(DA_LMP_Basis!$C$23:$AF$35,MATCH(LMP_BY_NODE!HI$1,DA_LMP_Basis!$C$23:$C$35,0),MATCH(LMP_BY_NODE!$A32,DA_LMP_Basis!$C$23:$AF$23,0)))</f>
        <v>72.529093984953519</v>
      </c>
      <c r="HJ32" s="30">
        <f>ENERGY_PRICING!HL$20*(1+INDEX(DA_LMP_Basis!$C$23:$AF$35,MATCH(LMP_BY_NODE!HJ$1,DA_LMP_Basis!$C$23:$C$35,0),MATCH(LMP_BY_NODE!$A32,DA_LMP_Basis!$C$23:$AF$23,0)))</f>
        <v>113.18658377848234</v>
      </c>
      <c r="HK32" s="30">
        <f>ENERGY_PRICING!HM$20*(1+INDEX(DA_LMP_Basis!$C$23:$AF$35,MATCH(LMP_BY_NODE!HK$1,DA_LMP_Basis!$C$23:$C$35,0),MATCH(LMP_BY_NODE!$A32,DA_LMP_Basis!$C$23:$AF$23,0)))</f>
        <v>198.18688918768697</v>
      </c>
      <c r="HL32" s="30">
        <f>ENERGY_PRICING!HN$20*(1+INDEX(DA_LMP_Basis!$C$23:$AF$35,MATCH(LMP_BY_NODE!HL$1,DA_LMP_Basis!$C$23:$C$35,0),MATCH(LMP_BY_NODE!$A32,DA_LMP_Basis!$C$23:$AF$23,0)))</f>
        <v>177.12227928991041</v>
      </c>
      <c r="HM32" s="30">
        <f>ENERGY_PRICING!HO$20*(1+INDEX(DA_LMP_Basis!$C$23:$AF$35,MATCH(LMP_BY_NODE!HM$1,DA_LMP_Basis!$C$23:$C$35,0),MATCH(LMP_BY_NODE!$A32,DA_LMP_Basis!$C$23:$AF$23,0)))</f>
        <v>108.5646410478108</v>
      </c>
      <c r="HN32" s="30">
        <f>ENERGY_PRICING!HP$20*(1+INDEX(DA_LMP_Basis!$C$23:$AF$35,MATCH(LMP_BY_NODE!HN$1,DA_LMP_Basis!$C$23:$C$35,0),MATCH(LMP_BY_NODE!$A32,DA_LMP_Basis!$C$23:$AF$23,0)))</f>
        <v>76.912839921321563</v>
      </c>
      <c r="HO32" s="30">
        <f>ENERGY_PRICING!HQ$20*(1+INDEX(DA_LMP_Basis!$C$23:$AF$35,MATCH(LMP_BY_NODE!HO$1,DA_LMP_Basis!$C$23:$C$35,0),MATCH(LMP_BY_NODE!$A32,DA_LMP_Basis!$C$23:$AF$23,0)))</f>
        <v>55.09256412313843</v>
      </c>
      <c r="HP32" s="30">
        <f>ENERGY_PRICING!HR$20*(1+INDEX(DA_LMP_Basis!$C$23:$AF$35,MATCH(LMP_BY_NODE!HP$1,DA_LMP_Basis!$C$23:$C$35,0),MATCH(LMP_BY_NODE!$A32,DA_LMP_Basis!$C$23:$AF$23,0)))</f>
        <v>57.312438873876772</v>
      </c>
      <c r="HQ32" s="30">
        <f>ENERGY_PRICING!HS$20*(1+INDEX(DA_LMP_Basis!$C$23:$AF$35,MATCH(LMP_BY_NODE!HQ$1,DA_LMP_Basis!$C$23:$C$35,0),MATCH(LMP_BY_NODE!$A32,DA_LMP_Basis!$C$23:$AF$23,0)))</f>
        <v>73.679176523441285</v>
      </c>
      <c r="HR32" s="30">
        <f>ENERGY_PRICING!HT$20*(1+INDEX(DA_LMP_Basis!$C$23:$AF$35,MATCH(LMP_BY_NODE!HR$1,DA_LMP_Basis!$C$23:$C$35,0),MATCH(LMP_BY_NODE!$A32,DA_LMP_Basis!$C$23:$AF$23,0)))</f>
        <v>74.843707981471539</v>
      </c>
      <c r="HS32" s="30">
        <f>ENERGY_PRICING!HU$20*(1+INDEX(DA_LMP_Basis!$C$23:$AF$35,MATCH(LMP_BY_NODE!HS$1,DA_LMP_Basis!$C$23:$C$35,0),MATCH(LMP_BY_NODE!$A32,DA_LMP_Basis!$C$23:$AF$23,0)))</f>
        <v>56.049901484393203</v>
      </c>
      <c r="HT32" s="30">
        <f>ENERGY_PRICING!HV$20*(1+INDEX(DA_LMP_Basis!$C$23:$AF$35,MATCH(LMP_BY_NODE!HT$1,DA_LMP_Basis!$C$23:$C$35,0),MATCH(LMP_BY_NODE!$A32,DA_LMP_Basis!$C$23:$AF$23,0)))</f>
        <v>56.226563027103026</v>
      </c>
      <c r="HU32" s="30">
        <f>ENERGY_PRICING!HW$20*(1+INDEX(DA_LMP_Basis!$C$23:$AF$35,MATCH(LMP_BY_NODE!HU$1,DA_LMP_Basis!$C$23:$C$35,0),MATCH(LMP_BY_NODE!$A32,DA_LMP_Basis!$C$23:$AF$23,0)))</f>
        <v>73.61005845919513</v>
      </c>
      <c r="HV32" s="30">
        <f>ENERGY_PRICING!HX$20*(1+INDEX(DA_LMP_Basis!$C$23:$AF$35,MATCH(LMP_BY_NODE!HV$1,DA_LMP_Basis!$C$23:$C$35,0),MATCH(LMP_BY_NODE!$A32,DA_LMP_Basis!$C$23:$AF$23,0)))</f>
        <v>114.71469200056944</v>
      </c>
      <c r="HW32" s="30">
        <f>ENERGY_PRICING!HY$20*(1+INDEX(DA_LMP_Basis!$C$23:$AF$35,MATCH(LMP_BY_NODE!HW$1,DA_LMP_Basis!$C$23:$C$35,0),MATCH(LMP_BY_NODE!$A32,DA_LMP_Basis!$C$23:$AF$23,0)))</f>
        <v>199.88169558242674</v>
      </c>
      <c r="HX32" s="30">
        <f>ENERGY_PRICING!HZ$20*(1+INDEX(DA_LMP_Basis!$C$23:$AF$35,MATCH(LMP_BY_NODE!HX$1,DA_LMP_Basis!$C$23:$C$35,0),MATCH(LMP_BY_NODE!$A32,DA_LMP_Basis!$C$23:$AF$23,0)))</f>
        <v>178.66868949349902</v>
      </c>
      <c r="HY32" s="30">
        <f>ENERGY_PRICING!IA$20*(1+INDEX(DA_LMP_Basis!$C$23:$AF$35,MATCH(LMP_BY_NODE!HY$1,DA_LMP_Basis!$C$23:$C$35,0),MATCH(LMP_BY_NODE!$A32,DA_LMP_Basis!$C$23:$AF$23,0)))</f>
        <v>110.3769958439518</v>
      </c>
      <c r="HZ32" s="30">
        <f>ENERGY_PRICING!IB$20*(1+INDEX(DA_LMP_Basis!$C$23:$AF$35,MATCH(LMP_BY_NODE!HZ$1,DA_LMP_Basis!$C$23:$C$35,0),MATCH(LMP_BY_NODE!$A32,DA_LMP_Basis!$C$23:$AF$23,0)))</f>
        <v>79.655813725585503</v>
      </c>
      <c r="IA32" s="30">
        <f>ENERGY_PRICING!IC$20*(1+INDEX(DA_LMP_Basis!$C$23:$AF$35,MATCH(LMP_BY_NODE!IA$1,DA_LMP_Basis!$C$23:$C$35,0),MATCH(LMP_BY_NODE!$A32,DA_LMP_Basis!$C$23:$AF$23,0)))</f>
        <v>57.179521284379852</v>
      </c>
      <c r="IB32" s="30">
        <f>ENERGY_PRICING!ID$20*(1+INDEX(DA_LMP_Basis!$C$23:$AF$35,MATCH(LMP_BY_NODE!IB$1,DA_LMP_Basis!$C$23:$C$35,0),MATCH(LMP_BY_NODE!$A32,DA_LMP_Basis!$C$23:$AF$23,0)))</f>
        <v>59.560631107653592</v>
      </c>
      <c r="IC32" s="30">
        <f>ENERGY_PRICING!IE$20*(1+INDEX(DA_LMP_Basis!$C$23:$AF$35,MATCH(LMP_BY_NODE!IC$1,DA_LMP_Basis!$C$23:$C$35,0),MATCH(LMP_BY_NODE!$A32,DA_LMP_Basis!$C$23:$AF$23,0)))</f>
        <v>76.560032694277595</v>
      </c>
      <c r="ID32" s="30">
        <f>ENERGY_PRICING!IF$20*(1+INDEX(DA_LMP_Basis!$C$23:$AF$35,MATCH(LMP_BY_NODE!ID$1,DA_LMP_Basis!$C$23:$C$35,0),MATCH(LMP_BY_NODE!$A32,DA_LMP_Basis!$C$23:$AF$23,0)))</f>
        <v>77.770097338145405</v>
      </c>
      <c r="IE32" s="30">
        <f>ENERGY_PRICING!IG$20*(1+INDEX(DA_LMP_Basis!$C$23:$AF$35,MATCH(LMP_BY_NODE!IE$1,DA_LMP_Basis!$C$23:$C$35,0),MATCH(LMP_BY_NODE!$A32,DA_LMP_Basis!$C$23:$AF$23,0)))</f>
        <v>58.030934120361287</v>
      </c>
      <c r="IF32" s="30">
        <f>ENERGY_PRICING!IH$20*(1+INDEX(DA_LMP_Basis!$C$23:$AF$35,MATCH(LMP_BY_NODE!IF$1,DA_LMP_Basis!$C$23:$C$35,0),MATCH(LMP_BY_NODE!$A32,DA_LMP_Basis!$C$23:$AF$23,0)))</f>
        <v>58.213839604137199</v>
      </c>
      <c r="IG32" s="30">
        <f>ENERGY_PRICING!II$20*(1+INDEX(DA_LMP_Basis!$C$23:$AF$35,MATCH(LMP_BY_NODE!IG$1,DA_LMP_Basis!$C$23:$C$35,0),MATCH(LMP_BY_NODE!$A32,DA_LMP_Basis!$C$23:$AF$23,0)))</f>
        <v>74.713327454602776</v>
      </c>
      <c r="IH32" s="30">
        <f>ENERGY_PRICING!IJ$20*(1+INDEX(DA_LMP_Basis!$C$23:$AF$35,MATCH(LMP_BY_NODE!IH$1,DA_LMP_Basis!$C$23:$C$35,0),MATCH(LMP_BY_NODE!$A32,DA_LMP_Basis!$C$23:$AF$23,0)))</f>
        <v>116.27433106663496</v>
      </c>
      <c r="II32" s="30">
        <f>ENERGY_PRICING!IK$20*(1+INDEX(DA_LMP_Basis!$C$23:$AF$35,MATCH(LMP_BY_NODE!II$1,DA_LMP_Basis!$C$23:$C$35,0),MATCH(LMP_BY_NODE!$A32,DA_LMP_Basis!$C$23:$AF$23,0)))</f>
        <v>200.65905183443314</v>
      </c>
      <c r="IJ32" s="30">
        <f>ENERGY_PRICING!IL$20*(1+INDEX(DA_LMP_Basis!$C$23:$AF$35,MATCH(LMP_BY_NODE!IJ$1,DA_LMP_Basis!$C$23:$C$35,0),MATCH(LMP_BY_NODE!$A32,DA_LMP_Basis!$C$23:$AF$23,0)))</f>
        <v>179.37798091678911</v>
      </c>
      <c r="IK32" s="30">
        <f>ENERGY_PRICING!IM$20*(1+INDEX(DA_LMP_Basis!$C$23:$AF$35,MATCH(LMP_BY_NODE!IK$1,DA_LMP_Basis!$C$23:$C$35,0),MATCH(LMP_BY_NODE!$A32,DA_LMP_Basis!$C$23:$AF$23,0)))</f>
        <v>111.20826797981744</v>
      </c>
      <c r="IL32" s="30">
        <f>ENERGY_PRICING!IN$20*(1+INDEX(DA_LMP_Basis!$C$23:$AF$35,MATCH(LMP_BY_NODE!IL$1,DA_LMP_Basis!$C$23:$C$35,0),MATCH(LMP_BY_NODE!$A32,DA_LMP_Basis!$C$23:$AF$23,0)))</f>
        <v>80.913932554056075</v>
      </c>
      <c r="IM32" s="30">
        <f>ENERGY_PRICING!IO$20*(1+INDEX(DA_LMP_Basis!$C$23:$AF$35,MATCH(LMP_BY_NODE!IM$1,DA_LMP_Basis!$C$23:$C$35,0),MATCH(LMP_BY_NODE!$A32,DA_LMP_Basis!$C$23:$AF$23,0)))</f>
        <v>58.136745190305525</v>
      </c>
      <c r="IN32" s="30">
        <f>ENERGY_PRICING!IP$20*(1+INDEX(DA_LMP_Basis!$C$23:$AF$35,MATCH(LMP_BY_NODE!IN$1,DA_LMP_Basis!$C$23:$C$35,0),MATCH(LMP_BY_NODE!$A32,DA_LMP_Basis!$C$23:$AF$23,0)))</f>
        <v>60.591808647497039</v>
      </c>
      <c r="IO32" s="30">
        <f>ENERGY_PRICING!IQ$20*(1+INDEX(DA_LMP_Basis!$C$23:$AF$35,MATCH(LMP_BY_NODE!IO$1,DA_LMP_Basis!$C$23:$C$35,0),MATCH(LMP_BY_NODE!$A32,DA_LMP_Basis!$C$23:$AF$23,0)))</f>
        <v>77.881393979248912</v>
      </c>
      <c r="IP32" s="30">
        <f>ENERGY_PRICING!IR$20*(1+INDEX(DA_LMP_Basis!$C$23:$AF$35,MATCH(LMP_BY_NODE!IP$1,DA_LMP_Basis!$C$23:$C$35,0),MATCH(LMP_BY_NODE!$A32,DA_LMP_Basis!$C$23:$AF$23,0)))</f>
        <v>79.112343313423793</v>
      </c>
      <c r="IQ32" s="30">
        <f>ENERGY_PRICING!IS$20*(1+INDEX(DA_LMP_Basis!$C$23:$AF$35,MATCH(LMP_BY_NODE!IQ$1,DA_LMP_Basis!$C$23:$C$35,0),MATCH(LMP_BY_NODE!$A32,DA_LMP_Basis!$C$23:$AF$23,0)))</f>
        <v>58.939573661596341</v>
      </c>
      <c r="IR32" s="30">
        <f>ENERGY_PRICING!IT$20*(1+INDEX(DA_LMP_Basis!$C$23:$AF$35,MATCH(LMP_BY_NODE!IR$1,DA_LMP_Basis!$C$23:$C$35,0),MATCH(LMP_BY_NODE!$A32,DA_LMP_Basis!$C$23:$AF$23,0)))</f>
        <v>59.125343051621336</v>
      </c>
      <c r="IS32" s="30">
        <f>ENERGY_PRICING!IU$20*(1+INDEX(DA_LMP_Basis!$C$23:$AF$35,MATCH(LMP_BY_NODE!IS$1,DA_LMP_Basis!$C$23:$C$35,0),MATCH(LMP_BY_NODE!$A32,DA_LMP_Basis!$C$23:$AF$23,0)))</f>
        <v>75.219363456052179</v>
      </c>
      <c r="IT32" s="30">
        <f>ENERGY_PRICING!IV$20*(1+INDEX(DA_LMP_Basis!$C$23:$AF$35,MATCH(LMP_BY_NODE!IT$1,DA_LMP_Basis!$C$23:$C$35,0),MATCH(LMP_BY_NODE!$A32,DA_LMP_Basis!$C$23:$AF$23,0)))</f>
        <v>116.9896901676169</v>
      </c>
      <c r="IU32" s="30">
        <f>ENERGY_PRICING!IW$20*(1+INDEX(DA_LMP_Basis!$C$23:$AF$35,MATCH(LMP_BY_NODE!IU$1,DA_LMP_Basis!$C$23:$C$35,0),MATCH(LMP_BY_NODE!$A32,DA_LMP_Basis!$C$23:$AF$23,0)))</f>
        <v>201.74879348581106</v>
      </c>
      <c r="IV32" s="30">
        <f>ENERGY_PRICING!IX$20*(1+INDEX(DA_LMP_Basis!$C$23:$AF$35,MATCH(LMP_BY_NODE!IV$1,DA_LMP_Basis!$C$23:$C$35,0),MATCH(LMP_BY_NODE!$A32,DA_LMP_Basis!$C$23:$AF$23,0)))</f>
        <v>180.37230546866519</v>
      </c>
      <c r="IW32" s="30">
        <f>ENERGY_PRICING!IY$20*(1+INDEX(DA_LMP_Basis!$C$23:$AF$35,MATCH(LMP_BY_NODE!IW$1,DA_LMP_Basis!$C$23:$C$35,0),MATCH(LMP_BY_NODE!$A32,DA_LMP_Basis!$C$23:$AF$23,0)))</f>
        <v>112.37359194517377</v>
      </c>
      <c r="IX32" s="30">
        <f>ENERGY_PRICING!IZ$20*(1+INDEX(DA_LMP_Basis!$C$23:$AF$35,MATCH(LMP_BY_NODE!IX$1,DA_LMP_Basis!$C$23:$C$35,0),MATCH(LMP_BY_NODE!$A32,DA_LMP_Basis!$C$23:$AF$23,0)))</f>
        <v>82.677634185358883</v>
      </c>
      <c r="IY32" s="30">
        <f>ENERGY_PRICING!JA$20*(1+INDEX(DA_LMP_Basis!$C$23:$AF$35,MATCH(LMP_BY_NODE!IY$1,DA_LMP_Basis!$C$23:$C$35,0),MATCH(LMP_BY_NODE!$A32,DA_LMP_Basis!$C$23:$AF$23,0)))</f>
        <v>59.478635420543533</v>
      </c>
      <c r="IZ32" s="30">
        <f>ENERGY_PRICING!JB$20*(1+INDEX(DA_LMP_Basis!$C$23:$AF$35,MATCH(LMP_BY_NODE!IZ$1,DA_LMP_Basis!$C$23:$C$35,0),MATCH(LMP_BY_NODE!$A32,DA_LMP_Basis!$C$23:$AF$23,0)))</f>
        <v>62.037371235091094</v>
      </c>
      <c r="JA32" s="30">
        <f>ENERGY_PRICING!JC$20*(1+INDEX(DA_LMP_Basis!$C$23:$AF$35,MATCH(LMP_BY_NODE!JA$1,DA_LMP_Basis!$C$23:$C$35,0),MATCH(LMP_BY_NODE!$A32,DA_LMP_Basis!$C$23:$AF$23,0)))</f>
        <v>79.733752437851223</v>
      </c>
      <c r="JB32" s="30">
        <f>ENERGY_PRICING!JD$20*(1+INDEX(DA_LMP_Basis!$C$23:$AF$35,MATCH(LMP_BY_NODE!JB$1,DA_LMP_Basis!$C$23:$C$35,0),MATCH(LMP_BY_NODE!$A32,DA_LMP_Basis!$C$23:$AF$23,0)))</f>
        <v>80.993979103809323</v>
      </c>
      <c r="JC32" s="30">
        <f>ENERGY_PRICING!JE$20*(1+INDEX(DA_LMP_Basis!$C$23:$AF$35,MATCH(LMP_BY_NODE!JC$1,DA_LMP_Basis!$C$23:$C$35,0),MATCH(LMP_BY_NODE!$A32,DA_LMP_Basis!$C$23:$AF$23,0)))</f>
        <v>60.213355600851344</v>
      </c>
      <c r="JD32" s="30">
        <f>ENERGY_PRICING!JF$20*(1+INDEX(DA_LMP_Basis!$C$23:$AF$35,MATCH(LMP_BY_NODE!JD$1,DA_LMP_Basis!$C$23:$C$35,0),MATCH(LMP_BY_NODE!$A32,DA_LMP_Basis!$C$23:$AF$23,0)))</f>
        <v>60.403139775496918</v>
      </c>
      <c r="JE32" s="30">
        <f>ENERGY_PRICING!JG$20*(1+INDEX(DA_LMP_Basis!$C$23:$AF$35,MATCH(LMP_BY_NODE!JE$1,DA_LMP_Basis!$C$23:$C$35,0),MATCH(LMP_BY_NODE!$A32,DA_LMP_Basis!$C$23:$AF$23,0)))</f>
        <v>75.928753142509066</v>
      </c>
      <c r="JF32" s="30">
        <f>ENERGY_PRICING!JH$20*(1+INDEX(DA_LMP_Basis!$C$23:$AF$35,MATCH(LMP_BY_NODE!JF$1,DA_LMP_Basis!$C$23:$C$35,0),MATCH(LMP_BY_NODE!$A32,DA_LMP_Basis!$C$23:$AF$23,0)))</f>
        <v>117.99252073084986</v>
      </c>
      <c r="JG32" s="30">
        <f>ENERGY_PRICING!JI$20*(1+INDEX(DA_LMP_Basis!$C$23:$AF$35,MATCH(LMP_BY_NODE!JG$1,DA_LMP_Basis!$C$23:$C$35,0),MATCH(LMP_BY_NODE!$A32,DA_LMP_Basis!$C$23:$AF$23,0)))</f>
        <v>203.15433511106698</v>
      </c>
      <c r="JH32" s="30">
        <f>ENERGY_PRICING!JJ$20*(1+INDEX(DA_LMP_Basis!$C$23:$AF$35,MATCH(LMP_BY_NODE!JH$1,DA_LMP_Basis!$C$23:$C$35,0),MATCH(LMP_BY_NODE!$A32,DA_LMP_Basis!$C$23:$AF$23,0)))</f>
        <v>181.6547787456191</v>
      </c>
      <c r="JI32" s="30">
        <f>ENERGY_PRICING!JK$20*(1+INDEX(DA_LMP_Basis!$C$23:$AF$35,MATCH(LMP_BY_NODE!JI$1,DA_LMP_Basis!$C$23:$C$35,0),MATCH(LMP_BY_NODE!$A32,DA_LMP_Basis!$C$23:$AF$23,0)))</f>
        <v>113.8766191426252</v>
      </c>
      <c r="JJ32" s="30">
        <f>ENERGY_PRICING!JL$20*(1+INDEX(DA_LMP_Basis!$C$23:$AF$35,MATCH(LMP_BY_NODE!JJ$1,DA_LMP_Basis!$C$23:$C$35,0),MATCH(LMP_BY_NODE!$A32,DA_LMP_Basis!$C$23:$AF$23,0)))</f>
        <v>84.952444966605469</v>
      </c>
      <c r="JK32" s="30">
        <f>ENERGY_PRICING!JM$20*(1+INDEX(DA_LMP_Basis!$C$23:$AF$35,MATCH(LMP_BY_NODE!JK$1,DA_LMP_Basis!$C$23:$C$35,0),MATCH(LMP_BY_NODE!$A32,DA_LMP_Basis!$C$23:$AF$23,0)))</f>
        <v>61.209396626870728</v>
      </c>
      <c r="JL32" s="30">
        <f>ENERGY_PRICING!JN$20*(1+INDEX(DA_LMP_Basis!$C$23:$AF$35,MATCH(LMP_BY_NODE!JL$1,DA_LMP_Basis!$C$23:$C$35,0),MATCH(LMP_BY_NODE!$A32,DA_LMP_Basis!$C$23:$AF$23,0)))</f>
        <v>63.901848367085698</v>
      </c>
      <c r="JM32" s="30">
        <f>ENERGY_PRICING!JO$20*(1+INDEX(DA_LMP_Basis!$C$23:$AF$35,MATCH(LMP_BY_NODE!JM$1,DA_LMP_Basis!$C$23:$C$35,0),MATCH(LMP_BY_NODE!$A32,DA_LMP_Basis!$C$23:$AF$23,0)))</f>
        <v>82.12291221271019</v>
      </c>
      <c r="JN32" s="30">
        <f>ENERGY_PRICING!JP$20*(1+INDEX(DA_LMP_Basis!$C$23:$AF$35,MATCH(LMP_BY_NODE!JN$1,DA_LMP_Basis!$C$23:$C$35,0),MATCH(LMP_BY_NODE!$A32,DA_LMP_Basis!$C$23:$AF$23,0)))</f>
        <v>83.420900588928419</v>
      </c>
      <c r="JO32" s="30">
        <f>ENERGY_PRICING!JQ$20*(1+INDEX(DA_LMP_Basis!$C$23:$AF$35,MATCH(LMP_BY_NODE!JO$1,DA_LMP_Basis!$C$23:$C$35,0),MATCH(LMP_BY_NODE!$A32,DA_LMP_Basis!$C$23:$AF$23,0)))</f>
        <v>61.856271180758192</v>
      </c>
      <c r="JP32" s="30">
        <f>ENERGY_PRICING!JR$20*(1+INDEX(DA_LMP_Basis!$C$23:$AF$35,MATCH(LMP_BY_NODE!JP$1,DA_LMP_Basis!$C$23:$C$35,0),MATCH(LMP_BY_NODE!$A32,DA_LMP_Basis!$C$23:$AF$23,0)))</f>
        <v>62.051233598240991</v>
      </c>
      <c r="JQ32" s="30">
        <f>ENERGY_PRICING!JS$20*(1+INDEX(DA_LMP_Basis!$C$23:$AF$35,MATCH(LMP_BY_NODE!JQ$1,DA_LMP_Basis!$C$23:$C$35,0),MATCH(LMP_BY_NODE!$A32,DA_LMP_Basis!$C$23:$AF$23,0)))</f>
        <v>76.843719301306137</v>
      </c>
      <c r="JR32" s="30">
        <f>ENERGY_PRICING!JT$20*(1+INDEX(DA_LMP_Basis!$C$23:$AF$35,MATCH(LMP_BY_NODE!JR$1,DA_LMP_Basis!$C$23:$C$35,0),MATCH(LMP_BY_NODE!$A32,DA_LMP_Basis!$C$23:$AF$23,0)))</f>
        <v>119.28596500539014</v>
      </c>
      <c r="JS32" s="30">
        <f>ENERGY_PRICING!JU$20*(1+INDEX(DA_LMP_Basis!$C$23:$AF$35,MATCH(LMP_BY_NODE!JS$1,DA_LMP_Basis!$C$23:$C$35,0),MATCH(LMP_BY_NODE!$A32,DA_LMP_Basis!$C$23:$AF$23,0)))</f>
        <v>202.19968858460228</v>
      </c>
      <c r="JT32" s="30">
        <f>ENERGY_PRICING!JV$20*(1+INDEX(DA_LMP_Basis!$C$23:$AF$35,MATCH(LMP_BY_NODE!JT$1,DA_LMP_Basis!$C$23:$C$35,0),MATCH(LMP_BY_NODE!$A32,DA_LMP_Basis!$C$23:$AF$23,0)))</f>
        <v>180.78372047375547</v>
      </c>
      <c r="JU32" s="30">
        <f>ENERGY_PRICING!JW$20*(1+INDEX(DA_LMP_Basis!$C$23:$AF$35,MATCH(LMP_BY_NODE!JU$1,DA_LMP_Basis!$C$23:$C$35,0),MATCH(LMP_BY_NODE!$A32,DA_LMP_Basis!$C$23:$AF$23,0)))</f>
        <v>112.85576023140818</v>
      </c>
      <c r="JV32" s="30">
        <f>ENERGY_PRICING!JX$20*(1+INDEX(DA_LMP_Basis!$C$23:$AF$35,MATCH(LMP_BY_NODE!JV$1,DA_LMP_Basis!$C$23:$C$35,0),MATCH(LMP_BY_NODE!$A32,DA_LMP_Basis!$C$23:$AF$23,0)))</f>
        <v>83.40738918763769</v>
      </c>
      <c r="JW32" s="30">
        <f>ENERGY_PRICING!JY$20*(1+INDEX(DA_LMP_Basis!$C$23:$AF$35,MATCH(LMP_BY_NODE!JW$1,DA_LMP_Basis!$C$23:$C$35,0),MATCH(LMP_BY_NODE!$A32,DA_LMP_Basis!$C$23:$AF$23,0)))</f>
        <v>60.033860346713098</v>
      </c>
      <c r="JX32" s="30">
        <f>ENERGY_PRICING!JZ$20*(1+INDEX(DA_LMP_Basis!$C$23:$AF$35,MATCH(LMP_BY_NODE!JX$1,DA_LMP_Basis!$C$23:$C$35,0),MATCH(LMP_BY_NODE!$A32,DA_LMP_Basis!$C$23:$AF$23,0)))</f>
        <v>62.635491977670782</v>
      </c>
      <c r="JY32" s="30">
        <f>ENERGY_PRICING!KA$20*(1+INDEX(DA_LMP_Basis!$C$23:$AF$35,MATCH(LMP_BY_NODE!JY$1,DA_LMP_Basis!$C$23:$C$35,0),MATCH(LMP_BY_NODE!$A32,DA_LMP_Basis!$C$23:$AF$23,0)))</f>
        <v>80.500190381314454</v>
      </c>
      <c r="JZ32" s="30">
        <f>ENERGY_PRICING!KB$20*(1+INDEX(DA_LMP_Basis!$C$23:$AF$35,MATCH(LMP_BY_NODE!JZ$1,DA_LMP_Basis!$C$23:$C$35,0),MATCH(LMP_BY_NODE!$A32,DA_LMP_Basis!$C$23:$AF$23,0)))</f>
        <v>81.772530932604951</v>
      </c>
      <c r="KA32" s="30">
        <f>ENERGY_PRICING!KC$20*(1+INDEX(DA_LMP_Basis!$C$23:$AF$35,MATCH(LMP_BY_NODE!KA$1,DA_LMP_Basis!$C$23:$C$35,0),MATCH(LMP_BY_NODE!$A32,DA_LMP_Basis!$C$23:$AF$23,0)))</f>
        <v>60.74039981597582</v>
      </c>
      <c r="KB32" s="30">
        <f>ENERGY_PRICING!KD$20*(1+INDEX(DA_LMP_Basis!$C$23:$AF$35,MATCH(LMP_BY_NODE!KB$1,DA_LMP_Basis!$C$23:$C$35,0),MATCH(LMP_BY_NODE!$A32,DA_LMP_Basis!$C$23:$AF$23,0)))</f>
        <v>60.931845161143634</v>
      </c>
      <c r="KC32" s="30">
        <f>ENERGY_PRICING!KE$20*(1+INDEX(DA_LMP_Basis!$C$23:$AF$35,MATCH(LMP_BY_NODE!KC$1,DA_LMP_Basis!$C$23:$C$35,0),MATCH(LMP_BY_NODE!$A32,DA_LMP_Basis!$C$23:$AF$23,0)))</f>
        <v>76.222272558190781</v>
      </c>
      <c r="KD32" s="30">
        <f>ENERGY_PRICING!KF$20*(1+INDEX(DA_LMP_Basis!$C$23:$AF$35,MATCH(LMP_BY_NODE!KD$1,DA_LMP_Basis!$C$23:$C$35,0),MATCH(LMP_BY_NODE!$A32,DA_LMP_Basis!$C$23:$AF$23,0)))</f>
        <v>118.40745521124536</v>
      </c>
      <c r="KE32" s="30">
        <f>ENERGY_PRICING!KG$20*(1+INDEX(DA_LMP_Basis!$C$23:$AF$35,MATCH(LMP_BY_NODE!KE$1,DA_LMP_Basis!$C$23:$C$35,0),MATCH(LMP_BY_NODE!$A32,DA_LMP_Basis!$C$23:$AF$23,0)))</f>
        <v>203.79956124486336</v>
      </c>
      <c r="KF32" s="30">
        <f>ENERGY_PRICING!KH$20*(1+INDEX(DA_LMP_Basis!$C$23:$AF$35,MATCH(LMP_BY_NODE!KF$1,DA_LMP_Basis!$C$23:$C$35,0),MATCH(LMP_BY_NODE!$A32,DA_LMP_Basis!$C$23:$AF$23,0)))</f>
        <v>182.24350928146177</v>
      </c>
      <c r="KG32" s="30">
        <f>ENERGY_PRICING!KI$20*(1+INDEX(DA_LMP_Basis!$C$23:$AF$35,MATCH(LMP_BY_NODE!KG$1,DA_LMP_Basis!$C$23:$C$35,0),MATCH(LMP_BY_NODE!$A32,DA_LMP_Basis!$C$23:$AF$23,0)))</f>
        <v>114.56659687802369</v>
      </c>
      <c r="KH32" s="30">
        <f>ENERGY_PRICING!KJ$20*(1+INDEX(DA_LMP_Basis!$C$23:$AF$35,MATCH(LMP_BY_NODE!KH$1,DA_LMP_Basis!$C$23:$C$35,0),MATCH(LMP_BY_NODE!$A32,DA_LMP_Basis!$C$23:$AF$23,0)))</f>
        <v>85.996716683022825</v>
      </c>
      <c r="KI32" s="30">
        <f>ENERGY_PRICING!KK$20*(1+INDEX(DA_LMP_Basis!$C$23:$AF$35,MATCH(LMP_BY_NODE!KI$1,DA_LMP_Basis!$C$23:$C$35,0),MATCH(LMP_BY_NODE!$A32,DA_LMP_Basis!$C$23:$AF$23,0)))</f>
        <v>62.003917643976791</v>
      </c>
      <c r="KJ32" s="30">
        <f>ENERGY_PRICING!KL$20*(1+INDEX(DA_LMP_Basis!$C$23:$AF$35,MATCH(LMP_BY_NODE!KJ$1,DA_LMP_Basis!$C$23:$C$35,0),MATCH(LMP_BY_NODE!$A32,DA_LMP_Basis!$C$23:$AF$23,0)))</f>
        <v>64.757752845339454</v>
      </c>
      <c r="KK32" s="30">
        <f>ENERGY_PRICING!KM$20*(1+INDEX(DA_LMP_Basis!$C$23:$AF$35,MATCH(LMP_BY_NODE!KK$1,DA_LMP_Basis!$C$23:$C$35,0),MATCH(LMP_BY_NODE!$A32,DA_LMP_Basis!$C$23:$AF$23,0)))</f>
        <v>83.21967683131291</v>
      </c>
      <c r="KL32" s="30">
        <f>ENERGY_PRICING!KN$20*(1+INDEX(DA_LMP_Basis!$C$23:$AF$35,MATCH(LMP_BY_NODE!KL$1,DA_LMP_Basis!$C$23:$C$35,0),MATCH(LMP_BY_NODE!$A32,DA_LMP_Basis!$C$23:$AF$23,0)))</f>
        <v>84.535000049757713</v>
      </c>
      <c r="KM32" s="30">
        <f>ENERGY_PRICING!KO$20*(1+INDEX(DA_LMP_Basis!$C$23:$AF$35,MATCH(LMP_BY_NODE!KM$1,DA_LMP_Basis!$C$23:$C$35,0),MATCH(LMP_BY_NODE!$A32,DA_LMP_Basis!$C$23:$AF$23,0)))</f>
        <v>62.610465897392132</v>
      </c>
      <c r="KN32" s="30">
        <f>ENERGY_PRICING!KP$20*(1+INDEX(DA_LMP_Basis!$C$23:$AF$35,MATCH(LMP_BY_NODE!KN$1,DA_LMP_Basis!$C$23:$C$35,0),MATCH(LMP_BY_NODE!$A32,DA_LMP_Basis!$C$23:$AF$23,0)))</f>
        <v>62.807805432382999</v>
      </c>
      <c r="KO32" s="30">
        <f>ENERGY_PRICING!KQ$20*(1+INDEX(DA_LMP_Basis!$C$23:$AF$35,MATCH(LMP_BY_NODE!KO$1,DA_LMP_Basis!$C$23:$C$35,0),MATCH(LMP_BY_NODE!$A32,DA_LMP_Basis!$C$23:$AF$23,0)))</f>
        <v>77.263742491361185</v>
      </c>
      <c r="KP32" s="30">
        <f>ENERGY_PRICING!KR$20*(1+INDEX(DA_LMP_Basis!$C$23:$AF$35,MATCH(LMP_BY_NODE!KP$1,DA_LMP_Basis!$C$23:$C$35,0),MATCH(LMP_BY_NODE!$A32,DA_LMP_Basis!$C$23:$AF$23,0)))</f>
        <v>119.87973187329823</v>
      </c>
      <c r="KQ32" s="30">
        <f>ENERGY_PRICING!KS$20*(1+INDEX(DA_LMP_Basis!$C$23:$AF$35,MATCH(LMP_BY_NODE!KQ$1,DA_LMP_Basis!$C$23:$C$35,0),MATCH(LMP_BY_NODE!$A32,DA_LMP_Basis!$C$23:$AF$23,0)))</f>
        <v>205.33543471711585</v>
      </c>
      <c r="KR32" s="30">
        <f>ENERGY_PRICING!KT$20*(1+INDEX(DA_LMP_Basis!$C$23:$AF$35,MATCH(LMP_BY_NODE!KR$1,DA_LMP_Basis!$C$23:$C$35,0),MATCH(LMP_BY_NODE!$A32,DA_LMP_Basis!$C$23:$AF$23,0)))</f>
        <v>183.64490263015577</v>
      </c>
      <c r="KS32" s="30">
        <f>ENERGY_PRICING!KU$20*(1+INDEX(DA_LMP_Basis!$C$23:$AF$35,MATCH(LMP_BY_NODE!KS$1,DA_LMP_Basis!$C$23:$C$35,0),MATCH(LMP_BY_NODE!$A32,DA_LMP_Basis!$C$23:$AF$23,0)))</f>
        <v>116.2089954802133</v>
      </c>
      <c r="KT32" s="30">
        <f>ENERGY_PRICING!KV$20*(1+INDEX(DA_LMP_Basis!$C$23:$AF$35,MATCH(LMP_BY_NODE!KT$1,DA_LMP_Basis!$C$23:$C$35,0),MATCH(LMP_BY_NODE!$A32,DA_LMP_Basis!$C$23:$AF$23,0)))</f>
        <v>88.482464149003704</v>
      </c>
      <c r="KU32" s="30">
        <f>ENERGY_PRICING!KW$20*(1+INDEX(DA_LMP_Basis!$C$23:$AF$35,MATCH(LMP_BY_NODE!KU$1,DA_LMP_Basis!$C$23:$C$35,0),MATCH(LMP_BY_NODE!$A32,DA_LMP_Basis!$C$23:$AF$23,0)))</f>
        <v>63.895167377059281</v>
      </c>
      <c r="KV32" s="30">
        <f>ENERGY_PRICING!KX$20*(1+INDEX(DA_LMP_Basis!$C$23:$AF$35,MATCH(LMP_BY_NODE!KV$1,DA_LMP_Basis!$C$23:$C$35,0),MATCH(LMP_BY_NODE!$A32,DA_LMP_Basis!$C$23:$AF$23,0)))</f>
        <v>66.79511759868177</v>
      </c>
      <c r="KW32" s="30">
        <f>ENERGY_PRICING!KY$20*(1+INDEX(DA_LMP_Basis!$C$23:$AF$35,MATCH(LMP_BY_NODE!KW$1,DA_LMP_Basis!$C$23:$C$35,0),MATCH(LMP_BY_NODE!$A32,DA_LMP_Basis!$C$23:$AF$23,0)))</f>
        <v>85.830376545389612</v>
      </c>
      <c r="KX32" s="30">
        <f>ENERGY_PRICING!KZ$20*(1+INDEX(DA_LMP_Basis!$C$23:$AF$35,MATCH(LMP_BY_NODE!KX$1,DA_LMP_Basis!$C$23:$C$35,0),MATCH(LMP_BY_NODE!$A32,DA_LMP_Basis!$C$23:$AF$23,0)))</f>
        <v>87.186963009271835</v>
      </c>
      <c r="KY32" s="30">
        <f>ENERGY_PRICING!LA$20*(1+INDEX(DA_LMP_Basis!$C$23:$AF$35,MATCH(LMP_BY_NODE!KY$1,DA_LMP_Basis!$C$23:$C$35,0),MATCH(LMP_BY_NODE!$A32,DA_LMP_Basis!$C$23:$AF$23,0)))</f>
        <v>64.405724330858831</v>
      </c>
      <c r="KZ32" s="30">
        <f>ENERGY_PRICING!LB$20*(1+INDEX(DA_LMP_Basis!$C$23:$AF$35,MATCH(LMP_BY_NODE!KZ$1,DA_LMP_Basis!$C$23:$C$35,0),MATCH(LMP_BY_NODE!$A32,DA_LMP_Basis!$C$23:$AF$23,0)))</f>
        <v>64.608722272305727</v>
      </c>
      <c r="LA32" s="30">
        <f>ENERGY_PRICING!LC$20*(1+INDEX(DA_LMP_Basis!$C$23:$AF$35,MATCH(LMP_BY_NODE!LA$1,DA_LMP_Basis!$C$23:$C$35,0),MATCH(LMP_BY_NODE!$A32,DA_LMP_Basis!$C$23:$AF$23,0)))</f>
        <v>78.263550840010623</v>
      </c>
      <c r="LB32" s="30">
        <f>ENERGY_PRICING!LD$20*(1+INDEX(DA_LMP_Basis!$C$23:$AF$35,MATCH(LMP_BY_NODE!LB$1,DA_LMP_Basis!$C$23:$C$35,0),MATCH(LMP_BY_NODE!$A32,DA_LMP_Basis!$C$23:$AF$23,0)))</f>
        <v>121.29311352874478</v>
      </c>
      <c r="LC32" s="30">
        <f>ENERGY_PRICING!LE$20*(1+INDEX(DA_LMP_Basis!$C$23:$AF$35,MATCH(LMP_BY_NODE!LC$1,DA_LMP_Basis!$C$23:$C$35,0),MATCH(LMP_BY_NODE!$A32,DA_LMP_Basis!$C$23:$AF$23,0)))</f>
        <v>207.01600479808218</v>
      </c>
      <c r="LD32" s="30">
        <f>ENERGY_PRICING!LF$20*(1+INDEX(DA_LMP_Basis!$C$23:$AF$35,MATCH(LMP_BY_NODE!LD$1,DA_LMP_Basis!$C$23:$C$35,0),MATCH(LMP_BY_NODE!$A32,DA_LMP_Basis!$C$23:$AF$23,0)))</f>
        <v>185.1783230427281</v>
      </c>
      <c r="LE32" s="30">
        <f>ENERGY_PRICING!LG$20*(1+INDEX(DA_LMP_Basis!$C$23:$AF$35,MATCH(LMP_BY_NODE!LE$1,DA_LMP_Basis!$C$23:$C$35,0),MATCH(LMP_BY_NODE!$A32,DA_LMP_Basis!$C$23:$AF$23,0)))</f>
        <v>118.00612656016658</v>
      </c>
      <c r="LF32" s="30">
        <f>ENERGY_PRICING!LH$20*(1+INDEX(DA_LMP_Basis!$C$23:$AF$35,MATCH(LMP_BY_NODE!LF$1,DA_LMP_Basis!$C$23:$C$35,0),MATCH(LMP_BY_NODE!$A32,DA_LMP_Basis!$C$23:$AF$23,0)))</f>
        <v>91.202397070326057</v>
      </c>
      <c r="LG32" s="30">
        <f>ENERGY_PRICING!LI$20*(1+INDEX(DA_LMP_Basis!$C$23:$AF$35,MATCH(LMP_BY_NODE!LG$1,DA_LMP_Basis!$C$23:$C$35,0),MATCH(LMP_BY_NODE!$A32,DA_LMP_Basis!$C$23:$AF$23,0)))</f>
        <v>65.964594171958353</v>
      </c>
      <c r="LH32" s="30">
        <f>ENERGY_PRICING!LJ$20*(1+INDEX(DA_LMP_Basis!$C$23:$AF$35,MATCH(LMP_BY_NODE!LH$1,DA_LMP_Basis!$C$23:$C$35,0),MATCH(LMP_BY_NODE!$A32,DA_LMP_Basis!$C$23:$AF$23,0)))</f>
        <v>69.024425097209516</v>
      </c>
      <c r="LI32" s="30">
        <f>ENERGY_PRICING!LK$20*(1+INDEX(DA_LMP_Basis!$C$23:$AF$35,MATCH(LMP_BY_NODE!LI$1,DA_LMP_Basis!$C$23:$C$35,0),MATCH(LMP_BY_NODE!$A32,DA_LMP_Basis!$C$23:$AF$23,0)))</f>
        <v>88.687033626281831</v>
      </c>
      <c r="LJ32" s="30">
        <f>ENERGY_PRICING!LL$20*(1+INDEX(DA_LMP_Basis!$C$23:$AF$35,MATCH(LMP_BY_NODE!LJ$1,DA_LMP_Basis!$C$23:$C$35,0),MATCH(LMP_BY_NODE!$A32,DA_LMP_Basis!$C$23:$AF$23,0)))</f>
        <v>90.088770798850987</v>
      </c>
      <c r="LK32" s="30">
        <f>ENERGY_PRICING!LM$20*(1+INDEX(DA_LMP_Basis!$C$23:$AF$35,MATCH(LMP_BY_NODE!LK$1,DA_LMP_Basis!$C$23:$C$35,0),MATCH(LMP_BY_NODE!$A32,DA_LMP_Basis!$C$23:$AF$23,0)))</f>
        <v>66.37011636275048</v>
      </c>
      <c r="LL32" s="30">
        <f>ENERGY_PRICING!LN$20*(1+INDEX(DA_LMP_Basis!$C$23:$AF$35,MATCH(LMP_BY_NODE!LL$1,DA_LMP_Basis!$C$23:$C$35,0),MATCH(LMP_BY_NODE!$A32,DA_LMP_Basis!$C$23:$AF$23,0)))</f>
        <v>66.579305796379344</v>
      </c>
      <c r="LM32" s="30">
        <f>ENERGY_PRICING!LO$20*(1+INDEX(DA_LMP_Basis!$C$23:$AF$35,MATCH(LMP_BY_NODE!LM$1,DA_LMP_Basis!$C$23:$C$35,0),MATCH(LMP_BY_NODE!$A32,DA_LMP_Basis!$C$23:$AF$23,0)))</f>
        <v>79.35755241487756</v>
      </c>
      <c r="LN32" s="30">
        <f>ENERGY_PRICING!LP$20*(1+INDEX(DA_LMP_Basis!$C$23:$AF$35,MATCH(LMP_BY_NODE!LN$1,DA_LMP_Basis!$C$23:$C$35,0),MATCH(LMP_BY_NODE!$A32,DA_LMP_Basis!$C$23:$AF$23,0)))</f>
        <v>122.83965168181706</v>
      </c>
      <c r="LO32" s="30">
        <f>ENERGY_PRICING!LQ$20*(1+INDEX(DA_LMP_Basis!$C$23:$AF$35,MATCH(LMP_BY_NODE!LO$1,DA_LMP_Basis!$C$23:$C$35,0),MATCH(LMP_BY_NODE!$A32,DA_LMP_Basis!$C$23:$AF$23,0)))</f>
        <v>208.73890918053263</v>
      </c>
      <c r="LP32" s="30">
        <f>ENERGY_PRICING!LR$20*(1+INDEX(DA_LMP_Basis!$C$23:$AF$35,MATCH(LMP_BY_NODE!LP$1,DA_LMP_Basis!$C$23:$C$35,0),MATCH(LMP_BY_NODE!$A32,DA_LMP_Basis!$C$23:$AF$23,0)))</f>
        <v>186.75037099174355</v>
      </c>
      <c r="LQ32" s="30">
        <f>ENERGY_PRICING!LS$20*(1+INDEX(DA_LMP_Basis!$C$23:$AF$35,MATCH(LMP_BY_NODE!LQ$1,DA_LMP_Basis!$C$23:$C$35,0),MATCH(LMP_BY_NODE!$A32,DA_LMP_Basis!$C$23:$AF$23,0)))</f>
        <v>119.84852816457285</v>
      </c>
      <c r="LR32" s="30">
        <f>ENERGY_PRICING!LT$20*(1+INDEX(DA_LMP_Basis!$C$23:$AF$35,MATCH(LMP_BY_NODE!LR$1,DA_LMP_Basis!$C$23:$C$35,0),MATCH(LMP_BY_NODE!$A32,DA_LMP_Basis!$C$23:$AF$23,0)))</f>
        <v>93.990846301448371</v>
      </c>
      <c r="LS32" s="30">
        <f>ENERGY_PRICING!LU$20*(1+INDEX(DA_LMP_Basis!$C$23:$AF$35,MATCH(LMP_BY_NODE!LS$1,DA_LMP_Basis!$C$23:$C$35,0),MATCH(LMP_BY_NODE!$A32,DA_LMP_Basis!$C$23:$AF$23,0)))</f>
        <v>68.086150740454428</v>
      </c>
      <c r="LT32" s="30">
        <f>ENERGY_PRICING!LV$20*(1+INDEX(DA_LMP_Basis!$C$23:$AF$35,MATCH(LMP_BY_NODE!LT$1,DA_LMP_Basis!$C$23:$C$35,0),MATCH(LMP_BY_NODE!$A32,DA_LMP_Basis!$C$23:$AF$23,0)))</f>
        <v>71.309889834767347</v>
      </c>
      <c r="LU32" s="30">
        <f>ENERGY_PRICING!LW$20*(1+INDEX(DA_LMP_Basis!$C$23:$AF$35,MATCH(LMP_BY_NODE!LU$1,DA_LMP_Basis!$C$23:$C$35,0),MATCH(LMP_BY_NODE!$A32,DA_LMP_Basis!$C$23:$AF$23,0)))</f>
        <v>91.61565115885</v>
      </c>
      <c r="LV32" s="30">
        <f>ENERGY_PRICING!LX$20*(1+INDEX(DA_LMP_Basis!$C$23:$AF$35,MATCH(LMP_BY_NODE!LV$1,DA_LMP_Basis!$C$23:$C$35,0),MATCH(LMP_BY_NODE!$A32,DA_LMP_Basis!$C$23:$AF$23,0)))</f>
        <v>93.063676406369737</v>
      </c>
      <c r="LW32" s="30">
        <f>ENERGY_PRICING!LY$20*(1+INDEX(DA_LMP_Basis!$C$23:$AF$35,MATCH(LMP_BY_NODE!LW$1,DA_LMP_Basis!$C$23:$C$35,0),MATCH(LMP_BY_NODE!$A32,DA_LMP_Basis!$C$23:$AF$23,0)))</f>
        <v>68.383992296237835</v>
      </c>
      <c r="LX32" s="30">
        <f>ENERGY_PRICING!LZ$20*(1+INDEX(DA_LMP_Basis!$C$23:$AF$35,MATCH(LMP_BY_NODE!LX$1,DA_LMP_Basis!$C$23:$C$35,0),MATCH(LMP_BY_NODE!$A32,DA_LMP_Basis!$C$23:$AF$23,0)))</f>
        <v>68.59952918846723</v>
      </c>
      <c r="LY32" s="30">
        <f>ENERGY_PRICING!MA$20*(1+INDEX(DA_LMP_Basis!$C$23:$AF$35,MATCH(LMP_BY_NODE!LY$1,DA_LMP_Basis!$C$23:$C$35,0),MATCH(LMP_BY_NODE!$A32,DA_LMP_Basis!$C$23:$AF$23,0)))</f>
        <v>80.479112371878685</v>
      </c>
      <c r="LZ32" s="30">
        <f>ENERGY_PRICING!MB$20*(1+INDEX(DA_LMP_Basis!$C$23:$AF$35,MATCH(LMP_BY_NODE!LZ$1,DA_LMP_Basis!$C$23:$C$35,0),MATCH(LMP_BY_NODE!$A32,DA_LMP_Basis!$C$23:$AF$23,0)))</f>
        <v>124.42514781300073</v>
      </c>
      <c r="MA32" s="30">
        <f>ENERGY_PRICING!MC$20*(1+INDEX(DA_LMP_Basis!$C$23:$AF$35,MATCH(LMP_BY_NODE!MA$1,DA_LMP_Basis!$C$23:$C$35,0),MATCH(LMP_BY_NODE!$A32,DA_LMP_Basis!$C$23:$AF$23,0)))</f>
        <v>211.02960699464634</v>
      </c>
      <c r="MB32" s="30">
        <f>ENERGY_PRICING!MD$20*(1+INDEX(DA_LMP_Basis!$C$23:$AF$35,MATCH(LMP_BY_NODE!MB$1,DA_LMP_Basis!$C$23:$C$35,0),MATCH(LMP_BY_NODE!$A32,DA_LMP_Basis!$C$23:$AF$23,0)))</f>
        <v>188.84049673358533</v>
      </c>
      <c r="MC32" s="30">
        <f>ENERGY_PRICING!ME$20*(1+INDEX(DA_LMP_Basis!$C$23:$AF$35,MATCH(LMP_BY_NODE!MC$1,DA_LMP_Basis!$C$23:$C$35,0),MATCH(LMP_BY_NODE!$A32,DA_LMP_Basis!$C$23:$AF$23,0)))</f>
        <v>122.29810422400013</v>
      </c>
      <c r="MD32" s="30">
        <f>ENERGY_PRICING!MF$20*(1+INDEX(DA_LMP_Basis!$C$23:$AF$35,MATCH(LMP_BY_NODE!MD$1,DA_LMP_Basis!$C$23:$C$35,0),MATCH(LMP_BY_NODE!$A32,DA_LMP_Basis!$C$23:$AF$23,0)))</f>
        <v>97.698245634552435</v>
      </c>
      <c r="ME32" s="30">
        <f>ENERGY_PRICING!MG$20*(1+INDEX(DA_LMP_Basis!$C$23:$AF$35,MATCH(LMP_BY_NODE!ME$1,DA_LMP_Basis!$C$23:$C$35,0),MATCH(LMP_BY_NODE!$A32,DA_LMP_Basis!$C$23:$AF$23,0)))</f>
        <v>70.906878950026012</v>
      </c>
      <c r="MF32" s="30">
        <f>ENERGY_PRICING!MH$20*(1+INDEX(DA_LMP_Basis!$C$23:$AF$35,MATCH(LMP_BY_NODE!MF$1,DA_LMP_Basis!$C$23:$C$35,0),MATCH(LMP_BY_NODE!$A32,DA_LMP_Basis!$C$23:$AF$23,0)))</f>
        <v>74.348543129682994</v>
      </c>
      <c r="MG32" s="30">
        <f>ENERGY_PRICING!MI$20*(1+INDEX(DA_LMP_Basis!$C$23:$AF$35,MATCH(LMP_BY_NODE!MG$1,DA_LMP_Basis!$C$23:$C$35,0),MATCH(LMP_BY_NODE!$A32,DA_LMP_Basis!$C$23:$AF$23,0)))</f>
        <v>95.50941209449023</v>
      </c>
      <c r="MH32" s="30">
        <f>ENERGY_PRICING!MJ$20*(1+INDEX(DA_LMP_Basis!$C$23:$AF$35,MATCH(LMP_BY_NODE!MH$1,DA_LMP_Basis!$C$23:$C$35,0),MATCH(LMP_BY_NODE!$A32,DA_LMP_Basis!$C$23:$AF$23,0)))</f>
        <v>97.018979928580009</v>
      </c>
      <c r="MI32" s="30">
        <f>ENERGY_PRICING!MK$20*(1+INDEX(DA_LMP_Basis!$C$23:$AF$35,MATCH(LMP_BY_NODE!MI$1,DA_LMP_Basis!$C$23:$C$35,0),MATCH(LMP_BY_NODE!$A32,DA_LMP_Basis!$C$23:$AF$23,0)))</f>
        <v>71.061553074262235</v>
      </c>
      <c r="MJ32" s="30">
        <f>ENERGY_PRICING!ML$20*(1+INDEX(DA_LMP_Basis!$C$23:$AF$35,MATCH(LMP_BY_NODE!MJ$1,DA_LMP_Basis!$C$23:$C$35,0),MATCH(LMP_BY_NODE!$A32,DA_LMP_Basis!$C$23:$AF$23,0)))</f>
        <v>71.285529267992942</v>
      </c>
      <c r="MK32" s="30">
        <f>ENERGY_PRICING!MM$20*(1+INDEX(DA_LMP_Basis!$C$23:$AF$35,MATCH(LMP_BY_NODE!MK$1,DA_LMP_Basis!$C$23:$C$35,0),MATCH(LMP_BY_NODE!$A32,DA_LMP_Basis!$C$23:$AF$23,0)))</f>
        <v>81.970289112775873</v>
      </c>
      <c r="ML32" s="30">
        <f>ENERGY_PRICING!MN$20*(1+INDEX(DA_LMP_Basis!$C$23:$AF$35,MATCH(LMP_BY_NODE!ML$1,DA_LMP_Basis!$C$23:$C$35,0),MATCH(LMP_BY_NODE!$A32,DA_LMP_Basis!$C$23:$AF$23,0)))</f>
        <v>126.53315366578207</v>
      </c>
      <c r="MM32" s="30">
        <f>ENERGY_PRICING!MO$20*(1+INDEX(DA_LMP_Basis!$C$23:$AF$35,MATCH(LMP_BY_NODE!MM$1,DA_LMP_Basis!$C$23:$C$35,0),MATCH(LMP_BY_NODE!$A32,DA_LMP_Basis!$C$23:$AF$23,0)))</f>
        <v>212.62199756217987</v>
      </c>
      <c r="MN32" s="30">
        <f>ENERGY_PRICING!MP$20*(1+INDEX(DA_LMP_Basis!$C$23:$AF$35,MATCH(LMP_BY_NODE!MN$1,DA_LMP_Basis!$C$23:$C$35,0),MATCH(LMP_BY_NODE!$A32,DA_LMP_Basis!$C$23:$AF$23,0)))</f>
        <v>190.29345857593796</v>
      </c>
      <c r="MO32" s="30">
        <f>ENERGY_PRICING!MQ$20*(1+INDEX(DA_LMP_Basis!$C$23:$AF$35,MATCH(LMP_BY_NODE!MO$1,DA_LMP_Basis!$C$23:$C$35,0),MATCH(LMP_BY_NODE!$A32,DA_LMP_Basis!$C$23:$AF$23,0)))</f>
        <v>124.00093983481472</v>
      </c>
      <c r="MP32" s="30">
        <f>ENERGY_PRICING!MR$20*(1+INDEX(DA_LMP_Basis!$C$23:$AF$35,MATCH(LMP_BY_NODE!MP$1,DA_LMP_Basis!$C$23:$C$35,0),MATCH(LMP_BY_NODE!$A32,DA_LMP_Basis!$C$23:$AF$23,0)))</f>
        <v>100.27546367341415</v>
      </c>
      <c r="MQ32" s="30">
        <f>ENERGY_PRICING!MS$20*(1+INDEX(DA_LMP_Basis!$C$23:$AF$35,MATCH(LMP_BY_NODE!MQ$1,DA_LMP_Basis!$C$23:$C$35,0),MATCH(LMP_BY_NODE!$A32,DA_LMP_Basis!$C$23:$AF$23,0)))</f>
        <v>72.86772291941503</v>
      </c>
      <c r="MR32" s="30">
        <f>ENERGY_PRICING!MT$20*(1+INDEX(DA_LMP_Basis!$C$23:$AF$35,MATCH(LMP_BY_NODE!MR$1,DA_LMP_Basis!$C$23:$C$35,0),MATCH(LMP_BY_NODE!$A32,DA_LMP_Basis!$C$23:$AF$23,0)))</f>
        <v>76.460878862059118</v>
      </c>
      <c r="MS32" s="30">
        <f>ENERGY_PRICING!MU$20*(1+INDEX(DA_LMP_Basis!$C$23:$AF$35,MATCH(LMP_BY_NODE!MS$1,DA_LMP_Basis!$C$23:$C$35,0),MATCH(LMP_BY_NODE!$A32,DA_LMP_Basis!$C$23:$AF$23,0)))</f>
        <v>98.216180376164658</v>
      </c>
      <c r="MT32" s="30">
        <f>ENERGY_PRICING!MV$20*(1+INDEX(DA_LMP_Basis!$C$23:$AF$35,MATCH(LMP_BY_NODE!MT$1,DA_LMP_Basis!$C$23:$C$35,0),MATCH(LMP_BY_NODE!$A32,DA_LMP_Basis!$C$23:$AF$23,0)))</f>
        <v>99.768529861222063</v>
      </c>
      <c r="MU32" s="30">
        <f>ENERGY_PRICING!MW$20*(1+INDEX(DA_LMP_Basis!$C$23:$AF$35,MATCH(LMP_BY_NODE!MU$1,DA_LMP_Basis!$C$23:$C$35,0),MATCH(LMP_BY_NODE!$A32,DA_LMP_Basis!$C$23:$AF$23,0)))</f>
        <v>72.922873454739147</v>
      </c>
      <c r="MV32" s="30">
        <f>ENERGY_PRICING!MX$20*(1+INDEX(DA_LMP_Basis!$C$23:$AF$35,MATCH(LMP_BY_NODE!MV$1,DA_LMP_Basis!$C$23:$C$35,0),MATCH(LMP_BY_NODE!$A32,DA_LMP_Basis!$C$23:$AF$23,0)))</f>
        <v>73.152716273052306</v>
      </c>
      <c r="MW32" s="30">
        <f>ENERGY_PRICING!MY$20*(1+INDEX(DA_LMP_Basis!$C$23:$AF$35,MATCH(LMP_BY_NODE!MW$1,DA_LMP_Basis!$C$23:$C$35,0),MATCH(LMP_BY_NODE!$A32,DA_LMP_Basis!$C$23:$AF$23,0)))</f>
        <v>83.006888424173397</v>
      </c>
      <c r="MX32" s="30">
        <f>ENERGY_PRICING!MZ$20*(1+INDEX(DA_LMP_Basis!$C$23:$AF$35,MATCH(LMP_BY_NODE!MX$1,DA_LMP_Basis!$C$23:$C$35,0),MATCH(LMP_BY_NODE!$A32,DA_LMP_Basis!$C$23:$AF$23,0)))</f>
        <v>127.99854496078063</v>
      </c>
    </row>
    <row r="33" spans="1:362" x14ac:dyDescent="0.25">
      <c r="A33" s="1">
        <v>4146</v>
      </c>
      <c r="B33" s="1" t="s">
        <v>63</v>
      </c>
      <c r="C33" s="30">
        <f>ENERGY_PRICING!E$19*(1+INDEX(DA_LMP_Basis!$C$23:$AF$35,MATCH(LMP_BY_NODE!C$1,DA_LMP_Basis!$C$23:$C$35,0),MATCH(LMP_BY_NODE!$A33,DA_LMP_Basis!$C$23:$AF$23,0)))</f>
        <v>55.76704474961236</v>
      </c>
      <c r="D33" s="30">
        <f>ENERGY_PRICING!F$19*(1+INDEX(DA_LMP_Basis!$C$23:$AF$35,MATCH(LMP_BY_NODE!D$1,DA_LMP_Basis!$C$23:$C$35,0),MATCH(LMP_BY_NODE!$A33,DA_LMP_Basis!$C$23:$AF$23,0)))</f>
        <v>52.557335245955173</v>
      </c>
      <c r="E33" s="30">
        <f>ENERGY_PRICING!G$19*(1+INDEX(DA_LMP_Basis!$C$23:$AF$35,MATCH(LMP_BY_NODE!E$1,DA_LMP_Basis!$C$23:$C$35,0),MATCH(LMP_BY_NODE!$A33,DA_LMP_Basis!$C$23:$AF$23,0)))</f>
        <v>39.65293296365715</v>
      </c>
      <c r="F33" s="30">
        <f>ENERGY_PRICING!H$19*(1+INDEX(DA_LMP_Basis!$C$23:$AF$35,MATCH(LMP_BY_NODE!F$1,DA_LMP_Basis!$C$23:$C$35,0),MATCH(LMP_BY_NODE!$A33,DA_LMP_Basis!$C$23:$AF$23,0)))</f>
        <v>45.233648372298667</v>
      </c>
      <c r="G33" s="30">
        <f>ENERGY_PRICING!I$19*(1+INDEX(DA_LMP_Basis!$C$23:$AF$35,MATCH(LMP_BY_NODE!G$1,DA_LMP_Basis!$C$23:$C$35,0),MATCH(LMP_BY_NODE!$A33,DA_LMP_Basis!$C$23:$AF$23,0)))</f>
        <v>26.248499392974605</v>
      </c>
      <c r="H33" s="30">
        <f>ENERGY_PRICING!J$19*(1+INDEX(DA_LMP_Basis!$C$23:$AF$35,MATCH(LMP_BY_NODE!H$1,DA_LMP_Basis!$C$23:$C$35,0),MATCH(LMP_BY_NODE!$A33,DA_LMP_Basis!$C$23:$AF$23,0)))</f>
        <v>30.000179307066524</v>
      </c>
      <c r="I33" s="30">
        <f>ENERGY_PRICING!K$19*(1+INDEX(DA_LMP_Basis!$C$23:$AF$35,MATCH(LMP_BY_NODE!I$1,DA_LMP_Basis!$C$23:$C$35,0),MATCH(LMP_BY_NODE!$A33,DA_LMP_Basis!$C$23:$AF$23,0)))</f>
        <v>43.999720659751382</v>
      </c>
      <c r="J33" s="30">
        <f>ENERGY_PRICING!L$19*(1+INDEX(DA_LMP_Basis!$C$23:$AF$35,MATCH(LMP_BY_NODE!J$1,DA_LMP_Basis!$C$23:$C$35,0),MATCH(LMP_BY_NODE!$A33,DA_LMP_Basis!$C$23:$AF$23,0)))</f>
        <v>52.762933630902722</v>
      </c>
      <c r="K33" s="30">
        <f>ENERGY_PRICING!M$19*(1+INDEX(DA_LMP_Basis!$C$23:$AF$35,MATCH(LMP_BY_NODE!K$1,DA_LMP_Basis!$C$23:$C$35,0),MATCH(LMP_BY_NODE!$A33,DA_LMP_Basis!$C$23:$AF$23,0)))</f>
        <v>47.28375590544757</v>
      </c>
      <c r="L33" s="30">
        <f>ENERGY_PRICING!N$19*(1+INDEX(DA_LMP_Basis!$C$23:$AF$35,MATCH(LMP_BY_NODE!L$1,DA_LMP_Basis!$C$23:$C$35,0),MATCH(LMP_BY_NODE!$A33,DA_LMP_Basis!$C$23:$AF$23,0)))</f>
        <v>58.989765473844095</v>
      </c>
      <c r="M33" s="30">
        <f>ENERGY_PRICING!O$19*(1+INDEX(DA_LMP_Basis!$C$23:$AF$35,MATCH(LMP_BY_NODE!M$1,DA_LMP_Basis!$C$23:$C$35,0),MATCH(LMP_BY_NODE!$A33,DA_LMP_Basis!$C$23:$AF$23,0)))</f>
        <v>93.371319631341507</v>
      </c>
      <c r="N33" s="30">
        <f>ENERGY_PRICING!P$19*(1+INDEX(DA_LMP_Basis!$C$23:$AF$35,MATCH(LMP_BY_NODE!N$1,DA_LMP_Basis!$C$23:$C$35,0),MATCH(LMP_BY_NODE!$A33,DA_LMP_Basis!$C$23:$AF$23,0)))</f>
        <v>159.63608180442998</v>
      </c>
      <c r="O33" s="30">
        <f>ENERGY_PRICING!Q$19*(1+INDEX(DA_LMP_Basis!$C$23:$AF$35,MATCH(LMP_BY_NODE!O$1,DA_LMP_Basis!$C$23:$C$35,0),MATCH(LMP_BY_NODE!$A33,DA_LMP_Basis!$C$23:$AF$23,0)))</f>
        <v>158.80944711421222</v>
      </c>
      <c r="P33" s="30">
        <f>ENERGY_PRICING!R$19*(1+INDEX(DA_LMP_Basis!$C$23:$AF$35,MATCH(LMP_BY_NODE!P$1,DA_LMP_Basis!$C$23:$C$35,0),MATCH(LMP_BY_NODE!$A33,DA_LMP_Basis!$C$23:$AF$23,0)))</f>
        <v>126.70524408378778</v>
      </c>
      <c r="Q33" s="30">
        <f>ENERGY_PRICING!S$19*(1+INDEX(DA_LMP_Basis!$C$23:$AF$35,MATCH(LMP_BY_NODE!Q$1,DA_LMP_Basis!$C$23:$C$35,0),MATCH(LMP_BY_NODE!$A33,DA_LMP_Basis!$C$23:$AF$23,0)))</f>
        <v>96.763132011943227</v>
      </c>
      <c r="R33" s="30">
        <f>ENERGY_PRICING!T$19*(1+INDEX(DA_LMP_Basis!$C$23:$AF$35,MATCH(LMP_BY_NODE!R$1,DA_LMP_Basis!$C$23:$C$35,0),MATCH(LMP_BY_NODE!$A33,DA_LMP_Basis!$C$23:$AF$23,0)))</f>
        <v>53.34620487385223</v>
      </c>
      <c r="S33" s="30">
        <f>ENERGY_PRICING!U$19*(1+INDEX(DA_LMP_Basis!$C$23:$AF$35,MATCH(LMP_BY_NODE!S$1,DA_LMP_Basis!$C$23:$C$35,0),MATCH(LMP_BY_NODE!$A33,DA_LMP_Basis!$C$23:$AF$23,0)))</f>
        <v>47.81856080783929</v>
      </c>
      <c r="T33" s="30">
        <f>ENERGY_PRICING!V$19*(1+INDEX(DA_LMP_Basis!$C$23:$AF$35,MATCH(LMP_BY_NODE!T$1,DA_LMP_Basis!$C$23:$C$35,0),MATCH(LMP_BY_NODE!$A33,DA_LMP_Basis!$C$23:$AF$23,0)))</f>
        <v>54.614420382830836</v>
      </c>
      <c r="U33" s="30">
        <f>ENERGY_PRICING!W$19*(1+INDEX(DA_LMP_Basis!$C$23:$AF$35,MATCH(LMP_BY_NODE!U$1,DA_LMP_Basis!$C$23:$C$35,0),MATCH(LMP_BY_NODE!$A33,DA_LMP_Basis!$C$23:$AF$23,0)))</f>
        <v>135.46465329459082</v>
      </c>
      <c r="V33" s="30">
        <f>ENERGY_PRICING!X$19*(1+INDEX(DA_LMP_Basis!$C$23:$AF$35,MATCH(LMP_BY_NODE!V$1,DA_LMP_Basis!$C$23:$C$35,0),MATCH(LMP_BY_NODE!$A33,DA_LMP_Basis!$C$23:$AF$23,0)))</f>
        <v>94.491677790755887</v>
      </c>
      <c r="W33" s="30">
        <f>ENERGY_PRICING!Y$19*(1+INDEX(DA_LMP_Basis!$C$23:$AF$35,MATCH(LMP_BY_NODE!W$1,DA_LMP_Basis!$C$23:$C$35,0),MATCH(LMP_BY_NODE!$A33,DA_LMP_Basis!$C$23:$AF$23,0)))</f>
        <v>99.528049869060752</v>
      </c>
      <c r="X33" s="30">
        <f>ENERGY_PRICING!Z$19*(1+INDEX(DA_LMP_Basis!$C$23:$AF$35,MATCH(LMP_BY_NODE!X$1,DA_LMP_Basis!$C$23:$C$35,0),MATCH(LMP_BY_NODE!$A33,DA_LMP_Basis!$C$23:$AF$23,0)))</f>
        <v>91.063753670339196</v>
      </c>
      <c r="Y33" s="30">
        <f>ENERGY_PRICING!AA$19*(1+INDEX(DA_LMP_Basis!$C$23:$AF$35,MATCH(LMP_BY_NODE!Y$1,DA_LMP_Basis!$C$23:$C$35,0),MATCH(LMP_BY_NODE!$A33,DA_LMP_Basis!$C$23:$AF$23,0)))</f>
        <v>154.82597101460559</v>
      </c>
      <c r="Z33" s="30">
        <f>ENERGY_PRICING!AB$19*(1+INDEX(DA_LMP_Basis!$C$23:$AF$35,MATCH(LMP_BY_NODE!Z$1,DA_LMP_Basis!$C$23:$C$35,0),MATCH(LMP_BY_NODE!$A33,DA_LMP_Basis!$C$23:$AF$23,0)))</f>
        <v>259.53613778987</v>
      </c>
      <c r="AA33" s="30">
        <f>ENERGY_PRICING!AC$19*(1+INDEX(DA_LMP_Basis!$C$23:$AF$35,MATCH(LMP_BY_NODE!AA$1,DA_LMP_Basis!$C$23:$C$35,0),MATCH(LMP_BY_NODE!$A33,DA_LMP_Basis!$C$23:$AF$23,0)))</f>
        <v>315.29319823931172</v>
      </c>
      <c r="AB33" s="30">
        <f>ENERGY_PRICING!AD$19*(1+INDEX(DA_LMP_Basis!$C$23:$AF$35,MATCH(LMP_BY_NODE!AB$1,DA_LMP_Basis!$C$23:$C$35,0),MATCH(LMP_BY_NODE!$A33,DA_LMP_Basis!$C$23:$AF$23,0)))</f>
        <v>321.78908489145971</v>
      </c>
      <c r="AC33" s="30">
        <f>ENERGY_PRICING!AE$19*(1+INDEX(DA_LMP_Basis!$C$23:$AF$35,MATCH(LMP_BY_NODE!AC$1,DA_LMP_Basis!$C$23:$C$35,0),MATCH(LMP_BY_NODE!$A33,DA_LMP_Basis!$C$23:$AF$23,0)))</f>
        <v>159.76515836379158</v>
      </c>
      <c r="AD33" s="30">
        <f>ENERGY_PRICING!AF$19*(1+INDEX(DA_LMP_Basis!$C$23:$AF$35,MATCH(LMP_BY_NODE!AD$1,DA_LMP_Basis!$C$23:$C$35,0),MATCH(LMP_BY_NODE!$A33,DA_LMP_Basis!$C$23:$AF$23,0)))</f>
        <v>82.897625968526512</v>
      </c>
      <c r="AE33" s="30">
        <f>ENERGY_PRICING!AG$19*(1+INDEX(DA_LMP_Basis!$C$23:$AF$35,MATCH(LMP_BY_NODE!AE$1,DA_LMP_Basis!$C$23:$C$35,0),MATCH(LMP_BY_NODE!$A33,DA_LMP_Basis!$C$23:$AF$23,0)))</f>
        <v>61.260862208978807</v>
      </c>
      <c r="AF33" s="30">
        <f>ENERGY_PRICING!AH$19*(1+INDEX(DA_LMP_Basis!$C$23:$AF$35,MATCH(LMP_BY_NODE!AF$1,DA_LMP_Basis!$C$23:$C$35,0),MATCH(LMP_BY_NODE!$A33,DA_LMP_Basis!$C$23:$AF$23,0)))</f>
        <v>66.600649741044279</v>
      </c>
      <c r="AG33" s="30">
        <f>ENERGY_PRICING!AI$19*(1+INDEX(DA_LMP_Basis!$C$23:$AF$35,MATCH(LMP_BY_NODE!AG$1,DA_LMP_Basis!$C$23:$C$35,0),MATCH(LMP_BY_NODE!$A33,DA_LMP_Basis!$C$23:$AF$23,0)))</f>
        <v>80.291811369725195</v>
      </c>
      <c r="AH33" s="30">
        <f>ENERGY_PRICING!AJ$19*(1+INDEX(DA_LMP_Basis!$C$23:$AF$35,MATCH(LMP_BY_NODE!AH$1,DA_LMP_Basis!$C$23:$C$35,0),MATCH(LMP_BY_NODE!$A33,DA_LMP_Basis!$C$23:$AF$23,0)))</f>
        <v>81.450386866274542</v>
      </c>
      <c r="AI33" s="30">
        <f>ENERGY_PRICING!AK$19*(1+INDEX(DA_LMP_Basis!$C$23:$AF$35,MATCH(LMP_BY_NODE!AI$1,DA_LMP_Basis!$C$23:$C$35,0),MATCH(LMP_BY_NODE!$A33,DA_LMP_Basis!$C$23:$AF$23,0)))</f>
        <v>60.110732241499832</v>
      </c>
      <c r="AJ33" s="30">
        <f>ENERGY_PRICING!AL$19*(1+INDEX(DA_LMP_Basis!$C$23:$AF$35,MATCH(LMP_BY_NODE!AJ$1,DA_LMP_Basis!$C$23:$C$35,0),MATCH(LMP_BY_NODE!$A33,DA_LMP_Basis!$C$23:$AF$23,0)))</f>
        <v>58.968757722606966</v>
      </c>
      <c r="AK33" s="30">
        <f>ENERGY_PRICING!AM$19*(1+INDEX(DA_LMP_Basis!$C$23:$AF$35,MATCH(LMP_BY_NODE!AK$1,DA_LMP_Basis!$C$23:$C$35,0),MATCH(LMP_BY_NODE!$A33,DA_LMP_Basis!$C$23:$AF$23,0)))</f>
        <v>110.68326789910905</v>
      </c>
      <c r="AL33" s="30">
        <f>ENERGY_PRICING!AN$19*(1+INDEX(DA_LMP_Basis!$C$23:$AF$35,MATCH(LMP_BY_NODE!AL$1,DA_LMP_Basis!$C$23:$C$35,0),MATCH(LMP_BY_NODE!$A33,DA_LMP_Basis!$C$23:$AF$23,0)))</f>
        <v>180.74303978201252</v>
      </c>
      <c r="AM33" s="30">
        <f>ENERGY_PRICING!AO$19*(1+INDEX(DA_LMP_Basis!$C$23:$AF$35,MATCH(LMP_BY_NODE!AM$1,DA_LMP_Basis!$C$23:$C$35,0),MATCH(LMP_BY_NODE!$A33,DA_LMP_Basis!$C$23:$AF$23,0)))</f>
        <v>223.46545091118043</v>
      </c>
      <c r="AN33" s="30">
        <f>ENERGY_PRICING!AP$19*(1+INDEX(DA_LMP_Basis!$C$23:$AF$35,MATCH(LMP_BY_NODE!AN$1,DA_LMP_Basis!$C$23:$C$35,0),MATCH(LMP_BY_NODE!$A33,DA_LMP_Basis!$C$23:$AF$23,0)))</f>
        <v>202.96086140949814</v>
      </c>
      <c r="AO33" s="30">
        <f>ENERGY_PRICING!AQ$19*(1+INDEX(DA_LMP_Basis!$C$23:$AF$35,MATCH(LMP_BY_NODE!AO$1,DA_LMP_Basis!$C$23:$C$35,0),MATCH(LMP_BY_NODE!$A33,DA_LMP_Basis!$C$23:$AF$23,0)))</f>
        <v>109.73138681766757</v>
      </c>
      <c r="AP33" s="30">
        <f>ENERGY_PRICING!AR$19*(1+INDEX(DA_LMP_Basis!$C$23:$AF$35,MATCH(LMP_BY_NODE!AP$1,DA_LMP_Basis!$C$23:$C$35,0),MATCH(LMP_BY_NODE!$A33,DA_LMP_Basis!$C$23:$AF$23,0)))</f>
        <v>70.800493104467478</v>
      </c>
      <c r="AQ33" s="30">
        <f>ENERGY_PRICING!AS$19*(1+INDEX(DA_LMP_Basis!$C$23:$AF$35,MATCH(LMP_BY_NODE!AQ$1,DA_LMP_Basis!$C$23:$C$35,0),MATCH(LMP_BY_NODE!$A33,DA_LMP_Basis!$C$23:$AF$23,0)))</f>
        <v>52.447752070390159</v>
      </c>
      <c r="AR33" s="30">
        <f>ENERGY_PRICING!AT$19*(1+INDEX(DA_LMP_Basis!$C$23:$AF$35,MATCH(LMP_BY_NODE!AR$1,DA_LMP_Basis!$C$23:$C$35,0),MATCH(LMP_BY_NODE!$A33,DA_LMP_Basis!$C$23:$AF$23,0)))</f>
        <v>56.376175879051189</v>
      </c>
      <c r="AS33" s="30">
        <f>ENERGY_PRICING!AU$19*(1+INDEX(DA_LMP_Basis!$C$23:$AF$35,MATCH(LMP_BY_NODE!AS$1,DA_LMP_Basis!$C$23:$C$35,0),MATCH(LMP_BY_NODE!$A33,DA_LMP_Basis!$C$23:$AF$23,0)))</f>
        <v>72.615063688412818</v>
      </c>
      <c r="AT33" s="30">
        <f>ENERGY_PRICING!AV$19*(1+INDEX(DA_LMP_Basis!$C$23:$AF$35,MATCH(LMP_BY_NODE!AT$1,DA_LMP_Basis!$C$23:$C$35,0),MATCH(LMP_BY_NODE!$A33,DA_LMP_Basis!$C$23:$AF$23,0)))</f>
        <v>73.662867094944104</v>
      </c>
      <c r="AU33" s="30">
        <f>ENERGY_PRICING!AW$19*(1+INDEX(DA_LMP_Basis!$C$23:$AF$35,MATCH(LMP_BY_NODE!AU$1,DA_LMP_Basis!$C$23:$C$35,0),MATCH(LMP_BY_NODE!$A33,DA_LMP_Basis!$C$23:$AF$23,0)))</f>
        <v>49.798849304673503</v>
      </c>
      <c r="AV33" s="30">
        <f>ENERGY_PRICING!AX$19*(1+INDEX(DA_LMP_Basis!$C$23:$AF$35,MATCH(LMP_BY_NODE!AV$1,DA_LMP_Basis!$C$23:$C$35,0),MATCH(LMP_BY_NODE!$A33,DA_LMP_Basis!$C$23:$AF$23,0)))</f>
        <v>49.914416939406543</v>
      </c>
      <c r="AW33" s="30">
        <f>ENERGY_PRICING!AY$19*(1+INDEX(DA_LMP_Basis!$C$23:$AF$35,MATCH(LMP_BY_NODE!AW$1,DA_LMP_Basis!$C$23:$C$35,0),MATCH(LMP_BY_NODE!$A33,DA_LMP_Basis!$C$23:$AF$23,0)))</f>
        <v>82.714810325590577</v>
      </c>
      <c r="AX33" s="30">
        <f>ENERGY_PRICING!AZ$19*(1+INDEX(DA_LMP_Basis!$C$23:$AF$35,MATCH(LMP_BY_NODE!AX$1,DA_LMP_Basis!$C$23:$C$35,0),MATCH(LMP_BY_NODE!$A33,DA_LMP_Basis!$C$23:$AF$23,0)))</f>
        <v>124.69975080250201</v>
      </c>
      <c r="AY33" s="30">
        <f>ENERGY_PRICING!BA$19*(1+INDEX(DA_LMP_Basis!$C$23:$AF$35,MATCH(LMP_BY_NODE!AY$1,DA_LMP_Basis!$C$23:$C$35,0),MATCH(LMP_BY_NODE!$A33,DA_LMP_Basis!$C$23:$AF$23,0)))</f>
        <v>219.53144975877254</v>
      </c>
      <c r="AZ33" s="30">
        <f>ENERGY_PRICING!BB$19*(1+INDEX(DA_LMP_Basis!$C$23:$AF$35,MATCH(LMP_BY_NODE!AZ$1,DA_LMP_Basis!$C$23:$C$35,0),MATCH(LMP_BY_NODE!$A33,DA_LMP_Basis!$C$23:$AF$23,0)))</f>
        <v>199.38783363530311</v>
      </c>
      <c r="BA33" s="30">
        <f>ENERGY_PRICING!BC$19*(1+INDEX(DA_LMP_Basis!$C$23:$AF$35,MATCH(LMP_BY_NODE!BA$1,DA_LMP_Basis!$C$23:$C$35,0),MATCH(LMP_BY_NODE!$A33,DA_LMP_Basis!$C$23:$AF$23,0)))</f>
        <v>105.52155442009692</v>
      </c>
      <c r="BB33" s="30">
        <f>ENERGY_PRICING!BD$19*(1+INDEX(DA_LMP_Basis!$C$23:$AF$35,MATCH(LMP_BY_NODE!BB$1,DA_LMP_Basis!$C$23:$C$35,0),MATCH(LMP_BY_NODE!$A33,DA_LMP_Basis!$C$23:$AF$23,0)))</f>
        <v>64.300296056618834</v>
      </c>
      <c r="BC33" s="30">
        <f>ENERGY_PRICING!BE$19*(1+INDEX(DA_LMP_Basis!$C$23:$AF$35,MATCH(LMP_BY_NODE!BC$1,DA_LMP_Basis!$C$23:$C$35,0),MATCH(LMP_BY_NODE!$A33,DA_LMP_Basis!$C$23:$AF$23,0)))</f>
        <v>47.632521155667391</v>
      </c>
      <c r="BD33" s="30">
        <f>ENERGY_PRICING!BF$19*(1+INDEX(DA_LMP_Basis!$C$23:$AF$35,MATCH(LMP_BY_NODE!BD$1,DA_LMP_Basis!$C$23:$C$35,0),MATCH(LMP_BY_NODE!$A33,DA_LMP_Basis!$C$23:$AF$23,0)))</f>
        <v>51.200276164944796</v>
      </c>
      <c r="BE33" s="30">
        <f>ENERGY_PRICING!BG$19*(1+INDEX(DA_LMP_Basis!$C$23:$AF$35,MATCH(LMP_BY_NODE!BE$1,DA_LMP_Basis!$C$23:$C$35,0),MATCH(LMP_BY_NODE!$A33,DA_LMP_Basis!$C$23:$AF$23,0)))</f>
        <v>65.948270818477596</v>
      </c>
      <c r="BF33" s="30">
        <f>ENERGY_PRICING!BH$19*(1+INDEX(DA_LMP_Basis!$C$23:$AF$35,MATCH(LMP_BY_NODE!BF$1,DA_LMP_Basis!$C$23:$C$35,0),MATCH(LMP_BY_NODE!$A33,DA_LMP_Basis!$C$23:$AF$23,0)))</f>
        <v>66.89987533837386</v>
      </c>
      <c r="BG33" s="30">
        <f>ENERGY_PRICING!BI$19*(1+INDEX(DA_LMP_Basis!$C$23:$AF$35,MATCH(LMP_BY_NODE!BG$1,DA_LMP_Basis!$C$23:$C$35,0),MATCH(LMP_BY_NODE!$A33,DA_LMP_Basis!$C$23:$AF$23,0)))</f>
        <v>45.226814294142301</v>
      </c>
      <c r="BH33" s="30">
        <f>ENERGY_PRICING!BJ$19*(1+INDEX(DA_LMP_Basis!$C$23:$AF$35,MATCH(LMP_BY_NODE!BH$1,DA_LMP_Basis!$C$23:$C$35,0),MATCH(LMP_BY_NODE!$A33,DA_LMP_Basis!$C$23:$AF$23,0)))</f>
        <v>45.331771658167057</v>
      </c>
      <c r="BI33" s="30">
        <f>ENERGY_PRICING!BK$19*(1+INDEX(DA_LMP_Basis!$C$23:$AF$35,MATCH(LMP_BY_NODE!BI$1,DA_LMP_Basis!$C$23:$C$35,0),MATCH(LMP_BY_NODE!$A33,DA_LMP_Basis!$C$23:$AF$23,0)))</f>
        <v>80.158162732173707</v>
      </c>
      <c r="BJ33" s="30">
        <f>ENERGY_PRICING!BL$19*(1+INDEX(DA_LMP_Basis!$C$23:$AF$35,MATCH(LMP_BY_NODE!BJ$1,DA_LMP_Basis!$C$23:$C$35,0),MATCH(LMP_BY_NODE!$A33,DA_LMP_Basis!$C$23:$AF$23,0)))</f>
        <v>121.07987426426283</v>
      </c>
      <c r="BK33" s="30">
        <f>ENERGY_PRICING!BM$19*(1+INDEX(DA_LMP_Basis!$C$23:$AF$35,MATCH(LMP_BY_NODE!BK$1,DA_LMP_Basis!$C$23:$C$35,0),MATCH(LMP_BY_NODE!$A33,DA_LMP_Basis!$C$23:$AF$23,0)))</f>
        <v>218.33384298983475</v>
      </c>
      <c r="BL33" s="30">
        <f>ENERGY_PRICING!BN$19*(1+INDEX(DA_LMP_Basis!$C$23:$AF$35,MATCH(LMP_BY_NODE!BL$1,DA_LMP_Basis!$C$23:$C$35,0),MATCH(LMP_BY_NODE!$A33,DA_LMP_Basis!$C$23:$AF$23,0)))</f>
        <v>198.3001160464662</v>
      </c>
      <c r="BM33" s="30">
        <f>ENERGY_PRICING!BO$19*(1+INDEX(DA_LMP_Basis!$C$23:$AF$35,MATCH(LMP_BY_NODE!BM$1,DA_LMP_Basis!$C$23:$C$35,0),MATCH(LMP_BY_NODE!$A33,DA_LMP_Basis!$C$23:$AF$23,0)))</f>
        <v>104.23997783175803</v>
      </c>
      <c r="BN33" s="30">
        <f>ENERGY_PRICING!BP$19*(1+INDEX(DA_LMP_Basis!$C$23:$AF$35,MATCH(LMP_BY_NODE!BN$1,DA_LMP_Basis!$C$23:$C$35,0),MATCH(LMP_BY_NODE!$A33,DA_LMP_Basis!$C$23:$AF$23,0)))</f>
        <v>62.321476101477664</v>
      </c>
      <c r="BO33" s="30">
        <f>ENERGY_PRICING!BQ$19*(1+INDEX(DA_LMP_Basis!$C$23:$AF$35,MATCH(LMP_BY_NODE!BO$1,DA_LMP_Basis!$C$23:$C$35,0),MATCH(LMP_BY_NODE!$A33,DA_LMP_Basis!$C$23:$AF$23,0)))</f>
        <v>46.166646359484147</v>
      </c>
      <c r="BP33" s="30">
        <f>ENERGY_PRICING!BR$19*(1+INDEX(DA_LMP_Basis!$C$23:$AF$35,MATCH(LMP_BY_NODE!BP$1,DA_LMP_Basis!$C$23:$C$35,0),MATCH(LMP_BY_NODE!$A33,DA_LMP_Basis!$C$23:$AF$23,0)))</f>
        <v>49.624604909952154</v>
      </c>
      <c r="BQ33" s="30">
        <f>ENERGY_PRICING!BS$19*(1+INDEX(DA_LMP_Basis!$C$23:$AF$35,MATCH(LMP_BY_NODE!BQ$1,DA_LMP_Basis!$C$23:$C$35,0),MATCH(LMP_BY_NODE!$A33,DA_LMP_Basis!$C$23:$AF$23,0)))</f>
        <v>63.91873499506945</v>
      </c>
      <c r="BR33" s="30">
        <f>ENERGY_PRICING!BT$19*(1+INDEX(DA_LMP_Basis!$C$23:$AF$35,MATCH(LMP_BY_NODE!BR$1,DA_LMP_Basis!$C$23:$C$35,0),MATCH(LMP_BY_NODE!$A33,DA_LMP_Basis!$C$23:$AF$23,0)))</f>
        <v>64.841054206361292</v>
      </c>
      <c r="BS33" s="30">
        <f>ENERGY_PRICING!BU$19*(1+INDEX(DA_LMP_Basis!$C$23:$AF$35,MATCH(LMP_BY_NODE!BS$1,DA_LMP_Basis!$C$23:$C$35,0),MATCH(LMP_BY_NODE!$A33,DA_LMP_Basis!$C$23:$AF$23,0)))</f>
        <v>43.83497431639308</v>
      </c>
      <c r="BT33" s="30">
        <f>ENERGY_PRICING!BV$19*(1+INDEX(DA_LMP_Basis!$C$23:$AF$35,MATCH(LMP_BY_NODE!BT$1,DA_LMP_Basis!$C$23:$C$35,0),MATCH(LMP_BY_NODE!$A33,DA_LMP_Basis!$C$23:$AF$23,0)))</f>
        <v>43.936701652889056</v>
      </c>
      <c r="BU33" s="30">
        <f>ENERGY_PRICING!BW$19*(1+INDEX(DA_LMP_Basis!$C$23:$AF$35,MATCH(LMP_BY_NODE!BU$1,DA_LMP_Basis!$C$23:$C$35,0),MATCH(LMP_BY_NODE!$A33,DA_LMP_Basis!$C$23:$AF$23,0)))</f>
        <v>79.379856284095922</v>
      </c>
      <c r="BV33" s="30">
        <f>ENERGY_PRICING!BX$19*(1+INDEX(DA_LMP_Basis!$C$23:$AF$35,MATCH(LMP_BY_NODE!BV$1,DA_LMP_Basis!$C$23:$C$35,0),MATCH(LMP_BY_NODE!$A33,DA_LMP_Basis!$C$23:$AF$23,0)))</f>
        <v>119.97789475867451</v>
      </c>
      <c r="BW33" s="30">
        <f>ENERGY_PRICING!BY$19*(1+INDEX(DA_LMP_Basis!$C$23:$AF$35,MATCH(LMP_BY_NODE!BW$1,DA_LMP_Basis!$C$23:$C$35,0),MATCH(LMP_BY_NODE!$A33,DA_LMP_Basis!$C$23:$AF$23,0)))</f>
        <v>217.84082589474448</v>
      </c>
      <c r="BX33" s="30">
        <f>ENERGY_PRICING!BZ$19*(1+INDEX(DA_LMP_Basis!$C$23:$AF$35,MATCH(LMP_BY_NODE!BX$1,DA_LMP_Basis!$C$23:$C$35,0),MATCH(LMP_BY_NODE!$A33,DA_LMP_Basis!$C$23:$AF$23,0)))</f>
        <v>197.85233687567663</v>
      </c>
      <c r="BY33" s="30">
        <f>ENERGY_PRICING!CA$19*(1+INDEX(DA_LMP_Basis!$C$23:$AF$35,MATCH(LMP_BY_NODE!BY$1,DA_LMP_Basis!$C$23:$C$35,0),MATCH(LMP_BY_NODE!$A33,DA_LMP_Basis!$C$23:$AF$23,0)))</f>
        <v>103.71239299915146</v>
      </c>
      <c r="BZ33" s="30">
        <f>ENERGY_PRICING!CB$19*(1+INDEX(DA_LMP_Basis!$C$23:$AF$35,MATCH(LMP_BY_NODE!BZ$1,DA_LMP_Basis!$C$23:$C$35,0),MATCH(LMP_BY_NODE!$A33,DA_LMP_Basis!$C$23:$AF$23,0)))</f>
        <v>61.506858072176101</v>
      </c>
      <c r="CA33" s="30">
        <f>ENERGY_PRICING!CC$19*(1+INDEX(DA_LMP_Basis!$C$23:$AF$35,MATCH(LMP_BY_NODE!CA$1,DA_LMP_Basis!$C$23:$C$35,0),MATCH(LMP_BY_NODE!$A33,DA_LMP_Basis!$C$23:$AF$23,0)))</f>
        <v>45.563191742722694</v>
      </c>
      <c r="CB33" s="30">
        <f>ENERGY_PRICING!CD$19*(1+INDEX(DA_LMP_Basis!$C$23:$AF$35,MATCH(LMP_BY_NODE!CB$1,DA_LMP_Basis!$C$23:$C$35,0),MATCH(LMP_BY_NODE!$A33,DA_LMP_Basis!$C$23:$AF$23,0)))</f>
        <v>48.975950539333745</v>
      </c>
      <c r="CC33" s="30">
        <f>ENERGY_PRICING!CE$19*(1+INDEX(DA_LMP_Basis!$C$23:$AF$35,MATCH(LMP_BY_NODE!CC$1,DA_LMP_Basis!$C$23:$C$35,0),MATCH(LMP_BY_NODE!$A33,DA_LMP_Basis!$C$23:$AF$23,0)))</f>
        <v>63.083238835569823</v>
      </c>
      <c r="CD33" s="30">
        <f>ENERGY_PRICING!CF$19*(1+INDEX(DA_LMP_Basis!$C$23:$AF$35,MATCH(LMP_BY_NODE!CD$1,DA_LMP_Basis!$C$23:$C$35,0),MATCH(LMP_BY_NODE!$A33,DA_LMP_Basis!$C$23:$AF$23,0)))</f>
        <v>63.993502205034915</v>
      </c>
      <c r="CE33" s="30">
        <f>ENERGY_PRICING!CG$19*(1+INDEX(DA_LMP_Basis!$C$23:$AF$35,MATCH(LMP_BY_NODE!CE$1,DA_LMP_Basis!$C$23:$C$35,0),MATCH(LMP_BY_NODE!$A33,DA_LMP_Basis!$C$23:$AF$23,0)))</f>
        <v>43.261997509265463</v>
      </c>
      <c r="CF33" s="30">
        <f>ENERGY_PRICING!CH$19*(1+INDEX(DA_LMP_Basis!$C$23:$AF$35,MATCH(LMP_BY_NODE!CF$1,DA_LMP_Basis!$C$23:$C$35,0),MATCH(LMP_BY_NODE!$A33,DA_LMP_Basis!$C$23:$AF$23,0)))</f>
        <v>43.362395144869126</v>
      </c>
      <c r="CG33" s="30">
        <f>ENERGY_PRICING!CI$19*(1+INDEX(DA_LMP_Basis!$C$23:$AF$35,MATCH(LMP_BY_NODE!CG$1,DA_LMP_Basis!$C$23:$C$35,0),MATCH(LMP_BY_NODE!$A33,DA_LMP_Basis!$C$23:$AF$23,0)))</f>
        <v>79.059451962682743</v>
      </c>
      <c r="CH33" s="30">
        <f>ENERGY_PRICING!CJ$19*(1+INDEX(DA_LMP_Basis!$C$23:$AF$35,MATCH(LMP_BY_NODE!CH$1,DA_LMP_Basis!$C$23:$C$35,0),MATCH(LMP_BY_NODE!$A33,DA_LMP_Basis!$C$23:$AF$23,0)))</f>
        <v>119.52424440466388</v>
      </c>
      <c r="CI33" s="30">
        <f>ENERGY_PRICING!CK$19*(1+INDEX(DA_LMP_Basis!$C$23:$AF$35,MATCH(LMP_BY_NODE!CI$1,DA_LMP_Basis!$C$23:$C$35,0),MATCH(LMP_BY_NODE!$A33,DA_LMP_Basis!$C$23:$AF$23,0)))</f>
        <v>219.68834281935781</v>
      </c>
      <c r="CJ33" s="30">
        <f>ENERGY_PRICING!CL$19*(1+INDEX(DA_LMP_Basis!$C$23:$AF$35,MATCH(LMP_BY_NODE!CJ$1,DA_LMP_Basis!$C$23:$C$35,0),MATCH(LMP_BY_NODE!$A33,DA_LMP_Basis!$C$23:$AF$23,0)))</f>
        <v>199.53033061009597</v>
      </c>
      <c r="CK33" s="30">
        <f>ENERGY_PRICING!CM$19*(1+INDEX(DA_LMP_Basis!$C$23:$AF$35,MATCH(LMP_BY_NODE!CK$1,DA_LMP_Basis!$C$23:$C$35,0),MATCH(LMP_BY_NODE!$A33,DA_LMP_Basis!$C$23:$AF$23,0)))</f>
        <v>105.68944798794747</v>
      </c>
      <c r="CL33" s="30">
        <f>ENERGY_PRICING!CN$19*(1+INDEX(DA_LMP_Basis!$C$23:$AF$35,MATCH(LMP_BY_NODE!CL$1,DA_LMP_Basis!$C$23:$C$35,0),MATCH(LMP_BY_NODE!$A33,DA_LMP_Basis!$C$23:$AF$23,0)))</f>
        <v>64.559532332800416</v>
      </c>
      <c r="CM33" s="30">
        <f>ENERGY_PRICING!CO$19*(1+INDEX(DA_LMP_Basis!$C$23:$AF$35,MATCH(LMP_BY_NODE!CM$1,DA_LMP_Basis!$C$23:$C$35,0),MATCH(LMP_BY_NODE!$A33,DA_LMP_Basis!$C$23:$AF$23,0)))</f>
        <v>47.824558800387777</v>
      </c>
      <c r="CN33" s="30">
        <f>ENERGY_PRICING!CP$19*(1+INDEX(DA_LMP_Basis!$C$23:$AF$35,MATCH(LMP_BY_NODE!CN$1,DA_LMP_Basis!$C$23:$C$35,0),MATCH(LMP_BY_NODE!$A33,DA_LMP_Basis!$C$23:$AF$23,0)))</f>
        <v>51.406697748459472</v>
      </c>
      <c r="CO33" s="30">
        <f>ENERGY_PRICING!CQ$19*(1+INDEX(DA_LMP_Basis!$C$23:$AF$35,MATCH(LMP_BY_NODE!CO$1,DA_LMP_Basis!$C$23:$C$35,0),MATCH(LMP_BY_NODE!$A33,DA_LMP_Basis!$C$23:$AF$23,0)))</f>
        <v>66.21415115178965</v>
      </c>
      <c r="CP33" s="30">
        <f>ENERGY_PRICING!CR$19*(1+INDEX(DA_LMP_Basis!$C$23:$AF$35,MATCH(LMP_BY_NODE!CP$1,DA_LMP_Basis!$C$23:$C$35,0),MATCH(LMP_BY_NODE!$A33,DA_LMP_Basis!$C$23:$AF$23,0)))</f>
        <v>67.16959220786481</v>
      </c>
      <c r="CQ33" s="30">
        <f>ENERGY_PRICING!CS$19*(1+INDEX(DA_LMP_Basis!$C$23:$AF$35,MATCH(LMP_BY_NODE!CQ$1,DA_LMP_Basis!$C$23:$C$35,0),MATCH(LMP_BY_NODE!$A33,DA_LMP_Basis!$C$23:$AF$23,0)))</f>
        <v>45.409152971258905</v>
      </c>
      <c r="CR33" s="30">
        <f>ENERGY_PRICING!CT$19*(1+INDEX(DA_LMP_Basis!$C$23:$AF$35,MATCH(LMP_BY_NODE!CR$1,DA_LMP_Basis!$C$23:$C$35,0),MATCH(LMP_BY_NODE!$A33,DA_LMP_Basis!$C$23:$AF$23,0)))</f>
        <v>45.51453348662006</v>
      </c>
      <c r="CS33" s="30">
        <f>ENERGY_PRICING!CU$19*(1+INDEX(DA_LMP_Basis!$C$23:$AF$35,MATCH(LMP_BY_NODE!CS$1,DA_LMP_Basis!$C$23:$C$35,0),MATCH(LMP_BY_NODE!$A33,DA_LMP_Basis!$C$23:$AF$23,0)))</f>
        <v>80.260125149120043</v>
      </c>
      <c r="CT33" s="30">
        <f>ENERGY_PRICING!CV$19*(1+INDEX(DA_LMP_Basis!$C$23:$AF$35,MATCH(LMP_BY_NODE!CT$1,DA_LMP_Basis!$C$23:$C$35,0),MATCH(LMP_BY_NODE!$A33,DA_LMP_Basis!$C$23:$AF$23,0)))</f>
        <v>121.22423962843605</v>
      </c>
      <c r="CU33" s="30">
        <f>ENERGY_PRICING!CW$19*(1+INDEX(DA_LMP_Basis!$C$23:$AF$35,MATCH(LMP_BY_NODE!CU$1,DA_LMP_Basis!$C$23:$C$35,0),MATCH(LMP_BY_NODE!$A33,DA_LMP_Basis!$C$23:$AF$23,0)))</f>
        <v>221.24037708033103</v>
      </c>
      <c r="CV33" s="30">
        <f>ENERGY_PRICING!CX$19*(1+INDEX(DA_LMP_Basis!$C$23:$AF$35,MATCH(LMP_BY_NODE!CV$1,DA_LMP_Basis!$C$23:$C$35,0),MATCH(LMP_BY_NODE!$A33,DA_LMP_Basis!$C$23:$AF$23,0)))</f>
        <v>200.93995437636386</v>
      </c>
      <c r="CW33" s="30">
        <f>ENERGY_PRICING!CY$19*(1+INDEX(DA_LMP_Basis!$C$23:$AF$35,MATCH(LMP_BY_NODE!CW$1,DA_LMP_Basis!$C$23:$C$35,0),MATCH(LMP_BY_NODE!$A33,DA_LMP_Basis!$C$23:$AF$23,0)))</f>
        <v>107.35030263970209</v>
      </c>
      <c r="CX33" s="30">
        <f>ENERGY_PRICING!CZ$19*(1+INDEX(DA_LMP_Basis!$C$23:$AF$35,MATCH(LMP_BY_NODE!CX$1,DA_LMP_Basis!$C$23:$C$35,0),MATCH(LMP_BY_NODE!$A33,DA_LMP_Basis!$C$23:$AF$23,0)))</f>
        <v>67.123977062350974</v>
      </c>
      <c r="CY33" s="30">
        <f>ENERGY_PRICING!DA$19*(1+INDEX(DA_LMP_Basis!$C$23:$AF$35,MATCH(LMP_BY_NODE!CY$1,DA_LMP_Basis!$C$23:$C$35,0),MATCH(LMP_BY_NODE!$A33,DA_LMP_Basis!$C$23:$AF$23,0)))</f>
        <v>49.724254063459306</v>
      </c>
      <c r="CZ33" s="30">
        <f>ENERGY_PRICING!DB$19*(1+INDEX(DA_LMP_Basis!$C$23:$AF$35,MATCH(LMP_BY_NODE!CZ$1,DA_LMP_Basis!$C$23:$C$35,0),MATCH(LMP_BY_NODE!$A33,DA_LMP_Basis!$C$23:$AF$23,0)))</f>
        <v>53.448683344406177</v>
      </c>
      <c r="DA33" s="30">
        <f>ENERGY_PRICING!DC$19*(1+INDEX(DA_LMP_Basis!$C$23:$AF$35,MATCH(LMP_BY_NODE!DA$1,DA_LMP_Basis!$C$23:$C$35,0),MATCH(LMP_BY_NODE!$A33,DA_LMP_Basis!$C$23:$AF$23,0)))</f>
        <v>68.844320931637924</v>
      </c>
      <c r="DB33" s="30">
        <f>ENERGY_PRICING!DD$19*(1+INDEX(DA_LMP_Basis!$C$23:$AF$35,MATCH(LMP_BY_NODE!DB$1,DA_LMP_Basis!$C$23:$C$35,0),MATCH(LMP_BY_NODE!$A33,DA_LMP_Basis!$C$23:$AF$23,0)))</f>
        <v>69.837714179931865</v>
      </c>
      <c r="DC33" s="30">
        <f>ENERGY_PRICING!DE$19*(1+INDEX(DA_LMP_Basis!$C$23:$AF$35,MATCH(LMP_BY_NODE!DC$1,DA_LMP_Basis!$C$23:$C$35,0),MATCH(LMP_BY_NODE!$A33,DA_LMP_Basis!$C$23:$AF$23,0)))</f>
        <v>47.212903072951249</v>
      </c>
      <c r="DD33" s="30">
        <f>ENERGY_PRICING!DF$19*(1+INDEX(DA_LMP_Basis!$C$23:$AF$35,MATCH(LMP_BY_NODE!DD$1,DA_LMP_Basis!$C$23:$C$35,0),MATCH(LMP_BY_NODE!$A33,DA_LMP_Basis!$C$23:$AF$23,0)))</f>
        <v>47.322469531076401</v>
      </c>
      <c r="DE33" s="30">
        <f>ENERGY_PRICING!DG$19*(1+INDEX(DA_LMP_Basis!$C$23:$AF$35,MATCH(LMP_BY_NODE!DE$1,DA_LMP_Basis!$C$23:$C$35,0),MATCH(LMP_BY_NODE!$A33,DA_LMP_Basis!$C$23:$AF$23,0)))</f>
        <v>81.268768640693253</v>
      </c>
      <c r="DF33" s="30">
        <f>ENERGY_PRICING!DH$19*(1+INDEX(DA_LMP_Basis!$C$23:$AF$35,MATCH(LMP_BY_NODE!DF$1,DA_LMP_Basis!$C$23:$C$35,0),MATCH(LMP_BY_NODE!$A33,DA_LMP_Basis!$C$23:$AF$23,0)))</f>
        <v>122.65234607532958</v>
      </c>
      <c r="DG33" s="30">
        <f>ENERGY_PRICING!DI$19*(1+INDEX(DA_LMP_Basis!$C$23:$AF$35,MATCH(LMP_BY_NODE!DG$1,DA_LMP_Basis!$C$23:$C$35,0),MATCH(LMP_BY_NODE!$A33,DA_LMP_Basis!$C$23:$AF$23,0)))</f>
        <v>223.61892512774651</v>
      </c>
      <c r="DH33" s="30">
        <f>ENERGY_PRICING!DJ$19*(1+INDEX(DA_LMP_Basis!$C$23:$AF$35,MATCH(LMP_BY_NODE!DH$1,DA_LMP_Basis!$C$23:$C$35,0),MATCH(LMP_BY_NODE!$A33,DA_LMP_Basis!$C$23:$AF$23,0)))</f>
        <v>203.10025324421528</v>
      </c>
      <c r="DI33" s="30">
        <f>ENERGY_PRICING!DK$19*(1+INDEX(DA_LMP_Basis!$C$23:$AF$35,MATCH(LMP_BY_NODE!DI$1,DA_LMP_Basis!$C$23:$C$35,0),MATCH(LMP_BY_NODE!$A33,DA_LMP_Basis!$C$23:$AF$23,0)))</f>
        <v>109.89562183033303</v>
      </c>
      <c r="DJ33" s="30">
        <f>ENERGY_PRICING!DL$19*(1+INDEX(DA_LMP_Basis!$C$23:$AF$35,MATCH(LMP_BY_NODE!DJ$1,DA_LMP_Basis!$C$23:$C$35,0),MATCH(LMP_BY_NODE!$A33,DA_LMP_Basis!$C$23:$AF$23,0)))</f>
        <v>71.054080383879707</v>
      </c>
      <c r="DK33" s="30">
        <f>ENERGY_PRICING!DM$19*(1+INDEX(DA_LMP_Basis!$C$23:$AF$35,MATCH(LMP_BY_NODE!DK$1,DA_LMP_Basis!$C$23:$C$35,0),MATCH(LMP_BY_NODE!$A33,DA_LMP_Basis!$C$23:$AF$23,0)))</f>
        <v>52.635605038295232</v>
      </c>
      <c r="DL33" s="30">
        <f>ENERGY_PRICING!DN$19*(1+INDEX(DA_LMP_Basis!$C$23:$AF$35,MATCH(LMP_BY_NODE!DL$1,DA_LMP_Basis!$C$23:$C$35,0),MATCH(LMP_BY_NODE!$A33,DA_LMP_Basis!$C$23:$AF$23,0)))</f>
        <v>56.578099346501318</v>
      </c>
      <c r="DM33" s="30">
        <f>ENERGY_PRICING!DO$19*(1+INDEX(DA_LMP_Basis!$C$23:$AF$35,MATCH(LMP_BY_NODE!DM$1,DA_LMP_Basis!$C$23:$C$35,0),MATCH(LMP_BY_NODE!$A33,DA_LMP_Basis!$C$23:$AF$23,0)))</f>
        <v>72.875150244842857</v>
      </c>
      <c r="DN33" s="30">
        <f>ENERGY_PRICING!DP$19*(1+INDEX(DA_LMP_Basis!$C$23:$AF$35,MATCH(LMP_BY_NODE!DN$1,DA_LMP_Basis!$C$23:$C$35,0),MATCH(LMP_BY_NODE!$A33,DA_LMP_Basis!$C$23:$AF$23,0)))</f>
        <v>73.926706585902849</v>
      </c>
      <c r="DO33" s="30">
        <f>ENERGY_PRICING!DQ$19*(1+INDEX(DA_LMP_Basis!$C$23:$AF$35,MATCH(LMP_BY_NODE!DO$1,DA_LMP_Basis!$C$23:$C$35,0),MATCH(LMP_BY_NODE!$A33,DA_LMP_Basis!$C$23:$AF$23,0)))</f>
        <v>49.977214654394977</v>
      </c>
      <c r="DP33" s="30">
        <f>ENERGY_PRICING!DR$19*(1+INDEX(DA_LMP_Basis!$C$23:$AF$35,MATCH(LMP_BY_NODE!DP$1,DA_LMP_Basis!$C$23:$C$35,0),MATCH(LMP_BY_NODE!$A33,DA_LMP_Basis!$C$23:$AF$23,0)))</f>
        <v>50.093196219607805</v>
      </c>
      <c r="DQ33" s="30">
        <f>ENERGY_PRICING!DS$19*(1+INDEX(DA_LMP_Basis!$C$23:$AF$35,MATCH(LMP_BY_NODE!DQ$1,DA_LMP_Basis!$C$23:$C$35,0),MATCH(LMP_BY_NODE!$A33,DA_LMP_Basis!$C$23:$AF$23,0)))</f>
        <v>82.814550887739372</v>
      </c>
      <c r="DR33" s="30">
        <f>ENERGY_PRICING!DT$19*(1+INDEX(DA_LMP_Basis!$C$23:$AF$35,MATCH(LMP_BY_NODE!DR$1,DA_LMP_Basis!$C$23:$C$35,0),MATCH(LMP_BY_NODE!$A33,DA_LMP_Basis!$C$23:$AF$23,0)))</f>
        <v>124.84097031267733</v>
      </c>
      <c r="DS33" s="30">
        <f>ENERGY_PRICING!DU$19*(1+INDEX(DA_LMP_Basis!$C$23:$AF$35,MATCH(LMP_BY_NODE!DS$1,DA_LMP_Basis!$C$23:$C$35,0),MATCH(LMP_BY_NODE!$A33,DA_LMP_Basis!$C$23:$AF$23,0)))</f>
        <v>226.36419091675839</v>
      </c>
      <c r="DT33" s="30">
        <f>ENERGY_PRICING!DV$19*(1+INDEX(DA_LMP_Basis!$C$23:$AF$35,MATCH(LMP_BY_NODE!DT$1,DA_LMP_Basis!$C$23:$C$35,0),MATCH(LMP_BY_NODE!$A33,DA_LMP_Basis!$C$23:$AF$23,0)))</f>
        <v>205.59362081877308</v>
      </c>
      <c r="DU33" s="30">
        <f>ENERGY_PRICING!DW$19*(1+INDEX(DA_LMP_Basis!$C$23:$AF$35,MATCH(LMP_BY_NODE!DU$1,DA_LMP_Basis!$C$23:$C$35,0),MATCH(LMP_BY_NODE!$A33,DA_LMP_Basis!$C$23:$AF$23,0)))</f>
        <v>112.83337106089712</v>
      </c>
      <c r="DV33" s="30">
        <f>ENERGY_PRICING!DX$19*(1+INDEX(DA_LMP_Basis!$C$23:$AF$35,MATCH(LMP_BY_NODE!DV$1,DA_LMP_Basis!$C$23:$C$35,0),MATCH(LMP_BY_NODE!$A33,DA_LMP_Basis!$C$23:$AF$23,0)))</f>
        <v>75.590115805824752</v>
      </c>
      <c r="DW33" s="30">
        <f>ENERGY_PRICING!DY$19*(1+INDEX(DA_LMP_Basis!$C$23:$AF$35,MATCH(LMP_BY_NODE!DW$1,DA_LMP_Basis!$C$23:$C$35,0),MATCH(LMP_BY_NODE!$A33,DA_LMP_Basis!$C$23:$AF$23,0)))</f>
        <v>55.995819787670619</v>
      </c>
      <c r="DX33" s="30">
        <f>ENERGY_PRICING!DZ$19*(1+INDEX(DA_LMP_Basis!$C$23:$AF$35,MATCH(LMP_BY_NODE!DX$1,DA_LMP_Basis!$C$23:$C$35,0),MATCH(LMP_BY_NODE!$A33,DA_LMP_Basis!$C$23:$AF$23,0)))</f>
        <v>60.189999765949736</v>
      </c>
      <c r="DY33" s="30">
        <f>ENERGY_PRICING!EA$19*(1+INDEX(DA_LMP_Basis!$C$23:$AF$35,MATCH(LMP_BY_NODE!DY$1,DA_LMP_Basis!$C$23:$C$35,0),MATCH(LMP_BY_NODE!$A33,DA_LMP_Basis!$C$23:$AF$23,0)))</f>
        <v>77.527441304050939</v>
      </c>
      <c r="DZ33" s="30">
        <f>ENERGY_PRICING!EB$19*(1+INDEX(DA_LMP_Basis!$C$23:$AF$35,MATCH(LMP_BY_NODE!DZ$1,DA_LMP_Basis!$C$23:$C$35,0),MATCH(LMP_BY_NODE!$A33,DA_LMP_Basis!$C$23:$AF$23,0)))</f>
        <v>78.646128157327098</v>
      </c>
      <c r="EA33" s="30">
        <f>ENERGY_PRICING!EC$19*(1+INDEX(DA_LMP_Basis!$C$23:$AF$35,MATCH(LMP_BY_NODE!EA$1,DA_LMP_Basis!$C$23:$C$35,0),MATCH(LMP_BY_NODE!$A33,DA_LMP_Basis!$C$23:$AF$23,0)))</f>
        <v>53.167719896848567</v>
      </c>
      <c r="EB33" s="30">
        <f>ENERGY_PRICING!ED$19*(1+INDEX(DA_LMP_Basis!$C$23:$AF$35,MATCH(LMP_BY_NODE!EB$1,DA_LMP_Basis!$C$23:$C$35,0),MATCH(LMP_BY_NODE!$A33,DA_LMP_Basis!$C$23:$AF$23,0)))</f>
        <v>53.29110563202962</v>
      </c>
      <c r="EC33" s="30">
        <f>ENERGY_PRICING!EE$19*(1+INDEX(DA_LMP_Basis!$C$23:$AF$35,MATCH(LMP_BY_NODE!EC$1,DA_LMP_Basis!$C$23:$C$35,0),MATCH(LMP_BY_NODE!$A33,DA_LMP_Basis!$C$23:$AF$23,0)))</f>
        <v>84.59865742478776</v>
      </c>
      <c r="ED33" s="30">
        <f>ENERGY_PRICING!EF$19*(1+INDEX(DA_LMP_Basis!$C$23:$AF$35,MATCH(LMP_BY_NODE!ED$1,DA_LMP_Basis!$C$23:$C$35,0),MATCH(LMP_BY_NODE!$A33,DA_LMP_Basis!$C$23:$AF$23,0)))</f>
        <v>127.36703038126481</v>
      </c>
      <c r="EE33" s="30">
        <f>ENERGY_PRICING!EG$19*(1+INDEX(DA_LMP_Basis!$C$23:$AF$35,MATCH(LMP_BY_NODE!EE$1,DA_LMP_Basis!$C$23:$C$35,0),MATCH(LMP_BY_NODE!$A33,DA_LMP_Basis!$C$23:$AF$23,0)))</f>
        <v>227.68247958165361</v>
      </c>
      <c r="EF33" s="30">
        <f>ENERGY_PRICING!EH$19*(1+INDEX(DA_LMP_Basis!$C$23:$AF$35,MATCH(LMP_BY_NODE!EF$1,DA_LMP_Basis!$C$23:$C$35,0),MATCH(LMP_BY_NODE!$A33,DA_LMP_Basis!$C$23:$AF$23,0)))</f>
        <v>206.79094685697061</v>
      </c>
      <c r="EG33" s="30">
        <f>ENERGY_PRICING!EI$19*(1+INDEX(DA_LMP_Basis!$C$23:$AF$35,MATCH(LMP_BY_NODE!EG$1,DA_LMP_Basis!$C$23:$C$35,0),MATCH(LMP_BY_NODE!$A33,DA_LMP_Basis!$C$23:$AF$23,0)))</f>
        <v>114.24409111811657</v>
      </c>
      <c r="EH33" s="30">
        <f>ENERGY_PRICING!EJ$19*(1+INDEX(DA_LMP_Basis!$C$23:$AF$35,MATCH(LMP_BY_NODE!EH$1,DA_LMP_Basis!$C$23:$C$35,0),MATCH(LMP_BY_NODE!$A33,DA_LMP_Basis!$C$23:$AF$23,0)))</f>
        <v>77.768339897731707</v>
      </c>
      <c r="EI33" s="30">
        <f>ENERGY_PRICING!EK$19*(1+INDEX(DA_LMP_Basis!$C$23:$AF$35,MATCH(LMP_BY_NODE!EI$1,DA_LMP_Basis!$C$23:$C$35,0),MATCH(LMP_BY_NODE!$A33,DA_LMP_Basis!$C$23:$AF$23,0)))</f>
        <v>57.609409638768398</v>
      </c>
      <c r="EJ33" s="30">
        <f>ENERGY_PRICING!EL$19*(1+INDEX(DA_LMP_Basis!$C$23:$AF$35,MATCH(LMP_BY_NODE!EJ$1,DA_LMP_Basis!$C$23:$C$35,0),MATCH(LMP_BY_NODE!$A33,DA_LMP_Basis!$C$23:$AF$23,0)))</f>
        <v>61.924450179001795</v>
      </c>
      <c r="EK33" s="30">
        <f>ENERGY_PRICING!EM$19*(1+INDEX(DA_LMP_Basis!$C$23:$AF$35,MATCH(LMP_BY_NODE!EK$1,DA_LMP_Basis!$C$23:$C$35,0),MATCH(LMP_BY_NODE!$A33,DA_LMP_Basis!$C$23:$AF$23,0)))</f>
        <v>79.761491862541732</v>
      </c>
      <c r="EL33" s="30">
        <f>ENERGY_PRICING!EN$19*(1+INDEX(DA_LMP_Basis!$C$23:$AF$35,MATCH(LMP_BY_NODE!EL$1,DA_LMP_Basis!$C$23:$C$35,0),MATCH(LMP_BY_NODE!$A33,DA_LMP_Basis!$C$23:$AF$23,0)))</f>
        <v>80.912415082029653</v>
      </c>
      <c r="EM33" s="30">
        <f>ENERGY_PRICING!EO$19*(1+INDEX(DA_LMP_Basis!$C$23:$AF$35,MATCH(LMP_BY_NODE!EM$1,DA_LMP_Basis!$C$23:$C$35,0),MATCH(LMP_BY_NODE!$A33,DA_LMP_Basis!$C$23:$AF$23,0)))</f>
        <v>54.699814498854089</v>
      </c>
      <c r="EN33" s="30">
        <f>ENERGY_PRICING!EP$19*(1+INDEX(DA_LMP_Basis!$C$23:$AF$35,MATCH(LMP_BY_NODE!EN$1,DA_LMP_Basis!$C$23:$C$35,0),MATCH(LMP_BY_NODE!$A33,DA_LMP_Basis!$C$23:$AF$23,0)))</f>
        <v>54.826755748907736</v>
      </c>
      <c r="EO33" s="30">
        <f>ENERGY_PRICING!EQ$19*(1+INDEX(DA_LMP_Basis!$C$23:$AF$35,MATCH(LMP_BY_NODE!EO$1,DA_LMP_Basis!$C$23:$C$35,0),MATCH(LMP_BY_NODE!$A33,DA_LMP_Basis!$C$23:$AF$23,0)))</f>
        <v>85.455393203949967</v>
      </c>
      <c r="EP33" s="30">
        <f>ENERGY_PRICING!ER$19*(1+INDEX(DA_LMP_Basis!$C$23:$AF$35,MATCH(LMP_BY_NODE!EP$1,DA_LMP_Basis!$C$23:$C$35,0),MATCH(LMP_BY_NODE!$A33,DA_LMP_Basis!$C$23:$AF$23,0)))</f>
        <v>128.58005549839277</v>
      </c>
      <c r="EQ33" s="30">
        <f>ENERGY_PRICING!ES$19*(1+INDEX(DA_LMP_Basis!$C$23:$AF$35,MATCH(LMP_BY_NODE!EQ$1,DA_LMP_Basis!$C$23:$C$35,0),MATCH(LMP_BY_NODE!$A33,DA_LMP_Basis!$C$23:$AF$23,0)))</f>
        <v>229.75746506075336</v>
      </c>
      <c r="ER33" s="30">
        <f>ENERGY_PRICING!ET$19*(1+INDEX(DA_LMP_Basis!$C$23:$AF$35,MATCH(LMP_BY_NODE!ER$1,DA_LMP_Basis!$C$23:$C$35,0),MATCH(LMP_BY_NODE!$A33,DA_LMP_Basis!$C$23:$AF$23,0)))</f>
        <v>208.67553724234378</v>
      </c>
      <c r="ES33" s="30">
        <f>ENERGY_PRICING!EU$19*(1+INDEX(DA_LMP_Basis!$C$23:$AF$35,MATCH(LMP_BY_NODE!ES$1,DA_LMP_Basis!$C$23:$C$35,0),MATCH(LMP_BY_NODE!$A33,DA_LMP_Basis!$C$23:$AF$23,0)))</f>
        <v>116.46456354707259</v>
      </c>
      <c r="ET33" s="30">
        <f>ENERGY_PRICING!EV$19*(1+INDEX(DA_LMP_Basis!$C$23:$AF$35,MATCH(LMP_BY_NODE!ET$1,DA_LMP_Basis!$C$23:$C$35,0),MATCH(LMP_BY_NODE!$A33,DA_LMP_Basis!$C$23:$AF$23,0)))</f>
        <v>81.196863165275147</v>
      </c>
      <c r="EU33" s="30">
        <f>ENERGY_PRICING!EW$19*(1+INDEX(DA_LMP_Basis!$C$23:$AF$35,MATCH(LMP_BY_NODE!EU$1,DA_LMP_Basis!$C$23:$C$35,0),MATCH(LMP_BY_NODE!$A33,DA_LMP_Basis!$C$23:$AF$23,0)))</f>
        <v>60.149198987952111</v>
      </c>
      <c r="EV33" s="30">
        <f>ENERGY_PRICING!EX$19*(1+INDEX(DA_LMP_Basis!$C$23:$AF$35,MATCH(LMP_BY_NODE!EV$1,DA_LMP_Basis!$C$23:$C$35,0),MATCH(LMP_BY_NODE!$A33,DA_LMP_Basis!$C$23:$AF$23,0)))</f>
        <v>64.654473972074101</v>
      </c>
      <c r="EW33" s="30">
        <f>ENERGY_PRICING!EY$19*(1+INDEX(DA_LMP_Basis!$C$23:$AF$35,MATCH(LMP_BY_NODE!EW$1,DA_LMP_Basis!$C$23:$C$35,0),MATCH(LMP_BY_NODE!$A33,DA_LMP_Basis!$C$23:$AF$23,0)))</f>
        <v>83.277885951245636</v>
      </c>
      <c r="EX33" s="30">
        <f>ENERGY_PRICING!EZ$19*(1+INDEX(DA_LMP_Basis!$C$23:$AF$35,MATCH(LMP_BY_NODE!EX$1,DA_LMP_Basis!$C$23:$C$35,0),MATCH(LMP_BY_NODE!$A33,DA_LMP_Basis!$C$23:$AF$23,0)))</f>
        <v>84.479549189645624</v>
      </c>
      <c r="EY33" s="30">
        <f>ENERGY_PRICING!FA$19*(1+INDEX(DA_LMP_Basis!$C$23:$AF$35,MATCH(LMP_BY_NODE!EY$1,DA_LMP_Basis!$C$23:$C$35,0),MATCH(LMP_BY_NODE!$A33,DA_LMP_Basis!$C$23:$AF$23,0)))</f>
        <v>57.111330380333008</v>
      </c>
      <c r="EZ33" s="30">
        <f>ENERGY_PRICING!FB$19*(1+INDEX(DA_LMP_Basis!$C$23:$AF$35,MATCH(LMP_BY_NODE!EZ$1,DA_LMP_Basis!$C$23:$C$35,0),MATCH(LMP_BY_NODE!$A33,DA_LMP_Basis!$C$23:$AF$23,0)))</f>
        <v>57.243868008424201</v>
      </c>
      <c r="FA33" s="30">
        <f>ENERGY_PRICING!FC$19*(1+INDEX(DA_LMP_Basis!$C$23:$AF$35,MATCH(LMP_BY_NODE!FA$1,DA_LMP_Basis!$C$23:$C$35,0),MATCH(LMP_BY_NODE!$A33,DA_LMP_Basis!$C$23:$AF$23,0)))</f>
        <v>86.803894748813093</v>
      </c>
      <c r="FB33" s="30">
        <f>ENERGY_PRICING!FD$19*(1+INDEX(DA_LMP_Basis!$C$23:$AF$35,MATCH(LMP_BY_NODE!FB$1,DA_LMP_Basis!$C$23:$C$35,0),MATCH(LMP_BY_NODE!$A33,DA_LMP_Basis!$C$23:$AF$23,0)))</f>
        <v>130.48935622352926</v>
      </c>
      <c r="FC33" s="30">
        <f>ENERGY_PRICING!FE$19*(1+INDEX(DA_LMP_Basis!$C$23:$AF$35,MATCH(LMP_BY_NODE!FC$1,DA_LMP_Basis!$C$23:$C$35,0),MATCH(LMP_BY_NODE!$A33,DA_LMP_Basis!$C$23:$AF$23,0)))</f>
        <v>231.26471356438188</v>
      </c>
      <c r="FD33" s="30">
        <f>ENERGY_PRICING!FF$19*(1+INDEX(DA_LMP_Basis!$C$23:$AF$35,MATCH(LMP_BY_NODE!FD$1,DA_LMP_Basis!$C$23:$C$35,0),MATCH(LMP_BY_NODE!$A33,DA_LMP_Basis!$C$23:$AF$23,0)))</f>
        <v>210.04448467205722</v>
      </c>
      <c r="FE33" s="30">
        <f>ENERGY_PRICING!FG$19*(1+INDEX(DA_LMP_Basis!$C$23:$AF$35,MATCH(LMP_BY_NODE!FE$1,DA_LMP_Basis!$C$23:$C$35,0),MATCH(LMP_BY_NODE!$A33,DA_LMP_Basis!$C$23:$AF$23,0)))</f>
        <v>118.07749230228693</v>
      </c>
      <c r="FF33" s="30">
        <f>ENERGY_PRICING!FH$19*(1+INDEX(DA_LMP_Basis!$C$23:$AF$35,MATCH(LMP_BY_NODE!FF$1,DA_LMP_Basis!$C$23:$C$35,0),MATCH(LMP_BY_NODE!$A33,DA_LMP_Basis!$C$23:$AF$23,0)))</f>
        <v>83.687307853544581</v>
      </c>
      <c r="FG33" s="30">
        <f>ENERGY_PRICING!FI$19*(1+INDEX(DA_LMP_Basis!$C$23:$AF$35,MATCH(LMP_BY_NODE!FG$1,DA_LMP_Basis!$C$23:$C$35,0),MATCH(LMP_BY_NODE!$A33,DA_LMP_Basis!$C$23:$AF$23,0)))</f>
        <v>61.994076330298384</v>
      </c>
      <c r="FH33" s="30">
        <f>ENERGY_PRICING!FJ$19*(1+INDEX(DA_LMP_Basis!$C$23:$AF$35,MATCH(LMP_BY_NODE!FH$1,DA_LMP_Basis!$C$23:$C$35,0),MATCH(LMP_BY_NODE!$A33,DA_LMP_Basis!$C$23:$AF$23,0)))</f>
        <v>66.637535693914941</v>
      </c>
      <c r="FI33" s="30">
        <f>ENERGY_PRICING!FK$19*(1+INDEX(DA_LMP_Basis!$C$23:$AF$35,MATCH(LMP_BY_NODE!FI$1,DA_LMP_Basis!$C$23:$C$35,0),MATCH(LMP_BY_NODE!$A33,DA_LMP_Basis!$C$23:$AF$23,0)))</f>
        <v>85.832159116890338</v>
      </c>
      <c r="FJ33" s="30">
        <f>ENERGY_PRICING!FL$19*(1+INDEX(DA_LMP_Basis!$C$23:$AF$35,MATCH(LMP_BY_NODE!FJ$1,DA_LMP_Basis!$C$23:$C$35,0),MATCH(LMP_BY_NODE!$A33,DA_LMP_Basis!$C$23:$AF$23,0)))</f>
        <v>87.070679392773044</v>
      </c>
      <c r="FK33" s="30">
        <f>ENERGY_PRICING!FM$19*(1+INDEX(DA_LMP_Basis!$C$23:$AF$35,MATCH(LMP_BY_NODE!FK$1,DA_LMP_Basis!$C$23:$C$35,0),MATCH(LMP_BY_NODE!$A33,DA_LMP_Basis!$C$23:$AF$23,0)))</f>
        <v>58.863031170746417</v>
      </c>
      <c r="FL33" s="30">
        <f>ENERGY_PRICING!FN$19*(1+INDEX(DA_LMP_Basis!$C$23:$AF$35,MATCH(LMP_BY_NODE!FL$1,DA_LMP_Basis!$C$23:$C$35,0),MATCH(LMP_BY_NODE!$A33,DA_LMP_Basis!$C$23:$AF$23,0)))</f>
        <v>58.999633951344833</v>
      </c>
      <c r="FM33" s="30">
        <f>ENERGY_PRICING!FO$19*(1+INDEX(DA_LMP_Basis!$C$23:$AF$35,MATCH(LMP_BY_NODE!FM$1,DA_LMP_Basis!$C$23:$C$35,0),MATCH(LMP_BY_NODE!$A33,DA_LMP_Basis!$C$23:$AF$23,0)))</f>
        <v>87.783432656961466</v>
      </c>
      <c r="FN33" s="30">
        <f>ENERGY_PRICING!FP$19*(1+INDEX(DA_LMP_Basis!$C$23:$AF$35,MATCH(LMP_BY_NODE!FN$1,DA_LMP_Basis!$C$23:$C$35,0),MATCH(LMP_BY_NODE!$A33,DA_LMP_Basis!$C$23:$AF$23,0)))</f>
        <v>131.87625299457912</v>
      </c>
      <c r="FO33" s="30">
        <f>ENERGY_PRICING!FQ$19*(1+INDEX(DA_LMP_Basis!$C$23:$AF$35,MATCH(LMP_BY_NODE!FO$1,DA_LMP_Basis!$C$23:$C$35,0),MATCH(LMP_BY_NODE!$A33,DA_LMP_Basis!$C$23:$AF$23,0)))</f>
        <v>231.56342818989216</v>
      </c>
      <c r="FP33" s="30">
        <f>ENERGY_PRICING!FR$19*(1+INDEX(DA_LMP_Basis!$C$23:$AF$35,MATCH(LMP_BY_NODE!FP$1,DA_LMP_Basis!$C$23:$C$35,0),MATCH(LMP_BY_NODE!$A33,DA_LMP_Basis!$C$23:$AF$23,0)))</f>
        <v>210.31579004593931</v>
      </c>
      <c r="FQ33" s="30">
        <f>ENERGY_PRICING!FS$19*(1+INDEX(DA_LMP_Basis!$C$23:$AF$35,MATCH(LMP_BY_NODE!FQ$1,DA_LMP_Basis!$C$23:$C$35,0),MATCH(LMP_BY_NODE!$A33,DA_LMP_Basis!$C$23:$AF$23,0)))</f>
        <v>118.39715120918171</v>
      </c>
      <c r="FR33" s="30">
        <f>ENERGY_PRICING!FT$19*(1+INDEX(DA_LMP_Basis!$C$23:$AF$35,MATCH(LMP_BY_NODE!FR$1,DA_LMP_Basis!$C$23:$C$35,0),MATCH(LMP_BY_NODE!$A33,DA_LMP_Basis!$C$23:$AF$23,0)))</f>
        <v>84.180877593782981</v>
      </c>
      <c r="FS33" s="30">
        <f>ENERGY_PRICING!FU$19*(1+INDEX(DA_LMP_Basis!$C$23:$AF$35,MATCH(LMP_BY_NODE!FS$1,DA_LMP_Basis!$C$23:$C$35,0),MATCH(LMP_BY_NODE!$A33,DA_LMP_Basis!$C$23:$AF$23,0)))</f>
        <v>62.359704057315398</v>
      </c>
      <c r="FT33" s="30">
        <f>ENERGY_PRICING!FV$19*(1+INDEX(DA_LMP_Basis!$C$23:$AF$35,MATCH(LMP_BY_NODE!FT$1,DA_LMP_Basis!$C$23:$C$35,0),MATCH(LMP_BY_NODE!$A33,DA_LMP_Basis!$C$23:$AF$23,0)))</f>
        <v>67.030549545431498</v>
      </c>
      <c r="FU33" s="30">
        <f>ENERGY_PRICING!FW$19*(1+INDEX(DA_LMP_Basis!$C$23:$AF$35,MATCH(LMP_BY_NODE!FU$1,DA_LMP_Basis!$C$23:$C$35,0),MATCH(LMP_BY_NODE!$A33,DA_LMP_Basis!$C$23:$AF$23,0)))</f>
        <v>86.338378728513689</v>
      </c>
      <c r="FV33" s="30">
        <f>ENERGY_PRICING!FX$19*(1+INDEX(DA_LMP_Basis!$C$23:$AF$35,MATCH(LMP_BY_NODE!FV$1,DA_LMP_Basis!$C$23:$C$35,0),MATCH(LMP_BY_NODE!$A33,DA_LMP_Basis!$C$23:$AF$23,0)))</f>
        <v>87.584203530572765</v>
      </c>
      <c r="FW33" s="30">
        <f>ENERGY_PRICING!FY$19*(1+INDEX(DA_LMP_Basis!$C$23:$AF$35,MATCH(LMP_BY_NODE!FW$1,DA_LMP_Basis!$C$23:$C$35,0),MATCH(LMP_BY_NODE!$A33,DA_LMP_Basis!$C$23:$AF$23,0)))</f>
        <v>59.210192666912995</v>
      </c>
      <c r="FX33" s="30">
        <f>ENERGY_PRICING!FZ$19*(1+INDEX(DA_LMP_Basis!$C$23:$AF$35,MATCH(LMP_BY_NODE!FX$1,DA_LMP_Basis!$C$23:$C$35,0),MATCH(LMP_BY_NODE!$A33,DA_LMP_Basis!$C$23:$AF$23,0)))</f>
        <v>59.347601101327569</v>
      </c>
      <c r="FY33" s="30">
        <f>ENERGY_PRICING!GA$19*(1+INDEX(DA_LMP_Basis!$C$23:$AF$35,MATCH(LMP_BY_NODE!FY$1,DA_LMP_Basis!$C$23:$C$35,0),MATCH(LMP_BY_NODE!$A33,DA_LMP_Basis!$C$23:$AF$23,0)))</f>
        <v>87.977562754753109</v>
      </c>
      <c r="FZ33" s="30">
        <f>ENERGY_PRICING!GB$19*(1+INDEX(DA_LMP_Basis!$C$23:$AF$35,MATCH(LMP_BY_NODE!FZ$1,DA_LMP_Basis!$C$23:$C$35,0),MATCH(LMP_BY_NODE!$A33,DA_LMP_Basis!$C$23:$AF$23,0)))</f>
        <v>132.15111566559074</v>
      </c>
      <c r="GA33" s="30">
        <f>ENERGY_PRICING!GC$19*(1+INDEX(DA_LMP_Basis!$C$23:$AF$35,MATCH(LMP_BY_NODE!GA$1,DA_LMP_Basis!$C$23:$C$35,0),MATCH(LMP_BY_NODE!$A33,DA_LMP_Basis!$C$23:$AF$23,0)))</f>
        <v>232.49000087750085</v>
      </c>
      <c r="GB33" s="30">
        <f>ENERGY_PRICING!GD$19*(1+INDEX(DA_LMP_Basis!$C$23:$AF$35,MATCH(LMP_BY_NODE!GB$1,DA_LMP_Basis!$C$23:$C$35,0),MATCH(LMP_BY_NODE!$A33,DA_LMP_Basis!$C$23:$AF$23,0)))</f>
        <v>211.15734291269686</v>
      </c>
      <c r="GC33" s="30">
        <f>ENERGY_PRICING!GE$19*(1+INDEX(DA_LMP_Basis!$C$23:$AF$35,MATCH(LMP_BY_NODE!GC$1,DA_LMP_Basis!$C$23:$C$35,0),MATCH(LMP_BY_NODE!$A33,DA_LMP_Basis!$C$23:$AF$23,0)))</f>
        <v>119.38869024739768</v>
      </c>
      <c r="GD33" s="30">
        <f>ENERGY_PRICING!GF$19*(1+INDEX(DA_LMP_Basis!$C$23:$AF$35,MATCH(LMP_BY_NODE!GD$1,DA_LMP_Basis!$C$23:$C$35,0),MATCH(LMP_BY_NODE!$A33,DA_LMP_Basis!$C$23:$AF$23,0)))</f>
        <v>85.711864702143231</v>
      </c>
      <c r="GE33" s="30">
        <f>ENERGY_PRICING!GG$19*(1+INDEX(DA_LMP_Basis!$C$23:$AF$35,MATCH(LMP_BY_NODE!GE$1,DA_LMP_Basis!$C$23:$C$35,0),MATCH(LMP_BY_NODE!$A33,DA_LMP_Basis!$C$23:$AF$23,0)))</f>
        <v>63.493832207577896</v>
      </c>
      <c r="GF33" s="30">
        <f>ENERGY_PRICING!GH$19*(1+INDEX(DA_LMP_Basis!$C$23:$AF$35,MATCH(LMP_BY_NODE!GF$1,DA_LMP_Basis!$C$23:$C$35,0),MATCH(LMP_BY_NODE!$A33,DA_LMP_Basis!$C$23:$AF$23,0)))</f>
        <v>68.249625779295059</v>
      </c>
      <c r="GG33" s="30">
        <f>ENERGY_PRICING!GI$19*(1+INDEX(DA_LMP_Basis!$C$23:$AF$35,MATCH(LMP_BY_NODE!GG$1,DA_LMP_Basis!$C$23:$C$35,0),MATCH(LMP_BY_NODE!$A33,DA_LMP_Basis!$C$23:$AF$23,0)))</f>
        <v>87.908604040584351</v>
      </c>
      <c r="GH33" s="30">
        <f>ENERGY_PRICING!GJ$19*(1+INDEX(DA_LMP_Basis!$C$23:$AF$35,MATCH(LMP_BY_NODE!GH$1,DA_LMP_Basis!$C$23:$C$35,0),MATCH(LMP_BY_NODE!$A33,DA_LMP_Basis!$C$23:$AF$23,0)))</f>
        <v>89.17708650274092</v>
      </c>
      <c r="GI33" s="30">
        <f>ENERGY_PRICING!GK$19*(1+INDEX(DA_LMP_Basis!$C$23:$AF$35,MATCH(LMP_BY_NODE!GI$1,DA_LMP_Basis!$C$23:$C$35,0),MATCH(LMP_BY_NODE!$A33,DA_LMP_Basis!$C$23:$AF$23,0)))</f>
        <v>60.287041046826602</v>
      </c>
      <c r="GJ33" s="30">
        <f>ENERGY_PRICING!GL$19*(1+INDEX(DA_LMP_Basis!$C$23:$AF$35,MATCH(LMP_BY_NODE!GJ$1,DA_LMP_Basis!$C$23:$C$35,0),MATCH(LMP_BY_NODE!$A33,DA_LMP_Basis!$C$23:$AF$23,0)))</f>
        <v>60.426948511278425</v>
      </c>
      <c r="GK33" s="30">
        <f>ENERGY_PRICING!GM$19*(1+INDEX(DA_LMP_Basis!$C$23:$AF$35,MATCH(LMP_BY_NODE!GK$1,DA_LMP_Basis!$C$23:$C$35,0),MATCH(LMP_BY_NODE!$A33,DA_LMP_Basis!$C$23:$AF$23,0)))</f>
        <v>88.579728270248822</v>
      </c>
      <c r="GL33" s="30">
        <f>ENERGY_PRICING!GN$19*(1+INDEX(DA_LMP_Basis!$C$23:$AF$35,MATCH(LMP_BY_NODE!GL$1,DA_LMP_Basis!$C$23:$C$35,0),MATCH(LMP_BY_NODE!$A33,DA_LMP_Basis!$C$23:$AF$23,0)))</f>
        <v>133.00370279073556</v>
      </c>
      <c r="GM33" s="30">
        <f>ENERGY_PRICING!GO$19*(1+INDEX(DA_LMP_Basis!$C$23:$AF$35,MATCH(LMP_BY_NODE!GM$1,DA_LMP_Basis!$C$23:$C$35,0),MATCH(LMP_BY_NODE!$A33,DA_LMP_Basis!$C$23:$AF$23,0)))</f>
        <v>233.79356982489867</v>
      </c>
      <c r="GN33" s="30">
        <f>ENERGY_PRICING!GP$19*(1+INDEX(DA_LMP_Basis!$C$23:$AF$35,MATCH(LMP_BY_NODE!GN$1,DA_LMP_Basis!$C$23:$C$35,0),MATCH(LMP_BY_NODE!$A33,DA_LMP_Basis!$C$23:$AF$23,0)))</f>
        <v>212.34129987513438</v>
      </c>
      <c r="GO33" s="30">
        <f>ENERGY_PRICING!GQ$19*(1+INDEX(DA_LMP_Basis!$C$23:$AF$35,MATCH(LMP_BY_NODE!GO$1,DA_LMP_Basis!$C$23:$C$35,0),MATCH(LMP_BY_NODE!$A33,DA_LMP_Basis!$C$23:$AF$23,0)))</f>
        <v>120.78365851878812</v>
      </c>
      <c r="GP33" s="30">
        <f>ENERGY_PRICING!GR$19*(1+INDEX(DA_LMP_Basis!$C$23:$AF$35,MATCH(LMP_BY_NODE!GP$1,DA_LMP_Basis!$C$23:$C$35,0),MATCH(LMP_BY_NODE!$A33,DA_LMP_Basis!$C$23:$AF$23,0)))</f>
        <v>87.865767229181415</v>
      </c>
      <c r="GQ33" s="30">
        <f>ENERGY_PRICING!GS$19*(1+INDEX(DA_LMP_Basis!$C$23:$AF$35,MATCH(LMP_BY_NODE!GQ$1,DA_LMP_Basis!$C$23:$C$35,0),MATCH(LMP_BY_NODE!$A33,DA_LMP_Basis!$C$23:$AF$23,0)))</f>
        <v>65.089405073930678</v>
      </c>
      <c r="GR33" s="30">
        <f>ENERGY_PRICING!GT$19*(1+INDEX(DA_LMP_Basis!$C$23:$AF$35,MATCH(LMP_BY_NODE!GR$1,DA_LMP_Basis!$C$23:$C$35,0),MATCH(LMP_BY_NODE!$A33,DA_LMP_Basis!$C$23:$AF$23,0)))</f>
        <v>69.964709705496915</v>
      </c>
      <c r="GS33" s="30">
        <f>ENERGY_PRICING!GU$19*(1+INDEX(DA_LMP_Basis!$C$23:$AF$35,MATCH(LMP_BY_NODE!GS$1,DA_LMP_Basis!$C$23:$C$35,0),MATCH(LMP_BY_NODE!$A33,DA_LMP_Basis!$C$23:$AF$23,0)))</f>
        <v>90.117709688319479</v>
      </c>
      <c r="GT33" s="30">
        <f>ENERGY_PRICING!GV$19*(1+INDEX(DA_LMP_Basis!$C$23:$AF$35,MATCH(LMP_BY_NODE!GT$1,DA_LMP_Basis!$C$23:$C$35,0),MATCH(LMP_BY_NODE!$A33,DA_LMP_Basis!$C$23:$AF$23,0)))</f>
        <v>91.418068572605435</v>
      </c>
      <c r="GU33" s="30">
        <f>ENERGY_PRICING!GW$19*(1+INDEX(DA_LMP_Basis!$C$23:$AF$35,MATCH(LMP_BY_NODE!GU$1,DA_LMP_Basis!$C$23:$C$35,0),MATCH(LMP_BY_NODE!$A33,DA_LMP_Basis!$C$23:$AF$23,0)))</f>
        <v>61.802028621880112</v>
      </c>
      <c r="GV33" s="30">
        <f>ENERGY_PRICING!GX$19*(1+INDEX(DA_LMP_Basis!$C$23:$AF$35,MATCH(LMP_BY_NODE!GV$1,DA_LMP_Basis!$C$23:$C$35,0),MATCH(LMP_BY_NODE!$A33,DA_LMP_Basis!$C$23:$AF$23,0)))</f>
        <v>61.945451901117686</v>
      </c>
      <c r="GW33" s="30">
        <f>ENERGY_PRICING!GY$19*(1+INDEX(DA_LMP_Basis!$C$23:$AF$35,MATCH(LMP_BY_NODE!GW$1,DA_LMP_Basis!$C$23:$C$35,0),MATCH(LMP_BY_NODE!$A33,DA_LMP_Basis!$C$23:$AF$23,0)))</f>
        <v>89.42689792859467</v>
      </c>
      <c r="GX33" s="30">
        <f>ENERGY_PRICING!GZ$19*(1+INDEX(DA_LMP_Basis!$C$23:$AF$35,MATCH(LMP_BY_NODE!GX$1,DA_LMP_Basis!$C$23:$C$35,0),MATCH(LMP_BY_NODE!$A33,DA_LMP_Basis!$C$23:$AF$23,0)))</f>
        <v>134.20318353968611</v>
      </c>
      <c r="GY33" s="30">
        <f>ENERGY_PRICING!HA$19*(1+INDEX(DA_LMP_Basis!$C$23:$AF$35,MATCH(LMP_BY_NODE!GY$1,DA_LMP_Basis!$C$23:$C$35,0),MATCH(LMP_BY_NODE!$A33,DA_LMP_Basis!$C$23:$AF$23,0)))</f>
        <v>235.60185249129808</v>
      </c>
      <c r="GZ33" s="30">
        <f>ENERGY_PRICING!HB$19*(1+INDEX(DA_LMP_Basis!$C$23:$AF$35,MATCH(LMP_BY_NODE!GZ$1,DA_LMP_Basis!$C$23:$C$35,0),MATCH(LMP_BY_NODE!$A33,DA_LMP_Basis!$C$23:$AF$23,0)))</f>
        <v>213.98365938148223</v>
      </c>
      <c r="HA33" s="30">
        <f>ENERGY_PRICING!HC$19*(1+INDEX(DA_LMP_Basis!$C$23:$AF$35,MATCH(LMP_BY_NODE!HA$1,DA_LMP_Basis!$C$23:$C$35,0),MATCH(LMP_BY_NODE!$A33,DA_LMP_Basis!$C$23:$AF$23,0)))</f>
        <v>122.71872835177847</v>
      </c>
      <c r="HB33" s="30">
        <f>ENERGY_PRICING!HD$19*(1+INDEX(DA_LMP_Basis!$C$23:$AF$35,MATCH(LMP_BY_NODE!HB$1,DA_LMP_Basis!$C$23:$C$35,0),MATCH(LMP_BY_NODE!$A33,DA_LMP_Basis!$C$23:$AF$23,0)))</f>
        <v>90.853614256783587</v>
      </c>
      <c r="HC33" s="30">
        <f>ENERGY_PRICING!HE$19*(1+INDEX(DA_LMP_Basis!$C$23:$AF$35,MATCH(LMP_BY_NODE!HC$1,DA_LMP_Basis!$C$23:$C$35,0),MATCH(LMP_BY_NODE!$A33,DA_LMP_Basis!$C$23:$AF$23,0)))</f>
        <v>67.302749264863195</v>
      </c>
      <c r="HD33" s="30">
        <f>ENERGY_PRICING!HF$19*(1+INDEX(DA_LMP_Basis!$C$23:$AF$35,MATCH(LMP_BY_NODE!HD$1,DA_LMP_Basis!$C$23:$C$35,0),MATCH(LMP_BY_NODE!$A33,DA_LMP_Basis!$C$23:$AF$23,0)))</f>
        <v>72.343837055348274</v>
      </c>
      <c r="HE33" s="30">
        <f>ENERGY_PRICING!HG$19*(1+INDEX(DA_LMP_Basis!$C$23:$AF$35,MATCH(LMP_BY_NODE!HE$1,DA_LMP_Basis!$C$23:$C$35,0),MATCH(LMP_BY_NODE!$A33,DA_LMP_Basis!$C$23:$AF$23,0)))</f>
        <v>93.182133291703622</v>
      </c>
      <c r="HF33" s="30">
        <f>ENERGY_PRICING!HH$19*(1+INDEX(DA_LMP_Basis!$C$23:$AF$35,MATCH(LMP_BY_NODE!HF$1,DA_LMP_Basis!$C$23:$C$35,0),MATCH(LMP_BY_NODE!$A33,DA_LMP_Basis!$C$23:$AF$23,0)))</f>
        <v>94.526710459739334</v>
      </c>
      <c r="HG33" s="30">
        <f>ENERGY_PRICING!HI$19*(1+INDEX(DA_LMP_Basis!$C$23:$AF$35,MATCH(LMP_BY_NODE!HG$1,DA_LMP_Basis!$C$23:$C$35,0),MATCH(LMP_BY_NODE!$A33,DA_LMP_Basis!$C$23:$AF$23,0)))</f>
        <v>63.903586638622066</v>
      </c>
      <c r="HH33" s="30">
        <f>ENERGY_PRICING!HJ$19*(1+INDEX(DA_LMP_Basis!$C$23:$AF$35,MATCH(LMP_BY_NODE!HH$1,DA_LMP_Basis!$C$23:$C$35,0),MATCH(LMP_BY_NODE!$A33,DA_LMP_Basis!$C$23:$AF$23,0)))</f>
        <v>64.051886980133972</v>
      </c>
      <c r="HI33" s="30">
        <f>ENERGY_PRICING!HK$19*(1+INDEX(DA_LMP_Basis!$C$23:$AF$35,MATCH(LMP_BY_NODE!HI$1,DA_LMP_Basis!$C$23:$C$35,0),MATCH(LMP_BY_NODE!$A33,DA_LMP_Basis!$C$23:$AF$23,0)))</f>
        <v>90.602073366567751</v>
      </c>
      <c r="HJ33" s="30">
        <f>ENERGY_PRICING!HL$19*(1+INDEX(DA_LMP_Basis!$C$23:$AF$35,MATCH(LMP_BY_NODE!HJ$1,DA_LMP_Basis!$C$23:$C$35,0),MATCH(LMP_BY_NODE!$A33,DA_LMP_Basis!$C$23:$AF$23,0)))</f>
        <v>135.8670773071288</v>
      </c>
      <c r="HK33" s="30">
        <f>ENERGY_PRICING!HM$19*(1+INDEX(DA_LMP_Basis!$C$23:$AF$35,MATCH(LMP_BY_NODE!HK$1,DA_LMP_Basis!$C$23:$C$35,0),MATCH(LMP_BY_NODE!$A33,DA_LMP_Basis!$C$23:$AF$23,0)))</f>
        <v>237.30724004509392</v>
      </c>
      <c r="HL33" s="30">
        <f>ENERGY_PRICING!HN$19*(1+INDEX(DA_LMP_Basis!$C$23:$AF$35,MATCH(LMP_BY_NODE!HL$1,DA_LMP_Basis!$C$23:$C$35,0),MATCH(LMP_BY_NODE!$A33,DA_LMP_Basis!$C$23:$AF$23,0)))</f>
        <v>215.53256515436172</v>
      </c>
      <c r="HM33" s="30">
        <f>ENERGY_PRICING!HO$19*(1+INDEX(DA_LMP_Basis!$C$23:$AF$35,MATCH(LMP_BY_NODE!HM$1,DA_LMP_Basis!$C$23:$C$35,0),MATCH(LMP_BY_NODE!$A33,DA_LMP_Basis!$C$23:$AF$23,0)))</f>
        <v>124.5436886139251</v>
      </c>
      <c r="HN33" s="30">
        <f>ENERGY_PRICING!HP$19*(1+INDEX(DA_LMP_Basis!$C$23:$AF$35,MATCH(LMP_BY_NODE!HN$1,DA_LMP_Basis!$C$23:$C$35,0),MATCH(LMP_BY_NODE!$A33,DA_LMP_Basis!$C$23:$AF$23,0)))</f>
        <v>93.671446462002095</v>
      </c>
      <c r="HO33" s="30">
        <f>ENERGY_PRICING!HQ$19*(1+INDEX(DA_LMP_Basis!$C$23:$AF$35,MATCH(LMP_BY_NODE!HO$1,DA_LMP_Basis!$C$23:$C$35,0),MATCH(LMP_BY_NODE!$A33,DA_LMP_Basis!$C$23:$AF$23,0)))</f>
        <v>69.39014948476273</v>
      </c>
      <c r="HP33" s="30">
        <f>ENERGY_PRICING!HR$19*(1+INDEX(DA_LMP_Basis!$C$23:$AF$35,MATCH(LMP_BY_NODE!HP$1,DA_LMP_Basis!$C$23:$C$35,0),MATCH(LMP_BY_NODE!$A33,DA_LMP_Basis!$C$23:$AF$23,0)))</f>
        <v>74.587587021392352</v>
      </c>
      <c r="HQ33" s="30">
        <f>ENERGY_PRICING!HS$19*(1+INDEX(DA_LMP_Basis!$C$23:$AF$35,MATCH(LMP_BY_NODE!HQ$1,DA_LMP_Basis!$C$23:$C$35,0),MATCH(LMP_BY_NODE!$A33,DA_LMP_Basis!$C$23:$AF$23,0)))</f>
        <v>96.072184703397696</v>
      </c>
      <c r="HR33" s="30">
        <f>ENERGY_PRICING!HT$19*(1+INDEX(DA_LMP_Basis!$C$23:$AF$35,MATCH(LMP_BY_NODE!HR$1,DA_LMP_Basis!$C$23:$C$35,0),MATCH(LMP_BY_NODE!$A33,DA_LMP_Basis!$C$23:$AF$23,0)))</f>
        <v>97.458464041209339</v>
      </c>
      <c r="HS33" s="30">
        <f>ENERGY_PRICING!HU$19*(1+INDEX(DA_LMP_Basis!$C$23:$AF$35,MATCH(LMP_BY_NODE!HS$1,DA_LMP_Basis!$C$23:$C$35,0),MATCH(LMP_BY_NODE!$A33,DA_LMP_Basis!$C$23:$AF$23,0)))</f>
        <v>65.885561554340242</v>
      </c>
      <c r="HT33" s="30">
        <f>ENERGY_PRICING!HV$19*(1+INDEX(DA_LMP_Basis!$C$23:$AF$35,MATCH(LMP_BY_NODE!HT$1,DA_LMP_Basis!$C$23:$C$35,0),MATCH(LMP_BY_NODE!$A33,DA_LMP_Basis!$C$23:$AF$23,0)))</f>
        <v>66.038461442956319</v>
      </c>
      <c r="HU33" s="30">
        <f>ENERGY_PRICING!HW$19*(1+INDEX(DA_LMP_Basis!$C$23:$AF$35,MATCH(LMP_BY_NODE!HU$1,DA_LMP_Basis!$C$23:$C$35,0),MATCH(LMP_BY_NODE!$A33,DA_LMP_Basis!$C$23:$AF$23,0)))</f>
        <v>91.710378833785654</v>
      </c>
      <c r="HV33" s="30">
        <f>ENERGY_PRICING!HX$19*(1+INDEX(DA_LMP_Basis!$C$23:$AF$35,MATCH(LMP_BY_NODE!HV$1,DA_LMP_Basis!$C$23:$C$35,0),MATCH(LMP_BY_NODE!$A33,DA_LMP_Basis!$C$23:$AF$23,0)))</f>
        <v>137.43629199604982</v>
      </c>
      <c r="HW33" s="30">
        <f>ENERGY_PRICING!HY$19*(1+INDEX(DA_LMP_Basis!$C$23:$AF$35,MATCH(LMP_BY_NODE!HW$1,DA_LMP_Basis!$C$23:$C$35,0),MATCH(LMP_BY_NODE!$A33,DA_LMP_Basis!$C$23:$AF$23,0)))</f>
        <v>239.04781640823211</v>
      </c>
      <c r="HX33" s="30">
        <f>ENERGY_PRICING!HZ$19*(1+INDEX(DA_LMP_Basis!$C$23:$AF$35,MATCH(LMP_BY_NODE!HX$1,DA_LMP_Basis!$C$23:$C$35,0),MATCH(LMP_BY_NODE!$A33,DA_LMP_Basis!$C$23:$AF$23,0)))</f>
        <v>217.11343090596262</v>
      </c>
      <c r="HY33" s="30">
        <f>ENERGY_PRICING!IA$19*(1+INDEX(DA_LMP_Basis!$C$23:$AF$35,MATCH(LMP_BY_NODE!HY$1,DA_LMP_Basis!$C$23:$C$35,0),MATCH(LMP_BY_NODE!$A33,DA_LMP_Basis!$C$23:$AF$23,0)))</f>
        <v>126.40630493763913</v>
      </c>
      <c r="HZ33" s="30">
        <f>ENERGY_PRICING!IB$19*(1+INDEX(DA_LMP_Basis!$C$23:$AF$35,MATCH(LMP_BY_NODE!HZ$1,DA_LMP_Basis!$C$23:$C$35,0),MATCH(LMP_BY_NODE!$A33,DA_LMP_Basis!$C$23:$AF$23,0)))</f>
        <v>96.547421556798611</v>
      </c>
      <c r="IA33" s="30">
        <f>ENERGY_PRICING!IC$19*(1+INDEX(DA_LMP_Basis!$C$23:$AF$35,MATCH(LMP_BY_NODE!IA$1,DA_LMP_Basis!$C$23:$C$35,0),MATCH(LMP_BY_NODE!$A33,DA_LMP_Basis!$C$23:$AF$23,0)))</f>
        <v>71.520620928089258</v>
      </c>
      <c r="IB33" s="30">
        <f>ENERGY_PRICING!ID$19*(1+INDEX(DA_LMP_Basis!$C$23:$AF$35,MATCH(LMP_BY_NODE!IB$1,DA_LMP_Basis!$C$23:$C$35,0),MATCH(LMP_BY_NODE!$A33,DA_LMP_Basis!$C$23:$AF$23,0)))</f>
        <v>76.877634317091037</v>
      </c>
      <c r="IC33" s="30">
        <f>ENERGY_PRICING!IE$19*(1+INDEX(DA_LMP_Basis!$C$23:$AF$35,MATCH(LMP_BY_NODE!IC$1,DA_LMP_Basis!$C$23:$C$35,0),MATCH(LMP_BY_NODE!$A33,DA_LMP_Basis!$C$23:$AF$23,0)))</f>
        <v>99.021869169108854</v>
      </c>
      <c r="ID33" s="30">
        <f>ENERGY_PRICING!IF$19*(1+INDEX(DA_LMP_Basis!$C$23:$AF$35,MATCH(LMP_BY_NODE!ID$1,DA_LMP_Basis!$C$23:$C$35,0),MATCH(LMP_BY_NODE!$A33,DA_LMP_Basis!$C$23:$AF$23,0)))</f>
        <v>100.45071115541759</v>
      </c>
      <c r="IE33" s="30">
        <f>ENERGY_PRICING!IG$19*(1+INDEX(DA_LMP_Basis!$C$23:$AF$35,MATCH(LMP_BY_NODE!IE$1,DA_LMP_Basis!$C$23:$C$35,0),MATCH(LMP_BY_NODE!$A33,DA_LMP_Basis!$C$23:$AF$23,0)))</f>
        <v>67.908432357491876</v>
      </c>
      <c r="IF33" s="30">
        <f>ENERGY_PRICING!IH$19*(1+INDEX(DA_LMP_Basis!$C$23:$AF$35,MATCH(LMP_BY_NODE!IF$1,DA_LMP_Basis!$C$23:$C$35,0),MATCH(LMP_BY_NODE!$A33,DA_LMP_Basis!$C$23:$AF$23,0)))</f>
        <v>68.066026699842425</v>
      </c>
      <c r="IG33" s="30">
        <f>ENERGY_PRICING!II$19*(1+INDEX(DA_LMP_Basis!$C$23:$AF$35,MATCH(LMP_BY_NODE!IG$1,DA_LMP_Basis!$C$23:$C$35,0),MATCH(LMP_BY_NODE!$A33,DA_LMP_Basis!$C$23:$AF$23,0)))</f>
        <v>92.841552973694519</v>
      </c>
      <c r="IH33" s="30">
        <f>ENERGY_PRICING!IJ$19*(1+INDEX(DA_LMP_Basis!$C$23:$AF$35,MATCH(LMP_BY_NODE!IH$1,DA_LMP_Basis!$C$23:$C$35,0),MATCH(LMP_BY_NODE!$A33,DA_LMP_Basis!$C$23:$AF$23,0)))</f>
        <v>139.03788571599094</v>
      </c>
      <c r="II33" s="30">
        <f>ENERGY_PRICING!IK$19*(1+INDEX(DA_LMP_Basis!$C$23:$AF$35,MATCH(LMP_BY_NODE!II$1,DA_LMP_Basis!$C$23:$C$35,0),MATCH(LMP_BY_NODE!$A33,DA_LMP_Basis!$C$23:$AF$23,0)))</f>
        <v>239.84616595551938</v>
      </c>
      <c r="IJ33" s="30">
        <f>ENERGY_PRICING!IL$19*(1+INDEX(DA_LMP_Basis!$C$23:$AF$35,MATCH(LMP_BY_NODE!IJ$1,DA_LMP_Basis!$C$23:$C$35,0),MATCH(LMP_BY_NODE!$A33,DA_LMP_Basis!$C$23:$AF$23,0)))</f>
        <v>217.83852604332105</v>
      </c>
      <c r="IK33" s="30">
        <f>ENERGY_PRICING!IM$19*(1+INDEX(DA_LMP_Basis!$C$23:$AF$35,MATCH(LMP_BY_NODE!IK$1,DA_LMP_Basis!$C$23:$C$35,0),MATCH(LMP_BY_NODE!$A33,DA_LMP_Basis!$C$23:$AF$23,0)))</f>
        <v>127.26063051064989</v>
      </c>
      <c r="IL33" s="30">
        <f>ENERGY_PRICING!IN$19*(1+INDEX(DA_LMP_Basis!$C$23:$AF$35,MATCH(LMP_BY_NODE!IL$1,DA_LMP_Basis!$C$23:$C$35,0),MATCH(LMP_BY_NODE!$A33,DA_LMP_Basis!$C$23:$AF$23,0)))</f>
        <v>97.866544040342291</v>
      </c>
      <c r="IM33" s="30">
        <f>ENERGY_PRICING!IO$19*(1+INDEX(DA_LMP_Basis!$C$23:$AF$35,MATCH(LMP_BY_NODE!IM$1,DA_LMP_Basis!$C$23:$C$35,0),MATCH(LMP_BY_NODE!$A33,DA_LMP_Basis!$C$23:$AF$23,0)))</f>
        <v>72.497803514449117</v>
      </c>
      <c r="IN33" s="30">
        <f>ENERGY_PRICING!IP$19*(1+INDEX(DA_LMP_Basis!$C$23:$AF$35,MATCH(LMP_BY_NODE!IN$1,DA_LMP_Basis!$C$23:$C$35,0),MATCH(LMP_BY_NODE!$A33,DA_LMP_Basis!$C$23:$AF$23,0)))</f>
        <v>77.928009503440933</v>
      </c>
      <c r="IO33" s="30">
        <f>ENERGY_PRICING!IQ$19*(1+INDEX(DA_LMP_Basis!$C$23:$AF$35,MATCH(LMP_BY_NODE!IO$1,DA_LMP_Basis!$C$23:$C$35,0),MATCH(LMP_BY_NODE!$A33,DA_LMP_Basis!$C$23:$AF$23,0)))</f>
        <v>100.37479990384264</v>
      </c>
      <c r="IP33" s="30">
        <f>ENERGY_PRICING!IR$19*(1+INDEX(DA_LMP_Basis!$C$23:$AF$35,MATCH(LMP_BY_NODE!IP$1,DA_LMP_Basis!$C$23:$C$35,0),MATCH(LMP_BY_NODE!$A33,DA_LMP_Basis!$C$23:$AF$23,0)))</f>
        <v>101.82316408514302</v>
      </c>
      <c r="IQ33" s="30">
        <f>ENERGY_PRICING!IS$19*(1+INDEX(DA_LMP_Basis!$C$23:$AF$35,MATCH(LMP_BY_NODE!IQ$1,DA_LMP_Basis!$C$23:$C$35,0),MATCH(LMP_BY_NODE!$A33,DA_LMP_Basis!$C$23:$AF$23,0)))</f>
        <v>68.836261796129705</v>
      </c>
      <c r="IR33" s="30">
        <f>ENERGY_PRICING!IT$19*(1+INDEX(DA_LMP_Basis!$C$23:$AF$35,MATCH(LMP_BY_NODE!IR$1,DA_LMP_Basis!$C$23:$C$35,0),MATCH(LMP_BY_NODE!$A33,DA_LMP_Basis!$C$23:$AF$23,0)))</f>
        <v>68.996009341920811</v>
      </c>
      <c r="IS33" s="30">
        <f>ENERGY_PRICING!IU$19*(1+INDEX(DA_LMP_Basis!$C$23:$AF$35,MATCH(LMP_BY_NODE!IS$1,DA_LMP_Basis!$C$23:$C$35,0),MATCH(LMP_BY_NODE!$A33,DA_LMP_Basis!$C$23:$AF$23,0)))</f>
        <v>93.360388217941505</v>
      </c>
      <c r="IT33" s="30">
        <f>ENERGY_PRICING!IV$19*(1+INDEX(DA_LMP_Basis!$C$23:$AF$35,MATCH(LMP_BY_NODE!IT$1,DA_LMP_Basis!$C$23:$C$35,0),MATCH(LMP_BY_NODE!$A33,DA_LMP_Basis!$C$23:$AF$23,0)))</f>
        <v>139.77248814328567</v>
      </c>
      <c r="IU33" s="30">
        <f>ENERGY_PRICING!IW$19*(1+INDEX(DA_LMP_Basis!$C$23:$AF$35,MATCH(LMP_BY_NODE!IU$1,DA_LMP_Basis!$C$23:$C$35,0),MATCH(LMP_BY_NODE!$A33,DA_LMP_Basis!$C$23:$AF$23,0)))</f>
        <v>240.96533718723214</v>
      </c>
      <c r="IV33" s="30">
        <f>ENERGY_PRICING!IX$19*(1+INDEX(DA_LMP_Basis!$C$23:$AF$35,MATCH(LMP_BY_NODE!IV$1,DA_LMP_Basis!$C$23:$C$35,0),MATCH(LMP_BY_NODE!$A33,DA_LMP_Basis!$C$23:$AF$23,0)))</f>
        <v>218.85500512913475</v>
      </c>
      <c r="IW33" s="30">
        <f>ENERGY_PRICING!IY$19*(1+INDEX(DA_LMP_Basis!$C$23:$AF$35,MATCH(LMP_BY_NODE!IW$1,DA_LMP_Basis!$C$23:$C$35,0),MATCH(LMP_BY_NODE!$A33,DA_LMP_Basis!$C$23:$AF$23,0)))</f>
        <v>128.45827207890659</v>
      </c>
      <c r="IX33" s="30">
        <f>ENERGY_PRICING!IZ$19*(1+INDEX(DA_LMP_Basis!$C$23:$AF$35,MATCH(LMP_BY_NODE!IX$1,DA_LMP_Basis!$C$23:$C$35,0),MATCH(LMP_BY_NODE!$A33,DA_LMP_Basis!$C$23:$AF$23,0)))</f>
        <v>99.715764021369409</v>
      </c>
      <c r="IY33" s="30">
        <f>ENERGY_PRICING!JA$19*(1+INDEX(DA_LMP_Basis!$C$23:$AF$35,MATCH(LMP_BY_NODE!IY$1,DA_LMP_Basis!$C$23:$C$35,0),MATCH(LMP_BY_NODE!$A33,DA_LMP_Basis!$C$23:$AF$23,0)))</f>
        <v>73.86767294382463</v>
      </c>
      <c r="IZ33" s="30">
        <f>ENERGY_PRICING!JB$19*(1+INDEX(DA_LMP_Basis!$C$23:$AF$35,MATCH(LMP_BY_NODE!IZ$1,DA_LMP_Basis!$C$23:$C$35,0),MATCH(LMP_BY_NODE!$A33,DA_LMP_Basis!$C$23:$AF$23,0)))</f>
        <v>79.400484430071941</v>
      </c>
      <c r="JA33" s="30">
        <f>ENERGY_PRICING!JC$19*(1+INDEX(DA_LMP_Basis!$C$23:$AF$35,MATCH(LMP_BY_NODE!JA$1,DA_LMP_Basis!$C$23:$C$35,0),MATCH(LMP_BY_NODE!$A33,DA_LMP_Basis!$C$23:$AF$23,0)))</f>
        <v>102.27141419010243</v>
      </c>
      <c r="JB33" s="30">
        <f>ENERGY_PRICING!JD$19*(1+INDEX(DA_LMP_Basis!$C$23:$AF$35,MATCH(LMP_BY_NODE!JB$1,DA_LMP_Basis!$C$23:$C$35,0),MATCH(LMP_BY_NODE!$A33,DA_LMP_Basis!$C$23:$AF$23,0)))</f>
        <v>103.74714568073335</v>
      </c>
      <c r="JC33" s="30">
        <f>ENERGY_PRICING!JE$19*(1+INDEX(DA_LMP_Basis!$C$23:$AF$35,MATCH(LMP_BY_NODE!JC$1,DA_LMP_Basis!$C$23:$C$35,0),MATCH(LMP_BY_NODE!$A33,DA_LMP_Basis!$C$23:$AF$23,0)))</f>
        <v>70.136945211292939</v>
      </c>
      <c r="JD33" s="30">
        <f>ENERGY_PRICING!JF$19*(1+INDEX(DA_LMP_Basis!$C$23:$AF$35,MATCH(LMP_BY_NODE!JD$1,DA_LMP_Basis!$C$23:$C$35,0),MATCH(LMP_BY_NODE!$A33,DA_LMP_Basis!$C$23:$AF$23,0)))</f>
        <v>70.299711238593673</v>
      </c>
      <c r="JE33" s="30">
        <f>ENERGY_PRICING!JG$19*(1+INDEX(DA_LMP_Basis!$C$23:$AF$35,MATCH(LMP_BY_NODE!JE$1,DA_LMP_Basis!$C$23:$C$35,0),MATCH(LMP_BY_NODE!$A33,DA_LMP_Basis!$C$23:$AF$23,0)))</f>
        <v>94.087720601773782</v>
      </c>
      <c r="JF33" s="30">
        <f>ENERGY_PRICING!JH$19*(1+INDEX(DA_LMP_Basis!$C$23:$AF$35,MATCH(LMP_BY_NODE!JF$1,DA_LMP_Basis!$C$23:$C$35,0),MATCH(LMP_BY_NODE!$A33,DA_LMP_Basis!$C$23:$AF$23,0)))</f>
        <v>140.80229508207356</v>
      </c>
      <c r="JG33" s="30">
        <f>ENERGY_PRICING!JI$19*(1+INDEX(DA_LMP_Basis!$C$23:$AF$35,MATCH(LMP_BY_NODE!JG$1,DA_LMP_Basis!$C$23:$C$35,0),MATCH(LMP_BY_NODE!$A33,DA_LMP_Basis!$C$23:$AF$23,0)))</f>
        <v>242.40883689193024</v>
      </c>
      <c r="JH33" s="30">
        <f>ENERGY_PRICING!JJ$19*(1+INDEX(DA_LMP_Basis!$C$23:$AF$35,MATCH(LMP_BY_NODE!JH$1,DA_LMP_Basis!$C$23:$C$35,0),MATCH(LMP_BY_NODE!$A33,DA_LMP_Basis!$C$23:$AF$23,0)))</f>
        <v>220.16605317846538</v>
      </c>
      <c r="JI33" s="30">
        <f>ENERGY_PRICING!JK$19*(1+INDEX(DA_LMP_Basis!$C$23:$AF$35,MATCH(LMP_BY_NODE!JI$1,DA_LMP_Basis!$C$23:$C$35,0),MATCH(LMP_BY_NODE!$A33,DA_LMP_Basis!$C$23:$AF$23,0)))</f>
        <v>130.0029823083386</v>
      </c>
      <c r="JJ33" s="30">
        <f>ENERGY_PRICING!JL$19*(1+INDEX(DA_LMP_Basis!$C$23:$AF$35,MATCH(LMP_BY_NODE!JJ$1,DA_LMP_Basis!$C$23:$C$35,0),MATCH(LMP_BY_NODE!$A33,DA_LMP_Basis!$C$23:$AF$23,0)))</f>
        <v>102.10087580846334</v>
      </c>
      <c r="JK33" s="30">
        <f>ENERGY_PRICING!JM$19*(1+INDEX(DA_LMP_Basis!$C$23:$AF$35,MATCH(LMP_BY_NODE!JK$1,DA_LMP_Basis!$C$23:$C$35,0),MATCH(LMP_BY_NODE!$A33,DA_LMP_Basis!$C$23:$AF$23,0)))</f>
        <v>75.634521537450794</v>
      </c>
      <c r="JL33" s="30">
        <f>ENERGY_PRICING!JN$19*(1+INDEX(DA_LMP_Basis!$C$23:$AF$35,MATCH(LMP_BY_NODE!JL$1,DA_LMP_Basis!$C$23:$C$35,0),MATCH(LMP_BY_NODE!$A33,DA_LMP_Basis!$C$23:$AF$23,0)))</f>
        <v>81.299672920214263</v>
      </c>
      <c r="JM33" s="30">
        <f>ENERGY_PRICING!JO$19*(1+INDEX(DA_LMP_Basis!$C$23:$AF$35,MATCH(LMP_BY_NODE!JM$1,DA_LMP_Basis!$C$23:$C$35,0),MATCH(LMP_BY_NODE!$A33,DA_LMP_Basis!$C$23:$AF$23,0)))</f>
        <v>104.71765484083147</v>
      </c>
      <c r="JN33" s="30">
        <f>ENERGY_PRICING!JP$19*(1+INDEX(DA_LMP_Basis!$C$23:$AF$35,MATCH(LMP_BY_NODE!JN$1,DA_LMP_Basis!$C$23:$C$35,0),MATCH(LMP_BY_NODE!$A33,DA_LMP_Basis!$C$23:$AF$23,0)))</f>
        <v>106.22868450730684</v>
      </c>
      <c r="JO33" s="30">
        <f>ENERGY_PRICING!JQ$19*(1+INDEX(DA_LMP_Basis!$C$23:$AF$35,MATCH(LMP_BY_NODE!JO$1,DA_LMP_Basis!$C$23:$C$35,0),MATCH(LMP_BY_NODE!$A33,DA_LMP_Basis!$C$23:$AF$23,0)))</f>
        <v>71.814558138155405</v>
      </c>
      <c r="JP33" s="30">
        <f>ENERGY_PRICING!JR$19*(1+INDEX(DA_LMP_Basis!$C$23:$AF$35,MATCH(LMP_BY_NODE!JP$1,DA_LMP_Basis!$C$23:$C$35,0),MATCH(LMP_BY_NODE!$A33,DA_LMP_Basis!$C$23:$AF$23,0)))</f>
        <v>71.981217383083901</v>
      </c>
      <c r="JQ33" s="30">
        <f>ENERGY_PRICING!JS$19*(1+INDEX(DA_LMP_Basis!$C$23:$AF$35,MATCH(LMP_BY_NODE!JQ$1,DA_LMP_Basis!$C$23:$C$35,0),MATCH(LMP_BY_NODE!$A33,DA_LMP_Basis!$C$23:$AF$23,0)))</f>
        <v>95.025829133810049</v>
      </c>
      <c r="JR33" s="30">
        <f>ENERGY_PRICING!JT$19*(1+INDEX(DA_LMP_Basis!$C$23:$AF$35,MATCH(LMP_BY_NODE!JR$1,DA_LMP_Basis!$C$23:$C$35,0),MATCH(LMP_BY_NODE!$A33,DA_LMP_Basis!$C$23:$AF$23,0)))</f>
        <v>142.13053330864187</v>
      </c>
      <c r="JS33" s="30">
        <f>ENERGY_PRICING!JU$19*(1+INDEX(DA_LMP_Basis!$C$23:$AF$35,MATCH(LMP_BY_NODE!JS$1,DA_LMP_Basis!$C$23:$C$35,0),MATCH(LMP_BY_NODE!$A33,DA_LMP_Basis!$C$23:$AF$23,0)))</f>
        <v>241.42840916621847</v>
      </c>
      <c r="JT33" s="30">
        <f>ENERGY_PRICING!JV$19*(1+INDEX(DA_LMP_Basis!$C$23:$AF$35,MATCH(LMP_BY_NODE!JT$1,DA_LMP_Basis!$C$23:$C$35,0),MATCH(LMP_BY_NODE!$A33,DA_LMP_Basis!$C$23:$AF$23,0)))</f>
        <v>219.27558686723546</v>
      </c>
      <c r="JU33" s="30">
        <f>ENERGY_PRICING!JW$19*(1+INDEX(DA_LMP_Basis!$C$23:$AF$35,MATCH(LMP_BY_NODE!JU$1,DA_LMP_Basis!$C$23:$C$35,0),MATCH(LMP_BY_NODE!$A33,DA_LMP_Basis!$C$23:$AF$23,0)))</f>
        <v>128.95381220307527</v>
      </c>
      <c r="JV33" s="30">
        <f>ENERGY_PRICING!JX$19*(1+INDEX(DA_LMP_Basis!$C$23:$AF$35,MATCH(LMP_BY_NODE!JV$1,DA_LMP_Basis!$C$23:$C$35,0),MATCH(LMP_BY_NODE!$A33,DA_LMP_Basis!$C$23:$AF$23,0)))</f>
        <v>100.48090337800291</v>
      </c>
      <c r="JW33" s="30">
        <f>ENERGY_PRICING!JY$19*(1+INDEX(DA_LMP_Basis!$C$23:$AF$35,MATCH(LMP_BY_NODE!JW$1,DA_LMP_Basis!$C$23:$C$35,0),MATCH(LMP_BY_NODE!$A33,DA_LMP_Basis!$C$23:$AF$23,0)))</f>
        <v>74.434474635682875</v>
      </c>
      <c r="JX33" s="30">
        <f>ENERGY_PRICING!JZ$19*(1+INDEX(DA_LMP_Basis!$C$23:$AF$35,MATCH(LMP_BY_NODE!JX$1,DA_LMP_Basis!$C$23:$C$35,0),MATCH(LMP_BY_NODE!$A33,DA_LMP_Basis!$C$23:$AF$23,0)))</f>
        <v>80.009740510787452</v>
      </c>
      <c r="JY33" s="30">
        <f>ENERGY_PRICING!KA$19*(1+INDEX(DA_LMP_Basis!$C$23:$AF$35,MATCH(LMP_BY_NODE!JY$1,DA_LMP_Basis!$C$23:$C$35,0),MATCH(LMP_BY_NODE!$A33,DA_LMP_Basis!$C$23:$AF$23,0)))</f>
        <v>103.05616357073839</v>
      </c>
      <c r="JZ33" s="30">
        <f>ENERGY_PRICING!KB$19*(1+INDEX(DA_LMP_Basis!$C$23:$AF$35,MATCH(LMP_BY_NODE!JZ$1,DA_LMP_Basis!$C$23:$C$35,0),MATCH(LMP_BY_NODE!$A33,DA_LMP_Basis!$C$23:$AF$23,0)))</f>
        <v>104.54321864951395</v>
      </c>
      <c r="KA33" s="30">
        <f>ENERGY_PRICING!KC$19*(1+INDEX(DA_LMP_Basis!$C$23:$AF$35,MATCH(LMP_BY_NODE!KA$1,DA_LMP_Basis!$C$23:$C$35,0),MATCH(LMP_BY_NODE!$A33,DA_LMP_Basis!$C$23:$AF$23,0)))</f>
        <v>70.675120269789261</v>
      </c>
      <c r="KB33" s="30">
        <f>ENERGY_PRICING!KD$19*(1+INDEX(DA_LMP_Basis!$C$23:$AF$35,MATCH(LMP_BY_NODE!KB$1,DA_LMP_Basis!$C$23:$C$35,0),MATCH(LMP_BY_NODE!$A33,DA_LMP_Basis!$C$23:$AF$23,0)))</f>
        <v>70.839135233952021</v>
      </c>
      <c r="KC33" s="30">
        <f>ENERGY_PRICING!KE$19*(1+INDEX(DA_LMP_Basis!$C$23:$AF$35,MATCH(LMP_BY_NODE!KC$1,DA_LMP_Basis!$C$23:$C$35,0),MATCH(LMP_BY_NODE!$A33,DA_LMP_Basis!$C$23:$AF$23,0)))</f>
        <v>94.388664047082557</v>
      </c>
      <c r="KD33" s="30">
        <f>ENERGY_PRICING!KF$19*(1+INDEX(DA_LMP_Basis!$C$23:$AF$35,MATCH(LMP_BY_NODE!KD$1,DA_LMP_Basis!$C$23:$C$35,0),MATCH(LMP_BY_NODE!$A33,DA_LMP_Basis!$C$23:$AF$23,0)))</f>
        <v>141.22839139656568</v>
      </c>
      <c r="KE33" s="30">
        <f>ENERGY_PRICING!KG$19*(1+INDEX(DA_LMP_Basis!$C$23:$AF$35,MATCH(LMP_BY_NODE!KE$1,DA_LMP_Basis!$C$23:$C$35,0),MATCH(LMP_BY_NODE!$A33,DA_LMP_Basis!$C$23:$AF$23,0)))</f>
        <v>243.07148801293775</v>
      </c>
      <c r="KF33" s="30">
        <f>ENERGY_PRICING!KH$19*(1+INDEX(DA_LMP_Basis!$C$23:$AF$35,MATCH(LMP_BY_NODE!KF$1,DA_LMP_Basis!$C$23:$C$35,0),MATCH(LMP_BY_NODE!$A33,DA_LMP_Basis!$C$23:$AF$23,0)))</f>
        <v>220.76790121262573</v>
      </c>
      <c r="KG33" s="30">
        <f>ENERGY_PRICING!KI$19*(1+INDEX(DA_LMP_Basis!$C$23:$AF$35,MATCH(LMP_BY_NODE!KG$1,DA_LMP_Basis!$C$23:$C$35,0),MATCH(LMP_BY_NODE!$A33,DA_LMP_Basis!$C$23:$AF$23,0)))</f>
        <v>130.71209500287773</v>
      </c>
      <c r="KH33" s="30">
        <f>ENERGY_PRICING!KJ$19*(1+INDEX(DA_LMP_Basis!$C$23:$AF$35,MATCH(LMP_BY_NODE!KH$1,DA_LMP_Basis!$C$23:$C$35,0),MATCH(LMP_BY_NODE!$A33,DA_LMP_Basis!$C$23:$AF$23,0)))</f>
        <v>103.19578216300019</v>
      </c>
      <c r="KI33" s="30">
        <f>ENERGY_PRICING!KK$19*(1+INDEX(DA_LMP_Basis!$C$23:$AF$35,MATCH(LMP_BY_NODE!KI$1,DA_LMP_Basis!$C$23:$C$35,0),MATCH(LMP_BY_NODE!$A33,DA_LMP_Basis!$C$23:$AF$23,0)))</f>
        <v>76.445608784234665</v>
      </c>
      <c r="KJ33" s="30">
        <f>ENERGY_PRICING!KL$19*(1+INDEX(DA_LMP_Basis!$C$23:$AF$35,MATCH(LMP_BY_NODE!KJ$1,DA_LMP_Basis!$C$23:$C$35,0),MATCH(LMP_BY_NODE!$A33,DA_LMP_Basis!$C$23:$AF$23,0)))</f>
        <v>82.17151194997048</v>
      </c>
      <c r="KK33" s="30">
        <f>ENERGY_PRICING!KM$19*(1+INDEX(DA_LMP_Basis!$C$23:$AF$35,MATCH(LMP_BY_NODE!KK$1,DA_LMP_Basis!$C$23:$C$35,0),MATCH(LMP_BY_NODE!$A33,DA_LMP_Basis!$C$23:$AF$23,0)))</f>
        <v>105.84062293302014</v>
      </c>
      <c r="KL33" s="30">
        <f>ENERGY_PRICING!KN$19*(1+INDEX(DA_LMP_Basis!$C$23:$AF$35,MATCH(LMP_BY_NODE!KL$1,DA_LMP_Basis!$C$23:$C$35,0),MATCH(LMP_BY_NODE!$A33,DA_LMP_Basis!$C$23:$AF$23,0)))</f>
        <v>107.36785653477637</v>
      </c>
      <c r="KM33" s="30">
        <f>ENERGY_PRICING!KO$19*(1+INDEX(DA_LMP_Basis!$C$23:$AF$35,MATCH(LMP_BY_NODE!KM$1,DA_LMP_Basis!$C$23:$C$35,0),MATCH(LMP_BY_NODE!$A33,DA_LMP_Basis!$C$23:$AF$23,0)))</f>
        <v>72.584680974331931</v>
      </c>
      <c r="KN33" s="30">
        <f>ENERGY_PRICING!KP$19*(1+INDEX(DA_LMP_Basis!$C$23:$AF$35,MATCH(LMP_BY_NODE!KN$1,DA_LMP_Basis!$C$23:$C$35,0),MATCH(LMP_BY_NODE!$A33,DA_LMP_Basis!$C$23:$AF$23,0)))</f>
        <v>72.753127434745792</v>
      </c>
      <c r="KO33" s="30">
        <f>ENERGY_PRICING!KQ$19*(1+INDEX(DA_LMP_Basis!$C$23:$AF$35,MATCH(LMP_BY_NODE!KO$1,DA_LMP_Basis!$C$23:$C$35,0),MATCH(LMP_BY_NODE!$A33,DA_LMP_Basis!$C$23:$AF$23,0)))</f>
        <v>95.456476032009846</v>
      </c>
      <c r="KP33" s="30">
        <f>ENERGY_PRICING!KR$19*(1+INDEX(DA_LMP_Basis!$C$23:$AF$35,MATCH(LMP_BY_NODE!KP$1,DA_LMP_Basis!$C$23:$C$35,0),MATCH(LMP_BY_NODE!$A33,DA_LMP_Basis!$C$23:$AF$23,0)))</f>
        <v>142.74027264349303</v>
      </c>
      <c r="KQ33" s="30">
        <f>ENERGY_PRICING!KS$19*(1+INDEX(DA_LMP_Basis!$C$23:$AF$35,MATCH(LMP_BY_NODE!KQ$1,DA_LMP_Basis!$C$23:$C$35,0),MATCH(LMP_BY_NODE!$A33,DA_LMP_Basis!$C$23:$AF$23,0)))</f>
        <v>244.64883930856121</v>
      </c>
      <c r="KR33" s="30">
        <f>ENERGY_PRICING!KT$19*(1+INDEX(DA_LMP_Basis!$C$23:$AF$35,MATCH(LMP_BY_NODE!KR$1,DA_LMP_Basis!$C$23:$C$35,0),MATCH(LMP_BY_NODE!$A33,DA_LMP_Basis!$C$23:$AF$23,0)))</f>
        <v>222.20051899045114</v>
      </c>
      <c r="KS33" s="30">
        <f>ENERGY_PRICING!KU$19*(1+INDEX(DA_LMP_Basis!$C$23:$AF$35,MATCH(LMP_BY_NODE!KS$1,DA_LMP_Basis!$C$23:$C$35,0),MATCH(LMP_BY_NODE!$A33,DA_LMP_Basis!$C$23:$AF$23,0)))</f>
        <v>132.40004178515085</v>
      </c>
      <c r="KT33" s="30">
        <f>ENERGY_PRICING!KV$19*(1+INDEX(DA_LMP_Basis!$C$23:$AF$35,MATCH(LMP_BY_NODE!KT$1,DA_LMP_Basis!$C$23:$C$35,0),MATCH(LMP_BY_NODE!$A33,DA_LMP_Basis!$C$23:$AF$23,0)))</f>
        <v>105.80205853100689</v>
      </c>
      <c r="KU33" s="30">
        <f>ENERGY_PRICING!KW$19*(1+INDEX(DA_LMP_Basis!$C$23:$AF$35,MATCH(LMP_BY_NODE!KU$1,DA_LMP_Basis!$C$23:$C$35,0),MATCH(LMP_BY_NODE!$A33,DA_LMP_Basis!$C$23:$AF$23,0)))</f>
        <v>78.376292184623381</v>
      </c>
      <c r="KV33" s="30">
        <f>ENERGY_PRICING!KX$19*(1+INDEX(DA_LMP_Basis!$C$23:$AF$35,MATCH(LMP_BY_NODE!KV$1,DA_LMP_Basis!$C$23:$C$35,0),MATCH(LMP_BY_NODE!$A33,DA_LMP_Basis!$C$23:$AF$23,0)))</f>
        <v>84.24680674622789</v>
      </c>
      <c r="KW33" s="30">
        <f>ENERGY_PRICING!KY$19*(1+INDEX(DA_LMP_Basis!$C$23:$AF$35,MATCH(LMP_BY_NODE!KW$1,DA_LMP_Basis!$C$23:$C$35,0),MATCH(LMP_BY_NODE!$A33,DA_LMP_Basis!$C$23:$AF$23,0)))</f>
        <v>108.51369646900757</v>
      </c>
      <c r="KX33" s="30">
        <f>ENERGY_PRICING!KZ$19*(1+INDEX(DA_LMP_Basis!$C$23:$AF$35,MATCH(LMP_BY_NODE!KX$1,DA_LMP_Basis!$C$23:$C$35,0),MATCH(LMP_BY_NODE!$A33,DA_LMP_Basis!$C$23:$AF$23,0)))</f>
        <v>110.07950134529897</v>
      </c>
      <c r="KY33" s="30">
        <f>ENERGY_PRICING!LA$19*(1+INDEX(DA_LMP_Basis!$C$23:$AF$35,MATCH(LMP_BY_NODE!KY$1,DA_LMP_Basis!$C$23:$C$35,0),MATCH(LMP_BY_NODE!$A33,DA_LMP_Basis!$C$23:$AF$23,0)))</f>
        <v>74.417854140303959</v>
      </c>
      <c r="KZ33" s="30">
        <f>ENERGY_PRICING!LB$19*(1+INDEX(DA_LMP_Basis!$C$23:$AF$35,MATCH(LMP_BY_NODE!KZ$1,DA_LMP_Basis!$C$23:$C$35,0),MATCH(LMP_BY_NODE!$A33,DA_LMP_Basis!$C$23:$AF$23,0)))</f>
        <v>74.590554825259261</v>
      </c>
      <c r="LA33" s="30">
        <f>ENERGY_PRICING!LC$19*(1+INDEX(DA_LMP_Basis!$C$23:$AF$35,MATCH(LMP_BY_NODE!LA$1,DA_LMP_Basis!$C$23:$C$35,0),MATCH(LMP_BY_NODE!$A33,DA_LMP_Basis!$C$23:$AF$23,0)))</f>
        <v>96.481572679848995</v>
      </c>
      <c r="LB33" s="30">
        <f>ENERGY_PRICING!LD$19*(1+INDEX(DA_LMP_Basis!$C$23:$AF$35,MATCH(LMP_BY_NODE!LB$1,DA_LMP_Basis!$C$23:$C$35,0),MATCH(LMP_BY_NODE!$A33,DA_LMP_Basis!$C$23:$AF$23,0)))</f>
        <v>144.19167459442886</v>
      </c>
      <c r="LC33" s="30">
        <f>ENERGY_PRICING!LE$19*(1+INDEX(DA_LMP_Basis!$C$23:$AF$35,MATCH(LMP_BY_NODE!LC$1,DA_LMP_Basis!$C$23:$C$35,0),MATCH(LMP_BY_NODE!$A33,DA_LMP_Basis!$C$23:$AF$23,0)))</f>
        <v>246.37479489181021</v>
      </c>
      <c r="LD33" s="30">
        <f>ENERGY_PRICING!LF$19*(1+INDEX(DA_LMP_Basis!$C$23:$AF$35,MATCH(LMP_BY_NODE!LD$1,DA_LMP_Basis!$C$23:$C$35,0),MATCH(LMP_BY_NODE!$A33,DA_LMP_Basis!$C$23:$AF$23,0)))</f>
        <v>223.76810552565107</v>
      </c>
      <c r="LE33" s="30">
        <f>ENERGY_PRICING!LG$19*(1+INDEX(DA_LMP_Basis!$C$23:$AF$35,MATCH(LMP_BY_NODE!LE$1,DA_LMP_Basis!$C$23:$C$35,0),MATCH(LMP_BY_NODE!$A33,DA_LMP_Basis!$C$23:$AF$23,0)))</f>
        <v>134.24701219762318</v>
      </c>
      <c r="LF33" s="30">
        <f>ENERGY_PRICING!LH$19*(1+INDEX(DA_LMP_Basis!$C$23:$AF$35,MATCH(LMP_BY_NODE!LF$1,DA_LMP_Basis!$C$23:$C$35,0),MATCH(LMP_BY_NODE!$A33,DA_LMP_Basis!$C$23:$AF$23,0)))</f>
        <v>108.65387553672537</v>
      </c>
      <c r="LG33" s="30">
        <f>ENERGY_PRICING!LI$19*(1+INDEX(DA_LMP_Basis!$C$23:$AF$35,MATCH(LMP_BY_NODE!LG$1,DA_LMP_Basis!$C$23:$C$35,0),MATCH(LMP_BY_NODE!$A33,DA_LMP_Basis!$C$23:$AF$23,0)))</f>
        <v>80.488867743177053</v>
      </c>
      <c r="LH33" s="30">
        <f>ENERGY_PRICING!LJ$19*(1+INDEX(DA_LMP_Basis!$C$23:$AF$35,MATCH(LMP_BY_NODE!LH$1,DA_LMP_Basis!$C$23:$C$35,0),MATCH(LMP_BY_NODE!$A33,DA_LMP_Basis!$C$23:$AF$23,0)))</f>
        <v>86.51761772563772</v>
      </c>
      <c r="LI33" s="30">
        <f>ENERGY_PRICING!LK$19*(1+INDEX(DA_LMP_Basis!$C$23:$AF$35,MATCH(LMP_BY_NODE!LI$1,DA_LMP_Basis!$C$23:$C$35,0),MATCH(LMP_BY_NODE!$A33,DA_LMP_Basis!$C$23:$AF$23,0)))</f>
        <v>111.43860368953197</v>
      </c>
      <c r="LJ33" s="30">
        <f>ENERGY_PRICING!LL$19*(1+INDEX(DA_LMP_Basis!$C$23:$AF$35,MATCH(LMP_BY_NODE!LJ$1,DA_LMP_Basis!$C$23:$C$35,0),MATCH(LMP_BY_NODE!$A33,DA_LMP_Basis!$C$23:$AF$23,0)))</f>
        <v>113.04661368957848</v>
      </c>
      <c r="LK33" s="30">
        <f>ENERGY_PRICING!LM$19*(1+INDEX(DA_LMP_Basis!$C$23:$AF$35,MATCH(LMP_BY_NODE!LK$1,DA_LMP_Basis!$C$23:$C$35,0),MATCH(LMP_BY_NODE!$A33,DA_LMP_Basis!$C$23:$AF$23,0)))</f>
        <v>76.423732900254549</v>
      </c>
      <c r="LL33" s="30">
        <f>ENERGY_PRICING!LN$19*(1+INDEX(DA_LMP_Basis!$C$23:$AF$35,MATCH(LMP_BY_NODE!LL$1,DA_LMP_Basis!$C$23:$C$35,0),MATCH(LMP_BY_NODE!$A33,DA_LMP_Basis!$C$23:$AF$23,0)))</f>
        <v>76.60108860569899</v>
      </c>
      <c r="LM33" s="30">
        <f>ENERGY_PRICING!LO$19*(1+INDEX(DA_LMP_Basis!$C$23:$AF$35,MATCH(LMP_BY_NODE!LM$1,DA_LMP_Basis!$C$23:$C$35,0),MATCH(LMP_BY_NODE!$A33,DA_LMP_Basis!$C$23:$AF$23,0)))</f>
        <v>97.603244996990284</v>
      </c>
      <c r="LN33" s="30">
        <f>ENERGY_PRICING!LP$19*(1+INDEX(DA_LMP_Basis!$C$23:$AF$35,MATCH(LMP_BY_NODE!LN$1,DA_LMP_Basis!$C$23:$C$35,0),MATCH(LMP_BY_NODE!$A33,DA_LMP_Basis!$C$23:$AF$23,0)))</f>
        <v>145.77981498376806</v>
      </c>
      <c r="LO33" s="30">
        <f>ENERGY_PRICING!LQ$19*(1+INDEX(DA_LMP_Basis!$C$23:$AF$35,MATCH(LMP_BY_NODE!LO$1,DA_LMP_Basis!$C$23:$C$35,0),MATCH(LMP_BY_NODE!$A33,DA_LMP_Basis!$C$23:$AF$23,0)))</f>
        <v>248.1442280573612</v>
      </c>
      <c r="LP33" s="30">
        <f>ENERGY_PRICING!LR$19*(1+INDEX(DA_LMP_Basis!$C$23:$AF$35,MATCH(LMP_BY_NODE!LP$1,DA_LMP_Basis!$C$23:$C$35,0),MATCH(LMP_BY_NODE!$A33,DA_LMP_Basis!$C$23:$AF$23,0)))</f>
        <v>225.37518025699069</v>
      </c>
      <c r="LQ33" s="30">
        <f>ENERGY_PRICING!LS$19*(1+INDEX(DA_LMP_Basis!$C$23:$AF$35,MATCH(LMP_BY_NODE!LQ$1,DA_LMP_Basis!$C$23:$C$35,0),MATCH(LMP_BY_NODE!$A33,DA_LMP_Basis!$C$23:$AF$23,0)))</f>
        <v>136.14050860931422</v>
      </c>
      <c r="LR33" s="30">
        <f>ENERGY_PRICING!LT$19*(1+INDEX(DA_LMP_Basis!$C$23:$AF$35,MATCH(LMP_BY_NODE!LR$1,DA_LMP_Basis!$C$23:$C$35,0),MATCH(LMP_BY_NODE!$A33,DA_LMP_Basis!$C$23:$AF$23,0)))</f>
        <v>111.57753107049166</v>
      </c>
      <c r="LS33" s="30">
        <f>ENERGY_PRICING!LU$19*(1+INDEX(DA_LMP_Basis!$C$23:$AF$35,MATCH(LMP_BY_NODE!LS$1,DA_LMP_Basis!$C$23:$C$35,0),MATCH(LMP_BY_NODE!$A33,DA_LMP_Basis!$C$23:$AF$23,0)))</f>
        <v>82.654660011713148</v>
      </c>
      <c r="LT33" s="30">
        <f>ENERGY_PRICING!LV$19*(1+INDEX(DA_LMP_Basis!$C$23:$AF$35,MATCH(LMP_BY_NODE!LT$1,DA_LMP_Basis!$C$23:$C$35,0),MATCH(LMP_BY_NODE!$A33,DA_LMP_Basis!$C$23:$AF$23,0)))</f>
        <v>88.845631435064391</v>
      </c>
      <c r="LU33" s="30">
        <f>ENERGY_PRICING!LW$19*(1+INDEX(DA_LMP_Basis!$C$23:$AF$35,MATCH(LMP_BY_NODE!LU$1,DA_LMP_Basis!$C$23:$C$35,0),MATCH(LMP_BY_NODE!$A33,DA_LMP_Basis!$C$23:$AF$23,0)))</f>
        <v>114.43719061284853</v>
      </c>
      <c r="LV33" s="30">
        <f>ENERGY_PRICING!LX$19*(1+INDEX(DA_LMP_Basis!$C$23:$AF$35,MATCH(LMP_BY_NODE!LV$1,DA_LMP_Basis!$C$23:$C$35,0),MATCH(LMP_BY_NODE!$A33,DA_LMP_Basis!$C$23:$AF$23,0)))</f>
        <v>116.08846890233029</v>
      </c>
      <c r="LW33" s="30">
        <f>ENERGY_PRICING!LY$19*(1+INDEX(DA_LMP_Basis!$C$23:$AF$35,MATCH(LMP_BY_NODE!LW$1,DA_LMP_Basis!$C$23:$C$35,0),MATCH(LMP_BY_NODE!$A33,DA_LMP_Basis!$C$23:$AF$23,0)))</f>
        <v>78.480140630776631</v>
      </c>
      <c r="LX33" s="30">
        <f>ENERGY_PRICING!LZ$19*(1+INDEX(DA_LMP_Basis!$C$23:$AF$35,MATCH(LMP_BY_NODE!LX$1,DA_LMP_Basis!$C$23:$C$35,0),MATCH(LMP_BY_NODE!$A33,DA_LMP_Basis!$C$23:$AF$23,0)))</f>
        <v>78.662268618729229</v>
      </c>
      <c r="LY33" s="30">
        <f>ENERGY_PRICING!MA$19*(1+INDEX(DA_LMP_Basis!$C$23:$AF$35,MATCH(LMP_BY_NODE!LY$1,DA_LMP_Basis!$C$23:$C$35,0),MATCH(LMP_BY_NODE!$A33,DA_LMP_Basis!$C$23:$AF$23,0)))</f>
        <v>98.753172734466702</v>
      </c>
      <c r="LZ33" s="30">
        <f>ENERGY_PRICING!MB$19*(1+INDEX(DA_LMP_Basis!$C$23:$AF$35,MATCH(LMP_BY_NODE!LZ$1,DA_LMP_Basis!$C$23:$C$35,0),MATCH(LMP_BY_NODE!$A33,DA_LMP_Basis!$C$23:$AF$23,0)))</f>
        <v>147.40796132989712</v>
      </c>
      <c r="MA33" s="30">
        <f>ENERGY_PRICING!MC$19*(1+INDEX(DA_LMP_Basis!$C$23:$AF$35,MATCH(LMP_BY_NODE!MA$1,DA_LMP_Basis!$C$23:$C$35,0),MATCH(LMP_BY_NODE!$A33,DA_LMP_Basis!$C$23:$AF$23,0)))</f>
        <v>250.49678849300369</v>
      </c>
      <c r="MB33" s="30">
        <f>ENERGY_PRICING!MD$19*(1+INDEX(DA_LMP_Basis!$C$23:$AF$35,MATCH(LMP_BY_NODE!MB$1,DA_LMP_Basis!$C$23:$C$35,0),MATCH(LMP_BY_NODE!$A33,DA_LMP_Basis!$C$23:$AF$23,0)))</f>
        <v>227.51187606651735</v>
      </c>
      <c r="MC33" s="30">
        <f>ENERGY_PRICING!ME$19*(1+INDEX(DA_LMP_Basis!$C$23:$AF$35,MATCH(LMP_BY_NODE!MC$1,DA_LMP_Basis!$C$23:$C$35,0),MATCH(LMP_BY_NODE!$A33,DA_LMP_Basis!$C$23:$AF$23,0)))</f>
        <v>138.65801807500128</v>
      </c>
      <c r="MD33" s="30">
        <f>ENERGY_PRICING!MF$19*(1+INDEX(DA_LMP_Basis!$C$23:$AF$35,MATCH(LMP_BY_NODE!MD$1,DA_LMP_Basis!$C$23:$C$35,0),MATCH(LMP_BY_NODE!$A33,DA_LMP_Basis!$C$23:$AF$23,0)))</f>
        <v>115.46469475098246</v>
      </c>
      <c r="ME33" s="30">
        <f>ENERGY_PRICING!MG$19*(1+INDEX(DA_LMP_Basis!$C$23:$AF$35,MATCH(LMP_BY_NODE!ME$1,DA_LMP_Basis!$C$23:$C$35,0),MATCH(LMP_BY_NODE!$A33,DA_LMP_Basis!$C$23:$AF$23,0)))</f>
        <v>85.534202060531769</v>
      </c>
      <c r="MF33" s="30">
        <f>ENERGY_PRICING!MH$19*(1+INDEX(DA_LMP_Basis!$C$23:$AF$35,MATCH(LMP_BY_NODE!MF$1,DA_LMP_Basis!$C$23:$C$35,0),MATCH(LMP_BY_NODE!$A33,DA_LMP_Basis!$C$23:$AF$23,0)))</f>
        <v>91.940855969710768</v>
      </c>
      <c r="MG33" s="30">
        <f>ENERGY_PRICING!MI$19*(1+INDEX(DA_LMP_Basis!$C$23:$AF$35,MATCH(LMP_BY_NODE!MG$1,DA_LMP_Basis!$C$23:$C$35,0),MATCH(LMP_BY_NODE!$A33,DA_LMP_Basis!$C$23:$AF$23,0)))</f>
        <v>118.42397976994712</v>
      </c>
      <c r="MH33" s="30">
        <f>ENERGY_PRICING!MJ$19*(1+INDEX(DA_LMP_Basis!$C$23:$AF$35,MATCH(LMP_BY_NODE!MH$1,DA_LMP_Basis!$C$23:$C$35,0),MATCH(LMP_BY_NODE!$A33,DA_LMP_Basis!$C$23:$AF$23,0)))</f>
        <v>120.13278567212721</v>
      </c>
      <c r="MI33" s="30">
        <f>ENERGY_PRICING!MK$19*(1+INDEX(DA_LMP_Basis!$C$23:$AF$35,MATCH(LMP_BY_NODE!MI$1,DA_LMP_Basis!$C$23:$C$35,0),MATCH(LMP_BY_NODE!$A33,DA_LMP_Basis!$C$23:$AF$23,0)))</f>
        <v>81.214249813628456</v>
      </c>
      <c r="MJ33" s="30">
        <f>ENERGY_PRICING!ML$19*(1+INDEX(DA_LMP_Basis!$C$23:$AF$35,MATCH(LMP_BY_NODE!MJ$1,DA_LMP_Basis!$C$23:$C$35,0),MATCH(LMP_BY_NODE!$A33,DA_LMP_Basis!$C$23:$AF$23,0)))</f>
        <v>81.402722818298841</v>
      </c>
      <c r="MK33" s="30">
        <f>ENERGY_PRICING!MM$19*(1+INDEX(DA_LMP_Basis!$C$23:$AF$35,MATCH(LMP_BY_NODE!MK$1,DA_LMP_Basis!$C$23:$C$35,0),MATCH(LMP_BY_NODE!$A33,DA_LMP_Basis!$C$23:$AF$23,0)))</f>
        <v>100.28206602736054</v>
      </c>
      <c r="ML33" s="30">
        <f>ENERGY_PRICING!MN$19*(1+INDEX(DA_LMP_Basis!$C$23:$AF$35,MATCH(LMP_BY_NODE!ML$1,DA_LMP_Basis!$C$23:$C$35,0),MATCH(LMP_BY_NODE!$A33,DA_LMP_Basis!$C$23:$AF$23,0)))</f>
        <v>149.57267303074644</v>
      </c>
      <c r="MM33" s="30">
        <f>ENERGY_PRICING!MO$19*(1+INDEX(DA_LMP_Basis!$C$23:$AF$35,MATCH(LMP_BY_NODE!MM$1,DA_LMP_Basis!$C$23:$C$35,0),MATCH(LMP_BY_NODE!$A33,DA_LMP_Basis!$C$23:$AF$23,0)))</f>
        <v>252.13218318548047</v>
      </c>
      <c r="MN33" s="30">
        <f>ENERGY_PRICING!MP$19*(1+INDEX(DA_LMP_Basis!$C$23:$AF$35,MATCH(LMP_BY_NODE!MN$1,DA_LMP_Basis!$C$23:$C$35,0),MATCH(LMP_BY_NODE!$A33,DA_LMP_Basis!$C$23:$AF$23,0)))</f>
        <v>228.9972113350172</v>
      </c>
      <c r="MO33" s="30">
        <f>ENERGY_PRICING!MQ$19*(1+INDEX(DA_LMP_Basis!$C$23:$AF$35,MATCH(LMP_BY_NODE!MO$1,DA_LMP_Basis!$C$23:$C$35,0),MATCH(LMP_BY_NODE!$A33,DA_LMP_Basis!$C$23:$AF$23,0)))</f>
        <v>140.40807794851958</v>
      </c>
      <c r="MP33" s="30">
        <f>ENERGY_PRICING!MR$19*(1+INDEX(DA_LMP_Basis!$C$23:$AF$35,MATCH(LMP_BY_NODE!MP$1,DA_LMP_Basis!$C$23:$C$35,0),MATCH(LMP_BY_NODE!$A33,DA_LMP_Basis!$C$23:$AF$23,0)))</f>
        <v>118.16687691623123</v>
      </c>
      <c r="MQ33" s="30">
        <f>ENERGY_PRICING!MS$19*(1+INDEX(DA_LMP_Basis!$C$23:$AF$35,MATCH(LMP_BY_NODE!MQ$1,DA_LMP_Basis!$C$23:$C$35,0),MATCH(LMP_BY_NODE!$A33,DA_LMP_Basis!$C$23:$AF$23,0)))</f>
        <v>87.535930777913464</v>
      </c>
      <c r="MR33" s="30">
        <f>ENERGY_PRICING!MT$19*(1+INDEX(DA_LMP_Basis!$C$23:$AF$35,MATCH(LMP_BY_NODE!MR$1,DA_LMP_Basis!$C$23:$C$35,0),MATCH(LMP_BY_NODE!$A33,DA_LMP_Basis!$C$23:$AF$23,0)))</f>
        <v>94.092517495295354</v>
      </c>
      <c r="MS33" s="30">
        <f>ENERGY_PRICING!MU$19*(1+INDEX(DA_LMP_Basis!$C$23:$AF$35,MATCH(LMP_BY_NODE!MS$1,DA_LMP_Basis!$C$23:$C$35,0),MATCH(LMP_BY_NODE!$A33,DA_LMP_Basis!$C$23:$AF$23,0)))</f>
        <v>121.1954171063751</v>
      </c>
      <c r="MT33" s="30">
        <f>ENERGY_PRICING!MV$19*(1+INDEX(DA_LMP_Basis!$C$23:$AF$35,MATCH(LMP_BY_NODE!MT$1,DA_LMP_Basis!$C$23:$C$35,0),MATCH(LMP_BY_NODE!$A33,DA_LMP_Basis!$C$23:$AF$23,0)))</f>
        <v>122.94421362943459</v>
      </c>
      <c r="MU33" s="30">
        <f>ENERGY_PRICING!MW$19*(1+INDEX(DA_LMP_Basis!$C$23:$AF$35,MATCH(LMP_BY_NODE!MU$1,DA_LMP_Basis!$C$23:$C$35,0),MATCH(LMP_BY_NODE!$A33,DA_LMP_Basis!$C$23:$AF$23,0)))</f>
        <v>83.114880113511333</v>
      </c>
      <c r="MV33" s="30">
        <f>ENERGY_PRICING!MX$19*(1+INDEX(DA_LMP_Basis!$C$23:$AF$35,MATCH(LMP_BY_NODE!MV$1,DA_LMP_Basis!$C$23:$C$35,0),MATCH(LMP_BY_NODE!$A33,DA_LMP_Basis!$C$23:$AF$23,0)))</f>
        <v>83.307763889742233</v>
      </c>
      <c r="MW33" s="30">
        <f>ENERGY_PRICING!MY$19*(1+INDEX(DA_LMP_Basis!$C$23:$AF$35,MATCH(LMP_BY_NODE!MW$1,DA_LMP_Basis!$C$23:$C$35,0),MATCH(LMP_BY_NODE!$A33,DA_LMP_Basis!$C$23:$AF$23,0)))</f>
        <v>101.34488419716415</v>
      </c>
      <c r="MX33" s="30">
        <f>ENERGY_PRICING!MZ$19*(1+INDEX(DA_LMP_Basis!$C$23:$AF$35,MATCH(LMP_BY_NODE!MX$1,DA_LMP_Basis!$C$23:$C$35,0),MATCH(LMP_BY_NODE!$A33,DA_LMP_Basis!$C$23:$AF$23,0)))</f>
        <v>151.0774836926432</v>
      </c>
    </row>
    <row r="34" spans="1:362" x14ac:dyDescent="0.25">
      <c r="A34" s="1">
        <v>4146</v>
      </c>
      <c r="B34" s="1" t="s">
        <v>62</v>
      </c>
      <c r="C34" s="30">
        <f>ENERGY_PRICING!E$20*(1+INDEX(DA_LMP_Basis!$C$23:$AF$35,MATCH(LMP_BY_NODE!C$1,DA_LMP_Basis!$C$23:$C$35,0),MATCH(LMP_BY_NODE!$A34,DA_LMP_Basis!$C$23:$AF$23,0)))</f>
        <v>45.338657040423939</v>
      </c>
      <c r="D34" s="30">
        <f>ENERGY_PRICING!F$20*(1+INDEX(DA_LMP_Basis!$C$23:$AF$35,MATCH(LMP_BY_NODE!D$1,DA_LMP_Basis!$C$23:$C$35,0),MATCH(LMP_BY_NODE!$A34,DA_LMP_Basis!$C$23:$AF$23,0)))</f>
        <v>44.245471234058691</v>
      </c>
      <c r="E34" s="30">
        <f>ENERGY_PRICING!G$20*(1+INDEX(DA_LMP_Basis!$C$23:$AF$35,MATCH(LMP_BY_NODE!E$1,DA_LMP_Basis!$C$23:$C$35,0),MATCH(LMP_BY_NODE!$A34,DA_LMP_Basis!$C$23:$AF$23,0)))</f>
        <v>33.667584591784369</v>
      </c>
      <c r="F34" s="30">
        <f>ENERGY_PRICING!H$20*(1+INDEX(DA_LMP_Basis!$C$23:$AF$35,MATCH(LMP_BY_NODE!F$1,DA_LMP_Basis!$C$23:$C$35,0),MATCH(LMP_BY_NODE!$A34,DA_LMP_Basis!$C$23:$AF$23,0)))</f>
        <v>26.304349868673683</v>
      </c>
      <c r="G34" s="30">
        <f>ENERGY_PRICING!I$20*(1+INDEX(DA_LMP_Basis!$C$23:$AF$35,MATCH(LMP_BY_NODE!G$1,DA_LMP_Basis!$C$23:$C$35,0),MATCH(LMP_BY_NODE!$A34,DA_LMP_Basis!$C$23:$AF$23,0)))</f>
        <v>20.929854112597013</v>
      </c>
      <c r="H34" s="30">
        <f>ENERGY_PRICING!J$20*(1+INDEX(DA_LMP_Basis!$C$23:$AF$35,MATCH(LMP_BY_NODE!H$1,DA_LMP_Basis!$C$23:$C$35,0),MATCH(LMP_BY_NODE!$A34,DA_LMP_Basis!$C$23:$AF$23,0)))</f>
        <v>23.053829064826289</v>
      </c>
      <c r="I34" s="30">
        <f>ENERGY_PRICING!K$20*(1+INDEX(DA_LMP_Basis!$C$23:$AF$35,MATCH(LMP_BY_NODE!I$1,DA_LMP_Basis!$C$23:$C$35,0),MATCH(LMP_BY_NODE!$A34,DA_LMP_Basis!$C$23:$AF$23,0)))</f>
        <v>31.640136026440842</v>
      </c>
      <c r="J34" s="30">
        <f>ENERGY_PRICING!L$20*(1+INDEX(DA_LMP_Basis!$C$23:$AF$35,MATCH(LMP_BY_NODE!J$1,DA_LMP_Basis!$C$23:$C$35,0),MATCH(LMP_BY_NODE!$A34,DA_LMP_Basis!$C$23:$AF$23,0)))</f>
        <v>40.22500563157017</v>
      </c>
      <c r="K34" s="30">
        <f>ENERGY_PRICING!M$20*(1+INDEX(DA_LMP_Basis!$C$23:$AF$35,MATCH(LMP_BY_NODE!K$1,DA_LMP_Basis!$C$23:$C$35,0),MATCH(LMP_BY_NODE!$A34,DA_LMP_Basis!$C$23:$AF$23,0)))</f>
        <v>34.959798249240485</v>
      </c>
      <c r="L34" s="30">
        <f>ENERGY_PRICING!N$20*(1+INDEX(DA_LMP_Basis!$C$23:$AF$35,MATCH(LMP_BY_NODE!L$1,DA_LMP_Basis!$C$23:$C$35,0),MATCH(LMP_BY_NODE!$A34,DA_LMP_Basis!$C$23:$AF$23,0)))</f>
        <v>49.410230909715565</v>
      </c>
      <c r="M34" s="30">
        <f>ENERGY_PRICING!O$20*(1+INDEX(DA_LMP_Basis!$C$23:$AF$35,MATCH(LMP_BY_NODE!M$1,DA_LMP_Basis!$C$23:$C$35,0),MATCH(LMP_BY_NODE!$A34,DA_LMP_Basis!$C$23:$AF$23,0)))</f>
        <v>78.655187732923551</v>
      </c>
      <c r="N34" s="30">
        <f>ENERGY_PRICING!P$20*(1+INDEX(DA_LMP_Basis!$C$23:$AF$35,MATCH(LMP_BY_NODE!N$1,DA_LMP_Basis!$C$23:$C$35,0),MATCH(LMP_BY_NODE!$A34,DA_LMP_Basis!$C$23:$AF$23,0)))</f>
        <v>139.2353045770268</v>
      </c>
      <c r="O34" s="30">
        <f>ENERGY_PRICING!Q$20*(1+INDEX(DA_LMP_Basis!$C$23:$AF$35,MATCH(LMP_BY_NODE!O$1,DA_LMP_Basis!$C$23:$C$35,0),MATCH(LMP_BY_NODE!$A34,DA_LMP_Basis!$C$23:$AF$23,0)))</f>
        <v>134.82415538307885</v>
      </c>
      <c r="P34" s="30">
        <f>ENERGY_PRICING!R$20*(1+INDEX(DA_LMP_Basis!$C$23:$AF$35,MATCH(LMP_BY_NODE!P$1,DA_LMP_Basis!$C$23:$C$35,0),MATCH(LMP_BY_NODE!$A34,DA_LMP_Basis!$C$23:$AF$23,0)))</f>
        <v>111.50061479373325</v>
      </c>
      <c r="Q34" s="30">
        <f>ENERGY_PRICING!S$20*(1+INDEX(DA_LMP_Basis!$C$23:$AF$35,MATCH(LMP_BY_NODE!Q$1,DA_LMP_Basis!$C$23:$C$35,0),MATCH(LMP_BY_NODE!$A34,DA_LMP_Basis!$C$23:$AF$23,0)))</f>
        <v>85.440848008483897</v>
      </c>
      <c r="R34" s="30">
        <f>ENERGY_PRICING!T$20*(1+INDEX(DA_LMP_Basis!$C$23:$AF$35,MATCH(LMP_BY_NODE!R$1,DA_LMP_Basis!$C$23:$C$35,0),MATCH(LMP_BY_NODE!$A34,DA_LMP_Basis!$C$23:$AF$23,0)))</f>
        <v>45.479483417800289</v>
      </c>
      <c r="S34" s="30">
        <f>ENERGY_PRICING!U$20*(1+INDEX(DA_LMP_Basis!$C$23:$AF$35,MATCH(LMP_BY_NODE!S$1,DA_LMP_Basis!$C$23:$C$35,0),MATCH(LMP_BY_NODE!$A34,DA_LMP_Basis!$C$23:$AF$23,0)))</f>
        <v>39.397372447241437</v>
      </c>
      <c r="T34" s="30">
        <f>ENERGY_PRICING!V$20*(1+INDEX(DA_LMP_Basis!$C$23:$AF$35,MATCH(LMP_BY_NODE!T$1,DA_LMP_Basis!$C$23:$C$35,0),MATCH(LMP_BY_NODE!$A34,DA_LMP_Basis!$C$23:$AF$23,0)))</f>
        <v>42.533811265891295</v>
      </c>
      <c r="U34" s="30">
        <f>ENERGY_PRICING!W$20*(1+INDEX(DA_LMP_Basis!$C$23:$AF$35,MATCH(LMP_BY_NODE!U$1,DA_LMP_Basis!$C$23:$C$35,0),MATCH(LMP_BY_NODE!$A34,DA_LMP_Basis!$C$23:$AF$23,0)))</f>
        <v>88.9910125340066</v>
      </c>
      <c r="V34" s="30">
        <f>ENERGY_PRICING!X$20*(1+INDEX(DA_LMP_Basis!$C$23:$AF$35,MATCH(LMP_BY_NODE!V$1,DA_LMP_Basis!$C$23:$C$35,0),MATCH(LMP_BY_NODE!$A34,DA_LMP_Basis!$C$23:$AF$23,0)))</f>
        <v>64.518511179709662</v>
      </c>
      <c r="W34" s="30">
        <f>ENERGY_PRICING!Y$20*(1+INDEX(DA_LMP_Basis!$C$23:$AF$35,MATCH(LMP_BY_NODE!W$1,DA_LMP_Basis!$C$23:$C$35,0),MATCH(LMP_BY_NODE!$A34,DA_LMP_Basis!$C$23:$AF$23,0)))</f>
        <v>79.070667097203028</v>
      </c>
      <c r="X34" s="30">
        <f>ENERGY_PRICING!Z$20*(1+INDEX(DA_LMP_Basis!$C$23:$AF$35,MATCH(LMP_BY_NODE!X$1,DA_LMP_Basis!$C$23:$C$35,0),MATCH(LMP_BY_NODE!$A34,DA_LMP_Basis!$C$23:$AF$23,0)))</f>
        <v>78.323360535455706</v>
      </c>
      <c r="Y34" s="30">
        <f>ENERGY_PRICING!AA$20*(1+INDEX(DA_LMP_Basis!$C$23:$AF$35,MATCH(LMP_BY_NODE!Y$1,DA_LMP_Basis!$C$23:$C$35,0),MATCH(LMP_BY_NODE!$A34,DA_LMP_Basis!$C$23:$AF$23,0)))</f>
        <v>131.1304229506365</v>
      </c>
      <c r="Z34" s="30">
        <f>ENERGY_PRICING!AB$20*(1+INDEX(DA_LMP_Basis!$C$23:$AF$35,MATCH(LMP_BY_NODE!Z$1,DA_LMP_Basis!$C$23:$C$35,0),MATCH(LMP_BY_NODE!$A34,DA_LMP_Basis!$C$23:$AF$23,0)))</f>
        <v>238.4456751959722</v>
      </c>
      <c r="AA34" s="30">
        <f>ENERGY_PRICING!AC$20*(1+INDEX(DA_LMP_Basis!$C$23:$AF$35,MATCH(LMP_BY_NODE!AA$1,DA_LMP_Basis!$C$23:$C$35,0),MATCH(LMP_BY_NODE!$A34,DA_LMP_Basis!$C$23:$AF$23,0)))</f>
        <v>274.6367819430638</v>
      </c>
      <c r="AB34" s="30">
        <f>ENERGY_PRICING!AD$20*(1+INDEX(DA_LMP_Basis!$C$23:$AF$35,MATCH(LMP_BY_NODE!AB$1,DA_LMP_Basis!$C$23:$C$35,0),MATCH(LMP_BY_NODE!$A34,DA_LMP_Basis!$C$23:$AF$23,0)))</f>
        <v>280.29503723044473</v>
      </c>
      <c r="AC34" s="30">
        <f>ENERGY_PRICING!AE$20*(1+INDEX(DA_LMP_Basis!$C$23:$AF$35,MATCH(LMP_BY_NODE!AC$1,DA_LMP_Basis!$C$23:$C$35,0),MATCH(LMP_BY_NODE!$A34,DA_LMP_Basis!$C$23:$AF$23,0)))</f>
        <v>145.28072866273013</v>
      </c>
      <c r="AD34" s="30">
        <f>ENERGY_PRICING!AF$20*(1+INDEX(DA_LMP_Basis!$C$23:$AF$35,MATCH(LMP_BY_NODE!AD$1,DA_LMP_Basis!$C$23:$C$35,0),MATCH(LMP_BY_NODE!$A34,DA_LMP_Basis!$C$23:$AF$23,0)))</f>
        <v>68.337672921351228</v>
      </c>
      <c r="AE34" s="30">
        <f>ENERGY_PRICING!AG$20*(1+INDEX(DA_LMP_Basis!$C$23:$AF$35,MATCH(LMP_BY_NODE!AE$1,DA_LMP_Basis!$C$23:$C$35,0),MATCH(LMP_BY_NODE!$A34,DA_LMP_Basis!$C$23:$AF$23,0)))</f>
        <v>49.546672826547834</v>
      </c>
      <c r="AF34" s="30">
        <f>ENERGY_PRICING!AH$20*(1+INDEX(DA_LMP_Basis!$C$23:$AF$35,MATCH(LMP_BY_NODE!AF$1,DA_LMP_Basis!$C$23:$C$35,0),MATCH(LMP_BY_NODE!$A34,DA_LMP_Basis!$C$23:$AF$23,0)))</f>
        <v>50.985661659447089</v>
      </c>
      <c r="AG34" s="30">
        <f>ENERGY_PRICING!AI$20*(1+INDEX(DA_LMP_Basis!$C$23:$AF$35,MATCH(LMP_BY_NODE!AG$1,DA_LMP_Basis!$C$23:$C$35,0),MATCH(LMP_BY_NODE!$A34,DA_LMP_Basis!$C$23:$AF$23,0)))</f>
        <v>56.084324111445611</v>
      </c>
      <c r="AH34" s="30">
        <f>ENERGY_PRICING!AJ$20*(1+INDEX(DA_LMP_Basis!$C$23:$AF$35,MATCH(LMP_BY_NODE!AH$1,DA_LMP_Basis!$C$23:$C$35,0),MATCH(LMP_BY_NODE!$A34,DA_LMP_Basis!$C$23:$AF$23,0)))</f>
        <v>56.893596222107611</v>
      </c>
      <c r="AI34" s="30">
        <f>ENERGY_PRICING!AK$20*(1+INDEX(DA_LMP_Basis!$C$23:$AF$35,MATCH(LMP_BY_NODE!AI$1,DA_LMP_Basis!$C$23:$C$35,0),MATCH(LMP_BY_NODE!$A34,DA_LMP_Basis!$C$23:$AF$23,0)))</f>
        <v>46.952220866458696</v>
      </c>
      <c r="AJ34" s="30">
        <f>ENERGY_PRICING!AL$20*(1+INDEX(DA_LMP_Basis!$C$23:$AF$35,MATCH(LMP_BY_NODE!AJ$1,DA_LMP_Basis!$C$23:$C$35,0),MATCH(LMP_BY_NODE!$A34,DA_LMP_Basis!$C$23:$AF$23,0)))</f>
        <v>47.061182362291703</v>
      </c>
      <c r="AK34" s="30">
        <f>ENERGY_PRICING!AM$20*(1+INDEX(DA_LMP_Basis!$C$23:$AF$35,MATCH(LMP_BY_NODE!AK$1,DA_LMP_Basis!$C$23:$C$35,0),MATCH(LMP_BY_NODE!$A34,DA_LMP_Basis!$C$23:$AF$23,0)))</f>
        <v>98.64102203528428</v>
      </c>
      <c r="AL34" s="30">
        <f>ENERGY_PRICING!AN$20*(1+INDEX(DA_LMP_Basis!$C$23:$AF$35,MATCH(LMP_BY_NODE!AL$1,DA_LMP_Basis!$C$23:$C$35,0),MATCH(LMP_BY_NODE!$A34,DA_LMP_Basis!$C$23:$AF$23,0)))</f>
        <v>162.28425961760252</v>
      </c>
      <c r="AM34" s="30">
        <f>ENERGY_PRICING!AO$20*(1+INDEX(DA_LMP_Basis!$C$23:$AF$35,MATCH(LMP_BY_NODE!AM$1,DA_LMP_Basis!$C$23:$C$35,0),MATCH(LMP_BY_NODE!$A34,DA_LMP_Basis!$C$23:$AF$23,0)))</f>
        <v>189.69733832904649</v>
      </c>
      <c r="AN34" s="30">
        <f>ENERGY_PRICING!AP$20*(1+INDEX(DA_LMP_Basis!$C$23:$AF$35,MATCH(LMP_BY_NODE!AN$1,DA_LMP_Basis!$C$23:$C$35,0),MATCH(LMP_BY_NODE!$A34,DA_LMP_Basis!$C$23:$AF$23,0)))</f>
        <v>168.49703501870786</v>
      </c>
      <c r="AO34" s="30">
        <f>ENERGY_PRICING!AQ$20*(1+INDEX(DA_LMP_Basis!$C$23:$AF$35,MATCH(LMP_BY_NODE!AO$1,DA_LMP_Basis!$C$23:$C$35,0),MATCH(LMP_BY_NODE!$A34,DA_LMP_Basis!$C$23:$AF$23,0)))</f>
        <v>96.763132011943227</v>
      </c>
      <c r="AP34" s="30">
        <f>ENERGY_PRICING!AR$20*(1+INDEX(DA_LMP_Basis!$C$23:$AF$35,MATCH(LMP_BY_NODE!AP$1,DA_LMP_Basis!$C$23:$C$35,0),MATCH(LMP_BY_NODE!$A34,DA_LMP_Basis!$C$23:$AF$23,0)))</f>
        <v>57.771235692881447</v>
      </c>
      <c r="AQ34" s="30">
        <f>ENERGY_PRICING!AS$20*(1+INDEX(DA_LMP_Basis!$C$23:$AF$35,MATCH(LMP_BY_NODE!AQ$1,DA_LMP_Basis!$C$23:$C$35,0),MATCH(LMP_BY_NODE!$A34,DA_LMP_Basis!$C$23:$AF$23,0)))</f>
        <v>39.29887901612333</v>
      </c>
      <c r="AR34" s="30">
        <f>ENERGY_PRICING!AT$20*(1+INDEX(DA_LMP_Basis!$C$23:$AF$35,MATCH(LMP_BY_NODE!AR$1,DA_LMP_Basis!$C$23:$C$35,0),MATCH(LMP_BY_NODE!$A34,DA_LMP_Basis!$C$23:$AF$23,0)))</f>
        <v>40.168025313823968</v>
      </c>
      <c r="AS34" s="30">
        <f>ENERGY_PRICING!AU$20*(1+INDEX(DA_LMP_Basis!$C$23:$AF$35,MATCH(LMP_BY_NODE!AS$1,DA_LMP_Basis!$C$23:$C$35,0),MATCH(LMP_BY_NODE!$A34,DA_LMP_Basis!$C$23:$AF$23,0)))</f>
        <v>51.982369730050003</v>
      </c>
      <c r="AT34" s="30">
        <f>ENERGY_PRICING!AV$20*(1+INDEX(DA_LMP_Basis!$C$23:$AF$35,MATCH(LMP_BY_NODE!AT$1,DA_LMP_Basis!$C$23:$C$35,0),MATCH(LMP_BY_NODE!$A34,DA_LMP_Basis!$C$23:$AF$23,0)))</f>
        <v>52.732452444518607</v>
      </c>
      <c r="AU34" s="30">
        <f>ENERGY_PRICING!AW$20*(1+INDEX(DA_LMP_Basis!$C$23:$AF$35,MATCH(LMP_BY_NODE!AU$1,DA_LMP_Basis!$C$23:$C$35,0),MATCH(LMP_BY_NODE!$A34,DA_LMP_Basis!$C$23:$AF$23,0)))</f>
        <v>41.146928011336286</v>
      </c>
      <c r="AV34" s="30">
        <f>ENERGY_PRICING!AX$20*(1+INDEX(DA_LMP_Basis!$C$23:$AF$35,MATCH(LMP_BY_NODE!AV$1,DA_LMP_Basis!$C$23:$C$35,0),MATCH(LMP_BY_NODE!$A34,DA_LMP_Basis!$C$23:$AF$23,0)))</f>
        <v>41.242417228721763</v>
      </c>
      <c r="AW34" s="30">
        <f>ENERGY_PRICING!AY$20*(1+INDEX(DA_LMP_Basis!$C$23:$AF$35,MATCH(LMP_BY_NODE!AW$1,DA_LMP_Basis!$C$23:$C$35,0),MATCH(LMP_BY_NODE!$A34,DA_LMP_Basis!$C$23:$AF$23,0)))</f>
        <v>66.476319954922488</v>
      </c>
      <c r="AX34" s="30">
        <f>ENERGY_PRICING!AZ$20*(1+INDEX(DA_LMP_Basis!$C$23:$AF$35,MATCH(LMP_BY_NODE!AX$1,DA_LMP_Basis!$C$23:$C$35,0),MATCH(LMP_BY_NODE!$A34,DA_LMP_Basis!$C$23:$AF$23,0)))</f>
        <v>105.06400272112644</v>
      </c>
      <c r="AY34" s="30">
        <f>ENERGY_PRICING!BA$20*(1+INDEX(DA_LMP_Basis!$C$23:$AF$35,MATCH(LMP_BY_NODE!AY$1,DA_LMP_Basis!$C$23:$C$35,0),MATCH(LMP_BY_NODE!$A34,DA_LMP_Basis!$C$23:$AF$23,0)))</f>
        <v>185.7633371766386</v>
      </c>
      <c r="AZ34" s="30">
        <f>ENERGY_PRICING!BB$20*(1+INDEX(DA_LMP_Basis!$C$23:$AF$35,MATCH(LMP_BY_NODE!AZ$1,DA_LMP_Basis!$C$23:$C$35,0),MATCH(LMP_BY_NODE!$A34,DA_LMP_Basis!$C$23:$AF$23,0)))</f>
        <v>164.92400724451284</v>
      </c>
      <c r="BA34" s="30">
        <f>ENERGY_PRICING!BC$20*(1+INDEX(DA_LMP_Basis!$C$23:$AF$35,MATCH(LMP_BY_NODE!BA$1,DA_LMP_Basis!$C$23:$C$35,0),MATCH(LMP_BY_NODE!$A34,DA_LMP_Basis!$C$23:$AF$23,0)))</f>
        <v>92.553299614372577</v>
      </c>
      <c r="BB34" s="30">
        <f>ENERGY_PRICING!BD$20*(1+INDEX(DA_LMP_Basis!$C$23:$AF$35,MATCH(LMP_BY_NODE!BB$1,DA_LMP_Basis!$C$23:$C$35,0),MATCH(LMP_BY_NODE!$A34,DA_LMP_Basis!$C$23:$AF$23,0)))</f>
        <v>51.27103864503281</v>
      </c>
      <c r="BC34" s="30">
        <f>ENERGY_PRICING!BE$20*(1+INDEX(DA_LMP_Basis!$C$23:$AF$35,MATCH(LMP_BY_NODE!BC$1,DA_LMP_Basis!$C$23:$C$35,0),MATCH(LMP_BY_NODE!$A34,DA_LMP_Basis!$C$23:$AF$23,0)))</f>
        <v>34.483648101400561</v>
      </c>
      <c r="BD34" s="30">
        <f>ENERGY_PRICING!BF$20*(1+INDEX(DA_LMP_Basis!$C$23:$AF$35,MATCH(LMP_BY_NODE!BD$1,DA_LMP_Basis!$C$23:$C$35,0),MATCH(LMP_BY_NODE!$A34,DA_LMP_Basis!$C$23:$AF$23,0)))</f>
        <v>34.992125599717582</v>
      </c>
      <c r="BE34" s="30">
        <f>ENERGY_PRICING!BG$20*(1+INDEX(DA_LMP_Basis!$C$23:$AF$35,MATCH(LMP_BY_NODE!BE$1,DA_LMP_Basis!$C$23:$C$35,0),MATCH(LMP_BY_NODE!$A34,DA_LMP_Basis!$C$23:$AF$23,0)))</f>
        <v>45.315576860114781</v>
      </c>
      <c r="BF34" s="30">
        <f>ENERGY_PRICING!BH$20*(1+INDEX(DA_LMP_Basis!$C$23:$AF$35,MATCH(LMP_BY_NODE!BF$1,DA_LMP_Basis!$C$23:$C$35,0),MATCH(LMP_BY_NODE!$A34,DA_LMP_Basis!$C$23:$AF$23,0)))</f>
        <v>45.969460687948363</v>
      </c>
      <c r="BG34" s="30">
        <f>ENERGY_PRICING!BI$20*(1+INDEX(DA_LMP_Basis!$C$23:$AF$35,MATCH(LMP_BY_NODE!BG$1,DA_LMP_Basis!$C$23:$C$35,0),MATCH(LMP_BY_NODE!$A34,DA_LMP_Basis!$C$23:$AF$23,0)))</f>
        <v>36.574893000805083</v>
      </c>
      <c r="BH34" s="30">
        <f>ENERGY_PRICING!BJ$20*(1+INDEX(DA_LMP_Basis!$C$23:$AF$35,MATCH(LMP_BY_NODE!BH$1,DA_LMP_Basis!$C$23:$C$35,0),MATCH(LMP_BY_NODE!$A34,DA_LMP_Basis!$C$23:$AF$23,0)))</f>
        <v>36.659771947482277</v>
      </c>
      <c r="BI34" s="30">
        <f>ENERGY_PRICING!BK$20*(1+INDEX(DA_LMP_Basis!$C$23:$AF$35,MATCH(LMP_BY_NODE!BI$1,DA_LMP_Basis!$C$23:$C$35,0),MATCH(LMP_BY_NODE!$A34,DA_LMP_Basis!$C$23:$AF$23,0)))</f>
        <v>63.919672361505619</v>
      </c>
      <c r="BJ34" s="30">
        <f>ENERGY_PRICING!BL$20*(1+INDEX(DA_LMP_Basis!$C$23:$AF$35,MATCH(LMP_BY_NODE!BJ$1,DA_LMP_Basis!$C$23:$C$35,0),MATCH(LMP_BY_NODE!$A34,DA_LMP_Basis!$C$23:$AF$23,0)))</f>
        <v>101.44412618288726</v>
      </c>
      <c r="BK34" s="30">
        <f>ENERGY_PRICING!BM$20*(1+INDEX(DA_LMP_Basis!$C$23:$AF$35,MATCH(LMP_BY_NODE!BK$1,DA_LMP_Basis!$C$23:$C$35,0),MATCH(LMP_BY_NODE!$A34,DA_LMP_Basis!$C$23:$AF$23,0)))</f>
        <v>184.56573040770081</v>
      </c>
      <c r="BL34" s="30">
        <f>ENERGY_PRICING!BN$20*(1+INDEX(DA_LMP_Basis!$C$23:$AF$35,MATCH(LMP_BY_NODE!BL$1,DA_LMP_Basis!$C$23:$C$35,0),MATCH(LMP_BY_NODE!$A34,DA_LMP_Basis!$C$23:$AF$23,0)))</f>
        <v>163.83628965567593</v>
      </c>
      <c r="BM34" s="30">
        <f>ENERGY_PRICING!BO$20*(1+INDEX(DA_LMP_Basis!$C$23:$AF$35,MATCH(LMP_BY_NODE!BM$1,DA_LMP_Basis!$C$23:$C$35,0),MATCH(LMP_BY_NODE!$A34,DA_LMP_Basis!$C$23:$AF$23,0)))</f>
        <v>91.271723026033669</v>
      </c>
      <c r="BN34" s="30">
        <f>ENERGY_PRICING!BP$20*(1+INDEX(DA_LMP_Basis!$C$23:$AF$35,MATCH(LMP_BY_NODE!BN$1,DA_LMP_Basis!$C$23:$C$35,0),MATCH(LMP_BY_NODE!$A34,DA_LMP_Basis!$C$23:$AF$23,0)))</f>
        <v>49.292218689891641</v>
      </c>
      <c r="BO34" s="30">
        <f>ENERGY_PRICING!BQ$20*(1+INDEX(DA_LMP_Basis!$C$23:$AF$35,MATCH(LMP_BY_NODE!BO$1,DA_LMP_Basis!$C$23:$C$35,0),MATCH(LMP_BY_NODE!$A34,DA_LMP_Basis!$C$23:$AF$23,0)))</f>
        <v>33.017773305217318</v>
      </c>
      <c r="BP34" s="30">
        <f>ENERGY_PRICING!BR$20*(1+INDEX(DA_LMP_Basis!$C$23:$AF$35,MATCH(LMP_BY_NODE!BP$1,DA_LMP_Basis!$C$23:$C$35,0),MATCH(LMP_BY_NODE!$A34,DA_LMP_Basis!$C$23:$AF$23,0)))</f>
        <v>33.416454344724933</v>
      </c>
      <c r="BQ34" s="30">
        <f>ENERGY_PRICING!BS$20*(1+INDEX(DA_LMP_Basis!$C$23:$AF$35,MATCH(LMP_BY_NODE!BQ$1,DA_LMP_Basis!$C$23:$C$35,0),MATCH(LMP_BY_NODE!$A34,DA_LMP_Basis!$C$23:$AF$23,0)))</f>
        <v>43.286041036706635</v>
      </c>
      <c r="BR34" s="30">
        <f>ENERGY_PRICING!BT$20*(1+INDEX(DA_LMP_Basis!$C$23:$AF$35,MATCH(LMP_BY_NODE!BR$1,DA_LMP_Basis!$C$23:$C$35,0),MATCH(LMP_BY_NODE!$A34,DA_LMP_Basis!$C$23:$AF$23,0)))</f>
        <v>43.910639555935795</v>
      </c>
      <c r="BS34" s="30">
        <f>ENERGY_PRICING!BU$20*(1+INDEX(DA_LMP_Basis!$C$23:$AF$35,MATCH(LMP_BY_NODE!BS$1,DA_LMP_Basis!$C$23:$C$35,0),MATCH(LMP_BY_NODE!$A34,DA_LMP_Basis!$C$23:$AF$23,0)))</f>
        <v>35.183053023055862</v>
      </c>
      <c r="BT34" s="30">
        <f>ENERGY_PRICING!BV$20*(1+INDEX(DA_LMP_Basis!$C$23:$AF$35,MATCH(LMP_BY_NODE!BT$1,DA_LMP_Basis!$C$23:$C$35,0),MATCH(LMP_BY_NODE!$A34,DA_LMP_Basis!$C$23:$AF$23,0)))</f>
        <v>35.264701942204283</v>
      </c>
      <c r="BU34" s="30">
        <f>ENERGY_PRICING!BW$20*(1+INDEX(DA_LMP_Basis!$C$23:$AF$35,MATCH(LMP_BY_NODE!BU$1,DA_LMP_Basis!$C$23:$C$35,0),MATCH(LMP_BY_NODE!$A34,DA_LMP_Basis!$C$23:$AF$23,0)))</f>
        <v>63.14136591342784</v>
      </c>
      <c r="BV34" s="30">
        <f>ENERGY_PRICING!BX$20*(1+INDEX(DA_LMP_Basis!$C$23:$AF$35,MATCH(LMP_BY_NODE!BV$1,DA_LMP_Basis!$C$23:$C$35,0),MATCH(LMP_BY_NODE!$A34,DA_LMP_Basis!$C$23:$AF$23,0)))</f>
        <v>100.34214667729893</v>
      </c>
      <c r="BW34" s="30">
        <f>ENERGY_PRICING!BY$20*(1+INDEX(DA_LMP_Basis!$C$23:$AF$35,MATCH(LMP_BY_NODE!BW$1,DA_LMP_Basis!$C$23:$C$35,0),MATCH(LMP_BY_NODE!$A34,DA_LMP_Basis!$C$23:$AF$23,0)))</f>
        <v>184.07271331261055</v>
      </c>
      <c r="BX34" s="30">
        <f>ENERGY_PRICING!BZ$20*(1+INDEX(DA_LMP_Basis!$C$23:$AF$35,MATCH(LMP_BY_NODE!BX$1,DA_LMP_Basis!$C$23:$C$35,0),MATCH(LMP_BY_NODE!$A34,DA_LMP_Basis!$C$23:$AF$23,0)))</f>
        <v>163.38851048488635</v>
      </c>
      <c r="BY34" s="30">
        <f>ENERGY_PRICING!CA$20*(1+INDEX(DA_LMP_Basis!$C$23:$AF$35,MATCH(LMP_BY_NODE!BY$1,DA_LMP_Basis!$C$23:$C$35,0),MATCH(LMP_BY_NODE!$A34,DA_LMP_Basis!$C$23:$AF$23,0)))</f>
        <v>90.744138193427119</v>
      </c>
      <c r="BZ34" s="30">
        <f>ENERGY_PRICING!CB$20*(1+INDEX(DA_LMP_Basis!$C$23:$AF$35,MATCH(LMP_BY_NODE!BZ$1,DA_LMP_Basis!$C$23:$C$35,0),MATCH(LMP_BY_NODE!$A34,DA_LMP_Basis!$C$23:$AF$23,0)))</f>
        <v>48.47760066059007</v>
      </c>
      <c r="CA34" s="30">
        <f>ENERGY_PRICING!CC$20*(1+INDEX(DA_LMP_Basis!$C$23:$AF$35,MATCH(LMP_BY_NODE!CA$1,DA_LMP_Basis!$C$23:$C$35,0),MATCH(LMP_BY_NODE!$A34,DA_LMP_Basis!$C$23:$AF$23,0)))</f>
        <v>32.414318688455865</v>
      </c>
      <c r="CB34" s="30">
        <f>ENERGY_PRICING!CD$20*(1+INDEX(DA_LMP_Basis!$C$23:$AF$35,MATCH(LMP_BY_NODE!CB$1,DA_LMP_Basis!$C$23:$C$35,0),MATCH(LMP_BY_NODE!$A34,DA_LMP_Basis!$C$23:$AF$23,0)))</f>
        <v>32.767799974106531</v>
      </c>
      <c r="CC34" s="30">
        <f>ENERGY_PRICING!CE$20*(1+INDEX(DA_LMP_Basis!$C$23:$AF$35,MATCH(LMP_BY_NODE!CC$1,DA_LMP_Basis!$C$23:$C$35,0),MATCH(LMP_BY_NODE!$A34,DA_LMP_Basis!$C$23:$AF$23,0)))</f>
        <v>42.450544877207008</v>
      </c>
      <c r="CD34" s="30">
        <f>ENERGY_PRICING!CF$20*(1+INDEX(DA_LMP_Basis!$C$23:$AF$35,MATCH(LMP_BY_NODE!CD$1,DA_LMP_Basis!$C$23:$C$35,0),MATCH(LMP_BY_NODE!$A34,DA_LMP_Basis!$C$23:$AF$23,0)))</f>
        <v>43.063087554609417</v>
      </c>
      <c r="CE34" s="30">
        <f>ENERGY_PRICING!CG$20*(1+INDEX(DA_LMP_Basis!$C$23:$AF$35,MATCH(LMP_BY_NODE!CE$1,DA_LMP_Basis!$C$23:$C$35,0),MATCH(LMP_BY_NODE!$A34,DA_LMP_Basis!$C$23:$AF$23,0)))</f>
        <v>34.610076215928245</v>
      </c>
      <c r="CF34" s="30">
        <f>ENERGY_PRICING!CH$20*(1+INDEX(DA_LMP_Basis!$C$23:$AF$35,MATCH(LMP_BY_NODE!CF$1,DA_LMP_Basis!$C$23:$C$35,0),MATCH(LMP_BY_NODE!$A34,DA_LMP_Basis!$C$23:$AF$23,0)))</f>
        <v>34.690395434184353</v>
      </c>
      <c r="CG34" s="30">
        <f>ENERGY_PRICING!CI$20*(1+INDEX(DA_LMP_Basis!$C$23:$AF$35,MATCH(LMP_BY_NODE!CG$1,DA_LMP_Basis!$C$23:$C$35,0),MATCH(LMP_BY_NODE!$A34,DA_LMP_Basis!$C$23:$AF$23,0)))</f>
        <v>62.820961592014662</v>
      </c>
      <c r="CH34" s="30">
        <f>ENERGY_PRICING!CJ$20*(1+INDEX(DA_LMP_Basis!$C$23:$AF$35,MATCH(LMP_BY_NODE!CH$1,DA_LMP_Basis!$C$23:$C$35,0),MATCH(LMP_BY_NODE!$A34,DA_LMP_Basis!$C$23:$AF$23,0)))</f>
        <v>99.888496323288294</v>
      </c>
      <c r="CI34" s="30">
        <f>ENERGY_PRICING!CK$20*(1+INDEX(DA_LMP_Basis!$C$23:$AF$35,MATCH(LMP_BY_NODE!CI$1,DA_LMP_Basis!$C$23:$C$35,0),MATCH(LMP_BY_NODE!$A34,DA_LMP_Basis!$C$23:$AF$23,0)))</f>
        <v>185.9202302372239</v>
      </c>
      <c r="CJ34" s="30">
        <f>ENERGY_PRICING!CL$20*(1+INDEX(DA_LMP_Basis!$C$23:$AF$35,MATCH(LMP_BY_NODE!CJ$1,DA_LMP_Basis!$C$23:$C$35,0),MATCH(LMP_BY_NODE!$A34,DA_LMP_Basis!$C$23:$AF$23,0)))</f>
        <v>165.0665042193057</v>
      </c>
      <c r="CK34" s="30">
        <f>ENERGY_PRICING!CM$20*(1+INDEX(DA_LMP_Basis!$C$23:$AF$35,MATCH(LMP_BY_NODE!CK$1,DA_LMP_Basis!$C$23:$C$35,0),MATCH(LMP_BY_NODE!$A34,DA_LMP_Basis!$C$23:$AF$23,0)))</f>
        <v>92.721193182223132</v>
      </c>
      <c r="CL34" s="30">
        <f>ENERGY_PRICING!CN$20*(1+INDEX(DA_LMP_Basis!$C$23:$AF$35,MATCH(LMP_BY_NODE!CL$1,DA_LMP_Basis!$C$23:$C$35,0),MATCH(LMP_BY_NODE!$A34,DA_LMP_Basis!$C$23:$AF$23,0)))</f>
        <v>51.530274921214392</v>
      </c>
      <c r="CM34" s="30">
        <f>ENERGY_PRICING!CO$20*(1+INDEX(DA_LMP_Basis!$C$23:$AF$35,MATCH(LMP_BY_NODE!CM$1,DA_LMP_Basis!$C$23:$C$35,0),MATCH(LMP_BY_NODE!$A34,DA_LMP_Basis!$C$23:$AF$23,0)))</f>
        <v>34.675685746120948</v>
      </c>
      <c r="CN34" s="30">
        <f>ENERGY_PRICING!CP$20*(1+INDEX(DA_LMP_Basis!$C$23:$AF$35,MATCH(LMP_BY_NODE!CN$1,DA_LMP_Basis!$C$23:$C$35,0),MATCH(LMP_BY_NODE!$A34,DA_LMP_Basis!$C$23:$AF$23,0)))</f>
        <v>35.198547183232257</v>
      </c>
      <c r="CO34" s="30">
        <f>ENERGY_PRICING!CQ$20*(1+INDEX(DA_LMP_Basis!$C$23:$AF$35,MATCH(LMP_BY_NODE!CO$1,DA_LMP_Basis!$C$23:$C$35,0),MATCH(LMP_BY_NODE!$A34,DA_LMP_Basis!$C$23:$AF$23,0)))</f>
        <v>45.581457193426829</v>
      </c>
      <c r="CP34" s="30">
        <f>ENERGY_PRICING!CR$20*(1+INDEX(DA_LMP_Basis!$C$23:$AF$35,MATCH(LMP_BY_NODE!CP$1,DA_LMP_Basis!$C$23:$C$35,0),MATCH(LMP_BY_NODE!$A34,DA_LMP_Basis!$C$23:$AF$23,0)))</f>
        <v>46.239177557439312</v>
      </c>
      <c r="CQ34" s="30">
        <f>ENERGY_PRICING!CS$20*(1+INDEX(DA_LMP_Basis!$C$23:$AF$35,MATCH(LMP_BY_NODE!CQ$1,DA_LMP_Basis!$C$23:$C$35,0),MATCH(LMP_BY_NODE!$A34,DA_LMP_Basis!$C$23:$AF$23,0)))</f>
        <v>36.757231677921688</v>
      </c>
      <c r="CR34" s="30">
        <f>ENERGY_PRICING!CT$20*(1+INDEX(DA_LMP_Basis!$C$23:$AF$35,MATCH(LMP_BY_NODE!CR$1,DA_LMP_Basis!$C$23:$C$35,0),MATCH(LMP_BY_NODE!$A34,DA_LMP_Basis!$C$23:$AF$23,0)))</f>
        <v>36.842533775935287</v>
      </c>
      <c r="CS34" s="30">
        <f>ENERGY_PRICING!CU$20*(1+INDEX(DA_LMP_Basis!$C$23:$AF$35,MATCH(LMP_BY_NODE!CS$1,DA_LMP_Basis!$C$23:$C$35,0),MATCH(LMP_BY_NODE!$A34,DA_LMP_Basis!$C$23:$AF$23,0)))</f>
        <v>64.021634778451954</v>
      </c>
      <c r="CT34" s="30">
        <f>ENERGY_PRICING!CV$20*(1+INDEX(DA_LMP_Basis!$C$23:$AF$35,MATCH(LMP_BY_NODE!CT$1,DA_LMP_Basis!$C$23:$C$35,0),MATCH(LMP_BY_NODE!$A34,DA_LMP_Basis!$C$23:$AF$23,0)))</f>
        <v>101.58849154706047</v>
      </c>
      <c r="CU34" s="30">
        <f>ENERGY_PRICING!CW$20*(1+INDEX(DA_LMP_Basis!$C$23:$AF$35,MATCH(LMP_BY_NODE!CU$1,DA_LMP_Basis!$C$23:$C$35,0),MATCH(LMP_BY_NODE!$A34,DA_LMP_Basis!$C$23:$AF$23,0)))</f>
        <v>187.47226449819709</v>
      </c>
      <c r="CV34" s="30">
        <f>ENERGY_PRICING!CX$20*(1+INDEX(DA_LMP_Basis!$C$23:$AF$35,MATCH(LMP_BY_NODE!CV$1,DA_LMP_Basis!$C$23:$C$35,0),MATCH(LMP_BY_NODE!$A34,DA_LMP_Basis!$C$23:$AF$23,0)))</f>
        <v>166.47612798557358</v>
      </c>
      <c r="CW34" s="30">
        <f>ENERGY_PRICING!CY$20*(1+INDEX(DA_LMP_Basis!$C$23:$AF$35,MATCH(LMP_BY_NODE!CW$1,DA_LMP_Basis!$C$23:$C$35,0),MATCH(LMP_BY_NODE!$A34,DA_LMP_Basis!$C$23:$AF$23,0)))</f>
        <v>94.382047833977737</v>
      </c>
      <c r="CX34" s="30">
        <f>ENERGY_PRICING!CZ$20*(1+INDEX(DA_LMP_Basis!$C$23:$AF$35,MATCH(LMP_BY_NODE!CX$1,DA_LMP_Basis!$C$23:$C$35,0),MATCH(LMP_BY_NODE!$A34,DA_LMP_Basis!$C$23:$AF$23,0)))</f>
        <v>54.094719650764944</v>
      </c>
      <c r="CY34" s="30">
        <f>ENERGY_PRICING!DA$20*(1+INDEX(DA_LMP_Basis!$C$23:$AF$35,MATCH(LMP_BY_NODE!CY$1,DA_LMP_Basis!$C$23:$C$35,0),MATCH(LMP_BY_NODE!$A34,DA_LMP_Basis!$C$23:$AF$23,0)))</f>
        <v>36.575381009192469</v>
      </c>
      <c r="CZ34" s="30">
        <f>ENERGY_PRICING!DB$20*(1+INDEX(DA_LMP_Basis!$C$23:$AF$35,MATCH(LMP_BY_NODE!CZ$1,DA_LMP_Basis!$C$23:$C$35,0),MATCH(LMP_BY_NODE!$A34,DA_LMP_Basis!$C$23:$AF$23,0)))</f>
        <v>37.240532779178963</v>
      </c>
      <c r="DA34" s="30">
        <f>ENERGY_PRICING!DC$20*(1+INDEX(DA_LMP_Basis!$C$23:$AF$35,MATCH(LMP_BY_NODE!DA$1,DA_LMP_Basis!$C$23:$C$35,0),MATCH(LMP_BY_NODE!$A34,DA_LMP_Basis!$C$23:$AF$23,0)))</f>
        <v>48.211626973275109</v>
      </c>
      <c r="DB34" s="30">
        <f>ENERGY_PRICING!DD$20*(1+INDEX(DA_LMP_Basis!$C$23:$AF$35,MATCH(LMP_BY_NODE!DB$1,DA_LMP_Basis!$C$23:$C$35,0),MATCH(LMP_BY_NODE!$A34,DA_LMP_Basis!$C$23:$AF$23,0)))</f>
        <v>48.907299529506361</v>
      </c>
      <c r="DC34" s="30">
        <f>ENERGY_PRICING!DE$20*(1+INDEX(DA_LMP_Basis!$C$23:$AF$35,MATCH(LMP_BY_NODE!DC$1,DA_LMP_Basis!$C$23:$C$35,0),MATCH(LMP_BY_NODE!$A34,DA_LMP_Basis!$C$23:$AF$23,0)))</f>
        <v>38.560981779614032</v>
      </c>
      <c r="DD34" s="30">
        <f>ENERGY_PRICING!DF$20*(1+INDEX(DA_LMP_Basis!$C$23:$AF$35,MATCH(LMP_BY_NODE!DD$1,DA_LMP_Basis!$C$23:$C$35,0),MATCH(LMP_BY_NODE!$A34,DA_LMP_Basis!$C$23:$AF$23,0)))</f>
        <v>38.650469820391628</v>
      </c>
      <c r="DE34" s="30">
        <f>ENERGY_PRICING!DG$20*(1+INDEX(DA_LMP_Basis!$C$23:$AF$35,MATCH(LMP_BY_NODE!DE$1,DA_LMP_Basis!$C$23:$C$35,0),MATCH(LMP_BY_NODE!$A34,DA_LMP_Basis!$C$23:$AF$23,0)))</f>
        <v>65.030278270025164</v>
      </c>
      <c r="DF34" s="30">
        <f>ENERGY_PRICING!DH$20*(1+INDEX(DA_LMP_Basis!$C$23:$AF$35,MATCH(LMP_BY_NODE!DF$1,DA_LMP_Basis!$C$23:$C$35,0),MATCH(LMP_BY_NODE!$A34,DA_LMP_Basis!$C$23:$AF$23,0)))</f>
        <v>103.01659799395401</v>
      </c>
      <c r="DG34" s="30">
        <f>ENERGY_PRICING!DI$20*(1+INDEX(DA_LMP_Basis!$C$23:$AF$35,MATCH(LMP_BY_NODE!DG$1,DA_LMP_Basis!$C$23:$C$35,0),MATCH(LMP_BY_NODE!$A34,DA_LMP_Basis!$C$23:$AF$23,0)))</f>
        <v>189.85081254561257</v>
      </c>
      <c r="DH34" s="30">
        <f>ENERGY_PRICING!DJ$20*(1+INDEX(DA_LMP_Basis!$C$23:$AF$35,MATCH(LMP_BY_NODE!DH$1,DA_LMP_Basis!$C$23:$C$35,0),MATCH(LMP_BY_NODE!$A34,DA_LMP_Basis!$C$23:$AF$23,0)))</f>
        <v>168.63642685342501</v>
      </c>
      <c r="DI34" s="30">
        <f>ENERGY_PRICING!DK$20*(1+INDEX(DA_LMP_Basis!$C$23:$AF$35,MATCH(LMP_BY_NODE!DI$1,DA_LMP_Basis!$C$23:$C$35,0),MATCH(LMP_BY_NODE!$A34,DA_LMP_Basis!$C$23:$AF$23,0)))</f>
        <v>96.927367024608685</v>
      </c>
      <c r="DJ34" s="30">
        <f>ENERGY_PRICING!DL$20*(1+INDEX(DA_LMP_Basis!$C$23:$AF$35,MATCH(LMP_BY_NODE!DJ$1,DA_LMP_Basis!$C$23:$C$35,0),MATCH(LMP_BY_NODE!$A34,DA_LMP_Basis!$C$23:$AF$23,0)))</f>
        <v>58.02482297229367</v>
      </c>
      <c r="DK34" s="30">
        <f>ENERGY_PRICING!DM$20*(1+INDEX(DA_LMP_Basis!$C$23:$AF$35,MATCH(LMP_BY_NODE!DK$1,DA_LMP_Basis!$C$23:$C$35,0),MATCH(LMP_BY_NODE!$A34,DA_LMP_Basis!$C$23:$AF$23,0)))</f>
        <v>39.486731984028403</v>
      </c>
      <c r="DL34" s="30">
        <f>ENERGY_PRICING!DN$20*(1+INDEX(DA_LMP_Basis!$C$23:$AF$35,MATCH(LMP_BY_NODE!DL$1,DA_LMP_Basis!$C$23:$C$35,0),MATCH(LMP_BY_NODE!$A34,DA_LMP_Basis!$C$23:$AF$23,0)))</f>
        <v>40.369948781274104</v>
      </c>
      <c r="DM34" s="30">
        <f>ENERGY_PRICING!DO$20*(1+INDEX(DA_LMP_Basis!$C$23:$AF$35,MATCH(LMP_BY_NODE!DM$1,DA_LMP_Basis!$C$23:$C$35,0),MATCH(LMP_BY_NODE!$A34,DA_LMP_Basis!$C$23:$AF$23,0)))</f>
        <v>52.242456286480042</v>
      </c>
      <c r="DN34" s="30">
        <f>ENERGY_PRICING!DP$20*(1+INDEX(DA_LMP_Basis!$C$23:$AF$35,MATCH(LMP_BY_NODE!DN$1,DA_LMP_Basis!$C$23:$C$35,0),MATCH(LMP_BY_NODE!$A34,DA_LMP_Basis!$C$23:$AF$23,0)))</f>
        <v>52.996291935477352</v>
      </c>
      <c r="DO34" s="30">
        <f>ENERGY_PRICING!DQ$20*(1+INDEX(DA_LMP_Basis!$C$23:$AF$35,MATCH(LMP_BY_NODE!DO$1,DA_LMP_Basis!$C$23:$C$35,0),MATCH(LMP_BY_NODE!$A34,DA_LMP_Basis!$C$23:$AF$23,0)))</f>
        <v>41.32529336105776</v>
      </c>
      <c r="DP34" s="30">
        <f>ENERGY_PRICING!DR$20*(1+INDEX(DA_LMP_Basis!$C$23:$AF$35,MATCH(LMP_BY_NODE!DP$1,DA_LMP_Basis!$C$23:$C$35,0),MATCH(LMP_BY_NODE!$A34,DA_LMP_Basis!$C$23:$AF$23,0)))</f>
        <v>41.421196508923032</v>
      </c>
      <c r="DQ34" s="30">
        <f>ENERGY_PRICING!DS$20*(1+INDEX(DA_LMP_Basis!$C$23:$AF$35,MATCH(LMP_BY_NODE!DQ$1,DA_LMP_Basis!$C$23:$C$35,0),MATCH(LMP_BY_NODE!$A34,DA_LMP_Basis!$C$23:$AF$23,0)))</f>
        <v>66.576060517071284</v>
      </c>
      <c r="DR34" s="30">
        <f>ENERGY_PRICING!DT$20*(1+INDEX(DA_LMP_Basis!$C$23:$AF$35,MATCH(LMP_BY_NODE!DR$1,DA_LMP_Basis!$C$23:$C$35,0),MATCH(LMP_BY_NODE!$A34,DA_LMP_Basis!$C$23:$AF$23,0)))</f>
        <v>105.20522223130175</v>
      </c>
      <c r="DS34" s="30">
        <f>ENERGY_PRICING!DU$20*(1+INDEX(DA_LMP_Basis!$C$23:$AF$35,MATCH(LMP_BY_NODE!DS$1,DA_LMP_Basis!$C$23:$C$35,0),MATCH(LMP_BY_NODE!$A34,DA_LMP_Basis!$C$23:$AF$23,0)))</f>
        <v>192.59607833462445</v>
      </c>
      <c r="DT34" s="30">
        <f>ENERGY_PRICING!DV$20*(1+INDEX(DA_LMP_Basis!$C$23:$AF$35,MATCH(LMP_BY_NODE!DT$1,DA_LMP_Basis!$C$23:$C$35,0),MATCH(LMP_BY_NODE!$A34,DA_LMP_Basis!$C$23:$AF$23,0)))</f>
        <v>171.1297944279828</v>
      </c>
      <c r="DU34" s="30">
        <f>ENERGY_PRICING!DW$20*(1+INDEX(DA_LMP_Basis!$C$23:$AF$35,MATCH(LMP_BY_NODE!DU$1,DA_LMP_Basis!$C$23:$C$35,0),MATCH(LMP_BY_NODE!$A34,DA_LMP_Basis!$C$23:$AF$23,0)))</f>
        <v>99.865116255172779</v>
      </c>
      <c r="DV34" s="30">
        <f>ENERGY_PRICING!DX$20*(1+INDEX(DA_LMP_Basis!$C$23:$AF$35,MATCH(LMP_BY_NODE!DV$1,DA_LMP_Basis!$C$23:$C$35,0),MATCH(LMP_BY_NODE!$A34,DA_LMP_Basis!$C$23:$AF$23,0)))</f>
        <v>62.560858394238728</v>
      </c>
      <c r="DW34" s="30">
        <f>ENERGY_PRICING!DY$20*(1+INDEX(DA_LMP_Basis!$C$23:$AF$35,MATCH(LMP_BY_NODE!DW$1,DA_LMP_Basis!$C$23:$C$35,0),MATCH(LMP_BY_NODE!$A34,DA_LMP_Basis!$C$23:$AF$23,0)))</f>
        <v>42.84694673340379</v>
      </c>
      <c r="DX34" s="30">
        <f>ENERGY_PRICING!DZ$20*(1+INDEX(DA_LMP_Basis!$C$23:$AF$35,MATCH(LMP_BY_NODE!DX$1,DA_LMP_Basis!$C$23:$C$35,0),MATCH(LMP_BY_NODE!$A34,DA_LMP_Basis!$C$23:$AF$23,0)))</f>
        <v>43.981849200722522</v>
      </c>
      <c r="DY34" s="30">
        <f>ENERGY_PRICING!EA$20*(1+INDEX(DA_LMP_Basis!$C$23:$AF$35,MATCH(LMP_BY_NODE!DY$1,DA_LMP_Basis!$C$23:$C$35,0),MATCH(LMP_BY_NODE!$A34,DA_LMP_Basis!$C$23:$AF$23,0)))</f>
        <v>56.894747345688117</v>
      </c>
      <c r="DZ34" s="30">
        <f>ENERGY_PRICING!EB$20*(1+INDEX(DA_LMP_Basis!$C$23:$AF$35,MATCH(LMP_BY_NODE!DZ$1,DA_LMP_Basis!$C$23:$C$35,0),MATCH(LMP_BY_NODE!$A34,DA_LMP_Basis!$C$23:$AF$23,0)))</f>
        <v>57.715713506901601</v>
      </c>
      <c r="EA34" s="30">
        <f>ENERGY_PRICING!EC$20*(1+INDEX(DA_LMP_Basis!$C$23:$AF$35,MATCH(LMP_BY_NODE!EA$1,DA_LMP_Basis!$C$23:$C$35,0),MATCH(LMP_BY_NODE!$A34,DA_LMP_Basis!$C$23:$AF$23,0)))</f>
        <v>44.515798603511357</v>
      </c>
      <c r="EB34" s="30">
        <f>ENERGY_PRICING!ED$20*(1+INDEX(DA_LMP_Basis!$C$23:$AF$35,MATCH(LMP_BY_NODE!EB$1,DA_LMP_Basis!$C$23:$C$35,0),MATCH(LMP_BY_NODE!$A34,DA_LMP_Basis!$C$23:$AF$23,0)))</f>
        <v>44.619105921344847</v>
      </c>
      <c r="EC34" s="30">
        <f>ENERGY_PRICING!EE$20*(1+INDEX(DA_LMP_Basis!$C$23:$AF$35,MATCH(LMP_BY_NODE!EC$1,DA_LMP_Basis!$C$23:$C$35,0),MATCH(LMP_BY_NODE!$A34,DA_LMP_Basis!$C$23:$AF$23,0)))</f>
        <v>68.360167054119671</v>
      </c>
      <c r="ED34" s="30">
        <f>ENERGY_PRICING!EF$20*(1+INDEX(DA_LMP_Basis!$C$23:$AF$35,MATCH(LMP_BY_NODE!ED$1,DA_LMP_Basis!$C$23:$C$35,0),MATCH(LMP_BY_NODE!$A34,DA_LMP_Basis!$C$23:$AF$23,0)))</f>
        <v>107.73128229988924</v>
      </c>
      <c r="EE34" s="30">
        <f>ENERGY_PRICING!EG$20*(1+INDEX(DA_LMP_Basis!$C$23:$AF$35,MATCH(LMP_BY_NODE!EE$1,DA_LMP_Basis!$C$23:$C$35,0),MATCH(LMP_BY_NODE!$A34,DA_LMP_Basis!$C$23:$AF$23,0)))</f>
        <v>193.91436699951967</v>
      </c>
      <c r="EF34" s="30">
        <f>ENERGY_PRICING!EH$20*(1+INDEX(DA_LMP_Basis!$C$23:$AF$35,MATCH(LMP_BY_NODE!EF$1,DA_LMP_Basis!$C$23:$C$35,0),MATCH(LMP_BY_NODE!$A34,DA_LMP_Basis!$C$23:$AF$23,0)))</f>
        <v>172.32712046618033</v>
      </c>
      <c r="EG34" s="30">
        <f>ENERGY_PRICING!EI$20*(1+INDEX(DA_LMP_Basis!$C$23:$AF$35,MATCH(LMP_BY_NODE!EG$1,DA_LMP_Basis!$C$23:$C$35,0),MATCH(LMP_BY_NODE!$A34,DA_LMP_Basis!$C$23:$AF$23,0)))</f>
        <v>101.27583631239222</v>
      </c>
      <c r="EH34" s="30">
        <f>ENERGY_PRICING!EJ$20*(1+INDEX(DA_LMP_Basis!$C$23:$AF$35,MATCH(LMP_BY_NODE!EH$1,DA_LMP_Basis!$C$23:$C$35,0),MATCH(LMP_BY_NODE!$A34,DA_LMP_Basis!$C$23:$AF$23,0)))</f>
        <v>64.739082486145676</v>
      </c>
      <c r="EI34" s="30">
        <f>ENERGY_PRICING!EK$20*(1+INDEX(DA_LMP_Basis!$C$23:$AF$35,MATCH(LMP_BY_NODE!EI$1,DA_LMP_Basis!$C$23:$C$35,0),MATCH(LMP_BY_NODE!$A34,DA_LMP_Basis!$C$23:$AF$23,0)))</f>
        <v>44.460536584501568</v>
      </c>
      <c r="EJ34" s="30">
        <f>ENERGY_PRICING!EL$20*(1+INDEX(DA_LMP_Basis!$C$23:$AF$35,MATCH(LMP_BY_NODE!EJ$1,DA_LMP_Basis!$C$23:$C$35,0),MATCH(LMP_BY_NODE!$A34,DA_LMP_Basis!$C$23:$AF$23,0)))</f>
        <v>45.716299613774574</v>
      </c>
      <c r="EK34" s="30">
        <f>ENERGY_PRICING!EM$20*(1+INDEX(DA_LMP_Basis!$C$23:$AF$35,MATCH(LMP_BY_NODE!EK$1,DA_LMP_Basis!$C$23:$C$35,0),MATCH(LMP_BY_NODE!$A34,DA_LMP_Basis!$C$23:$AF$23,0)))</f>
        <v>59.128797904178917</v>
      </c>
      <c r="EL34" s="30">
        <f>ENERGY_PRICING!EN$20*(1+INDEX(DA_LMP_Basis!$C$23:$AF$35,MATCH(LMP_BY_NODE!EL$1,DA_LMP_Basis!$C$23:$C$35,0),MATCH(LMP_BY_NODE!$A34,DA_LMP_Basis!$C$23:$AF$23,0)))</f>
        <v>59.982000431604149</v>
      </c>
      <c r="EM34" s="30">
        <f>ENERGY_PRICING!EO$20*(1+INDEX(DA_LMP_Basis!$C$23:$AF$35,MATCH(LMP_BY_NODE!EM$1,DA_LMP_Basis!$C$23:$C$35,0),MATCH(LMP_BY_NODE!$A34,DA_LMP_Basis!$C$23:$AF$23,0)))</f>
        <v>46.047893205516871</v>
      </c>
      <c r="EN34" s="30">
        <f>ENERGY_PRICING!EP$20*(1+INDEX(DA_LMP_Basis!$C$23:$AF$35,MATCH(LMP_BY_NODE!EN$1,DA_LMP_Basis!$C$23:$C$35,0),MATCH(LMP_BY_NODE!$A34,DA_LMP_Basis!$C$23:$AF$23,0)))</f>
        <v>46.154756038222963</v>
      </c>
      <c r="EO34" s="30">
        <f>ENERGY_PRICING!EQ$20*(1+INDEX(DA_LMP_Basis!$C$23:$AF$35,MATCH(LMP_BY_NODE!EO$1,DA_LMP_Basis!$C$23:$C$35,0),MATCH(LMP_BY_NODE!$A34,DA_LMP_Basis!$C$23:$AF$23,0)))</f>
        <v>69.216902833281878</v>
      </c>
      <c r="EP34" s="30">
        <f>ENERGY_PRICING!ER$20*(1+INDEX(DA_LMP_Basis!$C$23:$AF$35,MATCH(LMP_BY_NODE!EP$1,DA_LMP_Basis!$C$23:$C$35,0),MATCH(LMP_BY_NODE!$A34,DA_LMP_Basis!$C$23:$AF$23,0)))</f>
        <v>108.94430741701719</v>
      </c>
      <c r="EQ34" s="30">
        <f>ENERGY_PRICING!ES$20*(1+INDEX(DA_LMP_Basis!$C$23:$AF$35,MATCH(LMP_BY_NODE!EQ$1,DA_LMP_Basis!$C$23:$C$35,0),MATCH(LMP_BY_NODE!$A34,DA_LMP_Basis!$C$23:$AF$23,0)))</f>
        <v>195.98935247861945</v>
      </c>
      <c r="ER34" s="30">
        <f>ENERGY_PRICING!ET$20*(1+INDEX(DA_LMP_Basis!$C$23:$AF$35,MATCH(LMP_BY_NODE!ER$1,DA_LMP_Basis!$C$23:$C$35,0),MATCH(LMP_BY_NODE!$A34,DA_LMP_Basis!$C$23:$AF$23,0)))</f>
        <v>174.21171085155351</v>
      </c>
      <c r="ES34" s="30">
        <f>ENERGY_PRICING!EU$20*(1+INDEX(DA_LMP_Basis!$C$23:$AF$35,MATCH(LMP_BY_NODE!ES$1,DA_LMP_Basis!$C$23:$C$35,0),MATCH(LMP_BY_NODE!$A34,DA_LMP_Basis!$C$23:$AF$23,0)))</f>
        <v>103.49630874134823</v>
      </c>
      <c r="ET34" s="30">
        <f>ENERGY_PRICING!EV$20*(1+INDEX(DA_LMP_Basis!$C$23:$AF$35,MATCH(LMP_BY_NODE!ET$1,DA_LMP_Basis!$C$23:$C$35,0),MATCH(LMP_BY_NODE!$A34,DA_LMP_Basis!$C$23:$AF$23,0)))</f>
        <v>68.167605753689116</v>
      </c>
      <c r="EU34" s="30">
        <f>ENERGY_PRICING!EW$20*(1+INDEX(DA_LMP_Basis!$C$23:$AF$35,MATCH(LMP_BY_NODE!EU$1,DA_LMP_Basis!$C$23:$C$35,0),MATCH(LMP_BY_NODE!$A34,DA_LMP_Basis!$C$23:$AF$23,0)))</f>
        <v>47.000325933685282</v>
      </c>
      <c r="EV34" s="30">
        <f>ENERGY_PRICING!EX$20*(1+INDEX(DA_LMP_Basis!$C$23:$AF$35,MATCH(LMP_BY_NODE!EV$1,DA_LMP_Basis!$C$23:$C$35,0),MATCH(LMP_BY_NODE!$A34,DA_LMP_Basis!$C$23:$AF$23,0)))</f>
        <v>48.446323406846879</v>
      </c>
      <c r="EW34" s="30">
        <f>ENERGY_PRICING!EY$20*(1+INDEX(DA_LMP_Basis!$C$23:$AF$35,MATCH(LMP_BY_NODE!EW$1,DA_LMP_Basis!$C$23:$C$35,0),MATCH(LMP_BY_NODE!$A34,DA_LMP_Basis!$C$23:$AF$23,0)))</f>
        <v>62.645191992882822</v>
      </c>
      <c r="EX34" s="30">
        <f>ENERGY_PRICING!EZ$20*(1+INDEX(DA_LMP_Basis!$C$23:$AF$35,MATCH(LMP_BY_NODE!EX$1,DA_LMP_Basis!$C$23:$C$35,0),MATCH(LMP_BY_NODE!$A34,DA_LMP_Basis!$C$23:$AF$23,0)))</f>
        <v>63.54913453922012</v>
      </c>
      <c r="EY34" s="30">
        <f>ENERGY_PRICING!FA$20*(1+INDEX(DA_LMP_Basis!$C$23:$AF$35,MATCH(LMP_BY_NODE!EY$1,DA_LMP_Basis!$C$23:$C$35,0),MATCH(LMP_BY_NODE!$A34,DA_LMP_Basis!$C$23:$AF$23,0)))</f>
        <v>48.459409086995798</v>
      </c>
      <c r="EZ34" s="30">
        <f>ENERGY_PRICING!FB$20*(1+INDEX(DA_LMP_Basis!$C$23:$AF$35,MATCH(LMP_BY_NODE!EZ$1,DA_LMP_Basis!$C$23:$C$35,0),MATCH(LMP_BY_NODE!$A34,DA_LMP_Basis!$C$23:$AF$23,0)))</f>
        <v>48.571868297739428</v>
      </c>
      <c r="FA34" s="30">
        <f>ENERGY_PRICING!FC$20*(1+INDEX(DA_LMP_Basis!$C$23:$AF$35,MATCH(LMP_BY_NODE!FA$1,DA_LMP_Basis!$C$23:$C$35,0),MATCH(LMP_BY_NODE!$A34,DA_LMP_Basis!$C$23:$AF$23,0)))</f>
        <v>70.565404378145004</v>
      </c>
      <c r="FB34" s="30">
        <f>ENERGY_PRICING!FD$20*(1+INDEX(DA_LMP_Basis!$C$23:$AF$35,MATCH(LMP_BY_NODE!FB$1,DA_LMP_Basis!$C$23:$C$35,0),MATCH(LMP_BY_NODE!$A34,DA_LMP_Basis!$C$23:$AF$23,0)))</f>
        <v>110.85360814215369</v>
      </c>
      <c r="FC34" s="30">
        <f>ENERGY_PRICING!FE$20*(1+INDEX(DA_LMP_Basis!$C$23:$AF$35,MATCH(LMP_BY_NODE!FC$1,DA_LMP_Basis!$C$23:$C$35,0),MATCH(LMP_BY_NODE!$A34,DA_LMP_Basis!$C$23:$AF$23,0)))</f>
        <v>197.49660098224794</v>
      </c>
      <c r="FD34" s="30">
        <f>ENERGY_PRICING!FF$20*(1+INDEX(DA_LMP_Basis!$C$23:$AF$35,MATCH(LMP_BY_NODE!FD$1,DA_LMP_Basis!$C$23:$C$35,0),MATCH(LMP_BY_NODE!$A34,DA_LMP_Basis!$C$23:$AF$23,0)))</f>
        <v>175.58065828126695</v>
      </c>
      <c r="FE34" s="30">
        <f>ENERGY_PRICING!FG$20*(1+INDEX(DA_LMP_Basis!$C$23:$AF$35,MATCH(LMP_BY_NODE!FE$1,DA_LMP_Basis!$C$23:$C$35,0),MATCH(LMP_BY_NODE!$A34,DA_LMP_Basis!$C$23:$AF$23,0)))</f>
        <v>105.10923749656259</v>
      </c>
      <c r="FF34" s="30">
        <f>ENERGY_PRICING!FH$20*(1+INDEX(DA_LMP_Basis!$C$23:$AF$35,MATCH(LMP_BY_NODE!FF$1,DA_LMP_Basis!$C$23:$C$35,0),MATCH(LMP_BY_NODE!$A34,DA_LMP_Basis!$C$23:$AF$23,0)))</f>
        <v>70.658050441958551</v>
      </c>
      <c r="FG34" s="30">
        <f>ENERGY_PRICING!FI$20*(1+INDEX(DA_LMP_Basis!$C$23:$AF$35,MATCH(LMP_BY_NODE!FG$1,DA_LMP_Basis!$C$23:$C$35,0),MATCH(LMP_BY_NODE!$A34,DA_LMP_Basis!$C$23:$AF$23,0)))</f>
        <v>48.845203276031555</v>
      </c>
      <c r="FH34" s="30">
        <f>ENERGY_PRICING!FJ$20*(1+INDEX(DA_LMP_Basis!$C$23:$AF$35,MATCH(LMP_BY_NODE!FH$1,DA_LMP_Basis!$C$23:$C$35,0),MATCH(LMP_BY_NODE!$A34,DA_LMP_Basis!$C$23:$AF$23,0)))</f>
        <v>50.429385128687727</v>
      </c>
      <c r="FI34" s="30">
        <f>ENERGY_PRICING!FK$20*(1+INDEX(DA_LMP_Basis!$C$23:$AF$35,MATCH(LMP_BY_NODE!FI$1,DA_LMP_Basis!$C$23:$C$35,0),MATCH(LMP_BY_NODE!$A34,DA_LMP_Basis!$C$23:$AF$23,0)))</f>
        <v>65.199465158527516</v>
      </c>
      <c r="FJ34" s="30">
        <f>ENERGY_PRICING!FL$20*(1+INDEX(DA_LMP_Basis!$C$23:$AF$35,MATCH(LMP_BY_NODE!FJ$1,DA_LMP_Basis!$C$23:$C$35,0),MATCH(LMP_BY_NODE!$A34,DA_LMP_Basis!$C$23:$AF$23,0)))</f>
        <v>66.14026474234754</v>
      </c>
      <c r="FK34" s="30">
        <f>ENERGY_PRICING!FM$20*(1+INDEX(DA_LMP_Basis!$C$23:$AF$35,MATCH(LMP_BY_NODE!FK$1,DA_LMP_Basis!$C$23:$C$35,0),MATCH(LMP_BY_NODE!$A34,DA_LMP_Basis!$C$23:$AF$23,0)))</f>
        <v>50.2111098774092</v>
      </c>
      <c r="FL34" s="30">
        <f>ENERGY_PRICING!FN$20*(1+INDEX(DA_LMP_Basis!$C$23:$AF$35,MATCH(LMP_BY_NODE!FL$1,DA_LMP_Basis!$C$23:$C$35,0),MATCH(LMP_BY_NODE!$A34,DA_LMP_Basis!$C$23:$AF$23,0)))</f>
        <v>50.327634240660061</v>
      </c>
      <c r="FM34" s="30">
        <f>ENERGY_PRICING!FO$20*(1+INDEX(DA_LMP_Basis!$C$23:$AF$35,MATCH(LMP_BY_NODE!FM$1,DA_LMP_Basis!$C$23:$C$35,0),MATCH(LMP_BY_NODE!$A34,DA_LMP_Basis!$C$23:$AF$23,0)))</f>
        <v>71.544942286293377</v>
      </c>
      <c r="FN34" s="30">
        <f>ENERGY_PRICING!FP$20*(1+INDEX(DA_LMP_Basis!$C$23:$AF$35,MATCH(LMP_BY_NODE!FN$1,DA_LMP_Basis!$C$23:$C$35,0),MATCH(LMP_BY_NODE!$A34,DA_LMP_Basis!$C$23:$AF$23,0)))</f>
        <v>112.24050491320354</v>
      </c>
      <c r="FO34" s="30">
        <f>ENERGY_PRICING!FQ$20*(1+INDEX(DA_LMP_Basis!$C$23:$AF$35,MATCH(LMP_BY_NODE!FO$1,DA_LMP_Basis!$C$23:$C$35,0),MATCH(LMP_BY_NODE!$A34,DA_LMP_Basis!$C$23:$AF$23,0)))</f>
        <v>197.79531560775823</v>
      </c>
      <c r="FP34" s="30">
        <f>ENERGY_PRICING!FR$20*(1+INDEX(DA_LMP_Basis!$C$23:$AF$35,MATCH(LMP_BY_NODE!FP$1,DA_LMP_Basis!$C$23:$C$35,0),MATCH(LMP_BY_NODE!$A34,DA_LMP_Basis!$C$23:$AF$23,0)))</f>
        <v>175.85196365514904</v>
      </c>
      <c r="FQ34" s="30">
        <f>ENERGY_PRICING!FS$20*(1+INDEX(DA_LMP_Basis!$C$23:$AF$35,MATCH(LMP_BY_NODE!FQ$1,DA_LMP_Basis!$C$23:$C$35,0),MATCH(LMP_BY_NODE!$A34,DA_LMP_Basis!$C$23:$AF$23,0)))</f>
        <v>105.42889640345736</v>
      </c>
      <c r="FR34" s="30">
        <f>ENERGY_PRICING!FT$20*(1+INDEX(DA_LMP_Basis!$C$23:$AF$35,MATCH(LMP_BY_NODE!FR$1,DA_LMP_Basis!$C$23:$C$35,0),MATCH(LMP_BY_NODE!$A34,DA_LMP_Basis!$C$23:$AF$23,0)))</f>
        <v>71.15162018219695</v>
      </c>
      <c r="FS34" s="30">
        <f>ENERGY_PRICING!FU$20*(1+INDEX(DA_LMP_Basis!$C$23:$AF$35,MATCH(LMP_BY_NODE!FS$1,DA_LMP_Basis!$C$23:$C$35,0),MATCH(LMP_BY_NODE!$A34,DA_LMP_Basis!$C$23:$AF$23,0)))</f>
        <v>49.210831003048568</v>
      </c>
      <c r="FT34" s="30">
        <f>ENERGY_PRICING!FV$20*(1+INDEX(DA_LMP_Basis!$C$23:$AF$35,MATCH(LMP_BY_NODE!FT$1,DA_LMP_Basis!$C$23:$C$35,0),MATCH(LMP_BY_NODE!$A34,DA_LMP_Basis!$C$23:$AF$23,0)))</f>
        <v>50.822398980204277</v>
      </c>
      <c r="FU34" s="30">
        <f>ENERGY_PRICING!FW$20*(1+INDEX(DA_LMP_Basis!$C$23:$AF$35,MATCH(LMP_BY_NODE!FU$1,DA_LMP_Basis!$C$23:$C$35,0),MATCH(LMP_BY_NODE!$A34,DA_LMP_Basis!$C$23:$AF$23,0)))</f>
        <v>65.705684770150867</v>
      </c>
      <c r="FV34" s="30">
        <f>ENERGY_PRICING!FX$20*(1+INDEX(DA_LMP_Basis!$C$23:$AF$35,MATCH(LMP_BY_NODE!FV$1,DA_LMP_Basis!$C$23:$C$35,0),MATCH(LMP_BY_NODE!$A34,DA_LMP_Basis!$C$23:$AF$23,0)))</f>
        <v>66.653788880147275</v>
      </c>
      <c r="FW34" s="30">
        <f>ENERGY_PRICING!FY$20*(1+INDEX(DA_LMP_Basis!$C$23:$AF$35,MATCH(LMP_BY_NODE!FW$1,DA_LMP_Basis!$C$23:$C$35,0),MATCH(LMP_BY_NODE!$A34,DA_LMP_Basis!$C$23:$AF$23,0)))</f>
        <v>50.558271373575778</v>
      </c>
      <c r="FX34" s="30">
        <f>ENERGY_PRICING!FZ$20*(1+INDEX(DA_LMP_Basis!$C$23:$AF$35,MATCH(LMP_BY_NODE!FX$1,DA_LMP_Basis!$C$23:$C$35,0),MATCH(LMP_BY_NODE!$A34,DA_LMP_Basis!$C$23:$AF$23,0)))</f>
        <v>50.675601390642797</v>
      </c>
      <c r="FY34" s="30">
        <f>ENERGY_PRICING!GA$20*(1+INDEX(DA_LMP_Basis!$C$23:$AF$35,MATCH(LMP_BY_NODE!FY$1,DA_LMP_Basis!$C$23:$C$35,0),MATCH(LMP_BY_NODE!$A34,DA_LMP_Basis!$C$23:$AF$23,0)))</f>
        <v>71.73907238408502</v>
      </c>
      <c r="FZ34" s="30">
        <f>ENERGY_PRICING!GB$20*(1+INDEX(DA_LMP_Basis!$C$23:$AF$35,MATCH(LMP_BY_NODE!FZ$1,DA_LMP_Basis!$C$23:$C$35,0),MATCH(LMP_BY_NODE!$A34,DA_LMP_Basis!$C$23:$AF$23,0)))</f>
        <v>112.51536758421517</v>
      </c>
      <c r="GA34" s="30">
        <f>ENERGY_PRICING!GC$20*(1+INDEX(DA_LMP_Basis!$C$23:$AF$35,MATCH(LMP_BY_NODE!GA$1,DA_LMP_Basis!$C$23:$C$35,0),MATCH(LMP_BY_NODE!$A34,DA_LMP_Basis!$C$23:$AF$23,0)))</f>
        <v>198.72188829536691</v>
      </c>
      <c r="GB34" s="30">
        <f>ENERGY_PRICING!GD$20*(1+INDEX(DA_LMP_Basis!$C$23:$AF$35,MATCH(LMP_BY_NODE!GB$1,DA_LMP_Basis!$C$23:$C$35,0),MATCH(LMP_BY_NODE!$A34,DA_LMP_Basis!$C$23:$AF$23,0)))</f>
        <v>176.69351652190659</v>
      </c>
      <c r="GC34" s="30">
        <f>ENERGY_PRICING!GE$20*(1+INDEX(DA_LMP_Basis!$C$23:$AF$35,MATCH(LMP_BY_NODE!GC$1,DA_LMP_Basis!$C$23:$C$35,0),MATCH(LMP_BY_NODE!$A34,DA_LMP_Basis!$C$23:$AF$23,0)))</f>
        <v>106.42043544167332</v>
      </c>
      <c r="GD34" s="30">
        <f>ENERGY_PRICING!GF$20*(1+INDEX(DA_LMP_Basis!$C$23:$AF$35,MATCH(LMP_BY_NODE!GD$1,DA_LMP_Basis!$C$23:$C$35,0),MATCH(LMP_BY_NODE!$A34,DA_LMP_Basis!$C$23:$AF$23,0)))</f>
        <v>72.6826072905572</v>
      </c>
      <c r="GE34" s="30">
        <f>ENERGY_PRICING!GG$20*(1+INDEX(DA_LMP_Basis!$C$23:$AF$35,MATCH(LMP_BY_NODE!GE$1,DA_LMP_Basis!$C$23:$C$35,0),MATCH(LMP_BY_NODE!$A34,DA_LMP_Basis!$C$23:$AF$23,0)))</f>
        <v>50.344959153311059</v>
      </c>
      <c r="GF34" s="30">
        <f>ENERGY_PRICING!GH$20*(1+INDEX(DA_LMP_Basis!$C$23:$AF$35,MATCH(LMP_BY_NODE!GF$1,DA_LMP_Basis!$C$23:$C$35,0),MATCH(LMP_BY_NODE!$A34,DA_LMP_Basis!$C$23:$AF$23,0)))</f>
        <v>52.041475214067844</v>
      </c>
      <c r="GG34" s="30">
        <f>ENERGY_PRICING!GI$20*(1+INDEX(DA_LMP_Basis!$C$23:$AF$35,MATCH(LMP_BY_NODE!GG$1,DA_LMP_Basis!$C$23:$C$35,0),MATCH(LMP_BY_NODE!$A34,DA_LMP_Basis!$C$23:$AF$23,0)))</f>
        <v>67.275910082221529</v>
      </c>
      <c r="GH34" s="30">
        <f>ENERGY_PRICING!GJ$20*(1+INDEX(DA_LMP_Basis!$C$23:$AF$35,MATCH(LMP_BY_NODE!GH$1,DA_LMP_Basis!$C$23:$C$35,0),MATCH(LMP_BY_NODE!$A34,DA_LMP_Basis!$C$23:$AF$23,0)))</f>
        <v>68.246671852315416</v>
      </c>
      <c r="GI34" s="30">
        <f>ENERGY_PRICING!GK$20*(1+INDEX(DA_LMP_Basis!$C$23:$AF$35,MATCH(LMP_BY_NODE!GI$1,DA_LMP_Basis!$C$23:$C$35,0),MATCH(LMP_BY_NODE!$A34,DA_LMP_Basis!$C$23:$AF$23,0)))</f>
        <v>51.635119753489384</v>
      </c>
      <c r="GJ34" s="30">
        <f>ENERGY_PRICING!GL$20*(1+INDEX(DA_LMP_Basis!$C$23:$AF$35,MATCH(LMP_BY_NODE!GJ$1,DA_LMP_Basis!$C$23:$C$35,0),MATCH(LMP_BY_NODE!$A34,DA_LMP_Basis!$C$23:$AF$23,0)))</f>
        <v>51.754948800593652</v>
      </c>
      <c r="GK34" s="30">
        <f>ENERGY_PRICING!GM$20*(1+INDEX(DA_LMP_Basis!$C$23:$AF$35,MATCH(LMP_BY_NODE!GK$1,DA_LMP_Basis!$C$23:$C$35,0),MATCH(LMP_BY_NODE!$A34,DA_LMP_Basis!$C$23:$AF$23,0)))</f>
        <v>72.341237899580733</v>
      </c>
      <c r="GL34" s="30">
        <f>ENERGY_PRICING!GN$20*(1+INDEX(DA_LMP_Basis!$C$23:$AF$35,MATCH(LMP_BY_NODE!GL$1,DA_LMP_Basis!$C$23:$C$35,0),MATCH(LMP_BY_NODE!$A34,DA_LMP_Basis!$C$23:$AF$23,0)))</f>
        <v>113.36795470935998</v>
      </c>
      <c r="GM34" s="30">
        <f>ENERGY_PRICING!GO$20*(1+INDEX(DA_LMP_Basis!$C$23:$AF$35,MATCH(LMP_BY_NODE!GM$1,DA_LMP_Basis!$C$23:$C$35,0),MATCH(LMP_BY_NODE!$A34,DA_LMP_Basis!$C$23:$AF$23,0)))</f>
        <v>200.02545724276473</v>
      </c>
      <c r="GN34" s="30">
        <f>ENERGY_PRICING!GP$20*(1+INDEX(DA_LMP_Basis!$C$23:$AF$35,MATCH(LMP_BY_NODE!GN$1,DA_LMP_Basis!$C$23:$C$35,0),MATCH(LMP_BY_NODE!$A34,DA_LMP_Basis!$C$23:$AF$23,0)))</f>
        <v>177.87747348434411</v>
      </c>
      <c r="GO34" s="30">
        <f>ENERGY_PRICING!GQ$20*(1+INDEX(DA_LMP_Basis!$C$23:$AF$35,MATCH(LMP_BY_NODE!GO$1,DA_LMP_Basis!$C$23:$C$35,0),MATCH(LMP_BY_NODE!$A34,DA_LMP_Basis!$C$23:$AF$23,0)))</f>
        <v>107.81540371306376</v>
      </c>
      <c r="GP34" s="30">
        <f>ENERGY_PRICING!GR$20*(1+INDEX(DA_LMP_Basis!$C$23:$AF$35,MATCH(LMP_BY_NODE!GP$1,DA_LMP_Basis!$C$23:$C$35,0),MATCH(LMP_BY_NODE!$A34,DA_LMP_Basis!$C$23:$AF$23,0)))</f>
        <v>74.836509817595385</v>
      </c>
      <c r="GQ34" s="30">
        <f>ENERGY_PRICING!GS$20*(1+INDEX(DA_LMP_Basis!$C$23:$AF$35,MATCH(LMP_BY_NODE!GQ$1,DA_LMP_Basis!$C$23:$C$35,0),MATCH(LMP_BY_NODE!$A34,DA_LMP_Basis!$C$23:$AF$23,0)))</f>
        <v>51.940532019663848</v>
      </c>
      <c r="GR34" s="30">
        <f>ENERGY_PRICING!GT$20*(1+INDEX(DA_LMP_Basis!$C$23:$AF$35,MATCH(LMP_BY_NODE!GR$1,DA_LMP_Basis!$C$23:$C$35,0),MATCH(LMP_BY_NODE!$A34,DA_LMP_Basis!$C$23:$AF$23,0)))</f>
        <v>53.756559140269708</v>
      </c>
      <c r="GS34" s="30">
        <f>ENERGY_PRICING!GU$20*(1+INDEX(DA_LMP_Basis!$C$23:$AF$35,MATCH(LMP_BY_NODE!GS$1,DA_LMP_Basis!$C$23:$C$35,0),MATCH(LMP_BY_NODE!$A34,DA_LMP_Basis!$C$23:$AF$23,0)))</f>
        <v>69.485015729956672</v>
      </c>
      <c r="GT34" s="30">
        <f>ENERGY_PRICING!GV$20*(1+INDEX(DA_LMP_Basis!$C$23:$AF$35,MATCH(LMP_BY_NODE!GT$1,DA_LMP_Basis!$C$23:$C$35,0),MATCH(LMP_BY_NODE!$A34,DA_LMP_Basis!$C$23:$AF$23,0)))</f>
        <v>70.487653922179945</v>
      </c>
      <c r="GU34" s="30">
        <f>ENERGY_PRICING!GW$20*(1+INDEX(DA_LMP_Basis!$C$23:$AF$35,MATCH(LMP_BY_NODE!GU$1,DA_LMP_Basis!$C$23:$C$35,0),MATCH(LMP_BY_NODE!$A34,DA_LMP_Basis!$C$23:$AF$23,0)))</f>
        <v>53.150107328542894</v>
      </c>
      <c r="GV34" s="30">
        <f>ENERGY_PRICING!GX$20*(1+INDEX(DA_LMP_Basis!$C$23:$AF$35,MATCH(LMP_BY_NODE!GV$1,DA_LMP_Basis!$C$23:$C$35,0),MATCH(LMP_BY_NODE!$A34,DA_LMP_Basis!$C$23:$AF$23,0)))</f>
        <v>53.273452190432913</v>
      </c>
      <c r="GW34" s="30">
        <f>ENERGY_PRICING!GY$20*(1+INDEX(DA_LMP_Basis!$C$23:$AF$35,MATCH(LMP_BY_NODE!GW$1,DA_LMP_Basis!$C$23:$C$35,0),MATCH(LMP_BY_NODE!$A34,DA_LMP_Basis!$C$23:$AF$23,0)))</f>
        <v>73.188407557926581</v>
      </c>
      <c r="GX34" s="30">
        <f>ENERGY_PRICING!GZ$20*(1+INDEX(DA_LMP_Basis!$C$23:$AF$35,MATCH(LMP_BY_NODE!GX$1,DA_LMP_Basis!$C$23:$C$35,0),MATCH(LMP_BY_NODE!$A34,DA_LMP_Basis!$C$23:$AF$23,0)))</f>
        <v>114.56743545831054</v>
      </c>
      <c r="GY34" s="30">
        <f>ENERGY_PRICING!HA$20*(1+INDEX(DA_LMP_Basis!$C$23:$AF$35,MATCH(LMP_BY_NODE!GY$1,DA_LMP_Basis!$C$23:$C$35,0),MATCH(LMP_BY_NODE!$A34,DA_LMP_Basis!$C$23:$AF$23,0)))</f>
        <v>201.83373990916414</v>
      </c>
      <c r="GZ34" s="30">
        <f>ENERGY_PRICING!HB$20*(1+INDEX(DA_LMP_Basis!$C$23:$AF$35,MATCH(LMP_BY_NODE!GZ$1,DA_LMP_Basis!$C$23:$C$35,0),MATCH(LMP_BY_NODE!$A34,DA_LMP_Basis!$C$23:$AF$23,0)))</f>
        <v>179.51983299069195</v>
      </c>
      <c r="HA34" s="30">
        <f>ENERGY_PRICING!HC$20*(1+INDEX(DA_LMP_Basis!$C$23:$AF$35,MATCH(LMP_BY_NODE!HA$1,DA_LMP_Basis!$C$23:$C$35,0),MATCH(LMP_BY_NODE!$A34,DA_LMP_Basis!$C$23:$AF$23,0)))</f>
        <v>109.75047354605411</v>
      </c>
      <c r="HB34" s="30">
        <f>ENERGY_PRICING!HD$20*(1+INDEX(DA_LMP_Basis!$C$23:$AF$35,MATCH(LMP_BY_NODE!HB$1,DA_LMP_Basis!$C$23:$C$35,0),MATCH(LMP_BY_NODE!$A34,DA_LMP_Basis!$C$23:$AF$23,0)))</f>
        <v>77.82435684519757</v>
      </c>
      <c r="HC34" s="30">
        <f>ENERGY_PRICING!HE$20*(1+INDEX(DA_LMP_Basis!$C$23:$AF$35,MATCH(LMP_BY_NODE!HC$1,DA_LMP_Basis!$C$23:$C$35,0),MATCH(LMP_BY_NODE!$A34,DA_LMP_Basis!$C$23:$AF$23,0)))</f>
        <v>54.153876210596366</v>
      </c>
      <c r="HD34" s="30">
        <f>ENERGY_PRICING!HF$20*(1+INDEX(DA_LMP_Basis!$C$23:$AF$35,MATCH(LMP_BY_NODE!HD$1,DA_LMP_Basis!$C$23:$C$35,0),MATCH(LMP_BY_NODE!$A34,DA_LMP_Basis!$C$23:$AF$23,0)))</f>
        <v>56.13568649012106</v>
      </c>
      <c r="HE34" s="30">
        <f>ENERGY_PRICING!HG$20*(1+INDEX(DA_LMP_Basis!$C$23:$AF$35,MATCH(LMP_BY_NODE!HE$1,DA_LMP_Basis!$C$23:$C$35,0),MATCH(LMP_BY_NODE!$A34,DA_LMP_Basis!$C$23:$AF$23,0)))</f>
        <v>72.5494393333408</v>
      </c>
      <c r="HF34" s="30">
        <f>ENERGY_PRICING!HH$20*(1+INDEX(DA_LMP_Basis!$C$23:$AF$35,MATCH(LMP_BY_NODE!HF$1,DA_LMP_Basis!$C$23:$C$35,0),MATCH(LMP_BY_NODE!$A34,DA_LMP_Basis!$C$23:$AF$23,0)))</f>
        <v>73.59629580931383</v>
      </c>
      <c r="HG34" s="30">
        <f>ENERGY_PRICING!HI$20*(1+INDEX(DA_LMP_Basis!$C$23:$AF$35,MATCH(LMP_BY_NODE!HG$1,DA_LMP_Basis!$C$23:$C$35,0),MATCH(LMP_BY_NODE!$A34,DA_LMP_Basis!$C$23:$AF$23,0)))</f>
        <v>55.251665345284849</v>
      </c>
      <c r="HH34" s="30">
        <f>ENERGY_PRICING!HJ$20*(1+INDEX(DA_LMP_Basis!$C$23:$AF$35,MATCH(LMP_BY_NODE!HH$1,DA_LMP_Basis!$C$23:$C$35,0),MATCH(LMP_BY_NODE!$A34,DA_LMP_Basis!$C$23:$AF$23,0)))</f>
        <v>55.379887269449206</v>
      </c>
      <c r="HI34" s="30">
        <f>ENERGY_PRICING!HK$20*(1+INDEX(DA_LMP_Basis!$C$23:$AF$35,MATCH(LMP_BY_NODE!HI$1,DA_LMP_Basis!$C$23:$C$35,0),MATCH(LMP_BY_NODE!$A34,DA_LMP_Basis!$C$23:$AF$23,0)))</f>
        <v>74.363582995899662</v>
      </c>
      <c r="HJ34" s="30">
        <f>ENERGY_PRICING!HL$20*(1+INDEX(DA_LMP_Basis!$C$23:$AF$35,MATCH(LMP_BY_NODE!HJ$1,DA_LMP_Basis!$C$23:$C$35,0),MATCH(LMP_BY_NODE!$A34,DA_LMP_Basis!$C$23:$AF$23,0)))</f>
        <v>116.23132922575321</v>
      </c>
      <c r="HK34" s="30">
        <f>ENERGY_PRICING!HM$20*(1+INDEX(DA_LMP_Basis!$C$23:$AF$35,MATCH(LMP_BY_NODE!HK$1,DA_LMP_Basis!$C$23:$C$35,0),MATCH(LMP_BY_NODE!$A34,DA_LMP_Basis!$C$23:$AF$23,0)))</f>
        <v>203.53912746295998</v>
      </c>
      <c r="HL34" s="30">
        <f>ENERGY_PRICING!HN$20*(1+INDEX(DA_LMP_Basis!$C$23:$AF$35,MATCH(LMP_BY_NODE!HL$1,DA_LMP_Basis!$C$23:$C$35,0),MATCH(LMP_BY_NODE!$A34,DA_LMP_Basis!$C$23:$AF$23,0)))</f>
        <v>181.06873876357145</v>
      </c>
      <c r="HM34" s="30">
        <f>ENERGY_PRICING!HO$20*(1+INDEX(DA_LMP_Basis!$C$23:$AF$35,MATCH(LMP_BY_NODE!HM$1,DA_LMP_Basis!$C$23:$C$35,0),MATCH(LMP_BY_NODE!$A34,DA_LMP_Basis!$C$23:$AF$23,0)))</f>
        <v>111.57543380820076</v>
      </c>
      <c r="HN34" s="30">
        <f>ENERGY_PRICING!HP$20*(1+INDEX(DA_LMP_Basis!$C$23:$AF$35,MATCH(LMP_BY_NODE!HN$1,DA_LMP_Basis!$C$23:$C$35,0),MATCH(LMP_BY_NODE!$A34,DA_LMP_Basis!$C$23:$AF$23,0)))</f>
        <v>80.642189050416064</v>
      </c>
      <c r="HO34" s="30">
        <f>ENERGY_PRICING!HQ$20*(1+INDEX(DA_LMP_Basis!$C$23:$AF$35,MATCH(LMP_BY_NODE!HO$1,DA_LMP_Basis!$C$23:$C$35,0),MATCH(LMP_BY_NODE!$A34,DA_LMP_Basis!$C$23:$AF$23,0)))</f>
        <v>56.241276430495901</v>
      </c>
      <c r="HP34" s="30">
        <f>ENERGY_PRICING!HR$20*(1+INDEX(DA_LMP_Basis!$C$23:$AF$35,MATCH(LMP_BY_NODE!HP$1,DA_LMP_Basis!$C$23:$C$35,0),MATCH(LMP_BY_NODE!$A34,DA_LMP_Basis!$C$23:$AF$23,0)))</f>
        <v>58.379436456165131</v>
      </c>
      <c r="HQ34" s="30">
        <f>ENERGY_PRICING!HS$20*(1+INDEX(DA_LMP_Basis!$C$23:$AF$35,MATCH(LMP_BY_NODE!HQ$1,DA_LMP_Basis!$C$23:$C$35,0),MATCH(LMP_BY_NODE!$A34,DA_LMP_Basis!$C$23:$AF$23,0)))</f>
        <v>75.439490745034888</v>
      </c>
      <c r="HR34" s="30">
        <f>ENERGY_PRICING!HT$20*(1+INDEX(DA_LMP_Basis!$C$23:$AF$35,MATCH(LMP_BY_NODE!HR$1,DA_LMP_Basis!$C$23:$C$35,0),MATCH(LMP_BY_NODE!$A34,DA_LMP_Basis!$C$23:$AF$23,0)))</f>
        <v>76.528049390783849</v>
      </c>
      <c r="HS34" s="30">
        <f>ENERGY_PRICING!HU$20*(1+INDEX(DA_LMP_Basis!$C$23:$AF$35,MATCH(LMP_BY_NODE!HS$1,DA_LMP_Basis!$C$23:$C$35,0),MATCH(LMP_BY_NODE!$A34,DA_LMP_Basis!$C$23:$AF$23,0)))</f>
        <v>57.233640261003032</v>
      </c>
      <c r="HT34" s="30">
        <f>ENERGY_PRICING!HV$20*(1+INDEX(DA_LMP_Basis!$C$23:$AF$35,MATCH(LMP_BY_NODE!HT$1,DA_LMP_Basis!$C$23:$C$35,0),MATCH(LMP_BY_NODE!$A34,DA_LMP_Basis!$C$23:$AF$23,0)))</f>
        <v>57.366461732271546</v>
      </c>
      <c r="HU34" s="30">
        <f>ENERGY_PRICING!HW$20*(1+INDEX(DA_LMP_Basis!$C$23:$AF$35,MATCH(LMP_BY_NODE!HU$1,DA_LMP_Basis!$C$23:$C$35,0),MATCH(LMP_BY_NODE!$A34,DA_LMP_Basis!$C$23:$AF$23,0)))</f>
        <v>75.471888463117565</v>
      </c>
      <c r="HV34" s="30">
        <f>ENERGY_PRICING!HX$20*(1+INDEX(DA_LMP_Basis!$C$23:$AF$35,MATCH(LMP_BY_NODE!HV$1,DA_LMP_Basis!$C$23:$C$35,0),MATCH(LMP_BY_NODE!$A34,DA_LMP_Basis!$C$23:$AF$23,0)))</f>
        <v>117.80054391467425</v>
      </c>
      <c r="HW34" s="30">
        <f>ENERGY_PRICING!HY$20*(1+INDEX(DA_LMP_Basis!$C$23:$AF$35,MATCH(LMP_BY_NODE!HW$1,DA_LMP_Basis!$C$23:$C$35,0),MATCH(LMP_BY_NODE!$A34,DA_LMP_Basis!$C$23:$AF$23,0)))</f>
        <v>205.27970382609817</v>
      </c>
      <c r="HX34" s="30">
        <f>ENERGY_PRICING!HZ$20*(1+INDEX(DA_LMP_Basis!$C$23:$AF$35,MATCH(LMP_BY_NODE!HX$1,DA_LMP_Basis!$C$23:$C$35,0),MATCH(LMP_BY_NODE!$A34,DA_LMP_Basis!$C$23:$AF$23,0)))</f>
        <v>182.64960451517234</v>
      </c>
      <c r="HY34" s="30">
        <f>ENERGY_PRICING!IA$20*(1+INDEX(DA_LMP_Basis!$C$23:$AF$35,MATCH(LMP_BY_NODE!HY$1,DA_LMP_Basis!$C$23:$C$35,0),MATCH(LMP_BY_NODE!$A34,DA_LMP_Basis!$C$23:$AF$23,0)))</f>
        <v>113.43805013191479</v>
      </c>
      <c r="HZ34" s="30">
        <f>ENERGY_PRICING!IB$20*(1+INDEX(DA_LMP_Basis!$C$23:$AF$35,MATCH(LMP_BY_NODE!HZ$1,DA_LMP_Basis!$C$23:$C$35,0),MATCH(LMP_BY_NODE!$A34,DA_LMP_Basis!$C$23:$AF$23,0)))</f>
        <v>83.51816414521258</v>
      </c>
      <c r="IA34" s="30">
        <f>ENERGY_PRICING!IC$20*(1+INDEX(DA_LMP_Basis!$C$23:$AF$35,MATCH(LMP_BY_NODE!IA$1,DA_LMP_Basis!$C$23:$C$35,0),MATCH(LMP_BY_NODE!$A34,DA_LMP_Basis!$C$23:$AF$23,0)))</f>
        <v>58.371747873822422</v>
      </c>
      <c r="IB34" s="30">
        <f>ENERGY_PRICING!ID$20*(1+INDEX(DA_LMP_Basis!$C$23:$AF$35,MATCH(LMP_BY_NODE!IB$1,DA_LMP_Basis!$C$23:$C$35,0),MATCH(LMP_BY_NODE!$A34,DA_LMP_Basis!$C$23:$AF$23,0)))</f>
        <v>60.669483751863815</v>
      </c>
      <c r="IC34" s="30">
        <f>ENERGY_PRICING!IE$20*(1+INDEX(DA_LMP_Basis!$C$23:$AF$35,MATCH(LMP_BY_NODE!IC$1,DA_LMP_Basis!$C$23:$C$35,0),MATCH(LMP_BY_NODE!$A34,DA_LMP_Basis!$C$23:$AF$23,0)))</f>
        <v>78.389175210746032</v>
      </c>
      <c r="ID34" s="30">
        <f>ENERGY_PRICING!IF$20*(1+INDEX(DA_LMP_Basis!$C$23:$AF$35,MATCH(LMP_BY_NODE!ID$1,DA_LMP_Basis!$C$23:$C$35,0),MATCH(LMP_BY_NODE!$A34,DA_LMP_Basis!$C$23:$AF$23,0)))</f>
        <v>79.520296504992075</v>
      </c>
      <c r="IE34" s="30">
        <f>ENERGY_PRICING!IG$20*(1+INDEX(DA_LMP_Basis!$C$23:$AF$35,MATCH(LMP_BY_NODE!IE$1,DA_LMP_Basis!$C$23:$C$35,0),MATCH(LMP_BY_NODE!$A34,DA_LMP_Basis!$C$23:$AF$23,0)))</f>
        <v>59.256511064154658</v>
      </c>
      <c r="IF34" s="30">
        <f>ENERGY_PRICING!IH$20*(1+INDEX(DA_LMP_Basis!$C$23:$AF$35,MATCH(LMP_BY_NODE!IF$1,DA_LMP_Basis!$C$23:$C$35,0),MATCH(LMP_BY_NODE!$A34,DA_LMP_Basis!$C$23:$AF$23,0)))</f>
        <v>59.394026989157645</v>
      </c>
      <c r="IG34" s="30">
        <f>ENERGY_PRICING!II$20*(1+INDEX(DA_LMP_Basis!$C$23:$AF$35,MATCH(LMP_BY_NODE!IG$1,DA_LMP_Basis!$C$23:$C$35,0),MATCH(LMP_BY_NODE!$A34,DA_LMP_Basis!$C$23:$AF$23,0)))</f>
        <v>76.60306260302643</v>
      </c>
      <c r="IH34" s="30">
        <f>ENERGY_PRICING!IJ$20*(1+INDEX(DA_LMP_Basis!$C$23:$AF$35,MATCH(LMP_BY_NODE!IH$1,DA_LMP_Basis!$C$23:$C$35,0),MATCH(LMP_BY_NODE!$A34,DA_LMP_Basis!$C$23:$AF$23,0)))</f>
        <v>119.40213763461537</v>
      </c>
      <c r="II34" s="30">
        <f>ENERGY_PRICING!IK$20*(1+INDEX(DA_LMP_Basis!$C$23:$AF$35,MATCH(LMP_BY_NODE!II$1,DA_LMP_Basis!$C$23:$C$35,0),MATCH(LMP_BY_NODE!$A34,DA_LMP_Basis!$C$23:$AF$23,0)))</f>
        <v>206.07805337338544</v>
      </c>
      <c r="IJ34" s="30">
        <f>ENERGY_PRICING!IL$20*(1+INDEX(DA_LMP_Basis!$C$23:$AF$35,MATCH(LMP_BY_NODE!IJ$1,DA_LMP_Basis!$C$23:$C$35,0),MATCH(LMP_BY_NODE!$A34,DA_LMP_Basis!$C$23:$AF$23,0)))</f>
        <v>183.37469965253075</v>
      </c>
      <c r="IK34" s="30">
        <f>ENERGY_PRICING!IM$20*(1+INDEX(DA_LMP_Basis!$C$23:$AF$35,MATCH(LMP_BY_NODE!IK$1,DA_LMP_Basis!$C$23:$C$35,0),MATCH(LMP_BY_NODE!$A34,DA_LMP_Basis!$C$23:$AF$23,0)))</f>
        <v>114.29237570492555</v>
      </c>
      <c r="IL34" s="30">
        <f>ENERGY_PRICING!IN$20*(1+INDEX(DA_LMP_Basis!$C$23:$AF$35,MATCH(LMP_BY_NODE!IL$1,DA_LMP_Basis!$C$23:$C$35,0),MATCH(LMP_BY_NODE!$A34,DA_LMP_Basis!$C$23:$AF$23,0)))</f>
        <v>84.83728662875626</v>
      </c>
      <c r="IM34" s="30">
        <f>ENERGY_PRICING!IO$20*(1+INDEX(DA_LMP_Basis!$C$23:$AF$35,MATCH(LMP_BY_NODE!IM$1,DA_LMP_Basis!$C$23:$C$35,0),MATCH(LMP_BY_NODE!$A34,DA_LMP_Basis!$C$23:$AF$23,0)))</f>
        <v>59.348930460182281</v>
      </c>
      <c r="IN34" s="30">
        <f>ENERGY_PRICING!IP$20*(1+INDEX(DA_LMP_Basis!$C$23:$AF$35,MATCH(LMP_BY_NODE!IN$1,DA_LMP_Basis!$C$23:$C$35,0),MATCH(LMP_BY_NODE!$A34,DA_LMP_Basis!$C$23:$AF$23,0)))</f>
        <v>61.719858938213711</v>
      </c>
      <c r="IO34" s="30">
        <f>ENERGY_PRICING!IQ$20*(1+INDEX(DA_LMP_Basis!$C$23:$AF$35,MATCH(LMP_BY_NODE!IO$1,DA_LMP_Basis!$C$23:$C$35,0),MATCH(LMP_BY_NODE!$A34,DA_LMP_Basis!$C$23:$AF$23,0)))</f>
        <v>79.742105945479821</v>
      </c>
      <c r="IP34" s="30">
        <f>ENERGY_PRICING!IR$20*(1+INDEX(DA_LMP_Basis!$C$23:$AF$35,MATCH(LMP_BY_NODE!IP$1,DA_LMP_Basis!$C$23:$C$35,0),MATCH(LMP_BY_NODE!$A34,DA_LMP_Basis!$C$23:$AF$23,0)))</f>
        <v>80.892749434717516</v>
      </c>
      <c r="IQ34" s="30">
        <f>ENERGY_PRICING!IS$20*(1+INDEX(DA_LMP_Basis!$C$23:$AF$35,MATCH(LMP_BY_NODE!IQ$1,DA_LMP_Basis!$C$23:$C$35,0),MATCH(LMP_BY_NODE!$A34,DA_LMP_Basis!$C$23:$AF$23,0)))</f>
        <v>60.18434050279248</v>
      </c>
      <c r="IR34" s="30">
        <f>ENERGY_PRICING!IT$20*(1+INDEX(DA_LMP_Basis!$C$23:$AF$35,MATCH(LMP_BY_NODE!IR$1,DA_LMP_Basis!$C$23:$C$35,0),MATCH(LMP_BY_NODE!$A34,DA_LMP_Basis!$C$23:$AF$23,0)))</f>
        <v>60.324009631236031</v>
      </c>
      <c r="IS34" s="30">
        <f>ENERGY_PRICING!IU$20*(1+INDEX(DA_LMP_Basis!$C$23:$AF$35,MATCH(LMP_BY_NODE!IS$1,DA_LMP_Basis!$C$23:$C$35,0),MATCH(LMP_BY_NODE!$A34,DA_LMP_Basis!$C$23:$AF$23,0)))</f>
        <v>77.121897847273416</v>
      </c>
      <c r="IT34" s="30">
        <f>ENERGY_PRICING!IV$20*(1+INDEX(DA_LMP_Basis!$C$23:$AF$35,MATCH(LMP_BY_NODE!IT$1,DA_LMP_Basis!$C$23:$C$35,0),MATCH(LMP_BY_NODE!$A34,DA_LMP_Basis!$C$23:$AF$23,0)))</f>
        <v>120.13674006191009</v>
      </c>
      <c r="IU34" s="30">
        <f>ENERGY_PRICING!IW$20*(1+INDEX(DA_LMP_Basis!$C$23:$AF$35,MATCH(LMP_BY_NODE!IU$1,DA_LMP_Basis!$C$23:$C$35,0),MATCH(LMP_BY_NODE!$A34,DA_LMP_Basis!$C$23:$AF$23,0)))</f>
        <v>207.1972246050982</v>
      </c>
      <c r="IV34" s="30">
        <f>ENERGY_PRICING!IX$20*(1+INDEX(DA_LMP_Basis!$C$23:$AF$35,MATCH(LMP_BY_NODE!IV$1,DA_LMP_Basis!$C$23:$C$35,0),MATCH(LMP_BY_NODE!$A34,DA_LMP_Basis!$C$23:$AF$23,0)))</f>
        <v>184.39117873834448</v>
      </c>
      <c r="IW34" s="30">
        <f>ENERGY_PRICING!IY$20*(1+INDEX(DA_LMP_Basis!$C$23:$AF$35,MATCH(LMP_BY_NODE!IW$1,DA_LMP_Basis!$C$23:$C$35,0),MATCH(LMP_BY_NODE!$A34,DA_LMP_Basis!$C$23:$AF$23,0)))</f>
        <v>115.49001727318225</v>
      </c>
      <c r="IX34" s="30">
        <f>ENERGY_PRICING!IZ$20*(1+INDEX(DA_LMP_Basis!$C$23:$AF$35,MATCH(LMP_BY_NODE!IX$1,DA_LMP_Basis!$C$23:$C$35,0),MATCH(LMP_BY_NODE!$A34,DA_LMP_Basis!$C$23:$AF$23,0)))</f>
        <v>86.686506609783379</v>
      </c>
      <c r="IY34" s="30">
        <f>ENERGY_PRICING!JA$20*(1+INDEX(DA_LMP_Basis!$C$23:$AF$35,MATCH(LMP_BY_NODE!IY$1,DA_LMP_Basis!$C$23:$C$35,0),MATCH(LMP_BY_NODE!$A34,DA_LMP_Basis!$C$23:$AF$23,0)))</f>
        <v>60.718799889557793</v>
      </c>
      <c r="IZ34" s="30">
        <f>ENERGY_PRICING!JB$20*(1+INDEX(DA_LMP_Basis!$C$23:$AF$35,MATCH(LMP_BY_NODE!IZ$1,DA_LMP_Basis!$C$23:$C$35,0),MATCH(LMP_BY_NODE!$A34,DA_LMP_Basis!$C$23:$AF$23,0)))</f>
        <v>63.192333864844727</v>
      </c>
      <c r="JA34" s="30">
        <f>ENERGY_PRICING!JC$20*(1+INDEX(DA_LMP_Basis!$C$23:$AF$35,MATCH(LMP_BY_NODE!JA$1,DA_LMP_Basis!$C$23:$C$35,0),MATCH(LMP_BY_NODE!$A34,DA_LMP_Basis!$C$23:$AF$23,0)))</f>
        <v>81.638720231739626</v>
      </c>
      <c r="JB34" s="30">
        <f>ENERGY_PRICING!JD$20*(1+INDEX(DA_LMP_Basis!$C$23:$AF$35,MATCH(LMP_BY_NODE!JB$1,DA_LMP_Basis!$C$23:$C$35,0),MATCH(LMP_BY_NODE!$A34,DA_LMP_Basis!$C$23:$AF$23,0)))</f>
        <v>82.816731030307864</v>
      </c>
      <c r="JC34" s="30">
        <f>ENERGY_PRICING!JE$20*(1+INDEX(DA_LMP_Basis!$C$23:$AF$35,MATCH(LMP_BY_NODE!JC$1,DA_LMP_Basis!$C$23:$C$35,0),MATCH(LMP_BY_NODE!$A34,DA_LMP_Basis!$C$23:$AF$23,0)))</f>
        <v>61.485023917955715</v>
      </c>
      <c r="JD34" s="30">
        <f>ENERGY_PRICING!JF$20*(1+INDEX(DA_LMP_Basis!$C$23:$AF$35,MATCH(LMP_BY_NODE!JD$1,DA_LMP_Basis!$C$23:$C$35,0),MATCH(LMP_BY_NODE!$A34,DA_LMP_Basis!$C$23:$AF$23,0)))</f>
        <v>61.6277115279089</v>
      </c>
      <c r="JE34" s="30">
        <f>ENERGY_PRICING!JG$20*(1+INDEX(DA_LMP_Basis!$C$23:$AF$35,MATCH(LMP_BY_NODE!JE$1,DA_LMP_Basis!$C$23:$C$35,0),MATCH(LMP_BY_NODE!$A34,DA_LMP_Basis!$C$23:$AF$23,0)))</f>
        <v>77.849230231105693</v>
      </c>
      <c r="JF34" s="30">
        <f>ENERGY_PRICING!JH$20*(1+INDEX(DA_LMP_Basis!$C$23:$AF$35,MATCH(LMP_BY_NODE!JF$1,DA_LMP_Basis!$C$23:$C$35,0),MATCH(LMP_BY_NODE!$A34,DA_LMP_Basis!$C$23:$AF$23,0)))</f>
        <v>121.16654700069799</v>
      </c>
      <c r="JG34" s="30">
        <f>ENERGY_PRICING!JI$20*(1+INDEX(DA_LMP_Basis!$C$23:$AF$35,MATCH(LMP_BY_NODE!JG$1,DA_LMP_Basis!$C$23:$C$35,0),MATCH(LMP_BY_NODE!$A34,DA_LMP_Basis!$C$23:$AF$23,0)))</f>
        <v>208.6407243097963</v>
      </c>
      <c r="JH34" s="30">
        <f>ENERGY_PRICING!JJ$20*(1+INDEX(DA_LMP_Basis!$C$23:$AF$35,MATCH(LMP_BY_NODE!JH$1,DA_LMP_Basis!$C$23:$C$35,0),MATCH(LMP_BY_NODE!$A34,DA_LMP_Basis!$C$23:$AF$23,0)))</f>
        <v>185.7022267876751</v>
      </c>
      <c r="JI34" s="30">
        <f>ENERGY_PRICING!JK$20*(1+INDEX(DA_LMP_Basis!$C$23:$AF$35,MATCH(LMP_BY_NODE!JI$1,DA_LMP_Basis!$C$23:$C$35,0),MATCH(LMP_BY_NODE!$A34,DA_LMP_Basis!$C$23:$AF$23,0)))</f>
        <v>117.03472750261426</v>
      </c>
      <c r="JJ34" s="30">
        <f>ENERGY_PRICING!JL$20*(1+INDEX(DA_LMP_Basis!$C$23:$AF$35,MATCH(LMP_BY_NODE!JJ$1,DA_LMP_Basis!$C$23:$C$35,0),MATCH(LMP_BY_NODE!$A34,DA_LMP_Basis!$C$23:$AF$23,0)))</f>
        <v>89.071618396877312</v>
      </c>
      <c r="JK34" s="30">
        <f>ENERGY_PRICING!JM$20*(1+INDEX(DA_LMP_Basis!$C$23:$AF$35,MATCH(LMP_BY_NODE!JK$1,DA_LMP_Basis!$C$23:$C$35,0),MATCH(LMP_BY_NODE!$A34,DA_LMP_Basis!$C$23:$AF$23,0)))</f>
        <v>62.485648483183958</v>
      </c>
      <c r="JL34" s="30">
        <f>ENERGY_PRICING!JN$20*(1+INDEX(DA_LMP_Basis!$C$23:$AF$35,MATCH(LMP_BY_NODE!JL$1,DA_LMP_Basis!$C$23:$C$35,0),MATCH(LMP_BY_NODE!$A34,DA_LMP_Basis!$C$23:$AF$23,0)))</f>
        <v>65.091522354987049</v>
      </c>
      <c r="JM34" s="30">
        <f>ENERGY_PRICING!JO$20*(1+INDEX(DA_LMP_Basis!$C$23:$AF$35,MATCH(LMP_BY_NODE!JM$1,DA_LMP_Basis!$C$23:$C$35,0),MATCH(LMP_BY_NODE!$A34,DA_LMP_Basis!$C$23:$AF$23,0)))</f>
        <v>84.084960882468664</v>
      </c>
      <c r="JN34" s="30">
        <f>ENERGY_PRICING!JP$20*(1+INDEX(DA_LMP_Basis!$C$23:$AF$35,MATCH(LMP_BY_NODE!JN$1,DA_LMP_Basis!$C$23:$C$35,0),MATCH(LMP_BY_NODE!$A34,DA_LMP_Basis!$C$23:$AF$23,0)))</f>
        <v>85.298269856881348</v>
      </c>
      <c r="JO34" s="30">
        <f>ENERGY_PRICING!JQ$20*(1+INDEX(DA_LMP_Basis!$C$23:$AF$35,MATCH(LMP_BY_NODE!JO$1,DA_LMP_Basis!$C$23:$C$35,0),MATCH(LMP_BY_NODE!$A34,DA_LMP_Basis!$C$23:$AF$23,0)))</f>
        <v>63.162636844818188</v>
      </c>
      <c r="JP34" s="30">
        <f>ENERGY_PRICING!JR$20*(1+INDEX(DA_LMP_Basis!$C$23:$AF$35,MATCH(LMP_BY_NODE!JP$1,DA_LMP_Basis!$C$23:$C$35,0),MATCH(LMP_BY_NODE!$A34,DA_LMP_Basis!$C$23:$AF$23,0)))</f>
        <v>63.309217672399122</v>
      </c>
      <c r="JQ34" s="30">
        <f>ENERGY_PRICING!JS$20*(1+INDEX(DA_LMP_Basis!$C$23:$AF$35,MATCH(LMP_BY_NODE!JQ$1,DA_LMP_Basis!$C$23:$C$35,0),MATCH(LMP_BY_NODE!$A34,DA_LMP_Basis!$C$23:$AF$23,0)))</f>
        <v>78.78733876314196</v>
      </c>
      <c r="JR34" s="30">
        <f>ENERGY_PRICING!JT$20*(1+INDEX(DA_LMP_Basis!$C$23:$AF$35,MATCH(LMP_BY_NODE!JR$1,DA_LMP_Basis!$C$23:$C$35,0),MATCH(LMP_BY_NODE!$A34,DA_LMP_Basis!$C$23:$AF$23,0)))</f>
        <v>122.49478522726629</v>
      </c>
      <c r="JS34" s="30">
        <f>ENERGY_PRICING!JU$20*(1+INDEX(DA_LMP_Basis!$C$23:$AF$35,MATCH(LMP_BY_NODE!JS$1,DA_LMP_Basis!$C$23:$C$35,0),MATCH(LMP_BY_NODE!$A34,DA_LMP_Basis!$C$23:$AF$23,0)))</f>
        <v>207.66029658408456</v>
      </c>
      <c r="JT34" s="30">
        <f>ENERGY_PRICING!JV$20*(1+INDEX(DA_LMP_Basis!$C$23:$AF$35,MATCH(LMP_BY_NODE!JT$1,DA_LMP_Basis!$C$23:$C$35,0),MATCH(LMP_BY_NODE!$A34,DA_LMP_Basis!$C$23:$AF$23,0)))</f>
        <v>184.81176047644519</v>
      </c>
      <c r="JU34" s="30">
        <f>ENERGY_PRICING!JW$20*(1+INDEX(DA_LMP_Basis!$C$23:$AF$35,MATCH(LMP_BY_NODE!JU$1,DA_LMP_Basis!$C$23:$C$35,0),MATCH(LMP_BY_NODE!$A34,DA_LMP_Basis!$C$23:$AF$23,0)))</f>
        <v>115.98555739735092</v>
      </c>
      <c r="JV34" s="30">
        <f>ENERGY_PRICING!JX$20*(1+INDEX(DA_LMP_Basis!$C$23:$AF$35,MATCH(LMP_BY_NODE!JV$1,DA_LMP_Basis!$C$23:$C$35,0),MATCH(LMP_BY_NODE!$A34,DA_LMP_Basis!$C$23:$AF$23,0)))</f>
        <v>87.451645966416876</v>
      </c>
      <c r="JW34" s="30">
        <f>ENERGY_PRICING!JY$20*(1+INDEX(DA_LMP_Basis!$C$23:$AF$35,MATCH(LMP_BY_NODE!JW$1,DA_LMP_Basis!$C$23:$C$35,0),MATCH(LMP_BY_NODE!$A34,DA_LMP_Basis!$C$23:$AF$23,0)))</f>
        <v>61.285601581416053</v>
      </c>
      <c r="JX34" s="30">
        <f>ENERGY_PRICING!JZ$20*(1+INDEX(DA_LMP_Basis!$C$23:$AF$35,MATCH(LMP_BY_NODE!JX$1,DA_LMP_Basis!$C$23:$C$35,0),MATCH(LMP_BY_NODE!$A34,DA_LMP_Basis!$C$23:$AF$23,0)))</f>
        <v>63.801589945560238</v>
      </c>
      <c r="JY34" s="30">
        <f>ENERGY_PRICING!KA$20*(1+INDEX(DA_LMP_Basis!$C$23:$AF$35,MATCH(LMP_BY_NODE!JY$1,DA_LMP_Basis!$C$23:$C$35,0),MATCH(LMP_BY_NODE!$A34,DA_LMP_Basis!$C$23:$AF$23,0)))</f>
        <v>82.423469612375584</v>
      </c>
      <c r="JZ34" s="30">
        <f>ENERGY_PRICING!KB$20*(1+INDEX(DA_LMP_Basis!$C$23:$AF$35,MATCH(LMP_BY_NODE!JZ$1,DA_LMP_Basis!$C$23:$C$35,0),MATCH(LMP_BY_NODE!$A34,DA_LMP_Basis!$C$23:$AF$23,0)))</f>
        <v>83.612803999088456</v>
      </c>
      <c r="KA34" s="30">
        <f>ENERGY_PRICING!KC$20*(1+INDEX(DA_LMP_Basis!$C$23:$AF$35,MATCH(LMP_BY_NODE!KA$1,DA_LMP_Basis!$C$23:$C$35,0),MATCH(LMP_BY_NODE!$A34,DA_LMP_Basis!$C$23:$AF$23,0)))</f>
        <v>62.023198976452051</v>
      </c>
      <c r="KB34" s="30">
        <f>ENERGY_PRICING!KD$20*(1+INDEX(DA_LMP_Basis!$C$23:$AF$35,MATCH(LMP_BY_NODE!KB$1,DA_LMP_Basis!$C$23:$C$35,0),MATCH(LMP_BY_NODE!$A34,DA_LMP_Basis!$C$23:$AF$23,0)))</f>
        <v>62.167135523267248</v>
      </c>
      <c r="KC34" s="30">
        <f>ENERGY_PRICING!KE$20*(1+INDEX(DA_LMP_Basis!$C$23:$AF$35,MATCH(LMP_BY_NODE!KC$1,DA_LMP_Basis!$C$23:$C$35,0),MATCH(LMP_BY_NODE!$A34,DA_LMP_Basis!$C$23:$AF$23,0)))</f>
        <v>78.150173676414468</v>
      </c>
      <c r="KD34" s="30">
        <f>ENERGY_PRICING!KF$20*(1+INDEX(DA_LMP_Basis!$C$23:$AF$35,MATCH(LMP_BY_NODE!KD$1,DA_LMP_Basis!$C$23:$C$35,0),MATCH(LMP_BY_NODE!$A34,DA_LMP_Basis!$C$23:$AF$23,0)))</f>
        <v>121.59264331519012</v>
      </c>
      <c r="KE34" s="30">
        <f>ENERGY_PRICING!KG$20*(1+INDEX(DA_LMP_Basis!$C$23:$AF$35,MATCH(LMP_BY_NODE!KE$1,DA_LMP_Basis!$C$23:$C$35,0),MATCH(LMP_BY_NODE!$A34,DA_LMP_Basis!$C$23:$AF$23,0)))</f>
        <v>209.30337543080381</v>
      </c>
      <c r="KF34" s="30">
        <f>ENERGY_PRICING!KH$20*(1+INDEX(DA_LMP_Basis!$C$23:$AF$35,MATCH(LMP_BY_NODE!KF$1,DA_LMP_Basis!$C$23:$C$35,0),MATCH(LMP_BY_NODE!$A34,DA_LMP_Basis!$C$23:$AF$23,0)))</f>
        <v>186.30407482183546</v>
      </c>
      <c r="KG34" s="30">
        <f>ENERGY_PRICING!KI$20*(1+INDEX(DA_LMP_Basis!$C$23:$AF$35,MATCH(LMP_BY_NODE!KG$1,DA_LMP_Basis!$C$23:$C$35,0),MATCH(LMP_BY_NODE!$A34,DA_LMP_Basis!$C$23:$AF$23,0)))</f>
        <v>117.74384019715338</v>
      </c>
      <c r="KH34" s="30">
        <f>ENERGY_PRICING!KJ$20*(1+INDEX(DA_LMP_Basis!$C$23:$AF$35,MATCH(LMP_BY_NODE!KH$1,DA_LMP_Basis!$C$23:$C$35,0),MATCH(LMP_BY_NODE!$A34,DA_LMP_Basis!$C$23:$AF$23,0)))</f>
        <v>90.166524751414158</v>
      </c>
      <c r="KI34" s="30">
        <f>ENERGY_PRICING!KK$20*(1+INDEX(DA_LMP_Basis!$C$23:$AF$35,MATCH(LMP_BY_NODE!KI$1,DA_LMP_Basis!$C$23:$C$35,0),MATCH(LMP_BY_NODE!$A34,DA_LMP_Basis!$C$23:$AF$23,0)))</f>
        <v>63.296735729967843</v>
      </c>
      <c r="KJ34" s="30">
        <f>ENERGY_PRICING!KL$20*(1+INDEX(DA_LMP_Basis!$C$23:$AF$35,MATCH(LMP_BY_NODE!KJ$1,DA_LMP_Basis!$C$23:$C$35,0),MATCH(LMP_BY_NODE!$A34,DA_LMP_Basis!$C$23:$AF$23,0)))</f>
        <v>65.963361384743251</v>
      </c>
      <c r="KK34" s="30">
        <f>ENERGY_PRICING!KM$20*(1+INDEX(DA_LMP_Basis!$C$23:$AF$35,MATCH(LMP_BY_NODE!KK$1,DA_LMP_Basis!$C$23:$C$35,0),MATCH(LMP_BY_NODE!$A34,DA_LMP_Basis!$C$23:$AF$23,0)))</f>
        <v>85.207928974657335</v>
      </c>
      <c r="KL34" s="30">
        <f>ENERGY_PRICING!KN$20*(1+INDEX(DA_LMP_Basis!$C$23:$AF$35,MATCH(LMP_BY_NODE!KL$1,DA_LMP_Basis!$C$23:$C$35,0),MATCH(LMP_BY_NODE!$A34,DA_LMP_Basis!$C$23:$AF$23,0)))</f>
        <v>86.437441884350875</v>
      </c>
      <c r="KM34" s="30">
        <f>ENERGY_PRICING!KO$20*(1+INDEX(DA_LMP_Basis!$C$23:$AF$35,MATCH(LMP_BY_NODE!KM$1,DA_LMP_Basis!$C$23:$C$35,0),MATCH(LMP_BY_NODE!$A34,DA_LMP_Basis!$C$23:$AF$23,0)))</f>
        <v>63.932759680994721</v>
      </c>
      <c r="KN34" s="30">
        <f>ENERGY_PRICING!KP$20*(1+INDEX(DA_LMP_Basis!$C$23:$AF$35,MATCH(LMP_BY_NODE!KN$1,DA_LMP_Basis!$C$23:$C$35,0),MATCH(LMP_BY_NODE!$A34,DA_LMP_Basis!$C$23:$AF$23,0)))</f>
        <v>64.08112772406102</v>
      </c>
      <c r="KO34" s="30">
        <f>ENERGY_PRICING!KQ$20*(1+INDEX(DA_LMP_Basis!$C$23:$AF$35,MATCH(LMP_BY_NODE!KO$1,DA_LMP_Basis!$C$23:$C$35,0),MATCH(LMP_BY_NODE!$A34,DA_LMP_Basis!$C$23:$AF$23,0)))</f>
        <v>79.217985661341757</v>
      </c>
      <c r="KP34" s="30">
        <f>ENERGY_PRICING!KR$20*(1+INDEX(DA_LMP_Basis!$C$23:$AF$35,MATCH(LMP_BY_NODE!KP$1,DA_LMP_Basis!$C$23:$C$35,0),MATCH(LMP_BY_NODE!$A34,DA_LMP_Basis!$C$23:$AF$23,0)))</f>
        <v>123.10452456211748</v>
      </c>
      <c r="KQ34" s="30">
        <f>ENERGY_PRICING!KS$20*(1+INDEX(DA_LMP_Basis!$C$23:$AF$35,MATCH(LMP_BY_NODE!KQ$1,DA_LMP_Basis!$C$23:$C$35,0),MATCH(LMP_BY_NODE!$A34,DA_LMP_Basis!$C$23:$AF$23,0)))</f>
        <v>210.88072672642727</v>
      </c>
      <c r="KR34" s="30">
        <f>ENERGY_PRICING!KT$20*(1+INDEX(DA_LMP_Basis!$C$23:$AF$35,MATCH(LMP_BY_NODE!KR$1,DA_LMP_Basis!$C$23:$C$35,0),MATCH(LMP_BY_NODE!$A34,DA_LMP_Basis!$C$23:$AF$23,0)))</f>
        <v>187.73669259966087</v>
      </c>
      <c r="KS34" s="30">
        <f>ENERGY_PRICING!KU$20*(1+INDEX(DA_LMP_Basis!$C$23:$AF$35,MATCH(LMP_BY_NODE!KS$1,DA_LMP_Basis!$C$23:$C$35,0),MATCH(LMP_BY_NODE!$A34,DA_LMP_Basis!$C$23:$AF$23,0)))</f>
        <v>119.43178697942649</v>
      </c>
      <c r="KT34" s="30">
        <f>ENERGY_PRICING!KV$20*(1+INDEX(DA_LMP_Basis!$C$23:$AF$35,MATCH(LMP_BY_NODE!KT$1,DA_LMP_Basis!$C$23:$C$35,0),MATCH(LMP_BY_NODE!$A34,DA_LMP_Basis!$C$23:$AF$23,0)))</f>
        <v>92.772801119420862</v>
      </c>
      <c r="KU34" s="30">
        <f>ENERGY_PRICING!KW$20*(1+INDEX(DA_LMP_Basis!$C$23:$AF$35,MATCH(LMP_BY_NODE!KU$1,DA_LMP_Basis!$C$23:$C$35,0),MATCH(LMP_BY_NODE!$A34,DA_LMP_Basis!$C$23:$AF$23,0)))</f>
        <v>65.227419130356552</v>
      </c>
      <c r="KV34" s="30">
        <f>ENERGY_PRICING!KX$20*(1+INDEX(DA_LMP_Basis!$C$23:$AF$35,MATCH(LMP_BY_NODE!KV$1,DA_LMP_Basis!$C$23:$C$35,0),MATCH(LMP_BY_NODE!$A34,DA_LMP_Basis!$C$23:$AF$23,0)))</f>
        <v>68.03865618100069</v>
      </c>
      <c r="KW34" s="30">
        <f>ENERGY_PRICING!KY$20*(1+INDEX(DA_LMP_Basis!$C$23:$AF$35,MATCH(LMP_BY_NODE!KW$1,DA_LMP_Basis!$C$23:$C$35,0),MATCH(LMP_BY_NODE!$A34,DA_LMP_Basis!$C$23:$AF$23,0)))</f>
        <v>87.881002510644734</v>
      </c>
      <c r="KX34" s="30">
        <f>ENERGY_PRICING!KZ$20*(1+INDEX(DA_LMP_Basis!$C$23:$AF$35,MATCH(LMP_BY_NODE!KX$1,DA_LMP_Basis!$C$23:$C$35,0),MATCH(LMP_BY_NODE!$A34,DA_LMP_Basis!$C$23:$AF$23,0)))</f>
        <v>89.149086694873461</v>
      </c>
      <c r="KY34" s="30">
        <f>ENERGY_PRICING!LA$20*(1+INDEX(DA_LMP_Basis!$C$23:$AF$35,MATCH(LMP_BY_NODE!KY$1,DA_LMP_Basis!$C$23:$C$35,0),MATCH(LMP_BY_NODE!$A34,DA_LMP_Basis!$C$23:$AF$23,0)))</f>
        <v>65.765932846966734</v>
      </c>
      <c r="KZ34" s="30">
        <f>ENERGY_PRICING!LB$20*(1+INDEX(DA_LMP_Basis!$C$23:$AF$35,MATCH(LMP_BY_NODE!KZ$1,DA_LMP_Basis!$C$23:$C$35,0),MATCH(LMP_BY_NODE!$A34,DA_LMP_Basis!$C$23:$AF$23,0)))</f>
        <v>65.918555114574474</v>
      </c>
      <c r="LA34" s="30">
        <f>ENERGY_PRICING!LC$20*(1+INDEX(DA_LMP_Basis!$C$23:$AF$35,MATCH(LMP_BY_NODE!LA$1,DA_LMP_Basis!$C$23:$C$35,0),MATCH(LMP_BY_NODE!$A34,DA_LMP_Basis!$C$23:$AF$23,0)))</f>
        <v>80.243082309180906</v>
      </c>
      <c r="LB34" s="30">
        <f>ENERGY_PRICING!LD$20*(1+INDEX(DA_LMP_Basis!$C$23:$AF$35,MATCH(LMP_BY_NODE!LB$1,DA_LMP_Basis!$C$23:$C$35,0),MATCH(LMP_BY_NODE!$A34,DA_LMP_Basis!$C$23:$AF$23,0)))</f>
        <v>124.55592651305329</v>
      </c>
      <c r="LC34" s="30">
        <f>ENERGY_PRICING!LE$20*(1+INDEX(DA_LMP_Basis!$C$23:$AF$35,MATCH(LMP_BY_NODE!LC$1,DA_LMP_Basis!$C$23:$C$35,0),MATCH(LMP_BY_NODE!$A34,DA_LMP_Basis!$C$23:$AF$23,0)))</f>
        <v>212.60668230967627</v>
      </c>
      <c r="LD34" s="30">
        <f>ENERGY_PRICING!LF$20*(1+INDEX(DA_LMP_Basis!$C$23:$AF$35,MATCH(LMP_BY_NODE!LD$1,DA_LMP_Basis!$C$23:$C$35,0),MATCH(LMP_BY_NODE!$A34,DA_LMP_Basis!$C$23:$AF$23,0)))</f>
        <v>189.30427913486079</v>
      </c>
      <c r="LE34" s="30">
        <f>ENERGY_PRICING!LG$20*(1+INDEX(DA_LMP_Basis!$C$23:$AF$35,MATCH(LMP_BY_NODE!LE$1,DA_LMP_Basis!$C$23:$C$35,0),MATCH(LMP_BY_NODE!$A34,DA_LMP_Basis!$C$23:$AF$23,0)))</f>
        <v>121.27875739189884</v>
      </c>
      <c r="LF34" s="30">
        <f>ENERGY_PRICING!LH$20*(1+INDEX(DA_LMP_Basis!$C$23:$AF$35,MATCH(LMP_BY_NODE!LF$1,DA_LMP_Basis!$C$23:$C$35,0),MATCH(LMP_BY_NODE!$A34,DA_LMP_Basis!$C$23:$AF$23,0)))</f>
        <v>95.624618125139335</v>
      </c>
      <c r="LG34" s="30">
        <f>ENERGY_PRICING!LI$20*(1+INDEX(DA_LMP_Basis!$C$23:$AF$35,MATCH(LMP_BY_NODE!LG$1,DA_LMP_Basis!$C$23:$C$35,0),MATCH(LMP_BY_NODE!$A34,DA_LMP_Basis!$C$23:$AF$23,0)))</f>
        <v>67.339994688910224</v>
      </c>
      <c r="LH34" s="30">
        <f>ENERGY_PRICING!LJ$20*(1+INDEX(DA_LMP_Basis!$C$23:$AF$35,MATCH(LMP_BY_NODE!LH$1,DA_LMP_Basis!$C$23:$C$35,0),MATCH(LMP_BY_NODE!$A34,DA_LMP_Basis!$C$23:$AF$23,0)))</f>
        <v>70.309467160410492</v>
      </c>
      <c r="LI34" s="30">
        <f>ENERGY_PRICING!LK$20*(1+INDEX(DA_LMP_Basis!$C$23:$AF$35,MATCH(LMP_BY_NODE!LI$1,DA_LMP_Basis!$C$23:$C$35,0),MATCH(LMP_BY_NODE!$A34,DA_LMP_Basis!$C$23:$AF$23,0)))</f>
        <v>90.805909731169152</v>
      </c>
      <c r="LJ34" s="30">
        <f>ENERGY_PRICING!LL$20*(1+INDEX(DA_LMP_Basis!$C$23:$AF$35,MATCH(LMP_BY_NODE!LJ$1,DA_LMP_Basis!$C$23:$C$35,0),MATCH(LMP_BY_NODE!$A34,DA_LMP_Basis!$C$23:$AF$23,0)))</f>
        <v>92.116199039152974</v>
      </c>
      <c r="LK34" s="30">
        <f>ENERGY_PRICING!LM$20*(1+INDEX(DA_LMP_Basis!$C$23:$AF$35,MATCH(LMP_BY_NODE!LK$1,DA_LMP_Basis!$C$23:$C$35,0),MATCH(LMP_BY_NODE!$A34,DA_LMP_Basis!$C$23:$AF$23,0)))</f>
        <v>67.771811606917325</v>
      </c>
      <c r="LL34" s="30">
        <f>ENERGY_PRICING!LN$20*(1+INDEX(DA_LMP_Basis!$C$23:$AF$35,MATCH(LMP_BY_NODE!LL$1,DA_LMP_Basis!$C$23:$C$35,0),MATCH(LMP_BY_NODE!$A34,DA_LMP_Basis!$C$23:$AF$23,0)))</f>
        <v>67.929088895014218</v>
      </c>
      <c r="LM34" s="30">
        <f>ENERGY_PRICING!LO$20*(1+INDEX(DA_LMP_Basis!$C$23:$AF$35,MATCH(LMP_BY_NODE!LM$1,DA_LMP_Basis!$C$23:$C$35,0),MATCH(LMP_BY_NODE!$A34,DA_LMP_Basis!$C$23:$AF$23,0)))</f>
        <v>81.364754626322195</v>
      </c>
      <c r="LN34" s="30">
        <f>ENERGY_PRICING!LP$20*(1+INDEX(DA_LMP_Basis!$C$23:$AF$35,MATCH(LMP_BY_NODE!LN$1,DA_LMP_Basis!$C$23:$C$35,0),MATCH(LMP_BY_NODE!$A34,DA_LMP_Basis!$C$23:$AF$23,0)))</f>
        <v>126.14406690239248</v>
      </c>
      <c r="LO34" s="30">
        <f>ENERGY_PRICING!LQ$20*(1+INDEX(DA_LMP_Basis!$C$23:$AF$35,MATCH(LMP_BY_NODE!LO$1,DA_LMP_Basis!$C$23:$C$35,0),MATCH(LMP_BY_NODE!$A34,DA_LMP_Basis!$C$23:$AF$23,0)))</f>
        <v>214.37611547522727</v>
      </c>
      <c r="LP34" s="30">
        <f>ENERGY_PRICING!LR$20*(1+INDEX(DA_LMP_Basis!$C$23:$AF$35,MATCH(LMP_BY_NODE!LP$1,DA_LMP_Basis!$C$23:$C$35,0),MATCH(LMP_BY_NODE!$A34,DA_LMP_Basis!$C$23:$AF$23,0)))</f>
        <v>190.91135386620041</v>
      </c>
      <c r="LQ34" s="30">
        <f>ENERGY_PRICING!LS$20*(1+INDEX(DA_LMP_Basis!$C$23:$AF$35,MATCH(LMP_BY_NODE!LQ$1,DA_LMP_Basis!$C$23:$C$35,0),MATCH(LMP_BY_NODE!$A34,DA_LMP_Basis!$C$23:$AF$23,0)))</f>
        <v>123.17225380358987</v>
      </c>
      <c r="LR34" s="30">
        <f>ENERGY_PRICING!LT$20*(1+INDEX(DA_LMP_Basis!$C$23:$AF$35,MATCH(LMP_BY_NODE!LR$1,DA_LMP_Basis!$C$23:$C$35,0),MATCH(LMP_BY_NODE!$A34,DA_LMP_Basis!$C$23:$AF$23,0)))</f>
        <v>98.548273658905629</v>
      </c>
      <c r="LS34" s="30">
        <f>ENERGY_PRICING!LU$20*(1+INDEX(DA_LMP_Basis!$C$23:$AF$35,MATCH(LMP_BY_NODE!LS$1,DA_LMP_Basis!$C$23:$C$35,0),MATCH(LMP_BY_NODE!$A34,DA_LMP_Basis!$C$23:$AF$23,0)))</f>
        <v>69.505786957446333</v>
      </c>
      <c r="LT34" s="30">
        <f>ENERGY_PRICING!LV$20*(1+INDEX(DA_LMP_Basis!$C$23:$AF$35,MATCH(LMP_BY_NODE!LT$1,DA_LMP_Basis!$C$23:$C$35,0),MATCH(LMP_BY_NODE!$A34,DA_LMP_Basis!$C$23:$AF$23,0)))</f>
        <v>72.637480869837162</v>
      </c>
      <c r="LU34" s="30">
        <f>ENERGY_PRICING!LW$20*(1+INDEX(DA_LMP_Basis!$C$23:$AF$35,MATCH(LMP_BY_NODE!LU$1,DA_LMP_Basis!$C$23:$C$35,0),MATCH(LMP_BY_NODE!$A34,DA_LMP_Basis!$C$23:$AF$23,0)))</f>
        <v>93.804496654485703</v>
      </c>
      <c r="LV34" s="30">
        <f>ENERGY_PRICING!LX$20*(1+INDEX(DA_LMP_Basis!$C$23:$AF$35,MATCH(LMP_BY_NODE!LV$1,DA_LMP_Basis!$C$23:$C$35,0),MATCH(LMP_BY_NODE!$A34,DA_LMP_Basis!$C$23:$AF$23,0)))</f>
        <v>95.158054251904801</v>
      </c>
      <c r="LW34" s="30">
        <f>ENERGY_PRICING!LY$20*(1+INDEX(DA_LMP_Basis!$C$23:$AF$35,MATCH(LMP_BY_NODE!LW$1,DA_LMP_Basis!$C$23:$C$35,0),MATCH(LMP_BY_NODE!$A34,DA_LMP_Basis!$C$23:$AF$23,0)))</f>
        <v>69.828219337439407</v>
      </c>
      <c r="LX34" s="30">
        <f>ENERGY_PRICING!LZ$20*(1+INDEX(DA_LMP_Basis!$C$23:$AF$35,MATCH(LMP_BY_NODE!LX$1,DA_LMP_Basis!$C$23:$C$35,0),MATCH(LMP_BY_NODE!$A34,DA_LMP_Basis!$C$23:$AF$23,0)))</f>
        <v>69.990268908044442</v>
      </c>
      <c r="LY34" s="30">
        <f>ENERGY_PRICING!MA$20*(1+INDEX(DA_LMP_Basis!$C$23:$AF$35,MATCH(LMP_BY_NODE!LY$1,DA_LMP_Basis!$C$23:$C$35,0),MATCH(LMP_BY_NODE!$A34,DA_LMP_Basis!$C$23:$AF$23,0)))</f>
        <v>82.514682363798613</v>
      </c>
      <c r="LZ34" s="30">
        <f>ENERGY_PRICING!MB$20*(1+INDEX(DA_LMP_Basis!$C$23:$AF$35,MATCH(LMP_BY_NODE!LZ$1,DA_LMP_Basis!$C$23:$C$35,0),MATCH(LMP_BY_NODE!$A34,DA_LMP_Basis!$C$23:$AF$23,0)))</f>
        <v>127.77221324852154</v>
      </c>
      <c r="MA34" s="30">
        <f>ENERGY_PRICING!MC$20*(1+INDEX(DA_LMP_Basis!$C$23:$AF$35,MATCH(LMP_BY_NODE!MA$1,DA_LMP_Basis!$C$23:$C$35,0),MATCH(LMP_BY_NODE!$A34,DA_LMP_Basis!$C$23:$AF$23,0)))</f>
        <v>216.72867591086978</v>
      </c>
      <c r="MB34" s="30">
        <f>ENERGY_PRICING!MD$20*(1+INDEX(DA_LMP_Basis!$C$23:$AF$35,MATCH(LMP_BY_NODE!MB$1,DA_LMP_Basis!$C$23:$C$35,0),MATCH(LMP_BY_NODE!$A34,DA_LMP_Basis!$C$23:$AF$23,0)))</f>
        <v>193.04804967572707</v>
      </c>
      <c r="MC34" s="30">
        <f>ENERGY_PRICING!ME$20*(1+INDEX(DA_LMP_Basis!$C$23:$AF$35,MATCH(LMP_BY_NODE!MC$1,DA_LMP_Basis!$C$23:$C$35,0),MATCH(LMP_BY_NODE!$A34,DA_LMP_Basis!$C$23:$AF$23,0)))</f>
        <v>125.68976326927694</v>
      </c>
      <c r="MD34" s="30">
        <f>ENERGY_PRICING!MF$20*(1+INDEX(DA_LMP_Basis!$C$23:$AF$35,MATCH(LMP_BY_NODE!MD$1,DA_LMP_Basis!$C$23:$C$35,0),MATCH(LMP_BY_NODE!$A34,DA_LMP_Basis!$C$23:$AF$23,0)))</f>
        <v>102.43543733939643</v>
      </c>
      <c r="ME34" s="30">
        <f>ENERGY_PRICING!MG$20*(1+INDEX(DA_LMP_Basis!$C$23:$AF$35,MATCH(LMP_BY_NODE!ME$1,DA_LMP_Basis!$C$23:$C$35,0),MATCH(LMP_BY_NODE!$A34,DA_LMP_Basis!$C$23:$AF$23,0)))</f>
        <v>72.385329006264939</v>
      </c>
      <c r="MF34" s="30">
        <f>ENERGY_PRICING!MH$20*(1+INDEX(DA_LMP_Basis!$C$23:$AF$35,MATCH(LMP_BY_NODE!MF$1,DA_LMP_Basis!$C$23:$C$35,0),MATCH(LMP_BY_NODE!$A34,DA_LMP_Basis!$C$23:$AF$23,0)))</f>
        <v>75.732705404483553</v>
      </c>
      <c r="MG34" s="30">
        <f>ENERGY_PRICING!MI$20*(1+INDEX(DA_LMP_Basis!$C$23:$AF$35,MATCH(LMP_BY_NODE!MG$1,DA_LMP_Basis!$C$23:$C$35,0),MATCH(LMP_BY_NODE!$A34,DA_LMP_Basis!$C$23:$AF$23,0)))</f>
        <v>97.791285811584316</v>
      </c>
      <c r="MH34" s="30">
        <f>ENERGY_PRICING!MJ$20*(1+INDEX(DA_LMP_Basis!$C$23:$AF$35,MATCH(LMP_BY_NODE!MH$1,DA_LMP_Basis!$C$23:$C$35,0),MATCH(LMP_BY_NODE!$A34,DA_LMP_Basis!$C$23:$AF$23,0)))</f>
        <v>99.202371021701708</v>
      </c>
      <c r="MI34" s="30">
        <f>ENERGY_PRICING!MK$20*(1+INDEX(DA_LMP_Basis!$C$23:$AF$35,MATCH(LMP_BY_NODE!MI$1,DA_LMP_Basis!$C$23:$C$35,0),MATCH(LMP_BY_NODE!$A34,DA_LMP_Basis!$C$23:$AF$23,0)))</f>
        <v>72.562328520291231</v>
      </c>
      <c r="MJ34" s="30">
        <f>ENERGY_PRICING!ML$20*(1+INDEX(DA_LMP_Basis!$C$23:$AF$35,MATCH(LMP_BY_NODE!MJ$1,DA_LMP_Basis!$C$23:$C$35,0),MATCH(LMP_BY_NODE!$A34,DA_LMP_Basis!$C$23:$AF$23,0)))</f>
        <v>72.730723107614054</v>
      </c>
      <c r="MK34" s="30">
        <f>ENERGY_PRICING!MM$20*(1+INDEX(DA_LMP_Basis!$C$23:$AF$35,MATCH(LMP_BY_NODE!MK$1,DA_LMP_Basis!$C$23:$C$35,0),MATCH(LMP_BY_NODE!$A34,DA_LMP_Basis!$C$23:$AF$23,0)))</f>
        <v>84.043575656692454</v>
      </c>
      <c r="ML34" s="30">
        <f>ENERGY_PRICING!MN$20*(1+INDEX(DA_LMP_Basis!$C$23:$AF$35,MATCH(LMP_BY_NODE!ML$1,DA_LMP_Basis!$C$23:$C$35,0),MATCH(LMP_BY_NODE!$A34,DA_LMP_Basis!$C$23:$AF$23,0)))</f>
        <v>129.93692494937085</v>
      </c>
      <c r="MM34" s="30">
        <f>ENERGY_PRICING!MO$20*(1+INDEX(DA_LMP_Basis!$C$23:$AF$35,MATCH(LMP_BY_NODE!MM$1,DA_LMP_Basis!$C$23:$C$35,0),MATCH(LMP_BY_NODE!$A34,DA_LMP_Basis!$C$23:$AF$23,0)))</f>
        <v>218.36407060334653</v>
      </c>
      <c r="MN34" s="30">
        <f>ENERGY_PRICING!MP$20*(1+INDEX(DA_LMP_Basis!$C$23:$AF$35,MATCH(LMP_BY_NODE!MN$1,DA_LMP_Basis!$C$23:$C$35,0),MATCH(LMP_BY_NODE!$A34,DA_LMP_Basis!$C$23:$AF$23,0)))</f>
        <v>194.53338494422692</v>
      </c>
      <c r="MO34" s="30">
        <f>ENERGY_PRICING!MQ$20*(1+INDEX(DA_LMP_Basis!$C$23:$AF$35,MATCH(LMP_BY_NODE!MO$1,DA_LMP_Basis!$C$23:$C$35,0),MATCH(LMP_BY_NODE!$A34,DA_LMP_Basis!$C$23:$AF$23,0)))</f>
        <v>127.43982314279522</v>
      </c>
      <c r="MP34" s="30">
        <f>ENERGY_PRICING!MR$20*(1+INDEX(DA_LMP_Basis!$C$23:$AF$35,MATCH(LMP_BY_NODE!MP$1,DA_LMP_Basis!$C$23:$C$35,0),MATCH(LMP_BY_NODE!$A34,DA_LMP_Basis!$C$23:$AF$23,0)))</f>
        <v>105.1376195046452</v>
      </c>
      <c r="MQ34" s="30">
        <f>ENERGY_PRICING!MS$20*(1+INDEX(DA_LMP_Basis!$C$23:$AF$35,MATCH(LMP_BY_NODE!MQ$1,DA_LMP_Basis!$C$23:$C$35,0),MATCH(LMP_BY_NODE!$A34,DA_LMP_Basis!$C$23:$AF$23,0)))</f>
        <v>74.387057723646649</v>
      </c>
      <c r="MR34" s="30">
        <f>ENERGY_PRICING!MT$20*(1+INDEX(DA_LMP_Basis!$C$23:$AF$35,MATCH(LMP_BY_NODE!MR$1,DA_LMP_Basis!$C$23:$C$35,0),MATCH(LMP_BY_NODE!$A34,DA_LMP_Basis!$C$23:$AF$23,0)))</f>
        <v>77.88436693006814</v>
      </c>
      <c r="MS34" s="30">
        <f>ENERGY_PRICING!MU$20*(1+INDEX(DA_LMP_Basis!$C$23:$AF$35,MATCH(LMP_BY_NODE!MS$1,DA_LMP_Basis!$C$23:$C$35,0),MATCH(LMP_BY_NODE!$A34,DA_LMP_Basis!$C$23:$AF$23,0)))</f>
        <v>100.56272314801228</v>
      </c>
      <c r="MT34" s="30">
        <f>ENERGY_PRICING!MV$20*(1+INDEX(DA_LMP_Basis!$C$23:$AF$35,MATCH(LMP_BY_NODE!MT$1,DA_LMP_Basis!$C$23:$C$35,0),MATCH(LMP_BY_NODE!$A34,DA_LMP_Basis!$C$23:$AF$23,0)))</f>
        <v>102.0137989790091</v>
      </c>
      <c r="MU34" s="30">
        <f>ENERGY_PRICING!MW$20*(1+INDEX(DA_LMP_Basis!$C$23:$AF$35,MATCH(LMP_BY_NODE!MU$1,DA_LMP_Basis!$C$23:$C$35,0),MATCH(LMP_BY_NODE!$A34,DA_LMP_Basis!$C$23:$AF$23,0)))</f>
        <v>74.462958820174137</v>
      </c>
      <c r="MV34" s="30">
        <f>ENERGY_PRICING!MX$20*(1+INDEX(DA_LMP_Basis!$C$23:$AF$35,MATCH(LMP_BY_NODE!MV$1,DA_LMP_Basis!$C$23:$C$35,0),MATCH(LMP_BY_NODE!$A34,DA_LMP_Basis!$C$23:$AF$23,0)))</f>
        <v>74.63576417905746</v>
      </c>
      <c r="MW34" s="30">
        <f>ENERGY_PRICING!MY$20*(1+INDEX(DA_LMP_Basis!$C$23:$AF$35,MATCH(LMP_BY_NODE!MW$1,DA_LMP_Basis!$C$23:$C$35,0),MATCH(LMP_BY_NODE!$A34,DA_LMP_Basis!$C$23:$AF$23,0)))</f>
        <v>85.10639382649606</v>
      </c>
      <c r="MX34" s="30">
        <f>ENERGY_PRICING!MZ$20*(1+INDEX(DA_LMP_Basis!$C$23:$AF$35,MATCH(LMP_BY_NODE!MX$1,DA_LMP_Basis!$C$23:$C$35,0),MATCH(LMP_BY_NODE!$A34,DA_LMP_Basis!$C$23:$AF$23,0)))</f>
        <v>131.44173561126763</v>
      </c>
    </row>
    <row r="35" spans="1:362" x14ac:dyDescent="0.25">
      <c r="A35" s="1">
        <v>4150</v>
      </c>
      <c r="B35" s="1" t="s">
        <v>63</v>
      </c>
      <c r="C35" s="30">
        <f>ENERGY_PRICING!E$19*(1+INDEX(DA_LMP_Basis!$C$23:$AF$35,MATCH(LMP_BY_NODE!C$1,DA_LMP_Basis!$C$23:$C$35,0),MATCH(LMP_BY_NODE!$A35,DA_LMP_Basis!$C$23:$AF$23,0)))</f>
        <v>54.011546555386936</v>
      </c>
      <c r="D35" s="30">
        <f>ENERGY_PRICING!F$19*(1+INDEX(DA_LMP_Basis!$C$23:$AF$35,MATCH(LMP_BY_NODE!D$1,DA_LMP_Basis!$C$23:$C$35,0),MATCH(LMP_BY_NODE!$A35,DA_LMP_Basis!$C$23:$AF$23,0)))</f>
        <v>51.149649052627353</v>
      </c>
      <c r="E35" s="30">
        <f>ENERGY_PRICING!G$19*(1+INDEX(DA_LMP_Basis!$C$23:$AF$35,MATCH(LMP_BY_NODE!E$1,DA_LMP_Basis!$C$23:$C$35,0),MATCH(LMP_BY_NODE!$A35,DA_LMP_Basis!$C$23:$AF$23,0)))</f>
        <v>38.22920736380172</v>
      </c>
      <c r="F35" s="30">
        <f>ENERGY_PRICING!H$19*(1+INDEX(DA_LMP_Basis!$C$23:$AF$35,MATCH(LMP_BY_NODE!F$1,DA_LMP_Basis!$C$23:$C$35,0),MATCH(LMP_BY_NODE!$A35,DA_LMP_Basis!$C$23:$AF$23,0)))</f>
        <v>42.768341347482448</v>
      </c>
      <c r="G35" s="30">
        <f>ENERGY_PRICING!I$19*(1+INDEX(DA_LMP_Basis!$C$23:$AF$35,MATCH(LMP_BY_NODE!G$1,DA_LMP_Basis!$C$23:$C$35,0),MATCH(LMP_BY_NODE!$A35,DA_LMP_Basis!$C$23:$AF$23,0)))</f>
        <v>25.506066485797874</v>
      </c>
      <c r="H35" s="30">
        <f>ENERGY_PRICING!J$19*(1+INDEX(DA_LMP_Basis!$C$23:$AF$35,MATCH(LMP_BY_NODE!H$1,DA_LMP_Basis!$C$23:$C$35,0),MATCH(LMP_BY_NODE!$A35,DA_LMP_Basis!$C$23:$AF$23,0)))</f>
        <v>29.356999295753685</v>
      </c>
      <c r="I35" s="30">
        <f>ENERGY_PRICING!K$19*(1+INDEX(DA_LMP_Basis!$C$23:$AF$35,MATCH(LMP_BY_NODE!I$1,DA_LMP_Basis!$C$23:$C$35,0),MATCH(LMP_BY_NODE!$A35,DA_LMP_Basis!$C$23:$AF$23,0)))</f>
        <v>42.838377820217616</v>
      </c>
      <c r="J35" s="30">
        <f>ENERGY_PRICING!L$19*(1+INDEX(DA_LMP_Basis!$C$23:$AF$35,MATCH(LMP_BY_NODE!J$1,DA_LMP_Basis!$C$23:$C$35,0),MATCH(LMP_BY_NODE!$A35,DA_LMP_Basis!$C$23:$AF$23,0)))</f>
        <v>51.52898383898863</v>
      </c>
      <c r="K35" s="30">
        <f>ENERGY_PRICING!M$19*(1+INDEX(DA_LMP_Basis!$C$23:$AF$35,MATCH(LMP_BY_NODE!K$1,DA_LMP_Basis!$C$23:$C$35,0),MATCH(LMP_BY_NODE!$A35,DA_LMP_Basis!$C$23:$AF$23,0)))</f>
        <v>46.006358980496053</v>
      </c>
      <c r="L35" s="30">
        <f>ENERGY_PRICING!N$19*(1+INDEX(DA_LMP_Basis!$C$23:$AF$35,MATCH(LMP_BY_NODE!L$1,DA_LMP_Basis!$C$23:$C$35,0),MATCH(LMP_BY_NODE!$A35,DA_LMP_Basis!$C$23:$AF$23,0)))</f>
        <v>57.360671677964149</v>
      </c>
      <c r="M35" s="30">
        <f>ENERGY_PRICING!O$19*(1+INDEX(DA_LMP_Basis!$C$23:$AF$35,MATCH(LMP_BY_NODE!M$1,DA_LMP_Basis!$C$23:$C$35,0),MATCH(LMP_BY_NODE!$A35,DA_LMP_Basis!$C$23:$AF$23,0)))</f>
        <v>90.254077728529651</v>
      </c>
      <c r="N35" s="30">
        <f>ENERGY_PRICING!P$19*(1+INDEX(DA_LMP_Basis!$C$23:$AF$35,MATCH(LMP_BY_NODE!N$1,DA_LMP_Basis!$C$23:$C$35,0),MATCH(LMP_BY_NODE!$A35,DA_LMP_Basis!$C$23:$AF$23,0)))</f>
        <v>154.65076278746335</v>
      </c>
      <c r="O35" s="30">
        <f>ENERGY_PRICING!Q$19*(1+INDEX(DA_LMP_Basis!$C$23:$AF$35,MATCH(LMP_BY_NODE!O$1,DA_LMP_Basis!$C$23:$C$35,0),MATCH(LMP_BY_NODE!$A35,DA_LMP_Basis!$C$23:$AF$23,0)))</f>
        <v>153.81026347651596</v>
      </c>
      <c r="P35" s="30">
        <f>ENERGY_PRICING!R$19*(1+INDEX(DA_LMP_Basis!$C$23:$AF$35,MATCH(LMP_BY_NODE!P$1,DA_LMP_Basis!$C$23:$C$35,0),MATCH(LMP_BY_NODE!$A35,DA_LMP_Basis!$C$23:$AF$23,0)))</f>
        <v>123.31159366592901</v>
      </c>
      <c r="Q35" s="30">
        <f>ENERGY_PRICING!S$19*(1+INDEX(DA_LMP_Basis!$C$23:$AF$35,MATCH(LMP_BY_NODE!Q$1,DA_LMP_Basis!$C$23:$C$35,0),MATCH(LMP_BY_NODE!$A35,DA_LMP_Basis!$C$23:$AF$23,0)))</f>
        <v>93.28888337833375</v>
      </c>
      <c r="R35" s="30">
        <f>ENERGY_PRICING!T$19*(1+INDEX(DA_LMP_Basis!$C$23:$AF$35,MATCH(LMP_BY_NODE!R$1,DA_LMP_Basis!$C$23:$C$35,0),MATCH(LMP_BY_NODE!$A35,DA_LMP_Basis!$C$23:$AF$23,0)))</f>
        <v>50.438750393498324</v>
      </c>
      <c r="S35" s="30">
        <f>ENERGY_PRICING!U$19*(1+INDEX(DA_LMP_Basis!$C$23:$AF$35,MATCH(LMP_BY_NODE!S$1,DA_LMP_Basis!$C$23:$C$35,0),MATCH(LMP_BY_NODE!$A35,DA_LMP_Basis!$C$23:$AF$23,0)))</f>
        <v>46.466023560431019</v>
      </c>
      <c r="T35" s="30">
        <f>ENERGY_PRICING!V$19*(1+INDEX(DA_LMP_Basis!$C$23:$AF$35,MATCH(LMP_BY_NODE!T$1,DA_LMP_Basis!$C$23:$C$35,0),MATCH(LMP_BY_NODE!$A35,DA_LMP_Basis!$C$23:$AF$23,0)))</f>
        <v>53.443530597135478</v>
      </c>
      <c r="U35" s="30">
        <f>ENERGY_PRICING!W$19*(1+INDEX(DA_LMP_Basis!$C$23:$AF$35,MATCH(LMP_BY_NODE!U$1,DA_LMP_Basis!$C$23:$C$35,0),MATCH(LMP_BY_NODE!$A35,DA_LMP_Basis!$C$23:$AF$23,0)))</f>
        <v>131.88915547881703</v>
      </c>
      <c r="V35" s="30">
        <f>ENERGY_PRICING!X$19*(1+INDEX(DA_LMP_Basis!$C$23:$AF$35,MATCH(LMP_BY_NODE!V$1,DA_LMP_Basis!$C$23:$C$35,0),MATCH(LMP_BY_NODE!$A35,DA_LMP_Basis!$C$23:$AF$23,0)))</f>
        <v>92.281831254110202</v>
      </c>
      <c r="W35" s="30">
        <f>ENERGY_PRICING!Y$19*(1+INDEX(DA_LMP_Basis!$C$23:$AF$35,MATCH(LMP_BY_NODE!W$1,DA_LMP_Basis!$C$23:$C$35,0),MATCH(LMP_BY_NODE!$A35,DA_LMP_Basis!$C$23:$AF$23,0)))</f>
        <v>96.839244328667718</v>
      </c>
      <c r="X35" s="30">
        <f>ENERGY_PRICING!Z$19*(1+INDEX(DA_LMP_Basis!$C$23:$AF$35,MATCH(LMP_BY_NODE!X$1,DA_LMP_Basis!$C$23:$C$35,0),MATCH(LMP_BY_NODE!$A35,DA_LMP_Basis!$C$23:$AF$23,0)))</f>
        <v>88.548886982156361</v>
      </c>
      <c r="Y35" s="30">
        <f>ENERGY_PRICING!AA$19*(1+INDEX(DA_LMP_Basis!$C$23:$AF$35,MATCH(LMP_BY_NODE!Y$1,DA_LMP_Basis!$C$23:$C$35,0),MATCH(LMP_BY_NODE!$A35,DA_LMP_Basis!$C$23:$AF$23,0)))</f>
        <v>149.65703898712826</v>
      </c>
      <c r="Z35" s="30">
        <f>ENERGY_PRICING!AB$19*(1+INDEX(DA_LMP_Basis!$C$23:$AF$35,MATCH(LMP_BY_NODE!Z$1,DA_LMP_Basis!$C$23:$C$35,0),MATCH(LMP_BY_NODE!$A35,DA_LMP_Basis!$C$23:$AF$23,0)))</f>
        <v>251.43101250310033</v>
      </c>
      <c r="AA35" s="30">
        <f>ENERGY_PRICING!AC$19*(1+INDEX(DA_LMP_Basis!$C$23:$AF$35,MATCH(LMP_BY_NODE!AA$1,DA_LMP_Basis!$C$23:$C$35,0),MATCH(LMP_BY_NODE!$A35,DA_LMP_Basis!$C$23:$AF$23,0)))</f>
        <v>305.36804185625778</v>
      </c>
      <c r="AB35" s="30">
        <f>ENERGY_PRICING!AD$19*(1+INDEX(DA_LMP_Basis!$C$23:$AF$35,MATCH(LMP_BY_NODE!AB$1,DA_LMP_Basis!$C$23:$C$35,0),MATCH(LMP_BY_NODE!$A35,DA_LMP_Basis!$C$23:$AF$23,0)))</f>
        <v>313.1703440469044</v>
      </c>
      <c r="AC35" s="30">
        <f>ENERGY_PRICING!AE$19*(1+INDEX(DA_LMP_Basis!$C$23:$AF$35,MATCH(LMP_BY_NODE!AC$1,DA_LMP_Basis!$C$23:$C$35,0),MATCH(LMP_BY_NODE!$A35,DA_LMP_Basis!$C$23:$AF$23,0)))</f>
        <v>154.02884256248726</v>
      </c>
      <c r="AD35" s="30">
        <f>ENERGY_PRICING!AF$19*(1+INDEX(DA_LMP_Basis!$C$23:$AF$35,MATCH(LMP_BY_NODE!AD$1,DA_LMP_Basis!$C$23:$C$35,0),MATCH(LMP_BY_NODE!$A35,DA_LMP_Basis!$C$23:$AF$23,0)))</f>
        <v>78.379571223998056</v>
      </c>
      <c r="AE35" s="30">
        <f>ENERGY_PRICING!AG$19*(1+INDEX(DA_LMP_Basis!$C$23:$AF$35,MATCH(LMP_BY_NODE!AE$1,DA_LMP_Basis!$C$23:$C$35,0),MATCH(LMP_BY_NODE!$A35,DA_LMP_Basis!$C$23:$AF$23,0)))</f>
        <v>59.528112486983702</v>
      </c>
      <c r="AF35" s="30">
        <f>ENERGY_PRICING!AH$19*(1+INDEX(DA_LMP_Basis!$C$23:$AF$35,MATCH(LMP_BY_NODE!AF$1,DA_LMP_Basis!$C$23:$C$35,0),MATCH(LMP_BY_NODE!$A35,DA_LMP_Basis!$C$23:$AF$23,0)))</f>
        <v>65.172784720124312</v>
      </c>
      <c r="AG35" s="30">
        <f>ENERGY_PRICING!AI$19*(1+INDEX(DA_LMP_Basis!$C$23:$AF$35,MATCH(LMP_BY_NODE!AG$1,DA_LMP_Basis!$C$23:$C$35,0),MATCH(LMP_BY_NODE!$A35,DA_LMP_Basis!$C$23:$AF$23,0)))</f>
        <v>78.172563365209498</v>
      </c>
      <c r="AH35" s="30">
        <f>ENERGY_PRICING!AJ$19*(1+INDEX(DA_LMP_Basis!$C$23:$AF$35,MATCH(LMP_BY_NODE!AH$1,DA_LMP_Basis!$C$23:$C$35,0),MATCH(LMP_BY_NODE!$A35,DA_LMP_Basis!$C$23:$AF$23,0)))</f>
        <v>79.54553281422281</v>
      </c>
      <c r="AI35" s="30">
        <f>ENERGY_PRICING!AK$19*(1+INDEX(DA_LMP_Basis!$C$23:$AF$35,MATCH(LMP_BY_NODE!AI$1,DA_LMP_Basis!$C$23:$C$35,0),MATCH(LMP_BY_NODE!$A35,DA_LMP_Basis!$C$23:$AF$23,0)))</f>
        <v>58.486807427332749</v>
      </c>
      <c r="AJ35" s="30">
        <f>ENERGY_PRICING!AL$19*(1+INDEX(DA_LMP_Basis!$C$23:$AF$35,MATCH(LMP_BY_NODE!AJ$1,DA_LMP_Basis!$C$23:$C$35,0),MATCH(LMP_BY_NODE!$A35,DA_LMP_Basis!$C$23:$AF$23,0)))</f>
        <v>57.34024408833524</v>
      </c>
      <c r="AK35" s="30">
        <f>ENERGY_PRICING!AM$19*(1+INDEX(DA_LMP_Basis!$C$23:$AF$35,MATCH(LMP_BY_NODE!AK$1,DA_LMP_Basis!$C$23:$C$35,0),MATCH(LMP_BY_NODE!$A35,DA_LMP_Basis!$C$23:$AF$23,0)))</f>
        <v>106.98805911339709</v>
      </c>
      <c r="AL35" s="30">
        <f>ENERGY_PRICING!AN$19*(1+INDEX(DA_LMP_Basis!$C$23:$AF$35,MATCH(LMP_BY_NODE!AL$1,DA_LMP_Basis!$C$23:$C$35,0),MATCH(LMP_BY_NODE!$A35,DA_LMP_Basis!$C$23:$AF$23,0)))</f>
        <v>175.09856578074309</v>
      </c>
      <c r="AM35" s="30">
        <f>ENERGY_PRICING!AO$19*(1+INDEX(DA_LMP_Basis!$C$23:$AF$35,MATCH(LMP_BY_NODE!AM$1,DA_LMP_Basis!$C$23:$C$35,0),MATCH(LMP_BY_NODE!$A35,DA_LMP_Basis!$C$23:$AF$23,0)))</f>
        <v>216.43095235907498</v>
      </c>
      <c r="AN35" s="30">
        <f>ENERGY_PRICING!AP$19*(1+INDEX(DA_LMP_Basis!$C$23:$AF$35,MATCH(LMP_BY_NODE!AN$1,DA_LMP_Basis!$C$23:$C$35,0),MATCH(LMP_BY_NODE!$A35,DA_LMP_Basis!$C$23:$AF$23,0)))</f>
        <v>197.52479428290121</v>
      </c>
      <c r="AO35" s="30">
        <f>ENERGY_PRICING!AQ$19*(1+INDEX(DA_LMP_Basis!$C$23:$AF$35,MATCH(LMP_BY_NODE!AO$1,DA_LMP_Basis!$C$23:$C$35,0),MATCH(LMP_BY_NODE!$A35,DA_LMP_Basis!$C$23:$AF$23,0)))</f>
        <v>105.79151723316198</v>
      </c>
      <c r="AP35" s="30">
        <f>ENERGY_PRICING!AR$19*(1+INDEX(DA_LMP_Basis!$C$23:$AF$35,MATCH(LMP_BY_NODE!AP$1,DA_LMP_Basis!$C$23:$C$35,0),MATCH(LMP_BY_NODE!$A35,DA_LMP_Basis!$C$23:$AF$23,0)))</f>
        <v>66.941751674320358</v>
      </c>
      <c r="AQ35" s="30">
        <f>ENERGY_PRICING!AS$19*(1+INDEX(DA_LMP_Basis!$C$23:$AF$35,MATCH(LMP_BY_NODE!AQ$1,DA_LMP_Basis!$C$23:$C$35,0),MATCH(LMP_BY_NODE!$A35,DA_LMP_Basis!$C$23:$AF$23,0)))</f>
        <v>50.964279188320326</v>
      </c>
      <c r="AR35" s="30">
        <f>ENERGY_PRICING!AT$19*(1+INDEX(DA_LMP_Basis!$C$23:$AF$35,MATCH(LMP_BY_NODE!AR$1,DA_LMP_Basis!$C$23:$C$35,0),MATCH(LMP_BY_NODE!$A35,DA_LMP_Basis!$C$23:$AF$23,0)))</f>
        <v>55.167515455107591</v>
      </c>
      <c r="AS35" s="30">
        <f>ENERGY_PRICING!AU$19*(1+INDEX(DA_LMP_Basis!$C$23:$AF$35,MATCH(LMP_BY_NODE!AS$1,DA_LMP_Basis!$C$23:$C$35,0),MATCH(LMP_BY_NODE!$A35,DA_LMP_Basis!$C$23:$AF$23,0)))</f>
        <v>70.698438241879742</v>
      </c>
      <c r="AT35" s="30">
        <f>ENERGY_PRICING!AV$19*(1+INDEX(DA_LMP_Basis!$C$23:$AF$35,MATCH(LMP_BY_NODE!AT$1,DA_LMP_Basis!$C$23:$C$35,0),MATCH(LMP_BY_NODE!$A35,DA_LMP_Basis!$C$23:$AF$23,0)))</f>
        <v>71.94013726798913</v>
      </c>
      <c r="AU35" s="30">
        <f>ENERGY_PRICING!AW$19*(1+INDEX(DA_LMP_Basis!$C$23:$AF$35,MATCH(LMP_BY_NODE!AU$1,DA_LMP_Basis!$C$23:$C$35,0),MATCH(LMP_BY_NODE!$A35,DA_LMP_Basis!$C$23:$AF$23,0)))</f>
        <v>48.453505734777757</v>
      </c>
      <c r="AV35" s="30">
        <f>ENERGY_PRICING!AX$19*(1+INDEX(DA_LMP_Basis!$C$23:$AF$35,MATCH(LMP_BY_NODE!AV$1,DA_LMP_Basis!$C$23:$C$35,0),MATCH(LMP_BY_NODE!$A35,DA_LMP_Basis!$C$23:$AF$23,0)))</f>
        <v>48.535952958277356</v>
      </c>
      <c r="AW35" s="30">
        <f>ENERGY_PRICING!AY$19*(1+INDEX(DA_LMP_Basis!$C$23:$AF$35,MATCH(LMP_BY_NODE!AW$1,DA_LMP_Basis!$C$23:$C$35,0),MATCH(LMP_BY_NODE!$A35,DA_LMP_Basis!$C$23:$AF$23,0)))</f>
        <v>79.953340596469204</v>
      </c>
      <c r="AX35" s="30">
        <f>ENERGY_PRICING!AZ$19*(1+INDEX(DA_LMP_Basis!$C$23:$AF$35,MATCH(LMP_BY_NODE!AX$1,DA_LMP_Basis!$C$23:$C$35,0),MATCH(LMP_BY_NODE!$A35,DA_LMP_Basis!$C$23:$AF$23,0)))</f>
        <v>120.80546805602168</v>
      </c>
      <c r="AY35" s="30">
        <f>ENERGY_PRICING!BA$19*(1+INDEX(DA_LMP_Basis!$C$23:$AF$35,MATCH(LMP_BY_NODE!AY$1,DA_LMP_Basis!$C$23:$C$35,0),MATCH(LMP_BY_NODE!$A35,DA_LMP_Basis!$C$23:$AF$23,0)))</f>
        <v>212.62079015044009</v>
      </c>
      <c r="AZ35" s="30">
        <f>ENERGY_PRICING!BB$19*(1+INDEX(DA_LMP_Basis!$C$23:$AF$35,MATCH(LMP_BY_NODE!AZ$1,DA_LMP_Basis!$C$23:$C$35,0),MATCH(LMP_BY_NODE!$A35,DA_LMP_Basis!$C$23:$AF$23,0)))</f>
        <v>194.04746584054203</v>
      </c>
      <c r="BA35" s="30">
        <f>ENERGY_PRICING!BC$19*(1+INDEX(DA_LMP_Basis!$C$23:$AF$35,MATCH(LMP_BY_NODE!BA$1,DA_LMP_Basis!$C$23:$C$35,0),MATCH(LMP_BY_NODE!$A35,DA_LMP_Basis!$C$23:$AF$23,0)))</f>
        <v>101.73283749209257</v>
      </c>
      <c r="BB35" s="30">
        <f>ENERGY_PRICING!BD$19*(1+INDEX(DA_LMP_Basis!$C$23:$AF$35,MATCH(LMP_BY_NODE!BB$1,DA_LMP_Basis!$C$23:$C$35,0),MATCH(LMP_BY_NODE!$A35,DA_LMP_Basis!$C$23:$AF$23,0)))</f>
        <v>60.795825882967677</v>
      </c>
      <c r="BC35" s="30">
        <f>ENERGY_PRICING!BE$19*(1+INDEX(DA_LMP_Basis!$C$23:$AF$35,MATCH(LMP_BY_NODE!BC$1,DA_LMP_Basis!$C$23:$C$35,0),MATCH(LMP_BY_NODE!$A35,DA_LMP_Basis!$C$23:$AF$23,0)))</f>
        <v>46.285245998016876</v>
      </c>
      <c r="BD35" s="30">
        <f>ENERGY_PRICING!BF$19*(1+INDEX(DA_LMP_Basis!$C$23:$AF$35,MATCH(LMP_BY_NODE!BD$1,DA_LMP_Basis!$C$23:$C$35,0),MATCH(LMP_BY_NODE!$A35,DA_LMP_Basis!$C$23:$AF$23,0)))</f>
        <v>50.102582918983664</v>
      </c>
      <c r="BE35" s="30">
        <f>ENERGY_PRICING!BG$19*(1+INDEX(DA_LMP_Basis!$C$23:$AF$35,MATCH(LMP_BY_NODE!BE$1,DA_LMP_Basis!$C$23:$C$35,0),MATCH(LMP_BY_NODE!$A35,DA_LMP_Basis!$C$23:$AF$23,0)))</f>
        <v>64.207610856408067</v>
      </c>
      <c r="BF35" s="30">
        <f>ENERGY_PRICING!BH$19*(1+INDEX(DA_LMP_Basis!$C$23:$AF$35,MATCH(LMP_BY_NODE!BF$1,DA_LMP_Basis!$C$23:$C$35,0),MATCH(LMP_BY_NODE!$A35,DA_LMP_Basis!$C$23:$AF$23,0)))</f>
        <v>65.335309428708143</v>
      </c>
      <c r="BG35" s="30">
        <f>ENERGY_PRICING!BI$19*(1+INDEX(DA_LMP_Basis!$C$23:$AF$35,MATCH(LMP_BY_NODE!BG$1,DA_LMP_Basis!$C$23:$C$35,0),MATCH(LMP_BY_NODE!$A35,DA_LMP_Basis!$C$23:$AF$23,0)))</f>
        <v>44.004986789148468</v>
      </c>
      <c r="BH35" s="30">
        <f>ENERGY_PRICING!BJ$19*(1+INDEX(DA_LMP_Basis!$C$23:$AF$35,MATCH(LMP_BY_NODE!BH$1,DA_LMP_Basis!$C$23:$C$35,0),MATCH(LMP_BY_NODE!$A35,DA_LMP_Basis!$C$23:$AF$23,0)))</f>
        <v>44.079864528661496</v>
      </c>
      <c r="BI35" s="30">
        <f>ENERGY_PRICING!BK$19*(1+INDEX(DA_LMP_Basis!$C$23:$AF$35,MATCH(LMP_BY_NODE!BI$1,DA_LMP_Basis!$C$23:$C$35,0),MATCH(LMP_BY_NODE!$A35,DA_LMP_Basis!$C$23:$AF$23,0)))</f>
        <v>77.482047789087162</v>
      </c>
      <c r="BJ35" s="30">
        <f>ENERGY_PRICING!BL$19*(1+INDEX(DA_LMP_Basis!$C$23:$AF$35,MATCH(LMP_BY_NODE!BJ$1,DA_LMP_Basis!$C$23:$C$35,0),MATCH(LMP_BY_NODE!$A35,DA_LMP_Basis!$C$23:$AF$23,0)))</f>
        <v>117.29863763581027</v>
      </c>
      <c r="BK35" s="30">
        <f>ENERGY_PRICING!BM$19*(1+INDEX(DA_LMP_Basis!$C$23:$AF$35,MATCH(LMP_BY_NODE!BK$1,DA_LMP_Basis!$C$23:$C$35,0),MATCH(LMP_BY_NODE!$A35,DA_LMP_Basis!$C$23:$AF$23,0)))</f>
        <v>211.46088300373799</v>
      </c>
      <c r="BL35" s="30">
        <f>ENERGY_PRICING!BN$19*(1+INDEX(DA_LMP_Basis!$C$23:$AF$35,MATCH(LMP_BY_NODE!BL$1,DA_LMP_Basis!$C$23:$C$35,0),MATCH(LMP_BY_NODE!$A35,DA_LMP_Basis!$C$23:$AF$23,0)))</f>
        <v>192.98888148353433</v>
      </c>
      <c r="BM35" s="30">
        <f>ENERGY_PRICING!BO$19*(1+INDEX(DA_LMP_Basis!$C$23:$AF$35,MATCH(LMP_BY_NODE!BM$1,DA_LMP_Basis!$C$23:$C$35,0),MATCH(LMP_BY_NODE!$A35,DA_LMP_Basis!$C$23:$AF$23,0)))</f>
        <v>100.49727549235082</v>
      </c>
      <c r="BN35" s="30">
        <f>ENERGY_PRICING!BP$19*(1+INDEX(DA_LMP_Basis!$C$23:$AF$35,MATCH(LMP_BY_NODE!BN$1,DA_LMP_Basis!$C$23:$C$35,0),MATCH(LMP_BY_NODE!$A35,DA_LMP_Basis!$C$23:$AF$23,0)))</f>
        <v>58.924854817133514</v>
      </c>
      <c r="BO35" s="30">
        <f>ENERGY_PRICING!BQ$19*(1+INDEX(DA_LMP_Basis!$C$23:$AF$35,MATCH(LMP_BY_NODE!BO$1,DA_LMP_Basis!$C$23:$C$35,0),MATCH(LMP_BY_NODE!$A35,DA_LMP_Basis!$C$23:$AF$23,0)))</f>
        <v>44.860833141055146</v>
      </c>
      <c r="BP35" s="30">
        <f>ENERGY_PRICING!BR$19*(1+INDEX(DA_LMP_Basis!$C$23:$AF$35,MATCH(LMP_BY_NODE!BP$1,DA_LMP_Basis!$C$23:$C$35,0),MATCH(LMP_BY_NODE!$A35,DA_LMP_Basis!$C$23:$AF$23,0)))</f>
        <v>48.560692803938167</v>
      </c>
      <c r="BQ35" s="30">
        <f>ENERGY_PRICING!BS$19*(1+INDEX(DA_LMP_Basis!$C$23:$AF$35,MATCH(LMP_BY_NODE!BQ$1,DA_LMP_Basis!$C$23:$C$35,0),MATCH(LMP_BY_NODE!$A35,DA_LMP_Basis!$C$23:$AF$23,0)))</f>
        <v>62.231643257087498</v>
      </c>
      <c r="BR35" s="30">
        <f>ENERGY_PRICING!BT$19*(1+INDEX(DA_LMP_Basis!$C$23:$AF$35,MATCH(LMP_BY_NODE!BR$1,DA_LMP_Basis!$C$23:$C$35,0),MATCH(LMP_BY_NODE!$A35,DA_LMP_Basis!$C$23:$AF$23,0)))</f>
        <v>63.324637285627979</v>
      </c>
      <c r="BS35" s="30">
        <f>ENERGY_PRICING!BU$19*(1+INDEX(DA_LMP_Basis!$C$23:$AF$35,MATCH(LMP_BY_NODE!BS$1,DA_LMP_Basis!$C$23:$C$35,0),MATCH(LMP_BY_NODE!$A35,DA_LMP_Basis!$C$23:$AF$23,0)))</f>
        <v>42.650748141360353</v>
      </c>
      <c r="BT35" s="30">
        <f>ENERGY_PRICING!BV$19*(1+INDEX(DA_LMP_Basis!$C$23:$AF$35,MATCH(LMP_BY_NODE!BT$1,DA_LMP_Basis!$C$23:$C$35,0),MATCH(LMP_BY_NODE!$A35,DA_LMP_Basis!$C$23:$AF$23,0)))</f>
        <v>42.723321543658301</v>
      </c>
      <c r="BU35" s="30">
        <f>ENERGY_PRICING!BW$19*(1+INDEX(DA_LMP_Basis!$C$23:$AF$35,MATCH(LMP_BY_NODE!BU$1,DA_LMP_Basis!$C$23:$C$35,0),MATCH(LMP_BY_NODE!$A35,DA_LMP_Basis!$C$23:$AF$23,0)))</f>
        <v>76.729725438511224</v>
      </c>
      <c r="BV35" s="30">
        <f>ENERGY_PRICING!BX$19*(1+INDEX(DA_LMP_Basis!$C$23:$AF$35,MATCH(LMP_BY_NODE!BV$1,DA_LMP_Basis!$C$23:$C$35,0),MATCH(LMP_BY_NODE!$A35,DA_LMP_Basis!$C$23:$AF$23,0)))</f>
        <v>116.23107215068286</v>
      </c>
      <c r="BW35" s="30">
        <f>ENERGY_PRICING!BY$19*(1+INDEX(DA_LMP_Basis!$C$23:$AF$35,MATCH(LMP_BY_NODE!BW$1,DA_LMP_Basis!$C$23:$C$35,0),MATCH(LMP_BY_NODE!$A35,DA_LMP_Basis!$C$23:$AF$23,0)))</f>
        <v>210.98338565913906</v>
      </c>
      <c r="BX35" s="30">
        <f>ENERGY_PRICING!BZ$19*(1+INDEX(DA_LMP_Basis!$C$23:$AF$35,MATCH(LMP_BY_NODE!BX$1,DA_LMP_Basis!$C$23:$C$35,0),MATCH(LMP_BY_NODE!$A35,DA_LMP_Basis!$C$23:$AF$23,0)))</f>
        <v>192.55309554933922</v>
      </c>
      <c r="BY35" s="30">
        <f>ENERGY_PRICING!CA$19*(1+INDEX(DA_LMP_Basis!$C$23:$AF$35,MATCH(LMP_BY_NODE!BY$1,DA_LMP_Basis!$C$23:$C$35,0),MATCH(LMP_BY_NODE!$A35,DA_LMP_Basis!$C$23:$AF$23,0)))</f>
        <v>99.988633420749252</v>
      </c>
      <c r="BZ35" s="30">
        <f>ENERGY_PRICING!CB$19*(1+INDEX(DA_LMP_Basis!$C$23:$AF$35,MATCH(LMP_BY_NODE!BZ$1,DA_LMP_Basis!$C$23:$C$35,0),MATCH(LMP_BY_NODE!$A35,DA_LMP_Basis!$C$23:$AF$23,0)))</f>
        <v>58.154634788489552</v>
      </c>
      <c r="CA35" s="30">
        <f>ENERGY_PRICING!CC$19*(1+INDEX(DA_LMP_Basis!$C$23:$AF$35,MATCH(LMP_BY_NODE!CA$1,DA_LMP_Basis!$C$23:$C$35,0),MATCH(LMP_BY_NODE!$A35,DA_LMP_Basis!$C$23:$AF$23,0)))</f>
        <v>44.274447102529869</v>
      </c>
      <c r="CB35" s="30">
        <f>ENERGY_PRICING!CD$19*(1+INDEX(DA_LMP_Basis!$C$23:$AF$35,MATCH(LMP_BY_NODE!CB$1,DA_LMP_Basis!$C$23:$C$35,0),MATCH(LMP_BY_NODE!$A35,DA_LMP_Basis!$C$23:$AF$23,0)))</f>
        <v>47.925945067715581</v>
      </c>
      <c r="CC35" s="30">
        <f>ENERGY_PRICING!CE$19*(1+INDEX(DA_LMP_Basis!$C$23:$AF$35,MATCH(LMP_BY_NODE!CC$1,DA_LMP_Basis!$C$23:$C$35,0),MATCH(LMP_BY_NODE!$A35,DA_LMP_Basis!$C$23:$AF$23,0)))</f>
        <v>61.418199453097039</v>
      </c>
      <c r="CD35" s="30">
        <f>ENERGY_PRICING!CF$19*(1+INDEX(DA_LMP_Basis!$C$23:$AF$35,MATCH(LMP_BY_NODE!CD$1,DA_LMP_Basis!$C$23:$C$35,0),MATCH(LMP_BY_NODE!$A35,DA_LMP_Basis!$C$23:$AF$23,0)))</f>
        <v>62.496906710892262</v>
      </c>
      <c r="CE35" s="30">
        <f>ENERGY_PRICING!CG$19*(1+INDEX(DA_LMP_Basis!$C$23:$AF$35,MATCH(LMP_BY_NODE!CE$1,DA_LMP_Basis!$C$23:$C$35,0),MATCH(LMP_BY_NODE!$A35,DA_LMP_Basis!$C$23:$AF$23,0)))</f>
        <v>42.093250620881562</v>
      </c>
      <c r="CF35" s="30">
        <f>ENERGY_PRICING!CH$19*(1+INDEX(DA_LMP_Basis!$C$23:$AF$35,MATCH(LMP_BY_NODE!CF$1,DA_LMP_Basis!$C$23:$C$35,0),MATCH(LMP_BY_NODE!$A35,DA_LMP_Basis!$C$23:$AF$23,0)))</f>
        <v>42.164875399917385</v>
      </c>
      <c r="CG35" s="30">
        <f>ENERGY_PRICING!CI$19*(1+INDEX(DA_LMP_Basis!$C$23:$AF$35,MATCH(LMP_BY_NODE!CG$1,DA_LMP_Basis!$C$23:$C$35,0),MATCH(LMP_BY_NODE!$A35,DA_LMP_Basis!$C$23:$AF$23,0)))</f>
        <v>76.420017953990737</v>
      </c>
      <c r="CH35" s="30">
        <f>ENERGY_PRICING!CJ$19*(1+INDEX(DA_LMP_Basis!$C$23:$AF$35,MATCH(LMP_BY_NODE!CH$1,DA_LMP_Basis!$C$23:$C$35,0),MATCH(LMP_BY_NODE!$A35,DA_LMP_Basis!$C$23:$AF$23,0)))</f>
        <v>115.7915889680995</v>
      </c>
      <c r="CI35" s="30">
        <f>ENERGY_PRICING!CK$19*(1+INDEX(DA_LMP_Basis!$C$23:$AF$35,MATCH(LMP_BY_NODE!CI$1,DA_LMP_Basis!$C$23:$C$35,0),MATCH(LMP_BY_NODE!$A35,DA_LMP_Basis!$C$23:$AF$23,0)))</f>
        <v>212.77274435357324</v>
      </c>
      <c r="CJ35" s="30">
        <f>ENERGY_PRICING!CL$19*(1+INDEX(DA_LMP_Basis!$C$23:$AF$35,MATCH(LMP_BY_NODE!CJ$1,DA_LMP_Basis!$C$23:$C$35,0),MATCH(LMP_BY_NODE!$A35,DA_LMP_Basis!$C$23:$AF$23,0)))</f>
        <v>194.18614620204829</v>
      </c>
      <c r="CK35" s="30">
        <f>ENERGY_PRICING!CM$19*(1+INDEX(DA_LMP_Basis!$C$23:$AF$35,MATCH(LMP_BY_NODE!CK$1,DA_LMP_Basis!$C$23:$C$35,0),MATCH(LMP_BY_NODE!$A35,DA_LMP_Basis!$C$23:$AF$23,0)))</f>
        <v>101.89470289625548</v>
      </c>
      <c r="CL35" s="30">
        <f>ENERGY_PRICING!CN$19*(1+INDEX(DA_LMP_Basis!$C$23:$AF$35,MATCH(LMP_BY_NODE!CL$1,DA_LMP_Basis!$C$23:$C$35,0),MATCH(LMP_BY_NODE!$A35,DA_LMP_Basis!$C$23:$AF$23,0)))</f>
        <v>61.0409333626503</v>
      </c>
      <c r="CM35" s="30">
        <f>ENERGY_PRICING!CO$19*(1+INDEX(DA_LMP_Basis!$C$23:$AF$35,MATCH(LMP_BY_NODE!CM$1,DA_LMP_Basis!$C$23:$C$35,0),MATCH(LMP_BY_NODE!$A35,DA_LMP_Basis!$C$23:$AF$23,0)))</f>
        <v>46.471851901108046</v>
      </c>
      <c r="CN35" s="30">
        <f>ENERGY_PRICING!CP$19*(1+INDEX(DA_LMP_Basis!$C$23:$AF$35,MATCH(LMP_BY_NODE!CN$1,DA_LMP_Basis!$C$23:$C$35,0),MATCH(LMP_BY_NODE!$A35,DA_LMP_Basis!$C$23:$AF$23,0)))</f>
        <v>50.304578987735205</v>
      </c>
      <c r="CO35" s="30">
        <f>ENERGY_PRICING!CQ$19*(1+INDEX(DA_LMP_Basis!$C$23:$AF$35,MATCH(LMP_BY_NODE!CO$1,DA_LMP_Basis!$C$23:$C$35,0),MATCH(LMP_BY_NODE!$A35,DA_LMP_Basis!$C$23:$AF$23,0)))</f>
        <v>64.466473458320124</v>
      </c>
      <c r="CP35" s="30">
        <f>ENERGY_PRICING!CR$19*(1+INDEX(DA_LMP_Basis!$C$23:$AF$35,MATCH(LMP_BY_NODE!CP$1,DA_LMP_Basis!$C$23:$C$35,0),MATCH(LMP_BY_NODE!$A35,DA_LMP_Basis!$C$23:$AF$23,0)))</f>
        <v>65.598718516351468</v>
      </c>
      <c r="CQ35" s="30">
        <f>ENERGY_PRICING!CS$19*(1+INDEX(DA_LMP_Basis!$C$23:$AF$35,MATCH(LMP_BY_NODE!CQ$1,DA_LMP_Basis!$C$23:$C$35,0),MATCH(LMP_BY_NODE!$A35,DA_LMP_Basis!$C$23:$AF$23,0)))</f>
        <v>44.182399485640467</v>
      </c>
      <c r="CR35" s="30">
        <f>ENERGY_PRICING!CT$19*(1+INDEX(DA_LMP_Basis!$C$23:$AF$35,MATCH(LMP_BY_NODE!CR$1,DA_LMP_Basis!$C$23:$C$35,0),MATCH(LMP_BY_NODE!$A35,DA_LMP_Basis!$C$23:$AF$23,0)))</f>
        <v>44.257579105977548</v>
      </c>
      <c r="CS35" s="30">
        <f>ENERGY_PRICING!CU$19*(1+INDEX(DA_LMP_Basis!$C$23:$AF$35,MATCH(LMP_BY_NODE!CS$1,DA_LMP_Basis!$C$23:$C$35,0),MATCH(LMP_BY_NODE!$A35,DA_LMP_Basis!$C$23:$AF$23,0)))</f>
        <v>77.580606146629904</v>
      </c>
      <c r="CT35" s="30">
        <f>ENERGY_PRICING!CV$19*(1+INDEX(DA_LMP_Basis!$C$23:$AF$35,MATCH(LMP_BY_NODE!CT$1,DA_LMP_Basis!$C$23:$C$35,0),MATCH(LMP_BY_NODE!$A35,DA_LMP_Basis!$C$23:$AF$23,0)))</f>
        <v>117.43849457439907</v>
      </c>
      <c r="CU35" s="30">
        <f>ENERGY_PRICING!CW$19*(1+INDEX(DA_LMP_Basis!$C$23:$AF$35,MATCH(LMP_BY_NODE!CU$1,DA_LMP_Basis!$C$23:$C$35,0),MATCH(LMP_BY_NODE!$A35,DA_LMP_Basis!$C$23:$AF$23,0)))</f>
        <v>214.27592192230557</v>
      </c>
      <c r="CV35" s="30">
        <f>ENERGY_PRICING!CX$19*(1+INDEX(DA_LMP_Basis!$C$23:$AF$35,MATCH(LMP_BY_NODE!CV$1,DA_LMP_Basis!$C$23:$C$35,0),MATCH(LMP_BY_NODE!$A35,DA_LMP_Basis!$C$23:$AF$23,0)))</f>
        <v>195.55801485945699</v>
      </c>
      <c r="CW35" s="30">
        <f>ENERGY_PRICING!CY$19*(1+INDEX(DA_LMP_Basis!$C$23:$AF$35,MATCH(LMP_BY_NODE!CW$1,DA_LMP_Basis!$C$23:$C$35,0),MATCH(LMP_BY_NODE!$A35,DA_LMP_Basis!$C$23:$AF$23,0)))</f>
        <v>103.49592510449048</v>
      </c>
      <c r="CX35" s="30">
        <f>ENERGY_PRICING!CZ$19*(1+INDEX(DA_LMP_Basis!$C$23:$AF$35,MATCH(LMP_BY_NODE!CX$1,DA_LMP_Basis!$C$23:$C$35,0),MATCH(LMP_BY_NODE!$A35,DA_LMP_Basis!$C$23:$AF$23,0)))</f>
        <v>63.465611705141399</v>
      </c>
      <c r="CY35" s="30">
        <f>ENERGY_PRICING!DA$19*(1+INDEX(DA_LMP_Basis!$C$23:$AF$35,MATCH(LMP_BY_NODE!CY$1,DA_LMP_Basis!$C$23:$C$35,0),MATCH(LMP_BY_NODE!$A35,DA_LMP_Basis!$C$23:$AF$23,0)))</f>
        <v>48.317814710533497</v>
      </c>
      <c r="CZ35" s="30">
        <f>ENERGY_PRICING!DB$19*(1+INDEX(DA_LMP_Basis!$C$23:$AF$35,MATCH(LMP_BY_NODE!CZ$1,DA_LMP_Basis!$C$23:$C$35,0),MATCH(LMP_BY_NODE!$A35,DA_LMP_Basis!$C$23:$AF$23,0)))</f>
        <v>52.302786034718629</v>
      </c>
      <c r="DA35" s="30">
        <f>ENERGY_PRICING!DC$19*(1+INDEX(DA_LMP_Basis!$C$23:$AF$35,MATCH(LMP_BY_NODE!DA$1,DA_LMP_Basis!$C$23:$C$35,0),MATCH(LMP_BY_NODE!$A35,DA_LMP_Basis!$C$23:$AF$23,0)))</f>
        <v>67.027221687422539</v>
      </c>
      <c r="DB35" s="30">
        <f>ENERGY_PRICING!DD$19*(1+INDEX(DA_LMP_Basis!$C$23:$AF$35,MATCH(LMP_BY_NODE!DB$1,DA_LMP_Basis!$C$23:$C$35,0),MATCH(LMP_BY_NODE!$A35,DA_LMP_Basis!$C$23:$AF$23,0)))</f>
        <v>68.204441976325455</v>
      </c>
      <c r="DC35" s="30">
        <f>ENERGY_PRICING!DE$19*(1+INDEX(DA_LMP_Basis!$C$23:$AF$35,MATCH(LMP_BY_NODE!DC$1,DA_LMP_Basis!$C$23:$C$35,0),MATCH(LMP_BY_NODE!$A35,DA_LMP_Basis!$C$23:$AF$23,0)))</f>
        <v>45.937420276617942</v>
      </c>
      <c r="DD35" s="30">
        <f>ENERGY_PRICING!DF$19*(1+INDEX(DA_LMP_Basis!$C$23:$AF$35,MATCH(LMP_BY_NODE!DD$1,DA_LMP_Basis!$C$23:$C$35,0),MATCH(LMP_BY_NODE!$A35,DA_LMP_Basis!$C$23:$AF$23,0)))</f>
        <v>46.015586194627524</v>
      </c>
      <c r="DE35" s="30">
        <f>ENERGY_PRICING!DG$19*(1+INDEX(DA_LMP_Basis!$C$23:$AF$35,MATCH(LMP_BY_NODE!DE$1,DA_LMP_Basis!$C$23:$C$35,0),MATCH(LMP_BY_NODE!$A35,DA_LMP_Basis!$C$23:$AF$23,0)))</f>
        <v>78.555575638849305</v>
      </c>
      <c r="DF35" s="30">
        <f>ENERGY_PRICING!DH$19*(1+INDEX(DA_LMP_Basis!$C$23:$AF$35,MATCH(LMP_BY_NODE!DF$1,DA_LMP_Basis!$C$23:$C$35,0),MATCH(LMP_BY_NODE!$A35,DA_LMP_Basis!$C$23:$AF$23,0)))</f>
        <v>118.82200229306352</v>
      </c>
      <c r="DG35" s="30">
        <f>ENERGY_PRICING!DI$19*(1+INDEX(DA_LMP_Basis!$C$23:$AF$35,MATCH(LMP_BY_NODE!DG$1,DA_LMP_Basis!$C$23:$C$35,0),MATCH(LMP_BY_NODE!$A35,DA_LMP_Basis!$C$23:$AF$23,0)))</f>
        <v>216.57959534043306</v>
      </c>
      <c r="DH35" s="30">
        <f>ENERGY_PRICING!DJ$19*(1+INDEX(DA_LMP_Basis!$C$23:$AF$35,MATCH(LMP_BY_NODE!DH$1,DA_LMP_Basis!$C$23:$C$35,0),MATCH(LMP_BY_NODE!$A35,DA_LMP_Basis!$C$23:$AF$23,0)))</f>
        <v>197.66045267184381</v>
      </c>
      <c r="DI35" s="30">
        <f>ENERGY_PRICING!DK$19*(1+INDEX(DA_LMP_Basis!$C$23:$AF$35,MATCH(LMP_BY_NODE!DI$1,DA_LMP_Basis!$C$23:$C$35,0),MATCH(LMP_BY_NODE!$A35,DA_LMP_Basis!$C$23:$AF$23,0)))</f>
        <v>105.94985544136814</v>
      </c>
      <c r="DJ35" s="30">
        <f>ENERGY_PRICING!DL$19*(1+INDEX(DA_LMP_Basis!$C$23:$AF$35,MATCH(LMP_BY_NODE!DJ$1,DA_LMP_Basis!$C$23:$C$35,0),MATCH(LMP_BY_NODE!$A35,DA_LMP_Basis!$C$23:$AF$23,0)))</f>
        <v>67.181518036697682</v>
      </c>
      <c r="DK35" s="30">
        <f>ENERGY_PRICING!DM$19*(1+INDEX(DA_LMP_Basis!$C$23:$AF$35,MATCH(LMP_BY_NODE!DK$1,DA_LMP_Basis!$C$23:$C$35,0),MATCH(LMP_BY_NODE!$A35,DA_LMP_Basis!$C$23:$AF$23,0)))</f>
        <v>51.146818777239595</v>
      </c>
      <c r="DL35" s="30">
        <f>ENERGY_PRICING!DN$19*(1+INDEX(DA_LMP_Basis!$C$23:$AF$35,MATCH(LMP_BY_NODE!DL$1,DA_LMP_Basis!$C$23:$C$35,0),MATCH(LMP_BY_NODE!$A35,DA_LMP_Basis!$C$23:$AF$23,0)))</f>
        <v>55.365109843829572</v>
      </c>
      <c r="DM35" s="30">
        <f>ENERGY_PRICING!DO$19*(1+INDEX(DA_LMP_Basis!$C$23:$AF$35,MATCH(LMP_BY_NODE!DM$1,DA_LMP_Basis!$C$23:$C$35,0),MATCH(LMP_BY_NODE!$A35,DA_LMP_Basis!$C$23:$AF$23,0)))</f>
        <v>70.95165998972827</v>
      </c>
      <c r="DN35" s="30">
        <f>ENERGY_PRICING!DP$19*(1+INDEX(DA_LMP_Basis!$C$23:$AF$35,MATCH(LMP_BY_NODE!DN$1,DA_LMP_Basis!$C$23:$C$35,0),MATCH(LMP_BY_NODE!$A35,DA_LMP_Basis!$C$23:$AF$23,0)))</f>
        <v>72.197806429465345</v>
      </c>
      <c r="DO35" s="30">
        <f>ENERGY_PRICING!DQ$19*(1+INDEX(DA_LMP_Basis!$C$23:$AF$35,MATCH(LMP_BY_NODE!DO$1,DA_LMP_Basis!$C$23:$C$35,0),MATCH(LMP_BY_NODE!$A35,DA_LMP_Basis!$C$23:$AF$23,0)))</f>
        <v>48.62705244552081</v>
      </c>
      <c r="DP35" s="30">
        <f>ENERGY_PRICING!DR$19*(1+INDEX(DA_LMP_Basis!$C$23:$AF$35,MATCH(LMP_BY_NODE!DP$1,DA_LMP_Basis!$C$23:$C$35,0),MATCH(LMP_BY_NODE!$A35,DA_LMP_Basis!$C$23:$AF$23,0)))</f>
        <v>48.70979497158379</v>
      </c>
      <c r="DQ35" s="30">
        <f>ENERGY_PRICING!DS$19*(1+INDEX(DA_LMP_Basis!$C$23:$AF$35,MATCH(LMP_BY_NODE!DQ$1,DA_LMP_Basis!$C$23:$C$35,0),MATCH(LMP_BY_NODE!$A35,DA_LMP_Basis!$C$23:$AF$23,0)))</f>
        <v>80.049751276798105</v>
      </c>
      <c r="DR35" s="30">
        <f>ENERGY_PRICING!DT$19*(1+INDEX(DA_LMP_Basis!$C$23:$AF$35,MATCH(LMP_BY_NODE!DR$1,DA_LMP_Basis!$C$23:$C$35,0),MATCH(LMP_BY_NODE!$A35,DA_LMP_Basis!$C$23:$AF$23,0)))</f>
        <v>120.94227738335057</v>
      </c>
      <c r="DS35" s="30">
        <f>ENERGY_PRICING!DU$19*(1+INDEX(DA_LMP_Basis!$C$23:$AF$35,MATCH(LMP_BY_NODE!DS$1,DA_LMP_Basis!$C$23:$C$35,0),MATCH(LMP_BY_NODE!$A35,DA_LMP_Basis!$C$23:$AF$23,0)))</f>
        <v>219.23844254375658</v>
      </c>
      <c r="DT35" s="30">
        <f>ENERGY_PRICING!DV$19*(1+INDEX(DA_LMP_Basis!$C$23:$AF$35,MATCH(LMP_BY_NODE!DT$1,DA_LMP_Basis!$C$23:$C$35,0),MATCH(LMP_BY_NODE!$A35,DA_LMP_Basis!$C$23:$AF$23,0)))</f>
        <v>200.08703833873503</v>
      </c>
      <c r="DU35" s="30">
        <f>ENERGY_PRICING!DW$19*(1+INDEX(DA_LMP_Basis!$C$23:$AF$35,MATCH(LMP_BY_NODE!DU$1,DA_LMP_Basis!$C$23:$C$35,0),MATCH(LMP_BY_NODE!$A35,DA_LMP_Basis!$C$23:$AF$23,0)))</f>
        <v>108.78212574583759</v>
      </c>
      <c r="DV35" s="30">
        <f>ENERGY_PRICING!DX$19*(1+INDEX(DA_LMP_Basis!$C$23:$AF$35,MATCH(LMP_BY_NODE!DV$1,DA_LMP_Basis!$C$23:$C$35,0),MATCH(LMP_BY_NODE!$A35,DA_LMP_Basis!$C$23:$AF$23,0)))</f>
        <v>71.470332188792995</v>
      </c>
      <c r="DW35" s="30">
        <f>ENERGY_PRICING!DY$19*(1+INDEX(DA_LMP_Basis!$C$23:$AF$35,MATCH(LMP_BY_NODE!DW$1,DA_LMP_Basis!$C$23:$C$35,0),MATCH(LMP_BY_NODE!$A35,DA_LMP_Basis!$C$23:$AF$23,0)))</f>
        <v>54.411990607483965</v>
      </c>
      <c r="DX35" s="30">
        <f>ENERGY_PRICING!DZ$19*(1+INDEX(DA_LMP_Basis!$C$23:$AF$35,MATCH(LMP_BY_NODE!DX$1,DA_LMP_Basis!$C$23:$C$35,0),MATCH(LMP_BY_NODE!$A35,DA_LMP_Basis!$C$23:$AF$23,0)))</f>
        <v>58.899573987685649</v>
      </c>
      <c r="DY35" s="30">
        <f>ENERGY_PRICING!EA$19*(1+INDEX(DA_LMP_Basis!$C$23:$AF$35,MATCH(LMP_BY_NODE!DY$1,DA_LMP_Basis!$C$23:$C$35,0),MATCH(LMP_BY_NODE!$A35,DA_LMP_Basis!$C$23:$AF$23,0)))</f>
        <v>75.481156975973505</v>
      </c>
      <c r="DZ35" s="30">
        <f>ENERGY_PRICING!EB$19*(1+INDEX(DA_LMP_Basis!$C$23:$AF$35,MATCH(LMP_BY_NODE!DZ$1,DA_LMP_Basis!$C$23:$C$35,0),MATCH(LMP_BY_NODE!$A35,DA_LMP_Basis!$C$23:$AF$23,0)))</f>
        <v>76.806856403533928</v>
      </c>
      <c r="EA35" s="30">
        <f>ENERGY_PRICING!EC$19*(1+INDEX(DA_LMP_Basis!$C$23:$AF$35,MATCH(LMP_BY_NODE!EA$1,DA_LMP_Basis!$C$23:$C$35,0),MATCH(LMP_BY_NODE!$A35,DA_LMP_Basis!$C$23:$AF$23,0)))</f>
        <v>51.731364416993529</v>
      </c>
      <c r="EB35" s="30">
        <f>ENERGY_PRICING!ED$19*(1+INDEX(DA_LMP_Basis!$C$23:$AF$35,MATCH(LMP_BY_NODE!EB$1,DA_LMP_Basis!$C$23:$C$35,0),MATCH(LMP_BY_NODE!$A35,DA_LMP_Basis!$C$23:$AF$23,0)))</f>
        <v>51.819389159462588</v>
      </c>
      <c r="EC35" s="30">
        <f>ENERGY_PRICING!EE$19*(1+INDEX(DA_LMP_Basis!$C$23:$AF$35,MATCH(LMP_BY_NODE!EC$1,DA_LMP_Basis!$C$23:$C$35,0),MATCH(LMP_BY_NODE!$A35,DA_LMP_Basis!$C$23:$AF$23,0)))</f>
        <v>81.774294645216926</v>
      </c>
      <c r="ED35" s="30">
        <f>ENERGY_PRICING!EF$19*(1+INDEX(DA_LMP_Basis!$C$23:$AF$35,MATCH(LMP_BY_NODE!ED$1,DA_LMP_Basis!$C$23:$C$35,0),MATCH(LMP_BY_NODE!$A35,DA_LMP_Basis!$C$23:$AF$23,0)))</f>
        <v>123.38945042868127</v>
      </c>
      <c r="EE35" s="30">
        <f>ENERGY_PRICING!EG$19*(1+INDEX(DA_LMP_Basis!$C$23:$AF$35,MATCH(LMP_BY_NODE!EE$1,DA_LMP_Basis!$C$23:$C$35,0),MATCH(LMP_BY_NODE!$A35,DA_LMP_Basis!$C$23:$AF$23,0)))</f>
        <v>220.5152326250155</v>
      </c>
      <c r="EF35" s="30">
        <f>ENERGY_PRICING!EH$19*(1+INDEX(DA_LMP_Basis!$C$23:$AF$35,MATCH(LMP_BY_NODE!EF$1,DA_LMP_Basis!$C$23:$C$35,0),MATCH(LMP_BY_NODE!$A35,DA_LMP_Basis!$C$23:$AF$23,0)))</f>
        <v>201.25229541215356</v>
      </c>
      <c r="EG35" s="30">
        <f>ENERGY_PRICING!EI$19*(1+INDEX(DA_LMP_Basis!$C$23:$AF$35,MATCH(LMP_BY_NODE!EG$1,DA_LMP_Basis!$C$23:$C$35,0),MATCH(LMP_BY_NODE!$A35,DA_LMP_Basis!$C$23:$AF$23,0)))</f>
        <v>110.14219436041257</v>
      </c>
      <c r="EH35" s="30">
        <f>ENERGY_PRICING!EJ$19*(1+INDEX(DA_LMP_Basis!$C$23:$AF$35,MATCH(LMP_BY_NODE!EH$1,DA_LMP_Basis!$C$23:$C$35,0),MATCH(LMP_BY_NODE!$A35,DA_LMP_Basis!$C$23:$AF$23,0)))</f>
        <v>73.529839543301193</v>
      </c>
      <c r="EI35" s="30">
        <f>ENERGY_PRICING!EK$19*(1+INDEX(DA_LMP_Basis!$C$23:$AF$35,MATCH(LMP_BY_NODE!EI$1,DA_LMP_Basis!$C$23:$C$35,0),MATCH(LMP_BY_NODE!$A35,DA_LMP_Basis!$C$23:$AF$23,0)))</f>
        <v>55.979940432224197</v>
      </c>
      <c r="EJ35" s="30">
        <f>ENERGY_PRICING!EL$19*(1+INDEX(DA_LMP_Basis!$C$23:$AF$35,MATCH(LMP_BY_NODE!EJ$1,DA_LMP_Basis!$C$23:$C$35,0),MATCH(LMP_BY_NODE!$A35,DA_LMP_Basis!$C$23:$AF$23,0)))</f>
        <v>60.596839161780636</v>
      </c>
      <c r="EK35" s="30">
        <f>ENERGY_PRICING!EM$19*(1+INDEX(DA_LMP_Basis!$C$23:$AF$35,MATCH(LMP_BY_NODE!EK$1,DA_LMP_Basis!$C$23:$C$35,0),MATCH(LMP_BY_NODE!$A35,DA_LMP_Basis!$C$23:$AF$23,0)))</f>
        <v>77.656241282398227</v>
      </c>
      <c r="EL35" s="30">
        <f>ENERGY_PRICING!EN$19*(1+INDEX(DA_LMP_Basis!$C$23:$AF$35,MATCH(LMP_BY_NODE!EL$1,DA_LMP_Basis!$C$23:$C$35,0),MATCH(LMP_BY_NODE!$A35,DA_LMP_Basis!$C$23:$AF$23,0)))</f>
        <v>79.020142403407007</v>
      </c>
      <c r="EM35" s="30">
        <f>ENERGY_PRICING!EO$19*(1+INDEX(DA_LMP_Basis!$C$23:$AF$35,MATCH(LMP_BY_NODE!EM$1,DA_LMP_Basis!$C$23:$C$35,0),MATCH(LMP_BY_NODE!$A35,DA_LMP_Basis!$C$23:$AF$23,0)))</f>
        <v>53.222068632472855</v>
      </c>
      <c r="EN35" s="30">
        <f>ENERGY_PRICING!EP$19*(1+INDEX(DA_LMP_Basis!$C$23:$AF$35,MATCH(LMP_BY_NODE!EN$1,DA_LMP_Basis!$C$23:$C$35,0),MATCH(LMP_BY_NODE!$A35,DA_LMP_Basis!$C$23:$AF$23,0)))</f>
        <v>53.312629918413059</v>
      </c>
      <c r="EO35" s="30">
        <f>ENERGY_PRICING!EQ$19*(1+INDEX(DA_LMP_Basis!$C$23:$AF$35,MATCH(LMP_BY_NODE!EO$1,DA_LMP_Basis!$C$23:$C$35,0),MATCH(LMP_BY_NODE!$A35,DA_LMP_Basis!$C$23:$AF$23,0)))</f>
        <v>82.60242792972673</v>
      </c>
      <c r="EP35" s="30">
        <f>ENERGY_PRICING!ER$19*(1+INDEX(DA_LMP_Basis!$C$23:$AF$35,MATCH(LMP_BY_NODE!EP$1,DA_LMP_Basis!$C$23:$C$35,0),MATCH(LMP_BY_NODE!$A35,DA_LMP_Basis!$C$23:$AF$23,0)))</f>
        <v>124.56459365146478</v>
      </c>
      <c r="EQ35" s="30">
        <f>ENERGY_PRICING!ES$19*(1+INDEX(DA_LMP_Basis!$C$23:$AF$35,MATCH(LMP_BY_NODE!EQ$1,DA_LMP_Basis!$C$23:$C$35,0),MATCH(LMP_BY_NODE!$A35,DA_LMP_Basis!$C$23:$AF$23,0)))</f>
        <v>222.52489936115589</v>
      </c>
      <c r="ER35" s="30">
        <f>ENERGY_PRICING!ET$19*(1+INDEX(DA_LMP_Basis!$C$23:$AF$35,MATCH(LMP_BY_NODE!ER$1,DA_LMP_Basis!$C$23:$C$35,0),MATCH(LMP_BY_NODE!$A35,DA_LMP_Basis!$C$23:$AF$23,0)))</f>
        <v>203.08640926835807</v>
      </c>
      <c r="ES35" s="30">
        <f>ENERGY_PRICING!EU$19*(1+INDEX(DA_LMP_Basis!$C$23:$AF$35,MATCH(LMP_BY_NODE!ES$1,DA_LMP_Basis!$C$23:$C$35,0),MATCH(LMP_BY_NODE!$A35,DA_LMP_Basis!$C$23:$AF$23,0)))</f>
        <v>112.28294145243639</v>
      </c>
      <c r="ET35" s="30">
        <f>ENERGY_PRICING!EV$19*(1+INDEX(DA_LMP_Basis!$C$23:$AF$35,MATCH(LMP_BY_NODE!ET$1,DA_LMP_Basis!$C$23:$C$35,0),MATCH(LMP_BY_NODE!$A35,DA_LMP_Basis!$C$23:$AF$23,0)))</f>
        <v>76.771502745376253</v>
      </c>
      <c r="EU35" s="30">
        <f>ENERGY_PRICING!EW$19*(1+INDEX(DA_LMP_Basis!$C$23:$AF$35,MATCH(LMP_BY_NODE!EU$1,DA_LMP_Basis!$C$23:$C$35,0),MATCH(LMP_BY_NODE!$A35,DA_LMP_Basis!$C$23:$AF$23,0)))</f>
        <v>58.447892410368119</v>
      </c>
      <c r="EV35" s="30">
        <f>ENERGY_PRICING!EX$19*(1+INDEX(DA_LMP_Basis!$C$23:$AF$35,MATCH(LMP_BY_NODE!EV$1,DA_LMP_Basis!$C$23:$C$35,0),MATCH(LMP_BY_NODE!$A35,DA_LMP_Basis!$C$23:$AF$23,0)))</f>
        <v>63.268333413541193</v>
      </c>
      <c r="EW35" s="30">
        <f>ENERGY_PRICING!EY$19*(1+INDEX(DA_LMP_Basis!$C$23:$AF$35,MATCH(LMP_BY_NODE!EW$1,DA_LMP_Basis!$C$23:$C$35,0),MATCH(LMP_BY_NODE!$A35,DA_LMP_Basis!$C$23:$AF$23,0)))</f>
        <v>81.079822529687192</v>
      </c>
      <c r="EX35" s="30">
        <f>ENERGY_PRICING!EZ$19*(1+INDEX(DA_LMP_Basis!$C$23:$AF$35,MATCH(LMP_BY_NODE!EX$1,DA_LMP_Basis!$C$23:$C$35,0),MATCH(LMP_BY_NODE!$A35,DA_LMP_Basis!$C$23:$AF$23,0)))</f>
        <v>82.503853090698897</v>
      </c>
      <c r="EY35" s="30">
        <f>ENERGY_PRICING!FA$19*(1+INDEX(DA_LMP_Basis!$C$23:$AF$35,MATCH(LMP_BY_NODE!EY$1,DA_LMP_Basis!$C$23:$C$35,0),MATCH(LMP_BY_NODE!$A35,DA_LMP_Basis!$C$23:$AF$23,0)))</f>
        <v>55.568436073171547</v>
      </c>
      <c r="EZ35" s="30">
        <f>ENERGY_PRICING!FB$19*(1+INDEX(DA_LMP_Basis!$C$23:$AF$35,MATCH(LMP_BY_NODE!EZ$1,DA_LMP_Basis!$C$23:$C$35,0),MATCH(LMP_BY_NODE!$A35,DA_LMP_Basis!$C$23:$AF$23,0)))</f>
        <v>55.66298987684317</v>
      </c>
      <c r="FA35" s="30">
        <f>ENERGY_PRICING!FC$19*(1+INDEX(DA_LMP_Basis!$C$23:$AF$35,MATCH(LMP_BY_NODE!FA$1,DA_LMP_Basis!$C$23:$C$35,0),MATCH(LMP_BY_NODE!$A35,DA_LMP_Basis!$C$23:$AF$23,0)))</f>
        <v>83.905909167088026</v>
      </c>
      <c r="FB35" s="30">
        <f>ENERGY_PRICING!FD$19*(1+INDEX(DA_LMP_Basis!$C$23:$AF$35,MATCH(LMP_BY_NODE!FB$1,DA_LMP_Basis!$C$23:$C$35,0),MATCH(LMP_BY_NODE!$A35,DA_LMP_Basis!$C$23:$AF$23,0)))</f>
        <v>126.41426830017457</v>
      </c>
      <c r="FC35" s="30">
        <f>ENERGY_PRICING!FE$19*(1+INDEX(DA_LMP_Basis!$C$23:$AF$35,MATCH(LMP_BY_NODE!FC$1,DA_LMP_Basis!$C$23:$C$35,0),MATCH(LMP_BY_NODE!$A35,DA_LMP_Basis!$C$23:$AF$23,0)))</f>
        <v>223.98470098933583</v>
      </c>
      <c r="FD35" s="30">
        <f>ENERGY_PRICING!FF$19*(1+INDEX(DA_LMP_Basis!$C$23:$AF$35,MATCH(LMP_BY_NODE!FD$1,DA_LMP_Basis!$C$23:$C$35,0),MATCH(LMP_BY_NODE!$A35,DA_LMP_Basis!$C$23:$AF$23,0)))</f>
        <v>204.41869105687832</v>
      </c>
      <c r="FE35" s="30">
        <f>ENERGY_PRICING!FG$19*(1+INDEX(DA_LMP_Basis!$C$23:$AF$35,MATCH(LMP_BY_NODE!FE$1,DA_LMP_Basis!$C$23:$C$35,0),MATCH(LMP_BY_NODE!$A35,DA_LMP_Basis!$C$23:$AF$23,0)))</f>
        <v>113.83795852778466</v>
      </c>
      <c r="FF35" s="30">
        <f>ENERGY_PRICING!FH$19*(1+INDEX(DA_LMP_Basis!$C$23:$AF$35,MATCH(LMP_BY_NODE!FF$1,DA_LMP_Basis!$C$23:$C$35,0),MATCH(LMP_BY_NODE!$A35,DA_LMP_Basis!$C$23:$AF$23,0)))</f>
        <v>79.126214168568922</v>
      </c>
      <c r="FG35" s="30">
        <f>ENERGY_PRICING!FI$19*(1+INDEX(DA_LMP_Basis!$C$23:$AF$35,MATCH(LMP_BY_NODE!FG$1,DA_LMP_Basis!$C$23:$C$35,0),MATCH(LMP_BY_NODE!$A35,DA_LMP_Basis!$C$23:$AF$23,0)))</f>
        <v>60.2405878116382</v>
      </c>
      <c r="FH35" s="30">
        <f>ENERGY_PRICING!FJ$19*(1+INDEX(DA_LMP_Basis!$C$23:$AF$35,MATCH(LMP_BY_NODE!FH$1,DA_LMP_Basis!$C$23:$C$35,0),MATCH(LMP_BY_NODE!$A35,DA_LMP_Basis!$C$23:$AF$23,0)))</f>
        <v>65.208879867468724</v>
      </c>
      <c r="FI35" s="30">
        <f>ENERGY_PRICING!FK$19*(1+INDEX(DA_LMP_Basis!$C$23:$AF$35,MATCH(LMP_BY_NODE!FI$1,DA_LMP_Basis!$C$23:$C$35,0),MATCH(LMP_BY_NODE!$A35,DA_LMP_Basis!$C$23:$AF$23,0)))</f>
        <v>83.566677384336842</v>
      </c>
      <c r="FJ35" s="30">
        <f>ENERGY_PRICING!FL$19*(1+INDEX(DA_LMP_Basis!$C$23:$AF$35,MATCH(LMP_BY_NODE!FJ$1,DA_LMP_Basis!$C$23:$C$35,0),MATCH(LMP_BY_NODE!$A35,DA_LMP_Basis!$C$23:$AF$23,0)))</f>
        <v>85.034385363519064</v>
      </c>
      <c r="FK35" s="30">
        <f>ENERGY_PRICING!FM$19*(1+INDEX(DA_LMP_Basis!$C$23:$AF$35,MATCH(LMP_BY_NODE!FK$1,DA_LMP_Basis!$C$23:$C$35,0),MATCH(LMP_BY_NODE!$A35,DA_LMP_Basis!$C$23:$AF$23,0)))</f>
        <v>57.272813693920007</v>
      </c>
      <c r="FL35" s="30">
        <f>ENERGY_PRICING!FN$19*(1+INDEX(DA_LMP_Basis!$C$23:$AF$35,MATCH(LMP_BY_NODE!FL$1,DA_LMP_Basis!$C$23:$C$35,0),MATCH(LMP_BY_NODE!$A35,DA_LMP_Basis!$C$23:$AF$23,0)))</f>
        <v>57.370267622164548</v>
      </c>
      <c r="FM35" s="30">
        <f>ENERGY_PRICING!FO$19*(1+INDEX(DA_LMP_Basis!$C$23:$AF$35,MATCH(LMP_BY_NODE!FM$1,DA_LMP_Basis!$C$23:$C$35,0),MATCH(LMP_BY_NODE!$A35,DA_LMP_Basis!$C$23:$AF$23,0)))</f>
        <v>84.852744778377698</v>
      </c>
      <c r="FN35" s="30">
        <f>ENERGY_PRICING!FP$19*(1+INDEX(DA_LMP_Basis!$C$23:$AF$35,MATCH(LMP_BY_NODE!FN$1,DA_LMP_Basis!$C$23:$C$35,0),MATCH(LMP_BY_NODE!$A35,DA_LMP_Basis!$C$23:$AF$23,0)))</f>
        <v>127.75785329127385</v>
      </c>
      <c r="FO35" s="30">
        <f>ENERGY_PRICING!FQ$19*(1+INDEX(DA_LMP_Basis!$C$23:$AF$35,MATCH(LMP_BY_NODE!FO$1,DA_LMP_Basis!$C$23:$C$35,0),MATCH(LMP_BY_NODE!$A35,DA_LMP_Basis!$C$23:$AF$23,0)))</f>
        <v>224.27401233755171</v>
      </c>
      <c r="FP35" s="30">
        <f>ENERGY_PRICING!FR$19*(1+INDEX(DA_LMP_Basis!$C$23:$AF$35,MATCH(LMP_BY_NODE!FP$1,DA_LMP_Basis!$C$23:$C$35,0),MATCH(LMP_BY_NODE!$A35,DA_LMP_Basis!$C$23:$AF$23,0)))</f>
        <v>204.68272983653142</v>
      </c>
      <c r="FQ35" s="30">
        <f>ENERGY_PRICING!FS$19*(1+INDEX(DA_LMP_Basis!$C$23:$AF$35,MATCH(LMP_BY_NODE!FQ$1,DA_LMP_Basis!$C$23:$C$35,0),MATCH(LMP_BY_NODE!$A35,DA_LMP_Basis!$C$23:$AF$23,0)))</f>
        <v>114.14614018608891</v>
      </c>
      <c r="FR35" s="30">
        <f>ENERGY_PRICING!FT$19*(1+INDEX(DA_LMP_Basis!$C$23:$AF$35,MATCH(LMP_BY_NODE!FR$1,DA_LMP_Basis!$C$23:$C$35,0),MATCH(LMP_BY_NODE!$A35,DA_LMP_Basis!$C$23:$AF$23,0)))</f>
        <v>79.592883559363216</v>
      </c>
      <c r="FS35" s="30">
        <f>ENERGY_PRICING!FU$19*(1+INDEX(DA_LMP_Basis!$C$23:$AF$35,MATCH(LMP_BY_NODE!FS$1,DA_LMP_Basis!$C$23:$C$35,0),MATCH(LMP_BY_NODE!$A35,DA_LMP_Basis!$C$23:$AF$23,0)))</f>
        <v>60.595873840554702</v>
      </c>
      <c r="FT35" s="30">
        <f>ENERGY_PRICING!FV$19*(1+INDEX(DA_LMP_Basis!$C$23:$AF$35,MATCH(LMP_BY_NODE!FT$1,DA_LMP_Basis!$C$23:$C$35,0),MATCH(LMP_BY_NODE!$A35,DA_LMP_Basis!$C$23:$AF$23,0)))</f>
        <v>65.593467814230593</v>
      </c>
      <c r="FU35" s="30">
        <f>ENERGY_PRICING!FW$19*(1+INDEX(DA_LMP_Basis!$C$23:$AF$35,MATCH(LMP_BY_NODE!FU$1,DA_LMP_Basis!$C$23:$C$35,0),MATCH(LMP_BY_NODE!$A35,DA_LMP_Basis!$C$23:$AF$23,0)))</f>
        <v>84.059535672015954</v>
      </c>
      <c r="FV35" s="30">
        <f>ENERGY_PRICING!FX$19*(1+INDEX(DA_LMP_Basis!$C$23:$AF$35,MATCH(LMP_BY_NODE!FV$1,DA_LMP_Basis!$C$23:$C$35,0),MATCH(LMP_BY_NODE!$A35,DA_LMP_Basis!$C$23:$AF$23,0)))</f>
        <v>85.535899877149419</v>
      </c>
      <c r="FW35" s="30">
        <f>ENERGY_PRICING!FY$19*(1+INDEX(DA_LMP_Basis!$C$23:$AF$35,MATCH(LMP_BY_NODE!FW$1,DA_LMP_Basis!$C$23:$C$35,0),MATCH(LMP_BY_NODE!$A35,DA_LMP_Basis!$C$23:$AF$23,0)))</f>
        <v>57.61059642947054</v>
      </c>
      <c r="FX35" s="30">
        <f>ENERGY_PRICING!FZ$19*(1+INDEX(DA_LMP_Basis!$C$23:$AF$35,MATCH(LMP_BY_NODE!FX$1,DA_LMP_Basis!$C$23:$C$35,0),MATCH(LMP_BY_NODE!$A35,DA_LMP_Basis!$C$23:$AF$23,0)))</f>
        <v>57.708625120021132</v>
      </c>
      <c r="FY35" s="30">
        <f>ENERGY_PRICING!GA$19*(1+INDEX(DA_LMP_Basis!$C$23:$AF$35,MATCH(LMP_BY_NODE!FY$1,DA_LMP_Basis!$C$23:$C$35,0),MATCH(LMP_BY_NODE!$A35,DA_LMP_Basis!$C$23:$AF$23,0)))</f>
        <v>85.040393758864568</v>
      </c>
      <c r="FZ35" s="30">
        <f>ENERGY_PRICING!GB$19*(1+INDEX(DA_LMP_Basis!$C$23:$AF$35,MATCH(LMP_BY_NODE!FZ$1,DA_LMP_Basis!$C$23:$C$35,0),MATCH(LMP_BY_NODE!$A35,DA_LMP_Basis!$C$23:$AF$23,0)))</f>
        <v>128.02413220048578</v>
      </c>
      <c r="GA35" s="30">
        <f>ENERGY_PRICING!GC$19*(1+INDEX(DA_LMP_Basis!$C$23:$AF$35,MATCH(LMP_BY_NODE!GA$1,DA_LMP_Basis!$C$23:$C$35,0),MATCH(LMP_BY_NODE!$A35,DA_LMP_Basis!$C$23:$AF$23,0)))</f>
        <v>225.17141732069945</v>
      </c>
      <c r="GB35" s="30">
        <f>ENERGY_PRICING!GD$19*(1+INDEX(DA_LMP_Basis!$C$23:$AF$35,MATCH(LMP_BY_NODE!GB$1,DA_LMP_Basis!$C$23:$C$35,0),MATCH(LMP_BY_NODE!$A35,DA_LMP_Basis!$C$23:$AF$23,0)))</f>
        <v>205.50174270300269</v>
      </c>
      <c r="GC35" s="30">
        <f>ENERGY_PRICING!GE$19*(1+INDEX(DA_LMP_Basis!$C$23:$AF$35,MATCH(LMP_BY_NODE!GC$1,DA_LMP_Basis!$C$23:$C$35,0),MATCH(LMP_BY_NODE!$A35,DA_LMP_Basis!$C$23:$AF$23,0)))</f>
        <v>115.10207833916334</v>
      </c>
      <c r="GD35" s="30">
        <f>ENERGY_PRICING!GF$19*(1+INDEX(DA_LMP_Basis!$C$23:$AF$35,MATCH(LMP_BY_NODE!GD$1,DA_LMP_Basis!$C$23:$C$35,0),MATCH(LMP_BY_NODE!$A35,DA_LMP_Basis!$C$23:$AF$23,0)))</f>
        <v>81.040429393164345</v>
      </c>
      <c r="GE35" s="30">
        <f>ENERGY_PRICING!GG$19*(1+INDEX(DA_LMP_Basis!$C$23:$AF$35,MATCH(LMP_BY_NODE!GE$1,DA_LMP_Basis!$C$23:$C$35,0),MATCH(LMP_BY_NODE!$A35,DA_LMP_Basis!$C$23:$AF$23,0)))</f>
        <v>61.697923430930615</v>
      </c>
      <c r="GF35" s="30">
        <f>ENERGY_PRICING!GH$19*(1+INDEX(DA_LMP_Basis!$C$23:$AF$35,MATCH(LMP_BY_NODE!GF$1,DA_LMP_Basis!$C$23:$C$35,0),MATCH(LMP_BY_NODE!$A35,DA_LMP_Basis!$C$23:$AF$23,0)))</f>
        <v>66.786408022110379</v>
      </c>
      <c r="GG35" s="30">
        <f>ENERGY_PRICING!GI$19*(1+INDEX(DA_LMP_Basis!$C$23:$AF$35,MATCH(LMP_BY_NODE!GG$1,DA_LMP_Basis!$C$23:$C$35,0),MATCH(LMP_BY_NODE!$A35,DA_LMP_Basis!$C$23:$AF$23,0)))</f>
        <v>85.588315949998119</v>
      </c>
      <c r="GH35" s="30">
        <f>ENERGY_PRICING!GJ$19*(1+INDEX(DA_LMP_Basis!$C$23:$AF$35,MATCH(LMP_BY_NODE!GH$1,DA_LMP_Basis!$C$23:$C$35,0),MATCH(LMP_BY_NODE!$A35,DA_LMP_Basis!$C$23:$AF$23,0)))</f>
        <v>87.091530606563211</v>
      </c>
      <c r="GI35" s="30">
        <f>ENERGY_PRICING!GK$19*(1+INDEX(DA_LMP_Basis!$C$23:$AF$35,MATCH(LMP_BY_NODE!GI$1,DA_LMP_Basis!$C$23:$C$35,0),MATCH(LMP_BY_NODE!$A35,DA_LMP_Basis!$C$23:$AF$23,0)))</f>
        <v>58.658353152370026</v>
      </c>
      <c r="GJ35" s="30">
        <f>ENERGY_PRICING!GL$19*(1+INDEX(DA_LMP_Basis!$C$23:$AF$35,MATCH(LMP_BY_NODE!GJ$1,DA_LMP_Basis!$C$23:$C$35,0),MATCH(LMP_BY_NODE!$A35,DA_LMP_Basis!$C$23:$AF$23,0)))</f>
        <v>58.758164678473925</v>
      </c>
      <c r="GK35" s="30">
        <f>ENERGY_PRICING!GM$19*(1+INDEX(DA_LMP_Basis!$C$23:$AF$35,MATCH(LMP_BY_NODE!GK$1,DA_LMP_Basis!$C$23:$C$35,0),MATCH(LMP_BY_NODE!$A35,DA_LMP_Basis!$C$23:$AF$23,0)))</f>
        <v>85.622455718099715</v>
      </c>
      <c r="GL35" s="30">
        <f>ENERGY_PRICING!GN$19*(1+INDEX(DA_LMP_Basis!$C$23:$AF$35,MATCH(LMP_BY_NODE!GL$1,DA_LMP_Basis!$C$23:$C$35,0),MATCH(LMP_BY_NODE!$A35,DA_LMP_Basis!$C$23:$AF$23,0)))</f>
        <v>128.85009364827391</v>
      </c>
      <c r="GM35" s="30">
        <f>ENERGY_PRICING!GO$19*(1+INDEX(DA_LMP_Basis!$C$23:$AF$35,MATCH(LMP_BY_NODE!GM$1,DA_LMP_Basis!$C$23:$C$35,0),MATCH(LMP_BY_NODE!$A35,DA_LMP_Basis!$C$23:$AF$23,0)))</f>
        <v>226.43395104839934</v>
      </c>
      <c r="GN35" s="30">
        <f>ENERGY_PRICING!GP$19*(1+INDEX(DA_LMP_Basis!$C$23:$AF$35,MATCH(LMP_BY_NODE!GN$1,DA_LMP_Basis!$C$23:$C$35,0),MATCH(LMP_BY_NODE!$A35,DA_LMP_Basis!$C$23:$AF$23,0)))</f>
        <v>206.65398877557644</v>
      </c>
      <c r="GO35" s="30">
        <f>ENERGY_PRICING!GQ$19*(1+INDEX(DA_LMP_Basis!$C$23:$AF$35,MATCH(LMP_BY_NODE!GO$1,DA_LMP_Basis!$C$23:$C$35,0),MATCH(LMP_BY_NODE!$A35,DA_LMP_Basis!$C$23:$AF$23,0)))</f>
        <v>116.44696073063199</v>
      </c>
      <c r="GP35" s="30">
        <f>ENERGY_PRICING!GR$19*(1+INDEX(DA_LMP_Basis!$C$23:$AF$35,MATCH(LMP_BY_NODE!GP$1,DA_LMP_Basis!$C$23:$C$35,0),MATCH(LMP_BY_NODE!$A35,DA_LMP_Basis!$C$23:$AF$23,0)))</f>
        <v>83.076940747441668</v>
      </c>
      <c r="GQ35" s="30">
        <f>ENERGY_PRICING!GS$19*(1+INDEX(DA_LMP_Basis!$C$23:$AF$35,MATCH(LMP_BY_NODE!GQ$1,DA_LMP_Basis!$C$23:$C$35,0),MATCH(LMP_BY_NODE!$A35,DA_LMP_Basis!$C$23:$AF$23,0)))</f>
        <v>63.248365877290873</v>
      </c>
      <c r="GR35" s="30">
        <f>ENERGY_PRICING!GT$19*(1+INDEX(DA_LMP_Basis!$C$23:$AF$35,MATCH(LMP_BY_NODE!GR$1,DA_LMP_Basis!$C$23:$C$35,0),MATCH(LMP_BY_NODE!$A35,DA_LMP_Basis!$C$23:$AF$23,0)))</f>
        <v>68.464721911447924</v>
      </c>
      <c r="GS35" s="30">
        <f>ENERGY_PRICING!GU$19*(1+INDEX(DA_LMP_Basis!$C$23:$AF$35,MATCH(LMP_BY_NODE!GS$1,DA_LMP_Basis!$C$23:$C$35,0),MATCH(LMP_BY_NODE!$A35,DA_LMP_Basis!$C$23:$AF$23,0)))</f>
        <v>87.739113749699172</v>
      </c>
      <c r="GT35" s="30">
        <f>ENERGY_PRICING!GV$19*(1+INDEX(DA_LMP_Basis!$C$23:$AF$35,MATCH(LMP_BY_NODE!GT$1,DA_LMP_Basis!$C$23:$C$35,0),MATCH(LMP_BY_NODE!$A35,DA_LMP_Basis!$C$23:$AF$23,0)))</f>
        <v>89.280103548115477</v>
      </c>
      <c r="GU35" s="30">
        <f>ENERGY_PRICING!GW$19*(1+INDEX(DA_LMP_Basis!$C$23:$AF$35,MATCH(LMP_BY_NODE!GU$1,DA_LMP_Basis!$C$23:$C$35,0),MATCH(LMP_BY_NODE!$A35,DA_LMP_Basis!$C$23:$AF$23,0)))</f>
        <v>60.132412496730886</v>
      </c>
      <c r="GV35" s="30">
        <f>ENERGY_PRICING!GX$19*(1+INDEX(DA_LMP_Basis!$C$23:$AF$35,MATCH(LMP_BY_NODE!GV$1,DA_LMP_Basis!$C$23:$C$35,0),MATCH(LMP_BY_NODE!$A35,DA_LMP_Basis!$C$23:$AF$23,0)))</f>
        <v>60.234732243826699</v>
      </c>
      <c r="GW35" s="30">
        <f>ENERGY_PRICING!GY$19*(1+INDEX(DA_LMP_Basis!$C$23:$AF$35,MATCH(LMP_BY_NODE!GW$1,DA_LMP_Basis!$C$23:$C$35,0),MATCH(LMP_BY_NODE!$A35,DA_LMP_Basis!$C$23:$AF$23,0)))</f>
        <v>86.441342250875394</v>
      </c>
      <c r="GX35" s="30">
        <f>ENERGY_PRICING!GZ$19*(1+INDEX(DA_LMP_Basis!$C$23:$AF$35,MATCH(LMP_BY_NODE!GX$1,DA_LMP_Basis!$C$23:$C$35,0),MATCH(LMP_BY_NODE!$A35,DA_LMP_Basis!$C$23:$AF$23,0)))</f>
        <v>130.01211548367164</v>
      </c>
      <c r="GY35" s="30">
        <f>ENERGY_PRICING!HA$19*(1+INDEX(DA_LMP_Basis!$C$23:$AF$35,MATCH(LMP_BY_NODE!GY$1,DA_LMP_Basis!$C$23:$C$35,0),MATCH(LMP_BY_NODE!$A35,DA_LMP_Basis!$C$23:$AF$23,0)))</f>
        <v>228.18531054503487</v>
      </c>
      <c r="GZ35" s="30">
        <f>ENERGY_PRICING!HB$19*(1+INDEX(DA_LMP_Basis!$C$23:$AF$35,MATCH(LMP_BY_NODE!GZ$1,DA_LMP_Basis!$C$23:$C$35,0),MATCH(LMP_BY_NODE!$A35,DA_LMP_Basis!$C$23:$AF$23,0)))</f>
        <v>208.25235962095533</v>
      </c>
      <c r="HA35" s="30">
        <f>ENERGY_PRICING!HC$19*(1+INDEX(DA_LMP_Basis!$C$23:$AF$35,MATCH(LMP_BY_NODE!HA$1,DA_LMP_Basis!$C$23:$C$35,0),MATCH(LMP_BY_NODE!$A35,DA_LMP_Basis!$C$23:$AF$23,0)))</f>
        <v>118.3125525136314</v>
      </c>
      <c r="HB35" s="30">
        <f>ENERGY_PRICING!HD$19*(1+INDEX(DA_LMP_Basis!$C$23:$AF$35,MATCH(LMP_BY_NODE!HB$1,DA_LMP_Basis!$C$23:$C$35,0),MATCH(LMP_BY_NODE!$A35,DA_LMP_Basis!$C$23:$AF$23,0)))</f>
        <v>85.901945277671146</v>
      </c>
      <c r="HC35" s="30">
        <f>ENERGY_PRICING!HE$19*(1+INDEX(DA_LMP_Basis!$C$23:$AF$35,MATCH(LMP_BY_NODE!HC$1,DA_LMP_Basis!$C$23:$C$35,0),MATCH(LMP_BY_NODE!$A35,DA_LMP_Basis!$C$23:$AF$23,0)))</f>
        <v>65.39910612513107</v>
      </c>
      <c r="HD35" s="30">
        <f>ENERGY_PRICING!HF$19*(1+INDEX(DA_LMP_Basis!$C$23:$AF$35,MATCH(LMP_BY_NODE!HD$1,DA_LMP_Basis!$C$23:$C$35,0),MATCH(LMP_BY_NODE!$A35,DA_LMP_Basis!$C$23:$AF$23,0)))</f>
        <v>70.792842660967665</v>
      </c>
      <c r="HE35" s="30">
        <f>ENERGY_PRICING!HG$19*(1+INDEX(DA_LMP_Basis!$C$23:$AF$35,MATCH(LMP_BY_NODE!HE$1,DA_LMP_Basis!$C$23:$C$35,0),MATCH(LMP_BY_NODE!$A35,DA_LMP_Basis!$C$23:$AF$23,0)))</f>
        <v>90.722653966649816</v>
      </c>
      <c r="HF35" s="30">
        <f>ENERGY_PRICING!HH$19*(1+INDEX(DA_LMP_Basis!$C$23:$AF$35,MATCH(LMP_BY_NODE!HF$1,DA_LMP_Basis!$C$23:$C$35,0),MATCH(LMP_BY_NODE!$A35,DA_LMP_Basis!$C$23:$AF$23,0)))</f>
        <v>92.31604462530963</v>
      </c>
      <c r="HG35" s="30">
        <f>ENERGY_PRICING!HI$19*(1+INDEX(DA_LMP_Basis!$C$23:$AF$35,MATCH(LMP_BY_NODE!HG$1,DA_LMP_Basis!$C$23:$C$35,0),MATCH(LMP_BY_NODE!$A35,DA_LMP_Basis!$C$23:$AF$23,0)))</f>
        <v>62.177195756544442</v>
      </c>
      <c r="HH35" s="30">
        <f>ENERGY_PRICING!HJ$19*(1+INDEX(DA_LMP_Basis!$C$23:$AF$35,MATCH(LMP_BY_NODE!HH$1,DA_LMP_Basis!$C$23:$C$35,0),MATCH(LMP_BY_NODE!$A35,DA_LMP_Basis!$C$23:$AF$23,0)))</f>
        <v>62.282994853583546</v>
      </c>
      <c r="HI35" s="30">
        <f>ENERGY_PRICING!HK$19*(1+INDEX(DA_LMP_Basis!$C$23:$AF$35,MATCH(LMP_BY_NODE!HI$1,DA_LMP_Basis!$C$23:$C$35,0),MATCH(LMP_BY_NODE!$A35,DA_LMP_Basis!$C$23:$AF$23,0)))</f>
        <v>87.577283948414376</v>
      </c>
      <c r="HJ35" s="30">
        <f>ENERGY_PRICING!HL$19*(1+INDEX(DA_LMP_Basis!$C$23:$AF$35,MATCH(LMP_BY_NODE!HJ$1,DA_LMP_Basis!$C$23:$C$35,0),MATCH(LMP_BY_NODE!$A35,DA_LMP_Basis!$C$23:$AF$23,0)))</f>
        <v>131.62404705593084</v>
      </c>
      <c r="HK35" s="30">
        <f>ENERGY_PRICING!HM$19*(1+INDEX(DA_LMP_Basis!$C$23:$AF$35,MATCH(LMP_BY_NODE!HK$1,DA_LMP_Basis!$C$23:$C$35,0),MATCH(LMP_BY_NODE!$A35,DA_LMP_Basis!$C$23:$AF$23,0)))</f>
        <v>229.83701397795633</v>
      </c>
      <c r="HL35" s="30">
        <f>ENERGY_PRICING!HN$19*(1+INDEX(DA_LMP_Basis!$C$23:$AF$35,MATCH(LMP_BY_NODE!HL$1,DA_LMP_Basis!$C$23:$C$35,0),MATCH(LMP_BY_NODE!$A35,DA_LMP_Basis!$C$23:$AF$23,0)))</f>
        <v>209.75977978081724</v>
      </c>
      <c r="HM35" s="30">
        <f>ENERGY_PRICING!HO$19*(1+INDEX(DA_LMP_Basis!$C$23:$AF$35,MATCH(LMP_BY_NODE!HM$1,DA_LMP_Basis!$C$23:$C$35,0),MATCH(LMP_BY_NODE!$A35,DA_LMP_Basis!$C$23:$AF$23,0)))</f>
        <v>120.07198817394547</v>
      </c>
      <c r="HN35" s="30">
        <f>ENERGY_PRICING!HP$19*(1+INDEX(DA_LMP_Basis!$C$23:$AF$35,MATCH(LMP_BY_NODE!HN$1,DA_LMP_Basis!$C$23:$C$35,0),MATCH(LMP_BY_NODE!$A35,DA_LMP_Basis!$C$23:$AF$23,0)))</f>
        <v>88.566201068422643</v>
      </c>
      <c r="HO35" s="30">
        <f>ENERGY_PRICING!HQ$19*(1+INDEX(DA_LMP_Basis!$C$23:$AF$35,MATCH(LMP_BY_NODE!HO$1,DA_LMP_Basis!$C$23:$C$35,0),MATCH(LMP_BY_NODE!$A35,DA_LMP_Basis!$C$23:$AF$23,0)))</f>
        <v>67.42746469885877</v>
      </c>
      <c r="HP35" s="30">
        <f>ENERGY_PRICING!HR$19*(1+INDEX(DA_LMP_Basis!$C$23:$AF$35,MATCH(LMP_BY_NODE!HP$1,DA_LMP_Basis!$C$23:$C$35,0),MATCH(LMP_BY_NODE!$A35,DA_LMP_Basis!$C$23:$AF$23,0)))</f>
        <v>72.98848841024116</v>
      </c>
      <c r="HQ35" s="30">
        <f>ENERGY_PRICING!HS$19*(1+INDEX(DA_LMP_Basis!$C$23:$AF$35,MATCH(LMP_BY_NODE!HQ$1,DA_LMP_Basis!$C$23:$C$35,0),MATCH(LMP_BY_NODE!$A35,DA_LMP_Basis!$C$23:$AF$23,0)))</f>
        <v>93.536424427862187</v>
      </c>
      <c r="HR35" s="30">
        <f>ENERGY_PRICING!HT$19*(1+INDEX(DA_LMP_Basis!$C$23:$AF$35,MATCH(LMP_BY_NODE!HR$1,DA_LMP_Basis!$C$23:$C$35,0),MATCH(LMP_BY_NODE!$A35,DA_LMP_Basis!$C$23:$AF$23,0)))</f>
        <v>95.179234226863244</v>
      </c>
      <c r="HS35" s="30">
        <f>ENERGY_PRICING!HU$19*(1+INDEX(DA_LMP_Basis!$C$23:$AF$35,MATCH(LMP_BY_NODE!HS$1,DA_LMP_Basis!$C$23:$C$35,0),MATCH(LMP_BY_NODE!$A35,DA_LMP_Basis!$C$23:$AF$23,0)))</f>
        <v>64.1056265192192</v>
      </c>
      <c r="HT35" s="30">
        <f>ENERGY_PRICING!HV$19*(1+INDEX(DA_LMP_Basis!$C$23:$AF$35,MATCH(LMP_BY_NODE!HT$1,DA_LMP_Basis!$C$23:$C$35,0),MATCH(LMP_BY_NODE!$A35,DA_LMP_Basis!$C$23:$AF$23,0)))</f>
        <v>64.21470698382258</v>
      </c>
      <c r="HU35" s="30">
        <f>ENERGY_PRICING!HW$19*(1+INDEX(DA_LMP_Basis!$C$23:$AF$35,MATCH(LMP_BY_NODE!HU$1,DA_LMP_Basis!$C$23:$C$35,0),MATCH(LMP_BY_NODE!$A35,DA_LMP_Basis!$C$23:$AF$23,0)))</f>
        <v>88.64858815810301</v>
      </c>
      <c r="HV35" s="30">
        <f>ENERGY_PRICING!HX$19*(1+INDEX(DA_LMP_Basis!$C$23:$AF$35,MATCH(LMP_BY_NODE!HV$1,DA_LMP_Basis!$C$23:$C$35,0),MATCH(LMP_BY_NODE!$A35,DA_LMP_Basis!$C$23:$AF$23,0)))</f>
        <v>133.14425630859989</v>
      </c>
      <c r="HW35" s="30">
        <f>ENERGY_PRICING!HY$19*(1+INDEX(DA_LMP_Basis!$C$23:$AF$35,MATCH(LMP_BY_NODE!HW$1,DA_LMP_Basis!$C$23:$C$35,0),MATCH(LMP_BY_NODE!$A35,DA_LMP_Basis!$C$23:$AF$23,0)))</f>
        <v>231.52279850702621</v>
      </c>
      <c r="HX35" s="30">
        <f>ENERGY_PRICING!HZ$19*(1+INDEX(DA_LMP_Basis!$C$23:$AF$35,MATCH(LMP_BY_NODE!HX$1,DA_LMP_Basis!$C$23:$C$35,0),MATCH(LMP_BY_NODE!$A35,DA_LMP_Basis!$C$23:$AF$23,0)))</f>
        <v>211.29830390909154</v>
      </c>
      <c r="HY35" s="30">
        <f>ENERGY_PRICING!IA$19*(1+INDEX(DA_LMP_Basis!$C$23:$AF$35,MATCH(LMP_BY_NODE!HY$1,DA_LMP_Basis!$C$23:$C$35,0),MATCH(LMP_BY_NODE!$A35,DA_LMP_Basis!$C$23:$AF$23,0)))</f>
        <v>121.86772786724201</v>
      </c>
      <c r="HZ35" s="30">
        <f>ENERGY_PRICING!IB$19*(1+INDEX(DA_LMP_Basis!$C$23:$AF$35,MATCH(LMP_BY_NODE!HZ$1,DA_LMP_Basis!$C$23:$C$35,0),MATCH(LMP_BY_NODE!$A35,DA_LMP_Basis!$C$23:$AF$23,0)))</f>
        <v>91.28543086719435</v>
      </c>
      <c r="IA35" s="30">
        <f>ENERGY_PRICING!IC$19*(1+INDEX(DA_LMP_Basis!$C$23:$AF$35,MATCH(LMP_BY_NODE!IA$1,DA_LMP_Basis!$C$23:$C$35,0),MATCH(LMP_BY_NODE!$A35,DA_LMP_Basis!$C$23:$AF$23,0)))</f>
        <v>69.497676236137139</v>
      </c>
      <c r="IB35" s="30">
        <f>ENERGY_PRICING!ID$19*(1+INDEX(DA_LMP_Basis!$C$23:$AF$35,MATCH(LMP_BY_NODE!IB$1,DA_LMP_Basis!$C$23:$C$35,0),MATCH(LMP_BY_NODE!$A35,DA_LMP_Basis!$C$23:$AF$23,0)))</f>
        <v>75.229438911201441</v>
      </c>
      <c r="IC35" s="30">
        <f>ENERGY_PRICING!IE$19*(1+INDEX(DA_LMP_Basis!$C$23:$AF$35,MATCH(LMP_BY_NODE!IC$1,DA_LMP_Basis!$C$23:$C$35,0),MATCH(LMP_BY_NODE!$A35,DA_LMP_Basis!$C$23:$AF$23,0)))</f>
        <v>96.40825396900172</v>
      </c>
      <c r="ID35" s="30">
        <f>ENERGY_PRICING!IF$19*(1+INDEX(DA_LMP_Basis!$C$23:$AF$35,MATCH(LMP_BY_NODE!ID$1,DA_LMP_Basis!$C$23:$C$35,0),MATCH(LMP_BY_NODE!$A35,DA_LMP_Basis!$C$23:$AF$23,0)))</f>
        <v>98.101502618323408</v>
      </c>
      <c r="IE35" s="30">
        <f>ENERGY_PRICING!IG$19*(1+INDEX(DA_LMP_Basis!$C$23:$AF$35,MATCH(LMP_BY_NODE!IE$1,DA_LMP_Basis!$C$23:$C$35,0),MATCH(LMP_BY_NODE!$A35,DA_LMP_Basis!$C$23:$AF$23,0)))</f>
        <v>66.073848344216742</v>
      </c>
      <c r="IF35" s="30">
        <f>ENERGY_PRICING!IH$19*(1+INDEX(DA_LMP_Basis!$C$23:$AF$35,MATCH(LMP_BY_NODE!IF$1,DA_LMP_Basis!$C$23:$C$35,0),MATCH(LMP_BY_NODE!$A35,DA_LMP_Basis!$C$23:$AF$23,0)))</f>
        <v>66.18627788381977</v>
      </c>
      <c r="IG35" s="30">
        <f>ENERGY_PRICING!II$19*(1+INDEX(DA_LMP_Basis!$C$23:$AF$35,MATCH(LMP_BY_NODE!IG$1,DA_LMP_Basis!$C$23:$C$35,0),MATCH(LMP_BY_NODE!$A35,DA_LMP_Basis!$C$23:$AF$23,0)))</f>
        <v>89.741997559950718</v>
      </c>
      <c r="IH35" s="30">
        <f>ENERGY_PRICING!IJ$19*(1+INDEX(DA_LMP_Basis!$C$23:$AF$35,MATCH(LMP_BY_NODE!IH$1,DA_LMP_Basis!$C$23:$C$35,0),MATCH(LMP_BY_NODE!$A35,DA_LMP_Basis!$C$23:$AF$23,0)))</f>
        <v>134.69583341864166</v>
      </c>
      <c r="II35" s="30">
        <f>ENERGY_PRICING!IK$19*(1+INDEX(DA_LMP_Basis!$C$23:$AF$35,MATCH(LMP_BY_NODE!II$1,DA_LMP_Basis!$C$23:$C$35,0),MATCH(LMP_BY_NODE!$A35,DA_LMP_Basis!$C$23:$AF$23,0)))</f>
        <v>232.29601670308418</v>
      </c>
      <c r="IJ35" s="30">
        <f>ENERGY_PRICING!IL$19*(1+INDEX(DA_LMP_Basis!$C$23:$AF$35,MATCH(LMP_BY_NODE!IJ$1,DA_LMP_Basis!$C$23:$C$35,0),MATCH(LMP_BY_NODE!$A35,DA_LMP_Basis!$C$23:$AF$23,0)))</f>
        <v>212.00397822899544</v>
      </c>
      <c r="IK35" s="30">
        <f>ENERGY_PRICING!IM$19*(1+INDEX(DA_LMP_Basis!$C$23:$AF$35,MATCH(LMP_BY_NODE!IK$1,DA_LMP_Basis!$C$23:$C$35,0),MATCH(LMP_BY_NODE!$A35,DA_LMP_Basis!$C$23:$AF$23,0)))</f>
        <v>122.69137915973936</v>
      </c>
      <c r="IL35" s="30">
        <f>ENERGY_PRICING!IN$19*(1+INDEX(DA_LMP_Basis!$C$23:$AF$35,MATCH(LMP_BY_NODE!IL$1,DA_LMP_Basis!$C$23:$C$35,0),MATCH(LMP_BY_NODE!$A35,DA_LMP_Basis!$C$23:$AF$23,0)))</f>
        <v>92.532659041030641</v>
      </c>
      <c r="IM35" s="30">
        <f>ENERGY_PRICING!IO$19*(1+INDEX(DA_LMP_Basis!$C$23:$AF$35,MATCH(LMP_BY_NODE!IM$1,DA_LMP_Basis!$C$23:$C$35,0),MATCH(LMP_BY_NODE!$A35,DA_LMP_Basis!$C$23:$AF$23,0)))</f>
        <v>70.447219432619036</v>
      </c>
      <c r="IN35" s="30">
        <f>ENERGY_PRICING!IP$19*(1+INDEX(DA_LMP_Basis!$C$23:$AF$35,MATCH(LMP_BY_NODE!IN$1,DA_LMP_Basis!$C$23:$C$35,0),MATCH(LMP_BY_NODE!$A35,DA_LMP_Basis!$C$23:$AF$23,0)))</f>
        <v>76.257294888005134</v>
      </c>
      <c r="IO35" s="30">
        <f>ENERGY_PRICING!IQ$19*(1+INDEX(DA_LMP_Basis!$C$23:$AF$35,MATCH(LMP_BY_NODE!IO$1,DA_LMP_Basis!$C$23:$C$35,0),MATCH(LMP_BY_NODE!$A35,DA_LMP_Basis!$C$23:$AF$23,0)))</f>
        <v>97.72547501291001</v>
      </c>
      <c r="IP35" s="30">
        <f>ENERGY_PRICING!IR$19*(1+INDEX(DA_LMP_Basis!$C$23:$AF$35,MATCH(LMP_BY_NODE!IP$1,DA_LMP_Basis!$C$23:$C$35,0),MATCH(LMP_BY_NODE!$A35,DA_LMP_Basis!$C$23:$AF$23,0)))</f>
        <v>99.441858431938996</v>
      </c>
      <c r="IQ35" s="30">
        <f>ENERGY_PRICING!IS$19*(1+INDEX(DA_LMP_Basis!$C$23:$AF$35,MATCH(LMP_BY_NODE!IQ$1,DA_LMP_Basis!$C$23:$C$35,0),MATCH(LMP_BY_NODE!$A35,DA_LMP_Basis!$C$23:$AF$23,0)))</f>
        <v>66.976611955297088</v>
      </c>
      <c r="IR35" s="30">
        <f>ENERGY_PRICING!IT$19*(1+INDEX(DA_LMP_Basis!$C$23:$AF$35,MATCH(LMP_BY_NODE!IR$1,DA_LMP_Basis!$C$23:$C$35,0),MATCH(LMP_BY_NODE!$A35,DA_LMP_Basis!$C$23:$AF$23,0)))</f>
        <v>67.090577613950373</v>
      </c>
      <c r="IS35" s="30">
        <f>ENERGY_PRICING!IU$19*(1+INDEX(DA_LMP_Basis!$C$23:$AF$35,MATCH(LMP_BY_NODE!IS$1,DA_LMP_Basis!$C$23:$C$35,0),MATCH(LMP_BY_NODE!$A35,DA_LMP_Basis!$C$23:$AF$23,0)))</f>
        <v>90.243511265095464</v>
      </c>
      <c r="IT35" s="30">
        <f>ENERGY_PRICING!IV$19*(1+INDEX(DA_LMP_Basis!$C$23:$AF$35,MATCH(LMP_BY_NODE!IT$1,DA_LMP_Basis!$C$23:$C$35,0),MATCH(LMP_BY_NODE!$A35,DA_LMP_Basis!$C$23:$AF$23,0)))</f>
        <v>135.40749474509434</v>
      </c>
      <c r="IU35" s="30">
        <f>ENERGY_PRICING!IW$19*(1+INDEX(DA_LMP_Basis!$C$23:$AF$35,MATCH(LMP_BY_NODE!IU$1,DA_LMP_Basis!$C$23:$C$35,0),MATCH(LMP_BY_NODE!$A35,DA_LMP_Basis!$C$23:$AF$23,0)))</f>
        <v>233.37995739523504</v>
      </c>
      <c r="IV35" s="30">
        <f>ENERGY_PRICING!IX$19*(1+INDEX(DA_LMP_Basis!$C$23:$AF$35,MATCH(LMP_BY_NODE!IV$1,DA_LMP_Basis!$C$23:$C$35,0),MATCH(LMP_BY_NODE!$A35,DA_LMP_Basis!$C$23:$AF$23,0)))</f>
        <v>212.99323212220361</v>
      </c>
      <c r="IW35" s="30">
        <f>ENERGY_PRICING!IY$19*(1+INDEX(DA_LMP_Basis!$C$23:$AF$35,MATCH(LMP_BY_NODE!IW$1,DA_LMP_Basis!$C$23:$C$35,0),MATCH(LMP_BY_NODE!$A35,DA_LMP_Basis!$C$23:$AF$23,0)))</f>
        <v>123.84601979886577</v>
      </c>
      <c r="IX35" s="30">
        <f>ENERGY_PRICING!IZ$19*(1+INDEX(DA_LMP_Basis!$C$23:$AF$35,MATCH(LMP_BY_NODE!IX$1,DA_LMP_Basis!$C$23:$C$35,0),MATCH(LMP_BY_NODE!$A35,DA_LMP_Basis!$C$23:$AF$23,0)))</f>
        <v>94.28109354103411</v>
      </c>
      <c r="IY35" s="30">
        <f>ENERGY_PRICING!JA$19*(1+INDEX(DA_LMP_Basis!$C$23:$AF$35,MATCH(LMP_BY_NODE!IY$1,DA_LMP_Basis!$C$23:$C$35,0),MATCH(LMP_BY_NODE!$A35,DA_LMP_Basis!$C$23:$AF$23,0)))</f>
        <v>71.77834241300036</v>
      </c>
      <c r="IZ35" s="30">
        <f>ENERGY_PRICING!JB$19*(1+INDEX(DA_LMP_Basis!$C$23:$AF$35,MATCH(LMP_BY_NODE!IZ$1,DA_LMP_Basis!$C$23:$C$35,0),MATCH(LMP_BY_NODE!$A35,DA_LMP_Basis!$C$23:$AF$23,0)))</f>
        <v>77.69820112198687</v>
      </c>
      <c r="JA35" s="30">
        <f>ENERGY_PRICING!JC$19*(1+INDEX(DA_LMP_Basis!$C$23:$AF$35,MATCH(LMP_BY_NODE!JA$1,DA_LMP_Basis!$C$23:$C$35,0),MATCH(LMP_BY_NODE!$A35,DA_LMP_Basis!$C$23:$AF$23,0)))</f>
        <v>99.572029449068964</v>
      </c>
      <c r="JB35" s="30">
        <f>ENERGY_PRICING!JD$19*(1+INDEX(DA_LMP_Basis!$C$23:$AF$35,MATCH(LMP_BY_NODE!JB$1,DA_LMP_Basis!$C$23:$C$35,0),MATCH(LMP_BY_NODE!$A35,DA_LMP_Basis!$C$23:$AF$23,0)))</f>
        <v>101.32084448755174</v>
      </c>
      <c r="JC35" s="30">
        <f>ENERGY_PRICING!JE$19*(1+INDEX(DA_LMP_Basis!$C$23:$AF$35,MATCH(LMP_BY_NODE!JC$1,DA_LMP_Basis!$C$23:$C$35,0),MATCH(LMP_BY_NODE!$A35,DA_LMP_Basis!$C$23:$AF$23,0)))</f>
        <v>68.242156685661527</v>
      </c>
      <c r="JD35" s="30">
        <f>ENERGY_PRICING!JF$19*(1+INDEX(DA_LMP_Basis!$C$23:$AF$35,MATCH(LMP_BY_NODE!JD$1,DA_LMP_Basis!$C$23:$C$35,0),MATCH(LMP_BY_NODE!$A35,DA_LMP_Basis!$C$23:$AF$23,0)))</f>
        <v>68.358275762269827</v>
      </c>
      <c r="JE35" s="30">
        <f>ENERGY_PRICING!JG$19*(1+INDEX(DA_LMP_Basis!$C$23:$AF$35,MATCH(LMP_BY_NODE!JE$1,DA_LMP_Basis!$C$23:$C$35,0),MATCH(LMP_BY_NODE!$A35,DA_LMP_Basis!$C$23:$AF$23,0)))</f>
        <v>90.946561342614558</v>
      </c>
      <c r="JF35" s="30">
        <f>ENERGY_PRICING!JH$19*(1+INDEX(DA_LMP_Basis!$C$23:$AF$35,MATCH(LMP_BY_NODE!JF$1,DA_LMP_Basis!$C$23:$C$35,0),MATCH(LMP_BY_NODE!$A35,DA_LMP_Basis!$C$23:$AF$23,0)))</f>
        <v>136.40514156032049</v>
      </c>
      <c r="JG35" s="30">
        <f>ENERGY_PRICING!JI$19*(1+INDEX(DA_LMP_Basis!$C$23:$AF$35,MATCH(LMP_BY_NODE!JG$1,DA_LMP_Basis!$C$23:$C$35,0),MATCH(LMP_BY_NODE!$A35,DA_LMP_Basis!$C$23:$AF$23,0)))</f>
        <v>234.77801698137674</v>
      </c>
      <c r="JH35" s="30">
        <f>ENERGY_PRICING!JJ$19*(1+INDEX(DA_LMP_Basis!$C$23:$AF$35,MATCH(LMP_BY_NODE!JH$1,DA_LMP_Basis!$C$23:$C$35,0),MATCH(LMP_BY_NODE!$A35,DA_LMP_Basis!$C$23:$AF$23,0)))</f>
        <v>214.26916529690834</v>
      </c>
      <c r="JI35" s="30">
        <f>ENERGY_PRICING!JK$19*(1+INDEX(DA_LMP_Basis!$C$23:$AF$35,MATCH(LMP_BY_NODE!JI$1,DA_LMP_Basis!$C$23:$C$35,0),MATCH(LMP_BY_NODE!$A35,DA_LMP_Basis!$C$23:$AF$23,0)))</f>
        <v>125.33526771230677</v>
      </c>
      <c r="JJ35" s="30">
        <f>ENERGY_PRICING!JL$19*(1+INDEX(DA_LMP_Basis!$C$23:$AF$35,MATCH(LMP_BY_NODE!JJ$1,DA_LMP_Basis!$C$23:$C$35,0),MATCH(LMP_BY_NODE!$A35,DA_LMP_Basis!$C$23:$AF$23,0)))</f>
        <v>96.536212876595087</v>
      </c>
      <c r="JK35" s="30">
        <f>ENERGY_PRICING!JM$19*(1+INDEX(DA_LMP_Basis!$C$23:$AF$35,MATCH(LMP_BY_NODE!JK$1,DA_LMP_Basis!$C$23:$C$35,0),MATCH(LMP_BY_NODE!$A35,DA_LMP_Basis!$C$23:$AF$23,0)))</f>
        <v>73.495216091174484</v>
      </c>
      <c r="JL35" s="30">
        <f>ENERGY_PRICING!JN$19*(1+INDEX(DA_LMP_Basis!$C$23:$AF$35,MATCH(LMP_BY_NODE!JL$1,DA_LMP_Basis!$C$23:$C$35,0),MATCH(LMP_BY_NODE!$A35,DA_LMP_Basis!$C$23:$AF$23,0)))</f>
        <v>79.556672519672105</v>
      </c>
      <c r="JM35" s="30">
        <f>ENERGY_PRICING!JO$19*(1+INDEX(DA_LMP_Basis!$C$23:$AF$35,MATCH(LMP_BY_NODE!JM$1,DA_LMP_Basis!$C$23:$C$35,0),MATCH(LMP_BY_NODE!$A35,DA_LMP_Basis!$C$23:$AF$23,0)))</f>
        <v>101.95370323389744</v>
      </c>
      <c r="JN35" s="30">
        <f>ENERGY_PRICING!JP$19*(1+INDEX(DA_LMP_Basis!$C$23:$AF$35,MATCH(LMP_BY_NODE!JN$1,DA_LMP_Basis!$C$23:$C$35,0),MATCH(LMP_BY_NODE!$A35,DA_LMP_Basis!$C$23:$AF$23,0)))</f>
        <v>103.74434836216258</v>
      </c>
      <c r="JO35" s="30">
        <f>ENERGY_PRICING!JQ$19*(1+INDEX(DA_LMP_Basis!$C$23:$AF$35,MATCH(LMP_BY_NODE!JO$1,DA_LMP_Basis!$C$23:$C$35,0),MATCH(LMP_BY_NODE!$A35,DA_LMP_Basis!$C$23:$AF$23,0)))</f>
        <v>69.874447967637778</v>
      </c>
      <c r="JP35" s="30">
        <f>ENERGY_PRICING!JR$19*(1+INDEX(DA_LMP_Basis!$C$23:$AF$35,MATCH(LMP_BY_NODE!JP$1,DA_LMP_Basis!$C$23:$C$35,0),MATCH(LMP_BY_NODE!$A35,DA_LMP_Basis!$C$23:$AF$23,0)))</f>
        <v>69.993344508582268</v>
      </c>
      <c r="JQ35" s="30">
        <f>ENERGY_PRICING!JS$19*(1+INDEX(DA_LMP_Basis!$C$23:$AF$35,MATCH(LMP_BY_NODE!JQ$1,DA_LMP_Basis!$C$23:$C$35,0),MATCH(LMP_BY_NODE!$A35,DA_LMP_Basis!$C$23:$AF$23,0)))</f>
        <v>91.853350715437969</v>
      </c>
      <c r="JR35" s="30">
        <f>ENERGY_PRICING!JT$19*(1+INDEX(DA_LMP_Basis!$C$23:$AF$35,MATCH(LMP_BY_NODE!JR$1,DA_LMP_Basis!$C$23:$C$35,0),MATCH(LMP_BY_NODE!$A35,DA_LMP_Basis!$C$23:$AF$23,0)))</f>
        <v>137.69189987072494</v>
      </c>
      <c r="JS35" s="30">
        <f>ENERGY_PRICING!JU$19*(1+INDEX(DA_LMP_Basis!$C$23:$AF$35,MATCH(LMP_BY_NODE!JS$1,DA_LMP_Basis!$C$23:$C$35,0),MATCH(LMP_BY_NODE!$A35,DA_LMP_Basis!$C$23:$AF$23,0)))</f>
        <v>233.82845227000948</v>
      </c>
      <c r="JT35" s="30">
        <f>ENERGY_PRICING!JV$19*(1+INDEX(DA_LMP_Basis!$C$23:$AF$35,MATCH(LMP_BY_NODE!JT$1,DA_LMP_Basis!$C$23:$C$35,0),MATCH(LMP_BY_NODE!$A35,DA_LMP_Basis!$C$23:$AF$23,0)))</f>
        <v>213.40254907484439</v>
      </c>
      <c r="JU35" s="30">
        <f>ENERGY_PRICING!JW$19*(1+INDEX(DA_LMP_Basis!$C$23:$AF$35,MATCH(LMP_BY_NODE!JU$1,DA_LMP_Basis!$C$23:$C$35,0),MATCH(LMP_BY_NODE!$A35,DA_LMP_Basis!$C$23:$AF$23,0)))</f>
        <v>124.32376771681402</v>
      </c>
      <c r="JV35" s="30">
        <f>ENERGY_PRICING!JX$19*(1+INDEX(DA_LMP_Basis!$C$23:$AF$35,MATCH(LMP_BY_NODE!JV$1,DA_LMP_Basis!$C$23:$C$35,0),MATCH(LMP_BY_NODE!$A35,DA_LMP_Basis!$C$23:$AF$23,0)))</f>
        <v>95.004531564727429</v>
      </c>
      <c r="JW35" s="30">
        <f>ENERGY_PRICING!JY$19*(1+INDEX(DA_LMP_Basis!$C$23:$AF$35,MATCH(LMP_BY_NODE!JW$1,DA_LMP_Basis!$C$23:$C$35,0),MATCH(LMP_BY_NODE!$A35,DA_LMP_Basis!$C$23:$AF$23,0)))</f>
        <v>72.329112246367245</v>
      </c>
      <c r="JX35" s="30">
        <f>ENERGY_PRICING!JZ$19*(1+INDEX(DA_LMP_Basis!$C$23:$AF$35,MATCH(LMP_BY_NODE!JX$1,DA_LMP_Basis!$C$23:$C$35,0),MATCH(LMP_BY_NODE!$A35,DA_LMP_Basis!$C$23:$AF$23,0)))</f>
        <v>78.294395236342908</v>
      </c>
      <c r="JY35" s="30">
        <f>ENERGY_PRICING!KA$19*(1+INDEX(DA_LMP_Basis!$C$23:$AF$35,MATCH(LMP_BY_NODE!JY$1,DA_LMP_Basis!$C$23:$C$35,0),MATCH(LMP_BY_NODE!$A35,DA_LMP_Basis!$C$23:$AF$23,0)))</f>
        <v>100.33606590106891</v>
      </c>
      <c r="JZ35" s="30">
        <f>ENERGY_PRICING!KB$19*(1+INDEX(DA_LMP_Basis!$C$23:$AF$35,MATCH(LMP_BY_NODE!JZ$1,DA_LMP_Basis!$C$23:$C$35,0),MATCH(LMP_BY_NODE!$A35,DA_LMP_Basis!$C$23:$AF$23,0)))</f>
        <v>102.09829995335103</v>
      </c>
      <c r="KA35" s="30">
        <f>ENERGY_PRICING!KC$19*(1+INDEX(DA_LMP_Basis!$C$23:$AF$35,MATCH(LMP_BY_NODE!KA$1,DA_LMP_Basis!$C$23:$C$35,0),MATCH(LMP_BY_NODE!$A35,DA_LMP_Basis!$C$23:$AF$23,0)))</f>
        <v>68.765792646075553</v>
      </c>
      <c r="KB35" s="30">
        <f>ENERGY_PRICING!KD$19*(1+INDEX(DA_LMP_Basis!$C$23:$AF$35,MATCH(LMP_BY_NODE!KB$1,DA_LMP_Basis!$C$23:$C$35,0),MATCH(LMP_BY_NODE!$A35,DA_LMP_Basis!$C$23:$AF$23,0)))</f>
        <v>68.882802727997216</v>
      </c>
      <c r="KC35" s="30">
        <f>ENERGY_PRICING!KE$19*(1+INDEX(DA_LMP_Basis!$C$23:$AF$35,MATCH(LMP_BY_NODE!KC$1,DA_LMP_Basis!$C$23:$C$35,0),MATCH(LMP_BY_NODE!$A35,DA_LMP_Basis!$C$23:$AF$23,0)))</f>
        <v>91.237457660799109</v>
      </c>
      <c r="KD35" s="30">
        <f>ENERGY_PRICING!KF$19*(1+INDEX(DA_LMP_Basis!$C$23:$AF$35,MATCH(LMP_BY_NODE!KD$1,DA_LMP_Basis!$C$23:$C$35,0),MATCH(LMP_BY_NODE!$A35,DA_LMP_Basis!$C$23:$AF$23,0)))</f>
        <v>136.81793119604873</v>
      </c>
      <c r="KE35" s="30">
        <f>ENERGY_PRICING!KG$19*(1+INDEX(DA_LMP_Basis!$C$23:$AF$35,MATCH(LMP_BY_NODE!KE$1,DA_LMP_Basis!$C$23:$C$35,0),MATCH(LMP_BY_NODE!$A35,DA_LMP_Basis!$C$23:$AF$23,0)))</f>
        <v>235.41980841990417</v>
      </c>
      <c r="KF35" s="30">
        <f>ENERGY_PRICING!KH$19*(1+INDEX(DA_LMP_Basis!$C$23:$AF$35,MATCH(LMP_BY_NODE!KF$1,DA_LMP_Basis!$C$23:$C$35,0),MATCH(LMP_BY_NODE!$A35,DA_LMP_Basis!$C$23:$AF$23,0)))</f>
        <v>214.8548935418099</v>
      </c>
      <c r="KG35" s="30">
        <f>ENERGY_PRICING!KI$19*(1+INDEX(DA_LMP_Basis!$C$23:$AF$35,MATCH(LMP_BY_NODE!KG$1,DA_LMP_Basis!$C$23:$C$35,0),MATCH(LMP_BY_NODE!$A35,DA_LMP_Basis!$C$23:$AF$23,0)))</f>
        <v>126.01891994727981</v>
      </c>
      <c r="KH35" s="30">
        <f>ENERGY_PRICING!KJ$19*(1+INDEX(DA_LMP_Basis!$C$23:$AF$35,MATCH(LMP_BY_NODE!KH$1,DA_LMP_Basis!$C$23:$C$35,0),MATCH(LMP_BY_NODE!$A35,DA_LMP_Basis!$C$23:$AF$23,0)))</f>
        <v>97.571445063239508</v>
      </c>
      <c r="KI35" s="30">
        <f>ENERGY_PRICING!KK$19*(1+INDEX(DA_LMP_Basis!$C$23:$AF$35,MATCH(LMP_BY_NODE!KI$1,DA_LMP_Basis!$C$23:$C$35,0),MATCH(LMP_BY_NODE!$A35,DA_LMP_Basis!$C$23:$AF$23,0)))</f>
        <v>74.283361917437958</v>
      </c>
      <c r="KJ35" s="30">
        <f>ENERGY_PRICING!KL$19*(1+INDEX(DA_LMP_Basis!$C$23:$AF$35,MATCH(LMP_BY_NODE!KJ$1,DA_LMP_Basis!$C$23:$C$35,0),MATCH(LMP_BY_NODE!$A35,DA_LMP_Basis!$C$23:$AF$23,0)))</f>
        <v>80.409820013245081</v>
      </c>
      <c r="KK35" s="30">
        <f>ENERGY_PRICING!KM$19*(1+INDEX(DA_LMP_Basis!$C$23:$AF$35,MATCH(LMP_BY_NODE!KK$1,DA_LMP_Basis!$C$23:$C$35,0),MATCH(LMP_BY_NODE!$A35,DA_LMP_Basis!$C$23:$AF$23,0)))</f>
        <v>103.04703134352866</v>
      </c>
      <c r="KL35" s="30">
        <f>ENERGY_PRICING!KN$19*(1+INDEX(DA_LMP_Basis!$C$23:$AF$35,MATCH(LMP_BY_NODE!KL$1,DA_LMP_Basis!$C$23:$C$35,0),MATCH(LMP_BY_NODE!$A35,DA_LMP_Basis!$C$23:$AF$23,0)))</f>
        <v>104.85687893910011</v>
      </c>
      <c r="KM35" s="30">
        <f>ENERGY_PRICING!KO$19*(1+INDEX(DA_LMP_Basis!$C$23:$AF$35,MATCH(LMP_BY_NODE!KM$1,DA_LMP_Basis!$C$23:$C$35,0),MATCH(LMP_BY_NODE!$A35,DA_LMP_Basis!$C$23:$AF$23,0)))</f>
        <v>70.62376550770513</v>
      </c>
      <c r="KN35" s="30">
        <f>ENERGY_PRICING!KP$19*(1+INDEX(DA_LMP_Basis!$C$23:$AF$35,MATCH(LMP_BY_NODE!KN$1,DA_LMP_Basis!$C$23:$C$35,0),MATCH(LMP_BY_NODE!$A35,DA_LMP_Basis!$C$23:$AF$23,0)))</f>
        <v>70.74393706786158</v>
      </c>
      <c r="KO35" s="30">
        <f>ENERGY_PRICING!KQ$19*(1+INDEX(DA_LMP_Basis!$C$23:$AF$35,MATCH(LMP_BY_NODE!KO$1,DA_LMP_Basis!$C$23:$C$35,0),MATCH(LMP_BY_NODE!$A35,DA_LMP_Basis!$C$23:$AF$23,0)))</f>
        <v>92.269620280622831</v>
      </c>
      <c r="KP35" s="30">
        <f>ENERGY_PRICING!KR$19*(1+INDEX(DA_LMP_Basis!$C$23:$AF$35,MATCH(LMP_BY_NODE!KP$1,DA_LMP_Basis!$C$23:$C$35,0),MATCH(LMP_BY_NODE!$A35,DA_LMP_Basis!$C$23:$AF$23,0)))</f>
        <v>138.28259748852153</v>
      </c>
      <c r="KQ35" s="30">
        <f>ENERGY_PRICING!KS$19*(1+INDEX(DA_LMP_Basis!$C$23:$AF$35,MATCH(LMP_BY_NODE!KQ$1,DA_LMP_Basis!$C$23:$C$35,0),MATCH(LMP_BY_NODE!$A35,DA_LMP_Basis!$C$23:$AF$23,0)))</f>
        <v>236.94750606499696</v>
      </c>
      <c r="KR35" s="30">
        <f>ENERGY_PRICING!KT$19*(1+INDEX(DA_LMP_Basis!$C$23:$AF$35,MATCH(LMP_BY_NODE!KR$1,DA_LMP_Basis!$C$23:$C$35,0),MATCH(LMP_BY_NODE!$A35,DA_LMP_Basis!$C$23:$AF$23,0)))</f>
        <v>216.24914034331536</v>
      </c>
      <c r="KS35" s="30">
        <f>ENERGY_PRICING!KU$19*(1+INDEX(DA_LMP_Basis!$C$23:$AF$35,MATCH(LMP_BY_NODE!KS$1,DA_LMP_Basis!$C$23:$C$35,0),MATCH(LMP_BY_NODE!$A35,DA_LMP_Basis!$C$23:$AF$23,0)))</f>
        <v>127.64626155194051</v>
      </c>
      <c r="KT35" s="30">
        <f>ENERGY_PRICING!KV$19*(1+INDEX(DA_LMP_Basis!$C$23:$AF$35,MATCH(LMP_BY_NODE!KT$1,DA_LMP_Basis!$C$23:$C$35,0),MATCH(LMP_BY_NODE!$A35,DA_LMP_Basis!$C$23:$AF$23,0)))</f>
        <v>100.03567515220686</v>
      </c>
      <c r="KU35" s="30">
        <f>ENERGY_PRICING!KW$19*(1+INDEX(DA_LMP_Basis!$C$23:$AF$35,MATCH(LMP_BY_NODE!KU$1,DA_LMP_Basis!$C$23:$C$35,0),MATCH(LMP_BY_NODE!$A35,DA_LMP_Basis!$C$23:$AF$23,0)))</f>
        <v>76.15943637167976</v>
      </c>
      <c r="KV35" s="30">
        <f>ENERGY_PRICING!KX$19*(1+INDEX(DA_LMP_Basis!$C$23:$AF$35,MATCH(LMP_BY_NODE!KV$1,DA_LMP_Basis!$C$23:$C$35,0),MATCH(LMP_BY_NODE!$A35,DA_LMP_Basis!$C$23:$AF$23,0)))</f>
        <v>82.440622137746374</v>
      </c>
      <c r="KW35" s="30">
        <f>ENERGY_PRICING!KY$19*(1+INDEX(DA_LMP_Basis!$C$23:$AF$35,MATCH(LMP_BY_NODE!KW$1,DA_LMP_Basis!$C$23:$C$35,0),MATCH(LMP_BY_NODE!$A35,DA_LMP_Basis!$C$23:$AF$23,0)))</f>
        <v>105.64955091317223</v>
      </c>
      <c r="KX35" s="30">
        <f>ENERGY_PRICING!KZ$19*(1+INDEX(DA_LMP_Basis!$C$23:$AF$35,MATCH(LMP_BY_NODE!KX$1,DA_LMP_Basis!$C$23:$C$35,0),MATCH(LMP_BY_NODE!$A35,DA_LMP_Basis!$C$23:$AF$23,0)))</f>
        <v>107.50510738287754</v>
      </c>
      <c r="KY35" s="30">
        <f>ENERGY_PRICING!LA$19*(1+INDEX(DA_LMP_Basis!$C$23:$AF$35,MATCH(LMP_BY_NODE!KY$1,DA_LMP_Basis!$C$23:$C$35,0),MATCH(LMP_BY_NODE!$A35,DA_LMP_Basis!$C$23:$AF$23,0)))</f>
        <v>72.407414482540588</v>
      </c>
      <c r="KZ35" s="30">
        <f>ENERGY_PRICING!LB$19*(1+INDEX(DA_LMP_Basis!$C$23:$AF$35,MATCH(LMP_BY_NODE!KZ$1,DA_LMP_Basis!$C$23:$C$35,0),MATCH(LMP_BY_NODE!$A35,DA_LMP_Basis!$C$23:$AF$23,0)))</f>
        <v>72.530621053341619</v>
      </c>
      <c r="LA35" s="30">
        <f>ENERGY_PRICING!LC$19*(1+INDEX(DA_LMP_Basis!$C$23:$AF$35,MATCH(LMP_BY_NODE!LA$1,DA_LMP_Basis!$C$23:$C$35,0),MATCH(LMP_BY_NODE!$A35,DA_LMP_Basis!$C$23:$AF$23,0)))</f>
        <v>93.260493633367801</v>
      </c>
      <c r="LB35" s="30">
        <f>ENERGY_PRICING!LD$19*(1+INDEX(DA_LMP_Basis!$C$23:$AF$35,MATCH(LMP_BY_NODE!LB$1,DA_LMP_Basis!$C$23:$C$35,0),MATCH(LMP_BY_NODE!$A35,DA_LMP_Basis!$C$23:$AF$23,0)))</f>
        <v>139.68867320953817</v>
      </c>
      <c r="LC35" s="30">
        <f>ENERGY_PRICING!LE$19*(1+INDEX(DA_LMP_Basis!$C$23:$AF$35,MATCH(LMP_BY_NODE!LC$1,DA_LMP_Basis!$C$23:$C$35,0),MATCH(LMP_BY_NODE!$A35,DA_LMP_Basis!$C$23:$AF$23,0)))</f>
        <v>238.61913006364594</v>
      </c>
      <c r="LD35" s="30">
        <f>ENERGY_PRICING!LF$19*(1+INDEX(DA_LMP_Basis!$C$23:$AF$35,MATCH(LMP_BY_NODE!LD$1,DA_LMP_Basis!$C$23:$C$35,0),MATCH(LMP_BY_NODE!$A35,DA_LMP_Basis!$C$23:$AF$23,0)))</f>
        <v>217.7747409233271</v>
      </c>
      <c r="LE35" s="30">
        <f>ENERGY_PRICING!LG$19*(1+INDEX(DA_LMP_Basis!$C$23:$AF$35,MATCH(LMP_BY_NODE!LE$1,DA_LMP_Basis!$C$23:$C$35,0),MATCH(LMP_BY_NODE!$A35,DA_LMP_Basis!$C$23:$AF$23,0)))</f>
        <v>129.42691709532554</v>
      </c>
      <c r="LF35" s="30">
        <f>ENERGY_PRICING!LH$19*(1+INDEX(DA_LMP_Basis!$C$23:$AF$35,MATCH(LMP_BY_NODE!LF$1,DA_LMP_Basis!$C$23:$C$35,0),MATCH(LMP_BY_NODE!$A35,DA_LMP_Basis!$C$23:$AF$23,0)))</f>
        <v>102.73206351684333</v>
      </c>
      <c r="LG35" s="30">
        <f>ENERGY_PRICING!LI$19*(1+INDEX(DA_LMP_Basis!$C$23:$AF$35,MATCH(LMP_BY_NODE!LG$1,DA_LMP_Basis!$C$23:$C$35,0),MATCH(LMP_BY_NODE!$A35,DA_LMP_Basis!$C$23:$AF$23,0)))</f>
        <v>78.212258205264774</v>
      </c>
      <c r="LH35" s="30">
        <f>ENERGY_PRICING!LJ$19*(1+INDEX(DA_LMP_Basis!$C$23:$AF$35,MATCH(LMP_BY_NODE!LH$1,DA_LMP_Basis!$C$23:$C$35,0),MATCH(LMP_BY_NODE!$A35,DA_LMP_Basis!$C$23:$AF$23,0)))</f>
        <v>84.662748733757113</v>
      </c>
      <c r="LI35" s="30">
        <f>ENERGY_PRICING!LK$19*(1+INDEX(DA_LMP_Basis!$C$23:$AF$35,MATCH(LMP_BY_NODE!LI$1,DA_LMP_Basis!$C$23:$C$35,0),MATCH(LMP_BY_NODE!$A35,DA_LMP_Basis!$C$23:$AF$23,0)))</f>
        <v>108.49725718773783</v>
      </c>
      <c r="LJ35" s="30">
        <f>ENERGY_PRICING!LL$19*(1+INDEX(DA_LMP_Basis!$C$23:$AF$35,MATCH(LMP_BY_NODE!LJ$1,DA_LMP_Basis!$C$23:$C$35,0),MATCH(LMP_BY_NODE!$A35,DA_LMP_Basis!$C$23:$AF$23,0)))</f>
        <v>110.40282882320501</v>
      </c>
      <c r="LK35" s="30">
        <f>ENERGY_PRICING!LM$19*(1+INDEX(DA_LMP_Basis!$C$23:$AF$35,MATCH(LMP_BY_NODE!LK$1,DA_LMP_Basis!$C$23:$C$35,0),MATCH(LMP_BY_NODE!$A35,DA_LMP_Basis!$C$23:$AF$23,0)))</f>
        <v>74.359103313820754</v>
      </c>
      <c r="LL35" s="30">
        <f>ENERGY_PRICING!LN$19*(1+INDEX(DA_LMP_Basis!$C$23:$AF$35,MATCH(LMP_BY_NODE!LL$1,DA_LMP_Basis!$C$23:$C$35,0),MATCH(LMP_BY_NODE!$A35,DA_LMP_Basis!$C$23:$AF$23,0)))</f>
        <v>74.485630827509908</v>
      </c>
      <c r="LM35" s="30">
        <f>ENERGY_PRICING!LO$19*(1+INDEX(DA_LMP_Basis!$C$23:$AF$35,MATCH(LMP_BY_NODE!LM$1,DA_LMP_Basis!$C$23:$C$35,0),MATCH(LMP_BY_NODE!$A35,DA_LMP_Basis!$C$23:$AF$23,0)))</f>
        <v>94.344718434911982</v>
      </c>
      <c r="LN35" s="30">
        <f>ENERGY_PRICING!LP$19*(1+INDEX(DA_LMP_Basis!$C$23:$AF$35,MATCH(LMP_BY_NODE!LN$1,DA_LMP_Basis!$C$23:$C$35,0),MATCH(LMP_BY_NODE!$A35,DA_LMP_Basis!$C$23:$AF$23,0)))</f>
        <v>141.22721712673214</v>
      </c>
      <c r="LO35" s="30">
        <f>ENERGY_PRICING!LQ$19*(1+INDEX(DA_LMP_Basis!$C$23:$AF$35,MATCH(LMP_BY_NODE!LO$1,DA_LMP_Basis!$C$23:$C$35,0),MATCH(LMP_BY_NODE!$A35,DA_LMP_Basis!$C$23:$AF$23,0)))</f>
        <v>240.33286300802015</v>
      </c>
      <c r="LP35" s="30">
        <f>ENERGY_PRICING!LR$19*(1+INDEX(DA_LMP_Basis!$C$23:$AF$35,MATCH(LMP_BY_NODE!LP$1,DA_LMP_Basis!$C$23:$C$35,0),MATCH(LMP_BY_NODE!$A35,DA_LMP_Basis!$C$23:$AF$23,0)))</f>
        <v>219.33877205475119</v>
      </c>
      <c r="LQ35" s="30">
        <f>ENERGY_PRICING!LS$19*(1+INDEX(DA_LMP_Basis!$C$23:$AF$35,MATCH(LMP_BY_NODE!LQ$1,DA_LMP_Basis!$C$23:$C$35,0),MATCH(LMP_BY_NODE!$A35,DA_LMP_Basis!$C$23:$AF$23,0)))</f>
        <v>131.2524281371316</v>
      </c>
      <c r="LR35" s="30">
        <f>ENERGY_PRICING!LT$19*(1+INDEX(DA_LMP_Basis!$C$23:$AF$35,MATCH(LMP_BY_NODE!LR$1,DA_LMP_Basis!$C$23:$C$35,0),MATCH(LMP_BY_NODE!$A35,DA_LMP_Basis!$C$23:$AF$23,0)))</f>
        <v>105.49637509351348</v>
      </c>
      <c r="LS35" s="30">
        <f>ENERGY_PRICING!LU$19*(1+INDEX(DA_LMP_Basis!$C$23:$AF$35,MATCH(LMP_BY_NODE!LS$1,DA_LMP_Basis!$C$23:$C$35,0),MATCH(LMP_BY_NODE!$A35,DA_LMP_Basis!$C$23:$AF$23,0)))</f>
        <v>80.316791526148407</v>
      </c>
      <c r="LT35" s="30">
        <f>ENERGY_PRICING!LV$19*(1+INDEX(DA_LMP_Basis!$C$23:$AF$35,MATCH(LMP_BY_NODE!LT$1,DA_LMP_Basis!$C$23:$C$35,0),MATCH(LMP_BY_NODE!$A35,DA_LMP_Basis!$C$23:$AF$23,0)))</f>
        <v>86.940851678696703</v>
      </c>
      <c r="LU35" s="30">
        <f>ENERGY_PRICING!LW$19*(1+INDEX(DA_LMP_Basis!$C$23:$AF$35,MATCH(LMP_BY_NODE!LU$1,DA_LMP_Basis!$C$23:$C$35,0),MATCH(LMP_BY_NODE!$A35,DA_LMP_Basis!$C$23:$AF$23,0)))</f>
        <v>111.41669843922062</v>
      </c>
      <c r="LV35" s="30">
        <f>ENERGY_PRICING!LX$19*(1+INDEX(DA_LMP_Basis!$C$23:$AF$35,MATCH(LMP_BY_NODE!LV$1,DA_LMP_Basis!$C$23:$C$35,0),MATCH(LMP_BY_NODE!$A35,DA_LMP_Basis!$C$23:$AF$23,0)))</f>
        <v>113.3735451445323</v>
      </c>
      <c r="LW35" s="30">
        <f>ENERGY_PRICING!LY$19*(1+INDEX(DA_LMP_Basis!$C$23:$AF$35,MATCH(LMP_BY_NODE!LW$1,DA_LMP_Basis!$C$23:$C$35,0),MATCH(LMP_BY_NODE!$A35,DA_LMP_Basis!$C$23:$AF$23,0)))</f>
        <v>76.359956047471002</v>
      </c>
      <c r="LX35" s="30">
        <f>ENERGY_PRICING!LZ$19*(1+INDEX(DA_LMP_Basis!$C$23:$AF$35,MATCH(LMP_BY_NODE!LX$1,DA_LMP_Basis!$C$23:$C$35,0),MATCH(LMP_BY_NODE!$A35,DA_LMP_Basis!$C$23:$AF$23,0)))</f>
        <v>76.489888160064183</v>
      </c>
      <c r="LY35" s="30">
        <f>ENERGY_PRICING!MA$19*(1+INDEX(DA_LMP_Basis!$C$23:$AF$35,MATCH(LMP_BY_NODE!LY$1,DA_LMP_Basis!$C$23:$C$35,0),MATCH(LMP_BY_NODE!$A35,DA_LMP_Basis!$C$23:$AF$23,0)))</f>
        <v>95.456255337358755</v>
      </c>
      <c r="LZ35" s="30">
        <f>ENERGY_PRICING!MB$19*(1+INDEX(DA_LMP_Basis!$C$23:$AF$35,MATCH(LMP_BY_NODE!LZ$1,DA_LMP_Basis!$C$23:$C$35,0),MATCH(LMP_BY_NODE!$A35,DA_LMP_Basis!$C$23:$AF$23,0)))</f>
        <v>142.8045176437102</v>
      </c>
      <c r="MA35" s="30">
        <f>ENERGY_PRICING!MC$19*(1+INDEX(DA_LMP_Basis!$C$23:$AF$35,MATCH(LMP_BY_NODE!MA$1,DA_LMP_Basis!$C$23:$C$35,0),MATCH(LMP_BY_NODE!$A35,DA_LMP_Basis!$C$23:$AF$23,0)))</f>
        <v>242.61136688185059</v>
      </c>
      <c r="MB35" s="30">
        <f>ENERGY_PRICING!MD$19*(1+INDEX(DA_LMP_Basis!$C$23:$AF$35,MATCH(LMP_BY_NODE!MB$1,DA_LMP_Basis!$C$23:$C$35,0),MATCH(LMP_BY_NODE!$A35,DA_LMP_Basis!$C$23:$AF$23,0)))</f>
        <v>221.41823898887279</v>
      </c>
      <c r="MC35" s="30">
        <f>ENERGY_PRICING!ME$19*(1+INDEX(DA_LMP_Basis!$C$23:$AF$35,MATCH(LMP_BY_NODE!MC$1,DA_LMP_Basis!$C$23:$C$35,0),MATCH(LMP_BY_NODE!$A35,DA_LMP_Basis!$C$23:$AF$23,0)))</f>
        <v>133.67954724815152</v>
      </c>
      <c r="MD35" s="30">
        <f>ENERGY_PRICING!MF$19*(1+INDEX(DA_LMP_Basis!$C$23:$AF$35,MATCH(LMP_BY_NODE!MD$1,DA_LMP_Basis!$C$23:$C$35,0),MATCH(LMP_BY_NODE!$A35,DA_LMP_Basis!$C$23:$AF$23,0)))</f>
        <v>109.17168206394521</v>
      </c>
      <c r="ME35" s="30">
        <f>ENERGY_PRICING!MG$19*(1+INDEX(DA_LMP_Basis!$C$23:$AF$35,MATCH(LMP_BY_NODE!ME$1,DA_LMP_Basis!$C$23:$C$35,0),MATCH(LMP_BY_NODE!$A35,DA_LMP_Basis!$C$23:$AF$23,0)))</f>
        <v>83.114886375161987</v>
      </c>
      <c r="MF35" s="30">
        <f>ENERGY_PRICING!MH$19*(1+INDEX(DA_LMP_Basis!$C$23:$AF$35,MATCH(LMP_BY_NODE!MF$1,DA_LMP_Basis!$C$23:$C$35,0),MATCH(LMP_BY_NODE!$A35,DA_LMP_Basis!$C$23:$AF$23,0)))</f>
        <v>89.969717058258269</v>
      </c>
      <c r="MG35" s="30">
        <f>ENERGY_PRICING!MI$19*(1+INDEX(DA_LMP_Basis!$C$23:$AF$35,MATCH(LMP_BY_NODE!MG$1,DA_LMP_Basis!$C$23:$C$35,0),MATCH(LMP_BY_NODE!$A35,DA_LMP_Basis!$C$23:$AF$23,0)))</f>
        <v>115.2982589955258</v>
      </c>
      <c r="MH35" s="30">
        <f>ENERGY_PRICING!MJ$19*(1+INDEX(DA_LMP_Basis!$C$23:$AF$35,MATCH(LMP_BY_NODE!MH$1,DA_LMP_Basis!$C$23:$C$35,0),MATCH(LMP_BY_NODE!$A35,DA_LMP_Basis!$C$23:$AF$23,0)))</f>
        <v>117.32327877626044</v>
      </c>
      <c r="MI35" s="30">
        <f>ENERGY_PRICING!MK$19*(1+INDEX(DA_LMP_Basis!$C$23:$AF$35,MATCH(LMP_BY_NODE!MI$1,DA_LMP_Basis!$C$23:$C$35,0),MATCH(LMP_BY_NODE!$A35,DA_LMP_Basis!$C$23:$AF$23,0)))</f>
        <v>79.020201752352918</v>
      </c>
      <c r="MJ35" s="30">
        <f>ENERGY_PRICING!ML$19*(1+INDEX(DA_LMP_Basis!$C$23:$AF$35,MATCH(LMP_BY_NODE!MJ$1,DA_LMP_Basis!$C$23:$C$35,0),MATCH(LMP_BY_NODE!$A35,DA_LMP_Basis!$C$23:$AF$23,0)))</f>
        <v>79.15466046975763</v>
      </c>
      <c r="MK35" s="30">
        <f>ENERGY_PRICING!MM$19*(1+INDEX(DA_LMP_Basis!$C$23:$AF$35,MATCH(LMP_BY_NODE!MK$1,DA_LMP_Basis!$C$23:$C$35,0),MATCH(LMP_BY_NODE!$A35,DA_LMP_Basis!$C$23:$AF$23,0)))</f>
        <v>96.934105866196631</v>
      </c>
      <c r="ML35" s="30">
        <f>ENERGY_PRICING!MN$19*(1+INDEX(DA_LMP_Basis!$C$23:$AF$35,MATCH(LMP_BY_NODE!ML$1,DA_LMP_Basis!$C$23:$C$35,0),MATCH(LMP_BY_NODE!$A35,DA_LMP_Basis!$C$23:$AF$23,0)))</f>
        <v>144.90162696866486</v>
      </c>
      <c r="MM35" s="30">
        <f>ENERGY_PRICING!MO$19*(1+INDEX(DA_LMP_Basis!$C$23:$AF$35,MATCH(LMP_BY_NODE!MM$1,DA_LMP_Basis!$C$23:$C$35,0),MATCH(LMP_BY_NODE!$A35,DA_LMP_Basis!$C$23:$AF$23,0)))</f>
        <v>244.19528076801282</v>
      </c>
      <c r="MN35" s="30">
        <f>ENERGY_PRICING!MP$19*(1+INDEX(DA_LMP_Basis!$C$23:$AF$35,MATCH(LMP_BY_NODE!MN$1,DA_LMP_Basis!$C$23:$C$35,0),MATCH(LMP_BY_NODE!$A35,DA_LMP_Basis!$C$23:$AF$23,0)))</f>
        <v>222.86379130528528</v>
      </c>
      <c r="MO35" s="30">
        <f>ENERGY_PRICING!MQ$19*(1+INDEX(DA_LMP_Basis!$C$23:$AF$35,MATCH(LMP_BY_NODE!MO$1,DA_LMP_Basis!$C$23:$C$35,0),MATCH(LMP_BY_NODE!$A35,DA_LMP_Basis!$C$23:$AF$23,0)))</f>
        <v>135.36677179381419</v>
      </c>
      <c r="MP35" s="30">
        <f>ENERGY_PRICING!MR$19*(1+INDEX(DA_LMP_Basis!$C$23:$AF$35,MATCH(LMP_BY_NODE!MP$1,DA_LMP_Basis!$C$23:$C$35,0),MATCH(LMP_BY_NODE!$A35,DA_LMP_Basis!$C$23:$AF$23,0)))</f>
        <v>111.72659092902833</v>
      </c>
      <c r="MQ35" s="30">
        <f>ENERGY_PRICING!MS$19*(1+INDEX(DA_LMP_Basis!$C$23:$AF$35,MATCH(LMP_BY_NODE!MQ$1,DA_LMP_Basis!$C$23:$C$35,0),MATCH(LMP_BY_NODE!$A35,DA_LMP_Basis!$C$23:$AF$23,0)))</f>
        <v>85.059996645569811</v>
      </c>
      <c r="MR35" s="30">
        <f>ENERGY_PRICING!MT$19*(1+INDEX(DA_LMP_Basis!$C$23:$AF$35,MATCH(LMP_BY_NODE!MR$1,DA_LMP_Basis!$C$23:$C$35,0),MATCH(LMP_BY_NODE!$A35,DA_LMP_Basis!$C$23:$AF$23,0)))</f>
        <v>92.075248670077954</v>
      </c>
      <c r="MS35" s="30">
        <f>ENERGY_PRICING!MU$19*(1+INDEX(DA_LMP_Basis!$C$23:$AF$35,MATCH(LMP_BY_NODE!MS$1,DA_LMP_Basis!$C$23:$C$35,0),MATCH(LMP_BY_NODE!$A35,DA_LMP_Basis!$C$23:$AF$23,0)))</f>
        <v>117.99654611968842</v>
      </c>
      <c r="MT35" s="30">
        <f>ENERGY_PRICING!MV$19*(1+INDEX(DA_LMP_Basis!$C$23:$AF$35,MATCH(LMP_BY_NODE!MT$1,DA_LMP_Basis!$C$23:$C$35,0),MATCH(LMP_BY_NODE!$A35,DA_LMP_Basis!$C$23:$AF$23,0)))</f>
        <v>120.06895677039918</v>
      </c>
      <c r="MU35" s="30">
        <f>ENERGY_PRICING!MW$19*(1+INDEX(DA_LMP_Basis!$C$23:$AF$35,MATCH(LMP_BY_NODE!MU$1,DA_LMP_Basis!$C$23:$C$35,0),MATCH(LMP_BY_NODE!$A35,DA_LMP_Basis!$C$23:$AF$23,0)))</f>
        <v>80.869485469164118</v>
      </c>
      <c r="MV35" s="30">
        <f>ENERGY_PRICING!MX$19*(1+INDEX(DA_LMP_Basis!$C$23:$AF$35,MATCH(LMP_BY_NODE!MV$1,DA_LMP_Basis!$C$23:$C$35,0),MATCH(LMP_BY_NODE!$A35,DA_LMP_Basis!$C$23:$AF$23,0)))</f>
        <v>81.007090879581057</v>
      </c>
      <c r="MW35" s="30">
        <f>ENERGY_PRICING!MY$19*(1+INDEX(DA_LMP_Basis!$C$23:$AF$35,MATCH(LMP_BY_NODE!MW$1,DA_LMP_Basis!$C$23:$C$35,0),MATCH(LMP_BY_NODE!$A35,DA_LMP_Basis!$C$23:$AF$23,0)))</f>
        <v>97.961441391575136</v>
      </c>
      <c r="MX35" s="30">
        <f>ENERGY_PRICING!MZ$19*(1+INDEX(DA_LMP_Basis!$C$23:$AF$35,MATCH(LMP_BY_NODE!MX$1,DA_LMP_Basis!$C$23:$C$35,0),MATCH(LMP_BY_NODE!$A35,DA_LMP_Basis!$C$23:$AF$23,0)))</f>
        <v>146.35944348534778</v>
      </c>
    </row>
    <row r="36" spans="1:362" x14ac:dyDescent="0.25">
      <c r="A36" s="1">
        <v>4150</v>
      </c>
      <c r="B36" s="1" t="s">
        <v>62</v>
      </c>
      <c r="C36" s="30">
        <f>ENERGY_PRICING!E$20*(1+INDEX(DA_LMP_Basis!$C$23:$AF$35,MATCH(LMP_BY_NODE!C$1,DA_LMP_Basis!$C$23:$C$35,0),MATCH(LMP_BY_NODE!$A36,DA_LMP_Basis!$C$23:$AF$23,0)))</f>
        <v>43.911435445296767</v>
      </c>
      <c r="D36" s="30">
        <f>ENERGY_PRICING!F$20*(1+INDEX(DA_LMP_Basis!$C$23:$AF$35,MATCH(LMP_BY_NODE!D$1,DA_LMP_Basis!$C$23:$C$35,0),MATCH(LMP_BY_NODE!$A36,DA_LMP_Basis!$C$23:$AF$23,0)))</f>
        <v>43.060408508142409</v>
      </c>
      <c r="E36" s="30">
        <f>ENERGY_PRICING!G$20*(1+INDEX(DA_LMP_Basis!$C$23:$AF$35,MATCH(LMP_BY_NODE!E$1,DA_LMP_Basis!$C$23:$C$35,0),MATCH(LMP_BY_NODE!$A36,DA_LMP_Basis!$C$23:$AF$23,0)))</f>
        <v>32.458760969265612</v>
      </c>
      <c r="F36" s="30">
        <f>ENERGY_PRICING!H$20*(1+INDEX(DA_LMP_Basis!$C$23:$AF$35,MATCH(LMP_BY_NODE!F$1,DA_LMP_Basis!$C$23:$C$35,0),MATCH(LMP_BY_NODE!$A36,DA_LMP_Basis!$C$23:$AF$23,0)))</f>
        <v>24.870720240112075</v>
      </c>
      <c r="G36" s="30">
        <f>ENERGY_PRICING!I$20*(1+INDEX(DA_LMP_Basis!$C$23:$AF$35,MATCH(LMP_BY_NODE!G$1,DA_LMP_Basis!$C$23:$C$35,0),MATCH(LMP_BY_NODE!$A36,DA_LMP_Basis!$C$23:$AF$23,0)))</f>
        <v>20.337857892052714</v>
      </c>
      <c r="H36" s="30">
        <f>ENERGY_PRICING!J$20*(1+INDEX(DA_LMP_Basis!$C$23:$AF$35,MATCH(LMP_BY_NODE!H$1,DA_LMP_Basis!$C$23:$C$35,0),MATCH(LMP_BY_NODE!$A36,DA_LMP_Basis!$C$23:$AF$23,0)))</f>
        <v>22.559573284320781</v>
      </c>
      <c r="I36" s="30">
        <f>ENERGY_PRICING!K$20*(1+INDEX(DA_LMP_Basis!$C$23:$AF$35,MATCH(LMP_BY_NODE!I$1,DA_LMP_Basis!$C$23:$C$35,0),MATCH(LMP_BY_NODE!$A36,DA_LMP_Basis!$C$23:$AF$23,0)))</f>
        <v>30.805016056013532</v>
      </c>
      <c r="J36" s="30">
        <f>ENERGY_PRICING!L$20*(1+INDEX(DA_LMP_Basis!$C$23:$AF$35,MATCH(LMP_BY_NODE!J$1,DA_LMP_Basis!$C$23:$C$35,0),MATCH(LMP_BY_NODE!$A36,DA_LMP_Basis!$C$23:$AF$23,0)))</f>
        <v>39.284276337099172</v>
      </c>
      <c r="K36" s="30">
        <f>ENERGY_PRICING!M$20*(1+INDEX(DA_LMP_Basis!$C$23:$AF$35,MATCH(LMP_BY_NODE!K$1,DA_LMP_Basis!$C$23:$C$35,0),MATCH(LMP_BY_NODE!$A36,DA_LMP_Basis!$C$23:$AF$23,0)))</f>
        <v>34.015339884515697</v>
      </c>
      <c r="L36" s="30">
        <f>ENERGY_PRICING!N$20*(1+INDEX(DA_LMP_Basis!$C$23:$AF$35,MATCH(LMP_BY_NODE!L$1,DA_LMP_Basis!$C$23:$C$35,0),MATCH(LMP_BY_NODE!$A36,DA_LMP_Basis!$C$23:$AF$23,0)))</f>
        <v>48.045690807183647</v>
      </c>
      <c r="M36" s="30">
        <f>ENERGY_PRICING!O$20*(1+INDEX(DA_LMP_Basis!$C$23:$AF$35,MATCH(LMP_BY_NODE!M$1,DA_LMP_Basis!$C$23:$C$35,0),MATCH(LMP_BY_NODE!$A36,DA_LMP_Basis!$C$23:$AF$23,0)))</f>
        <v>76.029250260446176</v>
      </c>
      <c r="N36" s="30">
        <f>ENERGY_PRICING!P$20*(1+INDEX(DA_LMP_Basis!$C$23:$AF$35,MATCH(LMP_BY_NODE!N$1,DA_LMP_Basis!$C$23:$C$35,0),MATCH(LMP_BY_NODE!$A36,DA_LMP_Basis!$C$23:$AF$23,0)))</f>
        <v>134.88708703187697</v>
      </c>
      <c r="O36" s="30">
        <f>ENERGY_PRICING!Q$20*(1+INDEX(DA_LMP_Basis!$C$23:$AF$35,MATCH(LMP_BY_NODE!O$1,DA_LMP_Basis!$C$23:$C$35,0),MATCH(LMP_BY_NODE!$A36,DA_LMP_Basis!$C$23:$AF$23,0)))</f>
        <v>130.58000792330859</v>
      </c>
      <c r="P36" s="30">
        <f>ENERGY_PRICING!R$20*(1+INDEX(DA_LMP_Basis!$C$23:$AF$35,MATCH(LMP_BY_NODE!P$1,DA_LMP_Basis!$C$23:$C$35,0),MATCH(LMP_BY_NODE!$A36,DA_LMP_Basis!$C$23:$AF$23,0)))</f>
        <v>108.51420242601752</v>
      </c>
      <c r="Q36" s="30">
        <f>ENERGY_PRICING!S$20*(1+INDEX(DA_LMP_Basis!$C$23:$AF$35,MATCH(LMP_BY_NODE!Q$1,DA_LMP_Basis!$C$23:$C$35,0),MATCH(LMP_BY_NODE!$A36,DA_LMP_Basis!$C$23:$AF$23,0)))</f>
        <v>82.373122282002953</v>
      </c>
      <c r="R36" s="30">
        <f>ENERGY_PRICING!T$20*(1+INDEX(DA_LMP_Basis!$C$23:$AF$35,MATCH(LMP_BY_NODE!R$1,DA_LMP_Basis!$C$23:$C$35,0),MATCH(LMP_BY_NODE!$A36,DA_LMP_Basis!$C$23:$AF$23,0)))</f>
        <v>43.000777985240504</v>
      </c>
      <c r="S36" s="30">
        <f>ENERGY_PRICING!U$20*(1+INDEX(DA_LMP_Basis!$C$23:$AF$35,MATCH(LMP_BY_NODE!S$1,DA_LMP_Basis!$C$23:$C$35,0),MATCH(LMP_BY_NODE!$A36,DA_LMP_Basis!$C$23:$AF$23,0)))</f>
        <v>38.283026620334518</v>
      </c>
      <c r="T36" s="30">
        <f>ENERGY_PRICING!V$20*(1+INDEX(DA_LMP_Basis!$C$23:$AF$35,MATCH(LMP_BY_NODE!T$1,DA_LMP_Basis!$C$23:$C$35,0),MATCH(LMP_BY_NODE!$A36,DA_LMP_Basis!$C$23:$AF$23,0)))</f>
        <v>41.62192014246957</v>
      </c>
      <c r="U36" s="30">
        <f>ENERGY_PRICING!W$20*(1+INDEX(DA_LMP_Basis!$C$23:$AF$35,MATCH(LMP_BY_NODE!U$1,DA_LMP_Basis!$C$23:$C$35,0),MATCH(LMP_BY_NODE!$A36,DA_LMP_Basis!$C$23:$AF$23,0)))</f>
        <v>86.642155004014</v>
      </c>
      <c r="V36" s="30">
        <f>ENERGY_PRICING!X$20*(1+INDEX(DA_LMP_Basis!$C$23:$AF$35,MATCH(LMP_BY_NODE!V$1,DA_LMP_Basis!$C$23:$C$35,0),MATCH(LMP_BY_NODE!$A36,DA_LMP_Basis!$C$23:$AF$23,0)))</f>
        <v>63.009637469204272</v>
      </c>
      <c r="W36" s="30">
        <f>ENERGY_PRICING!Y$20*(1+INDEX(DA_LMP_Basis!$C$23:$AF$35,MATCH(LMP_BY_NODE!W$1,DA_LMP_Basis!$C$23:$C$35,0),MATCH(LMP_BY_NODE!$A36,DA_LMP_Basis!$C$23:$AF$23,0)))</f>
        <v>76.934529113456364</v>
      </c>
      <c r="X36" s="30">
        <f>ENERGY_PRICING!Z$20*(1+INDEX(DA_LMP_Basis!$C$23:$AF$35,MATCH(LMP_BY_NODE!X$1,DA_LMP_Basis!$C$23:$C$35,0),MATCH(LMP_BY_NODE!$A36,DA_LMP_Basis!$C$23:$AF$23,0)))</f>
        <v>76.160339548749903</v>
      </c>
      <c r="Y36" s="30">
        <f>ENERGY_PRICING!AA$20*(1+INDEX(DA_LMP_Basis!$C$23:$AF$35,MATCH(LMP_BY_NODE!Y$1,DA_LMP_Basis!$C$23:$C$35,0),MATCH(LMP_BY_NODE!$A36,DA_LMP_Basis!$C$23:$AF$23,0)))</f>
        <v>126.75257704710749</v>
      </c>
      <c r="Z36" s="30">
        <f>ENERGY_PRICING!AB$20*(1+INDEX(DA_LMP_Basis!$C$23:$AF$35,MATCH(LMP_BY_NODE!Z$1,DA_LMP_Basis!$C$23:$C$35,0),MATCH(LMP_BY_NODE!$A36,DA_LMP_Basis!$C$23:$AF$23,0)))</f>
        <v>230.99918975464044</v>
      </c>
      <c r="AA36" s="30">
        <f>ENERGY_PRICING!AC$20*(1+INDEX(DA_LMP_Basis!$C$23:$AF$35,MATCH(LMP_BY_NODE!AA$1,DA_LMP_Basis!$C$23:$C$35,0),MATCH(LMP_BY_NODE!$A36,DA_LMP_Basis!$C$23:$AF$23,0)))</f>
        <v>265.99145427806712</v>
      </c>
      <c r="AB36" s="30">
        <f>ENERGY_PRICING!AD$20*(1+INDEX(DA_LMP_Basis!$C$23:$AF$35,MATCH(LMP_BY_NODE!AB$1,DA_LMP_Basis!$C$23:$C$35,0),MATCH(LMP_BY_NODE!$A36,DA_LMP_Basis!$C$23:$AF$23,0)))</f>
        <v>272.78766547879241</v>
      </c>
      <c r="AC36" s="30">
        <f>ENERGY_PRICING!AE$20*(1+INDEX(DA_LMP_Basis!$C$23:$AF$35,MATCH(LMP_BY_NODE!AC$1,DA_LMP_Basis!$C$23:$C$35,0),MATCH(LMP_BY_NODE!$A36,DA_LMP_Basis!$C$23:$AF$23,0)))</f>
        <v>140.06447157646735</v>
      </c>
      <c r="AD36" s="30">
        <f>ENERGY_PRICING!AF$20*(1+INDEX(DA_LMP_Basis!$C$23:$AF$35,MATCH(LMP_BY_NODE!AD$1,DA_LMP_Basis!$C$23:$C$35,0),MATCH(LMP_BY_NODE!$A36,DA_LMP_Basis!$C$23:$AF$23,0)))</f>
        <v>64.613159176053287</v>
      </c>
      <c r="AE36" s="30">
        <f>ENERGY_PRICING!AG$20*(1+INDEX(DA_LMP_Basis!$C$23:$AF$35,MATCH(LMP_BY_NODE!AE$1,DA_LMP_Basis!$C$23:$C$35,0),MATCH(LMP_BY_NODE!$A36,DA_LMP_Basis!$C$23:$AF$23,0)))</f>
        <v>48.14525631900478</v>
      </c>
      <c r="AF36" s="30">
        <f>ENERGY_PRICING!AH$20*(1+INDEX(DA_LMP_Basis!$C$23:$AF$35,MATCH(LMP_BY_NODE!AF$1,DA_LMP_Basis!$C$23:$C$35,0),MATCH(LMP_BY_NODE!$A36,DA_LMP_Basis!$C$23:$AF$23,0)))</f>
        <v>49.892569577987715</v>
      </c>
      <c r="AG36" s="30">
        <f>ENERGY_PRICING!AI$20*(1+INDEX(DA_LMP_Basis!$C$23:$AF$35,MATCH(LMP_BY_NODE!AG$1,DA_LMP_Basis!$C$23:$C$35,0),MATCH(LMP_BY_NODE!$A36,DA_LMP_Basis!$C$23:$AF$23,0)))</f>
        <v>54.604016344935204</v>
      </c>
      <c r="AH36" s="30">
        <f>ENERGY_PRICING!AJ$20*(1+INDEX(DA_LMP_Basis!$C$23:$AF$35,MATCH(LMP_BY_NODE!AH$1,DA_LMP_Basis!$C$23:$C$35,0),MATCH(LMP_BY_NODE!$A36,DA_LMP_Basis!$C$23:$AF$23,0)))</f>
        <v>55.563043950116494</v>
      </c>
      <c r="AI36" s="30">
        <f>ENERGY_PRICING!AK$20*(1+INDEX(DA_LMP_Basis!$C$23:$AF$35,MATCH(LMP_BY_NODE!AI$1,DA_LMP_Basis!$C$23:$C$35,0),MATCH(LMP_BY_NODE!$A36,DA_LMP_Basis!$C$23:$AF$23,0)))</f>
        <v>45.683780544704376</v>
      </c>
      <c r="AJ36" s="30">
        <f>ENERGY_PRICING!AL$20*(1+INDEX(DA_LMP_Basis!$C$23:$AF$35,MATCH(LMP_BY_NODE!AJ$1,DA_LMP_Basis!$C$23:$C$35,0),MATCH(LMP_BY_NODE!$A36,DA_LMP_Basis!$C$23:$AF$23,0)))</f>
        <v>45.76151487595159</v>
      </c>
      <c r="AK36" s="30">
        <f>ENERGY_PRICING!AM$20*(1+INDEX(DA_LMP_Basis!$C$23:$AF$35,MATCH(LMP_BY_NODE!AK$1,DA_LMP_Basis!$C$23:$C$35,0),MATCH(LMP_BY_NODE!$A36,DA_LMP_Basis!$C$23:$AF$23,0)))</f>
        <v>95.347848837790323</v>
      </c>
      <c r="AL36" s="30">
        <f>ENERGY_PRICING!AN$20*(1+INDEX(DA_LMP_Basis!$C$23:$AF$35,MATCH(LMP_BY_NODE!AL$1,DA_LMP_Basis!$C$23:$C$35,0),MATCH(LMP_BY_NODE!$A36,DA_LMP_Basis!$C$23:$AF$23,0)))</f>
        <v>157.21623992881348</v>
      </c>
      <c r="AM36" s="30">
        <f>ENERGY_PRICING!AO$20*(1+INDEX(DA_LMP_Basis!$C$23:$AF$35,MATCH(LMP_BY_NODE!AM$1,DA_LMP_Basis!$C$23:$C$35,0),MATCH(LMP_BY_NODE!$A36,DA_LMP_Basis!$C$23:$AF$23,0)))</f>
        <v>183.72583066925921</v>
      </c>
      <c r="AN36" s="30">
        <f>ENERGY_PRICING!AP$20*(1+INDEX(DA_LMP_Basis!$C$23:$AF$35,MATCH(LMP_BY_NODE!AN$1,DA_LMP_Basis!$C$23:$C$35,0),MATCH(LMP_BY_NODE!$A36,DA_LMP_Basis!$C$23:$AF$23,0)))</f>
        <v>163.9840408057685</v>
      </c>
      <c r="AO36" s="30">
        <f>ENERGY_PRICING!AQ$20*(1+INDEX(DA_LMP_Basis!$C$23:$AF$35,MATCH(LMP_BY_NODE!AO$1,DA_LMP_Basis!$C$23:$C$35,0),MATCH(LMP_BY_NODE!$A36,DA_LMP_Basis!$C$23:$AF$23,0)))</f>
        <v>93.28888337833375</v>
      </c>
      <c r="AP36" s="30">
        <f>ENERGY_PRICING!AR$20*(1+INDEX(DA_LMP_Basis!$C$23:$AF$35,MATCH(LMP_BY_NODE!AP$1,DA_LMP_Basis!$C$23:$C$35,0),MATCH(LMP_BY_NODE!$A36,DA_LMP_Basis!$C$23:$AF$23,0)))</f>
        <v>54.622609873143347</v>
      </c>
      <c r="AQ36" s="30">
        <f>ENERGY_PRICING!AS$20*(1+INDEX(DA_LMP_Basis!$C$23:$AF$35,MATCH(LMP_BY_NODE!AQ$1,DA_LMP_Basis!$C$23:$C$35,0),MATCH(LMP_BY_NODE!$A36,DA_LMP_Basis!$C$23:$AF$23,0)))</f>
        <v>38.187319053783682</v>
      </c>
      <c r="AR36" s="30">
        <f>ENERGY_PRICING!AT$20*(1+INDEX(DA_LMP_Basis!$C$23:$AF$35,MATCH(LMP_BY_NODE!AR$1,DA_LMP_Basis!$C$23:$C$35,0),MATCH(LMP_BY_NODE!$A36,DA_LMP_Basis!$C$23:$AF$23,0)))</f>
        <v>39.306854761764157</v>
      </c>
      <c r="AS36" s="30">
        <f>ENERGY_PRICING!AU$20*(1+INDEX(DA_LMP_Basis!$C$23:$AF$35,MATCH(LMP_BY_NODE!AS$1,DA_LMP_Basis!$C$23:$C$35,0),MATCH(LMP_BY_NODE!$A36,DA_LMP_Basis!$C$23:$AF$23,0)))</f>
        <v>50.610330272462875</v>
      </c>
      <c r="AT36" s="30">
        <f>ENERGY_PRICING!AV$20*(1+INDEX(DA_LMP_Basis!$C$23:$AF$35,MATCH(LMP_BY_NODE!AT$1,DA_LMP_Basis!$C$23:$C$35,0),MATCH(LMP_BY_NODE!$A36,DA_LMP_Basis!$C$23:$AF$23,0)))</f>
        <v>51.49921550632601</v>
      </c>
      <c r="AU36" s="30">
        <f>ENERGY_PRICING!AW$20*(1+INDEX(DA_LMP_Basis!$C$23:$AF$35,MATCH(LMP_BY_NODE!AU$1,DA_LMP_Basis!$C$23:$C$35,0),MATCH(LMP_BY_NODE!$A36,DA_LMP_Basis!$C$23:$AF$23,0)))</f>
        <v>40.035320900048688</v>
      </c>
      <c r="AV36" s="30">
        <f>ENERGY_PRICING!AX$20*(1+INDEX(DA_LMP_Basis!$C$23:$AF$35,MATCH(LMP_BY_NODE!AV$1,DA_LMP_Basis!$C$23:$C$35,0),MATCH(LMP_BY_NODE!$A36,DA_LMP_Basis!$C$23:$AF$23,0)))</f>
        <v>40.10344395946553</v>
      </c>
      <c r="AW36" s="30">
        <f>ENERGY_PRICING!AY$20*(1+INDEX(DA_LMP_Basis!$C$23:$AF$35,MATCH(LMP_BY_NODE!AW$1,DA_LMP_Basis!$C$23:$C$35,0),MATCH(LMP_BY_NODE!$A36,DA_LMP_Basis!$C$23:$AF$23,0)))</f>
        <v>64.256979252377093</v>
      </c>
      <c r="AX36" s="30">
        <f>ENERGY_PRICING!AZ$20*(1+INDEX(DA_LMP_Basis!$C$23:$AF$35,MATCH(LMP_BY_NODE!AX$1,DA_LMP_Basis!$C$23:$C$35,0),MATCH(LMP_BY_NODE!$A36,DA_LMP_Basis!$C$23:$AF$23,0)))</f>
        <v>101.7829301412698</v>
      </c>
      <c r="AY36" s="30">
        <f>ENERGY_PRICING!BA$20*(1+INDEX(DA_LMP_Basis!$C$23:$AF$35,MATCH(LMP_BY_NODE!AY$1,DA_LMP_Basis!$C$23:$C$35,0),MATCH(LMP_BY_NODE!$A36,DA_LMP_Basis!$C$23:$AF$23,0)))</f>
        <v>179.91566846062429</v>
      </c>
      <c r="AZ36" s="30">
        <f>ENERGY_PRICING!BB$20*(1+INDEX(DA_LMP_Basis!$C$23:$AF$35,MATCH(LMP_BY_NODE!AZ$1,DA_LMP_Basis!$C$23:$C$35,0),MATCH(LMP_BY_NODE!$A36,DA_LMP_Basis!$C$23:$AF$23,0)))</f>
        <v>160.50671236340935</v>
      </c>
      <c r="BA36" s="30">
        <f>ENERGY_PRICING!BC$20*(1+INDEX(DA_LMP_Basis!$C$23:$AF$35,MATCH(LMP_BY_NODE!BA$1,DA_LMP_Basis!$C$23:$C$35,0),MATCH(LMP_BY_NODE!$A36,DA_LMP_Basis!$C$23:$AF$23,0)))</f>
        <v>89.230203637264324</v>
      </c>
      <c r="BB36" s="30">
        <f>ENERGY_PRICING!BD$20*(1+INDEX(DA_LMP_Basis!$C$23:$AF$35,MATCH(LMP_BY_NODE!BB$1,DA_LMP_Basis!$C$23:$C$35,0),MATCH(LMP_BY_NODE!$A36,DA_LMP_Basis!$C$23:$AF$23,0)))</f>
        <v>48.476684081790673</v>
      </c>
      <c r="BC36" s="30">
        <f>ENERGY_PRICING!BE$20*(1+INDEX(DA_LMP_Basis!$C$23:$AF$35,MATCH(LMP_BY_NODE!BC$1,DA_LMP_Basis!$C$23:$C$35,0),MATCH(LMP_BY_NODE!$A36,DA_LMP_Basis!$C$23:$AF$23,0)))</f>
        <v>33.508285863480225</v>
      </c>
      <c r="BD36" s="30">
        <f>ENERGY_PRICING!BF$20*(1+INDEX(DA_LMP_Basis!$C$23:$AF$35,MATCH(LMP_BY_NODE!BD$1,DA_LMP_Basis!$C$23:$C$35,0),MATCH(LMP_BY_NODE!$A36,DA_LMP_Basis!$C$23:$AF$23,0)))</f>
        <v>34.241922225640231</v>
      </c>
      <c r="BE36" s="30">
        <f>ENERGY_PRICING!BG$20*(1+INDEX(DA_LMP_Basis!$C$23:$AF$35,MATCH(LMP_BY_NODE!BE$1,DA_LMP_Basis!$C$23:$C$35,0),MATCH(LMP_BY_NODE!$A36,DA_LMP_Basis!$C$23:$AF$23,0)))</f>
        <v>44.119502886991206</v>
      </c>
      <c r="BF36" s="30">
        <f>ENERGY_PRICING!BH$20*(1+INDEX(DA_LMP_Basis!$C$23:$AF$35,MATCH(LMP_BY_NODE!BF$1,DA_LMP_Basis!$C$23:$C$35,0),MATCH(LMP_BY_NODE!$A36,DA_LMP_Basis!$C$23:$AF$23,0)))</f>
        <v>44.894387667045024</v>
      </c>
      <c r="BG36" s="30">
        <f>ENERGY_PRICING!BI$20*(1+INDEX(DA_LMP_Basis!$C$23:$AF$35,MATCH(LMP_BY_NODE!BG$1,DA_LMP_Basis!$C$23:$C$35,0),MATCH(LMP_BY_NODE!$A36,DA_LMP_Basis!$C$23:$AF$23,0)))</f>
        <v>35.5868019544194</v>
      </c>
      <c r="BH36" s="30">
        <f>ENERGY_PRICING!BJ$20*(1+INDEX(DA_LMP_Basis!$C$23:$AF$35,MATCH(LMP_BY_NODE!BH$1,DA_LMP_Basis!$C$23:$C$35,0),MATCH(LMP_BY_NODE!$A36,DA_LMP_Basis!$C$23:$AF$23,0)))</f>
        <v>35.647355529849669</v>
      </c>
      <c r="BI36" s="30">
        <f>ENERGY_PRICING!BK$20*(1+INDEX(DA_LMP_Basis!$C$23:$AF$35,MATCH(LMP_BY_NODE!BI$1,DA_LMP_Basis!$C$23:$C$35,0),MATCH(LMP_BY_NODE!$A36,DA_LMP_Basis!$C$23:$AF$23,0)))</f>
        <v>61.785686444995051</v>
      </c>
      <c r="BJ36" s="30">
        <f>ENERGY_PRICING!BL$20*(1+INDEX(DA_LMP_Basis!$C$23:$AF$35,MATCH(LMP_BY_NODE!BJ$1,DA_LMP_Basis!$C$23:$C$35,0),MATCH(LMP_BY_NODE!$A36,DA_LMP_Basis!$C$23:$AF$23,0)))</f>
        <v>98.276099721058387</v>
      </c>
      <c r="BK36" s="30">
        <f>ENERGY_PRICING!BM$20*(1+INDEX(DA_LMP_Basis!$C$23:$AF$35,MATCH(LMP_BY_NODE!BK$1,DA_LMP_Basis!$C$23:$C$35,0),MATCH(LMP_BY_NODE!$A36,DA_LMP_Basis!$C$23:$AF$23,0)))</f>
        <v>178.75576131392222</v>
      </c>
      <c r="BL36" s="30">
        <f>ENERGY_PRICING!BN$20*(1+INDEX(DA_LMP_Basis!$C$23:$AF$35,MATCH(LMP_BY_NODE!BL$1,DA_LMP_Basis!$C$23:$C$35,0),MATCH(LMP_BY_NODE!$A36,DA_LMP_Basis!$C$23:$AF$23,0)))</f>
        <v>159.44812800640165</v>
      </c>
      <c r="BM36" s="30">
        <f>ENERGY_PRICING!BO$20*(1+INDEX(DA_LMP_Basis!$C$23:$AF$35,MATCH(LMP_BY_NODE!BM$1,DA_LMP_Basis!$C$23:$C$35,0),MATCH(LMP_BY_NODE!$A36,DA_LMP_Basis!$C$23:$AF$23,0)))</f>
        <v>87.994641637522591</v>
      </c>
      <c r="BN36" s="30">
        <f>ENERGY_PRICING!BP$20*(1+INDEX(DA_LMP_Basis!$C$23:$AF$35,MATCH(LMP_BY_NODE!BN$1,DA_LMP_Basis!$C$23:$C$35,0),MATCH(LMP_BY_NODE!$A36,DA_LMP_Basis!$C$23:$AF$23,0)))</f>
        <v>46.605713015956503</v>
      </c>
      <c r="BO36" s="30">
        <f>ENERGY_PRICING!BQ$20*(1+INDEX(DA_LMP_Basis!$C$23:$AF$35,MATCH(LMP_BY_NODE!BO$1,DA_LMP_Basis!$C$23:$C$35,0),MATCH(LMP_BY_NODE!$A36,DA_LMP_Basis!$C$23:$AF$23,0)))</f>
        <v>32.083873006518495</v>
      </c>
      <c r="BP36" s="30">
        <f>ENERGY_PRICING!BR$20*(1+INDEX(DA_LMP_Basis!$C$23:$AF$35,MATCH(LMP_BY_NODE!BP$1,DA_LMP_Basis!$C$23:$C$35,0),MATCH(LMP_BY_NODE!$A36,DA_LMP_Basis!$C$23:$AF$23,0)))</f>
        <v>32.700032110594734</v>
      </c>
      <c r="BQ36" s="30">
        <f>ENERGY_PRICING!BS$20*(1+INDEX(DA_LMP_Basis!$C$23:$AF$35,MATCH(LMP_BY_NODE!BQ$1,DA_LMP_Basis!$C$23:$C$35,0),MATCH(LMP_BY_NODE!$A36,DA_LMP_Basis!$C$23:$AF$23,0)))</f>
        <v>42.14353528767063</v>
      </c>
      <c r="BR36" s="30">
        <f>ENERGY_PRICING!BT$20*(1+INDEX(DA_LMP_Basis!$C$23:$AF$35,MATCH(LMP_BY_NODE!BR$1,DA_LMP_Basis!$C$23:$C$35,0),MATCH(LMP_BY_NODE!$A36,DA_LMP_Basis!$C$23:$AF$23,0)))</f>
        <v>42.88371552396486</v>
      </c>
      <c r="BS36" s="30">
        <f>ENERGY_PRICING!BU$20*(1+INDEX(DA_LMP_Basis!$C$23:$AF$35,MATCH(LMP_BY_NODE!BS$1,DA_LMP_Basis!$C$23:$C$35,0),MATCH(LMP_BY_NODE!$A36,DA_LMP_Basis!$C$23:$AF$23,0)))</f>
        <v>34.232563306631285</v>
      </c>
      <c r="BT36" s="30">
        <f>ENERGY_PRICING!BV$20*(1+INDEX(DA_LMP_Basis!$C$23:$AF$35,MATCH(LMP_BY_NODE!BT$1,DA_LMP_Basis!$C$23:$C$35,0),MATCH(LMP_BY_NODE!$A36,DA_LMP_Basis!$C$23:$AF$23,0)))</f>
        <v>34.290812544846474</v>
      </c>
      <c r="BU36" s="30">
        <f>ENERGY_PRICING!BW$20*(1+INDEX(DA_LMP_Basis!$C$23:$AF$35,MATCH(LMP_BY_NODE!BU$1,DA_LMP_Basis!$C$23:$C$35,0),MATCH(LMP_BY_NODE!$A36,DA_LMP_Basis!$C$23:$AF$23,0)))</f>
        <v>61.033364094419106</v>
      </c>
      <c r="BV36" s="30">
        <f>ENERGY_PRICING!BX$20*(1+INDEX(DA_LMP_Basis!$C$23:$AF$35,MATCH(LMP_BY_NODE!BV$1,DA_LMP_Basis!$C$23:$C$35,0),MATCH(LMP_BY_NODE!$A36,DA_LMP_Basis!$C$23:$AF$23,0)))</f>
        <v>97.208534235930983</v>
      </c>
      <c r="BW36" s="30">
        <f>ENERGY_PRICING!BY$20*(1+INDEX(DA_LMP_Basis!$C$23:$AF$35,MATCH(LMP_BY_NODE!BW$1,DA_LMP_Basis!$C$23:$C$35,0),MATCH(LMP_BY_NODE!$A36,DA_LMP_Basis!$C$23:$AF$23,0)))</f>
        <v>178.27826396932329</v>
      </c>
      <c r="BX36" s="30">
        <f>ENERGY_PRICING!BZ$20*(1+INDEX(DA_LMP_Basis!$C$23:$AF$35,MATCH(LMP_BY_NODE!BX$1,DA_LMP_Basis!$C$23:$C$35,0),MATCH(LMP_BY_NODE!$A36,DA_LMP_Basis!$C$23:$AF$23,0)))</f>
        <v>159.01234207220654</v>
      </c>
      <c r="BY36" s="30">
        <f>ENERGY_PRICING!CA$20*(1+INDEX(DA_LMP_Basis!$C$23:$AF$35,MATCH(LMP_BY_NODE!BY$1,DA_LMP_Basis!$C$23:$C$35,0),MATCH(LMP_BY_NODE!$A36,DA_LMP_Basis!$C$23:$AF$23,0)))</f>
        <v>87.48599956592102</v>
      </c>
      <c r="BZ36" s="30">
        <f>ENERGY_PRICING!CB$20*(1+INDEX(DA_LMP_Basis!$C$23:$AF$35,MATCH(LMP_BY_NODE!BZ$1,DA_LMP_Basis!$C$23:$C$35,0),MATCH(LMP_BY_NODE!$A36,DA_LMP_Basis!$C$23:$AF$23,0)))</f>
        <v>45.835492987312541</v>
      </c>
      <c r="CA36" s="30">
        <f>ENERGY_PRICING!CC$20*(1+INDEX(DA_LMP_Basis!$C$23:$AF$35,MATCH(LMP_BY_NODE!CA$1,DA_LMP_Basis!$C$23:$C$35,0),MATCH(LMP_BY_NODE!$A36,DA_LMP_Basis!$C$23:$AF$23,0)))</f>
        <v>31.497486967993225</v>
      </c>
      <c r="CB36" s="30">
        <f>ENERGY_PRICING!CD$20*(1+INDEX(DA_LMP_Basis!$C$23:$AF$35,MATCH(LMP_BY_NODE!CB$1,DA_LMP_Basis!$C$23:$C$35,0),MATCH(LMP_BY_NODE!$A36,DA_LMP_Basis!$C$23:$AF$23,0)))</f>
        <v>32.065284374372148</v>
      </c>
      <c r="CC36" s="30">
        <f>ENERGY_PRICING!CE$20*(1+INDEX(DA_LMP_Basis!$C$23:$AF$35,MATCH(LMP_BY_NODE!CC$1,DA_LMP_Basis!$C$23:$C$35,0),MATCH(LMP_BY_NODE!$A36,DA_LMP_Basis!$C$23:$AF$23,0)))</f>
        <v>41.330091483680171</v>
      </c>
      <c r="CD36" s="30">
        <f>ENERGY_PRICING!CF$20*(1+INDEX(DA_LMP_Basis!$C$23:$AF$35,MATCH(LMP_BY_NODE!CD$1,DA_LMP_Basis!$C$23:$C$35,0),MATCH(LMP_BY_NODE!$A36,DA_LMP_Basis!$C$23:$AF$23,0)))</f>
        <v>42.055984949229142</v>
      </c>
      <c r="CE36" s="30">
        <f>ENERGY_PRICING!CG$20*(1+INDEX(DA_LMP_Basis!$C$23:$AF$35,MATCH(LMP_BY_NODE!CE$1,DA_LMP_Basis!$C$23:$C$35,0),MATCH(LMP_BY_NODE!$A36,DA_LMP_Basis!$C$23:$AF$23,0)))</f>
        <v>33.675065786152494</v>
      </c>
      <c r="CF36" s="30">
        <f>ENERGY_PRICING!CH$20*(1+INDEX(DA_LMP_Basis!$C$23:$AF$35,MATCH(LMP_BY_NODE!CF$1,DA_LMP_Basis!$C$23:$C$35,0),MATCH(LMP_BY_NODE!$A36,DA_LMP_Basis!$C$23:$AF$23,0)))</f>
        <v>33.732366401105558</v>
      </c>
      <c r="CG36" s="30">
        <f>ENERGY_PRICING!CI$20*(1+INDEX(DA_LMP_Basis!$C$23:$AF$35,MATCH(LMP_BY_NODE!CG$1,DA_LMP_Basis!$C$23:$C$35,0),MATCH(LMP_BY_NODE!$A36,DA_LMP_Basis!$C$23:$AF$23,0)))</f>
        <v>60.723656609898619</v>
      </c>
      <c r="CH36" s="30">
        <f>ENERGY_PRICING!CJ$20*(1+INDEX(DA_LMP_Basis!$C$23:$AF$35,MATCH(LMP_BY_NODE!CH$1,DA_LMP_Basis!$C$23:$C$35,0),MATCH(LMP_BY_NODE!$A36,DA_LMP_Basis!$C$23:$AF$23,0)))</f>
        <v>96.769051053347624</v>
      </c>
      <c r="CI36" s="30">
        <f>ENERGY_PRICING!CK$20*(1+INDEX(DA_LMP_Basis!$C$23:$AF$35,MATCH(LMP_BY_NODE!CI$1,DA_LMP_Basis!$C$23:$C$35,0),MATCH(LMP_BY_NODE!$A36,DA_LMP_Basis!$C$23:$AF$23,0)))</f>
        <v>180.06762266375748</v>
      </c>
      <c r="CJ36" s="30">
        <f>ENERGY_PRICING!CL$20*(1+INDEX(DA_LMP_Basis!$C$23:$AF$35,MATCH(LMP_BY_NODE!CJ$1,DA_LMP_Basis!$C$23:$C$35,0),MATCH(LMP_BY_NODE!$A36,DA_LMP_Basis!$C$23:$AF$23,0)))</f>
        <v>160.64539272491561</v>
      </c>
      <c r="CK36" s="30">
        <f>ENERGY_PRICING!CM$20*(1+INDEX(DA_LMP_Basis!$C$23:$AF$35,MATCH(LMP_BY_NODE!CK$1,DA_LMP_Basis!$C$23:$C$35,0),MATCH(LMP_BY_NODE!$A36,DA_LMP_Basis!$C$23:$AF$23,0)))</f>
        <v>89.392069041427249</v>
      </c>
      <c r="CL36" s="30">
        <f>ENERGY_PRICING!CN$20*(1+INDEX(DA_LMP_Basis!$C$23:$AF$35,MATCH(LMP_BY_NODE!CL$1,DA_LMP_Basis!$C$23:$C$35,0),MATCH(LMP_BY_NODE!$A36,DA_LMP_Basis!$C$23:$AF$23,0)))</f>
        <v>48.721791561473296</v>
      </c>
      <c r="CM36" s="30">
        <f>ENERGY_PRICING!CO$20*(1+INDEX(DA_LMP_Basis!$C$23:$AF$35,MATCH(LMP_BY_NODE!CM$1,DA_LMP_Basis!$C$23:$C$35,0),MATCH(LMP_BY_NODE!$A36,DA_LMP_Basis!$C$23:$AF$23,0)))</f>
        <v>33.694891766571402</v>
      </c>
      <c r="CN36" s="30">
        <f>ENERGY_PRICING!CP$20*(1+INDEX(DA_LMP_Basis!$C$23:$AF$35,MATCH(LMP_BY_NODE!CN$1,DA_LMP_Basis!$C$23:$C$35,0),MATCH(LMP_BY_NODE!$A36,DA_LMP_Basis!$C$23:$AF$23,0)))</f>
        <v>34.443918294391771</v>
      </c>
      <c r="CO36" s="30">
        <f>ENERGY_PRICING!CQ$20*(1+INDEX(DA_LMP_Basis!$C$23:$AF$35,MATCH(LMP_BY_NODE!CO$1,DA_LMP_Basis!$C$23:$C$35,0),MATCH(LMP_BY_NODE!$A36,DA_LMP_Basis!$C$23:$AF$23,0)))</f>
        <v>44.378365488903256</v>
      </c>
      <c r="CP36" s="30">
        <f>ENERGY_PRICING!CR$20*(1+INDEX(DA_LMP_Basis!$C$23:$AF$35,MATCH(LMP_BY_NODE!CP$1,DA_LMP_Basis!$C$23:$C$35,0),MATCH(LMP_BY_NODE!$A36,DA_LMP_Basis!$C$23:$AF$23,0)))</f>
        <v>45.157796754688356</v>
      </c>
      <c r="CQ36" s="30">
        <f>ENERGY_PRICING!CS$20*(1+INDEX(DA_LMP_Basis!$C$23:$AF$35,MATCH(LMP_BY_NODE!CQ$1,DA_LMP_Basis!$C$23:$C$35,0),MATCH(LMP_BY_NODE!$A36,DA_LMP_Basis!$C$23:$AF$23,0)))</f>
        <v>35.764214650911399</v>
      </c>
      <c r="CR36" s="30">
        <f>ENERGY_PRICING!CT$20*(1+INDEX(DA_LMP_Basis!$C$23:$AF$35,MATCH(LMP_BY_NODE!CR$1,DA_LMP_Basis!$C$23:$C$35,0),MATCH(LMP_BY_NODE!$A36,DA_LMP_Basis!$C$23:$AF$23,0)))</f>
        <v>35.825070107165722</v>
      </c>
      <c r="CS36" s="30">
        <f>ENERGY_PRICING!CU$20*(1+INDEX(DA_LMP_Basis!$C$23:$AF$35,MATCH(LMP_BY_NODE!CS$1,DA_LMP_Basis!$C$23:$C$35,0),MATCH(LMP_BY_NODE!$A36,DA_LMP_Basis!$C$23:$AF$23,0)))</f>
        <v>61.884244802537793</v>
      </c>
      <c r="CT36" s="30">
        <f>ENERGY_PRICING!CV$20*(1+INDEX(DA_LMP_Basis!$C$23:$AF$35,MATCH(LMP_BY_NODE!CT$1,DA_LMP_Basis!$C$23:$C$35,0),MATCH(LMP_BY_NODE!$A36,DA_LMP_Basis!$C$23:$AF$23,0)))</f>
        <v>98.415956659647193</v>
      </c>
      <c r="CU36" s="30">
        <f>ENERGY_PRICING!CW$20*(1+INDEX(DA_LMP_Basis!$C$23:$AF$35,MATCH(LMP_BY_NODE!CU$1,DA_LMP_Basis!$C$23:$C$35,0),MATCH(LMP_BY_NODE!$A36,DA_LMP_Basis!$C$23:$AF$23,0)))</f>
        <v>181.5708002324898</v>
      </c>
      <c r="CV36" s="30">
        <f>ENERGY_PRICING!CX$20*(1+INDEX(DA_LMP_Basis!$C$23:$AF$35,MATCH(LMP_BY_NODE!CV$1,DA_LMP_Basis!$C$23:$C$35,0),MATCH(LMP_BY_NODE!$A36,DA_LMP_Basis!$C$23:$AF$23,0)))</f>
        <v>162.01726138232428</v>
      </c>
      <c r="CW36" s="30">
        <f>ENERGY_PRICING!CY$20*(1+INDEX(DA_LMP_Basis!$C$23:$AF$35,MATCH(LMP_BY_NODE!CW$1,DA_LMP_Basis!$C$23:$C$35,0),MATCH(LMP_BY_NODE!$A36,DA_LMP_Basis!$C$23:$AF$23,0)))</f>
        <v>90.993291249662249</v>
      </c>
      <c r="CX36" s="30">
        <f>ENERGY_PRICING!CZ$20*(1+INDEX(DA_LMP_Basis!$C$23:$AF$35,MATCH(LMP_BY_NODE!CX$1,DA_LMP_Basis!$C$23:$C$35,0),MATCH(LMP_BY_NODE!$A36,DA_LMP_Basis!$C$23:$AF$23,0)))</f>
        <v>51.146469903964388</v>
      </c>
      <c r="CY36" s="30">
        <f>ENERGY_PRICING!DA$20*(1+INDEX(DA_LMP_Basis!$C$23:$AF$35,MATCH(LMP_BY_NODE!CY$1,DA_LMP_Basis!$C$23:$C$35,0),MATCH(LMP_BY_NODE!$A36,DA_LMP_Basis!$C$23:$AF$23,0)))</f>
        <v>35.540854575996846</v>
      </c>
      <c r="CZ36" s="30">
        <f>ENERGY_PRICING!DB$20*(1+INDEX(DA_LMP_Basis!$C$23:$AF$35,MATCH(LMP_BY_NODE!CZ$1,DA_LMP_Basis!$C$23:$C$35,0),MATCH(LMP_BY_NODE!$A36,DA_LMP_Basis!$C$23:$AF$23,0)))</f>
        <v>36.442125341375196</v>
      </c>
      <c r="DA36" s="30">
        <f>ENERGY_PRICING!DC$20*(1+INDEX(DA_LMP_Basis!$C$23:$AF$35,MATCH(LMP_BY_NODE!DA$1,DA_LMP_Basis!$C$23:$C$35,0),MATCH(LMP_BY_NODE!$A36,DA_LMP_Basis!$C$23:$AF$23,0)))</f>
        <v>46.939113718005672</v>
      </c>
      <c r="DB36" s="30">
        <f>ENERGY_PRICING!DD$20*(1+INDEX(DA_LMP_Basis!$C$23:$AF$35,MATCH(LMP_BY_NODE!DB$1,DA_LMP_Basis!$C$23:$C$35,0),MATCH(LMP_BY_NODE!$A36,DA_LMP_Basis!$C$23:$AF$23,0)))</f>
        <v>47.763520214662336</v>
      </c>
      <c r="DC36" s="30">
        <f>ENERGY_PRICING!DE$20*(1+INDEX(DA_LMP_Basis!$C$23:$AF$35,MATCH(LMP_BY_NODE!DC$1,DA_LMP_Basis!$C$23:$C$35,0),MATCH(LMP_BY_NODE!$A36,DA_LMP_Basis!$C$23:$AF$23,0)))</f>
        <v>37.519235441888874</v>
      </c>
      <c r="DD36" s="30">
        <f>ENERGY_PRICING!DF$20*(1+INDEX(DA_LMP_Basis!$C$23:$AF$35,MATCH(LMP_BY_NODE!DD$1,DA_LMP_Basis!$C$23:$C$35,0),MATCH(LMP_BY_NODE!$A36,DA_LMP_Basis!$C$23:$AF$23,0)))</f>
        <v>37.583077195815697</v>
      </c>
      <c r="DE36" s="30">
        <f>ENERGY_PRICING!DG$20*(1+INDEX(DA_LMP_Basis!$C$23:$AF$35,MATCH(LMP_BY_NODE!DE$1,DA_LMP_Basis!$C$23:$C$35,0),MATCH(LMP_BY_NODE!$A36,DA_LMP_Basis!$C$23:$AF$23,0)))</f>
        <v>62.859214294757187</v>
      </c>
      <c r="DF36" s="30">
        <f>ENERGY_PRICING!DH$20*(1+INDEX(DA_LMP_Basis!$C$23:$AF$35,MATCH(LMP_BY_NODE!DF$1,DA_LMP_Basis!$C$23:$C$35,0),MATCH(LMP_BY_NODE!$A36,DA_LMP_Basis!$C$23:$AF$23,0)))</f>
        <v>99.79946437831164</v>
      </c>
      <c r="DG36" s="30">
        <f>ENERGY_PRICING!DI$20*(1+INDEX(DA_LMP_Basis!$C$23:$AF$35,MATCH(LMP_BY_NODE!DG$1,DA_LMP_Basis!$C$23:$C$35,0),MATCH(LMP_BY_NODE!$A36,DA_LMP_Basis!$C$23:$AF$23,0)))</f>
        <v>183.87447365061726</v>
      </c>
      <c r="DH36" s="30">
        <f>ENERGY_PRICING!DJ$20*(1+INDEX(DA_LMP_Basis!$C$23:$AF$35,MATCH(LMP_BY_NODE!DH$1,DA_LMP_Basis!$C$23:$C$35,0),MATCH(LMP_BY_NODE!$A36,DA_LMP_Basis!$C$23:$AF$23,0)))</f>
        <v>164.11969919471113</v>
      </c>
      <c r="DI36" s="30">
        <f>ENERGY_PRICING!DK$20*(1+INDEX(DA_LMP_Basis!$C$23:$AF$35,MATCH(LMP_BY_NODE!DI$1,DA_LMP_Basis!$C$23:$C$35,0),MATCH(LMP_BY_NODE!$A36,DA_LMP_Basis!$C$23:$AF$23,0)))</f>
        <v>93.447221586539897</v>
      </c>
      <c r="DJ36" s="30">
        <f>ENERGY_PRICING!DL$20*(1+INDEX(DA_LMP_Basis!$C$23:$AF$35,MATCH(LMP_BY_NODE!DJ$1,DA_LMP_Basis!$C$23:$C$35,0),MATCH(LMP_BY_NODE!$A36,DA_LMP_Basis!$C$23:$AF$23,0)))</f>
        <v>54.862376235520678</v>
      </c>
      <c r="DK36" s="30">
        <f>ENERGY_PRICING!DM$20*(1+INDEX(DA_LMP_Basis!$C$23:$AF$35,MATCH(LMP_BY_NODE!DK$1,DA_LMP_Basis!$C$23:$C$35,0),MATCH(LMP_BY_NODE!$A36,DA_LMP_Basis!$C$23:$AF$23,0)))</f>
        <v>38.369858642702951</v>
      </c>
      <c r="DL36" s="30">
        <f>ENERGY_PRICING!DN$20*(1+INDEX(DA_LMP_Basis!$C$23:$AF$35,MATCH(LMP_BY_NODE!DL$1,DA_LMP_Basis!$C$23:$C$35,0),MATCH(LMP_BY_NODE!$A36,DA_LMP_Basis!$C$23:$AF$23,0)))</f>
        <v>39.504449150486138</v>
      </c>
      <c r="DM36" s="30">
        <f>ENERGY_PRICING!DO$20*(1+INDEX(DA_LMP_Basis!$C$23:$AF$35,MATCH(LMP_BY_NODE!DM$1,DA_LMP_Basis!$C$23:$C$35,0),MATCH(LMP_BY_NODE!$A36,DA_LMP_Basis!$C$23:$AF$23,0)))</f>
        <v>50.86355202031141</v>
      </c>
      <c r="DN36" s="30">
        <f>ENERGY_PRICING!DP$20*(1+INDEX(DA_LMP_Basis!$C$23:$AF$35,MATCH(LMP_BY_NODE!DN$1,DA_LMP_Basis!$C$23:$C$35,0),MATCH(LMP_BY_NODE!$A36,DA_LMP_Basis!$C$23:$AF$23,0)))</f>
        <v>51.756884667802233</v>
      </c>
      <c r="DO36" s="30">
        <f>ENERGY_PRICING!DQ$20*(1+INDEX(DA_LMP_Basis!$C$23:$AF$35,MATCH(LMP_BY_NODE!DO$1,DA_LMP_Basis!$C$23:$C$35,0),MATCH(LMP_BY_NODE!$A36,DA_LMP_Basis!$C$23:$AF$23,0)))</f>
        <v>40.208867610791742</v>
      </c>
      <c r="DP36" s="30">
        <f>ENERGY_PRICING!DR$20*(1+INDEX(DA_LMP_Basis!$C$23:$AF$35,MATCH(LMP_BY_NODE!DP$1,DA_LMP_Basis!$C$23:$C$35,0),MATCH(LMP_BY_NODE!$A36,DA_LMP_Basis!$C$23:$AF$23,0)))</f>
        <v>40.277285972771963</v>
      </c>
      <c r="DQ36" s="30">
        <f>ENERGY_PRICING!DS$20*(1+INDEX(DA_LMP_Basis!$C$23:$AF$35,MATCH(LMP_BY_NODE!DQ$1,DA_LMP_Basis!$C$23:$C$35,0),MATCH(LMP_BY_NODE!$A36,DA_LMP_Basis!$C$23:$AF$23,0)))</f>
        <v>64.35338993270598</v>
      </c>
      <c r="DR36" s="30">
        <f>ENERGY_PRICING!DT$20*(1+INDEX(DA_LMP_Basis!$C$23:$AF$35,MATCH(LMP_BY_NODE!DR$1,DA_LMP_Basis!$C$23:$C$35,0),MATCH(LMP_BY_NODE!$A36,DA_LMP_Basis!$C$23:$AF$23,0)))</f>
        <v>101.91973946859869</v>
      </c>
      <c r="DS36" s="30">
        <f>ENERGY_PRICING!DU$20*(1+INDEX(DA_LMP_Basis!$C$23:$AF$35,MATCH(LMP_BY_NODE!DS$1,DA_LMP_Basis!$C$23:$C$35,0),MATCH(LMP_BY_NODE!$A36,DA_LMP_Basis!$C$23:$AF$23,0)))</f>
        <v>186.53332085394081</v>
      </c>
      <c r="DT36" s="30">
        <f>ENERGY_PRICING!DV$20*(1+INDEX(DA_LMP_Basis!$C$23:$AF$35,MATCH(LMP_BY_NODE!DT$1,DA_LMP_Basis!$C$23:$C$35,0),MATCH(LMP_BY_NODE!$A36,DA_LMP_Basis!$C$23:$AF$23,0)))</f>
        <v>166.54628486160235</v>
      </c>
      <c r="DU36" s="30">
        <f>ENERGY_PRICING!DW$20*(1+INDEX(DA_LMP_Basis!$C$23:$AF$35,MATCH(LMP_BY_NODE!DU$1,DA_LMP_Basis!$C$23:$C$35,0),MATCH(LMP_BY_NODE!$A36,DA_LMP_Basis!$C$23:$AF$23,0)))</f>
        <v>96.279491891009343</v>
      </c>
      <c r="DV36" s="30">
        <f>ENERGY_PRICING!DX$20*(1+INDEX(DA_LMP_Basis!$C$23:$AF$35,MATCH(LMP_BY_NODE!DV$1,DA_LMP_Basis!$C$23:$C$35,0),MATCH(LMP_BY_NODE!$A36,DA_LMP_Basis!$C$23:$AF$23,0)))</f>
        <v>59.151190387615991</v>
      </c>
      <c r="DW36" s="30">
        <f>ENERGY_PRICING!DY$20*(1+INDEX(DA_LMP_Basis!$C$23:$AF$35,MATCH(LMP_BY_NODE!DW$1,DA_LMP_Basis!$C$23:$C$35,0),MATCH(LMP_BY_NODE!$A36,DA_LMP_Basis!$C$23:$AF$23,0)))</f>
        <v>41.635030472947321</v>
      </c>
      <c r="DX36" s="30">
        <f>ENERGY_PRICING!DZ$20*(1+INDEX(DA_LMP_Basis!$C$23:$AF$35,MATCH(LMP_BY_NODE!DX$1,DA_LMP_Basis!$C$23:$C$35,0),MATCH(LMP_BY_NODE!$A36,DA_LMP_Basis!$C$23:$AF$23,0)))</f>
        <v>43.038913294342215</v>
      </c>
      <c r="DY36" s="30">
        <f>ENERGY_PRICING!EA$20*(1+INDEX(DA_LMP_Basis!$C$23:$AF$35,MATCH(LMP_BY_NODE!DY$1,DA_LMP_Basis!$C$23:$C$35,0),MATCH(LMP_BY_NODE!$A36,DA_LMP_Basis!$C$23:$AF$23,0)))</f>
        <v>55.393049006556637</v>
      </c>
      <c r="DZ36" s="30">
        <f>ENERGY_PRICING!EB$20*(1+INDEX(DA_LMP_Basis!$C$23:$AF$35,MATCH(LMP_BY_NODE!DZ$1,DA_LMP_Basis!$C$23:$C$35,0),MATCH(LMP_BY_NODE!$A36,DA_LMP_Basis!$C$23:$AF$23,0)))</f>
        <v>56.365934641870815</v>
      </c>
      <c r="EA36" s="30">
        <f>ENERGY_PRICING!EC$20*(1+INDEX(DA_LMP_Basis!$C$23:$AF$35,MATCH(LMP_BY_NODE!EA$1,DA_LMP_Basis!$C$23:$C$35,0),MATCH(LMP_BY_NODE!$A36,DA_LMP_Basis!$C$23:$AF$23,0)))</f>
        <v>43.313179582264461</v>
      </c>
      <c r="EB36" s="30">
        <f>ENERGY_PRICING!ED$20*(1+INDEX(DA_LMP_Basis!$C$23:$AF$35,MATCH(LMP_BY_NODE!EB$1,DA_LMP_Basis!$C$23:$C$35,0),MATCH(LMP_BY_NODE!$A36,DA_LMP_Basis!$C$23:$AF$23,0)))</f>
        <v>43.386880160650769</v>
      </c>
      <c r="EC36" s="30">
        <f>ENERGY_PRICING!EE$20*(1+INDEX(DA_LMP_Basis!$C$23:$AF$35,MATCH(LMP_BY_NODE!EC$1,DA_LMP_Basis!$C$23:$C$35,0),MATCH(LMP_BY_NODE!$A36,DA_LMP_Basis!$C$23:$AF$23,0)))</f>
        <v>66.077933301124801</v>
      </c>
      <c r="ED36" s="30">
        <f>ENERGY_PRICING!EF$20*(1+INDEX(DA_LMP_Basis!$C$23:$AF$35,MATCH(LMP_BY_NODE!ED$1,DA_LMP_Basis!$C$23:$C$35,0),MATCH(LMP_BY_NODE!$A36,DA_LMP_Basis!$C$23:$AF$23,0)))</f>
        <v>104.36691251392939</v>
      </c>
      <c r="EE36" s="30">
        <f>ENERGY_PRICING!EG$20*(1+INDEX(DA_LMP_Basis!$C$23:$AF$35,MATCH(LMP_BY_NODE!EE$1,DA_LMP_Basis!$C$23:$C$35,0),MATCH(LMP_BY_NODE!$A36,DA_LMP_Basis!$C$23:$AF$23,0)))</f>
        <v>187.81011093519973</v>
      </c>
      <c r="EF36" s="30">
        <f>ENERGY_PRICING!EH$20*(1+INDEX(DA_LMP_Basis!$C$23:$AF$35,MATCH(LMP_BY_NODE!EF$1,DA_LMP_Basis!$C$23:$C$35,0),MATCH(LMP_BY_NODE!$A36,DA_LMP_Basis!$C$23:$AF$23,0)))</f>
        <v>167.71154193502088</v>
      </c>
      <c r="EG36" s="30">
        <f>ENERGY_PRICING!EI$20*(1+INDEX(DA_LMP_Basis!$C$23:$AF$35,MATCH(LMP_BY_NODE!EG$1,DA_LMP_Basis!$C$23:$C$35,0),MATCH(LMP_BY_NODE!$A36,DA_LMP_Basis!$C$23:$AF$23,0)))</f>
        <v>97.639560505584342</v>
      </c>
      <c r="EH36" s="30">
        <f>ENERGY_PRICING!EJ$20*(1+INDEX(DA_LMP_Basis!$C$23:$AF$35,MATCH(LMP_BY_NODE!EH$1,DA_LMP_Basis!$C$23:$C$35,0),MATCH(LMP_BY_NODE!$A36,DA_LMP_Basis!$C$23:$AF$23,0)))</f>
        <v>61.210697742124182</v>
      </c>
      <c r="EI36" s="30">
        <f>ENERGY_PRICING!EK$20*(1+INDEX(DA_LMP_Basis!$C$23:$AF$35,MATCH(LMP_BY_NODE!EI$1,DA_LMP_Basis!$C$23:$C$35,0),MATCH(LMP_BY_NODE!$A36,DA_LMP_Basis!$C$23:$AF$23,0)))</f>
        <v>43.202980297687553</v>
      </c>
      <c r="EJ36" s="30">
        <f>ENERGY_PRICING!EL$20*(1+INDEX(DA_LMP_Basis!$C$23:$AF$35,MATCH(LMP_BY_NODE!EJ$1,DA_LMP_Basis!$C$23:$C$35,0),MATCH(LMP_BY_NODE!$A36,DA_LMP_Basis!$C$23:$AF$23,0)))</f>
        <v>44.736178468437195</v>
      </c>
      <c r="EK36" s="30">
        <f>ENERGY_PRICING!EM$20*(1+INDEX(DA_LMP_Basis!$C$23:$AF$35,MATCH(LMP_BY_NODE!EK$1,DA_LMP_Basis!$C$23:$C$35,0),MATCH(LMP_BY_NODE!$A36,DA_LMP_Basis!$C$23:$AF$23,0)))</f>
        <v>57.568133312981359</v>
      </c>
      <c r="EL36" s="30">
        <f>ENERGY_PRICING!EN$20*(1+INDEX(DA_LMP_Basis!$C$23:$AF$35,MATCH(LMP_BY_NODE!EL$1,DA_LMP_Basis!$C$23:$C$35,0),MATCH(LMP_BY_NODE!$A36,DA_LMP_Basis!$C$23:$AF$23,0)))</f>
        <v>58.579220641743881</v>
      </c>
      <c r="EM36" s="30">
        <f>ENERGY_PRICING!EO$20*(1+INDEX(DA_LMP_Basis!$C$23:$AF$35,MATCH(LMP_BY_NODE!EM$1,DA_LMP_Basis!$C$23:$C$35,0),MATCH(LMP_BY_NODE!$A36,DA_LMP_Basis!$C$23:$AF$23,0)))</f>
        <v>44.803883797743786</v>
      </c>
      <c r="EN36" s="30">
        <f>ENERGY_PRICING!EP$20*(1+INDEX(DA_LMP_Basis!$C$23:$AF$35,MATCH(LMP_BY_NODE!EN$1,DA_LMP_Basis!$C$23:$C$35,0),MATCH(LMP_BY_NODE!$A36,DA_LMP_Basis!$C$23:$AF$23,0)))</f>
        <v>44.880120919601232</v>
      </c>
      <c r="EO36" s="30">
        <f>ENERGY_PRICING!EQ$20*(1+INDEX(DA_LMP_Basis!$C$23:$AF$35,MATCH(LMP_BY_NODE!EO$1,DA_LMP_Basis!$C$23:$C$35,0),MATCH(LMP_BY_NODE!$A36,DA_LMP_Basis!$C$23:$AF$23,0)))</f>
        <v>66.906066585634605</v>
      </c>
      <c r="EP36" s="30">
        <f>ENERGY_PRICING!ER$20*(1+INDEX(DA_LMP_Basis!$C$23:$AF$35,MATCH(LMP_BY_NODE!EP$1,DA_LMP_Basis!$C$23:$C$35,0),MATCH(LMP_BY_NODE!$A36,DA_LMP_Basis!$C$23:$AF$23,0)))</f>
        <v>105.5420557367129</v>
      </c>
      <c r="EQ36" s="30">
        <f>ENERGY_PRICING!ES$20*(1+INDEX(DA_LMP_Basis!$C$23:$AF$35,MATCH(LMP_BY_NODE!EQ$1,DA_LMP_Basis!$C$23:$C$35,0),MATCH(LMP_BY_NODE!$A36,DA_LMP_Basis!$C$23:$AF$23,0)))</f>
        <v>189.81977767134012</v>
      </c>
      <c r="ER36" s="30">
        <f>ENERGY_PRICING!ET$20*(1+INDEX(DA_LMP_Basis!$C$23:$AF$35,MATCH(LMP_BY_NODE!ER$1,DA_LMP_Basis!$C$23:$C$35,0),MATCH(LMP_BY_NODE!$A36,DA_LMP_Basis!$C$23:$AF$23,0)))</f>
        <v>169.54565579122539</v>
      </c>
      <c r="ES36" s="30">
        <f>ENERGY_PRICING!EU$20*(1+INDEX(DA_LMP_Basis!$C$23:$AF$35,MATCH(LMP_BY_NODE!ES$1,DA_LMP_Basis!$C$23:$C$35,0),MATCH(LMP_BY_NODE!$A36,DA_LMP_Basis!$C$23:$AF$23,0)))</f>
        <v>99.780307597608143</v>
      </c>
      <c r="ET36" s="30">
        <f>ENERGY_PRICING!EV$20*(1+INDEX(DA_LMP_Basis!$C$23:$AF$35,MATCH(LMP_BY_NODE!ET$1,DA_LMP_Basis!$C$23:$C$35,0),MATCH(LMP_BY_NODE!$A36,DA_LMP_Basis!$C$23:$AF$23,0)))</f>
        <v>64.452360944199242</v>
      </c>
      <c r="EU36" s="30">
        <f>ENERGY_PRICING!EW$20*(1+INDEX(DA_LMP_Basis!$C$23:$AF$35,MATCH(LMP_BY_NODE!EU$1,DA_LMP_Basis!$C$23:$C$35,0),MATCH(LMP_BY_NODE!$A36,DA_LMP_Basis!$C$23:$AF$23,0)))</f>
        <v>45.670932275831468</v>
      </c>
      <c r="EV36" s="30">
        <f>ENERGY_PRICING!EX$20*(1+INDEX(DA_LMP_Basis!$C$23:$AF$35,MATCH(LMP_BY_NODE!EV$1,DA_LMP_Basis!$C$23:$C$35,0),MATCH(LMP_BY_NODE!$A36,DA_LMP_Basis!$C$23:$AF$23,0)))</f>
        <v>47.407672720197759</v>
      </c>
      <c r="EW36" s="30">
        <f>ENERGY_PRICING!EY$20*(1+INDEX(DA_LMP_Basis!$C$23:$AF$35,MATCH(LMP_BY_NODE!EW$1,DA_LMP_Basis!$C$23:$C$35,0),MATCH(LMP_BY_NODE!$A36,DA_LMP_Basis!$C$23:$AF$23,0)))</f>
        <v>60.991714560270324</v>
      </c>
      <c r="EX36" s="30">
        <f>ENERGY_PRICING!EZ$20*(1+INDEX(DA_LMP_Basis!$C$23:$AF$35,MATCH(LMP_BY_NODE!EX$1,DA_LMP_Basis!$C$23:$C$35,0),MATCH(LMP_BY_NODE!$A36,DA_LMP_Basis!$C$23:$AF$23,0)))</f>
        <v>62.06293132903577</v>
      </c>
      <c r="EY36" s="30">
        <f>ENERGY_PRICING!FA$20*(1+INDEX(DA_LMP_Basis!$C$23:$AF$35,MATCH(LMP_BY_NODE!EY$1,DA_LMP_Basis!$C$23:$C$35,0),MATCH(LMP_BY_NODE!$A36,DA_LMP_Basis!$C$23:$AF$23,0)))</f>
        <v>47.150251238442479</v>
      </c>
      <c r="EZ36" s="30">
        <f>ENERGY_PRICING!FB$20*(1+INDEX(DA_LMP_Basis!$C$23:$AF$35,MATCH(LMP_BY_NODE!EZ$1,DA_LMP_Basis!$C$23:$C$35,0),MATCH(LMP_BY_NODE!$A36,DA_LMP_Basis!$C$23:$AF$23,0)))</f>
        <v>47.230480878031344</v>
      </c>
      <c r="FA36" s="30">
        <f>ENERGY_PRICING!FC$20*(1+INDEX(DA_LMP_Basis!$C$23:$AF$35,MATCH(LMP_BY_NODE!FA$1,DA_LMP_Basis!$C$23:$C$35,0),MATCH(LMP_BY_NODE!$A36,DA_LMP_Basis!$C$23:$AF$23,0)))</f>
        <v>68.209547822995916</v>
      </c>
      <c r="FB36" s="30">
        <f>ENERGY_PRICING!FD$20*(1+INDEX(DA_LMP_Basis!$C$23:$AF$35,MATCH(LMP_BY_NODE!FB$1,DA_LMP_Basis!$C$23:$C$35,0),MATCH(LMP_BY_NODE!$A36,DA_LMP_Basis!$C$23:$AF$23,0)))</f>
        <v>107.39173038542269</v>
      </c>
      <c r="FC36" s="30">
        <f>ENERGY_PRICING!FE$20*(1+INDEX(DA_LMP_Basis!$C$23:$AF$35,MATCH(LMP_BY_NODE!FC$1,DA_LMP_Basis!$C$23:$C$35,0),MATCH(LMP_BY_NODE!$A36,DA_LMP_Basis!$C$23:$AF$23,0)))</f>
        <v>191.27957929952007</v>
      </c>
      <c r="FD36" s="30">
        <f>ENERGY_PRICING!FF$20*(1+INDEX(DA_LMP_Basis!$C$23:$AF$35,MATCH(LMP_BY_NODE!FD$1,DA_LMP_Basis!$C$23:$C$35,0),MATCH(LMP_BY_NODE!$A36,DA_LMP_Basis!$C$23:$AF$23,0)))</f>
        <v>170.87793757974563</v>
      </c>
      <c r="FE36" s="30">
        <f>ENERGY_PRICING!FG$20*(1+INDEX(DA_LMP_Basis!$C$23:$AF$35,MATCH(LMP_BY_NODE!FE$1,DA_LMP_Basis!$C$23:$C$35,0),MATCH(LMP_BY_NODE!$A36,DA_LMP_Basis!$C$23:$AF$23,0)))</f>
        <v>101.33532467295643</v>
      </c>
      <c r="FF36" s="30">
        <f>ENERGY_PRICING!FH$20*(1+INDEX(DA_LMP_Basis!$C$23:$AF$35,MATCH(LMP_BY_NODE!FF$1,DA_LMP_Basis!$C$23:$C$35,0),MATCH(LMP_BY_NODE!$A36,DA_LMP_Basis!$C$23:$AF$23,0)))</f>
        <v>66.80707236739191</v>
      </c>
      <c r="FG36" s="30">
        <f>ENERGY_PRICING!FI$20*(1+INDEX(DA_LMP_Basis!$C$23:$AF$35,MATCH(LMP_BY_NODE!FG$1,DA_LMP_Basis!$C$23:$C$35,0),MATCH(LMP_BY_NODE!$A36,DA_LMP_Basis!$C$23:$AF$23,0)))</f>
        <v>47.463627677101556</v>
      </c>
      <c r="FH36" s="30">
        <f>ENERGY_PRICING!FJ$20*(1+INDEX(DA_LMP_Basis!$C$23:$AF$35,MATCH(LMP_BY_NODE!FH$1,DA_LMP_Basis!$C$23:$C$35,0),MATCH(LMP_BY_NODE!$A36,DA_LMP_Basis!$C$23:$AF$23,0)))</f>
        <v>49.348219174125283</v>
      </c>
      <c r="FI36" s="30">
        <f>ENERGY_PRICING!FK$20*(1+INDEX(DA_LMP_Basis!$C$23:$AF$35,MATCH(LMP_BY_NODE!FI$1,DA_LMP_Basis!$C$23:$C$35,0),MATCH(LMP_BY_NODE!$A36,DA_LMP_Basis!$C$23:$AF$23,0)))</f>
        <v>63.478569414919967</v>
      </c>
      <c r="FJ36" s="30">
        <f>ENERGY_PRICING!FL$20*(1+INDEX(DA_LMP_Basis!$C$23:$AF$35,MATCH(LMP_BY_NODE!FJ$1,DA_LMP_Basis!$C$23:$C$35,0),MATCH(LMP_BY_NODE!$A36,DA_LMP_Basis!$C$23:$AF$23,0)))</f>
        <v>64.59346360185593</v>
      </c>
      <c r="FK36" s="30">
        <f>ENERGY_PRICING!FM$20*(1+INDEX(DA_LMP_Basis!$C$23:$AF$35,MATCH(LMP_BY_NODE!FK$1,DA_LMP_Basis!$C$23:$C$35,0),MATCH(LMP_BY_NODE!$A36,DA_LMP_Basis!$C$23:$AF$23,0)))</f>
        <v>48.854628859190939</v>
      </c>
      <c r="FL36" s="30">
        <f>ENERGY_PRICING!FN$20*(1+INDEX(DA_LMP_Basis!$C$23:$AF$35,MATCH(LMP_BY_NODE!FL$1,DA_LMP_Basis!$C$23:$C$35,0),MATCH(LMP_BY_NODE!$A36,DA_LMP_Basis!$C$23:$AF$23,0)))</f>
        <v>48.937758623352721</v>
      </c>
      <c r="FM36" s="30">
        <f>ENERGY_PRICING!FO$20*(1+INDEX(DA_LMP_Basis!$C$23:$AF$35,MATCH(LMP_BY_NODE!FM$1,DA_LMP_Basis!$C$23:$C$35,0),MATCH(LMP_BY_NODE!$A36,DA_LMP_Basis!$C$23:$AF$23,0)))</f>
        <v>69.156383434285587</v>
      </c>
      <c r="FN36" s="30">
        <f>ENERGY_PRICING!FP$20*(1+INDEX(DA_LMP_Basis!$C$23:$AF$35,MATCH(LMP_BY_NODE!FN$1,DA_LMP_Basis!$C$23:$C$35,0),MATCH(LMP_BY_NODE!$A36,DA_LMP_Basis!$C$23:$AF$23,0)))</f>
        <v>108.73531537652197</v>
      </c>
      <c r="FO36" s="30">
        <f>ENERGY_PRICING!FQ$20*(1+INDEX(DA_LMP_Basis!$C$23:$AF$35,MATCH(LMP_BY_NODE!FO$1,DA_LMP_Basis!$C$23:$C$35,0),MATCH(LMP_BY_NODE!$A36,DA_LMP_Basis!$C$23:$AF$23,0)))</f>
        <v>191.56889064773591</v>
      </c>
      <c r="FP36" s="30">
        <f>ENERGY_PRICING!FR$20*(1+INDEX(DA_LMP_Basis!$C$23:$AF$35,MATCH(LMP_BY_NODE!FP$1,DA_LMP_Basis!$C$23:$C$35,0),MATCH(LMP_BY_NODE!$A36,DA_LMP_Basis!$C$23:$AF$23,0)))</f>
        <v>171.14197635939871</v>
      </c>
      <c r="FQ36" s="30">
        <f>ENERGY_PRICING!FS$20*(1+INDEX(DA_LMP_Basis!$C$23:$AF$35,MATCH(LMP_BY_NODE!FQ$1,DA_LMP_Basis!$C$23:$C$35,0),MATCH(LMP_BY_NODE!$A36,DA_LMP_Basis!$C$23:$AF$23,0)))</f>
        <v>101.64350633126068</v>
      </c>
      <c r="FR36" s="30">
        <f>ENERGY_PRICING!FT$20*(1+INDEX(DA_LMP_Basis!$C$23:$AF$35,MATCH(LMP_BY_NODE!FR$1,DA_LMP_Basis!$C$23:$C$35,0),MATCH(LMP_BY_NODE!$A36,DA_LMP_Basis!$C$23:$AF$23,0)))</f>
        <v>67.273741758186205</v>
      </c>
      <c r="FS36" s="30">
        <f>ENERGY_PRICING!FU$20*(1+INDEX(DA_LMP_Basis!$C$23:$AF$35,MATCH(LMP_BY_NODE!FS$1,DA_LMP_Basis!$C$23:$C$35,0),MATCH(LMP_BY_NODE!$A36,DA_LMP_Basis!$C$23:$AF$23,0)))</f>
        <v>47.818913706018051</v>
      </c>
      <c r="FT36" s="30">
        <f>ENERGY_PRICING!FV$20*(1+INDEX(DA_LMP_Basis!$C$23:$AF$35,MATCH(LMP_BY_NODE!FT$1,DA_LMP_Basis!$C$23:$C$35,0),MATCH(LMP_BY_NODE!$A36,DA_LMP_Basis!$C$23:$AF$23,0)))</f>
        <v>49.732807120887159</v>
      </c>
      <c r="FU36" s="30">
        <f>ENERGY_PRICING!FW$20*(1+INDEX(DA_LMP_Basis!$C$23:$AF$35,MATCH(LMP_BY_NODE!FU$1,DA_LMP_Basis!$C$23:$C$35,0),MATCH(LMP_BY_NODE!$A36,DA_LMP_Basis!$C$23:$AF$23,0)))</f>
        <v>63.971427702599094</v>
      </c>
      <c r="FV36" s="30">
        <f>ENERGY_PRICING!FX$20*(1+INDEX(DA_LMP_Basis!$C$23:$AF$35,MATCH(LMP_BY_NODE!FV$1,DA_LMP_Basis!$C$23:$C$35,0),MATCH(LMP_BY_NODE!$A36,DA_LMP_Basis!$C$23:$AF$23,0)))</f>
        <v>65.094978115486299</v>
      </c>
      <c r="FW36" s="30">
        <f>ENERGY_PRICING!FY$20*(1+INDEX(DA_LMP_Basis!$C$23:$AF$35,MATCH(LMP_BY_NODE!FW$1,DA_LMP_Basis!$C$23:$C$35,0),MATCH(LMP_BY_NODE!$A36,DA_LMP_Basis!$C$23:$AF$23,0)))</f>
        <v>49.192411594741472</v>
      </c>
      <c r="FX36" s="30">
        <f>ENERGY_PRICING!FZ$20*(1+INDEX(DA_LMP_Basis!$C$23:$AF$35,MATCH(LMP_BY_NODE!FX$1,DA_LMP_Basis!$C$23:$C$35,0),MATCH(LMP_BY_NODE!$A36,DA_LMP_Basis!$C$23:$AF$23,0)))</f>
        <v>49.276116121209306</v>
      </c>
      <c r="FY36" s="30">
        <f>ENERGY_PRICING!GA$20*(1+INDEX(DA_LMP_Basis!$C$23:$AF$35,MATCH(LMP_BY_NODE!FY$1,DA_LMP_Basis!$C$23:$C$35,0),MATCH(LMP_BY_NODE!$A36,DA_LMP_Basis!$C$23:$AF$23,0)))</f>
        <v>69.344032414772457</v>
      </c>
      <c r="FZ36" s="30">
        <f>ENERGY_PRICING!GB$20*(1+INDEX(DA_LMP_Basis!$C$23:$AF$35,MATCH(LMP_BY_NODE!FZ$1,DA_LMP_Basis!$C$23:$C$35,0),MATCH(LMP_BY_NODE!$A36,DA_LMP_Basis!$C$23:$AF$23,0)))</f>
        <v>109.00159428573389</v>
      </c>
      <c r="GA36" s="30">
        <f>ENERGY_PRICING!GC$20*(1+INDEX(DA_LMP_Basis!$C$23:$AF$35,MATCH(LMP_BY_NODE!GA$1,DA_LMP_Basis!$C$23:$C$35,0),MATCH(LMP_BY_NODE!$A36,DA_LMP_Basis!$C$23:$AF$23,0)))</f>
        <v>192.46629563088368</v>
      </c>
      <c r="GB36" s="30">
        <f>ENERGY_PRICING!GD$20*(1+INDEX(DA_LMP_Basis!$C$23:$AF$35,MATCH(LMP_BY_NODE!GB$1,DA_LMP_Basis!$C$23:$C$35,0),MATCH(LMP_BY_NODE!$A36,DA_LMP_Basis!$C$23:$AF$23,0)))</f>
        <v>171.96098922587001</v>
      </c>
      <c r="GC36" s="30">
        <f>ENERGY_PRICING!GE$20*(1+INDEX(DA_LMP_Basis!$C$23:$AF$35,MATCH(LMP_BY_NODE!GC$1,DA_LMP_Basis!$C$23:$C$35,0),MATCH(LMP_BY_NODE!$A36,DA_LMP_Basis!$C$23:$AF$23,0)))</f>
        <v>102.59944448433511</v>
      </c>
      <c r="GD36" s="30">
        <f>ENERGY_PRICING!GF$20*(1+INDEX(DA_LMP_Basis!$C$23:$AF$35,MATCH(LMP_BY_NODE!GD$1,DA_LMP_Basis!$C$23:$C$35,0),MATCH(LMP_BY_NODE!$A36,DA_LMP_Basis!$C$23:$AF$23,0)))</f>
        <v>68.721287591987334</v>
      </c>
      <c r="GE36" s="30">
        <f>ENERGY_PRICING!GG$20*(1+INDEX(DA_LMP_Basis!$C$23:$AF$35,MATCH(LMP_BY_NODE!GE$1,DA_LMP_Basis!$C$23:$C$35,0),MATCH(LMP_BY_NODE!$A36,DA_LMP_Basis!$C$23:$AF$23,0)))</f>
        <v>48.920963296393971</v>
      </c>
      <c r="GF36" s="30">
        <f>ENERGY_PRICING!GH$20*(1+INDEX(DA_LMP_Basis!$C$23:$AF$35,MATCH(LMP_BY_NODE!GF$1,DA_LMP_Basis!$C$23:$C$35,0),MATCH(LMP_BY_NODE!$A36,DA_LMP_Basis!$C$23:$AF$23,0)))</f>
        <v>50.925747328766953</v>
      </c>
      <c r="GG36" s="30">
        <f>ENERGY_PRICING!GI$20*(1+INDEX(DA_LMP_Basis!$C$23:$AF$35,MATCH(LMP_BY_NODE!GG$1,DA_LMP_Basis!$C$23:$C$35,0),MATCH(LMP_BY_NODE!$A36,DA_LMP_Basis!$C$23:$AF$23,0)))</f>
        <v>65.500207980581251</v>
      </c>
      <c r="GH36" s="30">
        <f>ENERGY_PRICING!GJ$20*(1+INDEX(DA_LMP_Basis!$C$23:$AF$35,MATCH(LMP_BY_NODE!GH$1,DA_LMP_Basis!$C$23:$C$35,0),MATCH(LMP_BY_NODE!$A36,DA_LMP_Basis!$C$23:$AF$23,0)))</f>
        <v>66.650608844900077</v>
      </c>
      <c r="GI36" s="30">
        <f>ENERGY_PRICING!GK$20*(1+INDEX(DA_LMP_Basis!$C$23:$AF$35,MATCH(LMP_BY_NODE!GI$1,DA_LMP_Basis!$C$23:$C$35,0),MATCH(LMP_BY_NODE!$A36,DA_LMP_Basis!$C$23:$AF$23,0)))</f>
        <v>50.240168317640965</v>
      </c>
      <c r="GJ36" s="30">
        <f>ENERGY_PRICING!GL$20*(1+INDEX(DA_LMP_Basis!$C$23:$AF$35,MATCH(LMP_BY_NODE!GJ$1,DA_LMP_Basis!$C$23:$C$35,0),MATCH(LMP_BY_NODE!$A36,DA_LMP_Basis!$C$23:$AF$23,0)))</f>
        <v>50.325655679662098</v>
      </c>
      <c r="GK36" s="30">
        <f>ENERGY_PRICING!GM$20*(1+INDEX(DA_LMP_Basis!$C$23:$AF$35,MATCH(LMP_BY_NODE!GK$1,DA_LMP_Basis!$C$23:$C$35,0),MATCH(LMP_BY_NODE!$A36,DA_LMP_Basis!$C$23:$AF$23,0)))</f>
        <v>69.92609437400759</v>
      </c>
      <c r="GL36" s="30">
        <f>ENERGY_PRICING!GN$20*(1+INDEX(DA_LMP_Basis!$C$23:$AF$35,MATCH(LMP_BY_NODE!GL$1,DA_LMP_Basis!$C$23:$C$35,0),MATCH(LMP_BY_NODE!$A36,DA_LMP_Basis!$C$23:$AF$23,0)))</f>
        <v>109.82755573352203</v>
      </c>
      <c r="GM36" s="30">
        <f>ENERGY_PRICING!GO$20*(1+INDEX(DA_LMP_Basis!$C$23:$AF$35,MATCH(LMP_BY_NODE!GM$1,DA_LMP_Basis!$C$23:$C$35,0),MATCH(LMP_BY_NODE!$A36,DA_LMP_Basis!$C$23:$AF$23,0)))</f>
        <v>193.72882935858357</v>
      </c>
      <c r="GN36" s="30">
        <f>ENERGY_PRICING!GP$20*(1+INDEX(DA_LMP_Basis!$C$23:$AF$35,MATCH(LMP_BY_NODE!GN$1,DA_LMP_Basis!$C$23:$C$35,0),MATCH(LMP_BY_NODE!$A36,DA_LMP_Basis!$C$23:$AF$23,0)))</f>
        <v>173.11323529844373</v>
      </c>
      <c r="GO36" s="30">
        <f>ENERGY_PRICING!GQ$20*(1+INDEX(DA_LMP_Basis!$C$23:$AF$35,MATCH(LMP_BY_NODE!GO$1,DA_LMP_Basis!$C$23:$C$35,0),MATCH(LMP_BY_NODE!$A36,DA_LMP_Basis!$C$23:$AF$23,0)))</f>
        <v>103.94432687580375</v>
      </c>
      <c r="GP36" s="30">
        <f>ENERGY_PRICING!GR$20*(1+INDEX(DA_LMP_Basis!$C$23:$AF$35,MATCH(LMP_BY_NODE!GP$1,DA_LMP_Basis!$C$23:$C$35,0),MATCH(LMP_BY_NODE!$A36,DA_LMP_Basis!$C$23:$AF$23,0)))</f>
        <v>70.757798946264657</v>
      </c>
      <c r="GQ36" s="30">
        <f>ENERGY_PRICING!GS$20*(1+INDEX(DA_LMP_Basis!$C$23:$AF$35,MATCH(LMP_BY_NODE!GQ$1,DA_LMP_Basis!$C$23:$C$35,0),MATCH(LMP_BY_NODE!$A36,DA_LMP_Basis!$C$23:$AF$23,0)))</f>
        <v>50.471405742754229</v>
      </c>
      <c r="GR36" s="30">
        <f>ENERGY_PRICING!GT$20*(1+INDEX(DA_LMP_Basis!$C$23:$AF$35,MATCH(LMP_BY_NODE!GR$1,DA_LMP_Basis!$C$23:$C$35,0),MATCH(LMP_BY_NODE!$A36,DA_LMP_Basis!$C$23:$AF$23,0)))</f>
        <v>52.604061218104491</v>
      </c>
      <c r="GS36" s="30">
        <f>ENERGY_PRICING!GU$20*(1+INDEX(DA_LMP_Basis!$C$23:$AF$35,MATCH(LMP_BY_NODE!GS$1,DA_LMP_Basis!$C$23:$C$35,0),MATCH(LMP_BY_NODE!$A36,DA_LMP_Basis!$C$23:$AF$23,0)))</f>
        <v>67.651005780282304</v>
      </c>
      <c r="GT36" s="30">
        <f>ENERGY_PRICING!GV$20*(1+INDEX(DA_LMP_Basis!$C$23:$AF$35,MATCH(LMP_BY_NODE!GT$1,DA_LMP_Basis!$C$23:$C$35,0),MATCH(LMP_BY_NODE!$A36,DA_LMP_Basis!$C$23:$AF$23,0)))</f>
        <v>68.839181786452372</v>
      </c>
      <c r="GU36" s="30">
        <f>ENERGY_PRICING!GW$20*(1+INDEX(DA_LMP_Basis!$C$23:$AF$35,MATCH(LMP_BY_NODE!GU$1,DA_LMP_Basis!$C$23:$C$35,0),MATCH(LMP_BY_NODE!$A36,DA_LMP_Basis!$C$23:$AF$23,0)))</f>
        <v>51.714227662001818</v>
      </c>
      <c r="GV36" s="30">
        <f>ENERGY_PRICING!GX$20*(1+INDEX(DA_LMP_Basis!$C$23:$AF$35,MATCH(LMP_BY_NODE!GV$1,DA_LMP_Basis!$C$23:$C$35,0),MATCH(LMP_BY_NODE!$A36,DA_LMP_Basis!$C$23:$AF$23,0)))</f>
        <v>51.802223245014872</v>
      </c>
      <c r="GW36" s="30">
        <f>ENERGY_PRICING!GY$20*(1+INDEX(DA_LMP_Basis!$C$23:$AF$35,MATCH(LMP_BY_NODE!GW$1,DA_LMP_Basis!$C$23:$C$35,0),MATCH(LMP_BY_NODE!$A36,DA_LMP_Basis!$C$23:$AF$23,0)))</f>
        <v>70.744980906783269</v>
      </c>
      <c r="GX36" s="30">
        <f>ENERGY_PRICING!GZ$20*(1+INDEX(DA_LMP_Basis!$C$23:$AF$35,MATCH(LMP_BY_NODE!GX$1,DA_LMP_Basis!$C$23:$C$35,0),MATCH(LMP_BY_NODE!$A36,DA_LMP_Basis!$C$23:$AF$23,0)))</f>
        <v>110.98957756891976</v>
      </c>
      <c r="GY36" s="30">
        <f>ENERGY_PRICING!HA$20*(1+INDEX(DA_LMP_Basis!$C$23:$AF$35,MATCH(LMP_BY_NODE!GY$1,DA_LMP_Basis!$C$23:$C$35,0),MATCH(LMP_BY_NODE!$A36,DA_LMP_Basis!$C$23:$AF$23,0)))</f>
        <v>195.48018885521907</v>
      </c>
      <c r="GZ36" s="30">
        <f>ENERGY_PRICING!HB$20*(1+INDEX(DA_LMP_Basis!$C$23:$AF$35,MATCH(LMP_BY_NODE!GZ$1,DA_LMP_Basis!$C$23:$C$35,0),MATCH(LMP_BY_NODE!$A36,DA_LMP_Basis!$C$23:$AF$23,0)))</f>
        <v>174.71160614382265</v>
      </c>
      <c r="HA36" s="30">
        <f>ENERGY_PRICING!HC$20*(1+INDEX(DA_LMP_Basis!$C$23:$AF$35,MATCH(LMP_BY_NODE!HA$1,DA_LMP_Basis!$C$23:$C$35,0),MATCH(LMP_BY_NODE!$A36,DA_LMP_Basis!$C$23:$AF$23,0)))</f>
        <v>105.80991865880316</v>
      </c>
      <c r="HB36" s="30">
        <f>ENERGY_PRICING!HD$20*(1+INDEX(DA_LMP_Basis!$C$23:$AF$35,MATCH(LMP_BY_NODE!HB$1,DA_LMP_Basis!$C$23:$C$35,0),MATCH(LMP_BY_NODE!$A36,DA_LMP_Basis!$C$23:$AF$23,0)))</f>
        <v>73.582803476494135</v>
      </c>
      <c r="HC36" s="30">
        <f>ENERGY_PRICING!HE$20*(1+INDEX(DA_LMP_Basis!$C$23:$AF$35,MATCH(LMP_BY_NODE!HC$1,DA_LMP_Basis!$C$23:$C$35,0),MATCH(LMP_BY_NODE!$A36,DA_LMP_Basis!$C$23:$AF$23,0)))</f>
        <v>52.622145990594419</v>
      </c>
      <c r="HD36" s="30">
        <f>ENERGY_PRICING!HF$20*(1+INDEX(DA_LMP_Basis!$C$23:$AF$35,MATCH(LMP_BY_NODE!HD$1,DA_LMP_Basis!$C$23:$C$35,0),MATCH(LMP_BY_NODE!$A36,DA_LMP_Basis!$C$23:$AF$23,0)))</f>
        <v>54.932181967624238</v>
      </c>
      <c r="HE36" s="30">
        <f>ENERGY_PRICING!HG$20*(1+INDEX(DA_LMP_Basis!$C$23:$AF$35,MATCH(LMP_BY_NODE!HE$1,DA_LMP_Basis!$C$23:$C$35,0),MATCH(LMP_BY_NODE!$A36,DA_LMP_Basis!$C$23:$AF$23,0)))</f>
        <v>70.634545997232948</v>
      </c>
      <c r="HF36" s="30">
        <f>ENERGY_PRICING!HH$20*(1+INDEX(DA_LMP_Basis!$C$23:$AF$35,MATCH(LMP_BY_NODE!HF$1,DA_LMP_Basis!$C$23:$C$35,0),MATCH(LMP_BY_NODE!$A36,DA_LMP_Basis!$C$23:$AF$23,0)))</f>
        <v>71.875122863646496</v>
      </c>
      <c r="HG36" s="30">
        <f>ENERGY_PRICING!HI$20*(1+INDEX(DA_LMP_Basis!$C$23:$AF$35,MATCH(LMP_BY_NODE!HG$1,DA_LMP_Basis!$C$23:$C$35,0),MATCH(LMP_BY_NODE!$A36,DA_LMP_Basis!$C$23:$AF$23,0)))</f>
        <v>53.759010921815381</v>
      </c>
      <c r="HH36" s="30">
        <f>ENERGY_PRICING!HJ$20*(1+INDEX(DA_LMP_Basis!$C$23:$AF$35,MATCH(LMP_BY_NODE!HH$1,DA_LMP_Basis!$C$23:$C$35,0),MATCH(LMP_BY_NODE!$A36,DA_LMP_Basis!$C$23:$AF$23,0)))</f>
        <v>53.850485854771719</v>
      </c>
      <c r="HI36" s="30">
        <f>ENERGY_PRICING!HK$20*(1+INDEX(DA_LMP_Basis!$C$23:$AF$35,MATCH(LMP_BY_NODE!HI$1,DA_LMP_Basis!$C$23:$C$35,0),MATCH(LMP_BY_NODE!$A36,DA_LMP_Basis!$C$23:$AF$23,0)))</f>
        <v>71.880922604322265</v>
      </c>
      <c r="HJ36" s="30">
        <f>ENERGY_PRICING!HL$20*(1+INDEX(DA_LMP_Basis!$C$23:$AF$35,MATCH(LMP_BY_NODE!HJ$1,DA_LMP_Basis!$C$23:$C$35,0),MATCH(LMP_BY_NODE!$A36,DA_LMP_Basis!$C$23:$AF$23,0)))</f>
        <v>112.60150914117897</v>
      </c>
      <c r="HK36" s="30">
        <f>ENERGY_PRICING!HM$20*(1+INDEX(DA_LMP_Basis!$C$23:$AF$35,MATCH(LMP_BY_NODE!HK$1,DA_LMP_Basis!$C$23:$C$35,0),MATCH(LMP_BY_NODE!$A36,DA_LMP_Basis!$C$23:$AF$23,0)))</f>
        <v>197.13189228814056</v>
      </c>
      <c r="HL36" s="30">
        <f>ENERGY_PRICING!HN$20*(1+INDEX(DA_LMP_Basis!$C$23:$AF$35,MATCH(LMP_BY_NODE!HL$1,DA_LMP_Basis!$C$23:$C$35,0),MATCH(LMP_BY_NODE!$A36,DA_LMP_Basis!$C$23:$AF$23,0)))</f>
        <v>176.21902630368456</v>
      </c>
      <c r="HM36" s="30">
        <f>ENERGY_PRICING!HO$20*(1+INDEX(DA_LMP_Basis!$C$23:$AF$35,MATCH(LMP_BY_NODE!HM$1,DA_LMP_Basis!$C$23:$C$35,0),MATCH(LMP_BY_NODE!$A36,DA_LMP_Basis!$C$23:$AF$23,0)))</f>
        <v>107.56935431911724</v>
      </c>
      <c r="HN36" s="30">
        <f>ENERGY_PRICING!HP$20*(1+INDEX(DA_LMP_Basis!$C$23:$AF$35,MATCH(LMP_BY_NODE!HN$1,DA_LMP_Basis!$C$23:$C$35,0),MATCH(LMP_BY_NODE!$A36,DA_LMP_Basis!$C$23:$AF$23,0)))</f>
        <v>76.247059267245632</v>
      </c>
      <c r="HO36" s="30">
        <f>ENERGY_PRICING!HQ$20*(1+INDEX(DA_LMP_Basis!$C$23:$AF$35,MATCH(LMP_BY_NODE!HO$1,DA_LMP_Basis!$C$23:$C$35,0),MATCH(LMP_BY_NODE!$A36,DA_LMP_Basis!$C$23:$AF$23,0)))</f>
        <v>54.650504564322127</v>
      </c>
      <c r="HP36" s="30">
        <f>ENERGY_PRICING!HR$20*(1+INDEX(DA_LMP_Basis!$C$23:$AF$35,MATCH(LMP_BY_NODE!HP$1,DA_LMP_Basis!$C$23:$C$35,0),MATCH(LMP_BY_NODE!$A36,DA_LMP_Basis!$C$23:$AF$23,0)))</f>
        <v>57.127827716897727</v>
      </c>
      <c r="HQ36" s="30">
        <f>ENERGY_PRICING!HS$20*(1+INDEX(DA_LMP_Basis!$C$23:$AF$35,MATCH(LMP_BY_NODE!HQ$1,DA_LMP_Basis!$C$23:$C$35,0),MATCH(LMP_BY_NODE!$A36,DA_LMP_Basis!$C$23:$AF$23,0)))</f>
        <v>73.448316458445333</v>
      </c>
      <c r="HR36" s="30">
        <f>ENERGY_PRICING!HT$20*(1+INDEX(DA_LMP_Basis!$C$23:$AF$35,MATCH(LMP_BY_NODE!HR$1,DA_LMP_Basis!$C$23:$C$35,0),MATCH(LMP_BY_NODE!$A36,DA_LMP_Basis!$C$23:$AF$23,0)))</f>
        <v>74.738312465200138</v>
      </c>
      <c r="HS36" s="30">
        <f>ENERGY_PRICING!HU$20*(1+INDEX(DA_LMP_Basis!$C$23:$AF$35,MATCH(LMP_BY_NODE!HS$1,DA_LMP_Basis!$C$23:$C$35,0),MATCH(LMP_BY_NODE!$A36,DA_LMP_Basis!$C$23:$AF$23,0)))</f>
        <v>55.687441684490132</v>
      </c>
      <c r="HT36" s="30">
        <f>ENERGY_PRICING!HV$20*(1+INDEX(DA_LMP_Basis!$C$23:$AF$35,MATCH(LMP_BY_NODE!HT$1,DA_LMP_Basis!$C$23:$C$35,0),MATCH(LMP_BY_NODE!$A36,DA_LMP_Basis!$C$23:$AF$23,0)))</f>
        <v>55.782197985010754</v>
      </c>
      <c r="HU36" s="30">
        <f>ENERGY_PRICING!HW$20*(1+INDEX(DA_LMP_Basis!$C$23:$AF$35,MATCH(LMP_BY_NODE!HU$1,DA_LMP_Basis!$C$23:$C$35,0),MATCH(LMP_BY_NODE!$A36,DA_LMP_Basis!$C$23:$AF$23,0)))</f>
        <v>72.952226814010885</v>
      </c>
      <c r="HV36" s="30">
        <f>ENERGY_PRICING!HX$20*(1+INDEX(DA_LMP_Basis!$C$23:$AF$35,MATCH(LMP_BY_NODE!HV$1,DA_LMP_Basis!$C$23:$C$35,0),MATCH(LMP_BY_NODE!$A36,DA_LMP_Basis!$C$23:$AF$23,0)))</f>
        <v>114.12171839384803</v>
      </c>
      <c r="HW36" s="30">
        <f>ENERGY_PRICING!HY$20*(1+INDEX(DA_LMP_Basis!$C$23:$AF$35,MATCH(LMP_BY_NODE!HW$1,DA_LMP_Basis!$C$23:$C$35,0),MATCH(LMP_BY_NODE!$A36,DA_LMP_Basis!$C$23:$AF$23,0)))</f>
        <v>198.81767681721044</v>
      </c>
      <c r="HX36" s="30">
        <f>ENERGY_PRICING!HZ$20*(1+INDEX(DA_LMP_Basis!$C$23:$AF$35,MATCH(LMP_BY_NODE!HX$1,DA_LMP_Basis!$C$23:$C$35,0),MATCH(LMP_BY_NODE!$A36,DA_LMP_Basis!$C$23:$AF$23,0)))</f>
        <v>177.75755043195886</v>
      </c>
      <c r="HY36" s="30">
        <f>ENERGY_PRICING!IA$20*(1+INDEX(DA_LMP_Basis!$C$23:$AF$35,MATCH(LMP_BY_NODE!HY$1,DA_LMP_Basis!$C$23:$C$35,0),MATCH(LMP_BY_NODE!$A36,DA_LMP_Basis!$C$23:$AF$23,0)))</f>
        <v>109.36509401241378</v>
      </c>
      <c r="HZ36" s="30">
        <f>ENERGY_PRICING!IB$20*(1+INDEX(DA_LMP_Basis!$C$23:$AF$35,MATCH(LMP_BY_NODE!HZ$1,DA_LMP_Basis!$C$23:$C$35,0),MATCH(LMP_BY_NODE!$A36,DA_LMP_Basis!$C$23:$AF$23,0)))</f>
        <v>78.966289066017339</v>
      </c>
      <c r="IA36" s="30">
        <f>ENERGY_PRICING!IC$20*(1+INDEX(DA_LMP_Basis!$C$23:$AF$35,MATCH(LMP_BY_NODE!IA$1,DA_LMP_Basis!$C$23:$C$35,0),MATCH(LMP_BY_NODE!$A36,DA_LMP_Basis!$C$23:$AF$23,0)))</f>
        <v>56.720716101600487</v>
      </c>
      <c r="IB36" s="30">
        <f>ENERGY_PRICING!ID$20*(1+INDEX(DA_LMP_Basis!$C$23:$AF$35,MATCH(LMP_BY_NODE!IB$1,DA_LMP_Basis!$C$23:$C$35,0),MATCH(LMP_BY_NODE!$A36,DA_LMP_Basis!$C$23:$AF$23,0)))</f>
        <v>59.368778217858008</v>
      </c>
      <c r="IC36" s="30">
        <f>ENERGY_PRICING!IE$20*(1+INDEX(DA_LMP_Basis!$C$23:$AF$35,MATCH(LMP_BY_NODE!IC$1,DA_LMP_Basis!$C$23:$C$35,0),MATCH(LMP_BY_NODE!$A36,DA_LMP_Basis!$C$23:$AF$23,0)))</f>
        <v>76.320145999584838</v>
      </c>
      <c r="ID36" s="30">
        <f>ENERGY_PRICING!IF$20*(1+INDEX(DA_LMP_Basis!$C$23:$AF$35,MATCH(LMP_BY_NODE!ID$1,DA_LMP_Basis!$C$23:$C$35,0),MATCH(LMP_BY_NODE!$A36,DA_LMP_Basis!$C$23:$AF$23,0)))</f>
        <v>77.660580856660275</v>
      </c>
      <c r="IE36" s="30">
        <f>ENERGY_PRICING!IG$20*(1+INDEX(DA_LMP_Basis!$C$23:$AF$35,MATCH(LMP_BY_NODE!IE$1,DA_LMP_Basis!$C$23:$C$35,0),MATCH(LMP_BY_NODE!$A36,DA_LMP_Basis!$C$23:$AF$23,0)))</f>
        <v>57.655663509487667</v>
      </c>
      <c r="IF36" s="30">
        <f>ENERGY_PRICING!IH$20*(1+INDEX(DA_LMP_Basis!$C$23:$AF$35,MATCH(LMP_BY_NODE!IF$1,DA_LMP_Basis!$C$23:$C$35,0),MATCH(LMP_BY_NODE!$A36,DA_LMP_Basis!$C$23:$AF$23,0)))</f>
        <v>57.75376888500795</v>
      </c>
      <c r="IG36" s="30">
        <f>ENERGY_PRICING!II$20*(1+INDEX(DA_LMP_Basis!$C$23:$AF$35,MATCH(LMP_BY_NODE!IG$1,DA_LMP_Basis!$C$23:$C$35,0),MATCH(LMP_BY_NODE!$A36,DA_LMP_Basis!$C$23:$AF$23,0)))</f>
        <v>74.045636215858607</v>
      </c>
      <c r="IH36" s="30">
        <f>ENERGY_PRICING!IJ$20*(1+INDEX(DA_LMP_Basis!$C$23:$AF$35,MATCH(LMP_BY_NODE!IH$1,DA_LMP_Basis!$C$23:$C$35,0),MATCH(LMP_BY_NODE!$A36,DA_LMP_Basis!$C$23:$AF$23,0)))</f>
        <v>115.67329550388978</v>
      </c>
      <c r="II36" s="30">
        <f>ENERGY_PRICING!IK$20*(1+INDEX(DA_LMP_Basis!$C$23:$AF$35,MATCH(LMP_BY_NODE!II$1,DA_LMP_Basis!$C$23:$C$35,0),MATCH(LMP_BY_NODE!$A36,DA_LMP_Basis!$C$23:$AF$23,0)))</f>
        <v>199.59089501326841</v>
      </c>
      <c r="IJ36" s="30">
        <f>ENERGY_PRICING!IL$20*(1+INDEX(DA_LMP_Basis!$C$23:$AF$35,MATCH(LMP_BY_NODE!IJ$1,DA_LMP_Basis!$C$23:$C$35,0),MATCH(LMP_BY_NODE!$A36,DA_LMP_Basis!$C$23:$AF$23,0)))</f>
        <v>178.46322475186275</v>
      </c>
      <c r="IK36" s="30">
        <f>ENERGY_PRICING!IM$20*(1+INDEX(DA_LMP_Basis!$C$23:$AF$35,MATCH(LMP_BY_NODE!IK$1,DA_LMP_Basis!$C$23:$C$35,0),MATCH(LMP_BY_NODE!$A36,DA_LMP_Basis!$C$23:$AF$23,0)))</f>
        <v>110.18874530491112</v>
      </c>
      <c r="IL36" s="30">
        <f>ENERGY_PRICING!IN$20*(1+INDEX(DA_LMP_Basis!$C$23:$AF$35,MATCH(LMP_BY_NODE!IL$1,DA_LMP_Basis!$C$23:$C$35,0),MATCH(LMP_BY_NODE!$A36,DA_LMP_Basis!$C$23:$AF$23,0)))</f>
        <v>80.213517239853644</v>
      </c>
      <c r="IM36" s="30">
        <f>ENERGY_PRICING!IO$20*(1+INDEX(DA_LMP_Basis!$C$23:$AF$35,MATCH(LMP_BY_NODE!IM$1,DA_LMP_Basis!$C$23:$C$35,0),MATCH(LMP_BY_NODE!$A36,DA_LMP_Basis!$C$23:$AF$23,0)))</f>
        <v>57.670259298082392</v>
      </c>
      <c r="IN36" s="30">
        <f>ENERGY_PRICING!IP$20*(1+INDEX(DA_LMP_Basis!$C$23:$AF$35,MATCH(LMP_BY_NODE!IN$1,DA_LMP_Basis!$C$23:$C$35,0),MATCH(LMP_BY_NODE!$A36,DA_LMP_Basis!$C$23:$AF$23,0)))</f>
        <v>60.396634194661708</v>
      </c>
      <c r="IO36" s="30">
        <f>ENERGY_PRICING!IQ$20*(1+INDEX(DA_LMP_Basis!$C$23:$AF$35,MATCH(LMP_BY_NODE!IO$1,DA_LMP_Basis!$C$23:$C$35,0),MATCH(LMP_BY_NODE!$A36,DA_LMP_Basis!$C$23:$AF$23,0)))</f>
        <v>77.637367043493128</v>
      </c>
      <c r="IP36" s="30">
        <f>ENERGY_PRICING!IR$20*(1+INDEX(DA_LMP_Basis!$C$23:$AF$35,MATCH(LMP_BY_NODE!IP$1,DA_LMP_Basis!$C$23:$C$35,0),MATCH(LMP_BY_NODE!$A36,DA_LMP_Basis!$C$23:$AF$23,0)))</f>
        <v>79.000936670275877</v>
      </c>
      <c r="IQ36" s="30">
        <f>ENERGY_PRICING!IS$20*(1+INDEX(DA_LMP_Basis!$C$23:$AF$35,MATCH(LMP_BY_NODE!IQ$1,DA_LMP_Basis!$C$23:$C$35,0),MATCH(LMP_BY_NODE!$A36,DA_LMP_Basis!$C$23:$AF$23,0)))</f>
        <v>58.55842712056802</v>
      </c>
      <c r="IR36" s="30">
        <f>ENERGY_PRICING!IT$20*(1+INDEX(DA_LMP_Basis!$C$23:$AF$35,MATCH(LMP_BY_NODE!IR$1,DA_LMP_Basis!$C$23:$C$35,0),MATCH(LMP_BY_NODE!$A36,DA_LMP_Basis!$C$23:$AF$23,0)))</f>
        <v>58.658068615138539</v>
      </c>
      <c r="IS36" s="30">
        <f>ENERGY_PRICING!IU$20*(1+INDEX(DA_LMP_Basis!$C$23:$AF$35,MATCH(LMP_BY_NODE!IS$1,DA_LMP_Basis!$C$23:$C$35,0),MATCH(LMP_BY_NODE!$A36,DA_LMP_Basis!$C$23:$AF$23,0)))</f>
        <v>74.547149921003353</v>
      </c>
      <c r="IT36" s="30">
        <f>ENERGY_PRICING!IV$20*(1+INDEX(DA_LMP_Basis!$C$23:$AF$35,MATCH(LMP_BY_NODE!IT$1,DA_LMP_Basis!$C$23:$C$35,0),MATCH(LMP_BY_NODE!$A36,DA_LMP_Basis!$C$23:$AF$23,0)))</f>
        <v>116.38495683034246</v>
      </c>
      <c r="IU36" s="30">
        <f>ENERGY_PRICING!IW$20*(1+INDEX(DA_LMP_Basis!$C$23:$AF$35,MATCH(LMP_BY_NODE!IU$1,DA_LMP_Basis!$C$23:$C$35,0),MATCH(LMP_BY_NODE!$A36,DA_LMP_Basis!$C$23:$AF$23,0)))</f>
        <v>200.67483570541927</v>
      </c>
      <c r="IV36" s="30">
        <f>ENERGY_PRICING!IX$20*(1+INDEX(DA_LMP_Basis!$C$23:$AF$35,MATCH(LMP_BY_NODE!IV$1,DA_LMP_Basis!$C$23:$C$35,0),MATCH(LMP_BY_NODE!$A36,DA_LMP_Basis!$C$23:$AF$23,0)))</f>
        <v>179.4524786450709</v>
      </c>
      <c r="IW36" s="30">
        <f>ENERGY_PRICING!IY$20*(1+INDEX(DA_LMP_Basis!$C$23:$AF$35,MATCH(LMP_BY_NODE!IW$1,DA_LMP_Basis!$C$23:$C$35,0),MATCH(LMP_BY_NODE!$A36,DA_LMP_Basis!$C$23:$AF$23,0)))</f>
        <v>111.34338594403754</v>
      </c>
      <c r="IX36" s="30">
        <f>ENERGY_PRICING!IZ$20*(1+INDEX(DA_LMP_Basis!$C$23:$AF$35,MATCH(LMP_BY_NODE!IX$1,DA_LMP_Basis!$C$23:$C$35,0),MATCH(LMP_BY_NODE!$A36,DA_LMP_Basis!$C$23:$AF$23,0)))</f>
        <v>81.961951739857099</v>
      </c>
      <c r="IY36" s="30">
        <f>ENERGY_PRICING!JA$20*(1+INDEX(DA_LMP_Basis!$C$23:$AF$35,MATCH(LMP_BY_NODE!IY$1,DA_LMP_Basis!$C$23:$C$35,0),MATCH(LMP_BY_NODE!$A36,DA_LMP_Basis!$C$23:$AF$23,0)))</f>
        <v>59.001382278463716</v>
      </c>
      <c r="IZ36" s="30">
        <f>ENERGY_PRICING!JB$20*(1+INDEX(DA_LMP_Basis!$C$23:$AF$35,MATCH(LMP_BY_NODE!IZ$1,DA_LMP_Basis!$C$23:$C$35,0),MATCH(LMP_BY_NODE!$A36,DA_LMP_Basis!$C$23:$AF$23,0)))</f>
        <v>61.837540428643436</v>
      </c>
      <c r="JA36" s="30">
        <f>ENERGY_PRICING!JC$20*(1+INDEX(DA_LMP_Basis!$C$23:$AF$35,MATCH(LMP_BY_NODE!JA$1,DA_LMP_Basis!$C$23:$C$35,0),MATCH(LMP_BY_NODE!$A36,DA_LMP_Basis!$C$23:$AF$23,0)))</f>
        <v>79.483921479652111</v>
      </c>
      <c r="JB36" s="30">
        <f>ENERGY_PRICING!JD$20*(1+INDEX(DA_LMP_Basis!$C$23:$AF$35,MATCH(LMP_BY_NODE!JB$1,DA_LMP_Basis!$C$23:$C$35,0),MATCH(LMP_BY_NODE!$A36,DA_LMP_Basis!$C$23:$AF$23,0)))</f>
        <v>80.879922725888619</v>
      </c>
      <c r="JC36" s="30">
        <f>ENERGY_PRICING!JE$20*(1+INDEX(DA_LMP_Basis!$C$23:$AF$35,MATCH(LMP_BY_NODE!JC$1,DA_LMP_Basis!$C$23:$C$35,0),MATCH(LMP_BY_NODE!$A36,DA_LMP_Basis!$C$23:$AF$23,0)))</f>
        <v>59.823971850932459</v>
      </c>
      <c r="JD36" s="30">
        <f>ENERGY_PRICING!JF$20*(1+INDEX(DA_LMP_Basis!$C$23:$AF$35,MATCH(LMP_BY_NODE!JD$1,DA_LMP_Basis!$C$23:$C$35,0),MATCH(LMP_BY_NODE!$A36,DA_LMP_Basis!$C$23:$AF$23,0)))</f>
        <v>59.925766763458</v>
      </c>
      <c r="JE36" s="30">
        <f>ENERGY_PRICING!JG$20*(1+INDEX(DA_LMP_Basis!$C$23:$AF$35,MATCH(LMP_BY_NODE!JE$1,DA_LMP_Basis!$C$23:$C$35,0),MATCH(LMP_BY_NODE!$A36,DA_LMP_Basis!$C$23:$AF$23,0)))</f>
        <v>75.250199998522447</v>
      </c>
      <c r="JF36" s="30">
        <f>ENERGY_PRICING!JH$20*(1+INDEX(DA_LMP_Basis!$C$23:$AF$35,MATCH(LMP_BY_NODE!JF$1,DA_LMP_Basis!$C$23:$C$35,0),MATCH(LMP_BY_NODE!$A36,DA_LMP_Basis!$C$23:$AF$23,0)))</f>
        <v>117.38260364556861</v>
      </c>
      <c r="JG36" s="30">
        <f>ENERGY_PRICING!JI$20*(1+INDEX(DA_LMP_Basis!$C$23:$AF$35,MATCH(LMP_BY_NODE!JG$1,DA_LMP_Basis!$C$23:$C$35,0),MATCH(LMP_BY_NODE!$A36,DA_LMP_Basis!$C$23:$AF$23,0)))</f>
        <v>202.07289529156097</v>
      </c>
      <c r="JH36" s="30">
        <f>ENERGY_PRICING!JJ$20*(1+INDEX(DA_LMP_Basis!$C$23:$AF$35,MATCH(LMP_BY_NODE!JH$1,DA_LMP_Basis!$C$23:$C$35,0),MATCH(LMP_BY_NODE!$A36,DA_LMP_Basis!$C$23:$AF$23,0)))</f>
        <v>180.72841181977566</v>
      </c>
      <c r="JI36" s="30">
        <f>ENERGY_PRICING!JK$20*(1+INDEX(DA_LMP_Basis!$C$23:$AF$35,MATCH(LMP_BY_NODE!JI$1,DA_LMP_Basis!$C$23:$C$35,0),MATCH(LMP_BY_NODE!$A36,DA_LMP_Basis!$C$23:$AF$23,0)))</f>
        <v>112.83263385747854</v>
      </c>
      <c r="JJ36" s="30">
        <f>ENERGY_PRICING!JL$20*(1+INDEX(DA_LMP_Basis!$C$23:$AF$35,MATCH(LMP_BY_NODE!JJ$1,DA_LMP_Basis!$C$23:$C$35,0),MATCH(LMP_BY_NODE!$A36,DA_LMP_Basis!$C$23:$AF$23,0)))</f>
        <v>84.217071075418076</v>
      </c>
      <c r="JK36" s="30">
        <f>ENERGY_PRICING!JM$20*(1+INDEX(DA_LMP_Basis!$C$23:$AF$35,MATCH(LMP_BY_NODE!JK$1,DA_LMP_Basis!$C$23:$C$35,0),MATCH(LMP_BY_NODE!$A36,DA_LMP_Basis!$C$23:$AF$23,0)))</f>
        <v>60.718255956637833</v>
      </c>
      <c r="JL36" s="30">
        <f>ENERGY_PRICING!JN$20*(1+INDEX(DA_LMP_Basis!$C$23:$AF$35,MATCH(LMP_BY_NODE!JL$1,DA_LMP_Basis!$C$23:$C$35,0),MATCH(LMP_BY_NODE!$A36,DA_LMP_Basis!$C$23:$AF$23,0)))</f>
        <v>63.696011826328672</v>
      </c>
      <c r="JM36" s="30">
        <f>ENERGY_PRICING!JO$20*(1+INDEX(DA_LMP_Basis!$C$23:$AF$35,MATCH(LMP_BY_NODE!JM$1,DA_LMP_Basis!$C$23:$C$35,0),MATCH(LMP_BY_NODE!$A36,DA_LMP_Basis!$C$23:$AF$23,0)))</f>
        <v>81.865595264480575</v>
      </c>
      <c r="JN36" s="30">
        <f>ENERGY_PRICING!JP$20*(1+INDEX(DA_LMP_Basis!$C$23:$AF$35,MATCH(LMP_BY_NODE!JN$1,DA_LMP_Basis!$C$23:$C$35,0),MATCH(LMP_BY_NODE!$A36,DA_LMP_Basis!$C$23:$AF$23,0)))</f>
        <v>83.303426600499463</v>
      </c>
      <c r="JO36" s="30">
        <f>ENERGY_PRICING!JQ$20*(1+INDEX(DA_LMP_Basis!$C$23:$AF$35,MATCH(LMP_BY_NODE!JO$1,DA_LMP_Basis!$C$23:$C$35,0),MATCH(LMP_BY_NODE!$A36,DA_LMP_Basis!$C$23:$AF$23,0)))</f>
        <v>61.456263132908717</v>
      </c>
      <c r="JP36" s="30">
        <f>ENERGY_PRICING!JR$20*(1+INDEX(DA_LMP_Basis!$C$23:$AF$35,MATCH(LMP_BY_NODE!JP$1,DA_LMP_Basis!$C$23:$C$35,0),MATCH(LMP_BY_NODE!$A36,DA_LMP_Basis!$C$23:$AF$23,0)))</f>
        <v>61.560835509770442</v>
      </c>
      <c r="JQ36" s="30">
        <f>ENERGY_PRICING!JS$20*(1+INDEX(DA_LMP_Basis!$C$23:$AF$35,MATCH(LMP_BY_NODE!JQ$1,DA_LMP_Basis!$C$23:$C$35,0),MATCH(LMP_BY_NODE!$A36,DA_LMP_Basis!$C$23:$AF$23,0)))</f>
        <v>76.156989371345858</v>
      </c>
      <c r="JR36" s="30">
        <f>ENERGY_PRICING!JT$20*(1+INDEX(DA_LMP_Basis!$C$23:$AF$35,MATCH(LMP_BY_NODE!JR$1,DA_LMP_Basis!$C$23:$C$35,0),MATCH(LMP_BY_NODE!$A36,DA_LMP_Basis!$C$23:$AF$23,0)))</f>
        <v>118.66936195597307</v>
      </c>
      <c r="JS36" s="30">
        <f>ENERGY_PRICING!JU$20*(1+INDEX(DA_LMP_Basis!$C$23:$AF$35,MATCH(LMP_BY_NODE!JS$1,DA_LMP_Basis!$C$23:$C$35,0),MATCH(LMP_BY_NODE!$A36,DA_LMP_Basis!$C$23:$AF$23,0)))</f>
        <v>201.12333058019368</v>
      </c>
      <c r="JT36" s="30">
        <f>ENERGY_PRICING!JV$20*(1+INDEX(DA_LMP_Basis!$C$23:$AF$35,MATCH(LMP_BY_NODE!JT$1,DA_LMP_Basis!$C$23:$C$35,0),MATCH(LMP_BY_NODE!$A36,DA_LMP_Basis!$C$23:$AF$23,0)))</f>
        <v>179.8617955977117</v>
      </c>
      <c r="JU36" s="30">
        <f>ENERGY_PRICING!JW$20*(1+INDEX(DA_LMP_Basis!$C$23:$AF$35,MATCH(LMP_BY_NODE!JU$1,DA_LMP_Basis!$C$23:$C$35,0),MATCH(LMP_BY_NODE!$A36,DA_LMP_Basis!$C$23:$AF$23,0)))</f>
        <v>111.82113386198579</v>
      </c>
      <c r="JV36" s="30">
        <f>ENERGY_PRICING!JX$20*(1+INDEX(DA_LMP_Basis!$C$23:$AF$35,MATCH(LMP_BY_NODE!JV$1,DA_LMP_Basis!$C$23:$C$35,0),MATCH(LMP_BY_NODE!$A36,DA_LMP_Basis!$C$23:$AF$23,0)))</f>
        <v>82.685389763550418</v>
      </c>
      <c r="JW36" s="30">
        <f>ENERGY_PRICING!JY$20*(1+INDEX(DA_LMP_Basis!$C$23:$AF$35,MATCH(LMP_BY_NODE!JW$1,DA_LMP_Basis!$C$23:$C$35,0),MATCH(LMP_BY_NODE!$A36,DA_LMP_Basis!$C$23:$AF$23,0)))</f>
        <v>59.552152111830601</v>
      </c>
      <c r="JX36" s="30">
        <f>ENERGY_PRICING!JZ$20*(1+INDEX(DA_LMP_Basis!$C$23:$AF$35,MATCH(LMP_BY_NODE!JX$1,DA_LMP_Basis!$C$23:$C$35,0),MATCH(LMP_BY_NODE!$A36,DA_LMP_Basis!$C$23:$AF$23,0)))</f>
        <v>62.433734542999474</v>
      </c>
      <c r="JY36" s="30">
        <f>ENERGY_PRICING!KA$20*(1+INDEX(DA_LMP_Basis!$C$23:$AF$35,MATCH(LMP_BY_NODE!JY$1,DA_LMP_Basis!$C$23:$C$35,0),MATCH(LMP_BY_NODE!$A36,DA_LMP_Basis!$C$23:$AF$23,0)))</f>
        <v>80.247957931652053</v>
      </c>
      <c r="JZ36" s="30">
        <f>ENERGY_PRICING!KB$20*(1+INDEX(DA_LMP_Basis!$C$23:$AF$35,MATCH(LMP_BY_NODE!JZ$1,DA_LMP_Basis!$C$23:$C$35,0),MATCH(LMP_BY_NODE!$A36,DA_LMP_Basis!$C$23:$AF$23,0)))</f>
        <v>81.657378191687911</v>
      </c>
      <c r="KA36" s="30">
        <f>ENERGY_PRICING!KC$20*(1+INDEX(DA_LMP_Basis!$C$23:$AF$35,MATCH(LMP_BY_NODE!KA$1,DA_LMP_Basis!$C$23:$C$35,0),MATCH(LMP_BY_NODE!$A36,DA_LMP_Basis!$C$23:$AF$23,0)))</f>
        <v>60.347607811346492</v>
      </c>
      <c r="KB36" s="30">
        <f>ENERGY_PRICING!KD$20*(1+INDEX(DA_LMP_Basis!$C$23:$AF$35,MATCH(LMP_BY_NODE!KB$1,DA_LMP_Basis!$C$23:$C$35,0),MATCH(LMP_BY_NODE!$A36,DA_LMP_Basis!$C$23:$AF$23,0)))</f>
        <v>60.450293729185397</v>
      </c>
      <c r="KC36" s="30">
        <f>ENERGY_PRICING!KE$20*(1+INDEX(DA_LMP_Basis!$C$23:$AF$35,MATCH(LMP_BY_NODE!KC$1,DA_LMP_Basis!$C$23:$C$35,0),MATCH(LMP_BY_NODE!$A36,DA_LMP_Basis!$C$23:$AF$23,0)))</f>
        <v>75.541096316706984</v>
      </c>
      <c r="KD36" s="30">
        <f>ENERGY_PRICING!KF$20*(1+INDEX(DA_LMP_Basis!$C$23:$AF$35,MATCH(LMP_BY_NODE!KD$1,DA_LMP_Basis!$C$23:$C$35,0),MATCH(LMP_BY_NODE!$A36,DA_LMP_Basis!$C$23:$AF$23,0)))</f>
        <v>117.79539328129685</v>
      </c>
      <c r="KE36" s="30">
        <f>ENERGY_PRICING!KG$20*(1+INDEX(DA_LMP_Basis!$C$23:$AF$35,MATCH(LMP_BY_NODE!KE$1,DA_LMP_Basis!$C$23:$C$35,0),MATCH(LMP_BY_NODE!$A36,DA_LMP_Basis!$C$23:$AF$23,0)))</f>
        <v>202.71468673008837</v>
      </c>
      <c r="KF36" s="30">
        <f>ENERGY_PRICING!KH$20*(1+INDEX(DA_LMP_Basis!$C$23:$AF$35,MATCH(LMP_BY_NODE!KF$1,DA_LMP_Basis!$C$23:$C$35,0),MATCH(LMP_BY_NODE!$A36,DA_LMP_Basis!$C$23:$AF$23,0)))</f>
        <v>181.31414006467719</v>
      </c>
      <c r="KG36" s="30">
        <f>ENERGY_PRICING!KI$20*(1+INDEX(DA_LMP_Basis!$C$23:$AF$35,MATCH(LMP_BY_NODE!KG$1,DA_LMP_Basis!$C$23:$C$35,0),MATCH(LMP_BY_NODE!$A36,DA_LMP_Basis!$C$23:$AF$23,0)))</f>
        <v>113.51628609245158</v>
      </c>
      <c r="KH36" s="30">
        <f>ENERGY_PRICING!KJ$20*(1+INDEX(DA_LMP_Basis!$C$23:$AF$35,MATCH(LMP_BY_NODE!KH$1,DA_LMP_Basis!$C$23:$C$35,0),MATCH(LMP_BY_NODE!$A36,DA_LMP_Basis!$C$23:$AF$23,0)))</f>
        <v>85.252303262062497</v>
      </c>
      <c r="KI36" s="30">
        <f>ENERGY_PRICING!KK$20*(1+INDEX(DA_LMP_Basis!$C$23:$AF$35,MATCH(LMP_BY_NODE!KI$1,DA_LMP_Basis!$C$23:$C$35,0),MATCH(LMP_BY_NODE!$A36,DA_LMP_Basis!$C$23:$AF$23,0)))</f>
        <v>61.506401782901314</v>
      </c>
      <c r="KJ36" s="30">
        <f>ENERGY_PRICING!KL$20*(1+INDEX(DA_LMP_Basis!$C$23:$AF$35,MATCH(LMP_BY_NODE!KJ$1,DA_LMP_Basis!$C$23:$C$35,0),MATCH(LMP_BY_NODE!$A36,DA_LMP_Basis!$C$23:$AF$23,0)))</f>
        <v>64.549159319901634</v>
      </c>
      <c r="KK36" s="30">
        <f>ENERGY_PRICING!KM$20*(1+INDEX(DA_LMP_Basis!$C$23:$AF$35,MATCH(LMP_BY_NODE!KK$1,DA_LMP_Basis!$C$23:$C$35,0),MATCH(LMP_BY_NODE!$A36,DA_LMP_Basis!$C$23:$AF$23,0)))</f>
        <v>82.958923374111791</v>
      </c>
      <c r="KL36" s="30">
        <f>ENERGY_PRICING!KN$20*(1+INDEX(DA_LMP_Basis!$C$23:$AF$35,MATCH(LMP_BY_NODE!KL$1,DA_LMP_Basis!$C$23:$C$35,0),MATCH(LMP_BY_NODE!$A36,DA_LMP_Basis!$C$23:$AF$23,0)))</f>
        <v>84.415957177436994</v>
      </c>
      <c r="KM36" s="30">
        <f>ENERGY_PRICING!KO$20*(1+INDEX(DA_LMP_Basis!$C$23:$AF$35,MATCH(LMP_BY_NODE!KM$1,DA_LMP_Basis!$C$23:$C$35,0),MATCH(LMP_BY_NODE!$A36,DA_LMP_Basis!$C$23:$AF$23,0)))</f>
        <v>62.205580672976069</v>
      </c>
      <c r="KN36" s="30">
        <f>ENERGY_PRICING!KP$20*(1+INDEX(DA_LMP_Basis!$C$23:$AF$35,MATCH(LMP_BY_NODE!KN$1,DA_LMP_Basis!$C$23:$C$35,0),MATCH(LMP_BY_NODE!$A36,DA_LMP_Basis!$C$23:$AF$23,0)))</f>
        <v>62.311428069049747</v>
      </c>
      <c r="KO36" s="30">
        <f>ENERGY_PRICING!KQ$20*(1+INDEX(DA_LMP_Basis!$C$23:$AF$35,MATCH(LMP_BY_NODE!KO$1,DA_LMP_Basis!$C$23:$C$35,0),MATCH(LMP_BY_NODE!$A36,DA_LMP_Basis!$C$23:$AF$23,0)))</f>
        <v>76.573258936530721</v>
      </c>
      <c r="KP36" s="30">
        <f>ENERGY_PRICING!KR$20*(1+INDEX(DA_LMP_Basis!$C$23:$AF$35,MATCH(LMP_BY_NODE!KP$1,DA_LMP_Basis!$C$23:$C$35,0),MATCH(LMP_BY_NODE!$A36,DA_LMP_Basis!$C$23:$AF$23,0)))</f>
        <v>119.26005957376964</v>
      </c>
      <c r="KQ36" s="30">
        <f>ENERGY_PRICING!KS$20*(1+INDEX(DA_LMP_Basis!$C$23:$AF$35,MATCH(LMP_BY_NODE!KQ$1,DA_LMP_Basis!$C$23:$C$35,0),MATCH(LMP_BY_NODE!$A36,DA_LMP_Basis!$C$23:$AF$23,0)))</f>
        <v>204.24238437518116</v>
      </c>
      <c r="KR36" s="30">
        <f>ENERGY_PRICING!KT$20*(1+INDEX(DA_LMP_Basis!$C$23:$AF$35,MATCH(LMP_BY_NODE!KR$1,DA_LMP_Basis!$C$23:$C$35,0),MATCH(LMP_BY_NODE!$A36,DA_LMP_Basis!$C$23:$AF$23,0)))</f>
        <v>182.70838686618268</v>
      </c>
      <c r="KS36" s="30">
        <f>ENERGY_PRICING!KU$20*(1+INDEX(DA_LMP_Basis!$C$23:$AF$35,MATCH(LMP_BY_NODE!KS$1,DA_LMP_Basis!$C$23:$C$35,0),MATCH(LMP_BY_NODE!$A36,DA_LMP_Basis!$C$23:$AF$23,0)))</f>
        <v>115.14362769711227</v>
      </c>
      <c r="KT36" s="30">
        <f>ENERGY_PRICING!KV$20*(1+INDEX(DA_LMP_Basis!$C$23:$AF$35,MATCH(LMP_BY_NODE!KT$1,DA_LMP_Basis!$C$23:$C$35,0),MATCH(LMP_BY_NODE!$A36,DA_LMP_Basis!$C$23:$AF$23,0)))</f>
        <v>87.716533351029852</v>
      </c>
      <c r="KU36" s="30">
        <f>ENERGY_PRICING!KW$20*(1+INDEX(DA_LMP_Basis!$C$23:$AF$35,MATCH(LMP_BY_NODE!KU$1,DA_LMP_Basis!$C$23:$C$35,0),MATCH(LMP_BY_NODE!$A36,DA_LMP_Basis!$C$23:$AF$23,0)))</f>
        <v>63.382476237143109</v>
      </c>
      <c r="KV36" s="30">
        <f>ENERGY_PRICING!KX$20*(1+INDEX(DA_LMP_Basis!$C$23:$AF$35,MATCH(LMP_BY_NODE!KV$1,DA_LMP_Basis!$C$23:$C$35,0),MATCH(LMP_BY_NODE!$A36,DA_LMP_Basis!$C$23:$AF$23,0)))</f>
        <v>66.57996144440294</v>
      </c>
      <c r="KW36" s="30">
        <f>ENERGY_PRICING!KY$20*(1+INDEX(DA_LMP_Basis!$C$23:$AF$35,MATCH(LMP_BY_NODE!KW$1,DA_LMP_Basis!$C$23:$C$35,0),MATCH(LMP_BY_NODE!$A36,DA_LMP_Basis!$C$23:$AF$23,0)))</f>
        <v>85.561442943755367</v>
      </c>
      <c r="KX36" s="30">
        <f>ENERGY_PRICING!KZ$20*(1+INDEX(DA_LMP_Basis!$C$23:$AF$35,MATCH(LMP_BY_NODE!KX$1,DA_LMP_Basis!$C$23:$C$35,0),MATCH(LMP_BY_NODE!$A36,DA_LMP_Basis!$C$23:$AF$23,0)))</f>
        <v>87.064185621214406</v>
      </c>
      <c r="KY36" s="30">
        <f>ENERGY_PRICING!LA$20*(1+INDEX(DA_LMP_Basis!$C$23:$AF$35,MATCH(LMP_BY_NODE!KY$1,DA_LMP_Basis!$C$23:$C$35,0),MATCH(LMP_BY_NODE!$A36,DA_LMP_Basis!$C$23:$AF$23,0)))</f>
        <v>63.989229647811513</v>
      </c>
      <c r="KZ36" s="30">
        <f>ENERGY_PRICING!LB$20*(1+INDEX(DA_LMP_Basis!$C$23:$AF$35,MATCH(LMP_BY_NODE!KZ$1,DA_LMP_Basis!$C$23:$C$35,0),MATCH(LMP_BY_NODE!$A36,DA_LMP_Basis!$C$23:$AF$23,0)))</f>
        <v>64.098112054529793</v>
      </c>
      <c r="LA36" s="30">
        <f>ENERGY_PRICING!LC$20*(1+INDEX(DA_LMP_Basis!$C$23:$AF$35,MATCH(LMP_BY_NODE!LA$1,DA_LMP_Basis!$C$23:$C$35,0),MATCH(LMP_BY_NODE!$A36,DA_LMP_Basis!$C$23:$AF$23,0)))</f>
        <v>77.564132289275676</v>
      </c>
      <c r="LB36" s="30">
        <f>ENERGY_PRICING!LD$20*(1+INDEX(DA_LMP_Basis!$C$23:$AF$35,MATCH(LMP_BY_NODE!LB$1,DA_LMP_Basis!$C$23:$C$35,0),MATCH(LMP_BY_NODE!$A36,DA_LMP_Basis!$C$23:$AF$23,0)))</f>
        <v>120.66613529478629</v>
      </c>
      <c r="LC36" s="30">
        <f>ENERGY_PRICING!LE$20*(1+INDEX(DA_LMP_Basis!$C$23:$AF$35,MATCH(LMP_BY_NODE!LC$1,DA_LMP_Basis!$C$23:$C$35,0),MATCH(LMP_BY_NODE!$A36,DA_LMP_Basis!$C$23:$AF$23,0)))</f>
        <v>205.91400837383014</v>
      </c>
      <c r="LD36" s="30">
        <f>ENERGY_PRICING!LF$20*(1+INDEX(DA_LMP_Basis!$C$23:$AF$35,MATCH(LMP_BY_NODE!LD$1,DA_LMP_Basis!$C$23:$C$35,0),MATCH(LMP_BY_NODE!$A36,DA_LMP_Basis!$C$23:$AF$23,0)))</f>
        <v>184.23398744619442</v>
      </c>
      <c r="LE36" s="30">
        <f>ENERGY_PRICING!LG$20*(1+INDEX(DA_LMP_Basis!$C$23:$AF$35,MATCH(LMP_BY_NODE!LE$1,DA_LMP_Basis!$C$23:$C$35,0),MATCH(LMP_BY_NODE!$A36,DA_LMP_Basis!$C$23:$AF$23,0)))</f>
        <v>116.92428324049732</v>
      </c>
      <c r="LF36" s="30">
        <f>ENERGY_PRICING!LH$20*(1+INDEX(DA_LMP_Basis!$C$23:$AF$35,MATCH(LMP_BY_NODE!LF$1,DA_LMP_Basis!$C$23:$C$35,0),MATCH(LMP_BY_NODE!$A36,DA_LMP_Basis!$C$23:$AF$23,0)))</f>
        <v>90.412921715666315</v>
      </c>
      <c r="LG36" s="30">
        <f>ENERGY_PRICING!LI$20*(1+INDEX(DA_LMP_Basis!$C$23:$AF$35,MATCH(LMP_BY_NODE!LG$1,DA_LMP_Basis!$C$23:$C$35,0),MATCH(LMP_BY_NODE!$A36,DA_LMP_Basis!$C$23:$AF$23,0)))</f>
        <v>65.435298070728138</v>
      </c>
      <c r="LH36" s="30">
        <f>ENERGY_PRICING!LJ$20*(1+INDEX(DA_LMP_Basis!$C$23:$AF$35,MATCH(LMP_BY_NODE!LH$1,DA_LMP_Basis!$C$23:$C$35,0),MATCH(LMP_BY_NODE!$A36,DA_LMP_Basis!$C$23:$AF$23,0)))</f>
        <v>68.802088040413679</v>
      </c>
      <c r="LI36" s="30">
        <f>ENERGY_PRICING!LK$20*(1+INDEX(DA_LMP_Basis!$C$23:$AF$35,MATCH(LMP_BY_NODE!LI$1,DA_LMP_Basis!$C$23:$C$35,0),MATCH(LMP_BY_NODE!$A36,DA_LMP_Basis!$C$23:$AF$23,0)))</f>
        <v>88.409149218320948</v>
      </c>
      <c r="LJ36" s="30">
        <f>ENERGY_PRICING!LL$20*(1+INDEX(DA_LMP_Basis!$C$23:$AF$35,MATCH(LMP_BY_NODE!LJ$1,DA_LMP_Basis!$C$23:$C$35,0),MATCH(LMP_BY_NODE!$A36,DA_LMP_Basis!$C$23:$AF$23,0)))</f>
        <v>89.961907061541879</v>
      </c>
      <c r="LK36" s="30">
        <f>ENERGY_PRICING!LM$20*(1+INDEX(DA_LMP_Basis!$C$23:$AF$35,MATCH(LMP_BY_NODE!LK$1,DA_LMP_Basis!$C$23:$C$35,0),MATCH(LMP_BY_NODE!$A36,DA_LMP_Basis!$C$23:$AF$23,0)))</f>
        <v>65.940918479091678</v>
      </c>
      <c r="LL36" s="30">
        <f>ENERGY_PRICING!LN$20*(1+INDEX(DA_LMP_Basis!$C$23:$AF$35,MATCH(LMP_BY_NODE!LL$1,DA_LMP_Basis!$C$23:$C$35,0),MATCH(LMP_BY_NODE!$A36,DA_LMP_Basis!$C$23:$AF$23,0)))</f>
        <v>66.053121828698067</v>
      </c>
      <c r="LM36" s="30">
        <f>ENERGY_PRICING!LO$20*(1+INDEX(DA_LMP_Basis!$C$23:$AF$35,MATCH(LMP_BY_NODE!LM$1,DA_LMP_Basis!$C$23:$C$35,0),MATCH(LMP_BY_NODE!$A36,DA_LMP_Basis!$C$23:$AF$23,0)))</f>
        <v>78.648357090819871</v>
      </c>
      <c r="LN36" s="30">
        <f>ENERGY_PRICING!LP$20*(1+INDEX(DA_LMP_Basis!$C$23:$AF$35,MATCH(LMP_BY_NODE!LN$1,DA_LMP_Basis!$C$23:$C$35,0),MATCH(LMP_BY_NODE!$A36,DA_LMP_Basis!$C$23:$AF$23,0)))</f>
        <v>122.20467921198026</v>
      </c>
      <c r="LO36" s="30">
        <f>ENERGY_PRICING!LQ$20*(1+INDEX(DA_LMP_Basis!$C$23:$AF$35,MATCH(LMP_BY_NODE!LO$1,DA_LMP_Basis!$C$23:$C$35,0),MATCH(LMP_BY_NODE!$A36,DA_LMP_Basis!$C$23:$AF$23,0)))</f>
        <v>207.62774131820439</v>
      </c>
      <c r="LP36" s="30">
        <f>ENERGY_PRICING!LR$20*(1+INDEX(DA_LMP_Basis!$C$23:$AF$35,MATCH(LMP_BY_NODE!LP$1,DA_LMP_Basis!$C$23:$C$35,0),MATCH(LMP_BY_NODE!$A36,DA_LMP_Basis!$C$23:$AF$23,0)))</f>
        <v>185.79801857761851</v>
      </c>
      <c r="LQ36" s="30">
        <f>ENERGY_PRICING!LS$20*(1+INDEX(DA_LMP_Basis!$C$23:$AF$35,MATCH(LMP_BY_NODE!LQ$1,DA_LMP_Basis!$C$23:$C$35,0),MATCH(LMP_BY_NODE!$A36,DA_LMP_Basis!$C$23:$AF$23,0)))</f>
        <v>118.74979428230337</v>
      </c>
      <c r="LR36" s="30">
        <f>ENERGY_PRICING!LT$20*(1+INDEX(DA_LMP_Basis!$C$23:$AF$35,MATCH(LMP_BY_NODE!LR$1,DA_LMP_Basis!$C$23:$C$35,0),MATCH(LMP_BY_NODE!$A36,DA_LMP_Basis!$C$23:$AF$23,0)))</f>
        <v>93.177233292336467</v>
      </c>
      <c r="LS36" s="30">
        <f>ENERGY_PRICING!LU$20*(1+INDEX(DA_LMP_Basis!$C$23:$AF$35,MATCH(LMP_BY_NODE!LS$1,DA_LMP_Basis!$C$23:$C$35,0),MATCH(LMP_BY_NODE!$A36,DA_LMP_Basis!$C$23:$AF$23,0)))</f>
        <v>67.539831391611756</v>
      </c>
      <c r="LT36" s="30">
        <f>ENERGY_PRICING!LV$20*(1+INDEX(DA_LMP_Basis!$C$23:$AF$35,MATCH(LMP_BY_NODE!LT$1,DA_LMP_Basis!$C$23:$C$35,0),MATCH(LMP_BY_NODE!$A36,DA_LMP_Basis!$C$23:$AF$23,0)))</f>
        <v>71.080190985353255</v>
      </c>
      <c r="LU36" s="30">
        <f>ENERGY_PRICING!LW$20*(1+INDEX(DA_LMP_Basis!$C$23:$AF$35,MATCH(LMP_BY_NODE!LU$1,DA_LMP_Basis!$C$23:$C$35,0),MATCH(LMP_BY_NODE!$A36,DA_LMP_Basis!$C$23:$AF$23,0)))</f>
        <v>91.328590469803771</v>
      </c>
      <c r="LV36" s="30">
        <f>ENERGY_PRICING!LX$20*(1+INDEX(DA_LMP_Basis!$C$23:$AF$35,MATCH(LMP_BY_NODE!LV$1,DA_LMP_Basis!$C$23:$C$35,0),MATCH(LMP_BY_NODE!$A36,DA_LMP_Basis!$C$23:$AF$23,0)))</f>
        <v>92.932623382869195</v>
      </c>
      <c r="LW36" s="30">
        <f>ENERGY_PRICING!LY$20*(1+INDEX(DA_LMP_Basis!$C$23:$AF$35,MATCH(LMP_BY_NODE!LW$1,DA_LMP_Basis!$C$23:$C$35,0),MATCH(LMP_BY_NODE!$A36,DA_LMP_Basis!$C$23:$AF$23,0)))</f>
        <v>67.941771212741926</v>
      </c>
      <c r="LX36" s="30">
        <f>ENERGY_PRICING!LZ$20*(1+INDEX(DA_LMP_Basis!$C$23:$AF$35,MATCH(LMP_BY_NODE!LX$1,DA_LMP_Basis!$C$23:$C$35,0),MATCH(LMP_BY_NODE!$A36,DA_LMP_Basis!$C$23:$AF$23,0)))</f>
        <v>68.057379161252342</v>
      </c>
      <c r="LY36" s="30">
        <f>ENERGY_PRICING!MA$20*(1+INDEX(DA_LMP_Basis!$C$23:$AF$35,MATCH(LMP_BY_NODE!LY$1,DA_LMP_Basis!$C$23:$C$35,0),MATCH(LMP_BY_NODE!$A36,DA_LMP_Basis!$C$23:$AF$23,0)))</f>
        <v>79.759893993266644</v>
      </c>
      <c r="LZ36" s="30">
        <f>ENERGY_PRICING!MB$20*(1+INDEX(DA_LMP_Basis!$C$23:$AF$35,MATCH(LMP_BY_NODE!LZ$1,DA_LMP_Basis!$C$23:$C$35,0),MATCH(LMP_BY_NODE!$A36,DA_LMP_Basis!$C$23:$AF$23,0)))</f>
        <v>123.78197972895833</v>
      </c>
      <c r="MA36" s="30">
        <f>ENERGY_PRICING!MC$20*(1+INDEX(DA_LMP_Basis!$C$23:$AF$35,MATCH(LMP_BY_NODE!MA$1,DA_LMP_Basis!$C$23:$C$35,0),MATCH(LMP_BY_NODE!$A36,DA_LMP_Basis!$C$23:$AF$23,0)))</f>
        <v>209.90624519203482</v>
      </c>
      <c r="MB36" s="30">
        <f>ENERGY_PRICING!MD$20*(1+INDEX(DA_LMP_Basis!$C$23:$AF$35,MATCH(LMP_BY_NODE!MB$1,DA_LMP_Basis!$C$23:$C$35,0),MATCH(LMP_BY_NODE!$A36,DA_LMP_Basis!$C$23:$AF$23,0)))</f>
        <v>187.8774855117401</v>
      </c>
      <c r="MC36" s="30">
        <f>ENERGY_PRICING!ME$20*(1+INDEX(DA_LMP_Basis!$C$23:$AF$35,MATCH(LMP_BY_NODE!MC$1,DA_LMP_Basis!$C$23:$C$35,0),MATCH(LMP_BY_NODE!$A36,DA_LMP_Basis!$C$23:$AF$23,0)))</f>
        <v>121.17691339332329</v>
      </c>
      <c r="MD36" s="30">
        <f>ENERGY_PRICING!MF$20*(1+INDEX(DA_LMP_Basis!$C$23:$AF$35,MATCH(LMP_BY_NODE!MD$1,DA_LMP_Basis!$C$23:$C$35,0),MATCH(LMP_BY_NODE!$A36,DA_LMP_Basis!$C$23:$AF$23,0)))</f>
        <v>96.852540262768201</v>
      </c>
      <c r="ME36" s="30">
        <f>ENERGY_PRICING!MG$20*(1+INDEX(DA_LMP_Basis!$C$23:$AF$35,MATCH(LMP_BY_NODE!ME$1,DA_LMP_Basis!$C$23:$C$35,0),MATCH(LMP_BY_NODE!$A36,DA_LMP_Basis!$C$23:$AF$23,0)))</f>
        <v>70.33792624062535</v>
      </c>
      <c r="MF36" s="30">
        <f>ENERGY_PRICING!MH$20*(1+INDEX(DA_LMP_Basis!$C$23:$AF$35,MATCH(LMP_BY_NODE!MF$1,DA_LMP_Basis!$C$23:$C$35,0),MATCH(LMP_BY_NODE!$A36,DA_LMP_Basis!$C$23:$AF$23,0)))</f>
        <v>74.109056364914849</v>
      </c>
      <c r="MG36" s="30">
        <f>ENERGY_PRICING!MI$20*(1+INDEX(DA_LMP_Basis!$C$23:$AF$35,MATCH(LMP_BY_NODE!MG$1,DA_LMP_Basis!$C$23:$C$35,0),MATCH(LMP_BY_NODE!$A36,DA_LMP_Basis!$C$23:$AF$23,0)))</f>
        <v>95.210151026108946</v>
      </c>
      <c r="MH36" s="30">
        <f>ENERGY_PRICING!MJ$20*(1+INDEX(DA_LMP_Basis!$C$23:$AF$35,MATCH(LMP_BY_NODE!MH$1,DA_LMP_Basis!$C$23:$C$35,0),MATCH(LMP_BY_NODE!$A36,DA_LMP_Basis!$C$23:$AF$23,0)))</f>
        <v>96.882357014597332</v>
      </c>
      <c r="MI36" s="30">
        <f>ENERGY_PRICING!MK$20*(1+INDEX(DA_LMP_Basis!$C$23:$AF$35,MATCH(LMP_BY_NODE!MI$1,DA_LMP_Basis!$C$23:$C$35,0),MATCH(LMP_BY_NODE!$A36,DA_LMP_Basis!$C$23:$AF$23,0)))</f>
        <v>70.602016917623843</v>
      </c>
      <c r="MJ36" s="30">
        <f>ENERGY_PRICING!ML$20*(1+INDEX(DA_LMP_Basis!$C$23:$AF$35,MATCH(LMP_BY_NODE!MJ$1,DA_LMP_Basis!$C$23:$C$35,0),MATCH(LMP_BY_NODE!$A36,DA_LMP_Basis!$C$23:$AF$23,0)))</f>
        <v>70.722151470945789</v>
      </c>
      <c r="MK36" s="30">
        <f>ENERGY_PRICING!MM$20*(1+INDEX(DA_LMP_Basis!$C$23:$AF$35,MATCH(LMP_BY_NODE!MK$1,DA_LMP_Basis!$C$23:$C$35,0),MATCH(LMP_BY_NODE!$A36,DA_LMP_Basis!$C$23:$AF$23,0)))</f>
        <v>81.237744522104521</v>
      </c>
      <c r="ML36" s="30">
        <f>ENERGY_PRICING!MN$20*(1+INDEX(DA_LMP_Basis!$C$23:$AF$35,MATCH(LMP_BY_NODE!ML$1,DA_LMP_Basis!$C$23:$C$35,0),MATCH(LMP_BY_NODE!$A36,DA_LMP_Basis!$C$23:$AF$23,0)))</f>
        <v>125.87908905391299</v>
      </c>
      <c r="MM36" s="30">
        <f>ENERGY_PRICING!MO$20*(1+INDEX(DA_LMP_Basis!$C$23:$AF$35,MATCH(LMP_BY_NODE!MM$1,DA_LMP_Basis!$C$23:$C$35,0),MATCH(LMP_BY_NODE!$A36,DA_LMP_Basis!$C$23:$AF$23,0)))</f>
        <v>211.49015907819702</v>
      </c>
      <c r="MN36" s="30">
        <f>ENERGY_PRICING!MP$20*(1+INDEX(DA_LMP_Basis!$C$23:$AF$35,MATCH(LMP_BY_NODE!MN$1,DA_LMP_Basis!$C$23:$C$35,0),MATCH(LMP_BY_NODE!$A36,DA_LMP_Basis!$C$23:$AF$23,0)))</f>
        <v>189.32303782815259</v>
      </c>
      <c r="MO36" s="30">
        <f>ENERGY_PRICING!MQ$20*(1+INDEX(DA_LMP_Basis!$C$23:$AF$35,MATCH(LMP_BY_NODE!MO$1,DA_LMP_Basis!$C$23:$C$35,0),MATCH(LMP_BY_NODE!$A36,DA_LMP_Basis!$C$23:$AF$23,0)))</f>
        <v>122.86413793898598</v>
      </c>
      <c r="MP36" s="30">
        <f>ENERGY_PRICING!MR$20*(1+INDEX(DA_LMP_Basis!$C$23:$AF$35,MATCH(LMP_BY_NODE!MP$1,DA_LMP_Basis!$C$23:$C$35,0),MATCH(LMP_BY_NODE!$A36,DA_LMP_Basis!$C$23:$AF$23,0)))</f>
        <v>99.407449127851322</v>
      </c>
      <c r="MQ36" s="30">
        <f>ENERGY_PRICING!MS$20*(1+INDEX(DA_LMP_Basis!$C$23:$AF$35,MATCH(LMP_BY_NODE!MQ$1,DA_LMP_Basis!$C$23:$C$35,0),MATCH(LMP_BY_NODE!$A36,DA_LMP_Basis!$C$23:$AF$23,0)))</f>
        <v>72.283036511033174</v>
      </c>
      <c r="MR36" s="30">
        <f>ENERGY_PRICING!MT$20*(1+INDEX(DA_LMP_Basis!$C$23:$AF$35,MATCH(LMP_BY_NODE!MR$1,DA_LMP_Basis!$C$23:$C$35,0),MATCH(LMP_BY_NODE!$A36,DA_LMP_Basis!$C$23:$AF$23,0)))</f>
        <v>76.214587976734506</v>
      </c>
      <c r="MS36" s="30">
        <f>ENERGY_PRICING!MU$20*(1+INDEX(DA_LMP_Basis!$C$23:$AF$35,MATCH(LMP_BY_NODE!MS$1,DA_LMP_Basis!$C$23:$C$35,0),MATCH(LMP_BY_NODE!$A36,DA_LMP_Basis!$C$23:$AF$23,0)))</f>
        <v>97.908438150271564</v>
      </c>
      <c r="MT36" s="30">
        <f>ENERGY_PRICING!MV$20*(1+INDEX(DA_LMP_Basis!$C$23:$AF$35,MATCH(LMP_BY_NODE!MT$1,DA_LMP_Basis!$C$23:$C$35,0),MATCH(LMP_BY_NODE!$A36,DA_LMP_Basis!$C$23:$AF$23,0)))</f>
        <v>99.628035008736063</v>
      </c>
      <c r="MU36" s="30">
        <f>ENERGY_PRICING!MW$20*(1+INDEX(DA_LMP_Basis!$C$23:$AF$35,MATCH(LMP_BY_NODE!MU$1,DA_LMP_Basis!$C$23:$C$35,0),MATCH(LMP_BY_NODE!$A36,DA_LMP_Basis!$C$23:$AF$23,0)))</f>
        <v>72.451300634435057</v>
      </c>
      <c r="MV36" s="30">
        <f>ENERGY_PRICING!MX$20*(1+INDEX(DA_LMP_Basis!$C$23:$AF$35,MATCH(LMP_BY_NODE!MV$1,DA_LMP_Basis!$C$23:$C$35,0),MATCH(LMP_BY_NODE!$A36,DA_LMP_Basis!$C$23:$AF$23,0)))</f>
        <v>72.574581880769244</v>
      </c>
      <c r="MW36" s="30">
        <f>ENERGY_PRICING!MY$20*(1+INDEX(DA_LMP_Basis!$C$23:$AF$35,MATCH(LMP_BY_NODE!MW$1,DA_LMP_Basis!$C$23:$C$35,0),MATCH(LMP_BY_NODE!$A36,DA_LMP_Basis!$C$23:$AF$23,0)))</f>
        <v>82.265080047483025</v>
      </c>
      <c r="MX36" s="30">
        <f>ENERGY_PRICING!MZ$20*(1+INDEX(DA_LMP_Basis!$C$23:$AF$35,MATCH(LMP_BY_NODE!MX$1,DA_LMP_Basis!$C$23:$C$35,0),MATCH(LMP_BY_NODE!$A36,DA_LMP_Basis!$C$23:$AF$23,0)))</f>
        <v>127.33690557059589</v>
      </c>
    </row>
    <row r="37" spans="1:362" x14ac:dyDescent="0.25">
      <c r="A37" s="1">
        <v>4162</v>
      </c>
      <c r="B37" s="1" t="s">
        <v>63</v>
      </c>
      <c r="C37" s="30">
        <f>ENERGY_PRICING!E$19*(1+INDEX(DA_LMP_Basis!$C$23:$AF$35,MATCH(LMP_BY_NODE!C$1,DA_LMP_Basis!$C$23:$C$35,0),MATCH(LMP_BY_NODE!$A37,DA_LMP_Basis!$C$23:$AF$23,0)))</f>
        <v>54.65655654375054</v>
      </c>
      <c r="D37" s="30">
        <f>ENERGY_PRICING!F$19*(1+INDEX(DA_LMP_Basis!$C$23:$AF$35,MATCH(LMP_BY_NODE!D$1,DA_LMP_Basis!$C$23:$C$35,0),MATCH(LMP_BY_NODE!$A37,DA_LMP_Basis!$C$23:$AF$23,0)))</f>
        <v>51.600421218484769</v>
      </c>
      <c r="E37" s="30">
        <f>ENERGY_PRICING!G$19*(1+INDEX(DA_LMP_Basis!$C$23:$AF$35,MATCH(LMP_BY_NODE!E$1,DA_LMP_Basis!$C$23:$C$35,0),MATCH(LMP_BY_NODE!$A37,DA_LMP_Basis!$C$23:$AF$23,0)))</f>
        <v>39.00039570475677</v>
      </c>
      <c r="F37" s="30">
        <f>ENERGY_PRICING!H$19*(1+INDEX(DA_LMP_Basis!$C$23:$AF$35,MATCH(LMP_BY_NODE!F$1,DA_LMP_Basis!$C$23:$C$35,0),MATCH(LMP_BY_NODE!$A37,DA_LMP_Basis!$C$23:$AF$23,0)))</f>
        <v>44.940142596584309</v>
      </c>
      <c r="G37" s="30">
        <f>ENERGY_PRICING!I$19*(1+INDEX(DA_LMP_Basis!$C$23:$AF$35,MATCH(LMP_BY_NODE!G$1,DA_LMP_Basis!$C$23:$C$35,0),MATCH(LMP_BY_NODE!$A37,DA_LMP_Basis!$C$23:$AF$23,0)))</f>
        <v>25.883012373820275</v>
      </c>
      <c r="H37" s="30">
        <f>ENERGY_PRICING!J$19*(1+INDEX(DA_LMP_Basis!$C$23:$AF$35,MATCH(LMP_BY_NODE!H$1,DA_LMP_Basis!$C$23:$C$35,0),MATCH(LMP_BY_NODE!$A37,DA_LMP_Basis!$C$23:$AF$23,0)))</f>
        <v>29.530520024655939</v>
      </c>
      <c r="I37" s="30">
        <f>ENERGY_PRICING!K$19*(1+INDEX(DA_LMP_Basis!$C$23:$AF$35,MATCH(LMP_BY_NODE!I$1,DA_LMP_Basis!$C$23:$C$35,0),MATCH(LMP_BY_NODE!$A37,DA_LMP_Basis!$C$23:$AF$23,0)))</f>
        <v>43.150435873154841</v>
      </c>
      <c r="J37" s="30">
        <f>ENERGY_PRICING!L$19*(1+INDEX(DA_LMP_Basis!$C$23:$AF$35,MATCH(LMP_BY_NODE!J$1,DA_LMP_Basis!$C$23:$C$35,0),MATCH(LMP_BY_NODE!$A37,DA_LMP_Basis!$C$23:$AF$23,0)))</f>
        <v>51.674952702172142</v>
      </c>
      <c r="K37" s="30">
        <f>ENERGY_PRICING!M$19*(1+INDEX(DA_LMP_Basis!$C$23:$AF$35,MATCH(LMP_BY_NODE!K$1,DA_LMP_Basis!$C$23:$C$35,0),MATCH(LMP_BY_NODE!$A37,DA_LMP_Basis!$C$23:$AF$23,0)))</f>
        <v>46.623853248438138</v>
      </c>
      <c r="L37" s="30">
        <f>ENERGY_PRICING!N$19*(1+INDEX(DA_LMP_Basis!$C$23:$AF$35,MATCH(LMP_BY_NODE!L$1,DA_LMP_Basis!$C$23:$C$35,0),MATCH(LMP_BY_NODE!$A37,DA_LMP_Basis!$C$23:$AF$23,0)))</f>
        <v>58.102468628838317</v>
      </c>
      <c r="M37" s="30">
        <f>ENERGY_PRICING!O$19*(1+INDEX(DA_LMP_Basis!$C$23:$AF$35,MATCH(LMP_BY_NODE!M$1,DA_LMP_Basis!$C$23:$C$35,0),MATCH(LMP_BY_NODE!$A37,DA_LMP_Basis!$C$23:$AF$23,0)))</f>
        <v>91.640259701711855</v>
      </c>
      <c r="N37" s="30">
        <f>ENERGY_PRICING!P$19*(1+INDEX(DA_LMP_Basis!$C$23:$AF$35,MATCH(LMP_BY_NODE!N$1,DA_LMP_Basis!$C$23:$C$35,0),MATCH(LMP_BY_NODE!$A37,DA_LMP_Basis!$C$23:$AF$23,0)))</f>
        <v>156.21723804155911</v>
      </c>
      <c r="O37" s="30">
        <f>ENERGY_PRICING!Q$19*(1+INDEX(DA_LMP_Basis!$C$23:$AF$35,MATCH(LMP_BY_NODE!O$1,DA_LMP_Basis!$C$23:$C$35,0),MATCH(LMP_BY_NODE!$A37,DA_LMP_Basis!$C$23:$AF$23,0)))</f>
        <v>155.64707731693164</v>
      </c>
      <c r="P37" s="30">
        <f>ENERGY_PRICING!R$19*(1+INDEX(DA_LMP_Basis!$C$23:$AF$35,MATCH(LMP_BY_NODE!P$1,DA_LMP_Basis!$C$23:$C$35,0),MATCH(LMP_BY_NODE!$A37,DA_LMP_Basis!$C$23:$AF$23,0)))</f>
        <v>124.39831537725352</v>
      </c>
      <c r="Q37" s="30">
        <f>ENERGY_PRICING!S$19*(1+INDEX(DA_LMP_Basis!$C$23:$AF$35,MATCH(LMP_BY_NODE!Q$1,DA_LMP_Basis!$C$23:$C$35,0),MATCH(LMP_BY_NODE!$A37,DA_LMP_Basis!$C$23:$AF$23,0)))</f>
        <v>95.170776939909601</v>
      </c>
      <c r="R37" s="30">
        <f>ENERGY_PRICING!T$19*(1+INDEX(DA_LMP_Basis!$C$23:$AF$35,MATCH(LMP_BY_NODE!R$1,DA_LMP_Basis!$C$23:$C$35,0),MATCH(LMP_BY_NODE!$A37,DA_LMP_Basis!$C$23:$AF$23,0)))</f>
        <v>53.000059475319539</v>
      </c>
      <c r="S37" s="30">
        <f>ENERGY_PRICING!U$19*(1+INDEX(DA_LMP_Basis!$C$23:$AF$35,MATCH(LMP_BY_NODE!S$1,DA_LMP_Basis!$C$23:$C$35,0),MATCH(LMP_BY_NODE!$A37,DA_LMP_Basis!$C$23:$AF$23,0)))</f>
        <v>47.152729859248566</v>
      </c>
      <c r="T37" s="30">
        <f>ENERGY_PRICING!V$19*(1+INDEX(DA_LMP_Basis!$C$23:$AF$35,MATCH(LMP_BY_NODE!T$1,DA_LMP_Basis!$C$23:$C$35,0),MATCH(LMP_BY_NODE!$A37,DA_LMP_Basis!$C$23:$AF$23,0)))</f>
        <v>53.759419843543107</v>
      </c>
      <c r="U37" s="30">
        <f>ENERGY_PRICING!W$19*(1+INDEX(DA_LMP_Basis!$C$23:$AF$35,MATCH(LMP_BY_NODE!U$1,DA_LMP_Basis!$C$23:$C$35,0),MATCH(LMP_BY_NODE!$A37,DA_LMP_Basis!$C$23:$AF$23,0)))</f>
        <v>132.84990784985641</v>
      </c>
      <c r="V37" s="30">
        <f>ENERGY_PRICING!X$19*(1+INDEX(DA_LMP_Basis!$C$23:$AF$35,MATCH(LMP_BY_NODE!V$1,DA_LMP_Basis!$C$23:$C$35,0),MATCH(LMP_BY_NODE!$A37,DA_LMP_Basis!$C$23:$AF$23,0)))</f>
        <v>92.54324285195473</v>
      </c>
      <c r="W37" s="30">
        <f>ENERGY_PRICING!Y$19*(1+INDEX(DA_LMP_Basis!$C$23:$AF$35,MATCH(LMP_BY_NODE!W$1,DA_LMP_Basis!$C$23:$C$35,0),MATCH(LMP_BY_NODE!$A37,DA_LMP_Basis!$C$23:$AF$23,0)))</f>
        <v>98.139014178095394</v>
      </c>
      <c r="X37" s="30">
        <f>ENERGY_PRICING!Z$19*(1+INDEX(DA_LMP_Basis!$C$23:$AF$35,MATCH(LMP_BY_NODE!X$1,DA_LMP_Basis!$C$23:$C$35,0),MATCH(LMP_BY_NODE!$A37,DA_LMP_Basis!$C$23:$AF$23,0)))</f>
        <v>89.694014688042316</v>
      </c>
      <c r="Y37" s="30">
        <f>ENERGY_PRICING!AA$19*(1+INDEX(DA_LMP_Basis!$C$23:$AF$35,MATCH(LMP_BY_NODE!Y$1,DA_LMP_Basis!$C$23:$C$35,0),MATCH(LMP_BY_NODE!$A37,DA_LMP_Basis!$C$23:$AF$23,0)))</f>
        <v>151.95557102938974</v>
      </c>
      <c r="Z37" s="30">
        <f>ENERGY_PRICING!AB$19*(1+INDEX(DA_LMP_Basis!$C$23:$AF$35,MATCH(LMP_BY_NODE!Z$1,DA_LMP_Basis!$C$23:$C$35,0),MATCH(LMP_BY_NODE!$A37,DA_LMP_Basis!$C$23:$AF$23,0)))</f>
        <v>253.97778596932395</v>
      </c>
      <c r="AA37" s="30">
        <f>ENERGY_PRICING!AC$19*(1+INDEX(DA_LMP_Basis!$C$23:$AF$35,MATCH(LMP_BY_NODE!AA$1,DA_LMP_Basis!$C$23:$C$35,0),MATCH(LMP_BY_NODE!$A37,DA_LMP_Basis!$C$23:$AF$23,0)))</f>
        <v>309.01477018910305</v>
      </c>
      <c r="AB37" s="30">
        <f>ENERGY_PRICING!AD$19*(1+INDEX(DA_LMP_Basis!$C$23:$AF$35,MATCH(LMP_BY_NODE!AB$1,DA_LMP_Basis!$C$23:$C$35,0),MATCH(LMP_BY_NODE!$A37,DA_LMP_Basis!$C$23:$AF$23,0)))</f>
        <v>315.93025495309826</v>
      </c>
      <c r="AC37" s="30">
        <f>ENERGY_PRICING!AE$19*(1+INDEX(DA_LMP_Basis!$C$23:$AF$35,MATCH(LMP_BY_NODE!AC$1,DA_LMP_Basis!$C$23:$C$35,0),MATCH(LMP_BY_NODE!$A37,DA_LMP_Basis!$C$23:$AF$23,0)))</f>
        <v>157.13602829157111</v>
      </c>
      <c r="AD37" s="30">
        <f>ENERGY_PRICING!AF$19*(1+INDEX(DA_LMP_Basis!$C$23:$AF$35,MATCH(LMP_BY_NODE!AD$1,DA_LMP_Basis!$C$23:$C$35,0),MATCH(LMP_BY_NODE!$A37,DA_LMP_Basis!$C$23:$AF$23,0)))</f>
        <v>82.359731438894201</v>
      </c>
      <c r="AE37" s="30">
        <f>ENERGY_PRICING!AG$19*(1+INDEX(DA_LMP_Basis!$C$23:$AF$35,MATCH(LMP_BY_NODE!AE$1,DA_LMP_Basis!$C$23:$C$35,0),MATCH(LMP_BY_NODE!$A37,DA_LMP_Basis!$C$23:$AF$23,0)))</f>
        <v>60.407859163571317</v>
      </c>
      <c r="AF37" s="30">
        <f>ENERGY_PRICING!AH$19*(1+INDEX(DA_LMP_Basis!$C$23:$AF$35,MATCH(LMP_BY_NODE!AF$1,DA_LMP_Basis!$C$23:$C$35,0),MATCH(LMP_BY_NODE!$A37,DA_LMP_Basis!$C$23:$AF$23,0)))</f>
        <v>65.558002193998135</v>
      </c>
      <c r="AG37" s="30">
        <f>ENERGY_PRICING!AI$19*(1+INDEX(DA_LMP_Basis!$C$23:$AF$35,MATCH(LMP_BY_NODE!AG$1,DA_LMP_Basis!$C$23:$C$35,0),MATCH(LMP_BY_NODE!$A37,DA_LMP_Basis!$C$23:$AF$23,0)))</f>
        <v>78.742014851426745</v>
      </c>
      <c r="AH37" s="30">
        <f>ENERGY_PRICING!AJ$19*(1+INDEX(DA_LMP_Basis!$C$23:$AF$35,MATCH(LMP_BY_NODE!AH$1,DA_LMP_Basis!$C$23:$C$35,0),MATCH(LMP_BY_NODE!$A37,DA_LMP_Basis!$C$23:$AF$23,0)))</f>
        <v>79.770865629488483</v>
      </c>
      <c r="AI37" s="30">
        <f>ENERGY_PRICING!AK$19*(1+INDEX(DA_LMP_Basis!$C$23:$AF$35,MATCH(LMP_BY_NODE!AI$1,DA_LMP_Basis!$C$23:$C$35,0),MATCH(LMP_BY_NODE!$A37,DA_LMP_Basis!$C$23:$AF$23,0)))</f>
        <v>59.271813438174014</v>
      </c>
      <c r="AJ37" s="30">
        <f>ENERGY_PRICING!AL$19*(1+INDEX(DA_LMP_Basis!$C$23:$AF$35,MATCH(LMP_BY_NODE!AJ$1,DA_LMP_Basis!$C$23:$C$35,0),MATCH(LMP_BY_NODE!$A37,DA_LMP_Basis!$C$23:$AF$23,0)))</f>
        <v>58.081776866506104</v>
      </c>
      <c r="AK37" s="30">
        <f>ENERGY_PRICING!AM$19*(1+INDEX(DA_LMP_Basis!$C$23:$AF$35,MATCH(LMP_BY_NODE!AK$1,DA_LMP_Basis!$C$23:$C$35,0),MATCH(LMP_BY_NODE!$A37,DA_LMP_Basis!$C$23:$AF$23,0)))</f>
        <v>108.63125266898159</v>
      </c>
      <c r="AL37" s="30">
        <f>ENERGY_PRICING!AN$19*(1+INDEX(DA_LMP_Basis!$C$23:$AF$35,MATCH(LMP_BY_NODE!AL$1,DA_LMP_Basis!$C$23:$C$35,0),MATCH(LMP_BY_NODE!$A37,DA_LMP_Basis!$C$23:$AF$23,0)))</f>
        <v>176.87215916870551</v>
      </c>
      <c r="AM37" s="30">
        <f>ENERGY_PRICING!AO$19*(1+INDEX(DA_LMP_Basis!$C$23:$AF$35,MATCH(LMP_BY_NODE!AM$1,DA_LMP_Basis!$C$23:$C$35,0),MATCH(LMP_BY_NODE!$A37,DA_LMP_Basis!$C$23:$AF$23,0)))</f>
        <v>219.01558721894696</v>
      </c>
      <c r="AN37" s="30">
        <f>ENERGY_PRICING!AP$19*(1+INDEX(DA_LMP_Basis!$C$23:$AF$35,MATCH(LMP_BY_NODE!AN$1,DA_LMP_Basis!$C$23:$C$35,0),MATCH(LMP_BY_NODE!$A37,DA_LMP_Basis!$C$23:$AF$23,0)))</f>
        <v>199.26554287020494</v>
      </c>
      <c r="AO37" s="30">
        <f>ENERGY_PRICING!AQ$19*(1+INDEX(DA_LMP_Basis!$C$23:$AF$35,MATCH(LMP_BY_NODE!AO$1,DA_LMP_Basis!$C$23:$C$35,0),MATCH(LMP_BY_NODE!$A37,DA_LMP_Basis!$C$23:$AF$23,0)))</f>
        <v>107.9256233339181</v>
      </c>
      <c r="AP37" s="30">
        <f>ENERGY_PRICING!AR$19*(1+INDEX(DA_LMP_Basis!$C$23:$AF$35,MATCH(LMP_BY_NODE!AP$1,DA_LMP_Basis!$C$23:$C$35,0),MATCH(LMP_BY_NODE!$A37,DA_LMP_Basis!$C$23:$AF$23,0)))</f>
        <v>70.341092759871088</v>
      </c>
      <c r="AQ37" s="30">
        <f>ENERGY_PRICING!AS$19*(1+INDEX(DA_LMP_Basis!$C$23:$AF$35,MATCH(LMP_BY_NODE!AQ$1,DA_LMP_Basis!$C$23:$C$35,0),MATCH(LMP_BY_NODE!$A37,DA_LMP_Basis!$C$23:$AF$23,0)))</f>
        <v>51.717463748815369</v>
      </c>
      <c r="AR37" s="30">
        <f>ENERGY_PRICING!AT$19*(1+INDEX(DA_LMP_Basis!$C$23:$AF$35,MATCH(LMP_BY_NODE!AR$1,DA_LMP_Basis!$C$23:$C$35,0),MATCH(LMP_BY_NODE!$A37,DA_LMP_Basis!$C$23:$AF$23,0)))</f>
        <v>55.493594677205792</v>
      </c>
      <c r="AS37" s="30">
        <f>ENERGY_PRICING!AU$19*(1+INDEX(DA_LMP_Basis!$C$23:$AF$35,MATCH(LMP_BY_NODE!AS$1,DA_LMP_Basis!$C$23:$C$35,0),MATCH(LMP_BY_NODE!$A37,DA_LMP_Basis!$C$23:$AF$23,0)))</f>
        <v>71.213444133934118</v>
      </c>
      <c r="AT37" s="30">
        <f>ENERGY_PRICING!AV$19*(1+INDEX(DA_LMP_Basis!$C$23:$AF$35,MATCH(LMP_BY_NODE!AT$1,DA_LMP_Basis!$C$23:$C$35,0),MATCH(LMP_BY_NODE!$A37,DA_LMP_Basis!$C$23:$AF$23,0)))</f>
        <v>72.14392587921202</v>
      </c>
      <c r="AU37" s="30">
        <f>ENERGY_PRICING!AW$19*(1+INDEX(DA_LMP_Basis!$C$23:$AF$35,MATCH(LMP_BY_NODE!AU$1,DA_LMP_Basis!$C$23:$C$35,0),MATCH(LMP_BY_NODE!$A37,DA_LMP_Basis!$C$23:$AF$23,0)))</f>
        <v>49.103845442503996</v>
      </c>
      <c r="AV37" s="30">
        <f>ENERGY_PRICING!AX$19*(1+INDEX(DA_LMP_Basis!$C$23:$AF$35,MATCH(LMP_BY_NODE!AV$1,DA_LMP_Basis!$C$23:$C$35,0),MATCH(LMP_BY_NODE!$A37,DA_LMP_Basis!$C$23:$AF$23,0)))</f>
        <v>49.16362730132473</v>
      </c>
      <c r="AW37" s="30">
        <f>ENERGY_PRICING!AY$19*(1+INDEX(DA_LMP_Basis!$C$23:$AF$35,MATCH(LMP_BY_NODE!AW$1,DA_LMP_Basis!$C$23:$C$35,0),MATCH(LMP_BY_NODE!$A37,DA_LMP_Basis!$C$23:$AF$23,0)))</f>
        <v>81.181317018364297</v>
      </c>
      <c r="AX37" s="30">
        <f>ENERGY_PRICING!AZ$19*(1+INDEX(DA_LMP_Basis!$C$23:$AF$35,MATCH(LMP_BY_NODE!AX$1,DA_LMP_Basis!$C$23:$C$35,0),MATCH(LMP_BY_NODE!$A37,DA_LMP_Basis!$C$23:$AF$23,0)))</f>
        <v>122.02912045099426</v>
      </c>
      <c r="AY37" s="30">
        <f>ENERGY_PRICING!BA$19*(1+INDEX(DA_LMP_Basis!$C$23:$AF$35,MATCH(LMP_BY_NODE!AY$1,DA_LMP_Basis!$C$23:$C$35,0),MATCH(LMP_BY_NODE!$A37,DA_LMP_Basis!$C$23:$AF$23,0)))</f>
        <v>215.15992376403065</v>
      </c>
      <c r="AZ37" s="30">
        <f>ENERGY_PRICING!BB$19*(1+INDEX(DA_LMP_Basis!$C$23:$AF$35,MATCH(LMP_BY_NODE!AZ$1,DA_LMP_Basis!$C$23:$C$35,0),MATCH(LMP_BY_NODE!$A37,DA_LMP_Basis!$C$23:$AF$23,0)))</f>
        <v>195.75756939112722</v>
      </c>
      <c r="BA37" s="30">
        <f>ENERGY_PRICING!BC$19*(1+INDEX(DA_LMP_Basis!$C$23:$AF$35,MATCH(LMP_BY_NODE!BA$1,DA_LMP_Basis!$C$23:$C$35,0),MATCH(LMP_BY_NODE!$A37,DA_LMP_Basis!$C$23:$AF$23,0)))</f>
        <v>103.7850688506863</v>
      </c>
      <c r="BB37" s="30">
        <f>ENERGY_PRICING!BD$19*(1+INDEX(DA_LMP_Basis!$C$23:$AF$35,MATCH(LMP_BY_NODE!BB$1,DA_LMP_Basis!$C$23:$C$35,0),MATCH(LMP_BY_NODE!$A37,DA_LMP_Basis!$C$23:$AF$23,0)))</f>
        <v>63.883073282160559</v>
      </c>
      <c r="BC37" s="30">
        <f>ENERGY_PRICING!BE$19*(1+INDEX(DA_LMP_Basis!$C$23:$AF$35,MATCH(LMP_BY_NODE!BC$1,DA_LMP_Basis!$C$23:$C$35,0),MATCH(LMP_BY_NODE!$A37,DA_LMP_Basis!$C$23:$AF$23,0)))</f>
        <v>46.969280643844073</v>
      </c>
      <c r="BD37" s="30">
        <f>ENERGY_PRICING!BF$19*(1+INDEX(DA_LMP_Basis!$C$23:$AF$35,MATCH(LMP_BY_NODE!BD$1,DA_LMP_Basis!$C$23:$C$35,0),MATCH(LMP_BY_NODE!$A37,DA_LMP_Basis!$C$23:$AF$23,0)))</f>
        <v>50.398724790310595</v>
      </c>
      <c r="BE37" s="30">
        <f>ENERGY_PRICING!BG$19*(1+INDEX(DA_LMP_Basis!$C$23:$AF$35,MATCH(LMP_BY_NODE!BE$1,DA_LMP_Basis!$C$23:$C$35,0),MATCH(LMP_BY_NODE!$A37,DA_LMP_Basis!$C$23:$AF$23,0)))</f>
        <v>64.675334030046685</v>
      </c>
      <c r="BF37" s="30">
        <f>ENERGY_PRICING!BH$19*(1+INDEX(DA_LMP_Basis!$C$23:$AF$35,MATCH(LMP_BY_NODE!BF$1,DA_LMP_Basis!$C$23:$C$35,0),MATCH(LMP_BY_NODE!$A37,DA_LMP_Basis!$C$23:$AF$23,0)))</f>
        <v>65.520388196666218</v>
      </c>
      <c r="BG37" s="30">
        <f>ENERGY_PRICING!BI$19*(1+INDEX(DA_LMP_Basis!$C$23:$AF$35,MATCH(LMP_BY_NODE!BG$1,DA_LMP_Basis!$C$23:$C$35,0),MATCH(LMP_BY_NODE!$A37,DA_LMP_Basis!$C$23:$AF$23,0)))</f>
        <v>44.59561877362448</v>
      </c>
      <c r="BH37" s="30">
        <f>ENERGY_PRICING!BJ$19*(1+INDEX(DA_LMP_Basis!$C$23:$AF$35,MATCH(LMP_BY_NODE!BH$1,DA_LMP_Basis!$C$23:$C$35,0),MATCH(LMP_BY_NODE!$A37,DA_LMP_Basis!$C$23:$AF$23,0)))</f>
        <v>44.649912056798598</v>
      </c>
      <c r="BI37" s="30">
        <f>ENERGY_PRICING!BK$19*(1+INDEX(DA_LMP_Basis!$C$23:$AF$35,MATCH(LMP_BY_NODE!BI$1,DA_LMP_Basis!$C$23:$C$35,0),MATCH(LMP_BY_NODE!$A37,DA_LMP_Basis!$C$23:$AF$23,0)))</f>
        <v>78.672068457333637</v>
      </c>
      <c r="BJ37" s="30">
        <f>ENERGY_PRICING!BL$19*(1+INDEX(DA_LMP_Basis!$C$23:$AF$35,MATCH(LMP_BY_NODE!BJ$1,DA_LMP_Basis!$C$23:$C$35,0),MATCH(LMP_BY_NODE!$A37,DA_LMP_Basis!$C$23:$AF$23,0)))</f>
        <v>118.4867689445977</v>
      </c>
      <c r="BK37" s="30">
        <f>ENERGY_PRICING!BM$19*(1+INDEX(DA_LMP_Basis!$C$23:$AF$35,MATCH(LMP_BY_NODE!BK$1,DA_LMP_Basis!$C$23:$C$35,0),MATCH(LMP_BY_NODE!$A37,DA_LMP_Basis!$C$23:$AF$23,0)))</f>
        <v>213.98616491814738</v>
      </c>
      <c r="BL37" s="30">
        <f>ENERGY_PRICING!BN$19*(1+INDEX(DA_LMP_Basis!$C$23:$AF$35,MATCH(LMP_BY_NODE!BL$1,DA_LMP_Basis!$C$23:$C$35,0),MATCH(LMP_BY_NODE!$A37,DA_LMP_Basis!$C$23:$AF$23,0)))</f>
        <v>194.6896559307495</v>
      </c>
      <c r="BM37" s="30">
        <f>ENERGY_PRICING!BO$19*(1+INDEX(DA_LMP_Basis!$C$23:$AF$35,MATCH(LMP_BY_NODE!BM$1,DA_LMP_Basis!$C$23:$C$35,0),MATCH(LMP_BY_NODE!$A37,DA_LMP_Basis!$C$23:$AF$23,0)))</f>
        <v>102.52458216444347</v>
      </c>
      <c r="BN37" s="30">
        <f>ENERGY_PRICING!BP$19*(1+INDEX(DA_LMP_Basis!$C$23:$AF$35,MATCH(LMP_BY_NODE!BN$1,DA_LMP_Basis!$C$23:$C$35,0),MATCH(LMP_BY_NODE!$A37,DA_LMP_Basis!$C$23:$AF$23,0)))</f>
        <v>61.917093217384902</v>
      </c>
      <c r="BO37" s="30">
        <f>ENERGY_PRICING!BQ$19*(1+INDEX(DA_LMP_Basis!$C$23:$AF$35,MATCH(LMP_BY_NODE!BO$1,DA_LMP_Basis!$C$23:$C$35,0),MATCH(LMP_BY_NODE!$A37,DA_LMP_Basis!$C$23:$AF$23,0)))</f>
        <v>45.52381685103628</v>
      </c>
      <c r="BP37" s="30">
        <f>ENERGY_PRICING!BR$19*(1+INDEX(DA_LMP_Basis!$C$23:$AF$35,MATCH(LMP_BY_NODE!BP$1,DA_LMP_Basis!$C$23:$C$35,0),MATCH(LMP_BY_NODE!$A37,DA_LMP_Basis!$C$23:$AF$23,0)))</f>
        <v>48.847721008914029</v>
      </c>
      <c r="BQ37" s="30">
        <f>ENERGY_PRICING!BS$19*(1+INDEX(DA_LMP_Basis!$C$23:$AF$35,MATCH(LMP_BY_NODE!BQ$1,DA_LMP_Basis!$C$23:$C$35,0),MATCH(LMP_BY_NODE!$A37,DA_LMP_Basis!$C$23:$AF$23,0)))</f>
        <v>62.684972407584077</v>
      </c>
      <c r="BR37" s="30">
        <f>ENERGY_PRICING!BT$19*(1+INDEX(DA_LMP_Basis!$C$23:$AF$35,MATCH(LMP_BY_NODE!BR$1,DA_LMP_Basis!$C$23:$C$35,0),MATCH(LMP_BY_NODE!$A37,DA_LMP_Basis!$C$23:$AF$23,0)))</f>
        <v>63.5040203168357</v>
      </c>
      <c r="BS37" s="30">
        <f>ENERGY_PRICING!BU$19*(1+INDEX(DA_LMP_Basis!$C$23:$AF$35,MATCH(LMP_BY_NODE!BS$1,DA_LMP_Basis!$C$23:$C$35,0),MATCH(LMP_BY_NODE!$A37,DA_LMP_Basis!$C$23:$AF$23,0)))</f>
        <v>43.223203625435865</v>
      </c>
      <c r="BT37" s="30">
        <f>ENERGY_PRICING!BV$19*(1+INDEX(DA_LMP_Basis!$C$23:$AF$35,MATCH(LMP_BY_NODE!BT$1,DA_LMP_Basis!$C$23:$C$35,0),MATCH(LMP_BY_NODE!$A37,DA_LMP_Basis!$C$23:$AF$23,0)))</f>
        <v>43.275826051105987</v>
      </c>
      <c r="BU37" s="30">
        <f>ENERGY_PRICING!BW$19*(1+INDEX(DA_LMP_Basis!$C$23:$AF$35,MATCH(LMP_BY_NODE!BU$1,DA_LMP_Basis!$C$23:$C$35,0),MATCH(LMP_BY_NODE!$A37,DA_LMP_Basis!$C$23:$AF$23,0)))</f>
        <v>77.908191441233029</v>
      </c>
      <c r="BV37" s="30">
        <f>ENERGY_PRICING!BX$19*(1+INDEX(DA_LMP_Basis!$C$23:$AF$35,MATCH(LMP_BY_NODE!BV$1,DA_LMP_Basis!$C$23:$C$35,0),MATCH(LMP_BY_NODE!$A37,DA_LMP_Basis!$C$23:$AF$23,0)))</f>
        <v>117.40838996664014</v>
      </c>
      <c r="BW37" s="30">
        <f>ENERGY_PRICING!BY$19*(1+INDEX(DA_LMP_Basis!$C$23:$AF$35,MATCH(LMP_BY_NODE!BW$1,DA_LMP_Basis!$C$23:$C$35,0),MATCH(LMP_BY_NODE!$A37,DA_LMP_Basis!$C$23:$AF$23,0)))</f>
        <v>213.50296526401789</v>
      </c>
      <c r="BX37" s="30">
        <f>ENERGY_PRICING!BZ$19*(1+INDEX(DA_LMP_Basis!$C$23:$AF$35,MATCH(LMP_BY_NODE!BX$1,DA_LMP_Basis!$C$23:$C$35,0),MATCH(LMP_BY_NODE!$A37,DA_LMP_Basis!$C$23:$AF$23,0)))</f>
        <v>194.25002949768401</v>
      </c>
      <c r="BY37" s="30">
        <f>ENERGY_PRICING!CA$19*(1+INDEX(DA_LMP_Basis!$C$23:$AF$35,MATCH(LMP_BY_NODE!BY$1,DA_LMP_Basis!$C$23:$C$35,0),MATCH(LMP_BY_NODE!$A37,DA_LMP_Basis!$C$23:$AF$23,0)))</f>
        <v>102.00567938218668</v>
      </c>
      <c r="BZ37" s="30">
        <f>ENERGY_PRICING!CB$19*(1+INDEX(DA_LMP_Basis!$C$23:$AF$35,MATCH(LMP_BY_NODE!BZ$1,DA_LMP_Basis!$C$23:$C$35,0),MATCH(LMP_BY_NODE!$A37,DA_LMP_Basis!$C$23:$AF$23,0)))</f>
        <v>61.107760967701047</v>
      </c>
      <c r="CA37" s="30">
        <f>ENERGY_PRICING!CC$19*(1+INDEX(DA_LMP_Basis!$C$23:$AF$35,MATCH(LMP_BY_NODE!CA$1,DA_LMP_Basis!$C$23:$C$35,0),MATCH(LMP_BY_NODE!$A37,DA_LMP_Basis!$C$23:$AF$23,0)))</f>
        <v>44.928764803342602</v>
      </c>
      <c r="CB37" s="30">
        <f>ENERGY_PRICING!CD$19*(1+INDEX(DA_LMP_Basis!$C$23:$AF$35,MATCH(LMP_BY_NODE!CB$1,DA_LMP_Basis!$C$23:$C$35,0),MATCH(LMP_BY_NODE!$A37,DA_LMP_Basis!$C$23:$AF$23,0)))</f>
        <v>48.209221462475803</v>
      </c>
      <c r="CC37" s="30">
        <f>ENERGY_PRICING!CE$19*(1+INDEX(DA_LMP_Basis!$C$23:$AF$35,MATCH(LMP_BY_NODE!CC$1,DA_LMP_Basis!$C$23:$C$35,0),MATCH(LMP_BY_NODE!$A37,DA_LMP_Basis!$C$23:$AF$23,0)))</f>
        <v>61.865603036320451</v>
      </c>
      <c r="CD37" s="30">
        <f>ENERGY_PRICING!CF$19*(1+INDEX(DA_LMP_Basis!$C$23:$AF$35,MATCH(LMP_BY_NODE!CD$1,DA_LMP_Basis!$C$23:$C$35,0),MATCH(LMP_BY_NODE!$A37,DA_LMP_Basis!$C$23:$AF$23,0)))</f>
        <v>62.673944986158467</v>
      </c>
      <c r="CE37" s="30">
        <f>ENERGY_PRICING!CG$19*(1+INDEX(DA_LMP_Basis!$C$23:$AF$35,MATCH(LMP_BY_NODE!CE$1,DA_LMP_Basis!$C$23:$C$35,0),MATCH(LMP_BY_NODE!$A37,DA_LMP_Basis!$C$23:$AF$23,0)))</f>
        <v>42.658223410587944</v>
      </c>
      <c r="CF37" s="30">
        <f>ENERGY_PRICING!CH$19*(1+INDEX(DA_LMP_Basis!$C$23:$AF$35,MATCH(LMP_BY_NODE!CF$1,DA_LMP_Basis!$C$23:$C$35,0),MATCH(LMP_BY_NODE!$A37,DA_LMP_Basis!$C$23:$AF$23,0)))</f>
        <v>42.710157996698129</v>
      </c>
      <c r="CG37" s="30">
        <f>ENERGY_PRICING!CI$19*(1+INDEX(DA_LMP_Basis!$C$23:$AF$35,MATCH(LMP_BY_NODE!CG$1,DA_LMP_Basis!$C$23:$C$35,0),MATCH(LMP_BY_NODE!$A37,DA_LMP_Basis!$C$23:$AF$23,0)))</f>
        <v>77.593727263798414</v>
      </c>
      <c r="CH37" s="30">
        <f>ENERGY_PRICING!CJ$19*(1+INDEX(DA_LMP_Basis!$C$23:$AF$35,MATCH(LMP_BY_NODE!CH$1,DA_LMP_Basis!$C$23:$C$35,0),MATCH(LMP_BY_NODE!$A37,DA_LMP_Basis!$C$23:$AF$23,0)))</f>
        <v>116.96445520866395</v>
      </c>
      <c r="CI37" s="30">
        <f>ENERGY_PRICING!CK$19*(1+INDEX(DA_LMP_Basis!$C$23:$AF$35,MATCH(LMP_BY_NODE!CI$1,DA_LMP_Basis!$C$23:$C$35,0),MATCH(LMP_BY_NODE!$A37,DA_LMP_Basis!$C$23:$AF$23,0)))</f>
        <v>215.31369261579076</v>
      </c>
      <c r="CJ37" s="30">
        <f>ENERGY_PRICING!CL$19*(1+INDEX(DA_LMP_Basis!$C$23:$AF$35,MATCH(LMP_BY_NODE!CJ$1,DA_LMP_Basis!$C$23:$C$35,0),MATCH(LMP_BY_NODE!$A37,DA_LMP_Basis!$C$23:$AF$23,0)))</f>
        <v>195.89747191638389</v>
      </c>
      <c r="CK37" s="30">
        <f>ENERGY_PRICING!CM$19*(1+INDEX(DA_LMP_Basis!$C$23:$AF$35,MATCH(LMP_BY_NODE!CK$1,DA_LMP_Basis!$C$23:$C$35,0),MATCH(LMP_BY_NODE!$A37,DA_LMP_Basis!$C$23:$AF$23,0)))</f>
        <v>103.95019952559643</v>
      </c>
      <c r="CL37" s="30">
        <f>ENERGY_PRICING!CN$19*(1+INDEX(DA_LMP_Basis!$C$23:$AF$35,MATCH(LMP_BY_NODE!CL$1,DA_LMP_Basis!$C$23:$C$35,0),MATCH(LMP_BY_NODE!$A37,DA_LMP_Basis!$C$23:$AF$23,0)))</f>
        <v>64.140627462224046</v>
      </c>
      <c r="CM37" s="30">
        <f>ENERGY_PRICING!CO$19*(1+INDEX(DA_LMP_Basis!$C$23:$AF$35,MATCH(LMP_BY_NODE!CM$1,DA_LMP_Basis!$C$23:$C$35,0),MATCH(LMP_BY_NODE!$A37,DA_LMP_Basis!$C$23:$AF$23,0)))</f>
        <v>47.158644335083025</v>
      </c>
      <c r="CN37" s="30">
        <f>ENERGY_PRICING!CP$19*(1+INDEX(DA_LMP_Basis!$C$23:$AF$35,MATCH(LMP_BY_NODE!CN$1,DA_LMP_Basis!$C$23:$C$35,0),MATCH(LMP_BY_NODE!$A37,DA_LMP_Basis!$C$23:$AF$23,0)))</f>
        <v>50.601914799380488</v>
      </c>
      <c r="CO37" s="30">
        <f>ENERGY_PRICING!CQ$19*(1+INDEX(DA_LMP_Basis!$C$23:$AF$35,MATCH(LMP_BY_NODE!CO$1,DA_LMP_Basis!$C$23:$C$35,0),MATCH(LMP_BY_NODE!$A37,DA_LMP_Basis!$C$23:$AF$23,0)))</f>
        <v>64.936082328001419</v>
      </c>
      <c r="CP37" s="30">
        <f>ENERGY_PRICING!CR$19*(1+INDEX(DA_LMP_Basis!$C$23:$AF$35,MATCH(LMP_BY_NODE!CP$1,DA_LMP_Basis!$C$23:$C$35,0),MATCH(LMP_BY_NODE!$A37,DA_LMP_Basis!$C$23:$AF$23,0)))</f>
        <v>65.784543457088645</v>
      </c>
      <c r="CQ37" s="30">
        <f>ENERGY_PRICING!CS$19*(1+INDEX(DA_LMP_Basis!$C$23:$AF$35,MATCH(LMP_BY_NODE!CQ$1,DA_LMP_Basis!$C$23:$C$35,0),MATCH(LMP_BY_NODE!$A37,DA_LMP_Basis!$C$23:$AF$23,0)))</f>
        <v>44.775412691442661</v>
      </c>
      <c r="CR37" s="30">
        <f>ENERGY_PRICING!CT$19*(1+INDEX(DA_LMP_Basis!$C$23:$AF$35,MATCH(LMP_BY_NODE!CR$1,DA_LMP_Basis!$C$23:$C$35,0),MATCH(LMP_BY_NODE!$A37,DA_LMP_Basis!$C$23:$AF$23,0)))</f>
        <v>44.829924866121402</v>
      </c>
      <c r="CS37" s="30">
        <f>ENERGY_PRICING!CU$19*(1+INDEX(DA_LMP_Basis!$C$23:$AF$35,MATCH(LMP_BY_NODE!CS$1,DA_LMP_Basis!$C$23:$C$35,0),MATCH(LMP_BY_NODE!$A37,DA_LMP_Basis!$C$23:$AF$23,0)))</f>
        <v>78.772140539485505</v>
      </c>
      <c r="CT37" s="30">
        <f>ENERGY_PRICING!CV$19*(1+INDEX(DA_LMP_Basis!$C$23:$AF$35,MATCH(LMP_BY_NODE!CT$1,DA_LMP_Basis!$C$23:$C$35,0),MATCH(LMP_BY_NODE!$A37,DA_LMP_Basis!$C$23:$AF$23,0)))</f>
        <v>118.62804251010424</v>
      </c>
      <c r="CU37" s="30">
        <f>ENERGY_PRICING!CW$19*(1+INDEX(DA_LMP_Basis!$C$23:$AF$35,MATCH(LMP_BY_NODE!CU$1,DA_LMP_Basis!$C$23:$C$35,0),MATCH(LMP_BY_NODE!$A37,DA_LMP_Basis!$C$23:$AF$23,0)))</f>
        <v>216.83482124513793</v>
      </c>
      <c r="CV37" s="30">
        <f>ENERGY_PRICING!CX$19*(1+INDEX(DA_LMP_Basis!$C$23:$AF$35,MATCH(LMP_BY_NODE!CV$1,DA_LMP_Basis!$C$23:$C$35,0),MATCH(LMP_BY_NODE!$A37,DA_LMP_Basis!$C$23:$AF$23,0)))</f>
        <v>197.28143059234452</v>
      </c>
      <c r="CW37" s="30">
        <f>ENERGY_PRICING!CY$19*(1+INDEX(DA_LMP_Basis!$C$23:$AF$35,MATCH(LMP_BY_NODE!CW$1,DA_LMP_Basis!$C$23:$C$35,0),MATCH(LMP_BY_NODE!$A37,DA_LMP_Basis!$C$23:$AF$23,0)))</f>
        <v>105.5837227932418</v>
      </c>
      <c r="CX37" s="30">
        <f>ENERGY_PRICING!CZ$19*(1+INDEX(DA_LMP_Basis!$C$23:$AF$35,MATCH(LMP_BY_NODE!CX$1,DA_LMP_Basis!$C$23:$C$35,0),MATCH(LMP_BY_NODE!$A37,DA_LMP_Basis!$C$23:$AF$23,0)))</f>
        <v>66.68843238121967</v>
      </c>
      <c r="CY37" s="30">
        <f>ENERGY_PRICING!DA$19*(1+INDEX(DA_LMP_Basis!$C$23:$AF$35,MATCH(LMP_BY_NODE!CY$1,DA_LMP_Basis!$C$23:$C$35,0),MATCH(LMP_BY_NODE!$A37,DA_LMP_Basis!$C$23:$AF$23,0)))</f>
        <v>49.031888030443696</v>
      </c>
      <c r="CZ37" s="30">
        <f>ENERGY_PRICING!DB$19*(1+INDEX(DA_LMP_Basis!$C$23:$AF$35,MATCH(LMP_BY_NODE!CZ$1,DA_LMP_Basis!$C$23:$C$35,0),MATCH(LMP_BY_NODE!$A37,DA_LMP_Basis!$C$23:$AF$23,0)))</f>
        <v>52.611932670072328</v>
      </c>
      <c r="DA37" s="30">
        <f>ENERGY_PRICING!DC$19*(1+INDEX(DA_LMP_Basis!$C$23:$AF$35,MATCH(LMP_BY_NODE!DA$1,DA_LMP_Basis!$C$23:$C$35,0),MATCH(LMP_BY_NODE!$A37,DA_LMP_Basis!$C$23:$AF$23,0)))</f>
        <v>67.515484440539609</v>
      </c>
      <c r="DB37" s="30">
        <f>ENERGY_PRICING!DD$19*(1+INDEX(DA_LMP_Basis!$C$23:$AF$35,MATCH(LMP_BY_NODE!DB$1,DA_LMP_Basis!$C$23:$C$35,0),MATCH(LMP_BY_NODE!$A37,DA_LMP_Basis!$C$23:$AF$23,0)))</f>
        <v>68.397648286980811</v>
      </c>
      <c r="DC37" s="30">
        <f>ENERGY_PRICING!DE$19*(1+INDEX(DA_LMP_Basis!$C$23:$AF$35,MATCH(LMP_BY_NODE!DC$1,DA_LMP_Basis!$C$23:$C$35,0),MATCH(LMP_BY_NODE!$A37,DA_LMP_Basis!$C$23:$AF$23,0)))</f>
        <v>46.553989253895274</v>
      </c>
      <c r="DD37" s="30">
        <f>ENERGY_PRICING!DF$19*(1+INDEX(DA_LMP_Basis!$C$23:$AF$35,MATCH(LMP_BY_NODE!DD$1,DA_LMP_Basis!$C$23:$C$35,0),MATCH(LMP_BY_NODE!$A37,DA_LMP_Basis!$C$23:$AF$23,0)))</f>
        <v>46.610666770453051</v>
      </c>
      <c r="DE37" s="30">
        <f>ENERGY_PRICING!DG$19*(1+INDEX(DA_LMP_Basis!$C$23:$AF$35,MATCH(LMP_BY_NODE!DE$1,DA_LMP_Basis!$C$23:$C$35,0),MATCH(LMP_BY_NODE!$A37,DA_LMP_Basis!$C$23:$AF$23,0)))</f>
        <v>79.762084259668129</v>
      </c>
      <c r="DF37" s="30">
        <f>ENERGY_PRICING!DH$19*(1+INDEX(DA_LMP_Basis!$C$23:$AF$35,MATCH(LMP_BY_NODE!DF$1,DA_LMP_Basis!$C$23:$C$35,0),MATCH(LMP_BY_NODE!$A37,DA_LMP_Basis!$C$23:$AF$23,0)))</f>
        <v>120.02556393659705</v>
      </c>
      <c r="DG37" s="30">
        <f>ENERGY_PRICING!DI$19*(1+INDEX(DA_LMP_Basis!$C$23:$AF$35,MATCH(LMP_BY_NODE!DG$1,DA_LMP_Basis!$C$23:$C$35,0),MATCH(LMP_BY_NODE!$A37,DA_LMP_Basis!$C$23:$AF$23,0)))</f>
        <v>219.16600530607019</v>
      </c>
      <c r="DH37" s="30">
        <f>ENERGY_PRICING!DJ$19*(1+INDEX(DA_LMP_Basis!$C$23:$AF$35,MATCH(LMP_BY_NODE!DH$1,DA_LMP_Basis!$C$23:$C$35,0),MATCH(LMP_BY_NODE!$A37,DA_LMP_Basis!$C$23:$AF$23,0)))</f>
        <v>199.40239679082634</v>
      </c>
      <c r="DI37" s="30">
        <f>ENERGY_PRICING!DK$19*(1+INDEX(DA_LMP_Basis!$C$23:$AF$35,MATCH(LMP_BY_NODE!DI$1,DA_LMP_Basis!$C$23:$C$35,0),MATCH(LMP_BY_NODE!$A37,DA_LMP_Basis!$C$23:$AF$23,0)))</f>
        <v>108.08715565962018</v>
      </c>
      <c r="DJ37" s="30">
        <f>ENERGY_PRICING!DL$19*(1+INDEX(DA_LMP_Basis!$C$23:$AF$35,MATCH(LMP_BY_NODE!DJ$1,DA_LMP_Basis!$C$23:$C$35,0),MATCH(LMP_BY_NODE!$A37,DA_LMP_Basis!$C$23:$AF$23,0)))</f>
        <v>70.593034597585955</v>
      </c>
      <c r="DK37" s="30">
        <f>ENERGY_PRICING!DM$19*(1+INDEX(DA_LMP_Basis!$C$23:$AF$35,MATCH(LMP_BY_NODE!DK$1,DA_LMP_Basis!$C$23:$C$35,0),MATCH(LMP_BY_NODE!$A37,DA_LMP_Basis!$C$23:$AF$23,0)))</f>
        <v>51.902701031143486</v>
      </c>
      <c r="DL37" s="30">
        <f>ENERGY_PRICING!DN$19*(1+INDEX(DA_LMP_Basis!$C$23:$AF$35,MATCH(LMP_BY_NODE!DL$1,DA_LMP_Basis!$C$23:$C$35,0),MATCH(LMP_BY_NODE!$A37,DA_LMP_Basis!$C$23:$AF$23,0)))</f>
        <v>55.692356989189022</v>
      </c>
      <c r="DM37" s="30">
        <f>ENERGY_PRICING!DO$19*(1+INDEX(DA_LMP_Basis!$C$23:$AF$35,MATCH(LMP_BY_NODE!DM$1,DA_LMP_Basis!$C$23:$C$35,0),MATCH(LMP_BY_NODE!$A37,DA_LMP_Basis!$C$23:$AF$23,0)))</f>
        <v>71.468510486775088</v>
      </c>
      <c r="DN37" s="30">
        <f>ENERGY_PRICING!DP$19*(1+INDEX(DA_LMP_Basis!$C$23:$AF$35,MATCH(LMP_BY_NODE!DN$1,DA_LMP_Basis!$C$23:$C$35,0),MATCH(LMP_BY_NODE!$A37,DA_LMP_Basis!$C$23:$AF$23,0)))</f>
        <v>72.402324953676541</v>
      </c>
      <c r="DO37" s="30">
        <f>ENERGY_PRICING!DQ$19*(1+INDEX(DA_LMP_Basis!$C$23:$AF$35,MATCH(LMP_BY_NODE!DO$1,DA_LMP_Basis!$C$23:$C$35,0),MATCH(LMP_BY_NODE!$A37,DA_LMP_Basis!$C$23:$AF$23,0)))</f>
        <v>49.279721485571514</v>
      </c>
      <c r="DP37" s="30">
        <f>ENERGY_PRICING!DR$19*(1+INDEX(DA_LMP_Basis!$C$23:$AF$35,MATCH(LMP_BY_NODE!DP$1,DA_LMP_Basis!$C$23:$C$35,0),MATCH(LMP_BY_NODE!$A37,DA_LMP_Basis!$C$23:$AF$23,0)))</f>
        <v>49.339717466049763</v>
      </c>
      <c r="DQ37" s="30">
        <f>ENERGY_PRICING!DS$19*(1+INDEX(DA_LMP_Basis!$C$23:$AF$35,MATCH(LMP_BY_NODE!DQ$1,DA_LMP_Basis!$C$23:$C$35,0),MATCH(LMP_BY_NODE!$A37,DA_LMP_Basis!$C$23:$AF$23,0)))</f>
        <v>81.279208437851551</v>
      </c>
      <c r="DR37" s="30">
        <f>ENERGY_PRICING!DT$19*(1+INDEX(DA_LMP_Basis!$C$23:$AF$35,MATCH(LMP_BY_NODE!DR$1,DA_LMP_Basis!$C$23:$C$35,0),MATCH(LMP_BY_NODE!$A37,DA_LMP_Basis!$C$23:$AF$23,0)))</f>
        <v>122.16731553563805</v>
      </c>
      <c r="DS37" s="30">
        <f>ENERGY_PRICING!DU$19*(1+INDEX(DA_LMP_Basis!$C$23:$AF$35,MATCH(LMP_BY_NODE!DS$1,DA_LMP_Basis!$C$23:$C$35,0),MATCH(LMP_BY_NODE!$A37,DA_LMP_Basis!$C$23:$AF$23,0)))</f>
        <v>221.85660466449852</v>
      </c>
      <c r="DT37" s="30">
        <f>ENERGY_PRICING!DV$19*(1+INDEX(DA_LMP_Basis!$C$23:$AF$35,MATCH(LMP_BY_NODE!DT$1,DA_LMP_Basis!$C$23:$C$35,0),MATCH(LMP_BY_NODE!$A37,DA_LMP_Basis!$C$23:$AF$23,0)))</f>
        <v>201.8503674974385</v>
      </c>
      <c r="DU37" s="30">
        <f>ENERGY_PRICING!DW$19*(1+INDEX(DA_LMP_Basis!$C$23:$AF$35,MATCH(LMP_BY_NODE!DU$1,DA_LMP_Basis!$C$23:$C$35,0),MATCH(LMP_BY_NODE!$A37,DA_LMP_Basis!$C$23:$AF$23,0)))</f>
        <v>110.97656065214252</v>
      </c>
      <c r="DV37" s="30">
        <f>ENERGY_PRICING!DX$19*(1+INDEX(DA_LMP_Basis!$C$23:$AF$35,MATCH(LMP_BY_NODE!DV$1,DA_LMP_Basis!$C$23:$C$35,0),MATCH(LMP_BY_NODE!$A37,DA_LMP_Basis!$C$23:$AF$23,0)))</f>
        <v>75.099637226840315</v>
      </c>
      <c r="DW37" s="30">
        <f>ENERGY_PRICING!DY$19*(1+INDEX(DA_LMP_Basis!$C$23:$AF$35,MATCH(LMP_BY_NODE!DW$1,DA_LMP_Basis!$C$23:$C$35,0),MATCH(LMP_BY_NODE!$A37,DA_LMP_Basis!$C$23:$AF$23,0)))</f>
        <v>55.21612777736177</v>
      </c>
      <c r="DX37" s="30">
        <f>ENERGY_PRICING!DZ$19*(1+INDEX(DA_LMP_Basis!$C$23:$AF$35,MATCH(LMP_BY_NODE!DX$1,DA_LMP_Basis!$C$23:$C$35,0),MATCH(LMP_BY_NODE!$A37,DA_LMP_Basis!$C$23:$AF$23,0)))</f>
        <v>59.247712327963974</v>
      </c>
      <c r="DY37" s="30">
        <f>ENERGY_PRICING!EA$19*(1+INDEX(DA_LMP_Basis!$C$23:$AF$35,MATCH(LMP_BY_NODE!DY$1,DA_LMP_Basis!$C$23:$C$35,0),MATCH(LMP_BY_NODE!$A37,DA_LMP_Basis!$C$23:$AF$23,0)))</f>
        <v>76.031002793623841</v>
      </c>
      <c r="DZ37" s="30">
        <f>ENERGY_PRICING!EB$19*(1+INDEX(DA_LMP_Basis!$C$23:$AF$35,MATCH(LMP_BY_NODE!DZ$1,DA_LMP_Basis!$C$23:$C$35,0),MATCH(LMP_BY_NODE!$A37,DA_LMP_Basis!$C$23:$AF$23,0)))</f>
        <v>77.02443122606401</v>
      </c>
      <c r="EA37" s="30">
        <f>ENERGY_PRICING!EC$19*(1+INDEX(DA_LMP_Basis!$C$23:$AF$35,MATCH(LMP_BY_NODE!EA$1,DA_LMP_Basis!$C$23:$C$35,0),MATCH(LMP_BY_NODE!$A37,DA_LMP_Basis!$C$23:$AF$23,0)))</f>
        <v>52.425699324345331</v>
      </c>
      <c r="EB37" s="30">
        <f>ENERGY_PRICING!ED$19*(1+INDEX(DA_LMP_Basis!$C$23:$AF$35,MATCH(LMP_BY_NODE!EB$1,DA_LMP_Basis!$C$23:$C$35,0),MATCH(LMP_BY_NODE!$A37,DA_LMP_Basis!$C$23:$AF$23,0)))</f>
        <v>52.489525400029279</v>
      </c>
      <c r="EC37" s="30">
        <f>ENERGY_PRICING!EE$19*(1+INDEX(DA_LMP_Basis!$C$23:$AF$35,MATCH(LMP_BY_NODE!EC$1,DA_LMP_Basis!$C$23:$C$35,0),MATCH(LMP_BY_NODE!$A37,DA_LMP_Basis!$C$23:$AF$23,0)))</f>
        <v>83.030238486866281</v>
      </c>
      <c r="ED37" s="30">
        <f>ENERGY_PRICING!EF$19*(1+INDEX(DA_LMP_Basis!$C$23:$AF$35,MATCH(LMP_BY_NODE!ED$1,DA_LMP_Basis!$C$23:$C$35,0),MATCH(LMP_BY_NODE!$A37,DA_LMP_Basis!$C$23:$AF$23,0)))</f>
        <v>124.63927627647641</v>
      </c>
      <c r="EE37" s="30">
        <f>ENERGY_PRICING!EG$19*(1+INDEX(DA_LMP_Basis!$C$23:$AF$35,MATCH(LMP_BY_NODE!EE$1,DA_LMP_Basis!$C$23:$C$35,0),MATCH(LMP_BY_NODE!$A37,DA_LMP_Basis!$C$23:$AF$23,0)))</f>
        <v>223.14864226981436</v>
      </c>
      <c r="EF37" s="30">
        <f>ENERGY_PRICING!EH$19*(1+INDEX(DA_LMP_Basis!$C$23:$AF$35,MATCH(LMP_BY_NODE!EF$1,DA_LMP_Basis!$C$23:$C$35,0),MATCH(LMP_BY_NODE!$A37,DA_LMP_Basis!$C$23:$AF$23,0)))</f>
        <v>203.02589376066564</v>
      </c>
      <c r="EG37" s="30">
        <f>ENERGY_PRICING!EI$19*(1+INDEX(DA_LMP_Basis!$C$23:$AF$35,MATCH(LMP_BY_NODE!EG$1,DA_LMP_Basis!$C$23:$C$35,0),MATCH(LMP_BY_NODE!$A37,DA_LMP_Basis!$C$23:$AF$23,0)))</f>
        <v>112.3640655943525</v>
      </c>
      <c r="EH37" s="30">
        <f>ENERGY_PRICING!EJ$19*(1+INDEX(DA_LMP_Basis!$C$23:$AF$35,MATCH(LMP_BY_NODE!EH$1,DA_LMP_Basis!$C$23:$C$35,0),MATCH(LMP_BY_NODE!$A37,DA_LMP_Basis!$C$23:$AF$23,0)))</f>
        <v>77.263727562687777</v>
      </c>
      <c r="EI37" s="30">
        <f>ENERGY_PRICING!EK$19*(1+INDEX(DA_LMP_Basis!$C$23:$AF$35,MATCH(LMP_BY_NODE!EI$1,DA_LMP_Basis!$C$23:$C$35,0),MATCH(LMP_BY_NODE!$A37,DA_LMP_Basis!$C$23:$AF$23,0)))</f>
        <v>56.807249824262968</v>
      </c>
      <c r="EJ37" s="30">
        <f>ENERGY_PRICING!EL$19*(1+INDEX(DA_LMP_Basis!$C$23:$AF$35,MATCH(LMP_BY_NODE!EJ$1,DA_LMP_Basis!$C$23:$C$35,0),MATCH(LMP_BY_NODE!$A37,DA_LMP_Basis!$C$23:$AF$23,0)))</f>
        <v>60.955009545429</v>
      </c>
      <c r="EK37" s="30">
        <f>ENERGY_PRICING!EM$19*(1+INDEX(DA_LMP_Basis!$C$23:$AF$35,MATCH(LMP_BY_NODE!EK$1,DA_LMP_Basis!$C$23:$C$35,0),MATCH(LMP_BY_NODE!$A37,DA_LMP_Basis!$C$23:$AF$23,0)))</f>
        <v>78.221931597627005</v>
      </c>
      <c r="EL37" s="30">
        <f>ENERGY_PRICING!EN$19*(1+INDEX(DA_LMP_Basis!$C$23:$AF$35,MATCH(LMP_BY_NODE!EL$1,DA_LMP_Basis!$C$23:$C$35,0),MATCH(LMP_BY_NODE!$A37,DA_LMP_Basis!$C$23:$AF$23,0)))</f>
        <v>79.243986917618003</v>
      </c>
      <c r="EM37" s="30">
        <f>ENERGY_PRICING!EO$19*(1+INDEX(DA_LMP_Basis!$C$23:$AF$35,MATCH(LMP_BY_NODE!EM$1,DA_LMP_Basis!$C$23:$C$35,0),MATCH(LMP_BY_NODE!$A37,DA_LMP_Basis!$C$23:$AF$23,0)))</f>
        <v>53.936411671931914</v>
      </c>
      <c r="EN37" s="30">
        <f>ENERGY_PRICING!EP$19*(1+INDEX(DA_LMP_Basis!$C$23:$AF$35,MATCH(LMP_BY_NODE!EN$1,DA_LMP_Basis!$C$23:$C$35,0),MATCH(LMP_BY_NODE!$A37,DA_LMP_Basis!$C$23:$AF$23,0)))</f>
        <v>54.002076976121664</v>
      </c>
      <c r="EO37" s="30">
        <f>ENERGY_PRICING!EQ$19*(1+INDEX(DA_LMP_Basis!$C$23:$AF$35,MATCH(LMP_BY_NODE!EO$1,DA_LMP_Basis!$C$23:$C$35,0),MATCH(LMP_BY_NODE!$A37,DA_LMP_Basis!$C$23:$AF$23,0)))</f>
        <v>83.871090791494282</v>
      </c>
      <c r="EP37" s="30">
        <f>ENERGY_PRICING!ER$19*(1+INDEX(DA_LMP_Basis!$C$23:$AF$35,MATCH(LMP_BY_NODE!EP$1,DA_LMP_Basis!$C$23:$C$35,0),MATCH(LMP_BY_NODE!$A37,DA_LMP_Basis!$C$23:$AF$23,0)))</f>
        <v>125.82632265929178</v>
      </c>
      <c r="EQ37" s="30">
        <f>ENERGY_PRICING!ES$19*(1+INDEX(DA_LMP_Basis!$C$23:$AF$35,MATCH(LMP_BY_NODE!EQ$1,DA_LMP_Basis!$C$23:$C$35,0),MATCH(LMP_BY_NODE!$A37,DA_LMP_Basis!$C$23:$AF$23,0)))</f>
        <v>225.18230859864858</v>
      </c>
      <c r="ER37" s="30">
        <f>ENERGY_PRICING!ET$19*(1+INDEX(DA_LMP_Basis!$C$23:$AF$35,MATCH(LMP_BY_NODE!ER$1,DA_LMP_Basis!$C$23:$C$35,0),MATCH(LMP_BY_NODE!$A37,DA_LMP_Basis!$C$23:$AF$23,0)))</f>
        <v>204.87617131477822</v>
      </c>
      <c r="ES37" s="30">
        <f>ENERGY_PRICING!EU$19*(1+INDEX(DA_LMP_Basis!$C$23:$AF$35,MATCH(LMP_BY_NODE!ES$1,DA_LMP_Basis!$C$23:$C$35,0),MATCH(LMP_BY_NODE!$A37,DA_LMP_Basis!$C$23:$AF$23,0)))</f>
        <v>114.5479974477707</v>
      </c>
      <c r="ET37" s="30">
        <f>ENERGY_PRICING!EV$19*(1+INDEX(DA_LMP_Basis!$C$23:$AF$35,MATCH(LMP_BY_NODE!ET$1,DA_LMP_Basis!$C$23:$C$35,0),MATCH(LMP_BY_NODE!$A37,DA_LMP_Basis!$C$23:$AF$23,0)))</f>
        <v>80.670004307622364</v>
      </c>
      <c r="EU37" s="30">
        <f>ENERGY_PRICING!EW$19*(1+INDEX(DA_LMP_Basis!$C$23:$AF$35,MATCH(LMP_BY_NODE!EU$1,DA_LMP_Basis!$C$23:$C$35,0),MATCH(LMP_BY_NODE!$A37,DA_LMP_Basis!$C$23:$AF$23,0)))</f>
        <v>59.311674864629794</v>
      </c>
      <c r="EV37" s="30">
        <f>ENERGY_PRICING!EX$19*(1+INDEX(DA_LMP_Basis!$C$23:$AF$35,MATCH(LMP_BY_NODE!EV$1,DA_LMP_Basis!$C$23:$C$35,0),MATCH(LMP_BY_NODE!$A37,DA_LMP_Basis!$C$23:$AF$23,0)))</f>
        <v>63.642294226761521</v>
      </c>
      <c r="EW37" s="30">
        <f>ENERGY_PRICING!EY$19*(1+INDEX(DA_LMP_Basis!$C$23:$AF$35,MATCH(LMP_BY_NODE!EW$1,DA_LMP_Basis!$C$23:$C$35,0),MATCH(LMP_BY_NODE!$A37,DA_LMP_Basis!$C$23:$AF$23,0)))</f>
        <v>81.67045207353442</v>
      </c>
      <c r="EX37" s="30">
        <f>ENERGY_PRICING!EZ$19*(1+INDEX(DA_LMP_Basis!$C$23:$AF$35,MATCH(LMP_BY_NODE!EX$1,DA_LMP_Basis!$C$23:$C$35,0),MATCH(LMP_BY_NODE!$A37,DA_LMP_Basis!$C$23:$AF$23,0)))</f>
        <v>82.737566095433067</v>
      </c>
      <c r="EY37" s="30">
        <f>ENERGY_PRICING!FA$19*(1+INDEX(DA_LMP_Basis!$C$23:$AF$35,MATCH(LMP_BY_NODE!EY$1,DA_LMP_Basis!$C$23:$C$35,0),MATCH(LMP_BY_NODE!$A37,DA_LMP_Basis!$C$23:$AF$23,0)))</f>
        <v>56.314271899219776</v>
      </c>
      <c r="EZ37" s="30">
        <f>ENERGY_PRICING!FB$19*(1+INDEX(DA_LMP_Basis!$C$23:$AF$35,MATCH(LMP_BY_NODE!EZ$1,DA_LMP_Basis!$C$23:$C$35,0),MATCH(LMP_BY_NODE!$A37,DA_LMP_Basis!$C$23:$AF$23,0)))</f>
        <v>56.382832147850678</v>
      </c>
      <c r="FA37" s="30">
        <f>ENERGY_PRICING!FC$19*(1+INDEX(DA_LMP_Basis!$C$23:$AF$35,MATCH(LMP_BY_NODE!FA$1,DA_LMP_Basis!$C$23:$C$35,0),MATCH(LMP_BY_NODE!$A37,DA_LMP_Basis!$C$23:$AF$23,0)))</f>
        <v>85.194591758036651</v>
      </c>
      <c r="FB37" s="30">
        <f>ENERGY_PRICING!FD$19*(1+INDEX(DA_LMP_Basis!$C$23:$AF$35,MATCH(LMP_BY_NODE!FB$1,DA_LMP_Basis!$C$23:$C$35,0),MATCH(LMP_BY_NODE!$A37,DA_LMP_Basis!$C$23:$AF$23,0)))</f>
        <v>127.69473287395098</v>
      </c>
      <c r="FC37" s="30">
        <f>ENERGY_PRICING!FE$19*(1+INDEX(DA_LMP_Basis!$C$23:$AF$35,MATCH(LMP_BY_NODE!FC$1,DA_LMP_Basis!$C$23:$C$35,0),MATCH(LMP_BY_NODE!$A37,DA_LMP_Basis!$C$23:$AF$23,0)))</f>
        <v>226.65954328866911</v>
      </c>
      <c r="FD37" s="30">
        <f>ENERGY_PRICING!FF$19*(1+INDEX(DA_LMP_Basis!$C$23:$AF$35,MATCH(LMP_BY_NODE!FD$1,DA_LMP_Basis!$C$23:$C$35,0),MATCH(LMP_BY_NODE!$A37,DA_LMP_Basis!$C$23:$AF$23,0)))</f>
        <v>206.22019425027537</v>
      </c>
      <c r="FE37" s="30">
        <f>ENERGY_PRICING!FG$19*(1+INDEX(DA_LMP_Basis!$C$23:$AF$35,MATCH(LMP_BY_NODE!FE$1,DA_LMP_Basis!$C$23:$C$35,0),MATCH(LMP_BY_NODE!$A37,DA_LMP_Basis!$C$23:$AF$23,0)))</f>
        <v>116.13438349781632</v>
      </c>
      <c r="FF37" s="30">
        <f>ENERGY_PRICING!FH$19*(1+INDEX(DA_LMP_Basis!$C$23:$AF$35,MATCH(LMP_BY_NODE!FF$1,DA_LMP_Basis!$C$23:$C$35,0),MATCH(LMP_BY_NODE!$A37,DA_LMP_Basis!$C$23:$AF$23,0)))</f>
        <v>83.144289346462514</v>
      </c>
      <c r="FG37" s="30">
        <f>ENERGY_PRICING!FI$19*(1+INDEX(DA_LMP_Basis!$C$23:$AF$35,MATCH(LMP_BY_NODE!FG$1,DA_LMP_Basis!$C$23:$C$35,0),MATCH(LMP_BY_NODE!$A37,DA_LMP_Basis!$C$23:$AF$23,0)))</f>
        <v>61.130863930078227</v>
      </c>
      <c r="FH37" s="30">
        <f>ENERGY_PRICING!FJ$19*(1+INDEX(DA_LMP_Basis!$C$23:$AF$35,MATCH(LMP_BY_NODE!FH$1,DA_LMP_Basis!$C$23:$C$35,0),MATCH(LMP_BY_NODE!$A37,DA_LMP_Basis!$C$23:$AF$23,0)))</f>
        <v>65.594310689314995</v>
      </c>
      <c r="FI37" s="30">
        <f>ENERGY_PRICING!FK$19*(1+INDEX(DA_LMP_Basis!$C$23:$AF$35,MATCH(LMP_BY_NODE!FI$1,DA_LMP_Basis!$C$23:$C$35,0),MATCH(LMP_BY_NODE!$A37,DA_LMP_Basis!$C$23:$AF$23,0)))</f>
        <v>84.175422532074023</v>
      </c>
      <c r="FJ37" s="30">
        <f>ENERGY_PRICING!FL$19*(1+INDEX(DA_LMP_Basis!$C$23:$AF$35,MATCH(LMP_BY_NODE!FJ$1,DA_LMP_Basis!$C$23:$C$35,0),MATCH(LMP_BY_NODE!$A37,DA_LMP_Basis!$C$23:$AF$23,0)))</f>
        <v>85.275266740140154</v>
      </c>
      <c r="FK37" s="30">
        <f>ENERGY_PRICING!FM$19*(1+INDEX(DA_LMP_Basis!$C$23:$AF$35,MATCH(LMP_BY_NODE!FK$1,DA_LMP_Basis!$C$23:$C$35,0),MATCH(LMP_BY_NODE!$A37,DA_LMP_Basis!$C$23:$AF$23,0)))</f>
        <v>58.041525562205507</v>
      </c>
      <c r="FL37" s="30">
        <f>ENERGY_PRICING!FN$19*(1+INDEX(DA_LMP_Basis!$C$23:$AF$35,MATCH(LMP_BY_NODE!FL$1,DA_LMP_Basis!$C$23:$C$35,0),MATCH(LMP_BY_NODE!$A37,DA_LMP_Basis!$C$23:$AF$23,0)))</f>
        <v>58.112188669252035</v>
      </c>
      <c r="FM37" s="30">
        <f>ENERGY_PRICING!FO$19*(1+INDEX(DA_LMP_Basis!$C$23:$AF$35,MATCH(LMP_BY_NODE!FM$1,DA_LMP_Basis!$C$23:$C$35,0),MATCH(LMP_BY_NODE!$A37,DA_LMP_Basis!$C$23:$AF$23,0)))</f>
        <v>86.155969498490663</v>
      </c>
      <c r="FN37" s="30">
        <f>ENERGY_PRICING!FP$19*(1+INDEX(DA_LMP_Basis!$C$23:$AF$35,MATCH(LMP_BY_NODE!FN$1,DA_LMP_Basis!$C$23:$C$35,0),MATCH(LMP_BY_NODE!$A37,DA_LMP_Basis!$C$23:$AF$23,0)))</f>
        <v>129.05192719100765</v>
      </c>
      <c r="FO37" s="30">
        <f>ENERGY_PRICING!FQ$19*(1+INDEX(DA_LMP_Basis!$C$23:$AF$35,MATCH(LMP_BY_NODE!FO$1,DA_LMP_Basis!$C$23:$C$35,0),MATCH(LMP_BY_NODE!$A37,DA_LMP_Basis!$C$23:$AF$23,0)))</f>
        <v>226.95230961496367</v>
      </c>
      <c r="FP37" s="30">
        <f>ENERGY_PRICING!FR$19*(1+INDEX(DA_LMP_Basis!$C$23:$AF$35,MATCH(LMP_BY_NODE!FP$1,DA_LMP_Basis!$C$23:$C$35,0),MATCH(LMP_BY_NODE!$A37,DA_LMP_Basis!$C$23:$AF$23,0)))</f>
        <v>206.48655995366653</v>
      </c>
      <c r="FQ37" s="30">
        <f>ENERGY_PRICING!FS$19*(1+INDEX(DA_LMP_Basis!$C$23:$AF$35,MATCH(LMP_BY_NODE!FQ$1,DA_LMP_Basis!$C$23:$C$35,0),MATCH(LMP_BY_NODE!$A37,DA_LMP_Basis!$C$23:$AF$23,0)))</f>
        <v>116.44878202845901</v>
      </c>
      <c r="FR37" s="30">
        <f>ENERGY_PRICING!FT$19*(1+INDEX(DA_LMP_Basis!$C$23:$AF$35,MATCH(LMP_BY_NODE!FR$1,DA_LMP_Basis!$C$23:$C$35,0),MATCH(LMP_BY_NODE!$A37,DA_LMP_Basis!$C$23:$AF$23,0)))</f>
        <v>83.634656480351637</v>
      </c>
      <c r="FS37" s="30">
        <f>ENERGY_PRICING!FU$19*(1+INDEX(DA_LMP_Basis!$C$23:$AF$35,MATCH(LMP_BY_NODE!FS$1,DA_LMP_Basis!$C$23:$C$35,0),MATCH(LMP_BY_NODE!$A37,DA_LMP_Basis!$C$23:$AF$23,0)))</f>
        <v>61.491400616039257</v>
      </c>
      <c r="FT37" s="30">
        <f>ENERGY_PRICING!FV$19*(1+INDEX(DA_LMP_Basis!$C$23:$AF$35,MATCH(LMP_BY_NODE!FT$1,DA_LMP_Basis!$C$23:$C$35,0),MATCH(LMP_BY_NODE!$A37,DA_LMP_Basis!$C$23:$AF$23,0)))</f>
        <v>65.981171824156377</v>
      </c>
      <c r="FU37" s="30">
        <f>ENERGY_PRICING!FW$19*(1+INDEX(DA_LMP_Basis!$C$23:$AF$35,MATCH(LMP_BY_NODE!FU$1,DA_LMP_Basis!$C$23:$C$35,0),MATCH(LMP_BY_NODE!$A37,DA_LMP_Basis!$C$23:$AF$23,0)))</f>
        <v>84.67187106769093</v>
      </c>
      <c r="FV37" s="30">
        <f>ENERGY_PRICING!FX$19*(1+INDEX(DA_LMP_Basis!$C$23:$AF$35,MATCH(LMP_BY_NODE!FV$1,DA_LMP_Basis!$C$23:$C$35,0),MATCH(LMP_BY_NODE!$A37,DA_LMP_Basis!$C$23:$AF$23,0)))</f>
        <v>85.778201920315254</v>
      </c>
      <c r="FW37" s="30">
        <f>ENERGY_PRICING!FY$19*(1+INDEX(DA_LMP_Basis!$C$23:$AF$35,MATCH(LMP_BY_NODE!FW$1,DA_LMP_Basis!$C$23:$C$35,0),MATCH(LMP_BY_NODE!$A37,DA_LMP_Basis!$C$23:$AF$23,0)))</f>
        <v>58.383841995002122</v>
      </c>
      <c r="FX37" s="30">
        <f>ENERGY_PRICING!FZ$19*(1+INDEX(DA_LMP_Basis!$C$23:$AF$35,MATCH(LMP_BY_NODE!FX$1,DA_LMP_Basis!$C$23:$C$35,0),MATCH(LMP_BY_NODE!$A37,DA_LMP_Basis!$C$23:$AF$23,0)))</f>
        <v>58.454921857854089</v>
      </c>
      <c r="FY37" s="30">
        <f>ENERGY_PRICING!GA$19*(1+INDEX(DA_LMP_Basis!$C$23:$AF$35,MATCH(LMP_BY_NODE!FY$1,DA_LMP_Basis!$C$23:$C$35,0),MATCH(LMP_BY_NODE!$A37,DA_LMP_Basis!$C$23:$AF$23,0)))</f>
        <v>86.34650051644978</v>
      </c>
      <c r="FZ37" s="30">
        <f>ENERGY_PRICING!GB$19*(1+INDEX(DA_LMP_Basis!$C$23:$AF$35,MATCH(LMP_BY_NODE!FZ$1,DA_LMP_Basis!$C$23:$C$35,0),MATCH(LMP_BY_NODE!$A37,DA_LMP_Basis!$C$23:$AF$23,0)))</f>
        <v>129.32090326972877</v>
      </c>
      <c r="GA37" s="30">
        <f>ENERGY_PRICING!GC$19*(1+INDEX(DA_LMP_Basis!$C$23:$AF$35,MATCH(LMP_BY_NODE!GA$1,DA_LMP_Basis!$C$23:$C$35,0),MATCH(LMP_BY_NODE!$A37,DA_LMP_Basis!$C$23:$AF$23,0)))</f>
        <v>227.86043147653194</v>
      </c>
      <c r="GB37" s="30">
        <f>ENERGY_PRICING!GD$19*(1+INDEX(DA_LMP_Basis!$C$23:$AF$35,MATCH(LMP_BY_NODE!GB$1,DA_LMP_Basis!$C$23:$C$35,0),MATCH(LMP_BY_NODE!$A37,DA_LMP_Basis!$C$23:$AF$23,0)))</f>
        <v>207.31279062535296</v>
      </c>
      <c r="GC37" s="30">
        <f>ENERGY_PRICING!GE$19*(1+INDEX(DA_LMP_Basis!$C$23:$AF$35,MATCH(LMP_BY_NODE!GC$1,DA_LMP_Basis!$C$23:$C$35,0),MATCH(LMP_BY_NODE!$A37,DA_LMP_Basis!$C$23:$AF$23,0)))</f>
        <v>117.42400408536407</v>
      </c>
      <c r="GD37" s="30">
        <f>ENERGY_PRICING!GF$19*(1+INDEX(DA_LMP_Basis!$C$23:$AF$35,MATCH(LMP_BY_NODE!GD$1,DA_LMP_Basis!$C$23:$C$35,0),MATCH(LMP_BY_NODE!$A37,DA_LMP_Basis!$C$23:$AF$23,0)))</f>
        <v>85.155709533533539</v>
      </c>
      <c r="GE37" s="30">
        <f>ENERGY_PRICING!GG$19*(1+INDEX(DA_LMP_Basis!$C$23:$AF$35,MATCH(LMP_BY_NODE!GE$1,DA_LMP_Basis!$C$23:$C$35,0),MATCH(LMP_BY_NODE!$A37,DA_LMP_Basis!$C$23:$AF$23,0)))</f>
        <v>62.609737040048273</v>
      </c>
      <c r="GF37" s="30">
        <f>ENERGY_PRICING!GH$19*(1+INDEX(DA_LMP_Basis!$C$23:$AF$35,MATCH(LMP_BY_NODE!GF$1,DA_LMP_Basis!$C$23:$C$35,0),MATCH(LMP_BY_NODE!$A37,DA_LMP_Basis!$C$23:$AF$23,0)))</f>
        <v>67.18116315644852</v>
      </c>
      <c r="GG37" s="30">
        <f>ENERGY_PRICING!GI$19*(1+INDEX(DA_LMP_Basis!$C$23:$AF$35,MATCH(LMP_BY_NODE!GG$1,DA_LMP_Basis!$C$23:$C$35,0),MATCH(LMP_BY_NODE!$A37,DA_LMP_Basis!$C$23:$AF$23,0)))</f>
        <v>86.2117878130463</v>
      </c>
      <c r="GH37" s="30">
        <f>ENERGY_PRICING!GJ$19*(1+INDEX(DA_LMP_Basis!$C$23:$AF$35,MATCH(LMP_BY_NODE!GH$1,DA_LMP_Basis!$C$23:$C$35,0),MATCH(LMP_BY_NODE!$A37,DA_LMP_Basis!$C$23:$AF$23,0)))</f>
        <v>87.338239366729624</v>
      </c>
      <c r="GI37" s="30">
        <f>ENERGY_PRICING!GK$19*(1+INDEX(DA_LMP_Basis!$C$23:$AF$35,MATCH(LMP_BY_NODE!GI$1,DA_LMP_Basis!$C$23:$C$35,0),MATCH(LMP_BY_NODE!$A37,DA_LMP_Basis!$C$23:$AF$23,0)))</f>
        <v>59.445661638439674</v>
      </c>
      <c r="GJ37" s="30">
        <f>ENERGY_PRICING!GL$19*(1+INDEX(DA_LMP_Basis!$C$23:$AF$35,MATCH(LMP_BY_NODE!GJ$1,DA_LMP_Basis!$C$23:$C$35,0),MATCH(LMP_BY_NODE!$A37,DA_LMP_Basis!$C$23:$AF$23,0)))</f>
        <v>59.518034221880932</v>
      </c>
      <c r="GK37" s="30">
        <f>ENERGY_PRICING!GM$19*(1+INDEX(DA_LMP_Basis!$C$23:$AF$35,MATCH(LMP_BY_NODE!GK$1,DA_LMP_Basis!$C$23:$C$35,0),MATCH(LMP_BY_NODE!$A37,DA_LMP_Basis!$C$23:$AF$23,0)))</f>
        <v>86.937502169219812</v>
      </c>
      <c r="GL37" s="30">
        <f>ENERGY_PRICING!GN$19*(1+INDEX(DA_LMP_Basis!$C$23:$AF$35,MATCH(LMP_BY_NODE!GL$1,DA_LMP_Basis!$C$23:$C$35,0),MATCH(LMP_BY_NODE!$A37,DA_LMP_Basis!$C$23:$AF$23,0)))</f>
        <v>130.15523097543559</v>
      </c>
      <c r="GM37" s="30">
        <f>ENERGY_PRICING!GO$19*(1+INDEX(DA_LMP_Basis!$C$23:$AF$35,MATCH(LMP_BY_NODE!GM$1,DA_LMP_Basis!$C$23:$C$35,0),MATCH(LMP_BY_NODE!$A37,DA_LMP_Basis!$C$23:$AF$23,0)))</f>
        <v>229.1380424778325</v>
      </c>
      <c r="GN37" s="30">
        <f>ENERGY_PRICING!GP$19*(1+INDEX(DA_LMP_Basis!$C$23:$AF$35,MATCH(LMP_BY_NODE!GN$1,DA_LMP_Basis!$C$23:$C$35,0),MATCH(LMP_BY_NODE!$A37,DA_LMP_Basis!$C$23:$AF$23,0)))</f>
        <v>208.47519122425004</v>
      </c>
      <c r="GO37" s="30">
        <f>ENERGY_PRICING!GQ$19*(1+INDEX(DA_LMP_Basis!$C$23:$AF$35,MATCH(LMP_BY_NODE!GO$1,DA_LMP_Basis!$C$23:$C$35,0),MATCH(LMP_BY_NODE!$A37,DA_LMP_Basis!$C$23:$AF$23,0)))</f>
        <v>118.79601645654657</v>
      </c>
      <c r="GP37" s="30">
        <f>ENERGY_PRICING!GR$19*(1+INDEX(DA_LMP_Basis!$C$23:$AF$35,MATCH(LMP_BY_NODE!GP$1,DA_LMP_Basis!$C$23:$C$35,0),MATCH(LMP_BY_NODE!$A37,DA_LMP_Basis!$C$23:$AF$23,0)))</f>
        <v>87.295636118883195</v>
      </c>
      <c r="GQ37" s="30">
        <f>ENERGY_PRICING!GS$19*(1+INDEX(DA_LMP_Basis!$C$23:$AF$35,MATCH(LMP_BY_NODE!GQ$1,DA_LMP_Basis!$C$23:$C$35,0),MATCH(LMP_BY_NODE!$A37,DA_LMP_Basis!$C$23:$AF$23,0)))</f>
        <v>64.183092972699967</v>
      </c>
      <c r="GR37" s="30">
        <f>ENERGY_PRICING!GT$19*(1+INDEX(DA_LMP_Basis!$C$23:$AF$35,MATCH(LMP_BY_NODE!GR$1,DA_LMP_Basis!$C$23:$C$35,0),MATCH(LMP_BY_NODE!$A37,DA_LMP_Basis!$C$23:$AF$23,0)))</f>
        <v>68.869397073595138</v>
      </c>
      <c r="GS37" s="30">
        <f>ENERGY_PRICING!GU$19*(1+INDEX(DA_LMP_Basis!$C$23:$AF$35,MATCH(LMP_BY_NODE!GS$1,DA_LMP_Basis!$C$23:$C$35,0),MATCH(LMP_BY_NODE!$A37,DA_LMP_Basis!$C$23:$AF$23,0)))</f>
        <v>88.378253194196233</v>
      </c>
      <c r="GT37" s="30">
        <f>ENERGY_PRICING!GV$19*(1+INDEX(DA_LMP_Basis!$C$23:$AF$35,MATCH(LMP_BY_NODE!GT$1,DA_LMP_Basis!$C$23:$C$35,0),MATCH(LMP_BY_NODE!$A37,DA_LMP_Basis!$C$23:$AF$23,0)))</f>
        <v>89.533011993982484</v>
      </c>
      <c r="GU37" s="30">
        <f>ENERGY_PRICING!GW$19*(1+INDEX(DA_LMP_Basis!$C$23:$AF$35,MATCH(LMP_BY_NODE!GU$1,DA_LMP_Basis!$C$23:$C$35,0),MATCH(LMP_BY_NODE!$A37,DA_LMP_Basis!$C$23:$AF$23,0)))</f>
        <v>60.939505708562791</v>
      </c>
      <c r="GV37" s="30">
        <f>ENERGY_PRICING!GX$19*(1+INDEX(DA_LMP_Basis!$C$23:$AF$35,MATCH(LMP_BY_NODE!GV$1,DA_LMP_Basis!$C$23:$C$35,0),MATCH(LMP_BY_NODE!$A37,DA_LMP_Basis!$C$23:$AF$23,0)))</f>
        <v>61.01369698409416</v>
      </c>
      <c r="GW37" s="30">
        <f>ENERGY_PRICING!GY$19*(1+INDEX(DA_LMP_Basis!$C$23:$AF$35,MATCH(LMP_BY_NODE!GW$1,DA_LMP_Basis!$C$23:$C$35,0),MATCH(LMP_BY_NODE!$A37,DA_LMP_Basis!$C$23:$AF$23,0)))</f>
        <v>87.768965704369052</v>
      </c>
      <c r="GX37" s="30">
        <f>ENERGY_PRICING!GZ$19*(1+INDEX(DA_LMP_Basis!$C$23:$AF$35,MATCH(LMP_BY_NODE!GX$1,DA_LMP_Basis!$C$23:$C$35,0),MATCH(LMP_BY_NODE!$A37,DA_LMP_Basis!$C$23:$AF$23,0)))</f>
        <v>131.32902306283245</v>
      </c>
      <c r="GY37" s="30">
        <f>ENERGY_PRICING!HA$19*(1+INDEX(DA_LMP_Basis!$C$23:$AF$35,MATCH(LMP_BY_NODE!GY$1,DA_LMP_Basis!$C$23:$C$35,0),MATCH(LMP_BY_NODE!$A37,DA_LMP_Basis!$C$23:$AF$23,0)))</f>
        <v>230.91031684250254</v>
      </c>
      <c r="GZ37" s="30">
        <f>ENERGY_PRICING!HB$19*(1+INDEX(DA_LMP_Basis!$C$23:$AF$35,MATCH(LMP_BY_NODE!GZ$1,DA_LMP_Basis!$C$23:$C$35,0),MATCH(LMP_BY_NODE!$A37,DA_LMP_Basis!$C$23:$AF$23,0)))</f>
        <v>210.08764820904844</v>
      </c>
      <c r="HA37" s="30">
        <f>ENERGY_PRICING!HC$19*(1+INDEX(DA_LMP_Basis!$C$23:$AF$35,MATCH(LMP_BY_NODE!HA$1,DA_LMP_Basis!$C$23:$C$35,0),MATCH(LMP_BY_NODE!$A37,DA_LMP_Basis!$C$23:$AF$23,0)))</f>
        <v>120.69924236097411</v>
      </c>
      <c r="HB37" s="30">
        <f>ENERGY_PRICING!HD$19*(1+INDEX(DA_LMP_Basis!$C$23:$AF$35,MATCH(LMP_BY_NODE!HB$1,DA_LMP_Basis!$C$23:$C$35,0),MATCH(LMP_BY_NODE!$A37,DA_LMP_Basis!$C$23:$AF$23,0)))</f>
        <v>90.264096022273449</v>
      </c>
      <c r="HC37" s="30">
        <f>ENERGY_PRICING!HE$19*(1+INDEX(DA_LMP_Basis!$C$23:$AF$35,MATCH(LMP_BY_NODE!HC$1,DA_LMP_Basis!$C$23:$C$35,0),MATCH(LMP_BY_NODE!$A37,DA_LMP_Basis!$C$23:$AF$23,0)))</f>
        <v>66.365618313434794</v>
      </c>
      <c r="HD37" s="30">
        <f>ENERGY_PRICING!HF$19*(1+INDEX(DA_LMP_Basis!$C$23:$AF$35,MATCH(LMP_BY_NODE!HD$1,DA_LMP_Basis!$C$23:$C$35,0),MATCH(LMP_BY_NODE!$A37,DA_LMP_Basis!$C$23:$AF$23,0)))</f>
        <v>71.211278671264225</v>
      </c>
      <c r="HE37" s="30">
        <f>ENERGY_PRICING!HG$19*(1+INDEX(DA_LMP_Basis!$C$23:$AF$35,MATCH(LMP_BY_NODE!HE$1,DA_LMP_Basis!$C$23:$C$35,0),MATCH(LMP_BY_NODE!$A37,DA_LMP_Basis!$C$23:$AF$23,0)))</f>
        <v>91.383527141468534</v>
      </c>
      <c r="HF37" s="30">
        <f>ENERGY_PRICING!HH$19*(1+INDEX(DA_LMP_Basis!$C$23:$AF$35,MATCH(LMP_BY_NODE!HF$1,DA_LMP_Basis!$C$23:$C$35,0),MATCH(LMP_BY_NODE!$A37,DA_LMP_Basis!$C$23:$AF$23,0)))</f>
        <v>92.57755314117054</v>
      </c>
      <c r="HG37" s="30">
        <f>ENERGY_PRICING!HI$19*(1+INDEX(DA_LMP_Basis!$C$23:$AF$35,MATCH(LMP_BY_NODE!HG$1,DA_LMP_Basis!$C$23:$C$35,0),MATCH(LMP_BY_NODE!$A37,DA_LMP_Basis!$C$23:$AF$23,0)))</f>
        <v>63.011733912294957</v>
      </c>
      <c r="HH37" s="30">
        <f>ENERGY_PRICING!HJ$19*(1+INDEX(DA_LMP_Basis!$C$23:$AF$35,MATCH(LMP_BY_NODE!HH$1,DA_LMP_Basis!$C$23:$C$35,0),MATCH(LMP_BY_NODE!$A37,DA_LMP_Basis!$C$23:$AF$23,0)))</f>
        <v>63.088448038181596</v>
      </c>
      <c r="HI37" s="30">
        <f>ENERGY_PRICING!HK$19*(1+INDEX(DA_LMP_Basis!$C$23:$AF$35,MATCH(LMP_BY_NODE!HI$1,DA_LMP_Basis!$C$23:$C$35,0),MATCH(LMP_BY_NODE!$A37,DA_LMP_Basis!$C$23:$AF$23,0)))</f>
        <v>88.922353947741129</v>
      </c>
      <c r="HJ37" s="30">
        <f>ENERGY_PRICING!HL$19*(1+INDEX(DA_LMP_Basis!$C$23:$AF$35,MATCH(LMP_BY_NODE!HJ$1,DA_LMP_Basis!$C$23:$C$35,0),MATCH(LMP_BY_NODE!$A37,DA_LMP_Basis!$C$23:$AF$23,0)))</f>
        <v>132.95728207424378</v>
      </c>
      <c r="HK37" s="30">
        <f>ENERGY_PRICING!HM$19*(1+INDEX(DA_LMP_Basis!$C$23:$AF$35,MATCH(LMP_BY_NODE!HK$1,DA_LMP_Basis!$C$23:$C$35,0),MATCH(LMP_BY_NODE!$A37,DA_LMP_Basis!$C$23:$AF$23,0)))</f>
        <v>232.58174504318191</v>
      </c>
      <c r="HL37" s="30">
        <f>ENERGY_PRICING!HN$19*(1+INDEX(DA_LMP_Basis!$C$23:$AF$35,MATCH(LMP_BY_NODE!HL$1,DA_LMP_Basis!$C$23:$C$35,0),MATCH(LMP_BY_NODE!$A37,DA_LMP_Basis!$C$23:$AF$23,0)))</f>
        <v>211.60835297717068</v>
      </c>
      <c r="HM37" s="30">
        <f>ENERGY_PRICING!HO$19*(1+INDEX(DA_LMP_Basis!$C$23:$AF$35,MATCH(LMP_BY_NODE!HM$1,DA_LMP_Basis!$C$23:$C$35,0),MATCH(LMP_BY_NODE!$A37,DA_LMP_Basis!$C$23:$AF$23,0)))</f>
        <v>122.49417068151999</v>
      </c>
      <c r="HN37" s="30">
        <f>ENERGY_PRICING!HP$19*(1+INDEX(DA_LMP_Basis!$C$23:$AF$35,MATCH(LMP_BY_NODE!HN$1,DA_LMP_Basis!$C$23:$C$35,0),MATCH(LMP_BY_NODE!$A37,DA_LMP_Basis!$C$23:$AF$23,0)))</f>
        <v>93.063644271698266</v>
      </c>
      <c r="HO37" s="30">
        <f>ENERGY_PRICING!HQ$19*(1+INDEX(DA_LMP_Basis!$C$23:$AF$35,MATCH(LMP_BY_NODE!HO$1,DA_LMP_Basis!$C$23:$C$35,0),MATCH(LMP_BY_NODE!$A37,DA_LMP_Basis!$C$23:$AF$23,0)))</f>
        <v>68.423953340969177</v>
      </c>
      <c r="HP37" s="30">
        <f>ENERGY_PRICING!HR$19*(1+INDEX(DA_LMP_Basis!$C$23:$AF$35,MATCH(LMP_BY_NODE!HP$1,DA_LMP_Basis!$C$23:$C$35,0),MATCH(LMP_BY_NODE!$A37,DA_LMP_Basis!$C$23:$AF$23,0)))</f>
        <v>73.419902247289926</v>
      </c>
      <c r="HQ37" s="30">
        <f>ENERGY_PRICING!HS$19*(1+INDEX(DA_LMP_Basis!$C$23:$AF$35,MATCH(LMP_BY_NODE!HQ$1,DA_LMP_Basis!$C$23:$C$35,0),MATCH(LMP_BY_NODE!$A37,DA_LMP_Basis!$C$23:$AF$23,0)))</f>
        <v>94.21779463772792</v>
      </c>
      <c r="HR37" s="30">
        <f>ENERGY_PRICING!HT$19*(1+INDEX(DA_LMP_Basis!$C$23:$AF$35,MATCH(LMP_BY_NODE!HR$1,DA_LMP_Basis!$C$23:$C$35,0),MATCH(LMP_BY_NODE!$A37,DA_LMP_Basis!$C$23:$AF$23,0)))</f>
        <v>95.44885345052549</v>
      </c>
      <c r="HS37" s="30">
        <f>ENERGY_PRICING!HU$19*(1+INDEX(DA_LMP_Basis!$C$23:$AF$35,MATCH(LMP_BY_NODE!HS$1,DA_LMP_Basis!$C$23:$C$35,0),MATCH(LMP_BY_NODE!$A37,DA_LMP_Basis!$C$23:$AF$23,0)))</f>
        <v>64.966047943467004</v>
      </c>
      <c r="HT37" s="30">
        <f>ENERGY_PRICING!HV$19*(1+INDEX(DA_LMP_Basis!$C$23:$AF$35,MATCH(LMP_BY_NODE!HT$1,DA_LMP_Basis!$C$23:$C$35,0),MATCH(LMP_BY_NODE!$A37,DA_LMP_Basis!$C$23:$AF$23,0)))</f>
        <v>65.045141364181774</v>
      </c>
      <c r="HU37" s="30">
        <f>ENERGY_PRICING!HW$19*(1+INDEX(DA_LMP_Basis!$C$23:$AF$35,MATCH(LMP_BY_NODE!HU$1,DA_LMP_Basis!$C$23:$C$35,0),MATCH(LMP_BY_NODE!$A37,DA_LMP_Basis!$C$23:$AF$23,0)))</f>
        <v>90.010111957863373</v>
      </c>
      <c r="HV37" s="30">
        <f>ENERGY_PRICING!HX$19*(1+INDEX(DA_LMP_Basis!$C$23:$AF$35,MATCH(LMP_BY_NODE!HV$1,DA_LMP_Basis!$C$23:$C$35,0),MATCH(LMP_BY_NODE!$A37,DA_LMP_Basis!$C$23:$AF$23,0)))</f>
        <v>134.49288970020521</v>
      </c>
      <c r="HW37" s="30">
        <f>ENERGY_PRICING!HY$19*(1+INDEX(DA_LMP_Basis!$C$23:$AF$35,MATCH(LMP_BY_NODE!HW$1,DA_LMP_Basis!$C$23:$C$35,0),MATCH(LMP_BY_NODE!$A37,DA_LMP_Basis!$C$23:$AF$23,0)))</f>
        <v>234.28766133904656</v>
      </c>
      <c r="HX37" s="30">
        <f>ENERGY_PRICING!HZ$19*(1+INDEX(DA_LMP_Basis!$C$23:$AF$35,MATCH(LMP_BY_NODE!HX$1,DA_LMP_Basis!$C$23:$C$35,0),MATCH(LMP_BY_NODE!$A37,DA_LMP_Basis!$C$23:$AF$23,0)))</f>
        <v>213.16043582708573</v>
      </c>
      <c r="HY37" s="30">
        <f>ENERGY_PRICING!IA$19*(1+INDEX(DA_LMP_Basis!$C$23:$AF$35,MATCH(LMP_BY_NODE!HY$1,DA_LMP_Basis!$C$23:$C$35,0),MATCH(LMP_BY_NODE!$A37,DA_LMP_Basis!$C$23:$AF$23,0)))</f>
        <v>124.32613538732285</v>
      </c>
      <c r="HZ37" s="30">
        <f>ENERGY_PRICING!IB$19*(1+INDEX(DA_LMP_Basis!$C$23:$AF$35,MATCH(LMP_BY_NODE!HZ$1,DA_LMP_Basis!$C$23:$C$35,0),MATCH(LMP_BY_NODE!$A37,DA_LMP_Basis!$C$23:$AF$23,0)))</f>
        <v>95.920958141245251</v>
      </c>
      <c r="IA37" s="30">
        <f>ENERGY_PRICING!IC$19*(1+INDEX(DA_LMP_Basis!$C$23:$AF$35,MATCH(LMP_BY_NODE!IA$1,DA_LMP_Basis!$C$23:$C$35,0),MATCH(LMP_BY_NODE!$A37,DA_LMP_Basis!$C$23:$AF$23,0)))</f>
        <v>70.524759863434625</v>
      </c>
      <c r="IB37" s="30">
        <f>ENERGY_PRICING!ID$19*(1+INDEX(DA_LMP_Basis!$C$23:$AF$35,MATCH(LMP_BY_NODE!IB$1,DA_LMP_Basis!$C$23:$C$35,0),MATCH(LMP_BY_NODE!$A37,DA_LMP_Basis!$C$23:$AF$23,0)))</f>
        <v>75.674098358281498</v>
      </c>
      <c r="IC37" s="30">
        <f>ENERGY_PRICING!IE$19*(1+INDEX(DA_LMP_Basis!$C$23:$AF$35,MATCH(LMP_BY_NODE!IC$1,DA_LMP_Basis!$C$23:$C$35,0),MATCH(LMP_BY_NODE!$A37,DA_LMP_Basis!$C$23:$AF$23,0)))</f>
        <v>97.110544147843314</v>
      </c>
      <c r="ID37" s="30">
        <f>ENERGY_PRICING!IF$19*(1+INDEX(DA_LMP_Basis!$C$23:$AF$35,MATCH(LMP_BY_NODE!ID$1,DA_LMP_Basis!$C$23:$C$35,0),MATCH(LMP_BY_NODE!$A37,DA_LMP_Basis!$C$23:$AF$23,0)))</f>
        <v>98.379399905382968</v>
      </c>
      <c r="IE37" s="30">
        <f>ENERGY_PRICING!IG$19*(1+INDEX(DA_LMP_Basis!$C$23:$AF$35,MATCH(LMP_BY_NODE!IE$1,DA_LMP_Basis!$C$23:$C$35,0),MATCH(LMP_BY_NODE!$A37,DA_LMP_Basis!$C$23:$AF$23,0)))</f>
        <v>66.96068710993444</v>
      </c>
      <c r="IF37" s="30">
        <f>ENERGY_PRICING!IH$19*(1+INDEX(DA_LMP_Basis!$C$23:$AF$35,MATCH(LMP_BY_NODE!IF$1,DA_LMP_Basis!$C$23:$C$35,0),MATCH(LMP_BY_NODE!$A37,DA_LMP_Basis!$C$23:$AF$23,0)))</f>
        <v>67.042208919627171</v>
      </c>
      <c r="IG37" s="30">
        <f>ENERGY_PRICING!II$19*(1+INDEX(DA_LMP_Basis!$C$23:$AF$35,MATCH(LMP_BY_NODE!IG$1,DA_LMP_Basis!$C$23:$C$35,0),MATCH(LMP_BY_NODE!$A37,DA_LMP_Basis!$C$23:$AF$23,0)))</f>
        <v>91.120314666343816</v>
      </c>
      <c r="IH37" s="30">
        <f>ENERGY_PRICING!IJ$19*(1+INDEX(DA_LMP_Basis!$C$23:$AF$35,MATCH(LMP_BY_NODE!IH$1,DA_LMP_Basis!$C$23:$C$35,0),MATCH(LMP_BY_NODE!$A37,DA_LMP_Basis!$C$23:$AF$23,0)))</f>
        <v>136.06018291215227</v>
      </c>
      <c r="II37" s="30">
        <f>ENERGY_PRICING!IK$19*(1+INDEX(DA_LMP_Basis!$C$23:$AF$35,MATCH(LMP_BY_NODE!II$1,DA_LMP_Basis!$C$23:$C$35,0),MATCH(LMP_BY_NODE!$A37,DA_LMP_Basis!$C$23:$AF$23,0)))</f>
        <v>235.070113365488</v>
      </c>
      <c r="IJ37" s="30">
        <f>ENERGY_PRICING!IL$19*(1+INDEX(DA_LMP_Basis!$C$23:$AF$35,MATCH(LMP_BY_NODE!IJ$1,DA_LMP_Basis!$C$23:$C$35,0),MATCH(LMP_BY_NODE!$A37,DA_LMP_Basis!$C$23:$AF$23,0)))</f>
        <v>213.87232912106796</v>
      </c>
      <c r="IK37" s="30">
        <f>ENERGY_PRICING!IM$19*(1+INDEX(DA_LMP_Basis!$C$23:$AF$35,MATCH(LMP_BY_NODE!IK$1,DA_LMP_Basis!$C$23:$C$35,0),MATCH(LMP_BY_NODE!$A37,DA_LMP_Basis!$C$23:$AF$23,0)))</f>
        <v>125.16640199354464</v>
      </c>
      <c r="IL37" s="30">
        <f>ENERGY_PRICING!IN$19*(1+INDEX(DA_LMP_Basis!$C$23:$AF$35,MATCH(LMP_BY_NODE!IL$1,DA_LMP_Basis!$C$23:$C$35,0),MATCH(LMP_BY_NODE!$A37,DA_LMP_Basis!$C$23:$AF$23,0)))</f>
        <v>97.231521287177969</v>
      </c>
      <c r="IM37" s="30">
        <f>ENERGY_PRICING!IO$19*(1+INDEX(DA_LMP_Basis!$C$23:$AF$35,MATCH(LMP_BY_NODE!IM$1,DA_LMP_Basis!$C$23:$C$35,0),MATCH(LMP_BY_NODE!$A37,DA_LMP_Basis!$C$23:$AF$23,0)))</f>
        <v>71.48833605099388</v>
      </c>
      <c r="IN37" s="30">
        <f>ENERGY_PRICING!IP$19*(1+INDEX(DA_LMP_Basis!$C$23:$AF$35,MATCH(LMP_BY_NODE!IN$1,DA_LMP_Basis!$C$23:$C$35,0),MATCH(LMP_BY_NODE!$A37,DA_LMP_Basis!$C$23:$AF$23,0)))</f>
        <v>76.708029694371902</v>
      </c>
      <c r="IO37" s="30">
        <f>ENERGY_PRICING!IQ$19*(1+INDEX(DA_LMP_Basis!$C$23:$AF$35,MATCH(LMP_BY_NODE!IO$1,DA_LMP_Basis!$C$23:$C$35,0),MATCH(LMP_BY_NODE!$A37,DA_LMP_Basis!$C$23:$AF$23,0)))</f>
        <v>98.437360546551801</v>
      </c>
      <c r="IP37" s="30">
        <f>ENERGY_PRICING!IR$19*(1+INDEX(DA_LMP_Basis!$C$23:$AF$35,MATCH(LMP_BY_NODE!IP$1,DA_LMP_Basis!$C$23:$C$35,0),MATCH(LMP_BY_NODE!$A37,DA_LMP_Basis!$C$23:$AF$23,0)))</f>
        <v>99.723552615420715</v>
      </c>
      <c r="IQ37" s="30">
        <f>ENERGY_PRICING!IS$19*(1+INDEX(DA_LMP_Basis!$C$23:$AF$35,MATCH(LMP_BY_NODE!IQ$1,DA_LMP_Basis!$C$23:$C$35,0),MATCH(LMP_BY_NODE!$A37,DA_LMP_Basis!$C$23:$AF$23,0)))</f>
        <v>67.875567553720131</v>
      </c>
      <c r="IR37" s="30">
        <f>ENERGY_PRICING!IT$19*(1+INDEX(DA_LMP_Basis!$C$23:$AF$35,MATCH(LMP_BY_NODE!IR$1,DA_LMP_Basis!$C$23:$C$35,0),MATCH(LMP_BY_NODE!$A37,DA_LMP_Basis!$C$23:$AF$23,0)))</f>
        <v>67.958203191729893</v>
      </c>
      <c r="IS37" s="30">
        <f>ENERGY_PRICING!IU$19*(1+INDEX(DA_LMP_Basis!$C$23:$AF$35,MATCH(LMP_BY_NODE!IS$1,DA_LMP_Basis!$C$23:$C$35,0),MATCH(LMP_BY_NODE!$A37,DA_LMP_Basis!$C$23:$AF$23,0)))</f>
        <v>91.629530951525609</v>
      </c>
      <c r="IT37" s="30">
        <f>ENERGY_PRICING!IV$19*(1+INDEX(DA_LMP_Basis!$C$23:$AF$35,MATCH(LMP_BY_NODE!IT$1,DA_LMP_Basis!$C$23:$C$35,0),MATCH(LMP_BY_NODE!$A37,DA_LMP_Basis!$C$23:$AF$23,0)))</f>
        <v>136.77905273752921</v>
      </c>
      <c r="IU37" s="30">
        <f>ENERGY_PRICING!IW$19*(1+INDEX(DA_LMP_Basis!$C$23:$AF$35,MATCH(LMP_BY_NODE!IU$1,DA_LMP_Basis!$C$23:$C$35,0),MATCH(LMP_BY_NODE!$A37,DA_LMP_Basis!$C$23:$AF$23,0)))</f>
        <v>236.16699855965408</v>
      </c>
      <c r="IV37" s="30">
        <f>ENERGY_PRICING!IX$19*(1+INDEX(DA_LMP_Basis!$C$23:$AF$35,MATCH(LMP_BY_NODE!IV$1,DA_LMP_Basis!$C$23:$C$35,0),MATCH(LMP_BY_NODE!$A37,DA_LMP_Basis!$C$23:$AF$23,0)))</f>
        <v>214.87030112140457</v>
      </c>
      <c r="IW37" s="30">
        <f>ENERGY_PRICING!IY$19*(1+INDEX(DA_LMP_Basis!$C$23:$AF$35,MATCH(LMP_BY_NODE!IW$1,DA_LMP_Basis!$C$23:$C$35,0),MATCH(LMP_BY_NODE!$A37,DA_LMP_Basis!$C$23:$AF$23,0)))</f>
        <v>126.34433491258713</v>
      </c>
      <c r="IX37" s="30">
        <f>ENERGY_PRICING!IZ$19*(1+INDEX(DA_LMP_Basis!$C$23:$AF$35,MATCH(LMP_BY_NODE!IX$1,DA_LMP_Basis!$C$23:$C$35,0),MATCH(LMP_BY_NODE!$A37,DA_LMP_Basis!$C$23:$AF$23,0)))</f>
        <v>99.068742308038736</v>
      </c>
      <c r="IY37" s="30">
        <f>ENERGY_PRICING!JA$19*(1+INDEX(DA_LMP_Basis!$C$23:$AF$35,MATCH(LMP_BY_NODE!IY$1,DA_LMP_Basis!$C$23:$C$35,0),MATCH(LMP_BY_NODE!$A37,DA_LMP_Basis!$C$23:$AF$23,0)))</f>
        <v>72.839131266378047</v>
      </c>
      <c r="IZ37" s="30">
        <f>ENERGY_PRICING!JB$19*(1+INDEX(DA_LMP_Basis!$C$23:$AF$35,MATCH(LMP_BY_NODE!IZ$1,DA_LMP_Basis!$C$23:$C$35,0),MATCH(LMP_BY_NODE!$A37,DA_LMP_Basis!$C$23:$AF$23,0)))</f>
        <v>78.157452708201646</v>
      </c>
      <c r="JA37" s="30">
        <f>ENERGY_PRICING!JC$19*(1+INDEX(DA_LMP_Basis!$C$23:$AF$35,MATCH(LMP_BY_NODE!JA$1,DA_LMP_Basis!$C$23:$C$35,0),MATCH(LMP_BY_NODE!$A37,DA_LMP_Basis!$C$23:$AF$23,0)))</f>
        <v>100.29736628995701</v>
      </c>
      <c r="JB37" s="30">
        <f>ENERGY_PRICING!JD$19*(1+INDEX(DA_LMP_Basis!$C$23:$AF$35,MATCH(LMP_BY_NODE!JB$1,DA_LMP_Basis!$C$23:$C$35,0),MATCH(LMP_BY_NODE!$A37,DA_LMP_Basis!$C$23:$AF$23,0)))</f>
        <v>101.60786137367653</v>
      </c>
      <c r="JC37" s="30">
        <f>ENERGY_PRICING!JE$19*(1+INDEX(DA_LMP_Basis!$C$23:$AF$35,MATCH(LMP_BY_NODE!JC$1,DA_LMP_Basis!$C$23:$C$35,0),MATCH(LMP_BY_NODE!$A37,DA_LMP_Basis!$C$23:$AF$23,0)))</f>
        <v>69.158098340667649</v>
      </c>
      <c r="JD37" s="30">
        <f>ENERGY_PRICING!JF$19*(1+INDEX(DA_LMP_Basis!$C$23:$AF$35,MATCH(LMP_BY_NODE!JD$1,DA_LMP_Basis!$C$23:$C$35,0),MATCH(LMP_BY_NODE!$A37,DA_LMP_Basis!$C$23:$AF$23,0)))</f>
        <v>69.242295405766214</v>
      </c>
      <c r="JE37" s="30">
        <f>ENERGY_PRICING!JG$19*(1+INDEX(DA_LMP_Basis!$C$23:$AF$35,MATCH(LMP_BY_NODE!JE$1,DA_LMP_Basis!$C$23:$C$35,0),MATCH(LMP_BY_NODE!$A37,DA_LMP_Basis!$C$23:$AF$23,0)))</f>
        <v>92.343378938327362</v>
      </c>
      <c r="JF37" s="30">
        <f>ENERGY_PRICING!JH$19*(1+INDEX(DA_LMP_Basis!$C$23:$AF$35,MATCH(LMP_BY_NODE!JF$1,DA_LMP_Basis!$C$23:$C$35,0),MATCH(LMP_BY_NODE!$A37,DA_LMP_Basis!$C$23:$AF$23,0)))</f>
        <v>137.78680483138581</v>
      </c>
      <c r="JG37" s="30">
        <f>ENERGY_PRICING!JI$19*(1+INDEX(DA_LMP_Basis!$C$23:$AF$35,MATCH(LMP_BY_NODE!JG$1,DA_LMP_Basis!$C$23:$C$35,0),MATCH(LMP_BY_NODE!$A37,DA_LMP_Basis!$C$23:$AF$23,0)))</f>
        <v>237.58175387948421</v>
      </c>
      <c r="JH37" s="30">
        <f>ENERGY_PRICING!JJ$19*(1+INDEX(DA_LMP_Basis!$C$23:$AF$35,MATCH(LMP_BY_NODE!JH$1,DA_LMP_Basis!$C$23:$C$35,0),MATCH(LMP_BY_NODE!$A37,DA_LMP_Basis!$C$23:$AF$23,0)))</f>
        <v>216.15747885342893</v>
      </c>
      <c r="JI37" s="30">
        <f>ENERGY_PRICING!JK$19*(1+INDEX(DA_LMP_Basis!$C$23:$AF$35,MATCH(LMP_BY_NODE!JI$1,DA_LMP_Basis!$C$23:$C$35,0),MATCH(LMP_BY_NODE!$A37,DA_LMP_Basis!$C$23:$AF$23,0)))</f>
        <v>127.86362505569582</v>
      </c>
      <c r="JJ37" s="30">
        <f>ENERGY_PRICING!JL$19*(1+INDEX(DA_LMP_Basis!$C$23:$AF$35,MATCH(LMP_BY_NODE!JJ$1,DA_LMP_Basis!$C$23:$C$35,0),MATCH(LMP_BY_NODE!$A37,DA_LMP_Basis!$C$23:$AF$23,0)))</f>
        <v>101.43837791511122</v>
      </c>
      <c r="JK37" s="30">
        <f>ENERGY_PRICING!JM$19*(1+INDEX(DA_LMP_Basis!$C$23:$AF$35,MATCH(LMP_BY_NODE!JK$1,DA_LMP_Basis!$C$23:$C$35,0),MATCH(LMP_BY_NODE!$A37,DA_LMP_Basis!$C$23:$AF$23,0)))</f>
        <v>74.581378064064808</v>
      </c>
      <c r="JL37" s="30">
        <f>ENERGY_PRICING!JN$19*(1+INDEX(DA_LMP_Basis!$C$23:$AF$35,MATCH(LMP_BY_NODE!JL$1,DA_LMP_Basis!$C$23:$C$35,0),MATCH(LMP_BY_NODE!$A37,DA_LMP_Basis!$C$23:$AF$23,0)))</f>
        <v>80.026908992602372</v>
      </c>
      <c r="JM37" s="30">
        <f>ENERGY_PRICING!JO$19*(1+INDEX(DA_LMP_Basis!$C$23:$AF$35,MATCH(LMP_BY_NODE!JM$1,DA_LMP_Basis!$C$23:$C$35,0),MATCH(LMP_BY_NODE!$A37,DA_LMP_Basis!$C$23:$AF$23,0)))</f>
        <v>102.69638948253252</v>
      </c>
      <c r="JN37" s="30">
        <f>ENERGY_PRICING!JP$19*(1+INDEX(DA_LMP_Basis!$C$23:$AF$35,MATCH(LMP_BY_NODE!JN$1,DA_LMP_Basis!$C$23:$C$35,0),MATCH(LMP_BY_NODE!$A37,DA_LMP_Basis!$C$23:$AF$23,0)))</f>
        <v>104.0382304352005</v>
      </c>
      <c r="JO37" s="30">
        <f>ENERGY_PRICING!JQ$19*(1+INDEX(DA_LMP_Basis!$C$23:$AF$35,MATCH(LMP_BY_NODE!JO$1,DA_LMP_Basis!$C$23:$C$35,0),MATCH(LMP_BY_NODE!$A37,DA_LMP_Basis!$C$23:$AF$23,0)))</f>
        <v>70.812298126871767</v>
      </c>
      <c r="JP37" s="30">
        <f>ENERGY_PRICING!JR$19*(1+INDEX(DA_LMP_Basis!$C$23:$AF$35,MATCH(LMP_BY_NODE!JP$1,DA_LMP_Basis!$C$23:$C$35,0),MATCH(LMP_BY_NODE!$A37,DA_LMP_Basis!$C$23:$AF$23,0)))</f>
        <v>70.898509110375059</v>
      </c>
      <c r="JQ37" s="30">
        <f>ENERGY_PRICING!JS$19*(1+INDEX(DA_LMP_Basis!$C$23:$AF$35,MATCH(LMP_BY_NODE!JQ$1,DA_LMP_Basis!$C$23:$C$35,0),MATCH(LMP_BY_NODE!$A37,DA_LMP_Basis!$C$23:$AF$23,0)))</f>
        <v>93.264095383630107</v>
      </c>
      <c r="JR37" s="30">
        <f>ENERGY_PRICING!JT$19*(1+INDEX(DA_LMP_Basis!$C$23:$AF$35,MATCH(LMP_BY_NODE!JR$1,DA_LMP_Basis!$C$23:$C$35,0),MATCH(LMP_BY_NODE!$A37,DA_LMP_Basis!$C$23:$AF$23,0)))</f>
        <v>139.08659686380312</v>
      </c>
      <c r="JS37" s="30">
        <f>ENERGY_PRICING!JU$19*(1+INDEX(DA_LMP_Basis!$C$23:$AF$35,MATCH(LMP_BY_NODE!JS$1,DA_LMP_Basis!$C$23:$C$35,0),MATCH(LMP_BY_NODE!$A37,DA_LMP_Basis!$C$23:$AF$23,0)))</f>
        <v>236.62084939426319</v>
      </c>
      <c r="JT37" s="30">
        <f>ENERGY_PRICING!JV$19*(1+INDEX(DA_LMP_Basis!$C$23:$AF$35,MATCH(LMP_BY_NODE!JT$1,DA_LMP_Basis!$C$23:$C$35,0),MATCH(LMP_BY_NODE!$A37,DA_LMP_Basis!$C$23:$AF$23,0)))</f>
        <v>215.28322530679634</v>
      </c>
      <c r="JU37" s="30">
        <f>ENERGY_PRICING!JW$19*(1+INDEX(DA_LMP_Basis!$C$23:$AF$35,MATCH(LMP_BY_NODE!JU$1,DA_LMP_Basis!$C$23:$C$35,0),MATCH(LMP_BY_NODE!$A37,DA_LMP_Basis!$C$23:$AF$23,0)))</f>
        <v>126.83172032107321</v>
      </c>
      <c r="JV37" s="30">
        <f>ENERGY_PRICING!JX$19*(1+INDEX(DA_LMP_Basis!$C$23:$AF$35,MATCH(LMP_BY_NODE!JV$1,DA_LMP_Basis!$C$23:$C$35,0),MATCH(LMP_BY_NODE!$A37,DA_LMP_Basis!$C$23:$AF$23,0)))</f>
        <v>99.828916935350591</v>
      </c>
      <c r="JW37" s="30">
        <f>ENERGY_PRICING!JY$19*(1+INDEX(DA_LMP_Basis!$C$23:$AF$35,MATCH(LMP_BY_NODE!JW$1,DA_LMP_Basis!$C$23:$C$35,0),MATCH(LMP_BY_NODE!$A37,DA_LMP_Basis!$C$23:$AF$23,0)))</f>
        <v>73.398040748563389</v>
      </c>
      <c r="JX37" s="30">
        <f>ENERGY_PRICING!JZ$19*(1+INDEX(DA_LMP_Basis!$C$23:$AF$35,MATCH(LMP_BY_NODE!JX$1,DA_LMP_Basis!$C$23:$C$35,0),MATCH(LMP_BY_NODE!$A37,DA_LMP_Basis!$C$23:$AF$23,0)))</f>
        <v>78.757170753469296</v>
      </c>
      <c r="JY37" s="30">
        <f>ENERGY_PRICING!KA$19*(1+INDEX(DA_LMP_Basis!$C$23:$AF$35,MATCH(LMP_BY_NODE!JY$1,DA_LMP_Basis!$C$23:$C$35,0),MATCH(LMP_BY_NODE!$A37,DA_LMP_Basis!$C$23:$AF$23,0)))</f>
        <v>101.06696839919506</v>
      </c>
      <c r="JZ37" s="30">
        <f>ENERGY_PRICING!KB$19*(1+INDEX(DA_LMP_Basis!$C$23:$AF$35,MATCH(LMP_BY_NODE!JZ$1,DA_LMP_Basis!$C$23:$C$35,0),MATCH(LMP_BY_NODE!$A37,DA_LMP_Basis!$C$23:$AF$23,0)))</f>
        <v>102.38751917847155</v>
      </c>
      <c r="KA37" s="30">
        <f>ENERGY_PRICING!KC$19*(1+INDEX(DA_LMP_Basis!$C$23:$AF$35,MATCH(LMP_BY_NODE!KA$1,DA_LMP_Basis!$C$23:$C$35,0),MATCH(LMP_BY_NODE!$A37,DA_LMP_Basis!$C$23:$AF$23,0)))</f>
        <v>69.688762507860261</v>
      </c>
      <c r="KB37" s="30">
        <f>ENERGY_PRICING!KD$19*(1+INDEX(DA_LMP_Basis!$C$23:$AF$35,MATCH(LMP_BY_NODE!KB$1,DA_LMP_Basis!$C$23:$C$35,0),MATCH(LMP_BY_NODE!$A37,DA_LMP_Basis!$C$23:$AF$23,0)))</f>
        <v>69.773605634179447</v>
      </c>
      <c r="KC37" s="30">
        <f>ENERGY_PRICING!KE$19*(1+INDEX(DA_LMP_Basis!$C$23:$AF$35,MATCH(LMP_BY_NODE!KC$1,DA_LMP_Basis!$C$23:$C$35,0),MATCH(LMP_BY_NODE!$A37,DA_LMP_Basis!$C$23:$AF$23,0)))</f>
        <v>92.638743035059761</v>
      </c>
      <c r="KD37" s="30">
        <f>ENERGY_PRICING!KF$19*(1+INDEX(DA_LMP_Basis!$C$23:$AF$35,MATCH(LMP_BY_NODE!KD$1,DA_LMP_Basis!$C$23:$C$35,0),MATCH(LMP_BY_NODE!$A37,DA_LMP_Basis!$C$23:$AF$23,0)))</f>
        <v>138.20377566051951</v>
      </c>
      <c r="KE37" s="30">
        <f>ENERGY_PRICING!KG$19*(1+INDEX(DA_LMP_Basis!$C$23:$AF$35,MATCH(LMP_BY_NODE!KE$1,DA_LMP_Basis!$C$23:$C$35,0),MATCH(LMP_BY_NODE!$A37,DA_LMP_Basis!$C$23:$AF$23,0)))</f>
        <v>238.23120964008157</v>
      </c>
      <c r="KF37" s="30">
        <f>ENERGY_PRICING!KH$19*(1+INDEX(DA_LMP_Basis!$C$23:$AF$35,MATCH(LMP_BY_NODE!KF$1,DA_LMP_Basis!$C$23:$C$35,0),MATCH(LMP_BY_NODE!$A37,DA_LMP_Basis!$C$23:$AF$23,0)))</f>
        <v>216.7483690103758</v>
      </c>
      <c r="KG37" s="30">
        <f>ENERGY_PRICING!KI$19*(1+INDEX(DA_LMP_Basis!$C$23:$AF$35,MATCH(LMP_BY_NODE!KG$1,DA_LMP_Basis!$C$23:$C$35,0),MATCH(LMP_BY_NODE!$A37,DA_LMP_Basis!$C$23:$AF$23,0)))</f>
        <v>128.56106843804636</v>
      </c>
      <c r="KH37" s="30">
        <f>ENERGY_PRICING!KJ$19*(1+INDEX(DA_LMP_Basis!$C$23:$AF$35,MATCH(LMP_BY_NODE!KH$1,DA_LMP_Basis!$C$23:$C$35,0),MATCH(LMP_BY_NODE!$A37,DA_LMP_Basis!$C$23:$AF$23,0)))</f>
        <v>102.52617979431859</v>
      </c>
      <c r="KI37" s="30">
        <f>ENERGY_PRICING!KK$19*(1+INDEX(DA_LMP_Basis!$C$23:$AF$35,MATCH(LMP_BY_NODE!KI$1,DA_LMP_Basis!$C$23:$C$35,0),MATCH(LMP_BY_NODE!$A37,DA_LMP_Basis!$C$23:$AF$23,0)))</f>
        <v>75.381171641993063</v>
      </c>
      <c r="KJ37" s="30">
        <f>ENERGY_PRICING!KL$19*(1+INDEX(DA_LMP_Basis!$C$23:$AF$35,MATCH(LMP_BY_NODE!KJ$1,DA_LMP_Basis!$C$23:$C$35,0),MATCH(LMP_BY_NODE!$A37,DA_LMP_Basis!$C$23:$AF$23,0)))</f>
        <v>80.885099194166528</v>
      </c>
      <c r="KK37" s="30">
        <f>ENERGY_PRICING!KM$19*(1+INDEX(DA_LMP_Basis!$C$23:$AF$35,MATCH(LMP_BY_NODE!KK$1,DA_LMP_Basis!$C$23:$C$35,0),MATCH(LMP_BY_NODE!$A37,DA_LMP_Basis!$C$23:$AF$23,0)))</f>
        <v>103.79768198900773</v>
      </c>
      <c r="KL37" s="30">
        <f>ENERGY_PRICING!KN$19*(1+INDEX(DA_LMP_Basis!$C$23:$AF$35,MATCH(LMP_BY_NODE!KL$1,DA_LMP_Basis!$C$23:$C$35,0),MATCH(LMP_BY_NODE!$A37,DA_LMP_Basis!$C$23:$AF$23,0)))</f>
        <v>105.15391253602758</v>
      </c>
      <c r="KM37" s="30">
        <f>ENERGY_PRICING!KO$19*(1+INDEX(DA_LMP_Basis!$C$23:$AF$35,MATCH(LMP_BY_NODE!KM$1,DA_LMP_Basis!$C$23:$C$35,0),MATCH(LMP_BY_NODE!$A37,DA_LMP_Basis!$C$23:$AF$23,0)))</f>
        <v>71.57167295675977</v>
      </c>
      <c r="KN37" s="30">
        <f>ENERGY_PRICING!KP$19*(1+INDEX(DA_LMP_Basis!$C$23:$AF$35,MATCH(LMP_BY_NODE!KN$1,DA_LMP_Basis!$C$23:$C$35,0),MATCH(LMP_BY_NODE!$A37,DA_LMP_Basis!$C$23:$AF$23,0)))</f>
        <v>71.65880844706011</v>
      </c>
      <c r="KO37" s="30">
        <f>ENERGY_PRICING!KQ$19*(1+INDEX(DA_LMP_Basis!$C$23:$AF$35,MATCH(LMP_BY_NODE!KO$1,DA_LMP_Basis!$C$23:$C$35,0),MATCH(LMP_BY_NODE!$A37,DA_LMP_Basis!$C$23:$AF$23,0)))</f>
        <v>93.686758292825189</v>
      </c>
      <c r="KP37" s="30">
        <f>ENERGY_PRICING!KR$19*(1+INDEX(DA_LMP_Basis!$C$23:$AF$35,MATCH(LMP_BY_NODE!KP$1,DA_LMP_Basis!$C$23:$C$35,0),MATCH(LMP_BY_NODE!$A37,DA_LMP_Basis!$C$23:$AF$23,0)))</f>
        <v>139.68327772529184</v>
      </c>
      <c r="KQ37" s="30">
        <f>ENERGY_PRICING!KS$19*(1+INDEX(DA_LMP_Basis!$C$23:$AF$35,MATCH(LMP_BY_NODE!KQ$1,DA_LMP_Basis!$C$23:$C$35,0),MATCH(LMP_BY_NODE!$A37,DA_LMP_Basis!$C$23:$AF$23,0)))</f>
        <v>239.77715116640212</v>
      </c>
      <c r="KR37" s="30">
        <f>ENERGY_PRICING!KT$19*(1+INDEX(DA_LMP_Basis!$C$23:$AF$35,MATCH(LMP_BY_NODE!KR$1,DA_LMP_Basis!$C$23:$C$35,0),MATCH(LMP_BY_NODE!$A37,DA_LMP_Basis!$C$23:$AF$23,0)))</f>
        <v>218.1549030447772</v>
      </c>
      <c r="KS37" s="30">
        <f>ENERGY_PRICING!KU$19*(1+INDEX(DA_LMP_Basis!$C$23:$AF$35,MATCH(LMP_BY_NODE!KS$1,DA_LMP_Basis!$C$23:$C$35,0),MATCH(LMP_BY_NODE!$A37,DA_LMP_Basis!$C$23:$AF$23,0)))</f>
        <v>130.22123800223869</v>
      </c>
      <c r="KT37" s="30">
        <f>ENERGY_PRICING!KV$19*(1+INDEX(DA_LMP_Basis!$C$23:$AF$35,MATCH(LMP_BY_NODE!KT$1,DA_LMP_Basis!$C$23:$C$35,0),MATCH(LMP_BY_NODE!$A37,DA_LMP_Basis!$C$23:$AF$23,0)))</f>
        <v>105.11554492048113</v>
      </c>
      <c r="KU37" s="30">
        <f>ENERGY_PRICING!KW$19*(1+INDEX(DA_LMP_Basis!$C$23:$AF$35,MATCH(LMP_BY_NODE!KU$1,DA_LMP_Basis!$C$23:$C$35,0),MATCH(LMP_BY_NODE!$A37,DA_LMP_Basis!$C$23:$AF$23,0)))</f>
        <v>77.284971992407222</v>
      </c>
      <c r="KV37" s="30">
        <f>ENERGY_PRICING!KX$19*(1+INDEX(DA_LMP_Basis!$C$23:$AF$35,MATCH(LMP_BY_NODE!KV$1,DA_LMP_Basis!$C$23:$C$35,0),MATCH(LMP_BY_NODE!$A37,DA_LMP_Basis!$C$23:$AF$23,0)))</f>
        <v>82.927904802448623</v>
      </c>
      <c r="KW37" s="30">
        <f>ENERGY_PRICING!KY$19*(1+INDEX(DA_LMP_Basis!$C$23:$AF$35,MATCH(LMP_BY_NODE!KW$1,DA_LMP_Basis!$C$23:$C$35,0),MATCH(LMP_BY_NODE!$A37,DA_LMP_Basis!$C$23:$AF$23,0)))</f>
        <v>106.4191597272599</v>
      </c>
      <c r="KX37" s="30">
        <f>ENERGY_PRICING!KZ$19*(1+INDEX(DA_LMP_Basis!$C$23:$AF$35,MATCH(LMP_BY_NODE!KX$1,DA_LMP_Basis!$C$23:$C$35,0),MATCH(LMP_BY_NODE!$A37,DA_LMP_Basis!$C$23:$AF$23,0)))</f>
        <v>107.80964275582674</v>
      </c>
      <c r="KY37" s="30">
        <f>ENERGY_PRICING!LA$19*(1+INDEX(DA_LMP_Basis!$C$23:$AF$35,MATCH(LMP_BY_NODE!KY$1,DA_LMP_Basis!$C$23:$C$35,0),MATCH(LMP_BY_NODE!$A37,DA_LMP_Basis!$C$23:$AF$23,0)))</f>
        <v>73.379261948636099</v>
      </c>
      <c r="KZ37" s="30">
        <f>ENERGY_PRICING!LB$19*(1+INDEX(DA_LMP_Basis!$C$23:$AF$35,MATCH(LMP_BY_NODE!KZ$1,DA_LMP_Basis!$C$23:$C$35,0),MATCH(LMP_BY_NODE!$A37,DA_LMP_Basis!$C$23:$AF$23,0)))</f>
        <v>73.468598102223496</v>
      </c>
      <c r="LA37" s="30">
        <f>ENERGY_PRICING!LC$19*(1+INDEX(DA_LMP_Basis!$C$23:$AF$35,MATCH(LMP_BY_NODE!LA$1,DA_LMP_Basis!$C$23:$C$35,0),MATCH(LMP_BY_NODE!$A37,DA_LMP_Basis!$C$23:$AF$23,0)))</f>
        <v>94.692850135569159</v>
      </c>
      <c r="LB37" s="30">
        <f>ENERGY_PRICING!LD$19*(1+INDEX(DA_LMP_Basis!$C$23:$AF$35,MATCH(LMP_BY_NODE!LB$1,DA_LMP_Basis!$C$23:$C$35,0),MATCH(LMP_BY_NODE!$A37,DA_LMP_Basis!$C$23:$AF$23,0)))</f>
        <v>141.1035957480124</v>
      </c>
      <c r="LC37" s="30">
        <f>ENERGY_PRICING!LE$19*(1+INDEX(DA_LMP_Basis!$C$23:$AF$35,MATCH(LMP_BY_NODE!LC$1,DA_LMP_Basis!$C$23:$C$35,0),MATCH(LMP_BY_NODE!$A37,DA_LMP_Basis!$C$23:$AF$23,0)))</f>
        <v>241.46873782571686</v>
      </c>
      <c r="LD37" s="30">
        <f>ENERGY_PRICING!LF$19*(1+INDEX(DA_LMP_Basis!$C$23:$AF$35,MATCH(LMP_BY_NODE!LD$1,DA_LMP_Basis!$C$23:$C$35,0),MATCH(LMP_BY_NODE!$A37,DA_LMP_Basis!$C$23:$AF$23,0)))</f>
        <v>219.69394845364744</v>
      </c>
      <c r="LE37" s="30">
        <f>ENERGY_PRICING!LG$19*(1+INDEX(DA_LMP_Basis!$C$23:$AF$35,MATCH(LMP_BY_NODE!LE$1,DA_LMP_Basis!$C$23:$C$35,0),MATCH(LMP_BY_NODE!$A37,DA_LMP_Basis!$C$23:$AF$23,0)))</f>
        <v>132.03781426930621</v>
      </c>
      <c r="LF37" s="30">
        <f>ENERGY_PRICING!LH$19*(1+INDEX(DA_LMP_Basis!$C$23:$AF$35,MATCH(LMP_BY_NODE!LF$1,DA_LMP_Basis!$C$23:$C$35,0),MATCH(LMP_BY_NODE!$A37,DA_LMP_Basis!$C$23:$AF$23,0)))</f>
        <v>107.94885745458217</v>
      </c>
      <c r="LG37" s="30">
        <f>ENERGY_PRICING!LI$19*(1+INDEX(DA_LMP_Basis!$C$23:$AF$35,MATCH(LMP_BY_NODE!LG$1,DA_LMP_Basis!$C$23:$C$35,0),MATCH(LMP_BY_NODE!$A37,DA_LMP_Basis!$C$23:$AF$23,0)))</f>
        <v>79.368131814385833</v>
      </c>
      <c r="LH37" s="30">
        <f>ENERGY_PRICING!LJ$19*(1+INDEX(DA_LMP_Basis!$C$23:$AF$35,MATCH(LMP_BY_NODE!LH$1,DA_LMP_Basis!$C$23:$C$35,0),MATCH(LMP_BY_NODE!$A37,DA_LMP_Basis!$C$23:$AF$23,0)))</f>
        <v>85.163165745834874</v>
      </c>
      <c r="LI37" s="30">
        <f>ENERGY_PRICING!LK$19*(1+INDEX(DA_LMP_Basis!$C$23:$AF$35,MATCH(LMP_BY_NODE!LI$1,DA_LMP_Basis!$C$23:$C$35,0),MATCH(LMP_BY_NODE!$A37,DA_LMP_Basis!$C$23:$AF$23,0)))</f>
        <v>109.28761024380186</v>
      </c>
      <c r="LJ37" s="30">
        <f>ENERGY_PRICING!LL$19*(1+INDEX(DA_LMP_Basis!$C$23:$AF$35,MATCH(LMP_BY_NODE!LJ$1,DA_LMP_Basis!$C$23:$C$35,0),MATCH(LMP_BY_NODE!$A37,DA_LMP_Basis!$C$23:$AF$23,0)))</f>
        <v>110.71557272411178</v>
      </c>
      <c r="LK37" s="30">
        <f>ENERGY_PRICING!LM$19*(1+INDEX(DA_LMP_Basis!$C$23:$AF$35,MATCH(LMP_BY_NODE!LK$1,DA_LMP_Basis!$C$23:$C$35,0),MATCH(LMP_BY_NODE!$A37,DA_LMP_Basis!$C$23:$AF$23,0)))</f>
        <v>75.357146216652154</v>
      </c>
      <c r="LL37" s="30">
        <f>ENERGY_PRICING!LN$19*(1+INDEX(DA_LMP_Basis!$C$23:$AF$35,MATCH(LMP_BY_NODE!LL$1,DA_LMP_Basis!$C$23:$C$35,0),MATCH(LMP_BY_NODE!$A37,DA_LMP_Basis!$C$23:$AF$23,0)))</f>
        <v>75.448890360835975</v>
      </c>
      <c r="LM37" s="30">
        <f>ENERGY_PRICING!LO$19*(1+INDEX(DA_LMP_Basis!$C$23:$AF$35,MATCH(LMP_BY_NODE!LM$1,DA_LMP_Basis!$C$23:$C$35,0),MATCH(LMP_BY_NODE!$A37,DA_LMP_Basis!$C$23:$AF$23,0)))</f>
        <v>95.793727180564318</v>
      </c>
      <c r="LN37" s="30">
        <f>ENERGY_PRICING!LP$19*(1+INDEX(DA_LMP_Basis!$C$23:$AF$35,MATCH(LMP_BY_NODE!LN$1,DA_LMP_Basis!$C$23:$C$35,0),MATCH(LMP_BY_NODE!$A37,DA_LMP_Basis!$C$23:$AF$23,0)))</f>
        <v>142.65772375241153</v>
      </c>
      <c r="LO37" s="30">
        <f>ENERGY_PRICING!LQ$19*(1+INDEX(DA_LMP_Basis!$C$23:$AF$35,MATCH(LMP_BY_NODE!LO$1,DA_LMP_Basis!$C$23:$C$35,0),MATCH(LMP_BY_NODE!$A37,DA_LMP_Basis!$C$23:$AF$23,0)))</f>
        <v>243.20293629898268</v>
      </c>
      <c r="LP37" s="30">
        <f>ENERGY_PRICING!LR$19*(1+INDEX(DA_LMP_Basis!$C$23:$AF$35,MATCH(LMP_BY_NODE!LP$1,DA_LMP_Basis!$C$23:$C$35,0),MATCH(LMP_BY_NODE!$A37,DA_LMP_Basis!$C$23:$AF$23,0)))</f>
        <v>221.27176309509827</v>
      </c>
      <c r="LQ37" s="30">
        <f>ENERGY_PRICING!LS$19*(1+INDEX(DA_LMP_Basis!$C$23:$AF$35,MATCH(LMP_BY_NODE!LQ$1,DA_LMP_Basis!$C$23:$C$35,0),MATCH(LMP_BY_NODE!$A37,DA_LMP_Basis!$C$23:$AF$23,0)))</f>
        <v>133.90015089366563</v>
      </c>
      <c r="LR37" s="30">
        <f>ENERGY_PRICING!LT$19*(1+INDEX(DA_LMP_Basis!$C$23:$AF$35,MATCH(LMP_BY_NODE!LR$1,DA_LMP_Basis!$C$23:$C$35,0),MATCH(LMP_BY_NODE!$A37,DA_LMP_Basis!$C$23:$AF$23,0)))</f>
        <v>110.85354238093035</v>
      </c>
      <c r="LS37" s="30">
        <f>ENERGY_PRICING!LU$19*(1+INDEX(DA_LMP_Basis!$C$23:$AF$35,MATCH(LMP_BY_NODE!LS$1,DA_LMP_Basis!$C$23:$C$35,0),MATCH(LMP_BY_NODE!$A37,DA_LMP_Basis!$C$23:$AF$23,0)))</f>
        <v>81.503767350969994</v>
      </c>
      <c r="LT37" s="30">
        <f>ENERGY_PRICING!LV$19*(1+INDEX(DA_LMP_Basis!$C$23:$AF$35,MATCH(LMP_BY_NODE!LT$1,DA_LMP_Basis!$C$23:$C$35,0),MATCH(LMP_BY_NODE!$A37,DA_LMP_Basis!$C$23:$AF$23,0)))</f>
        <v>87.45473389815271</v>
      </c>
      <c r="LU37" s="30">
        <f>ENERGY_PRICING!LW$19*(1+INDEX(DA_LMP_Basis!$C$23:$AF$35,MATCH(LMP_BY_NODE!LU$1,DA_LMP_Basis!$C$23:$C$35,0),MATCH(LMP_BY_NODE!$A37,DA_LMP_Basis!$C$23:$AF$23,0)))</f>
        <v>112.2283182938648</v>
      </c>
      <c r="LV37" s="30">
        <f>ENERGY_PRICING!LX$19*(1+INDEX(DA_LMP_Basis!$C$23:$AF$35,MATCH(LMP_BY_NODE!LV$1,DA_LMP_Basis!$C$23:$C$35,0),MATCH(LMP_BY_NODE!$A37,DA_LMP_Basis!$C$23:$AF$23,0)))</f>
        <v>113.69470434983592</v>
      </c>
      <c r="LW37" s="30">
        <f>ENERGY_PRICING!LY$19*(1+INDEX(DA_LMP_Basis!$C$23:$AF$35,MATCH(LMP_BY_NODE!LW$1,DA_LMP_Basis!$C$23:$C$35,0),MATCH(LMP_BY_NODE!$A37,DA_LMP_Basis!$C$23:$AF$23,0)))</f>
        <v>77.384854261642047</v>
      </c>
      <c r="LX37" s="30">
        <f>ENERGY_PRICING!LZ$19*(1+INDEX(DA_LMP_Basis!$C$23:$AF$35,MATCH(LMP_BY_NODE!LX$1,DA_LMP_Basis!$C$23:$C$35,0),MATCH(LMP_BY_NODE!$A37,DA_LMP_Basis!$C$23:$AF$23,0)))</f>
        <v>77.47906705476737</v>
      </c>
      <c r="LY37" s="30">
        <f>ENERGY_PRICING!MA$19*(1+INDEX(DA_LMP_Basis!$C$23:$AF$35,MATCH(LMP_BY_NODE!LY$1,DA_LMP_Basis!$C$23:$C$35,0),MATCH(LMP_BY_NODE!$A37,DA_LMP_Basis!$C$23:$AF$23,0)))</f>
        <v>96.922335803818356</v>
      </c>
      <c r="LZ37" s="30">
        <f>ENERGY_PRICING!MB$19*(1+INDEX(DA_LMP_Basis!$C$23:$AF$35,MATCH(LMP_BY_NODE!LZ$1,DA_LMP_Basis!$C$23:$C$35,0),MATCH(LMP_BY_NODE!$A37,DA_LMP_Basis!$C$23:$AF$23,0)))</f>
        <v>144.25100092662416</v>
      </c>
      <c r="MA37" s="30">
        <f>ENERGY_PRICING!MC$19*(1+INDEX(DA_LMP_Basis!$C$23:$AF$35,MATCH(LMP_BY_NODE!MA$1,DA_LMP_Basis!$C$23:$C$35,0),MATCH(LMP_BY_NODE!$A37,DA_LMP_Basis!$C$23:$AF$23,0)))</f>
        <v>245.50865023900957</v>
      </c>
      <c r="MB37" s="30">
        <f>ENERGY_PRICING!MD$19*(1+INDEX(DA_LMP_Basis!$C$23:$AF$35,MATCH(LMP_BY_NODE!MB$1,DA_LMP_Basis!$C$23:$C$35,0),MATCH(LMP_BY_NODE!$A37,DA_LMP_Basis!$C$23:$AF$23,0)))</f>
        <v>223.36955597731696</v>
      </c>
      <c r="MC37" s="30">
        <f>ENERGY_PRICING!ME$19*(1+INDEX(DA_LMP_Basis!$C$23:$AF$35,MATCH(LMP_BY_NODE!MC$1,DA_LMP_Basis!$C$23:$C$35,0),MATCH(LMP_BY_NODE!$A37,DA_LMP_Basis!$C$23:$AF$23,0)))</f>
        <v>136.37623167796107</v>
      </c>
      <c r="MD37" s="30">
        <f>ENERGY_PRICING!MF$19*(1+INDEX(DA_LMP_Basis!$C$23:$AF$35,MATCH(LMP_BY_NODE!MD$1,DA_LMP_Basis!$C$23:$C$35,0),MATCH(LMP_BY_NODE!$A37,DA_LMP_Basis!$C$23:$AF$23,0)))</f>
        <v>114.71548357700024</v>
      </c>
      <c r="ME37" s="30">
        <f>ENERGY_PRICING!MG$19*(1+INDEX(DA_LMP_Basis!$C$23:$AF$35,MATCH(LMP_BY_NODE!ME$1,DA_LMP_Basis!$C$23:$C$35,0),MATCH(LMP_BY_NODE!$A37,DA_LMP_Basis!$C$23:$AF$23,0)))</f>
        <v>84.343214336669149</v>
      </c>
      <c r="MF37" s="30">
        <f>ENERGY_PRICING!MH$19*(1+INDEX(DA_LMP_Basis!$C$23:$AF$35,MATCH(LMP_BY_NODE!MF$1,DA_LMP_Basis!$C$23:$C$35,0),MATCH(LMP_BY_NODE!$A37,DA_LMP_Basis!$C$23:$AF$23,0)))</f>
        <v>90.501502024623576</v>
      </c>
      <c r="MG37" s="30">
        <f>ENERGY_PRICING!MI$19*(1+INDEX(DA_LMP_Basis!$C$23:$AF$35,MATCH(LMP_BY_NODE!MG$1,DA_LMP_Basis!$C$23:$C$35,0),MATCH(LMP_BY_NODE!$A37,DA_LMP_Basis!$C$23:$AF$23,0)))</f>
        <v>116.13815424926754</v>
      </c>
      <c r="MH37" s="30">
        <f>ENERGY_PRICING!MJ$19*(1+INDEX(DA_LMP_Basis!$C$23:$AF$35,MATCH(LMP_BY_NODE!MH$1,DA_LMP_Basis!$C$23:$C$35,0),MATCH(LMP_BY_NODE!$A37,DA_LMP_Basis!$C$23:$AF$23,0)))</f>
        <v>117.6556265997969</v>
      </c>
      <c r="MI37" s="30">
        <f>ENERGY_PRICING!MK$19*(1+INDEX(DA_LMP_Basis!$C$23:$AF$35,MATCH(LMP_BY_NODE!MI$1,DA_LMP_Basis!$C$23:$C$35,0),MATCH(LMP_BY_NODE!$A37,DA_LMP_Basis!$C$23:$AF$23,0)))</f>
        <v>80.080805606146072</v>
      </c>
      <c r="MJ37" s="30">
        <f>ENERGY_PRICING!ML$19*(1+INDEX(DA_LMP_Basis!$C$23:$AF$35,MATCH(LMP_BY_NODE!MJ$1,DA_LMP_Basis!$C$23:$C$35,0),MATCH(LMP_BY_NODE!$A37,DA_LMP_Basis!$C$23:$AF$23,0)))</f>
        <v>80.178300606218983</v>
      </c>
      <c r="MK37" s="30">
        <f>ENERGY_PRICING!MM$19*(1+INDEX(DA_LMP_Basis!$C$23:$AF$35,MATCH(LMP_BY_NODE!MK$1,DA_LMP_Basis!$C$23:$C$35,0),MATCH(LMP_BY_NODE!$A37,DA_LMP_Basis!$C$23:$AF$23,0)))</f>
        <v>98.422884141039972</v>
      </c>
      <c r="ML37" s="30">
        <f>ENERGY_PRICING!MN$19*(1+INDEX(DA_LMP_Basis!$C$23:$AF$35,MATCH(LMP_BY_NODE!ML$1,DA_LMP_Basis!$C$23:$C$35,0),MATCH(LMP_BY_NODE!$A37,DA_LMP_Basis!$C$23:$AF$23,0)))</f>
        <v>146.36935211164766</v>
      </c>
      <c r="MM37" s="30">
        <f>ENERGY_PRICING!MO$19*(1+INDEX(DA_LMP_Basis!$C$23:$AF$35,MATCH(LMP_BY_NODE!MM$1,DA_LMP_Basis!$C$23:$C$35,0),MATCH(LMP_BY_NODE!$A37,DA_LMP_Basis!$C$23:$AF$23,0)))</f>
        <v>247.11147934501716</v>
      </c>
      <c r="MN37" s="30">
        <f>ENERGY_PRICING!MP$19*(1+INDEX(DA_LMP_Basis!$C$23:$AF$35,MATCH(LMP_BY_NODE!MN$1,DA_LMP_Basis!$C$23:$C$35,0),MATCH(LMP_BY_NODE!$A37,DA_LMP_Basis!$C$23:$AF$23,0)))</f>
        <v>224.82784767240747</v>
      </c>
      <c r="MO37" s="30">
        <f>ENERGY_PRICING!MQ$19*(1+INDEX(DA_LMP_Basis!$C$23:$AF$35,MATCH(LMP_BY_NODE!MO$1,DA_LMP_Basis!$C$23:$C$35,0),MATCH(LMP_BY_NODE!$A37,DA_LMP_Basis!$C$23:$AF$23,0)))</f>
        <v>138.09749218690715</v>
      </c>
      <c r="MP37" s="30">
        <f>ENERGY_PRICING!MR$19*(1+INDEX(DA_LMP_Basis!$C$23:$AF$35,MATCH(LMP_BY_NODE!MP$1,DA_LMP_Basis!$C$23:$C$35,0),MATCH(LMP_BY_NODE!$A37,DA_LMP_Basis!$C$23:$AF$23,0)))</f>
        <v>117.40013220027147</v>
      </c>
      <c r="MQ37" s="30">
        <f>ENERGY_PRICING!MS$19*(1+INDEX(DA_LMP_Basis!$C$23:$AF$35,MATCH(LMP_BY_NODE!MQ$1,DA_LMP_Basis!$C$23:$C$35,0),MATCH(LMP_BY_NODE!$A37,DA_LMP_Basis!$C$23:$AF$23,0)))</f>
        <v>86.317070761196376</v>
      </c>
      <c r="MR37" s="30">
        <f>ENERGY_PRICING!MT$19*(1+INDEX(DA_LMP_Basis!$C$23:$AF$35,MATCH(LMP_BY_NODE!MR$1,DA_LMP_Basis!$C$23:$C$35,0),MATCH(LMP_BY_NODE!$A37,DA_LMP_Basis!$C$23:$AF$23,0)))</f>
        <v>92.619478824601927</v>
      </c>
      <c r="MS37" s="30">
        <f>ENERGY_PRICING!MU$19*(1+INDEX(DA_LMP_Basis!$C$23:$AF$35,MATCH(LMP_BY_NODE!MS$1,DA_LMP_Basis!$C$23:$C$35,0),MATCH(LMP_BY_NODE!$A37,DA_LMP_Basis!$C$23:$AF$23,0)))</f>
        <v>118.85609716501418</v>
      </c>
      <c r="MT37" s="30">
        <f>ENERGY_PRICING!MV$19*(1+INDEX(DA_LMP_Basis!$C$23:$AF$35,MATCH(LMP_BY_NODE!MT$1,DA_LMP_Basis!$C$23:$C$35,0),MATCH(LMP_BY_NODE!$A37,DA_LMP_Basis!$C$23:$AF$23,0)))</f>
        <v>120.40908242042499</v>
      </c>
      <c r="MU37" s="30">
        <f>ENERGY_PRICING!MW$19*(1+INDEX(DA_LMP_Basis!$C$23:$AF$35,MATCH(LMP_BY_NODE!MU$1,DA_LMP_Basis!$C$23:$C$35,0),MATCH(LMP_BY_NODE!$A37,DA_LMP_Basis!$C$23:$AF$23,0)))</f>
        <v>81.954910285107601</v>
      </c>
      <c r="MV37" s="30">
        <f>ENERGY_PRICING!MX$19*(1+INDEX(DA_LMP_Basis!$C$23:$AF$35,MATCH(LMP_BY_NODE!MV$1,DA_LMP_Basis!$C$23:$C$35,0),MATCH(LMP_BY_NODE!$A37,DA_LMP_Basis!$C$23:$AF$23,0)))</f>
        <v>82.054686928508502</v>
      </c>
      <c r="MW37" s="30">
        <f>ENERGY_PRICING!MY$19*(1+INDEX(DA_LMP_Basis!$C$23:$AF$35,MATCH(LMP_BY_NODE!MW$1,DA_LMP_Basis!$C$23:$C$35,0),MATCH(LMP_BY_NODE!$A37,DA_LMP_Basis!$C$23:$AF$23,0)))</f>
        <v>99.465998166642834</v>
      </c>
      <c r="MX37" s="30">
        <f>ENERGY_PRICING!MZ$19*(1+INDEX(DA_LMP_Basis!$C$23:$AF$35,MATCH(LMP_BY_NODE!MX$1,DA_LMP_Basis!$C$23:$C$35,0),MATCH(LMP_BY_NODE!$A37,DA_LMP_Basis!$C$23:$AF$23,0)))</f>
        <v>147.84193501846818</v>
      </c>
    </row>
    <row r="38" spans="1:362" x14ac:dyDescent="0.25">
      <c r="A38" s="1">
        <v>4162</v>
      </c>
      <c r="B38" s="1" t="s">
        <v>62</v>
      </c>
      <c r="C38" s="30">
        <f>ENERGY_PRICING!E$20*(1+INDEX(DA_LMP_Basis!$C$23:$AF$35,MATCH(LMP_BY_NODE!C$1,DA_LMP_Basis!$C$23:$C$35,0),MATCH(LMP_BY_NODE!$A38,DA_LMP_Basis!$C$23:$AF$23,0)))</f>
        <v>44.435829140199679</v>
      </c>
      <c r="D38" s="30">
        <f>ENERGY_PRICING!F$20*(1+INDEX(DA_LMP_Basis!$C$23:$AF$35,MATCH(LMP_BY_NODE!D$1,DA_LMP_Basis!$C$23:$C$35,0),MATCH(LMP_BY_NODE!$A38,DA_LMP_Basis!$C$23:$AF$23,0)))</f>
        <v>43.439891729736928</v>
      </c>
      <c r="E38" s="30">
        <f>ENERGY_PRICING!G$20*(1+INDEX(DA_LMP_Basis!$C$23:$AF$35,MATCH(LMP_BY_NODE!E$1,DA_LMP_Basis!$C$23:$C$35,0),MATCH(LMP_BY_NODE!$A38,DA_LMP_Basis!$C$23:$AF$23,0)))</f>
        <v>33.113543522906689</v>
      </c>
      <c r="F38" s="30">
        <f>ENERGY_PRICING!H$20*(1+INDEX(DA_LMP_Basis!$C$23:$AF$35,MATCH(LMP_BY_NODE!F$1,DA_LMP_Basis!$C$23:$C$35,0),MATCH(LMP_BY_NODE!$A38,DA_LMP_Basis!$C$23:$AF$23,0)))</f>
        <v>26.133669879535439</v>
      </c>
      <c r="G38" s="30">
        <f>ENERGY_PRICING!I$20*(1+INDEX(DA_LMP_Basis!$C$23:$AF$35,MATCH(LMP_BY_NODE!G$1,DA_LMP_Basis!$C$23:$C$35,0),MATCH(LMP_BY_NODE!$A38,DA_LMP_Basis!$C$23:$AF$23,0)))</f>
        <v>20.638424500700971</v>
      </c>
      <c r="H38" s="30">
        <f>ENERGY_PRICING!J$20*(1+INDEX(DA_LMP_Basis!$C$23:$AF$35,MATCH(LMP_BY_NODE!H$1,DA_LMP_Basis!$C$23:$C$35,0),MATCH(LMP_BY_NODE!$A38,DA_LMP_Basis!$C$23:$AF$23,0)))</f>
        <v>22.692916394785939</v>
      </c>
      <c r="I38" s="30">
        <f>ENERGY_PRICING!K$20*(1+INDEX(DA_LMP_Basis!$C$23:$AF$35,MATCH(LMP_BY_NODE!I$1,DA_LMP_Basis!$C$23:$C$35,0),MATCH(LMP_BY_NODE!$A38,DA_LMP_Basis!$C$23:$AF$23,0)))</f>
        <v>31.029416554358331</v>
      </c>
      <c r="J38" s="30">
        <f>ENERGY_PRICING!L$20*(1+INDEX(DA_LMP_Basis!$C$23:$AF$35,MATCH(LMP_BY_NODE!J$1,DA_LMP_Basis!$C$23:$C$35,0),MATCH(LMP_BY_NODE!$A38,DA_LMP_Basis!$C$23:$AF$23,0)))</f>
        <v>39.395558973213852</v>
      </c>
      <c r="K38" s="30">
        <f>ENERGY_PRICING!M$20*(1+INDEX(DA_LMP_Basis!$C$23:$AF$35,MATCH(LMP_BY_NODE!K$1,DA_LMP_Basis!$C$23:$C$35,0),MATCH(LMP_BY_NODE!$A38,DA_LMP_Basis!$C$23:$AF$23,0)))</f>
        <v>34.471891497515429</v>
      </c>
      <c r="L38" s="30">
        <f>ENERGY_PRICING!N$20*(1+INDEX(DA_LMP_Basis!$C$23:$AF$35,MATCH(LMP_BY_NODE!L$1,DA_LMP_Basis!$C$23:$C$35,0),MATCH(LMP_BY_NODE!$A38,DA_LMP_Basis!$C$23:$AF$23,0)))</f>
        <v>48.667025005351753</v>
      </c>
      <c r="M38" s="30">
        <f>ENERGY_PRICING!O$20*(1+INDEX(DA_LMP_Basis!$C$23:$AF$35,MATCH(LMP_BY_NODE!M$1,DA_LMP_Basis!$C$23:$C$35,0),MATCH(LMP_BY_NODE!$A38,DA_LMP_Basis!$C$23:$AF$23,0)))</f>
        <v>77.196957900898568</v>
      </c>
      <c r="N38" s="30">
        <f>ENERGY_PRICING!P$20*(1+INDEX(DA_LMP_Basis!$C$23:$AF$35,MATCH(LMP_BY_NODE!N$1,DA_LMP_Basis!$C$23:$C$35,0),MATCH(LMP_BY_NODE!$A38,DA_LMP_Basis!$C$23:$AF$23,0)))</f>
        <v>136.25337375509787</v>
      </c>
      <c r="O38" s="30">
        <f>ENERGY_PRICING!Q$20*(1+INDEX(DA_LMP_Basis!$C$23:$AF$35,MATCH(LMP_BY_NODE!O$1,DA_LMP_Basis!$C$23:$C$35,0),MATCH(LMP_BY_NODE!$A38,DA_LMP_Basis!$C$23:$AF$23,0)))</f>
        <v>132.13940428876467</v>
      </c>
      <c r="P38" s="30">
        <f>ENERGY_PRICING!R$20*(1+INDEX(DA_LMP_Basis!$C$23:$AF$35,MATCH(LMP_BY_NODE!P$1,DA_LMP_Basis!$C$23:$C$35,0),MATCH(LMP_BY_NODE!$A38,DA_LMP_Basis!$C$23:$AF$23,0)))</f>
        <v>109.47051753198311</v>
      </c>
      <c r="Q38" s="30">
        <f>ENERGY_PRICING!S$20*(1+INDEX(DA_LMP_Basis!$C$23:$AF$35,MATCH(LMP_BY_NODE!Q$1,DA_LMP_Basis!$C$23:$C$35,0),MATCH(LMP_BY_NODE!$A38,DA_LMP_Basis!$C$23:$AF$23,0)))</f>
        <v>84.034814895909875</v>
      </c>
      <c r="R38" s="30">
        <f>ENERGY_PRICING!T$20*(1+INDEX(DA_LMP_Basis!$C$23:$AF$35,MATCH(LMP_BY_NODE!R$1,DA_LMP_Basis!$C$23:$C$35,0),MATCH(LMP_BY_NODE!$A38,DA_LMP_Basis!$C$23:$AF$23,0)))</f>
        <v>45.184382502000524</v>
      </c>
      <c r="S38" s="30">
        <f>ENERGY_PRICING!U$20*(1+INDEX(DA_LMP_Basis!$C$23:$AF$35,MATCH(LMP_BY_NODE!S$1,DA_LMP_Basis!$C$23:$C$35,0),MATCH(LMP_BY_NODE!$A38,DA_LMP_Basis!$C$23:$AF$23,0)))</f>
        <v>38.848799060143001</v>
      </c>
      <c r="T38" s="30">
        <f>ENERGY_PRICING!V$20*(1+INDEX(DA_LMP_Basis!$C$23:$AF$35,MATCH(LMP_BY_NODE!T$1,DA_LMP_Basis!$C$23:$C$35,0),MATCH(LMP_BY_NODE!$A38,DA_LMP_Basis!$C$23:$AF$23,0)))</f>
        <v>41.867935269856154</v>
      </c>
      <c r="U38" s="30">
        <f>ENERGY_PRICING!W$20*(1+INDEX(DA_LMP_Basis!$C$23:$AF$35,MATCH(LMP_BY_NODE!U$1,DA_LMP_Basis!$C$23:$C$35,0),MATCH(LMP_BY_NODE!$A38,DA_LMP_Basis!$C$23:$AF$23,0)))</f>
        <v>87.273303604138576</v>
      </c>
      <c r="V38" s="30">
        <f>ENERGY_PRICING!X$20*(1+INDEX(DA_LMP_Basis!$C$23:$AF$35,MATCH(LMP_BY_NODE!V$1,DA_LMP_Basis!$C$23:$C$35,0),MATCH(LMP_BY_NODE!$A38,DA_LMP_Basis!$C$23:$AF$23,0)))</f>
        <v>63.188128183861565</v>
      </c>
      <c r="W38" s="30">
        <f>ENERGY_PRICING!Y$20*(1+INDEX(DA_LMP_Basis!$C$23:$AF$35,MATCH(LMP_BY_NODE!W$1,DA_LMP_Basis!$C$23:$C$35,0),MATCH(LMP_BY_NODE!$A38,DA_LMP_Basis!$C$23:$AF$23,0)))</f>
        <v>77.967139208824321</v>
      </c>
      <c r="X38" s="30">
        <f>ENERGY_PRICING!Z$20*(1+INDEX(DA_LMP_Basis!$C$23:$AF$35,MATCH(LMP_BY_NODE!X$1,DA_LMP_Basis!$C$23:$C$35,0),MATCH(LMP_BY_NODE!$A38,DA_LMP_Basis!$C$23:$AF$23,0)))</f>
        <v>77.145256670571314</v>
      </c>
      <c r="Y38" s="30">
        <f>ENERGY_PRICING!AA$20*(1+INDEX(DA_LMP_Basis!$C$23:$AF$35,MATCH(LMP_BY_NODE!Y$1,DA_LMP_Basis!$C$23:$C$35,0),MATCH(LMP_BY_NODE!$A38,DA_LMP_Basis!$C$23:$AF$23,0)))</f>
        <v>128.69932717495848</v>
      </c>
      <c r="Z38" s="30">
        <f>ENERGY_PRICING!AB$20*(1+INDEX(DA_LMP_Basis!$C$23:$AF$35,MATCH(LMP_BY_NODE!Z$1,DA_LMP_Basis!$C$23:$C$35,0),MATCH(LMP_BY_NODE!$A38,DA_LMP_Basis!$C$23:$AF$23,0)))</f>
        <v>233.33900695272382</v>
      </c>
      <c r="AA38" s="30">
        <f>ENERGY_PRICING!AC$20*(1+INDEX(DA_LMP_Basis!$C$23:$AF$35,MATCH(LMP_BY_NODE!AA$1,DA_LMP_Basis!$C$23:$C$35,0),MATCH(LMP_BY_NODE!$A38,DA_LMP_Basis!$C$23:$AF$23,0)))</f>
        <v>269.16794441342694</v>
      </c>
      <c r="AB38" s="30">
        <f>ENERGY_PRICING!AD$20*(1+INDEX(DA_LMP_Basis!$C$23:$AF$35,MATCH(LMP_BY_NODE!AB$1,DA_LMP_Basis!$C$23:$C$35,0),MATCH(LMP_BY_NODE!$A38,DA_LMP_Basis!$C$23:$AF$23,0)))</f>
        <v>275.191691490008</v>
      </c>
      <c r="AC38" s="30">
        <f>ENERGY_PRICING!AE$20*(1+INDEX(DA_LMP_Basis!$C$23:$AF$35,MATCH(LMP_BY_NODE!AC$1,DA_LMP_Basis!$C$23:$C$35,0),MATCH(LMP_BY_NODE!$A38,DA_LMP_Basis!$C$23:$AF$23,0)))</f>
        <v>142.88995750490642</v>
      </c>
      <c r="AD38" s="30">
        <f>ENERGY_PRICING!AF$20*(1+INDEX(DA_LMP_Basis!$C$23:$AF$35,MATCH(LMP_BY_NODE!AD$1,DA_LMP_Basis!$C$23:$C$35,0),MATCH(LMP_BY_NODE!$A38,DA_LMP_Basis!$C$23:$AF$23,0)))</f>
        <v>67.894252980155883</v>
      </c>
      <c r="AE38" s="30">
        <f>ENERGY_PRICING!AG$20*(1+INDEX(DA_LMP_Basis!$C$23:$AF$35,MATCH(LMP_BY_NODE!AE$1,DA_LMP_Basis!$C$23:$C$35,0),MATCH(LMP_BY_NODE!$A38,DA_LMP_Basis!$C$23:$AF$23,0)))</f>
        <v>48.856779454386654</v>
      </c>
      <c r="AF38" s="30">
        <f>ENERGY_PRICING!AH$20*(1+INDEX(DA_LMP_Basis!$C$23:$AF$35,MATCH(LMP_BY_NODE!AF$1,DA_LMP_Basis!$C$23:$C$35,0),MATCH(LMP_BY_NODE!$A38,DA_LMP_Basis!$C$23:$AF$23,0)))</f>
        <v>50.187470121219704</v>
      </c>
      <c r="AG38" s="30">
        <f>ENERGY_PRICING!AI$20*(1+INDEX(DA_LMP_Basis!$C$23:$AF$35,MATCH(LMP_BY_NODE!AG$1,DA_LMP_Basis!$C$23:$C$35,0),MATCH(LMP_BY_NODE!$A38,DA_LMP_Basis!$C$23:$AF$23,0)))</f>
        <v>55.001781710716891</v>
      </c>
      <c r="AH38" s="30">
        <f>ENERGY_PRICING!AJ$20*(1+INDEX(DA_LMP_Basis!$C$23:$AF$35,MATCH(LMP_BY_NODE!AH$1,DA_LMP_Basis!$C$23:$C$35,0),MATCH(LMP_BY_NODE!$A38,DA_LMP_Basis!$C$23:$AF$23,0)))</f>
        <v>55.720440307587012</v>
      </c>
      <c r="AI38" s="30">
        <f>ENERGY_PRICING!AK$20*(1+INDEX(DA_LMP_Basis!$C$23:$AF$35,MATCH(LMP_BY_NODE!AI$1,DA_LMP_Basis!$C$23:$C$35,0),MATCH(LMP_BY_NODE!$A38,DA_LMP_Basis!$C$23:$AF$23,0)))</f>
        <v>46.296945186493097</v>
      </c>
      <c r="AJ38" s="30">
        <f>ENERGY_PRICING!AL$20*(1+INDEX(DA_LMP_Basis!$C$23:$AF$35,MATCH(LMP_BY_NODE!AJ$1,DA_LMP_Basis!$C$23:$C$35,0),MATCH(LMP_BY_NODE!$A38,DA_LMP_Basis!$C$23:$AF$23,0)))</f>
        <v>46.353309762750385</v>
      </c>
      <c r="AK38" s="30">
        <f>ENERGY_PRICING!AM$20*(1+INDEX(DA_LMP_Basis!$C$23:$AF$35,MATCH(LMP_BY_NODE!AK$1,DA_LMP_Basis!$C$23:$C$35,0),MATCH(LMP_BY_NODE!$A38,DA_LMP_Basis!$C$23:$AF$23,0)))</f>
        <v>96.812264325345254</v>
      </c>
      <c r="AL38" s="30">
        <f>ENERGY_PRICING!AN$20*(1+INDEX(DA_LMP_Basis!$C$23:$AF$35,MATCH(LMP_BY_NODE!AL$1,DA_LMP_Basis!$C$23:$C$35,0),MATCH(LMP_BY_NODE!$A38,DA_LMP_Basis!$C$23:$AF$23,0)))</f>
        <v>158.80870119412859</v>
      </c>
      <c r="AM38" s="30">
        <f>ENERGY_PRICING!AO$20*(1+INDEX(DA_LMP_Basis!$C$23:$AF$35,MATCH(LMP_BY_NODE!AM$1,DA_LMP_Basis!$C$23:$C$35,0),MATCH(LMP_BY_NODE!$A38,DA_LMP_Basis!$C$23:$AF$23,0)))</f>
        <v>185.9198984836394</v>
      </c>
      <c r="AN38" s="30">
        <f>ENERGY_PRICING!AP$20*(1+INDEX(DA_LMP_Basis!$C$23:$AF$35,MATCH(LMP_BY_NODE!AN$1,DA_LMP_Basis!$C$23:$C$35,0),MATCH(LMP_BY_NODE!$A38,DA_LMP_Basis!$C$23:$AF$23,0)))</f>
        <v>165.42920108759199</v>
      </c>
      <c r="AO38" s="30">
        <f>ENERGY_PRICING!AQ$20*(1+INDEX(DA_LMP_Basis!$C$23:$AF$35,MATCH(LMP_BY_NODE!AO$1,DA_LMP_Basis!$C$23:$C$35,0),MATCH(LMP_BY_NODE!$A38,DA_LMP_Basis!$C$23:$AF$23,0)))</f>
        <v>95.170776939909601</v>
      </c>
      <c r="AP38" s="30">
        <f>ENERGY_PRICING!AR$20*(1+INDEX(DA_LMP_Basis!$C$23:$AF$35,MATCH(LMP_BY_NODE!AP$1,DA_LMP_Basis!$C$23:$C$35,0),MATCH(LMP_BY_NODE!$A38,DA_LMP_Basis!$C$23:$AF$23,0)))</f>
        <v>57.396377772811483</v>
      </c>
      <c r="AQ38" s="30">
        <f>ENERGY_PRICING!AS$20*(1+INDEX(DA_LMP_Basis!$C$23:$AF$35,MATCH(LMP_BY_NODE!AQ$1,DA_LMP_Basis!$C$23:$C$35,0),MATCH(LMP_BY_NODE!$A38,DA_LMP_Basis!$C$23:$AF$23,0)))</f>
        <v>38.751677062492647</v>
      </c>
      <c r="AR38" s="30">
        <f>ENERGY_PRICING!AT$20*(1+INDEX(DA_LMP_Basis!$C$23:$AF$35,MATCH(LMP_BY_NODE!AR$1,DA_LMP_Basis!$C$23:$C$35,0),MATCH(LMP_BY_NODE!$A38,DA_LMP_Basis!$C$23:$AF$23,0)))</f>
        <v>39.539186207509125</v>
      </c>
      <c r="AS38" s="30">
        <f>ENERGY_PRICING!AU$20*(1+INDEX(DA_LMP_Basis!$C$23:$AF$35,MATCH(LMP_BY_NODE!AS$1,DA_LMP_Basis!$C$23:$C$35,0),MATCH(LMP_BY_NODE!$A38,DA_LMP_Basis!$C$23:$AF$23,0)))</f>
        <v>50.979003455878356</v>
      </c>
      <c r="AT38" s="30">
        <f>ENERGY_PRICING!AV$20*(1+INDEX(DA_LMP_Basis!$C$23:$AF$35,MATCH(LMP_BY_NODE!AT$1,DA_LMP_Basis!$C$23:$C$35,0),MATCH(LMP_BY_NODE!$A38,DA_LMP_Basis!$C$23:$AF$23,0)))</f>
        <v>51.645100043187639</v>
      </c>
      <c r="AU38" s="30">
        <f>ENERGY_PRICING!AW$20*(1+INDEX(DA_LMP_Basis!$C$23:$AF$35,MATCH(LMP_BY_NODE!AU$1,DA_LMP_Basis!$C$23:$C$35,0),MATCH(LMP_BY_NODE!$A38,DA_LMP_Basis!$C$23:$AF$23,0)))</f>
        <v>40.572672294917439</v>
      </c>
      <c r="AV38" s="30">
        <f>ENERGY_PRICING!AX$20*(1+INDEX(DA_LMP_Basis!$C$23:$AF$35,MATCH(LMP_BY_NODE!AV$1,DA_LMP_Basis!$C$23:$C$35,0),MATCH(LMP_BY_NODE!$A38,DA_LMP_Basis!$C$23:$AF$23,0)))</f>
        <v>40.62206781058952</v>
      </c>
      <c r="AW38" s="30">
        <f>ENERGY_PRICING!AY$20*(1+INDEX(DA_LMP_Basis!$C$23:$AF$35,MATCH(LMP_BY_NODE!AW$1,DA_LMP_Basis!$C$23:$C$35,0),MATCH(LMP_BY_NODE!$A38,DA_LMP_Basis!$C$23:$AF$23,0)))</f>
        <v>65.243880548501366</v>
      </c>
      <c r="AX38" s="30">
        <f>ENERGY_PRICING!AZ$20*(1+INDEX(DA_LMP_Basis!$C$23:$AF$35,MATCH(LMP_BY_NODE!AX$1,DA_LMP_Basis!$C$23:$C$35,0),MATCH(LMP_BY_NODE!$A38,DA_LMP_Basis!$C$23:$AF$23,0)))</f>
        <v>102.81390107527533</v>
      </c>
      <c r="AY38" s="30">
        <f>ENERGY_PRICING!BA$20*(1+INDEX(DA_LMP_Basis!$C$23:$AF$35,MATCH(LMP_BY_NODE!AY$1,DA_LMP_Basis!$C$23:$C$35,0),MATCH(LMP_BY_NODE!$A38,DA_LMP_Basis!$C$23:$AF$23,0)))</f>
        <v>182.06423502872312</v>
      </c>
      <c r="AZ38" s="30">
        <f>ENERGY_PRICING!BB$20*(1+INDEX(DA_LMP_Basis!$C$23:$AF$35,MATCH(LMP_BY_NODE!AZ$1,DA_LMP_Basis!$C$23:$C$35,0),MATCH(LMP_BY_NODE!$A38,DA_LMP_Basis!$C$23:$AF$23,0)))</f>
        <v>161.92122760851424</v>
      </c>
      <c r="BA38" s="30">
        <f>ENERGY_PRICING!BC$20*(1+INDEX(DA_LMP_Basis!$C$23:$AF$35,MATCH(LMP_BY_NODE!BA$1,DA_LMP_Basis!$C$23:$C$35,0),MATCH(LMP_BY_NODE!$A38,DA_LMP_Basis!$C$23:$AF$23,0)))</f>
        <v>91.030222456677805</v>
      </c>
      <c r="BB38" s="30">
        <f>ENERGY_PRICING!BD$20*(1+INDEX(DA_LMP_Basis!$C$23:$AF$35,MATCH(LMP_BY_NODE!BB$1,DA_LMP_Basis!$C$23:$C$35,0),MATCH(LMP_BY_NODE!$A38,DA_LMP_Basis!$C$23:$AF$23,0)))</f>
        <v>50.938358295100947</v>
      </c>
      <c r="BC38" s="30">
        <f>ENERGY_PRICING!BE$20*(1+INDEX(DA_LMP_Basis!$C$23:$AF$35,MATCH(LMP_BY_NODE!BC$1,DA_LMP_Basis!$C$23:$C$35,0),MATCH(LMP_BY_NODE!$A38,DA_LMP_Basis!$C$23:$AF$23,0)))</f>
        <v>34.003493957521343</v>
      </c>
      <c r="BD38" s="30">
        <f>ENERGY_PRICING!BF$20*(1+INDEX(DA_LMP_Basis!$C$23:$AF$35,MATCH(LMP_BY_NODE!BD$1,DA_LMP_Basis!$C$23:$C$35,0),MATCH(LMP_BY_NODE!$A38,DA_LMP_Basis!$C$23:$AF$23,0)))</f>
        <v>34.444316320613929</v>
      </c>
      <c r="BE38" s="30">
        <f>ENERGY_PRICING!BG$20*(1+INDEX(DA_LMP_Basis!$C$23:$AF$35,MATCH(LMP_BY_NODE!BE$1,DA_LMP_Basis!$C$23:$C$35,0),MATCH(LMP_BY_NODE!$A38,DA_LMP_Basis!$C$23:$AF$23,0)))</f>
        <v>44.440893351990916</v>
      </c>
      <c r="BF38" s="30">
        <f>ENERGY_PRICING!BH$20*(1+INDEX(DA_LMP_Basis!$C$23:$AF$35,MATCH(LMP_BY_NODE!BF$1,DA_LMP_Basis!$C$23:$C$35,0),MATCH(LMP_BY_NODE!$A38,DA_LMP_Basis!$C$23:$AF$23,0)))</f>
        <v>45.021562360641838</v>
      </c>
      <c r="BG38" s="30">
        <f>ENERGY_PRICING!BI$20*(1+INDEX(DA_LMP_Basis!$C$23:$AF$35,MATCH(LMP_BY_NODE!BG$1,DA_LMP_Basis!$C$23:$C$35,0),MATCH(LMP_BY_NODE!$A38,DA_LMP_Basis!$C$23:$AF$23,0)))</f>
        <v>36.06444562603793</v>
      </c>
      <c r="BH38" s="30">
        <f>ENERGY_PRICING!BJ$20*(1+INDEX(DA_LMP_Basis!$C$23:$AF$35,MATCH(LMP_BY_NODE!BH$1,DA_LMP_Basis!$C$23:$C$35,0),MATCH(LMP_BY_NODE!$A38,DA_LMP_Basis!$C$23:$AF$23,0)))</f>
        <v>36.108352566063395</v>
      </c>
      <c r="BI38" s="30">
        <f>ENERGY_PRICING!BK$20*(1+INDEX(DA_LMP_Basis!$C$23:$AF$35,MATCH(LMP_BY_NODE!BI$1,DA_LMP_Basis!$C$23:$C$35,0),MATCH(LMP_BY_NODE!$A38,DA_LMP_Basis!$C$23:$AF$23,0)))</f>
        <v>62.734631987470706</v>
      </c>
      <c r="BJ38" s="30">
        <f>ENERGY_PRICING!BL$20*(1+INDEX(DA_LMP_Basis!$C$23:$AF$35,MATCH(LMP_BY_NODE!BJ$1,DA_LMP_Basis!$C$23:$C$35,0),MATCH(LMP_BY_NODE!$A38,DA_LMP_Basis!$C$23:$AF$23,0)))</f>
        <v>99.271549568878768</v>
      </c>
      <c r="BK38" s="30">
        <f>ENERGY_PRICING!BM$20*(1+INDEX(DA_LMP_Basis!$C$23:$AF$35,MATCH(LMP_BY_NODE!BK$1,DA_LMP_Basis!$C$23:$C$35,0),MATCH(LMP_BY_NODE!$A38,DA_LMP_Basis!$C$23:$AF$23,0)))</f>
        <v>180.89047618283985</v>
      </c>
      <c r="BL38" s="30">
        <f>ENERGY_PRICING!BN$20*(1+INDEX(DA_LMP_Basis!$C$23:$AF$35,MATCH(LMP_BY_NODE!BL$1,DA_LMP_Basis!$C$23:$C$35,0),MATCH(LMP_BY_NODE!$A38,DA_LMP_Basis!$C$23:$AF$23,0)))</f>
        <v>160.85331414813655</v>
      </c>
      <c r="BM38" s="30">
        <f>ENERGY_PRICING!BO$20*(1+INDEX(DA_LMP_Basis!$C$23:$AF$35,MATCH(LMP_BY_NODE!BM$1,DA_LMP_Basis!$C$23:$C$35,0),MATCH(LMP_BY_NODE!$A38,DA_LMP_Basis!$C$23:$AF$23,0)))</f>
        <v>89.769735770434963</v>
      </c>
      <c r="BN38" s="30">
        <f>ENERGY_PRICING!BP$20*(1+INDEX(DA_LMP_Basis!$C$23:$AF$35,MATCH(LMP_BY_NODE!BN$1,DA_LMP_Basis!$C$23:$C$35,0),MATCH(LMP_BY_NODE!$A38,DA_LMP_Basis!$C$23:$AF$23,0)))</f>
        <v>48.97237823032529</v>
      </c>
      <c r="BO38" s="30">
        <f>ENERGY_PRICING!BQ$20*(1+INDEX(DA_LMP_Basis!$C$23:$AF$35,MATCH(LMP_BY_NODE!BO$1,DA_LMP_Basis!$C$23:$C$35,0),MATCH(LMP_BY_NODE!$A38,DA_LMP_Basis!$C$23:$AF$23,0)))</f>
        <v>32.55803016471355</v>
      </c>
      <c r="BP38" s="30">
        <f>ENERGY_PRICING!BR$20*(1+INDEX(DA_LMP_Basis!$C$23:$AF$35,MATCH(LMP_BY_NODE!BP$1,DA_LMP_Basis!$C$23:$C$35,0),MATCH(LMP_BY_NODE!$A38,DA_LMP_Basis!$C$23:$AF$23,0)))</f>
        <v>32.893312539217362</v>
      </c>
      <c r="BQ38" s="30">
        <f>ENERGY_PRICING!BS$20*(1+INDEX(DA_LMP_Basis!$C$23:$AF$35,MATCH(LMP_BY_NODE!BQ$1,DA_LMP_Basis!$C$23:$C$35,0),MATCH(LMP_BY_NODE!$A38,DA_LMP_Basis!$C$23:$AF$23,0)))</f>
        <v>42.450531729528315</v>
      </c>
      <c r="BR38" s="30">
        <f>ENERGY_PRICING!BT$20*(1+INDEX(DA_LMP_Basis!$C$23:$AF$35,MATCH(LMP_BY_NODE!BR$1,DA_LMP_Basis!$C$23:$C$35,0),MATCH(LMP_BY_NODE!$A38,DA_LMP_Basis!$C$23:$AF$23,0)))</f>
        <v>43.005194480811312</v>
      </c>
      <c r="BS38" s="30">
        <f>ENERGY_PRICING!BU$20*(1+INDEX(DA_LMP_Basis!$C$23:$AF$35,MATCH(LMP_BY_NODE!BS$1,DA_LMP_Basis!$C$23:$C$35,0),MATCH(LMP_BY_NODE!$A38,DA_LMP_Basis!$C$23:$AF$23,0)))</f>
        <v>34.692030477849308</v>
      </c>
      <c r="BT38" s="30">
        <f>ENERGY_PRICING!BV$20*(1+INDEX(DA_LMP_Basis!$C$23:$AF$35,MATCH(LMP_BY_NODE!BT$1,DA_LMP_Basis!$C$23:$C$35,0),MATCH(LMP_BY_NODE!$A38,DA_LMP_Basis!$C$23:$AF$23,0)))</f>
        <v>34.734266560370784</v>
      </c>
      <c r="BU38" s="30">
        <f>ENERGY_PRICING!BW$20*(1+INDEX(DA_LMP_Basis!$C$23:$AF$35,MATCH(LMP_BY_NODE!BU$1,DA_LMP_Basis!$C$23:$C$35,0),MATCH(LMP_BY_NODE!$A38,DA_LMP_Basis!$C$23:$AF$23,0)))</f>
        <v>61.970754971370098</v>
      </c>
      <c r="BV38" s="30">
        <f>ENERGY_PRICING!BX$20*(1+INDEX(DA_LMP_Basis!$C$23:$AF$35,MATCH(LMP_BY_NODE!BV$1,DA_LMP_Basis!$C$23:$C$35,0),MATCH(LMP_BY_NODE!$A38,DA_LMP_Basis!$C$23:$AF$23,0)))</f>
        <v>98.193170590921213</v>
      </c>
      <c r="BW38" s="30">
        <f>ENERGY_PRICING!BY$20*(1+INDEX(DA_LMP_Basis!$C$23:$AF$35,MATCH(LMP_BY_NODE!BW$1,DA_LMP_Basis!$C$23:$C$35,0),MATCH(LMP_BY_NODE!$A38,DA_LMP_Basis!$C$23:$AF$23,0)))</f>
        <v>180.40727652871033</v>
      </c>
      <c r="BX38" s="30">
        <f>ENERGY_PRICING!BZ$20*(1+INDEX(DA_LMP_Basis!$C$23:$AF$35,MATCH(LMP_BY_NODE!BX$1,DA_LMP_Basis!$C$23:$C$35,0),MATCH(LMP_BY_NODE!$A38,DA_LMP_Basis!$C$23:$AF$23,0)))</f>
        <v>160.41368771507103</v>
      </c>
      <c r="BY38" s="30">
        <f>ENERGY_PRICING!CA$20*(1+INDEX(DA_LMP_Basis!$C$23:$AF$35,MATCH(LMP_BY_NODE!BY$1,DA_LMP_Basis!$C$23:$C$35,0),MATCH(LMP_BY_NODE!$A38,DA_LMP_Basis!$C$23:$AF$23,0)))</f>
        <v>89.250832988178189</v>
      </c>
      <c r="BZ38" s="30">
        <f>ENERGY_PRICING!CB$20*(1+INDEX(DA_LMP_Basis!$C$23:$AF$35,MATCH(LMP_BY_NODE!BZ$1,DA_LMP_Basis!$C$23:$C$35,0),MATCH(LMP_BY_NODE!$A38,DA_LMP_Basis!$C$23:$AF$23,0)))</f>
        <v>48.163045980641442</v>
      </c>
      <c r="CA38" s="30">
        <f>ENERGY_PRICING!CC$20*(1+INDEX(DA_LMP_Basis!$C$23:$AF$35,MATCH(LMP_BY_NODE!CA$1,DA_LMP_Basis!$C$23:$C$35,0),MATCH(LMP_BY_NODE!$A38,DA_LMP_Basis!$C$23:$AF$23,0)))</f>
        <v>31.962978117019876</v>
      </c>
      <c r="CB38" s="30">
        <f>ENERGY_PRICING!CD$20*(1+INDEX(DA_LMP_Basis!$C$23:$AF$35,MATCH(LMP_BY_NODE!CB$1,DA_LMP_Basis!$C$23:$C$35,0),MATCH(LMP_BY_NODE!$A38,DA_LMP_Basis!$C$23:$AF$23,0)))</f>
        <v>32.254812992779136</v>
      </c>
      <c r="CC38" s="30">
        <f>ENERGY_PRICING!CE$20*(1+INDEX(DA_LMP_Basis!$C$23:$AF$35,MATCH(LMP_BY_NODE!CC$1,DA_LMP_Basis!$C$23:$C$35,0),MATCH(LMP_BY_NODE!$A38,DA_LMP_Basis!$C$23:$AF$23,0)))</f>
        <v>41.631162358264689</v>
      </c>
      <c r="CD38" s="30">
        <f>ENERGY_PRICING!CF$20*(1+INDEX(DA_LMP_Basis!$C$23:$AF$35,MATCH(LMP_BY_NODE!CD$1,DA_LMP_Basis!$C$23:$C$35,0),MATCH(LMP_BY_NODE!$A38,DA_LMP_Basis!$C$23:$AF$23,0)))</f>
        <v>42.175119150134087</v>
      </c>
      <c r="CE38" s="30">
        <f>ENERGY_PRICING!CG$20*(1+INDEX(DA_LMP_Basis!$C$23:$AF$35,MATCH(LMP_BY_NODE!CE$1,DA_LMP_Basis!$C$23:$C$35,0),MATCH(LMP_BY_NODE!$A38,DA_LMP_Basis!$C$23:$AF$23,0)))</f>
        <v>34.127050263001387</v>
      </c>
      <c r="CF38" s="30">
        <f>ENERGY_PRICING!CH$20*(1+INDEX(DA_LMP_Basis!$C$23:$AF$35,MATCH(LMP_BY_NODE!CF$1,DA_LMP_Basis!$C$23:$C$35,0),MATCH(LMP_BY_NODE!$A38,DA_LMP_Basis!$C$23:$AF$23,0)))</f>
        <v>34.168598505962919</v>
      </c>
      <c r="CG38" s="30">
        <f>ENERGY_PRICING!CI$20*(1+INDEX(DA_LMP_Basis!$C$23:$AF$35,MATCH(LMP_BY_NODE!CG$1,DA_LMP_Basis!$C$23:$C$35,0),MATCH(LMP_BY_NODE!$A38,DA_LMP_Basis!$C$23:$AF$23,0)))</f>
        <v>61.656290793935483</v>
      </c>
      <c r="CH38" s="30">
        <f>ENERGY_PRICING!CJ$20*(1+INDEX(DA_LMP_Basis!$C$23:$AF$35,MATCH(LMP_BY_NODE!CH$1,DA_LMP_Basis!$C$23:$C$35,0),MATCH(LMP_BY_NODE!$A38,DA_LMP_Basis!$C$23:$AF$23,0)))</f>
        <v>97.749235832945018</v>
      </c>
      <c r="CI38" s="30">
        <f>ENERGY_PRICING!CK$20*(1+INDEX(DA_LMP_Basis!$C$23:$AF$35,MATCH(LMP_BY_NODE!CI$1,DA_LMP_Basis!$C$23:$C$35,0),MATCH(LMP_BY_NODE!$A38,DA_LMP_Basis!$C$23:$AF$23,0)))</f>
        <v>182.21800388048322</v>
      </c>
      <c r="CJ38" s="30">
        <f>ENERGY_PRICING!CL$20*(1+INDEX(DA_LMP_Basis!$C$23:$AF$35,MATCH(LMP_BY_NODE!CJ$1,DA_LMP_Basis!$C$23:$C$35,0),MATCH(LMP_BY_NODE!$A38,DA_LMP_Basis!$C$23:$AF$23,0)))</f>
        <v>162.06113013377092</v>
      </c>
      <c r="CK38" s="30">
        <f>ENERGY_PRICING!CM$20*(1+INDEX(DA_LMP_Basis!$C$23:$AF$35,MATCH(LMP_BY_NODE!CK$1,DA_LMP_Basis!$C$23:$C$35,0),MATCH(LMP_BY_NODE!$A38,DA_LMP_Basis!$C$23:$AF$23,0)))</f>
        <v>91.195353131587936</v>
      </c>
      <c r="CL38" s="30">
        <f>ENERGY_PRICING!CN$20*(1+INDEX(DA_LMP_Basis!$C$23:$AF$35,MATCH(LMP_BY_NODE!CL$1,DA_LMP_Basis!$C$23:$C$35,0),MATCH(LMP_BY_NODE!$A38,DA_LMP_Basis!$C$23:$AF$23,0)))</f>
        <v>51.195912475164441</v>
      </c>
      <c r="CM38" s="30">
        <f>ENERGY_PRICING!CO$20*(1+INDEX(DA_LMP_Basis!$C$23:$AF$35,MATCH(LMP_BY_NODE!CM$1,DA_LMP_Basis!$C$23:$C$35,0),MATCH(LMP_BY_NODE!$A38,DA_LMP_Basis!$C$23:$AF$23,0)))</f>
        <v>34.192857648760295</v>
      </c>
      <c r="CN38" s="30">
        <f>ENERGY_PRICING!CP$20*(1+INDEX(DA_LMP_Basis!$C$23:$AF$35,MATCH(LMP_BY_NODE!CN$1,DA_LMP_Basis!$C$23:$C$35,0),MATCH(LMP_BY_NODE!$A38,DA_LMP_Basis!$C$23:$AF$23,0)))</f>
        <v>34.647506329683821</v>
      </c>
      <c r="CO38" s="30">
        <f>ENERGY_PRICING!CQ$20*(1+INDEX(DA_LMP_Basis!$C$23:$AF$35,MATCH(LMP_BY_NODE!CO$1,DA_LMP_Basis!$C$23:$C$35,0),MATCH(LMP_BY_NODE!$A38,DA_LMP_Basis!$C$23:$AF$23,0)))</f>
        <v>44.701641649945657</v>
      </c>
      <c r="CP38" s="30">
        <f>ENERGY_PRICING!CR$20*(1+INDEX(DA_LMP_Basis!$C$23:$AF$35,MATCH(LMP_BY_NODE!CP$1,DA_LMP_Basis!$C$23:$C$35,0),MATCH(LMP_BY_NODE!$A38,DA_LMP_Basis!$C$23:$AF$23,0)))</f>
        <v>45.285717621064272</v>
      </c>
      <c r="CQ38" s="30">
        <f>ENERGY_PRICING!CS$20*(1+INDEX(DA_LMP_Basis!$C$23:$AF$35,MATCH(LMP_BY_NODE!CQ$1,DA_LMP_Basis!$C$23:$C$35,0),MATCH(LMP_BY_NODE!$A38,DA_LMP_Basis!$C$23:$AF$23,0)))</f>
        <v>36.244239543856104</v>
      </c>
      <c r="CR38" s="30">
        <f>ENERGY_PRICING!CT$20*(1+INDEX(DA_LMP_Basis!$C$23:$AF$35,MATCH(LMP_BY_NODE!CR$1,DA_LMP_Basis!$C$23:$C$35,0),MATCH(LMP_BY_NODE!$A38,DA_LMP_Basis!$C$23:$AF$23,0)))</f>
        <v>36.288365375386199</v>
      </c>
      <c r="CS38" s="30">
        <f>ENERGY_PRICING!CU$20*(1+INDEX(DA_LMP_Basis!$C$23:$AF$35,MATCH(LMP_BY_NODE!CS$1,DA_LMP_Basis!$C$23:$C$35,0),MATCH(LMP_BY_NODE!$A38,DA_LMP_Basis!$C$23:$AF$23,0)))</f>
        <v>62.834704069622582</v>
      </c>
      <c r="CT38" s="30">
        <f>ENERGY_PRICING!CV$20*(1+INDEX(DA_LMP_Basis!$C$23:$AF$35,MATCH(LMP_BY_NODE!CT$1,DA_LMP_Basis!$C$23:$C$35,0),MATCH(LMP_BY_NODE!$A38,DA_LMP_Basis!$C$23:$AF$23,0)))</f>
        <v>99.412823134385306</v>
      </c>
      <c r="CU38" s="30">
        <f>ENERGY_PRICING!CW$20*(1+INDEX(DA_LMP_Basis!$C$23:$AF$35,MATCH(LMP_BY_NODE!CU$1,DA_LMP_Basis!$C$23:$C$35,0),MATCH(LMP_BY_NODE!$A38,DA_LMP_Basis!$C$23:$AF$23,0)))</f>
        <v>183.73913250983037</v>
      </c>
      <c r="CV38" s="30">
        <f>ENERGY_PRICING!CX$20*(1+INDEX(DA_LMP_Basis!$C$23:$AF$35,MATCH(LMP_BY_NODE!CV$1,DA_LMP_Basis!$C$23:$C$35,0),MATCH(LMP_BY_NODE!$A38,DA_LMP_Basis!$C$23:$AF$23,0)))</f>
        <v>163.44508880973154</v>
      </c>
      <c r="CW38" s="30">
        <f>ENERGY_PRICING!CY$20*(1+INDEX(DA_LMP_Basis!$C$23:$AF$35,MATCH(LMP_BY_NODE!CW$1,DA_LMP_Basis!$C$23:$C$35,0),MATCH(LMP_BY_NODE!$A38,DA_LMP_Basis!$C$23:$AF$23,0)))</f>
        <v>92.828876399233309</v>
      </c>
      <c r="CX38" s="30">
        <f>ENERGY_PRICING!CZ$20*(1+INDEX(DA_LMP_Basis!$C$23:$AF$35,MATCH(LMP_BY_NODE!CX$1,DA_LMP_Basis!$C$23:$C$35,0),MATCH(LMP_BY_NODE!$A38,DA_LMP_Basis!$C$23:$AF$23,0)))</f>
        <v>53.743717394160058</v>
      </c>
      <c r="CY38" s="30">
        <f>ENERGY_PRICING!DA$20*(1+INDEX(DA_LMP_Basis!$C$23:$AF$35,MATCH(LMP_BY_NODE!CY$1,DA_LMP_Basis!$C$23:$C$35,0),MATCH(LMP_BY_NODE!$A38,DA_LMP_Basis!$C$23:$AF$23,0)))</f>
        <v>36.066101344120966</v>
      </c>
      <c r="CZ38" s="30">
        <f>ENERGY_PRICING!DB$20*(1+INDEX(DA_LMP_Basis!$C$23:$AF$35,MATCH(LMP_BY_NODE!CZ$1,DA_LMP_Basis!$C$23:$C$35,0),MATCH(LMP_BY_NODE!$A38,DA_LMP_Basis!$C$23:$AF$23,0)))</f>
        <v>36.657524200375661</v>
      </c>
      <c r="DA38" s="30">
        <f>ENERGY_PRICING!DC$20*(1+INDEX(DA_LMP_Basis!$C$23:$AF$35,MATCH(LMP_BY_NODE!DA$1,DA_LMP_Basis!$C$23:$C$35,0),MATCH(LMP_BY_NODE!$A38,DA_LMP_Basis!$C$23:$AF$23,0)))</f>
        <v>47.281043762483847</v>
      </c>
      <c r="DB38" s="30">
        <f>ENERGY_PRICING!DD$20*(1+INDEX(DA_LMP_Basis!$C$23:$AF$35,MATCH(LMP_BY_NODE!DB$1,DA_LMP_Basis!$C$23:$C$35,0),MATCH(LMP_BY_NODE!$A38,DA_LMP_Basis!$C$23:$AF$23,0)))</f>
        <v>47.898822450956423</v>
      </c>
      <c r="DC38" s="30">
        <f>ENERGY_PRICING!DE$20*(1+INDEX(DA_LMP_Basis!$C$23:$AF$35,MATCH(LMP_BY_NODE!DC$1,DA_LMP_Basis!$C$23:$C$35,0),MATCH(LMP_BY_NODE!$A38,DA_LMP_Basis!$C$23:$AF$23,0)))</f>
        <v>38.022816106308717</v>
      </c>
      <c r="DD38" s="30">
        <f>ENERGY_PRICING!DF$20*(1+INDEX(DA_LMP_Basis!$C$23:$AF$35,MATCH(LMP_BY_NODE!DD$1,DA_LMP_Basis!$C$23:$C$35,0),MATCH(LMP_BY_NODE!$A38,DA_LMP_Basis!$C$23:$AF$23,0)))</f>
        <v>38.069107279717848</v>
      </c>
      <c r="DE38" s="30">
        <f>ENERGY_PRICING!DG$20*(1+INDEX(DA_LMP_Basis!$C$23:$AF$35,MATCH(LMP_BY_NODE!DE$1,DA_LMP_Basis!$C$23:$C$35,0),MATCH(LMP_BY_NODE!$A38,DA_LMP_Basis!$C$23:$AF$23,0)))</f>
        <v>63.824647789805191</v>
      </c>
      <c r="DF38" s="30">
        <f>ENERGY_PRICING!DH$20*(1+INDEX(DA_LMP_Basis!$C$23:$AF$35,MATCH(LMP_BY_NODE!DF$1,DA_LMP_Basis!$C$23:$C$35,0),MATCH(LMP_BY_NODE!$A38,DA_LMP_Basis!$C$23:$AF$23,0)))</f>
        <v>100.81034456087812</v>
      </c>
      <c r="DG38" s="30">
        <f>ENERGY_PRICING!DI$20*(1+INDEX(DA_LMP_Basis!$C$23:$AF$35,MATCH(LMP_BY_NODE!DG$1,DA_LMP_Basis!$C$23:$C$35,0),MATCH(LMP_BY_NODE!$A38,DA_LMP_Basis!$C$23:$AF$23,0)))</f>
        <v>186.07031657076263</v>
      </c>
      <c r="DH38" s="30">
        <f>ENERGY_PRICING!DJ$20*(1+INDEX(DA_LMP_Basis!$C$23:$AF$35,MATCH(LMP_BY_NODE!DH$1,DA_LMP_Basis!$C$23:$C$35,0),MATCH(LMP_BY_NODE!$A38,DA_LMP_Basis!$C$23:$AF$23,0)))</f>
        <v>165.56605500821337</v>
      </c>
      <c r="DI38" s="30">
        <f>ENERGY_PRICING!DK$20*(1+INDEX(DA_LMP_Basis!$C$23:$AF$35,MATCH(LMP_BY_NODE!DI$1,DA_LMP_Basis!$C$23:$C$35,0),MATCH(LMP_BY_NODE!$A38,DA_LMP_Basis!$C$23:$AF$23,0)))</f>
        <v>95.332309265611684</v>
      </c>
      <c r="DJ38" s="30">
        <f>ENERGY_PRICING!DL$20*(1+INDEX(DA_LMP_Basis!$C$23:$AF$35,MATCH(LMP_BY_NODE!DJ$1,DA_LMP_Basis!$C$23:$C$35,0),MATCH(LMP_BY_NODE!$A38,DA_LMP_Basis!$C$23:$AF$23,0)))</f>
        <v>57.64831961052635</v>
      </c>
      <c r="DK38" s="30">
        <f>ENERGY_PRICING!DM$20*(1+INDEX(DA_LMP_Basis!$C$23:$AF$35,MATCH(LMP_BY_NODE!DK$1,DA_LMP_Basis!$C$23:$C$35,0),MATCH(LMP_BY_NODE!$A38,DA_LMP_Basis!$C$23:$AF$23,0)))</f>
        <v>38.936914344820757</v>
      </c>
      <c r="DL38" s="30">
        <f>ENERGY_PRICING!DN$20*(1+INDEX(DA_LMP_Basis!$C$23:$AF$35,MATCH(LMP_BY_NODE!DL$1,DA_LMP_Basis!$C$23:$C$35,0),MATCH(LMP_BY_NODE!$A38,DA_LMP_Basis!$C$23:$AF$23,0)))</f>
        <v>39.737948519492356</v>
      </c>
      <c r="DM38" s="30">
        <f>ENERGY_PRICING!DO$20*(1+INDEX(DA_LMP_Basis!$C$23:$AF$35,MATCH(LMP_BY_NODE!DM$1,DA_LMP_Basis!$C$23:$C$35,0),MATCH(LMP_BY_NODE!$A38,DA_LMP_Basis!$C$23:$AF$23,0)))</f>
        <v>51.234069808719326</v>
      </c>
      <c r="DN38" s="30">
        <f>ENERGY_PRICING!DP$20*(1+INDEX(DA_LMP_Basis!$C$23:$AF$35,MATCH(LMP_BY_NODE!DN$1,DA_LMP_Basis!$C$23:$C$35,0),MATCH(LMP_BY_NODE!$A38,DA_LMP_Basis!$C$23:$AF$23,0)))</f>
        <v>51.90349911765216</v>
      </c>
      <c r="DO38" s="30">
        <f>ENERGY_PRICING!DQ$20*(1+INDEX(DA_LMP_Basis!$C$23:$AF$35,MATCH(LMP_BY_NODE!DO$1,DA_LMP_Basis!$C$23:$C$35,0),MATCH(LMP_BY_NODE!$A38,DA_LMP_Basis!$C$23:$AF$23,0)))</f>
        <v>40.748548337984957</v>
      </c>
      <c r="DP38" s="30">
        <f>ENERGY_PRICING!DR$20*(1+INDEX(DA_LMP_Basis!$C$23:$AF$35,MATCH(LMP_BY_NODE!DP$1,DA_LMP_Basis!$C$23:$C$35,0),MATCH(LMP_BY_NODE!$A38,DA_LMP_Basis!$C$23:$AF$23,0)))</f>
        <v>40.798157975314552</v>
      </c>
      <c r="DQ38" s="30">
        <f>ENERGY_PRICING!DS$20*(1+INDEX(DA_LMP_Basis!$C$23:$AF$35,MATCH(LMP_BY_NODE!DQ$1,DA_LMP_Basis!$C$23:$C$35,0),MATCH(LMP_BY_NODE!$A38,DA_LMP_Basis!$C$23:$AF$23,0)))</f>
        <v>65.34177196798862</v>
      </c>
      <c r="DR38" s="30">
        <f>ENERGY_PRICING!DT$20*(1+INDEX(DA_LMP_Basis!$C$23:$AF$35,MATCH(LMP_BY_NODE!DR$1,DA_LMP_Basis!$C$23:$C$35,0),MATCH(LMP_BY_NODE!$A38,DA_LMP_Basis!$C$23:$AF$23,0)))</f>
        <v>102.95209615991912</v>
      </c>
      <c r="DS38" s="30">
        <f>ENERGY_PRICING!DU$20*(1+INDEX(DA_LMP_Basis!$C$23:$AF$35,MATCH(LMP_BY_NODE!DS$1,DA_LMP_Basis!$C$23:$C$35,0),MATCH(LMP_BY_NODE!$A38,DA_LMP_Basis!$C$23:$AF$23,0)))</f>
        <v>188.76091592919096</v>
      </c>
      <c r="DT38" s="30">
        <f>ENERGY_PRICING!DV$20*(1+INDEX(DA_LMP_Basis!$C$23:$AF$35,MATCH(LMP_BY_NODE!DT$1,DA_LMP_Basis!$C$23:$C$35,0),MATCH(LMP_BY_NODE!$A38,DA_LMP_Basis!$C$23:$AF$23,0)))</f>
        <v>168.01402571482555</v>
      </c>
      <c r="DU38" s="30">
        <f>ENERGY_PRICING!DW$20*(1+INDEX(DA_LMP_Basis!$C$23:$AF$35,MATCH(LMP_BY_NODE!DU$1,DA_LMP_Basis!$C$23:$C$35,0),MATCH(LMP_BY_NODE!$A38,DA_LMP_Basis!$C$23:$AF$23,0)))</f>
        <v>98.221714258134014</v>
      </c>
      <c r="DV38" s="30">
        <f>ENERGY_PRICING!DX$20*(1+INDEX(DA_LMP_Basis!$C$23:$AF$35,MATCH(LMP_BY_NODE!DV$1,DA_LMP_Basis!$C$23:$C$35,0),MATCH(LMP_BY_NODE!$A38,DA_LMP_Basis!$C$23:$AF$23,0)))</f>
        <v>62.15492223978071</v>
      </c>
      <c r="DW38" s="30">
        <f>ENERGY_PRICING!DY$20*(1+INDEX(DA_LMP_Basis!$C$23:$AF$35,MATCH(LMP_BY_NODE!DW$1,DA_LMP_Basis!$C$23:$C$35,0),MATCH(LMP_BY_NODE!$A38,DA_LMP_Basis!$C$23:$AF$23,0)))</f>
        <v>42.250341091039047</v>
      </c>
      <c r="DX38" s="30">
        <f>ENERGY_PRICING!DZ$20*(1+INDEX(DA_LMP_Basis!$C$23:$AF$35,MATCH(LMP_BY_NODE!DX$1,DA_LMP_Basis!$C$23:$C$35,0),MATCH(LMP_BY_NODE!$A38,DA_LMP_Basis!$C$23:$AF$23,0)))</f>
        <v>43.293303858267308</v>
      </c>
      <c r="DY38" s="30">
        <f>ENERGY_PRICING!EA$20*(1+INDEX(DA_LMP_Basis!$C$23:$AF$35,MATCH(LMP_BY_NODE!DY$1,DA_LMP_Basis!$C$23:$C$35,0),MATCH(LMP_BY_NODE!$A38,DA_LMP_Basis!$C$23:$AF$23,0)))</f>
        <v>55.796562115568072</v>
      </c>
      <c r="DZ38" s="30">
        <f>ENERGY_PRICING!EB$20*(1+INDEX(DA_LMP_Basis!$C$23:$AF$35,MATCH(LMP_BY_NODE!DZ$1,DA_LMP_Basis!$C$23:$C$35,0),MATCH(LMP_BY_NODE!$A38,DA_LMP_Basis!$C$23:$AF$23,0)))</f>
        <v>56.52560539003963</v>
      </c>
      <c r="EA38" s="30">
        <f>ENERGY_PRICING!EC$20*(1+INDEX(DA_LMP_Basis!$C$23:$AF$35,MATCH(LMP_BY_NODE!EA$1,DA_LMP_Basis!$C$23:$C$35,0),MATCH(LMP_BY_NODE!$A38,DA_LMP_Basis!$C$23:$AF$23,0)))</f>
        <v>43.894526176758781</v>
      </c>
      <c r="EB38" s="30">
        <f>ENERGY_PRICING!ED$20*(1+INDEX(DA_LMP_Basis!$C$23:$AF$35,MATCH(LMP_BY_NODE!EB$1,DA_LMP_Basis!$C$23:$C$35,0),MATCH(LMP_BY_NODE!$A38,DA_LMP_Basis!$C$23:$AF$23,0)))</f>
        <v>43.947965909294076</v>
      </c>
      <c r="EC38" s="30">
        <f>ENERGY_PRICING!EE$20*(1+INDEX(DA_LMP_Basis!$C$23:$AF$35,MATCH(LMP_BY_NODE!EC$1,DA_LMP_Basis!$C$23:$C$35,0),MATCH(LMP_BY_NODE!$A38,DA_LMP_Basis!$C$23:$AF$23,0)))</f>
        <v>67.092802017003351</v>
      </c>
      <c r="ED38" s="30">
        <f>ENERGY_PRICING!EF$20*(1+INDEX(DA_LMP_Basis!$C$23:$AF$35,MATCH(LMP_BY_NODE!ED$1,DA_LMP_Basis!$C$23:$C$35,0),MATCH(LMP_BY_NODE!$A38,DA_LMP_Basis!$C$23:$AF$23,0)))</f>
        <v>105.42405690075748</v>
      </c>
      <c r="EE38" s="30">
        <f>ENERGY_PRICING!EG$20*(1+INDEX(DA_LMP_Basis!$C$23:$AF$35,MATCH(LMP_BY_NODE!EE$1,DA_LMP_Basis!$C$23:$C$35,0),MATCH(LMP_BY_NODE!$A38,DA_LMP_Basis!$C$23:$AF$23,0)))</f>
        <v>190.05295353450683</v>
      </c>
      <c r="EF38" s="30">
        <f>ENERGY_PRICING!EH$20*(1+INDEX(DA_LMP_Basis!$C$23:$AF$35,MATCH(LMP_BY_NODE!EF$1,DA_LMP_Basis!$C$23:$C$35,0),MATCH(LMP_BY_NODE!$A38,DA_LMP_Basis!$C$23:$AF$23,0)))</f>
        <v>169.18955197805266</v>
      </c>
      <c r="EG38" s="30">
        <f>ENERGY_PRICING!EI$20*(1+INDEX(DA_LMP_Basis!$C$23:$AF$35,MATCH(LMP_BY_NODE!EG$1,DA_LMP_Basis!$C$23:$C$35,0),MATCH(LMP_BY_NODE!$A38,DA_LMP_Basis!$C$23:$AF$23,0)))</f>
        <v>99.609219200344</v>
      </c>
      <c r="EH38" s="30">
        <f>ENERGY_PRICING!EJ$20*(1+INDEX(DA_LMP_Basis!$C$23:$AF$35,MATCH(LMP_BY_NODE!EH$1,DA_LMP_Basis!$C$23:$C$35,0),MATCH(LMP_BY_NODE!$A38,DA_LMP_Basis!$C$23:$AF$23,0)))</f>
        <v>64.319012575628179</v>
      </c>
      <c r="EI38" s="30">
        <f>ENERGY_PRICING!EK$20*(1+INDEX(DA_LMP_Basis!$C$23:$AF$35,MATCH(LMP_BY_NODE!EI$1,DA_LMP_Basis!$C$23:$C$35,0),MATCH(LMP_BY_NODE!$A38,DA_LMP_Basis!$C$23:$AF$23,0)))</f>
        <v>43.841463137940245</v>
      </c>
      <c r="EJ38" s="30">
        <f>ENERGY_PRICING!EL$20*(1+INDEX(DA_LMP_Basis!$C$23:$AF$35,MATCH(LMP_BY_NODE!EJ$1,DA_LMP_Basis!$C$23:$C$35,0),MATCH(LMP_BY_NODE!$A38,DA_LMP_Basis!$C$23:$AF$23,0)))</f>
        <v>45.000601075732334</v>
      </c>
      <c r="EK38" s="30">
        <f>ENERGY_PRICING!EM$20*(1+INDEX(DA_LMP_Basis!$C$23:$AF$35,MATCH(LMP_BY_NODE!EK$1,DA_LMP_Basis!$C$23:$C$35,0),MATCH(LMP_BY_NODE!$A38,DA_LMP_Basis!$C$23:$AF$23,0)))</f>
        <v>57.987490919571243</v>
      </c>
      <c r="EL38" s="30">
        <f>ENERGY_PRICING!EN$20*(1+INDEX(DA_LMP_Basis!$C$23:$AF$35,MATCH(LMP_BY_NODE!EL$1,DA_LMP_Basis!$C$23:$C$35,0),MATCH(LMP_BY_NODE!$A38,DA_LMP_Basis!$C$23:$AF$23,0)))</f>
        <v>58.745161081593615</v>
      </c>
      <c r="EM38" s="30">
        <f>ENERGY_PRICING!EO$20*(1+INDEX(DA_LMP_Basis!$C$23:$AF$35,MATCH(LMP_BY_NODE!EM$1,DA_LMP_Basis!$C$23:$C$35,0),MATCH(LMP_BY_NODE!$A38,DA_LMP_Basis!$C$23:$AF$23,0)))</f>
        <v>45.405238524345364</v>
      </c>
      <c r="EN38" s="30">
        <f>ENERGY_PRICING!EP$20*(1+INDEX(DA_LMP_Basis!$C$23:$AF$35,MATCH(LMP_BY_NODE!EN$1,DA_LMP_Basis!$C$23:$C$35,0),MATCH(LMP_BY_NODE!$A38,DA_LMP_Basis!$C$23:$AF$23,0)))</f>
        <v>45.460517485386454</v>
      </c>
      <c r="EO38" s="30">
        <f>ENERGY_PRICING!EQ$20*(1+INDEX(DA_LMP_Basis!$C$23:$AF$35,MATCH(LMP_BY_NODE!EO$1,DA_LMP_Basis!$C$23:$C$35,0),MATCH(LMP_BY_NODE!$A38,DA_LMP_Basis!$C$23:$AF$23,0)))</f>
        <v>67.933654321631352</v>
      </c>
      <c r="EP38" s="30">
        <f>ENERGY_PRICING!ER$20*(1+INDEX(DA_LMP_Basis!$C$23:$AF$35,MATCH(LMP_BY_NODE!EP$1,DA_LMP_Basis!$C$23:$C$35,0),MATCH(LMP_BY_NODE!$A38,DA_LMP_Basis!$C$23:$AF$23,0)))</f>
        <v>106.61110328357285</v>
      </c>
      <c r="EQ38" s="30">
        <f>ENERGY_PRICING!ES$20*(1+INDEX(DA_LMP_Basis!$C$23:$AF$35,MATCH(LMP_BY_NODE!EQ$1,DA_LMP_Basis!$C$23:$C$35,0),MATCH(LMP_BY_NODE!$A38,DA_LMP_Basis!$C$23:$AF$23,0)))</f>
        <v>192.08661986334104</v>
      </c>
      <c r="ER38" s="30">
        <f>ENERGY_PRICING!ET$20*(1+INDEX(DA_LMP_Basis!$C$23:$AF$35,MATCH(LMP_BY_NODE!ER$1,DA_LMP_Basis!$C$23:$C$35,0),MATCH(LMP_BY_NODE!$A38,DA_LMP_Basis!$C$23:$AF$23,0)))</f>
        <v>171.03982953216527</v>
      </c>
      <c r="ES38" s="30">
        <f>ENERGY_PRICING!EU$20*(1+INDEX(DA_LMP_Basis!$C$23:$AF$35,MATCH(LMP_BY_NODE!ES$1,DA_LMP_Basis!$C$23:$C$35,0),MATCH(LMP_BY_NODE!$A38,DA_LMP_Basis!$C$23:$AF$23,0)))</f>
        <v>101.79315105376219</v>
      </c>
      <c r="ET38" s="30">
        <f>ENERGY_PRICING!EV$20*(1+INDEX(DA_LMP_Basis!$C$23:$AF$35,MATCH(LMP_BY_NODE!ET$1,DA_LMP_Basis!$C$23:$C$35,0),MATCH(LMP_BY_NODE!$A38,DA_LMP_Basis!$C$23:$AF$23,0)))</f>
        <v>67.725289320562752</v>
      </c>
      <c r="EU38" s="30">
        <f>ENERGY_PRICING!EW$20*(1+INDEX(DA_LMP_Basis!$C$23:$AF$35,MATCH(LMP_BY_NODE!EU$1,DA_LMP_Basis!$C$23:$C$35,0),MATCH(LMP_BY_NODE!$A38,DA_LMP_Basis!$C$23:$AF$23,0)))</f>
        <v>46.345888178307071</v>
      </c>
      <c r="EV38" s="30">
        <f>ENERGY_PRICING!EX$20*(1+INDEX(DA_LMP_Basis!$C$23:$AF$35,MATCH(LMP_BY_NODE!EV$1,DA_LMP_Basis!$C$23:$C$35,0),MATCH(LMP_BY_NODE!$A38,DA_LMP_Basis!$C$23:$AF$23,0)))</f>
        <v>47.687885757064855</v>
      </c>
      <c r="EW38" s="30">
        <f>ENERGY_PRICING!EY$20*(1+INDEX(DA_LMP_Basis!$C$23:$AF$35,MATCH(LMP_BY_NODE!EW$1,DA_LMP_Basis!$C$23:$C$35,0),MATCH(LMP_BY_NODE!$A38,DA_LMP_Basis!$C$23:$AF$23,0)))</f>
        <v>61.436011395478651</v>
      </c>
      <c r="EX38" s="30">
        <f>ENERGY_PRICING!EZ$20*(1+INDEX(DA_LMP_Basis!$C$23:$AF$35,MATCH(LMP_BY_NODE!EX$1,DA_LMP_Basis!$C$23:$C$35,0),MATCH(LMP_BY_NODE!$A38,DA_LMP_Basis!$C$23:$AF$23,0)))</f>
        <v>62.238740259408686</v>
      </c>
      <c r="EY38" s="30">
        <f>ENERGY_PRICING!FA$20*(1+INDEX(DA_LMP_Basis!$C$23:$AF$35,MATCH(LMP_BY_NODE!EY$1,DA_LMP_Basis!$C$23:$C$35,0),MATCH(LMP_BY_NODE!$A38,DA_LMP_Basis!$C$23:$AF$23,0)))</f>
        <v>47.783098751633219</v>
      </c>
      <c r="EZ38" s="30">
        <f>ENERGY_PRICING!FB$20*(1+INDEX(DA_LMP_Basis!$C$23:$AF$35,MATCH(LMP_BY_NODE!EZ$1,DA_LMP_Basis!$C$23:$C$35,0),MATCH(LMP_BY_NODE!$A38,DA_LMP_Basis!$C$23:$AF$23,0)))</f>
        <v>47.841272657115468</v>
      </c>
      <c r="FA38" s="30">
        <f>ENERGY_PRICING!FC$20*(1+INDEX(DA_LMP_Basis!$C$23:$AF$35,MATCH(LMP_BY_NODE!FA$1,DA_LMP_Basis!$C$23:$C$35,0),MATCH(LMP_BY_NODE!$A38,DA_LMP_Basis!$C$23:$AF$23,0)))</f>
        <v>69.25715528817372</v>
      </c>
      <c r="FB38" s="30">
        <f>ENERGY_PRICING!FD$20*(1+INDEX(DA_LMP_Basis!$C$23:$AF$35,MATCH(LMP_BY_NODE!FB$1,DA_LMP_Basis!$C$23:$C$35,0),MATCH(LMP_BY_NODE!$A38,DA_LMP_Basis!$C$23:$AF$23,0)))</f>
        <v>108.47951349823205</v>
      </c>
      <c r="FC38" s="30">
        <f>ENERGY_PRICING!FE$20*(1+INDEX(DA_LMP_Basis!$C$23:$AF$35,MATCH(LMP_BY_NODE!FC$1,DA_LMP_Basis!$C$23:$C$35,0),MATCH(LMP_BY_NODE!$A38,DA_LMP_Basis!$C$23:$AF$23,0)))</f>
        <v>193.56385455336158</v>
      </c>
      <c r="FD38" s="30">
        <f>ENERGY_PRICING!FF$20*(1+INDEX(DA_LMP_Basis!$C$23:$AF$35,MATCH(LMP_BY_NODE!FD$1,DA_LMP_Basis!$C$23:$C$35,0),MATCH(LMP_BY_NODE!$A38,DA_LMP_Basis!$C$23:$AF$23,0)))</f>
        <v>172.38385246766239</v>
      </c>
      <c r="FE38" s="30">
        <f>ENERGY_PRICING!FG$20*(1+INDEX(DA_LMP_Basis!$C$23:$AF$35,MATCH(LMP_BY_NODE!FE$1,DA_LMP_Basis!$C$23:$C$35,0),MATCH(LMP_BY_NODE!$A38,DA_LMP_Basis!$C$23:$AF$23,0)))</f>
        <v>103.37953710380782</v>
      </c>
      <c r="FF38" s="30">
        <f>ENERGY_PRICING!FH$20*(1+INDEX(DA_LMP_Basis!$C$23:$AF$35,MATCH(LMP_BY_NODE!FF$1,DA_LMP_Basis!$C$23:$C$35,0),MATCH(LMP_BY_NODE!$A38,DA_LMP_Basis!$C$23:$AF$23,0)))</f>
        <v>70.199574359402902</v>
      </c>
      <c r="FG38" s="30">
        <f>ENERGY_PRICING!FI$20*(1+INDEX(DA_LMP_Basis!$C$23:$AF$35,MATCH(LMP_BY_NODE!FG$1,DA_LMP_Basis!$C$23:$C$35,0),MATCH(LMP_BY_NODE!$A38,DA_LMP_Basis!$C$23:$AF$23,0)))</f>
        <v>48.165077243755505</v>
      </c>
      <c r="FH38" s="30">
        <f>ENERGY_PRICING!FJ$20*(1+INDEX(DA_LMP_Basis!$C$23:$AF$35,MATCH(LMP_BY_NODE!FH$1,DA_LMP_Basis!$C$23:$C$35,0),MATCH(LMP_BY_NODE!$A38,DA_LMP_Basis!$C$23:$AF$23,0)))</f>
        <v>49.639902219618321</v>
      </c>
      <c r="FI38" s="30">
        <f>ENERGY_PRICING!FK$20*(1+INDEX(DA_LMP_Basis!$C$23:$AF$35,MATCH(LMP_BY_NODE!FI$1,DA_LMP_Basis!$C$23:$C$35,0),MATCH(LMP_BY_NODE!$A38,DA_LMP_Basis!$C$23:$AF$23,0)))</f>
        <v>63.940981854018247</v>
      </c>
      <c r="FJ38" s="30">
        <f>ENERGY_PRICING!FL$20*(1+INDEX(DA_LMP_Basis!$C$23:$AF$35,MATCH(LMP_BY_NODE!FJ$1,DA_LMP_Basis!$C$23:$C$35,0),MATCH(LMP_BY_NODE!$A38,DA_LMP_Basis!$C$23:$AF$23,0)))</f>
        <v>64.776440904115773</v>
      </c>
      <c r="FK38" s="30">
        <f>ENERGY_PRICING!FM$20*(1+INDEX(DA_LMP_Basis!$C$23:$AF$35,MATCH(LMP_BY_NODE!FK$1,DA_LMP_Basis!$C$23:$C$35,0),MATCH(LMP_BY_NODE!$A38,DA_LMP_Basis!$C$23:$AF$23,0)))</f>
        <v>49.51035241461895</v>
      </c>
      <c r="FL38" s="30">
        <f>ENERGY_PRICING!FN$20*(1+INDEX(DA_LMP_Basis!$C$23:$AF$35,MATCH(LMP_BY_NODE!FL$1,DA_LMP_Basis!$C$23:$C$35,0),MATCH(LMP_BY_NODE!$A38,DA_LMP_Basis!$C$23:$AF$23,0)))</f>
        <v>49.570629178516825</v>
      </c>
      <c r="FM38" s="30">
        <f>ENERGY_PRICING!FO$20*(1+INDEX(DA_LMP_Basis!$C$23:$AF$35,MATCH(LMP_BY_NODE!FM$1,DA_LMP_Basis!$C$23:$C$35,0),MATCH(LMP_BY_NODE!$A38,DA_LMP_Basis!$C$23:$AF$23,0)))</f>
        <v>70.218533028627732</v>
      </c>
      <c r="FN38" s="30">
        <f>ENERGY_PRICING!FP$20*(1+INDEX(DA_LMP_Basis!$C$23:$AF$35,MATCH(LMP_BY_NODE!FN$1,DA_LMP_Basis!$C$23:$C$35,0),MATCH(LMP_BY_NODE!$A38,DA_LMP_Basis!$C$23:$AF$23,0)))</f>
        <v>109.8367078152887</v>
      </c>
      <c r="FO38" s="30">
        <f>ENERGY_PRICING!FQ$20*(1+INDEX(DA_LMP_Basis!$C$23:$AF$35,MATCH(LMP_BY_NODE!FO$1,DA_LMP_Basis!$C$23:$C$35,0),MATCH(LMP_BY_NODE!$A38,DA_LMP_Basis!$C$23:$AF$23,0)))</f>
        <v>193.85662087965613</v>
      </c>
      <c r="FP38" s="30">
        <f>ENERGY_PRICING!FR$20*(1+INDEX(DA_LMP_Basis!$C$23:$AF$35,MATCH(LMP_BY_NODE!FP$1,DA_LMP_Basis!$C$23:$C$35,0),MATCH(LMP_BY_NODE!$A38,DA_LMP_Basis!$C$23:$AF$23,0)))</f>
        <v>172.65021817105358</v>
      </c>
      <c r="FQ38" s="30">
        <f>ENERGY_PRICING!FS$20*(1+INDEX(DA_LMP_Basis!$C$23:$AF$35,MATCH(LMP_BY_NODE!FQ$1,DA_LMP_Basis!$C$23:$C$35,0),MATCH(LMP_BY_NODE!$A38,DA_LMP_Basis!$C$23:$AF$23,0)))</f>
        <v>103.6939356344505</v>
      </c>
      <c r="FR38" s="30">
        <f>ENERGY_PRICING!FT$20*(1+INDEX(DA_LMP_Basis!$C$23:$AF$35,MATCH(LMP_BY_NODE!FR$1,DA_LMP_Basis!$C$23:$C$35,0),MATCH(LMP_BY_NODE!$A38,DA_LMP_Basis!$C$23:$AF$23,0)))</f>
        <v>70.689941493292025</v>
      </c>
      <c r="FS38" s="30">
        <f>ENERGY_PRICING!FU$20*(1+INDEX(DA_LMP_Basis!$C$23:$AF$35,MATCH(LMP_BY_NODE!FS$1,DA_LMP_Basis!$C$23:$C$35,0),MATCH(LMP_BY_NODE!$A38,DA_LMP_Basis!$C$23:$AF$23,0)))</f>
        <v>48.525613929716528</v>
      </c>
      <c r="FT38" s="30">
        <f>ENERGY_PRICING!FV$20*(1+INDEX(DA_LMP_Basis!$C$23:$AF$35,MATCH(LMP_BY_NODE!FT$1,DA_LMP_Basis!$C$23:$C$35,0),MATCH(LMP_BY_NODE!$A38,DA_LMP_Basis!$C$23:$AF$23,0)))</f>
        <v>50.026763354459703</v>
      </c>
      <c r="FU38" s="30">
        <f>ENERGY_PRICING!FW$20*(1+INDEX(DA_LMP_Basis!$C$23:$AF$35,MATCH(LMP_BY_NODE!FU$1,DA_LMP_Basis!$C$23:$C$35,0),MATCH(LMP_BY_NODE!$A38,DA_LMP_Basis!$C$23:$AF$23,0)))</f>
        <v>64.437430389635168</v>
      </c>
      <c r="FV38" s="30">
        <f>ENERGY_PRICING!FX$20*(1+INDEX(DA_LMP_Basis!$C$23:$AF$35,MATCH(LMP_BY_NODE!FV$1,DA_LMP_Basis!$C$23:$C$35,0),MATCH(LMP_BY_NODE!$A38,DA_LMP_Basis!$C$23:$AF$23,0)))</f>
        <v>65.279376084290874</v>
      </c>
      <c r="FW38" s="30">
        <f>ENERGY_PRICING!FY$20*(1+INDEX(DA_LMP_Basis!$C$23:$AF$35,MATCH(LMP_BY_NODE!FW$1,DA_LMP_Basis!$C$23:$C$35,0),MATCH(LMP_BY_NODE!$A38,DA_LMP_Basis!$C$23:$AF$23,0)))</f>
        <v>49.852668847415572</v>
      </c>
      <c r="FX38" s="30">
        <f>ENERGY_PRICING!FZ$20*(1+INDEX(DA_LMP_Basis!$C$23:$AF$35,MATCH(LMP_BY_NODE!FX$1,DA_LMP_Basis!$C$23:$C$35,0),MATCH(LMP_BY_NODE!$A38,DA_LMP_Basis!$C$23:$AF$23,0)))</f>
        <v>49.913362367118879</v>
      </c>
      <c r="FY38" s="30">
        <f>ENERGY_PRICING!GA$20*(1+INDEX(DA_LMP_Basis!$C$23:$AF$35,MATCH(LMP_BY_NODE!FY$1,DA_LMP_Basis!$C$23:$C$35,0),MATCH(LMP_BY_NODE!$A38,DA_LMP_Basis!$C$23:$AF$23,0)))</f>
        <v>70.409064046586849</v>
      </c>
      <c r="FZ38" s="30">
        <f>ENERGY_PRICING!GB$20*(1+INDEX(DA_LMP_Basis!$C$23:$AF$35,MATCH(LMP_BY_NODE!FZ$1,DA_LMP_Basis!$C$23:$C$35,0),MATCH(LMP_BY_NODE!$A38,DA_LMP_Basis!$C$23:$AF$23,0)))</f>
        <v>110.10568389400984</v>
      </c>
      <c r="GA38" s="30">
        <f>ENERGY_PRICING!GC$20*(1+INDEX(DA_LMP_Basis!$C$23:$AF$35,MATCH(LMP_BY_NODE!GA$1,DA_LMP_Basis!$C$23:$C$35,0),MATCH(LMP_BY_NODE!$A38,DA_LMP_Basis!$C$23:$AF$23,0)))</f>
        <v>194.76474274122438</v>
      </c>
      <c r="GB38" s="30">
        <f>ENERGY_PRICING!GD$20*(1+INDEX(DA_LMP_Basis!$C$23:$AF$35,MATCH(LMP_BY_NODE!GB$1,DA_LMP_Basis!$C$23:$C$35,0),MATCH(LMP_BY_NODE!$A38,DA_LMP_Basis!$C$23:$AF$23,0)))</f>
        <v>173.47644884273998</v>
      </c>
      <c r="GC38" s="30">
        <f>ENERGY_PRICING!GE$20*(1+INDEX(DA_LMP_Basis!$C$23:$AF$35,MATCH(LMP_BY_NODE!GC$1,DA_LMP_Basis!$C$23:$C$35,0),MATCH(LMP_BY_NODE!$A38,DA_LMP_Basis!$C$23:$AF$23,0)))</f>
        <v>104.66915769135557</v>
      </c>
      <c r="GD38" s="30">
        <f>ENERGY_PRICING!GF$20*(1+INDEX(DA_LMP_Basis!$C$23:$AF$35,MATCH(LMP_BY_NODE!GD$1,DA_LMP_Basis!$C$23:$C$35,0),MATCH(LMP_BY_NODE!$A38,DA_LMP_Basis!$C$23:$AF$23,0)))</f>
        <v>72.210994546473941</v>
      </c>
      <c r="GE38" s="30">
        <f>ENERGY_PRICING!GG$20*(1+INDEX(DA_LMP_Basis!$C$23:$AF$35,MATCH(LMP_BY_NODE!GE$1,DA_LMP_Basis!$C$23:$C$35,0),MATCH(LMP_BY_NODE!$A38,DA_LMP_Basis!$C$23:$AF$23,0)))</f>
        <v>49.643950353725543</v>
      </c>
      <c r="GF38" s="30">
        <f>ENERGY_PRICING!GH$20*(1+INDEX(DA_LMP_Basis!$C$23:$AF$35,MATCH(LMP_BY_NODE!GF$1,DA_LMP_Basis!$C$23:$C$35,0),MATCH(LMP_BY_NODE!$A38,DA_LMP_Basis!$C$23:$AF$23,0)))</f>
        <v>51.22675468675186</v>
      </c>
      <c r="GG38" s="30">
        <f>ENERGY_PRICING!GI$20*(1+INDEX(DA_LMP_Basis!$C$23:$AF$35,MATCH(LMP_BY_NODE!GG$1,DA_LMP_Basis!$C$23:$C$35,0),MATCH(LMP_BY_NODE!$A38,DA_LMP_Basis!$C$23:$AF$23,0)))</f>
        <v>65.977347134990524</v>
      </c>
      <c r="GH38" s="30">
        <f>ENERGY_PRICING!GJ$20*(1+INDEX(DA_LMP_Basis!$C$23:$AF$35,MATCH(LMP_BY_NODE!GH$1,DA_LMP_Basis!$C$23:$C$35,0),MATCH(LMP_BY_NODE!$A38,DA_LMP_Basis!$C$23:$AF$23,0)))</f>
        <v>66.83941353070523</v>
      </c>
      <c r="GI38" s="30">
        <f>ENERGY_PRICING!GK$20*(1+INDEX(DA_LMP_Basis!$C$23:$AF$35,MATCH(LMP_BY_NODE!GI$1,DA_LMP_Basis!$C$23:$C$35,0),MATCH(LMP_BY_NODE!$A38,DA_LMP_Basis!$C$23:$AF$23,0)))</f>
        <v>50.914488490853124</v>
      </c>
      <c r="GJ38" s="30">
        <f>ENERGY_PRICING!GL$20*(1+INDEX(DA_LMP_Basis!$C$23:$AF$35,MATCH(LMP_BY_NODE!GJ$1,DA_LMP_Basis!$C$23:$C$35,0),MATCH(LMP_BY_NODE!$A38,DA_LMP_Basis!$C$23:$AF$23,0)))</f>
        <v>50.976474731145728</v>
      </c>
      <c r="GK38" s="30">
        <f>ENERGY_PRICING!GM$20*(1+INDEX(DA_LMP_Basis!$C$23:$AF$35,MATCH(LMP_BY_NODE!GK$1,DA_LMP_Basis!$C$23:$C$35,0),MATCH(LMP_BY_NODE!$A38,DA_LMP_Basis!$C$23:$AF$23,0)))</f>
        <v>71.000065699356881</v>
      </c>
      <c r="GL38" s="30">
        <f>ENERGY_PRICING!GN$20*(1+INDEX(DA_LMP_Basis!$C$23:$AF$35,MATCH(LMP_BY_NODE!GL$1,DA_LMP_Basis!$C$23:$C$35,0),MATCH(LMP_BY_NODE!$A38,DA_LMP_Basis!$C$23:$AF$23,0)))</f>
        <v>110.94001159971666</v>
      </c>
      <c r="GM38" s="30">
        <f>ENERGY_PRICING!GO$20*(1+INDEX(DA_LMP_Basis!$C$23:$AF$35,MATCH(LMP_BY_NODE!GM$1,DA_LMP_Basis!$C$23:$C$35,0),MATCH(LMP_BY_NODE!$A38,DA_LMP_Basis!$C$23:$AF$23,0)))</f>
        <v>196.04235374252497</v>
      </c>
      <c r="GN38" s="30">
        <f>ENERGY_PRICING!GP$20*(1+INDEX(DA_LMP_Basis!$C$23:$AF$35,MATCH(LMP_BY_NODE!GN$1,DA_LMP_Basis!$C$23:$C$35,0),MATCH(LMP_BY_NODE!$A38,DA_LMP_Basis!$C$23:$AF$23,0)))</f>
        <v>174.63884944163706</v>
      </c>
      <c r="GO38" s="30">
        <f>ENERGY_PRICING!GQ$20*(1+INDEX(DA_LMP_Basis!$C$23:$AF$35,MATCH(LMP_BY_NODE!GO$1,DA_LMP_Basis!$C$23:$C$35,0),MATCH(LMP_BY_NODE!$A38,DA_LMP_Basis!$C$23:$AF$23,0)))</f>
        <v>106.04117006253806</v>
      </c>
      <c r="GP38" s="30">
        <f>ENERGY_PRICING!GR$20*(1+INDEX(DA_LMP_Basis!$C$23:$AF$35,MATCH(LMP_BY_NODE!GP$1,DA_LMP_Basis!$C$23:$C$35,0),MATCH(LMP_BY_NODE!$A38,DA_LMP_Basis!$C$23:$AF$23,0)))</f>
        <v>74.350921131823583</v>
      </c>
      <c r="GQ38" s="30">
        <f>ENERGY_PRICING!GS$20*(1+INDEX(DA_LMP_Basis!$C$23:$AF$35,MATCH(LMP_BY_NODE!GQ$1,DA_LMP_Basis!$C$23:$C$35,0),MATCH(LMP_BY_NODE!$A38,DA_LMP_Basis!$C$23:$AF$23,0)))</f>
        <v>51.217306286377244</v>
      </c>
      <c r="GR38" s="30">
        <f>ENERGY_PRICING!GT$20*(1+INDEX(DA_LMP_Basis!$C$23:$AF$35,MATCH(LMP_BY_NODE!GR$1,DA_LMP_Basis!$C$23:$C$35,0),MATCH(LMP_BY_NODE!$A38,DA_LMP_Basis!$C$23:$AF$23,0)))</f>
        <v>52.914988603898465</v>
      </c>
      <c r="GS38" s="30">
        <f>ENERGY_PRICING!GU$20*(1+INDEX(DA_LMP_Basis!$C$23:$AF$35,MATCH(LMP_BY_NODE!GS$1,DA_LMP_Basis!$C$23:$C$35,0),MATCH(LMP_BY_NODE!$A38,DA_LMP_Basis!$C$23:$AF$23,0)))</f>
        <v>68.143812516140471</v>
      </c>
      <c r="GT38" s="30">
        <f>ENERGY_PRICING!GV$20*(1+INDEX(DA_LMP_Basis!$C$23:$AF$35,MATCH(LMP_BY_NODE!GT$1,DA_LMP_Basis!$C$23:$C$35,0),MATCH(LMP_BY_NODE!$A38,DA_LMP_Basis!$C$23:$AF$23,0)))</f>
        <v>69.034186157958118</v>
      </c>
      <c r="GU38" s="30">
        <f>ENERGY_PRICING!GW$20*(1+INDEX(DA_LMP_Basis!$C$23:$AF$35,MATCH(LMP_BY_NODE!GU$1,DA_LMP_Basis!$C$23:$C$35,0),MATCH(LMP_BY_NODE!$A38,DA_LMP_Basis!$C$23:$AF$23,0)))</f>
        <v>52.408332560976241</v>
      </c>
      <c r="GV38" s="30">
        <f>ENERGY_PRICING!GX$20*(1+INDEX(DA_LMP_Basis!$C$23:$AF$35,MATCH(LMP_BY_NODE!GV$1,DA_LMP_Basis!$C$23:$C$35,0),MATCH(LMP_BY_NODE!$A38,DA_LMP_Basis!$C$23:$AF$23,0)))</f>
        <v>52.47213749335895</v>
      </c>
      <c r="GW38" s="30">
        <f>ENERGY_PRICING!GY$20*(1+INDEX(DA_LMP_Basis!$C$23:$AF$35,MATCH(LMP_BY_NODE!GW$1,DA_LMP_Basis!$C$23:$C$35,0),MATCH(LMP_BY_NODE!$A38,DA_LMP_Basis!$C$23:$AF$23,0)))</f>
        <v>71.831529234506121</v>
      </c>
      <c r="GX38" s="30">
        <f>ENERGY_PRICING!GZ$20*(1+INDEX(DA_LMP_Basis!$C$23:$AF$35,MATCH(LMP_BY_NODE!GX$1,DA_LMP_Basis!$C$23:$C$35,0),MATCH(LMP_BY_NODE!$A38,DA_LMP_Basis!$C$23:$AF$23,0)))</f>
        <v>112.11380368711352</v>
      </c>
      <c r="GY38" s="30">
        <f>ENERGY_PRICING!HA$20*(1+INDEX(DA_LMP_Basis!$C$23:$AF$35,MATCH(LMP_BY_NODE!GY$1,DA_LMP_Basis!$C$23:$C$35,0),MATCH(LMP_BY_NODE!$A38,DA_LMP_Basis!$C$23:$AF$23,0)))</f>
        <v>197.81462810719501</v>
      </c>
      <c r="GZ38" s="30">
        <f>ENERGY_PRICING!HB$20*(1+INDEX(DA_LMP_Basis!$C$23:$AF$35,MATCH(LMP_BY_NODE!GZ$1,DA_LMP_Basis!$C$23:$C$35,0),MATCH(LMP_BY_NODE!$A38,DA_LMP_Basis!$C$23:$AF$23,0)))</f>
        <v>176.25130642643549</v>
      </c>
      <c r="HA38" s="30">
        <f>ENERGY_PRICING!HC$20*(1+INDEX(DA_LMP_Basis!$C$23:$AF$35,MATCH(LMP_BY_NODE!HA$1,DA_LMP_Basis!$C$23:$C$35,0),MATCH(LMP_BY_NODE!$A38,DA_LMP_Basis!$C$23:$AF$23,0)))</f>
        <v>107.9443959669656</v>
      </c>
      <c r="HB38" s="30">
        <f>ENERGY_PRICING!HD$20*(1+INDEX(DA_LMP_Basis!$C$23:$AF$35,MATCH(LMP_BY_NODE!HB$1,DA_LMP_Basis!$C$23:$C$35,0),MATCH(LMP_BY_NODE!$A38,DA_LMP_Basis!$C$23:$AF$23,0)))</f>
        <v>77.319381035213837</v>
      </c>
      <c r="HC38" s="30">
        <f>ENERGY_PRICING!HE$20*(1+INDEX(DA_LMP_Basis!$C$23:$AF$35,MATCH(LMP_BY_NODE!HC$1,DA_LMP_Basis!$C$23:$C$35,0),MATCH(LMP_BY_NODE!$A38,DA_LMP_Basis!$C$23:$AF$23,0)))</f>
        <v>53.399831627112057</v>
      </c>
      <c r="HD38" s="30">
        <f>ENERGY_PRICING!HF$20*(1+INDEX(DA_LMP_Basis!$C$23:$AF$35,MATCH(LMP_BY_NODE!HD$1,DA_LMP_Basis!$C$23:$C$35,0),MATCH(LMP_BY_NODE!$A38,DA_LMP_Basis!$C$23:$AF$23,0)))</f>
        <v>55.256870201567551</v>
      </c>
      <c r="HE38" s="30">
        <f>ENERGY_PRICING!HG$20*(1+INDEX(DA_LMP_Basis!$C$23:$AF$35,MATCH(LMP_BY_NODE!HE$1,DA_LMP_Basis!$C$23:$C$35,0),MATCH(LMP_BY_NODE!$A38,DA_LMP_Basis!$C$23:$AF$23,0)))</f>
        <v>71.149086463412758</v>
      </c>
      <c r="HF38" s="30">
        <f>ENERGY_PRICING!HH$20*(1+INDEX(DA_LMP_Basis!$C$23:$AF$35,MATCH(LMP_BY_NODE!HF$1,DA_LMP_Basis!$C$23:$C$35,0),MATCH(LMP_BY_NODE!$A38,DA_LMP_Basis!$C$23:$AF$23,0)))</f>
        <v>72.078727305146145</v>
      </c>
      <c r="HG38" s="30">
        <f>ENERGY_PRICING!HI$20*(1+INDEX(DA_LMP_Basis!$C$23:$AF$35,MATCH(LMP_BY_NODE!HG$1,DA_LMP_Basis!$C$23:$C$35,0),MATCH(LMP_BY_NODE!$A38,DA_LMP_Basis!$C$23:$AF$23,0)))</f>
        <v>54.4805607647084</v>
      </c>
      <c r="HH38" s="30">
        <f>ENERGY_PRICING!HJ$20*(1+INDEX(DA_LMP_Basis!$C$23:$AF$35,MATCH(LMP_BY_NODE!HH$1,DA_LMP_Basis!$C$23:$C$35,0),MATCH(LMP_BY_NODE!$A38,DA_LMP_Basis!$C$23:$AF$23,0)))</f>
        <v>54.546888547446393</v>
      </c>
      <c r="HI38" s="30">
        <f>ENERGY_PRICING!HK$20*(1+INDEX(DA_LMP_Basis!$C$23:$AF$35,MATCH(LMP_BY_NODE!HI$1,DA_LMP_Basis!$C$23:$C$35,0),MATCH(LMP_BY_NODE!$A38,DA_LMP_Basis!$C$23:$AF$23,0)))</f>
        <v>72.984917477878199</v>
      </c>
      <c r="HJ38" s="30">
        <f>ENERGY_PRICING!HL$20*(1+INDEX(DA_LMP_Basis!$C$23:$AF$35,MATCH(LMP_BY_NODE!HJ$1,DA_LMP_Basis!$C$23:$C$35,0),MATCH(LMP_BY_NODE!$A38,DA_LMP_Basis!$C$23:$AF$23,0)))</f>
        <v>113.74206269852485</v>
      </c>
      <c r="HK38" s="30">
        <f>ENERGY_PRICING!HM$20*(1+INDEX(DA_LMP_Basis!$C$23:$AF$35,MATCH(LMP_BY_NODE!HK$1,DA_LMP_Basis!$C$23:$C$35,0),MATCH(LMP_BY_NODE!$A38,DA_LMP_Basis!$C$23:$AF$23,0)))</f>
        <v>199.48605630787435</v>
      </c>
      <c r="HL38" s="30">
        <f>ENERGY_PRICING!HN$20*(1+INDEX(DA_LMP_Basis!$C$23:$AF$35,MATCH(LMP_BY_NODE!HL$1,DA_LMP_Basis!$C$23:$C$35,0),MATCH(LMP_BY_NODE!$A38,DA_LMP_Basis!$C$23:$AF$23,0)))</f>
        <v>177.77201119455773</v>
      </c>
      <c r="HM38" s="30">
        <f>ENERGY_PRICING!HO$20*(1+INDEX(DA_LMP_Basis!$C$23:$AF$35,MATCH(LMP_BY_NODE!HM$1,DA_LMP_Basis!$C$23:$C$35,0),MATCH(LMP_BY_NODE!$A38,DA_LMP_Basis!$C$23:$AF$23,0)))</f>
        <v>109.73932428751149</v>
      </c>
      <c r="HN38" s="30">
        <f>ENERGY_PRICING!HP$20*(1+INDEX(DA_LMP_Basis!$C$23:$AF$35,MATCH(LMP_BY_NODE!HN$1,DA_LMP_Basis!$C$23:$C$35,0),MATCH(LMP_BY_NODE!$A38,DA_LMP_Basis!$C$23:$AF$23,0)))</f>
        <v>80.118929284638668</v>
      </c>
      <c r="HO38" s="30">
        <f>ENERGY_PRICING!HQ$20*(1+INDEX(DA_LMP_Basis!$C$23:$AF$35,MATCH(LMP_BY_NODE!HO$1,DA_LMP_Basis!$C$23:$C$35,0),MATCH(LMP_BY_NODE!$A38,DA_LMP_Basis!$C$23:$AF$23,0)))</f>
        <v>55.458166654646455</v>
      </c>
      <c r="HP38" s="30">
        <f>ENERGY_PRICING!HR$20*(1+INDEX(DA_LMP_Basis!$C$23:$AF$35,MATCH(LMP_BY_NODE!HP$1,DA_LMP_Basis!$C$23:$C$35,0),MATCH(LMP_BY_NODE!$A38,DA_LMP_Basis!$C$23:$AF$23,0)))</f>
        <v>57.465493777593252</v>
      </c>
      <c r="HQ38" s="30">
        <f>ENERGY_PRICING!HS$20*(1+INDEX(DA_LMP_Basis!$C$23:$AF$35,MATCH(LMP_BY_NODE!HQ$1,DA_LMP_Basis!$C$23:$C$35,0),MATCH(LMP_BY_NODE!$A38,DA_LMP_Basis!$C$23:$AF$23,0)))</f>
        <v>73.983353959672158</v>
      </c>
      <c r="HR38" s="30">
        <f>ENERGY_PRICING!HT$20*(1+INDEX(DA_LMP_Basis!$C$23:$AF$35,MATCH(LMP_BY_NODE!HR$1,DA_LMP_Basis!$C$23:$C$35,0),MATCH(LMP_BY_NODE!$A38,DA_LMP_Basis!$C$23:$AF$23,0)))</f>
        <v>74.950027614501124</v>
      </c>
      <c r="HS38" s="30">
        <f>ENERGY_PRICING!HU$20*(1+INDEX(DA_LMP_Basis!$C$23:$AF$35,MATCH(LMP_BY_NODE!HS$1,DA_LMP_Basis!$C$23:$C$35,0),MATCH(LMP_BY_NODE!$A38,DA_LMP_Basis!$C$23:$AF$23,0)))</f>
        <v>56.434874795880447</v>
      </c>
      <c r="HT38" s="30">
        <f>ENERGY_PRICING!HV$20*(1+INDEX(DA_LMP_Basis!$C$23:$AF$35,MATCH(LMP_BY_NODE!HT$1,DA_LMP_Basis!$C$23:$C$35,0),MATCH(LMP_BY_NODE!$A38,DA_LMP_Basis!$C$23:$AF$23,0)))</f>
        <v>56.503581873446571</v>
      </c>
      <c r="HU38" s="30">
        <f>ENERGY_PRICING!HW$20*(1+INDEX(DA_LMP_Basis!$C$23:$AF$35,MATCH(LMP_BY_NODE!HU$1,DA_LMP_Basis!$C$23:$C$35,0),MATCH(LMP_BY_NODE!$A38,DA_LMP_Basis!$C$23:$AF$23,0)))</f>
        <v>74.072675488000442</v>
      </c>
      <c r="HV38" s="30">
        <f>ENERGY_PRICING!HX$20*(1+INDEX(DA_LMP_Basis!$C$23:$AF$35,MATCH(LMP_BY_NODE!HV$1,DA_LMP_Basis!$C$23:$C$35,0),MATCH(LMP_BY_NODE!$A38,DA_LMP_Basis!$C$23:$AF$23,0)))</f>
        <v>115.27767032448629</v>
      </c>
      <c r="HW38" s="30">
        <f>ENERGY_PRICING!HY$20*(1+INDEX(DA_LMP_Basis!$C$23:$AF$35,MATCH(LMP_BY_NODE!HW$1,DA_LMP_Basis!$C$23:$C$35,0),MATCH(LMP_BY_NODE!$A38,DA_LMP_Basis!$C$23:$AF$23,0)))</f>
        <v>201.19197260373903</v>
      </c>
      <c r="HX38" s="30">
        <f>ENERGY_PRICING!HZ$20*(1+INDEX(DA_LMP_Basis!$C$23:$AF$35,MATCH(LMP_BY_NODE!HX$1,DA_LMP_Basis!$C$23:$C$35,0),MATCH(LMP_BY_NODE!$A38,DA_LMP_Basis!$C$23:$AF$23,0)))</f>
        <v>179.32409404447279</v>
      </c>
      <c r="HY38" s="30">
        <f>ENERGY_PRICING!IA$20*(1+INDEX(DA_LMP_Basis!$C$23:$AF$35,MATCH(LMP_BY_NODE!HY$1,DA_LMP_Basis!$C$23:$C$35,0),MATCH(LMP_BY_NODE!$A38,DA_LMP_Basis!$C$23:$AF$23,0)))</f>
        <v>111.57128899331435</v>
      </c>
      <c r="HZ38" s="30">
        <f>ENERGY_PRICING!IB$20*(1+INDEX(DA_LMP_Basis!$C$23:$AF$35,MATCH(LMP_BY_NODE!HZ$1,DA_LMP_Basis!$C$23:$C$35,0),MATCH(LMP_BY_NODE!$A38,DA_LMP_Basis!$C$23:$AF$23,0)))</f>
        <v>82.976243154185639</v>
      </c>
      <c r="IA38" s="30">
        <f>ENERGY_PRICING!IC$20*(1+INDEX(DA_LMP_Basis!$C$23:$AF$35,MATCH(LMP_BY_NODE!IA$1,DA_LMP_Basis!$C$23:$C$35,0),MATCH(LMP_BY_NODE!$A38,DA_LMP_Basis!$C$23:$AF$23,0)))</f>
        <v>57.558973177111888</v>
      </c>
      <c r="IB38" s="30">
        <f>ENERGY_PRICING!ID$20*(1+INDEX(DA_LMP_Basis!$C$23:$AF$35,MATCH(LMP_BY_NODE!IB$1,DA_LMP_Basis!$C$23:$C$35,0),MATCH(LMP_BY_NODE!$A38,DA_LMP_Basis!$C$23:$AF$23,0)))</f>
        <v>59.719689888584831</v>
      </c>
      <c r="IC38" s="30">
        <f>ENERGY_PRICING!IE$20*(1+INDEX(DA_LMP_Basis!$C$23:$AF$35,MATCH(LMP_BY_NODE!IC$1,DA_LMP_Basis!$C$23:$C$35,0),MATCH(LMP_BY_NODE!$A38,DA_LMP_Basis!$C$23:$AF$23,0)))</f>
        <v>76.876103469787537</v>
      </c>
      <c r="ID38" s="30">
        <f>ENERGY_PRICING!IF$20*(1+INDEX(DA_LMP_Basis!$C$23:$AF$35,MATCH(LMP_BY_NODE!ID$1,DA_LMP_Basis!$C$23:$C$35,0),MATCH(LMP_BY_NODE!$A38,DA_LMP_Basis!$C$23:$AF$23,0)))</f>
        <v>77.880574069358588</v>
      </c>
      <c r="IE38" s="30">
        <f>ENERGY_PRICING!IG$20*(1+INDEX(DA_LMP_Basis!$C$23:$AF$35,MATCH(LMP_BY_NODE!IE$1,DA_LMP_Basis!$C$23:$C$35,0),MATCH(LMP_BY_NODE!$A38,DA_LMP_Basis!$C$23:$AF$23,0)))</f>
        <v>58.429513962347883</v>
      </c>
      <c r="IF38" s="30">
        <f>ENERGY_PRICING!IH$20*(1+INDEX(DA_LMP_Basis!$C$23:$AF$35,MATCH(LMP_BY_NODE!IF$1,DA_LMP_Basis!$C$23:$C$35,0),MATCH(LMP_BY_NODE!$A38,DA_LMP_Basis!$C$23:$AF$23,0)))</f>
        <v>58.500649428891961</v>
      </c>
      <c r="IG38" s="30">
        <f>ENERGY_PRICING!II$20*(1+INDEX(DA_LMP_Basis!$C$23:$AF$35,MATCH(LMP_BY_NODE!IG$1,DA_LMP_Basis!$C$23:$C$35,0),MATCH(LMP_BY_NODE!$A38,DA_LMP_Basis!$C$23:$AF$23,0)))</f>
        <v>75.182878196480885</v>
      </c>
      <c r="IH38" s="30">
        <f>ENERGY_PRICING!IJ$20*(1+INDEX(DA_LMP_Basis!$C$23:$AF$35,MATCH(LMP_BY_NODE!IH$1,DA_LMP_Basis!$C$23:$C$35,0),MATCH(LMP_BY_NODE!$A38,DA_LMP_Basis!$C$23:$AF$23,0)))</f>
        <v>116.84496353643335</v>
      </c>
      <c r="II38" s="30">
        <f>ENERGY_PRICING!IK$20*(1+INDEX(DA_LMP_Basis!$C$23:$AF$35,MATCH(LMP_BY_NODE!II$1,DA_LMP_Basis!$C$23:$C$35,0),MATCH(LMP_BY_NODE!$A38,DA_LMP_Basis!$C$23:$AF$23,0)))</f>
        <v>201.97442463018047</v>
      </c>
      <c r="IJ38" s="30">
        <f>ENERGY_PRICING!IL$20*(1+INDEX(DA_LMP_Basis!$C$23:$AF$35,MATCH(LMP_BY_NODE!IJ$1,DA_LMP_Basis!$C$23:$C$35,0),MATCH(LMP_BY_NODE!$A38,DA_LMP_Basis!$C$23:$AF$23,0)))</f>
        <v>180.03598733845499</v>
      </c>
      <c r="IK38" s="30">
        <f>ENERGY_PRICING!IM$20*(1+INDEX(DA_LMP_Basis!$C$23:$AF$35,MATCH(LMP_BY_NODE!IK$1,DA_LMP_Basis!$C$23:$C$35,0),MATCH(LMP_BY_NODE!$A38,DA_LMP_Basis!$C$23:$AF$23,0)))</f>
        <v>112.41155559953614</v>
      </c>
      <c r="IL38" s="30">
        <f>ENERGY_PRICING!IN$20*(1+INDEX(DA_LMP_Basis!$C$23:$AF$35,MATCH(LMP_BY_NODE!IL$1,DA_LMP_Basis!$C$23:$C$35,0),MATCH(LMP_BY_NODE!$A38,DA_LMP_Basis!$C$23:$AF$23,0)))</f>
        <v>84.286806300118357</v>
      </c>
      <c r="IM38" s="30">
        <f>ENERGY_PRICING!IO$20*(1+INDEX(DA_LMP_Basis!$C$23:$AF$35,MATCH(LMP_BY_NODE!IM$1,DA_LMP_Basis!$C$23:$C$35,0),MATCH(LMP_BY_NODE!$A38,DA_LMP_Basis!$C$23:$AF$23,0)))</f>
        <v>58.522549364671143</v>
      </c>
      <c r="IN38" s="30">
        <f>ENERGY_PRICING!IP$20*(1+INDEX(DA_LMP_Basis!$C$23:$AF$35,MATCH(LMP_BY_NODE!IN$1,DA_LMP_Basis!$C$23:$C$35,0),MATCH(LMP_BY_NODE!$A38,DA_LMP_Basis!$C$23:$AF$23,0)))</f>
        <v>60.753621224675243</v>
      </c>
      <c r="IO38" s="30">
        <f>ENERGY_PRICING!IQ$20*(1+INDEX(DA_LMP_Basis!$C$23:$AF$35,MATCH(LMP_BY_NODE!IO$1,DA_LMP_Basis!$C$23:$C$35,0),MATCH(LMP_BY_NODE!$A38,DA_LMP_Basis!$C$23:$AF$23,0)))</f>
        <v>78.202919868496025</v>
      </c>
      <c r="IP38" s="30">
        <f>ENERGY_PRICING!IR$20*(1+INDEX(DA_LMP_Basis!$C$23:$AF$35,MATCH(LMP_BY_NODE!IP$1,DA_LMP_Basis!$C$23:$C$35,0),MATCH(LMP_BY_NODE!$A38,DA_LMP_Basis!$C$23:$AF$23,0)))</f>
        <v>79.22472677939632</v>
      </c>
      <c r="IQ38" s="30">
        <f>ENERGY_PRICING!IS$20*(1+INDEX(DA_LMP_Basis!$C$23:$AF$35,MATCH(LMP_BY_NODE!IQ$1,DA_LMP_Basis!$C$23:$C$35,0),MATCH(LMP_BY_NODE!$A38,DA_LMP_Basis!$C$23:$AF$23,0)))</f>
        <v>59.344394406133581</v>
      </c>
      <c r="IR38" s="30">
        <f>ENERGY_PRICING!IT$20*(1+INDEX(DA_LMP_Basis!$C$23:$AF$35,MATCH(LMP_BY_NODE!IR$1,DA_LMP_Basis!$C$23:$C$35,0),MATCH(LMP_BY_NODE!$A38,DA_LMP_Basis!$C$23:$AF$23,0)))</f>
        <v>59.416643700994683</v>
      </c>
      <c r="IS38" s="30">
        <f>ENERGY_PRICING!IU$20*(1+INDEX(DA_LMP_Basis!$C$23:$AF$35,MATCH(LMP_BY_NODE!IS$1,DA_LMP_Basis!$C$23:$C$35,0),MATCH(LMP_BY_NODE!$A38,DA_LMP_Basis!$C$23:$AF$23,0)))</f>
        <v>75.692094481662679</v>
      </c>
      <c r="IT38" s="30">
        <f>ENERGY_PRICING!IV$20*(1+INDEX(DA_LMP_Basis!$C$23:$AF$35,MATCH(LMP_BY_NODE!IT$1,DA_LMP_Basis!$C$23:$C$35,0),MATCH(LMP_BY_NODE!$A38,DA_LMP_Basis!$C$23:$AF$23,0)))</f>
        <v>117.56383336181027</v>
      </c>
      <c r="IU38" s="30">
        <f>ENERGY_PRICING!IW$20*(1+INDEX(DA_LMP_Basis!$C$23:$AF$35,MATCH(LMP_BY_NODE!IU$1,DA_LMP_Basis!$C$23:$C$35,0),MATCH(LMP_BY_NODE!$A38,DA_LMP_Basis!$C$23:$AF$23,0)))</f>
        <v>203.07130982434654</v>
      </c>
      <c r="IV38" s="30">
        <f>ENERGY_PRICING!IX$20*(1+INDEX(DA_LMP_Basis!$C$23:$AF$35,MATCH(LMP_BY_NODE!IV$1,DA_LMP_Basis!$C$23:$C$35,0),MATCH(LMP_BY_NODE!$A38,DA_LMP_Basis!$C$23:$AF$23,0)))</f>
        <v>181.03395933879162</v>
      </c>
      <c r="IW38" s="30">
        <f>ENERGY_PRICING!IY$20*(1+INDEX(DA_LMP_Basis!$C$23:$AF$35,MATCH(LMP_BY_NODE!IW$1,DA_LMP_Basis!$C$23:$C$35,0),MATCH(LMP_BY_NODE!$A38,DA_LMP_Basis!$C$23:$AF$23,0)))</f>
        <v>113.58948851857863</v>
      </c>
      <c r="IX38" s="30">
        <f>ENERGY_PRICING!IZ$20*(1+INDEX(DA_LMP_Basis!$C$23:$AF$35,MATCH(LMP_BY_NODE!IX$1,DA_LMP_Basis!$C$23:$C$35,0),MATCH(LMP_BY_NODE!$A38,DA_LMP_Basis!$C$23:$AF$23,0)))</f>
        <v>86.124027320979124</v>
      </c>
      <c r="IY38" s="30">
        <f>ENERGY_PRICING!JA$20*(1+INDEX(DA_LMP_Basis!$C$23:$AF$35,MATCH(LMP_BY_NODE!IY$1,DA_LMP_Basis!$C$23:$C$35,0),MATCH(LMP_BY_NODE!$A38,DA_LMP_Basis!$C$23:$AF$23,0)))</f>
        <v>59.873344580055317</v>
      </c>
      <c r="IZ38" s="30">
        <f>ENERGY_PRICING!JB$20*(1+INDEX(DA_LMP_Basis!$C$23:$AF$35,MATCH(LMP_BY_NODE!IZ$1,DA_LMP_Basis!$C$23:$C$35,0),MATCH(LMP_BY_NODE!$A38,DA_LMP_Basis!$C$23:$AF$23,0)))</f>
        <v>62.203044238504987</v>
      </c>
      <c r="JA38" s="30">
        <f>ENERGY_PRICING!JC$20*(1+INDEX(DA_LMP_Basis!$C$23:$AF$35,MATCH(LMP_BY_NODE!JA$1,DA_LMP_Basis!$C$23:$C$35,0),MATCH(LMP_BY_NODE!$A38,DA_LMP_Basis!$C$23:$AF$23,0)))</f>
        <v>80.06292561190125</v>
      </c>
      <c r="JB38" s="30">
        <f>ENERGY_PRICING!JD$20*(1+INDEX(DA_LMP_Basis!$C$23:$AF$35,MATCH(LMP_BY_NODE!JB$1,DA_LMP_Basis!$C$23:$C$35,0),MATCH(LMP_BY_NODE!$A38,DA_LMP_Basis!$C$23:$AF$23,0)))</f>
        <v>81.109035537652161</v>
      </c>
      <c r="JC38" s="30">
        <f>ENERGY_PRICING!JE$20*(1+INDEX(DA_LMP_Basis!$C$23:$AF$35,MATCH(LMP_BY_NODE!JC$1,DA_LMP_Basis!$C$23:$C$35,0),MATCH(LMP_BY_NODE!$A38,DA_LMP_Basis!$C$23:$AF$23,0)))</f>
        <v>60.6269251930811</v>
      </c>
      <c r="JD38" s="30">
        <f>ENERGY_PRICING!JF$20*(1+INDEX(DA_LMP_Basis!$C$23:$AF$35,MATCH(LMP_BY_NODE!JD$1,DA_LMP_Basis!$C$23:$C$35,0),MATCH(LMP_BY_NODE!$A38,DA_LMP_Basis!$C$23:$AF$23,0)))</f>
        <v>60.700735915031004</v>
      </c>
      <c r="JE38" s="30">
        <f>ENERGY_PRICING!JG$20*(1+INDEX(DA_LMP_Basis!$C$23:$AF$35,MATCH(LMP_BY_NODE!JE$1,DA_LMP_Basis!$C$23:$C$35,0),MATCH(LMP_BY_NODE!$A38,DA_LMP_Basis!$C$23:$AF$23,0)))</f>
        <v>76.405942468464431</v>
      </c>
      <c r="JF38" s="30">
        <f>ENERGY_PRICING!JH$20*(1+INDEX(DA_LMP_Basis!$C$23:$AF$35,MATCH(LMP_BY_NODE!JF$1,DA_LMP_Basis!$C$23:$C$35,0),MATCH(LMP_BY_NODE!$A38,DA_LMP_Basis!$C$23:$AF$23,0)))</f>
        <v>118.57158545566686</v>
      </c>
      <c r="JG38" s="30">
        <f>ENERGY_PRICING!JI$20*(1+INDEX(DA_LMP_Basis!$C$23:$AF$35,MATCH(LMP_BY_NODE!JG$1,DA_LMP_Basis!$C$23:$C$35,0),MATCH(LMP_BY_NODE!$A38,DA_LMP_Basis!$C$23:$AF$23,0)))</f>
        <v>204.48606514417668</v>
      </c>
      <c r="JH38" s="30">
        <f>ENERGY_PRICING!JJ$20*(1+INDEX(DA_LMP_Basis!$C$23:$AF$35,MATCH(LMP_BY_NODE!JH$1,DA_LMP_Basis!$C$23:$C$35,0),MATCH(LMP_BY_NODE!$A38,DA_LMP_Basis!$C$23:$AF$23,0)))</f>
        <v>182.32113707081598</v>
      </c>
      <c r="JI38" s="30">
        <f>ENERGY_PRICING!JK$20*(1+INDEX(DA_LMP_Basis!$C$23:$AF$35,MATCH(LMP_BY_NODE!JI$1,DA_LMP_Basis!$C$23:$C$35,0),MATCH(LMP_BY_NODE!$A38,DA_LMP_Basis!$C$23:$AF$23,0)))</f>
        <v>115.10877866168732</v>
      </c>
      <c r="JJ38" s="30">
        <f>ENERGY_PRICING!JL$20*(1+INDEX(DA_LMP_Basis!$C$23:$AF$35,MATCH(LMP_BY_NODE!JJ$1,DA_LMP_Basis!$C$23:$C$35,0),MATCH(LMP_BY_NODE!$A38,DA_LMP_Basis!$C$23:$AF$23,0)))</f>
        <v>88.493662928051606</v>
      </c>
      <c r="JK38" s="30">
        <f>ENERGY_PRICING!JM$20*(1+INDEX(DA_LMP_Basis!$C$23:$AF$35,MATCH(LMP_BY_NODE!JK$1,DA_LMP_Basis!$C$23:$C$35,0),MATCH(LMP_BY_NODE!$A38,DA_LMP_Basis!$C$23:$AF$23,0)))</f>
        <v>61.615591377742085</v>
      </c>
      <c r="JL38" s="30">
        <f>ENERGY_PRICING!JN$20*(1+INDEX(DA_LMP_Basis!$C$23:$AF$35,MATCH(LMP_BY_NODE!JL$1,DA_LMP_Basis!$C$23:$C$35,0),MATCH(LMP_BY_NODE!$A38,DA_LMP_Basis!$C$23:$AF$23,0)))</f>
        <v>64.072500522905713</v>
      </c>
      <c r="JM38" s="30">
        <f>ENERGY_PRICING!JO$20*(1+INDEX(DA_LMP_Basis!$C$23:$AF$35,MATCH(LMP_BY_NODE!JM$1,DA_LMP_Basis!$C$23:$C$35,0),MATCH(LMP_BY_NODE!$A38,DA_LMP_Basis!$C$23:$AF$23,0)))</f>
        <v>82.461948804476762</v>
      </c>
      <c r="JN38" s="30">
        <f>ENERGY_PRICING!JP$20*(1+INDEX(DA_LMP_Basis!$C$23:$AF$35,MATCH(LMP_BY_NODE!JN$1,DA_LMP_Basis!$C$23:$C$35,0),MATCH(LMP_BY_NODE!$A38,DA_LMP_Basis!$C$23:$AF$23,0)))</f>
        <v>83.539404599176123</v>
      </c>
      <c r="JO38" s="30">
        <f>ENERGY_PRICING!JQ$20*(1+INDEX(DA_LMP_Basis!$C$23:$AF$35,MATCH(LMP_BY_NODE!JO$1,DA_LMP_Basis!$C$23:$C$35,0),MATCH(LMP_BY_NODE!$A38,DA_LMP_Basis!$C$23:$AF$23,0)))</f>
        <v>62.281124979285202</v>
      </c>
      <c r="JP38" s="30">
        <f>ENERGY_PRICING!JR$20*(1+INDEX(DA_LMP_Basis!$C$23:$AF$35,MATCH(LMP_BY_NODE!JP$1,DA_LMP_Basis!$C$23:$C$35,0),MATCH(LMP_BY_NODE!$A38,DA_LMP_Basis!$C$23:$AF$23,0)))</f>
        <v>62.356949619639849</v>
      </c>
      <c r="JQ38" s="30">
        <f>ENERGY_PRICING!JS$20*(1+INDEX(DA_LMP_Basis!$C$23:$AF$35,MATCH(LMP_BY_NODE!JQ$1,DA_LMP_Basis!$C$23:$C$35,0),MATCH(LMP_BY_NODE!$A38,DA_LMP_Basis!$C$23:$AF$23,0)))</f>
        <v>77.326658913767176</v>
      </c>
      <c r="JR38" s="30">
        <f>ENERGY_PRICING!JT$20*(1+INDEX(DA_LMP_Basis!$C$23:$AF$35,MATCH(LMP_BY_NODE!JR$1,DA_LMP_Basis!$C$23:$C$35,0),MATCH(LMP_BY_NODE!$A38,DA_LMP_Basis!$C$23:$AF$23,0)))</f>
        <v>119.87137748808421</v>
      </c>
      <c r="JS38" s="30">
        <f>ENERGY_PRICING!JU$20*(1+INDEX(DA_LMP_Basis!$C$23:$AF$35,MATCH(LMP_BY_NODE!JS$1,DA_LMP_Basis!$C$23:$C$35,0),MATCH(LMP_BY_NODE!$A38,DA_LMP_Basis!$C$23:$AF$23,0)))</f>
        <v>203.52516065895566</v>
      </c>
      <c r="JT38" s="30">
        <f>ENERGY_PRICING!JV$20*(1+INDEX(DA_LMP_Basis!$C$23:$AF$35,MATCH(LMP_BY_NODE!JT$1,DA_LMP_Basis!$C$23:$C$35,0),MATCH(LMP_BY_NODE!$A38,DA_LMP_Basis!$C$23:$AF$23,0)))</f>
        <v>181.44688352418339</v>
      </c>
      <c r="JU38" s="30">
        <f>ENERGY_PRICING!JW$20*(1+INDEX(DA_LMP_Basis!$C$23:$AF$35,MATCH(LMP_BY_NODE!JU$1,DA_LMP_Basis!$C$23:$C$35,0),MATCH(LMP_BY_NODE!$A38,DA_LMP_Basis!$C$23:$AF$23,0)))</f>
        <v>114.0768739270647</v>
      </c>
      <c r="JV38" s="30">
        <f>ENERGY_PRICING!JX$20*(1+INDEX(DA_LMP_Basis!$C$23:$AF$35,MATCH(LMP_BY_NODE!JV$1,DA_LMP_Basis!$C$23:$C$35,0),MATCH(LMP_BY_NODE!$A38,DA_LMP_Basis!$C$23:$AF$23,0)))</f>
        <v>86.884201948290979</v>
      </c>
      <c r="JW38" s="30">
        <f>ENERGY_PRICING!JY$20*(1+INDEX(DA_LMP_Basis!$C$23:$AF$35,MATCH(LMP_BY_NODE!JW$1,DA_LMP_Basis!$C$23:$C$35,0),MATCH(LMP_BY_NODE!$A38,DA_LMP_Basis!$C$23:$AF$23,0)))</f>
        <v>60.432254062240652</v>
      </c>
      <c r="JX38" s="30">
        <f>ENERGY_PRICING!JZ$20*(1+INDEX(DA_LMP_Basis!$C$23:$AF$35,MATCH(LMP_BY_NODE!JX$1,DA_LMP_Basis!$C$23:$C$35,0),MATCH(LMP_BY_NODE!$A38,DA_LMP_Basis!$C$23:$AF$23,0)))</f>
        <v>62.80276228377263</v>
      </c>
      <c r="JY38" s="30">
        <f>ENERGY_PRICING!KA$20*(1+INDEX(DA_LMP_Basis!$C$23:$AF$35,MATCH(LMP_BY_NODE!JY$1,DA_LMP_Basis!$C$23:$C$35,0),MATCH(LMP_BY_NODE!$A38,DA_LMP_Basis!$C$23:$AF$23,0)))</f>
        <v>80.8325277211393</v>
      </c>
      <c r="JZ38" s="30">
        <f>ENERGY_PRICING!KB$20*(1+INDEX(DA_LMP_Basis!$C$23:$AF$35,MATCH(LMP_BY_NODE!JZ$1,DA_LMP_Basis!$C$23:$C$35,0),MATCH(LMP_BY_NODE!$A38,DA_LMP_Basis!$C$23:$AF$23,0)))</f>
        <v>81.888693342447169</v>
      </c>
      <c r="KA38" s="30">
        <f>ENERGY_PRICING!KC$20*(1+INDEX(DA_LMP_Basis!$C$23:$AF$35,MATCH(LMP_BY_NODE!KA$1,DA_LMP_Basis!$C$23:$C$35,0),MATCH(LMP_BY_NODE!$A38,DA_LMP_Basis!$C$23:$AF$23,0)))</f>
        <v>61.157589360273704</v>
      </c>
      <c r="KB38" s="30">
        <f>ENERGY_PRICING!KD$20*(1+INDEX(DA_LMP_Basis!$C$23:$AF$35,MATCH(LMP_BY_NODE!KB$1,DA_LMP_Basis!$C$23:$C$35,0),MATCH(LMP_BY_NODE!$A38,DA_LMP_Basis!$C$23:$AF$23,0)))</f>
        <v>61.232046143444244</v>
      </c>
      <c r="KC38" s="30">
        <f>ENERGY_PRICING!KE$20*(1+INDEX(DA_LMP_Basis!$C$23:$AF$35,MATCH(LMP_BY_NODE!KC$1,DA_LMP_Basis!$C$23:$C$35,0),MATCH(LMP_BY_NODE!$A38,DA_LMP_Basis!$C$23:$AF$23,0)))</f>
        <v>76.70130656519683</v>
      </c>
      <c r="KD38" s="30">
        <f>ENERGY_PRICING!KF$20*(1+INDEX(DA_LMP_Basis!$C$23:$AF$35,MATCH(LMP_BY_NODE!KD$1,DA_LMP_Basis!$C$23:$C$35,0),MATCH(LMP_BY_NODE!$A38,DA_LMP_Basis!$C$23:$AF$23,0)))</f>
        <v>118.98855628480057</v>
      </c>
      <c r="KE38" s="30">
        <f>ENERGY_PRICING!KG$20*(1+INDEX(DA_LMP_Basis!$C$23:$AF$35,MATCH(LMP_BY_NODE!KE$1,DA_LMP_Basis!$C$23:$C$35,0),MATCH(LMP_BY_NODE!$A38,DA_LMP_Basis!$C$23:$AF$23,0)))</f>
        <v>205.13552090477404</v>
      </c>
      <c r="KF38" s="30">
        <f>ENERGY_PRICING!KH$20*(1+INDEX(DA_LMP_Basis!$C$23:$AF$35,MATCH(LMP_BY_NODE!KF$1,DA_LMP_Basis!$C$23:$C$35,0),MATCH(LMP_BY_NODE!$A38,DA_LMP_Basis!$C$23:$AF$23,0)))</f>
        <v>182.91202722776285</v>
      </c>
      <c r="KG38" s="30">
        <f>ENERGY_PRICING!KI$20*(1+INDEX(DA_LMP_Basis!$C$23:$AF$35,MATCH(LMP_BY_NODE!KG$1,DA_LMP_Basis!$C$23:$C$35,0),MATCH(LMP_BY_NODE!$A38,DA_LMP_Basis!$C$23:$AF$23,0)))</f>
        <v>115.80622204403787</v>
      </c>
      <c r="KH38" s="30">
        <f>ENERGY_PRICING!KJ$20*(1+INDEX(DA_LMP_Basis!$C$23:$AF$35,MATCH(LMP_BY_NODE!KH$1,DA_LMP_Basis!$C$23:$C$35,0),MATCH(LMP_BY_NODE!$A38,DA_LMP_Basis!$C$23:$AF$23,0)))</f>
        <v>89.581464807258982</v>
      </c>
      <c r="KI38" s="30">
        <f>ENERGY_PRICING!KK$20*(1+INDEX(DA_LMP_Basis!$C$23:$AF$35,MATCH(LMP_BY_NODE!KI$1,DA_LMP_Basis!$C$23:$C$35,0),MATCH(LMP_BY_NODE!$A38,DA_LMP_Basis!$C$23:$AF$23,0)))</f>
        <v>62.415384955670348</v>
      </c>
      <c r="KJ38" s="30">
        <f>ENERGY_PRICING!KL$20*(1+INDEX(DA_LMP_Basis!$C$23:$AF$35,MATCH(LMP_BY_NODE!KJ$1,DA_LMP_Basis!$C$23:$C$35,0),MATCH(LMP_BY_NODE!$A38,DA_LMP_Basis!$C$23:$AF$23,0)))</f>
        <v>64.930690724469855</v>
      </c>
      <c r="KK38" s="30">
        <f>ENERGY_PRICING!KM$20*(1+INDEX(DA_LMP_Basis!$C$23:$AF$35,MATCH(LMP_BY_NODE!KK$1,DA_LMP_Basis!$C$23:$C$35,0),MATCH(LMP_BY_NODE!$A38,DA_LMP_Basis!$C$23:$AF$23,0)))</f>
        <v>83.56324131095198</v>
      </c>
      <c r="KL38" s="30">
        <f>ENERGY_PRICING!KN$20*(1+INDEX(DA_LMP_Basis!$C$23:$AF$35,MATCH(LMP_BY_NODE!KL$1,DA_LMP_Basis!$C$23:$C$35,0),MATCH(LMP_BY_NODE!$A38,DA_LMP_Basis!$C$23:$AF$23,0)))</f>
        <v>84.655086700003196</v>
      </c>
      <c r="KM38" s="30">
        <f>ENERGY_PRICING!KO$20*(1+INDEX(DA_LMP_Basis!$C$23:$AF$35,MATCH(LMP_BY_NODE!KM$1,DA_LMP_Basis!$C$23:$C$35,0),MATCH(LMP_BY_NODE!$A38,DA_LMP_Basis!$C$23:$AF$23,0)))</f>
        <v>63.04049980917322</v>
      </c>
      <c r="KN38" s="30">
        <f>ENERGY_PRICING!KP$20*(1+INDEX(DA_LMP_Basis!$C$23:$AF$35,MATCH(LMP_BY_NODE!KN$1,DA_LMP_Basis!$C$23:$C$35,0),MATCH(LMP_BY_NODE!$A38,DA_LMP_Basis!$C$23:$AF$23,0)))</f>
        <v>63.117248956324907</v>
      </c>
      <c r="KO38" s="30">
        <f>ENERGY_PRICING!KQ$20*(1+INDEX(DA_LMP_Basis!$C$23:$AF$35,MATCH(LMP_BY_NODE!KO$1,DA_LMP_Basis!$C$23:$C$35,0),MATCH(LMP_BY_NODE!$A38,DA_LMP_Basis!$C$23:$AF$23,0)))</f>
        <v>77.749321822962258</v>
      </c>
      <c r="KP38" s="30">
        <f>ENERGY_PRICING!KR$20*(1+INDEX(DA_LMP_Basis!$C$23:$AF$35,MATCH(LMP_BY_NODE!KP$1,DA_LMP_Basis!$C$23:$C$35,0),MATCH(LMP_BY_NODE!$A38,DA_LMP_Basis!$C$23:$AF$23,0)))</f>
        <v>120.4680583495729</v>
      </c>
      <c r="KQ38" s="30">
        <f>ENERGY_PRICING!KS$20*(1+INDEX(DA_LMP_Basis!$C$23:$AF$35,MATCH(LMP_BY_NODE!KQ$1,DA_LMP_Basis!$C$23:$C$35,0),MATCH(LMP_BY_NODE!$A38,DA_LMP_Basis!$C$23:$AF$23,0)))</f>
        <v>206.68146243109459</v>
      </c>
      <c r="KR38" s="30">
        <f>ENERGY_PRICING!KT$20*(1+INDEX(DA_LMP_Basis!$C$23:$AF$35,MATCH(LMP_BY_NODE!KR$1,DA_LMP_Basis!$C$23:$C$35,0),MATCH(LMP_BY_NODE!$A38,DA_LMP_Basis!$C$23:$AF$23,0)))</f>
        <v>184.31856126216422</v>
      </c>
      <c r="KS38" s="30">
        <f>ENERGY_PRICING!KU$20*(1+INDEX(DA_LMP_Basis!$C$23:$AF$35,MATCH(LMP_BY_NODE!KS$1,DA_LMP_Basis!$C$23:$C$35,0),MATCH(LMP_BY_NODE!$A38,DA_LMP_Basis!$C$23:$AF$23,0)))</f>
        <v>117.4663916082302</v>
      </c>
      <c r="KT38" s="30">
        <f>ENERGY_PRICING!KV$20*(1+INDEX(DA_LMP_Basis!$C$23:$AF$35,MATCH(LMP_BY_NODE!KT$1,DA_LMP_Basis!$C$23:$C$35,0),MATCH(LMP_BY_NODE!$A38,DA_LMP_Basis!$C$23:$AF$23,0)))</f>
        <v>92.17082993342153</v>
      </c>
      <c r="KU38" s="30">
        <f>ENERGY_PRICING!KW$20*(1+INDEX(DA_LMP_Basis!$C$23:$AF$35,MATCH(LMP_BY_NODE!KU$1,DA_LMP_Basis!$C$23:$C$35,0),MATCH(LMP_BY_NODE!$A38,DA_LMP_Basis!$C$23:$AF$23,0)))</f>
        <v>64.319185306084492</v>
      </c>
      <c r="KV38" s="30">
        <f>ENERGY_PRICING!KX$20*(1+INDEX(DA_LMP_Basis!$C$23:$AF$35,MATCH(LMP_BY_NODE!KV$1,DA_LMP_Basis!$C$23:$C$35,0),MATCH(LMP_BY_NODE!$A38,DA_LMP_Basis!$C$23:$AF$23,0)))</f>
        <v>66.973496332751964</v>
      </c>
      <c r="KW38" s="30">
        <f>ENERGY_PRICING!KY$20*(1+INDEX(DA_LMP_Basis!$C$23:$AF$35,MATCH(LMP_BY_NODE!KW$1,DA_LMP_Basis!$C$23:$C$35,0),MATCH(LMP_BY_NODE!$A38,DA_LMP_Basis!$C$23:$AF$23,0)))</f>
        <v>86.184719049204134</v>
      </c>
      <c r="KX38" s="30">
        <f>ENERGY_PRICING!KZ$20*(1+INDEX(DA_LMP_Basis!$C$23:$AF$35,MATCH(LMP_BY_NODE!KX$1,DA_LMP_Basis!$C$23:$C$35,0),MATCH(LMP_BY_NODE!$A38,DA_LMP_Basis!$C$23:$AF$23,0)))</f>
        <v>87.310816919802349</v>
      </c>
      <c r="KY38" s="30">
        <f>ENERGY_PRICING!LA$20*(1+INDEX(DA_LMP_Basis!$C$23:$AF$35,MATCH(LMP_BY_NODE!KY$1,DA_LMP_Basis!$C$23:$C$35,0),MATCH(LMP_BY_NODE!$A38,DA_LMP_Basis!$C$23:$AF$23,0)))</f>
        <v>64.848088801049542</v>
      </c>
      <c r="KZ38" s="30">
        <f>ENERGY_PRICING!LB$20*(1+INDEX(DA_LMP_Basis!$C$23:$AF$35,MATCH(LMP_BY_NODE!KZ$1,DA_LMP_Basis!$C$23:$C$35,0),MATCH(LMP_BY_NODE!$A38,DA_LMP_Basis!$C$23:$AF$23,0)))</f>
        <v>64.927038611488271</v>
      </c>
      <c r="LA38" s="30">
        <f>ENERGY_PRICING!LC$20*(1+INDEX(DA_LMP_Basis!$C$23:$AF$35,MATCH(LMP_BY_NODE!LA$1,DA_LMP_Basis!$C$23:$C$35,0),MATCH(LMP_BY_NODE!$A38,DA_LMP_Basis!$C$23:$AF$23,0)))</f>
        <v>78.755413665706229</v>
      </c>
      <c r="LB38" s="30">
        <f>ENERGY_PRICING!LD$20*(1+INDEX(DA_LMP_Basis!$C$23:$AF$35,MATCH(LMP_BY_NODE!LB$1,DA_LMP_Basis!$C$23:$C$35,0),MATCH(LMP_BY_NODE!$A38,DA_LMP_Basis!$C$23:$AF$23,0)))</f>
        <v>121.88837637229346</v>
      </c>
      <c r="LC38" s="30">
        <f>ENERGY_PRICING!LE$20*(1+INDEX(DA_LMP_Basis!$C$23:$AF$35,MATCH(LMP_BY_NODE!LC$1,DA_LMP_Basis!$C$23:$C$35,0),MATCH(LMP_BY_NODE!$A38,DA_LMP_Basis!$C$23:$AF$23,0)))</f>
        <v>208.3730490904093</v>
      </c>
      <c r="LD38" s="30">
        <f>ENERGY_PRICING!LF$20*(1+INDEX(DA_LMP_Basis!$C$23:$AF$35,MATCH(LMP_BY_NODE!LD$1,DA_LMP_Basis!$C$23:$C$35,0),MATCH(LMP_BY_NODE!$A38,DA_LMP_Basis!$C$23:$AF$23,0)))</f>
        <v>185.85760667103449</v>
      </c>
      <c r="LE38" s="30">
        <f>ENERGY_PRICING!LG$20*(1+INDEX(DA_LMP_Basis!$C$23:$AF$35,MATCH(LMP_BY_NODE!LE$1,DA_LMP_Basis!$C$23:$C$35,0),MATCH(LMP_BY_NODE!$A38,DA_LMP_Basis!$C$23:$AF$23,0)))</f>
        <v>119.28296787529771</v>
      </c>
      <c r="LF38" s="30">
        <f>ENERGY_PRICING!LH$20*(1+INDEX(DA_LMP_Basis!$C$23:$AF$35,MATCH(LMP_BY_NODE!LF$1,DA_LMP_Basis!$C$23:$C$35,0),MATCH(LMP_BY_NODE!$A38,DA_LMP_Basis!$C$23:$AF$23,0)))</f>
        <v>95.004142467522556</v>
      </c>
      <c r="LG38" s="30">
        <f>ENERGY_PRICING!LI$20*(1+INDEX(DA_LMP_Basis!$C$23:$AF$35,MATCH(LMP_BY_NODE!LG$1,DA_LMP_Basis!$C$23:$C$35,0),MATCH(LMP_BY_NODE!$A38,DA_LMP_Basis!$C$23:$AF$23,0)))</f>
        <v>66.402345128063118</v>
      </c>
      <c r="LH38" s="30">
        <f>ENERGY_PRICING!LJ$20*(1+INDEX(DA_LMP_Basis!$C$23:$AF$35,MATCH(LMP_BY_NODE!LH$1,DA_LMP_Basis!$C$23:$C$35,0),MATCH(LMP_BY_NODE!$A38,DA_LMP_Basis!$C$23:$AF$23,0)))</f>
        <v>69.208757276138201</v>
      </c>
      <c r="LI38" s="30">
        <f>ENERGY_PRICING!LK$20*(1+INDEX(DA_LMP_Basis!$C$23:$AF$35,MATCH(LMP_BY_NODE!LI$1,DA_LMP_Basis!$C$23:$C$35,0),MATCH(LMP_BY_NODE!$A38,DA_LMP_Basis!$C$23:$AF$23,0)))</f>
        <v>89.053169565746103</v>
      </c>
      <c r="LJ38" s="30">
        <f>ENERGY_PRICING!LL$20*(1+INDEX(DA_LMP_Basis!$C$23:$AF$35,MATCH(LMP_BY_NODE!LJ$1,DA_LMP_Basis!$C$23:$C$35,0),MATCH(LMP_BY_NODE!$A38,DA_LMP_Basis!$C$23:$AF$23,0)))</f>
        <v>90.216746888087386</v>
      </c>
      <c r="LK38" s="30">
        <f>ENERGY_PRICING!LM$20*(1+INDEX(DA_LMP_Basis!$C$23:$AF$35,MATCH(LMP_BY_NODE!LK$1,DA_LMP_Basis!$C$23:$C$35,0),MATCH(LMP_BY_NODE!$A38,DA_LMP_Basis!$C$23:$AF$23,0)))</f>
        <v>66.825973069065583</v>
      </c>
      <c r="LL38" s="30">
        <f>ENERGY_PRICING!LN$20*(1+INDEX(DA_LMP_Basis!$C$23:$AF$35,MATCH(LMP_BY_NODE!LL$1,DA_LMP_Basis!$C$23:$C$35,0),MATCH(LMP_BY_NODE!$A38,DA_LMP_Basis!$C$23:$AF$23,0)))</f>
        <v>66.907330870100751</v>
      </c>
      <c r="LM38" s="30">
        <f>ENERGY_PRICING!LO$20*(1+INDEX(DA_LMP_Basis!$C$23:$AF$35,MATCH(LMP_BY_NODE!LM$1,DA_LMP_Basis!$C$23:$C$35,0),MATCH(LMP_BY_NODE!$A38,DA_LMP_Basis!$C$23:$AF$23,0)))</f>
        <v>79.856290710701387</v>
      </c>
      <c r="LN38" s="30">
        <f>ENERGY_PRICING!LP$20*(1+INDEX(DA_LMP_Basis!$C$23:$AF$35,MATCH(LMP_BY_NODE!LN$1,DA_LMP_Basis!$C$23:$C$35,0),MATCH(LMP_BY_NODE!$A38,DA_LMP_Basis!$C$23:$AF$23,0)))</f>
        <v>123.4425043766926</v>
      </c>
      <c r="LO38" s="30">
        <f>ENERGY_PRICING!LQ$20*(1+INDEX(DA_LMP_Basis!$C$23:$AF$35,MATCH(LMP_BY_NODE!LO$1,DA_LMP_Basis!$C$23:$C$35,0),MATCH(LMP_BY_NODE!$A38,DA_LMP_Basis!$C$23:$AF$23,0)))</f>
        <v>210.10724756367514</v>
      </c>
      <c r="LP38" s="30">
        <f>ENERGY_PRICING!LR$20*(1+INDEX(DA_LMP_Basis!$C$23:$AF$35,MATCH(LMP_BY_NODE!LP$1,DA_LMP_Basis!$C$23:$C$35,0),MATCH(LMP_BY_NODE!$A38,DA_LMP_Basis!$C$23:$AF$23,0)))</f>
        <v>187.43542131248529</v>
      </c>
      <c r="LQ38" s="30">
        <f>ENERGY_PRICING!LS$20*(1+INDEX(DA_LMP_Basis!$C$23:$AF$35,MATCH(LMP_BY_NODE!LQ$1,DA_LMP_Basis!$C$23:$C$35,0),MATCH(LMP_BY_NODE!$A38,DA_LMP_Basis!$C$23:$AF$23,0)))</f>
        <v>121.14530449965713</v>
      </c>
      <c r="LR38" s="30">
        <f>ENERGY_PRICING!LT$20*(1+INDEX(DA_LMP_Basis!$C$23:$AF$35,MATCH(LMP_BY_NODE!LR$1,DA_LMP_Basis!$C$23:$C$35,0),MATCH(LMP_BY_NODE!$A38,DA_LMP_Basis!$C$23:$AF$23,0)))</f>
        <v>97.908827393870737</v>
      </c>
      <c r="LS38" s="30">
        <f>ENERGY_PRICING!LU$20*(1+INDEX(DA_LMP_Basis!$C$23:$AF$35,MATCH(LMP_BY_NODE!LS$1,DA_LMP_Basis!$C$23:$C$35,0),MATCH(LMP_BY_NODE!$A38,DA_LMP_Basis!$C$23:$AF$23,0)))</f>
        <v>68.537980664647264</v>
      </c>
      <c r="LT38" s="30">
        <f>ENERGY_PRICING!LV$20*(1+INDEX(DA_LMP_Basis!$C$23:$AF$35,MATCH(LMP_BY_NODE!LT$1,DA_LMP_Basis!$C$23:$C$35,0),MATCH(LMP_BY_NODE!$A38,DA_LMP_Basis!$C$23:$AF$23,0)))</f>
        <v>71.500325428456037</v>
      </c>
      <c r="LU38" s="30">
        <f>ENERGY_PRICING!LW$20*(1+INDEX(DA_LMP_Basis!$C$23:$AF$35,MATCH(LMP_BY_NODE!LU$1,DA_LMP_Basis!$C$23:$C$35,0),MATCH(LMP_BY_NODE!$A38,DA_LMP_Basis!$C$23:$AF$23,0)))</f>
        <v>91.993877615809041</v>
      </c>
      <c r="LV38" s="30">
        <f>ENERGY_PRICING!LX$20*(1+INDEX(DA_LMP_Basis!$C$23:$AF$35,MATCH(LMP_BY_NODE!LV$1,DA_LMP_Basis!$C$23:$C$35,0),MATCH(LMP_BY_NODE!$A38,DA_LMP_Basis!$C$23:$AF$23,0)))</f>
        <v>93.195878513811536</v>
      </c>
      <c r="LW38" s="30">
        <f>ENERGY_PRICING!LY$20*(1+INDEX(DA_LMP_Basis!$C$23:$AF$35,MATCH(LMP_BY_NODE!LW$1,DA_LMP_Basis!$C$23:$C$35,0),MATCH(LMP_BY_NODE!$A38,DA_LMP_Basis!$C$23:$AF$23,0)))</f>
        <v>68.85368111405549</v>
      </c>
      <c r="LX38" s="30">
        <f>ENERGY_PRICING!LZ$20*(1+INDEX(DA_LMP_Basis!$C$23:$AF$35,MATCH(LMP_BY_NODE!LX$1,DA_LMP_Basis!$C$23:$C$35,0),MATCH(LMP_BY_NODE!$A38,DA_LMP_Basis!$C$23:$AF$23,0)))</f>
        <v>68.93750756403216</v>
      </c>
      <c r="LY38" s="30">
        <f>ENERGY_PRICING!MA$20*(1+INDEX(DA_LMP_Basis!$C$23:$AF$35,MATCH(LMP_BY_NODE!LY$1,DA_LMP_Basis!$C$23:$C$35,0),MATCH(LMP_BY_NODE!$A38,DA_LMP_Basis!$C$23:$AF$23,0)))</f>
        <v>80.984899333955426</v>
      </c>
      <c r="LZ38" s="30">
        <f>ENERGY_PRICING!MB$20*(1+INDEX(DA_LMP_Basis!$C$23:$AF$35,MATCH(LMP_BY_NODE!LZ$1,DA_LMP_Basis!$C$23:$C$35,0),MATCH(LMP_BY_NODE!$A38,DA_LMP_Basis!$C$23:$AF$23,0)))</f>
        <v>125.03578155090521</v>
      </c>
      <c r="MA38" s="30">
        <f>ENERGY_PRICING!MC$20*(1+INDEX(DA_LMP_Basis!$C$23:$AF$35,MATCH(LMP_BY_NODE!MA$1,DA_LMP_Basis!$C$23:$C$35,0),MATCH(LMP_BY_NODE!$A38,DA_LMP_Basis!$C$23:$AF$23,0)))</f>
        <v>212.41296150370204</v>
      </c>
      <c r="MB38" s="30">
        <f>ENERGY_PRICING!MD$20*(1+INDEX(DA_LMP_Basis!$C$23:$AF$35,MATCH(LMP_BY_NODE!MB$1,DA_LMP_Basis!$C$23:$C$35,0),MATCH(LMP_BY_NODE!$A38,DA_LMP_Basis!$C$23:$AF$23,0)))</f>
        <v>189.53321419470399</v>
      </c>
      <c r="MC38" s="30">
        <f>ENERGY_PRICING!ME$20*(1+INDEX(DA_LMP_Basis!$C$23:$AF$35,MATCH(LMP_BY_NODE!MC$1,DA_LMP_Basis!$C$23:$C$35,0),MATCH(LMP_BY_NODE!$A38,DA_LMP_Basis!$C$23:$AF$23,0)))</f>
        <v>123.62138528395256</v>
      </c>
      <c r="MD38" s="30">
        <f>ENERGY_PRICING!MF$20*(1+INDEX(DA_LMP_Basis!$C$23:$AF$35,MATCH(LMP_BY_NODE!MD$1,DA_LMP_Basis!$C$23:$C$35,0),MATCH(LMP_BY_NODE!$A38,DA_LMP_Basis!$C$23:$AF$23,0)))</f>
        <v>101.77076858994063</v>
      </c>
      <c r="ME38" s="30">
        <f>ENERGY_PRICING!MG$20*(1+INDEX(DA_LMP_Basis!$C$23:$AF$35,MATCH(LMP_BY_NODE!ME$1,DA_LMP_Basis!$C$23:$C$35,0),MATCH(LMP_BY_NODE!$A38,DA_LMP_Basis!$C$23:$AF$23,0)))</f>
        <v>71.377427650346434</v>
      </c>
      <c r="MF38" s="30">
        <f>ENERGY_PRICING!MH$20*(1+INDEX(DA_LMP_Basis!$C$23:$AF$35,MATCH(LMP_BY_NODE!MF$1,DA_LMP_Basis!$C$23:$C$35,0),MATCH(LMP_BY_NODE!$A38,DA_LMP_Basis!$C$23:$AF$23,0)))</f>
        <v>74.547093554926917</v>
      </c>
      <c r="MG38" s="30">
        <f>ENERGY_PRICING!MI$20*(1+INDEX(DA_LMP_Basis!$C$23:$AF$35,MATCH(LMP_BY_NODE!MG$1,DA_LMP_Basis!$C$23:$C$35,0),MATCH(LMP_BY_NODE!$A38,DA_LMP_Basis!$C$23:$AF$23,0)))</f>
        <v>95.903713571211782</v>
      </c>
      <c r="MH38" s="30">
        <f>ENERGY_PRICING!MJ$20*(1+INDEX(DA_LMP_Basis!$C$23:$AF$35,MATCH(LMP_BY_NODE!MH$1,DA_LMP_Basis!$C$23:$C$35,0),MATCH(LMP_BY_NODE!$A38,DA_LMP_Basis!$C$23:$AF$23,0)))</f>
        <v>97.156800763772523</v>
      </c>
      <c r="MI38" s="30">
        <f>ENERGY_PRICING!MK$20*(1+INDEX(DA_LMP_Basis!$C$23:$AF$35,MATCH(LMP_BY_NODE!MI$1,DA_LMP_Basis!$C$23:$C$35,0),MATCH(LMP_BY_NODE!$A38,DA_LMP_Basis!$C$23:$AF$23,0)))</f>
        <v>71.5496324585595</v>
      </c>
      <c r="MJ38" s="30">
        <f>ENERGY_PRICING!ML$20*(1+INDEX(DA_LMP_Basis!$C$23:$AF$35,MATCH(LMP_BY_NODE!MJ$1,DA_LMP_Basis!$C$23:$C$35,0),MATCH(LMP_BY_NODE!$A38,DA_LMP_Basis!$C$23:$AF$23,0)))</f>
        <v>71.636741115483758</v>
      </c>
      <c r="MK38" s="30">
        <f>ENERGY_PRICING!MM$20*(1+INDEX(DA_LMP_Basis!$C$23:$AF$35,MATCH(LMP_BY_NODE!MK$1,DA_LMP_Basis!$C$23:$C$35,0),MATCH(LMP_BY_NODE!$A38,DA_LMP_Basis!$C$23:$AF$23,0)))</f>
        <v>82.485447671177042</v>
      </c>
      <c r="ML38" s="30">
        <f>ENERGY_PRICING!MN$20*(1+INDEX(DA_LMP_Basis!$C$23:$AF$35,MATCH(LMP_BY_NODE!ML$1,DA_LMP_Basis!$C$23:$C$35,0),MATCH(LMP_BY_NODE!$A38,DA_LMP_Basis!$C$23:$AF$23,0)))</f>
        <v>127.15413273592874</v>
      </c>
      <c r="MM38" s="30">
        <f>ENERGY_PRICING!MO$20*(1+INDEX(DA_LMP_Basis!$C$23:$AF$35,MATCH(LMP_BY_NODE!MM$1,DA_LMP_Basis!$C$23:$C$35,0),MATCH(LMP_BY_NODE!$A38,DA_LMP_Basis!$C$23:$AF$23,0)))</f>
        <v>214.0157906097096</v>
      </c>
      <c r="MN38" s="30">
        <f>ENERGY_PRICING!MP$20*(1+INDEX(DA_LMP_Basis!$C$23:$AF$35,MATCH(LMP_BY_NODE!MN$1,DA_LMP_Basis!$C$23:$C$35,0),MATCH(LMP_BY_NODE!$A38,DA_LMP_Basis!$C$23:$AF$23,0)))</f>
        <v>190.99150588979452</v>
      </c>
      <c r="MO38" s="30">
        <f>ENERGY_PRICING!MQ$20*(1+INDEX(DA_LMP_Basis!$C$23:$AF$35,MATCH(LMP_BY_NODE!MO$1,DA_LMP_Basis!$C$23:$C$35,0),MATCH(LMP_BY_NODE!$A38,DA_LMP_Basis!$C$23:$AF$23,0)))</f>
        <v>125.34264579289865</v>
      </c>
      <c r="MP38" s="30">
        <f>ENERGY_PRICING!MR$20*(1+INDEX(DA_LMP_Basis!$C$23:$AF$35,MATCH(LMP_BY_NODE!MP$1,DA_LMP_Basis!$C$23:$C$35,0),MATCH(LMP_BY_NODE!$A38,DA_LMP_Basis!$C$23:$AF$23,0)))</f>
        <v>104.45541721321186</v>
      </c>
      <c r="MQ38" s="30">
        <f>ENERGY_PRICING!MS$20*(1+INDEX(DA_LMP_Basis!$C$23:$AF$35,MATCH(LMP_BY_NODE!MQ$1,DA_LMP_Basis!$C$23:$C$35,0),MATCH(LMP_BY_NODE!$A38,DA_LMP_Basis!$C$23:$AF$23,0)))</f>
        <v>73.351284074873661</v>
      </c>
      <c r="MR38" s="30">
        <f>ENERGY_PRICING!MT$20*(1+INDEX(DA_LMP_Basis!$C$23:$AF$35,MATCH(LMP_BY_NODE!MR$1,DA_LMP_Basis!$C$23:$C$35,0),MATCH(LMP_BY_NODE!$A38,DA_LMP_Basis!$C$23:$AF$23,0)))</f>
        <v>76.665070354905254</v>
      </c>
      <c r="MS38" s="30">
        <f>ENERGY_PRICING!MU$20*(1+INDEX(DA_LMP_Basis!$C$23:$AF$35,MATCH(LMP_BY_NODE!MS$1,DA_LMP_Basis!$C$23:$C$35,0),MATCH(LMP_BY_NODE!$A38,DA_LMP_Basis!$C$23:$AF$23,0)))</f>
        <v>98.621656486958415</v>
      </c>
      <c r="MT38" s="30">
        <f>ENERGY_PRICING!MV$20*(1+INDEX(DA_LMP_Basis!$C$23:$AF$35,MATCH(LMP_BY_NODE!MT$1,DA_LMP_Basis!$C$23:$C$35,0),MATCH(LMP_BY_NODE!$A38,DA_LMP_Basis!$C$23:$AF$23,0)))</f>
        <v>99.910256584400614</v>
      </c>
      <c r="MU38" s="30">
        <f>ENERGY_PRICING!MW$20*(1+INDEX(DA_LMP_Basis!$C$23:$AF$35,MATCH(LMP_BY_NODE!MU$1,DA_LMP_Basis!$C$23:$C$35,0),MATCH(LMP_BY_NODE!$A38,DA_LMP_Basis!$C$23:$AF$23,0)))</f>
        <v>73.423737137521059</v>
      </c>
      <c r="MV38" s="30">
        <f>ENERGY_PRICING!MX$20*(1+INDEX(DA_LMP_Basis!$C$23:$AF$35,MATCH(LMP_BY_NODE!MV$1,DA_LMP_Basis!$C$23:$C$35,0),MATCH(LMP_BY_NODE!$A38,DA_LMP_Basis!$C$23:$AF$23,0)))</f>
        <v>73.513127437773306</v>
      </c>
      <c r="MW38" s="30">
        <f>ENERGY_PRICING!MY$20*(1+INDEX(DA_LMP_Basis!$C$23:$AF$35,MATCH(LMP_BY_NODE!MW$1,DA_LMP_Basis!$C$23:$C$35,0),MATCH(LMP_BY_NODE!$A38,DA_LMP_Basis!$C$23:$AF$23,0)))</f>
        <v>83.528561696779903</v>
      </c>
      <c r="MX38" s="30">
        <f>ENERGY_PRICING!MZ$20*(1+INDEX(DA_LMP_Basis!$C$23:$AF$35,MATCH(LMP_BY_NODE!MX$1,DA_LMP_Basis!$C$23:$C$35,0),MATCH(LMP_BY_NODE!$A38,DA_LMP_Basis!$C$23:$AF$23,0)))</f>
        <v>128.62671564274925</v>
      </c>
    </row>
    <row r="39" spans="1:362" x14ac:dyDescent="0.25">
      <c r="A39" s="1">
        <v>4172</v>
      </c>
      <c r="B39" s="1" t="s">
        <v>63</v>
      </c>
      <c r="C39" s="30">
        <f>ENERGY_PRICING!E$19*(1+INDEX(DA_LMP_Basis!$C$23:$AF$35,MATCH(LMP_BY_NODE!C$1,DA_LMP_Basis!$C$23:$C$35,0),MATCH(LMP_BY_NODE!$A39,DA_LMP_Basis!$C$23:$AF$23,0)))</f>
        <v>45.207451915317897</v>
      </c>
      <c r="D39" s="30">
        <f>ENERGY_PRICING!F$19*(1+INDEX(DA_LMP_Basis!$C$23:$AF$35,MATCH(LMP_BY_NODE!D$1,DA_LMP_Basis!$C$23:$C$35,0),MATCH(LMP_BY_NODE!$A39,DA_LMP_Basis!$C$23:$AF$23,0)))</f>
        <v>33.358524108831681</v>
      </c>
      <c r="E39" s="30">
        <f>ENERGY_PRICING!G$19*(1+INDEX(DA_LMP_Basis!$C$23:$AF$35,MATCH(LMP_BY_NODE!E$1,DA_LMP_Basis!$C$23:$C$35,0),MATCH(LMP_BY_NODE!$A39,DA_LMP_Basis!$C$23:$AF$23,0)))</f>
        <v>36.197598138077218</v>
      </c>
      <c r="F39" s="30">
        <f>ENERGY_PRICING!H$19*(1+INDEX(DA_LMP_Basis!$C$23:$AF$35,MATCH(LMP_BY_NODE!F$1,DA_LMP_Basis!$C$23:$C$35,0),MATCH(LMP_BY_NODE!$A39,DA_LMP_Basis!$C$23:$AF$23,0)))</f>
        <v>48.581064500082896</v>
      </c>
      <c r="G39" s="30">
        <f>ENERGY_PRICING!I$19*(1+INDEX(DA_LMP_Basis!$C$23:$AF$35,MATCH(LMP_BY_NODE!G$1,DA_LMP_Basis!$C$23:$C$35,0),MATCH(LMP_BY_NODE!$A39,DA_LMP_Basis!$C$23:$AF$23,0)))</f>
        <v>20.261481141951027</v>
      </c>
      <c r="H39" s="30">
        <f>ENERGY_PRICING!J$19*(1+INDEX(DA_LMP_Basis!$C$23:$AF$35,MATCH(LMP_BY_NODE!H$1,DA_LMP_Basis!$C$23:$C$35,0),MATCH(LMP_BY_NODE!$A39,DA_LMP_Basis!$C$23:$AF$23,0)))</f>
        <v>22.391154998123476</v>
      </c>
      <c r="I39" s="30">
        <f>ENERGY_PRICING!K$19*(1+INDEX(DA_LMP_Basis!$C$23:$AF$35,MATCH(LMP_BY_NODE!I$1,DA_LMP_Basis!$C$23:$C$35,0),MATCH(LMP_BY_NODE!$A39,DA_LMP_Basis!$C$23:$AF$23,0)))</f>
        <v>43.121647050732506</v>
      </c>
      <c r="J39" s="30">
        <f>ENERGY_PRICING!L$19*(1+INDEX(DA_LMP_Basis!$C$23:$AF$35,MATCH(LMP_BY_NODE!J$1,DA_LMP_Basis!$C$23:$C$35,0),MATCH(LMP_BY_NODE!$A39,DA_LMP_Basis!$C$23:$AF$23,0)))</f>
        <v>50.301278022889448</v>
      </c>
      <c r="K39" s="30">
        <f>ENERGY_PRICING!M$19*(1+INDEX(DA_LMP_Basis!$C$23:$AF$35,MATCH(LMP_BY_NODE!K$1,DA_LMP_Basis!$C$23:$C$35,0),MATCH(LMP_BY_NODE!$A39,DA_LMP_Basis!$C$23:$AF$23,0)))</f>
        <v>45.848997331839236</v>
      </c>
      <c r="L39" s="30">
        <f>ENERGY_PRICING!N$19*(1+INDEX(DA_LMP_Basis!$C$23:$AF$35,MATCH(LMP_BY_NODE!L$1,DA_LMP_Basis!$C$23:$C$35,0),MATCH(LMP_BY_NODE!$A39,DA_LMP_Basis!$C$23:$AF$23,0)))</f>
        <v>57.441747603962447</v>
      </c>
      <c r="M39" s="30">
        <f>ENERGY_PRICING!O$19*(1+INDEX(DA_LMP_Basis!$C$23:$AF$35,MATCH(LMP_BY_NODE!M$1,DA_LMP_Basis!$C$23:$C$35,0),MATCH(LMP_BY_NODE!$A39,DA_LMP_Basis!$C$23:$AF$23,0)))</f>
        <v>101.26179063386348</v>
      </c>
      <c r="N39" s="30">
        <f>ENERGY_PRICING!P$19*(1+INDEX(DA_LMP_Basis!$C$23:$AF$35,MATCH(LMP_BY_NODE!N$1,DA_LMP_Basis!$C$23:$C$35,0),MATCH(LMP_BY_NODE!$A39,DA_LMP_Basis!$C$23:$AF$23,0)))</f>
        <v>174.09770761707776</v>
      </c>
      <c r="O39" s="30">
        <f>ENERGY_PRICING!Q$19*(1+INDEX(DA_LMP_Basis!$C$23:$AF$35,MATCH(LMP_BY_NODE!O$1,DA_LMP_Basis!$C$23:$C$35,0),MATCH(LMP_BY_NODE!$A39,DA_LMP_Basis!$C$23:$AF$23,0)))</f>
        <v>128.73858524059364</v>
      </c>
      <c r="P39" s="30">
        <f>ENERGY_PRICING!R$19*(1+INDEX(DA_LMP_Basis!$C$23:$AF$35,MATCH(LMP_BY_NODE!P$1,DA_LMP_Basis!$C$23:$C$35,0),MATCH(LMP_BY_NODE!$A39,DA_LMP_Basis!$C$23:$AF$23,0)))</f>
        <v>80.420742788890266</v>
      </c>
      <c r="Q39" s="30">
        <f>ENERGY_PRICING!S$19*(1+INDEX(DA_LMP_Basis!$C$23:$AF$35,MATCH(LMP_BY_NODE!Q$1,DA_LMP_Basis!$C$23:$C$35,0),MATCH(LMP_BY_NODE!$A39,DA_LMP_Basis!$C$23:$AF$23,0)))</f>
        <v>88.331245770905412</v>
      </c>
      <c r="R39" s="30">
        <f>ENERGY_PRICING!T$19*(1+INDEX(DA_LMP_Basis!$C$23:$AF$35,MATCH(LMP_BY_NODE!R$1,DA_LMP_Basis!$C$23:$C$35,0),MATCH(LMP_BY_NODE!$A39,DA_LMP_Basis!$C$23:$AF$23,0)))</f>
        <v>57.29397280716298</v>
      </c>
      <c r="S39" s="30">
        <f>ENERGY_PRICING!U$19*(1+INDEX(DA_LMP_Basis!$C$23:$AF$35,MATCH(LMP_BY_NODE!S$1,DA_LMP_Basis!$C$23:$C$35,0),MATCH(LMP_BY_NODE!$A39,DA_LMP_Basis!$C$23:$AF$23,0)))</f>
        <v>36.911628872109659</v>
      </c>
      <c r="T39" s="30">
        <f>ENERGY_PRICING!V$19*(1+INDEX(DA_LMP_Basis!$C$23:$AF$35,MATCH(LMP_BY_NODE!T$1,DA_LMP_Basis!$C$23:$C$35,0),MATCH(LMP_BY_NODE!$A39,DA_LMP_Basis!$C$23:$AF$23,0)))</f>
        <v>40.762421431147601</v>
      </c>
      <c r="U39" s="30">
        <f>ENERGY_PRICING!W$19*(1+INDEX(DA_LMP_Basis!$C$23:$AF$35,MATCH(LMP_BY_NODE!U$1,DA_LMP_Basis!$C$23:$C$35,0),MATCH(LMP_BY_NODE!$A39,DA_LMP_Basis!$C$23:$AF$23,0)))</f>
        <v>132.76127392696498</v>
      </c>
      <c r="V39" s="30">
        <f>ENERGY_PRICING!X$19*(1+INDEX(DA_LMP_Basis!$C$23:$AF$35,MATCH(LMP_BY_NODE!V$1,DA_LMP_Basis!$C$23:$C$35,0),MATCH(LMP_BY_NODE!$A39,DA_LMP_Basis!$C$23:$AF$23,0)))</f>
        <v>90.083166880968975</v>
      </c>
      <c r="W39" s="30">
        <f>ENERGY_PRICING!Y$19*(1+INDEX(DA_LMP_Basis!$C$23:$AF$35,MATCH(LMP_BY_NODE!W$1,DA_LMP_Basis!$C$23:$C$35,0),MATCH(LMP_BY_NODE!$A39,DA_LMP_Basis!$C$23:$AF$23,0)))</f>
        <v>96.508012223368965</v>
      </c>
      <c r="X39" s="30">
        <f>ENERGY_PRICING!Z$19*(1+INDEX(DA_LMP_Basis!$C$23:$AF$35,MATCH(LMP_BY_NODE!X$1,DA_LMP_Basis!$C$23:$C$35,0),MATCH(LMP_BY_NODE!$A39,DA_LMP_Basis!$C$23:$AF$23,0)))</f>
        <v>88.674045610850641</v>
      </c>
      <c r="Y39" s="30">
        <f>ENERGY_PRICING!AA$19*(1+INDEX(DA_LMP_Basis!$C$23:$AF$35,MATCH(LMP_BY_NODE!Y$1,DA_LMP_Basis!$C$23:$C$35,0),MATCH(LMP_BY_NODE!$A39,DA_LMP_Basis!$C$23:$AF$23,0)))</f>
        <v>167.90975133977929</v>
      </c>
      <c r="Z39" s="30">
        <f>ENERGY_PRICING!AB$19*(1+INDEX(DA_LMP_Basis!$C$23:$AF$35,MATCH(LMP_BY_NODE!Z$1,DA_LMP_Basis!$C$23:$C$35,0),MATCH(LMP_BY_NODE!$A39,DA_LMP_Basis!$C$23:$AF$23,0)))</f>
        <v>283.04783055476179</v>
      </c>
      <c r="AA39" s="30">
        <f>ENERGY_PRICING!AC$19*(1+INDEX(DA_LMP_Basis!$C$23:$AF$35,MATCH(LMP_BY_NODE!AA$1,DA_LMP_Basis!$C$23:$C$35,0),MATCH(LMP_BY_NODE!$A39,DA_LMP_Basis!$C$23:$AF$23,0)))</f>
        <v>255.59184931938779</v>
      </c>
      <c r="AB39" s="30">
        <f>ENERGY_PRICING!AD$19*(1+INDEX(DA_LMP_Basis!$C$23:$AF$35,MATCH(LMP_BY_NODE!AB$1,DA_LMP_Basis!$C$23:$C$35,0),MATCH(LMP_BY_NODE!$A39,DA_LMP_Basis!$C$23:$AF$23,0)))</f>
        <v>204.24187976951833</v>
      </c>
      <c r="AC39" s="30">
        <f>ENERGY_PRICING!AE$19*(1+INDEX(DA_LMP_Basis!$C$23:$AF$35,MATCH(LMP_BY_NODE!AC$1,DA_LMP_Basis!$C$23:$C$35,0),MATCH(LMP_BY_NODE!$A39,DA_LMP_Basis!$C$23:$AF$23,0)))</f>
        <v>145.84331010821205</v>
      </c>
      <c r="AD39" s="30">
        <f>ENERGY_PRICING!AF$19*(1+INDEX(DA_LMP_Basis!$C$23:$AF$35,MATCH(LMP_BY_NODE!AD$1,DA_LMP_Basis!$C$23:$C$35,0),MATCH(LMP_BY_NODE!$A39,DA_LMP_Basis!$C$23:$AF$23,0)))</f>
        <v>89.032281476261517</v>
      </c>
      <c r="AE39" s="30">
        <f>ENERGY_PRICING!AG$19*(1+INDEX(DA_LMP_Basis!$C$23:$AF$35,MATCH(LMP_BY_NODE!AE$1,DA_LMP_Basis!$C$23:$C$35,0),MATCH(LMP_BY_NODE!$A39,DA_LMP_Basis!$C$23:$AF$23,0)))</f>
        <v>47.287876758360532</v>
      </c>
      <c r="AF39" s="30">
        <f>ENERGY_PRICING!AH$19*(1+INDEX(DA_LMP_Basis!$C$23:$AF$35,MATCH(LMP_BY_NODE!AF$1,DA_LMP_Basis!$C$23:$C$35,0),MATCH(LMP_BY_NODE!$A39,DA_LMP_Basis!$C$23:$AF$23,0)))</f>
        <v>49.708551941094164</v>
      </c>
      <c r="AG39" s="30">
        <f>ENERGY_PRICING!AI$19*(1+INDEX(DA_LMP_Basis!$C$23:$AF$35,MATCH(LMP_BY_NODE!AG$1,DA_LMP_Basis!$C$23:$C$35,0),MATCH(LMP_BY_NODE!$A39,DA_LMP_Basis!$C$23:$AF$23,0)))</f>
        <v>78.689480274733285</v>
      </c>
      <c r="AH39" s="30">
        <f>ENERGY_PRICING!AJ$19*(1+INDEX(DA_LMP_Basis!$C$23:$AF$35,MATCH(LMP_BY_NODE!AH$1,DA_LMP_Basis!$C$23:$C$35,0),MATCH(LMP_BY_NODE!$A39,DA_LMP_Basis!$C$23:$AF$23,0)))</f>
        <v>77.650317616774302</v>
      </c>
      <c r="AI39" s="30">
        <f>ENERGY_PRICING!AK$19*(1+INDEX(DA_LMP_Basis!$C$23:$AF$35,MATCH(LMP_BY_NODE!AI$1,DA_LMP_Basis!$C$23:$C$35,0),MATCH(LMP_BY_NODE!$A39,DA_LMP_Basis!$C$23:$AF$23,0)))</f>
        <v>58.286757246327539</v>
      </c>
      <c r="AJ39" s="30">
        <f>ENERGY_PRICING!AL$19*(1+INDEX(DA_LMP_Basis!$C$23:$AF$35,MATCH(LMP_BY_NODE!AJ$1,DA_LMP_Basis!$C$23:$C$35,0),MATCH(LMP_BY_NODE!$A39,DA_LMP_Basis!$C$23:$AF$23,0)))</f>
        <v>57.421291141140522</v>
      </c>
      <c r="AK39" s="30">
        <f>ENERGY_PRICING!AM$19*(1+INDEX(DA_LMP_Basis!$C$23:$AF$35,MATCH(LMP_BY_NODE!AK$1,DA_LMP_Basis!$C$23:$C$35,0),MATCH(LMP_BY_NODE!$A39,DA_LMP_Basis!$C$23:$AF$23,0)))</f>
        <v>120.03670875515046</v>
      </c>
      <c r="AL39" s="30">
        <f>ENERGY_PRICING!AN$19*(1+INDEX(DA_LMP_Basis!$C$23:$AF$35,MATCH(LMP_BY_NODE!AL$1,DA_LMP_Basis!$C$23:$C$35,0),MATCH(LMP_BY_NODE!$A39,DA_LMP_Basis!$C$23:$AF$23,0)))</f>
        <v>197.11677045757611</v>
      </c>
      <c r="AM39" s="30">
        <f>ENERGY_PRICING!AO$19*(1+INDEX(DA_LMP_Basis!$C$23:$AF$35,MATCH(LMP_BY_NODE!AM$1,DA_LMP_Basis!$C$23:$C$35,0),MATCH(LMP_BY_NODE!$A39,DA_LMP_Basis!$C$23:$AF$23,0)))</f>
        <v>181.15185540421243</v>
      </c>
      <c r="AN39" s="30">
        <f>ENERGY_PRICING!AP$19*(1+INDEX(DA_LMP_Basis!$C$23:$AF$35,MATCH(LMP_BY_NODE!AN$1,DA_LMP_Basis!$C$23:$C$35,0),MATCH(LMP_BY_NODE!$A39,DA_LMP_Basis!$C$23:$AF$23,0)))</f>
        <v>128.82073942283913</v>
      </c>
      <c r="AO39" s="30">
        <f>ENERGY_PRICING!AQ$19*(1+INDEX(DA_LMP_Basis!$C$23:$AF$35,MATCH(LMP_BY_NODE!AO$1,DA_LMP_Basis!$C$23:$C$35,0),MATCH(LMP_BY_NODE!$A39,DA_LMP_Basis!$C$23:$AF$23,0)))</f>
        <v>100.16945396700613</v>
      </c>
      <c r="AP39" s="30">
        <f>ENERGY_PRICING!AR$19*(1+INDEX(DA_LMP_Basis!$C$23:$AF$35,MATCH(LMP_BY_NODE!AP$1,DA_LMP_Basis!$C$23:$C$35,0),MATCH(LMP_BY_NODE!$A39,DA_LMP_Basis!$C$23:$AF$23,0)))</f>
        <v>76.039927043608003</v>
      </c>
      <c r="AQ39" s="30">
        <f>ENERGY_PRICING!AS$19*(1+INDEX(DA_LMP_Basis!$C$23:$AF$35,MATCH(LMP_BY_NODE!AQ$1,DA_LMP_Basis!$C$23:$C$35,0),MATCH(LMP_BY_NODE!$A39,DA_LMP_Basis!$C$23:$AF$23,0)))</f>
        <v>40.484948247988456</v>
      </c>
      <c r="AR39" s="30">
        <f>ENERGY_PRICING!AT$19*(1+INDEX(DA_LMP_Basis!$C$23:$AF$35,MATCH(LMP_BY_NODE!AR$1,DA_LMP_Basis!$C$23:$C$35,0),MATCH(LMP_BY_NODE!$A39,DA_LMP_Basis!$C$23:$AF$23,0)))</f>
        <v>42.0773382515072</v>
      </c>
      <c r="AS39" s="30">
        <f>ENERGY_PRICING!AU$19*(1+INDEX(DA_LMP_Basis!$C$23:$AF$35,MATCH(LMP_BY_NODE!AS$1,DA_LMP_Basis!$C$23:$C$35,0),MATCH(LMP_BY_NODE!$A39,DA_LMP_Basis!$C$23:$AF$23,0)))</f>
        <v>71.165932419260344</v>
      </c>
      <c r="AT39" s="30">
        <f>ENERGY_PRICING!AV$19*(1+INDEX(DA_LMP_Basis!$C$23:$AF$35,MATCH(LMP_BY_NODE!AT$1,DA_LMP_Basis!$C$23:$C$35,0),MATCH(LMP_BY_NODE!$A39,DA_LMP_Basis!$C$23:$AF$23,0)))</f>
        <v>70.226124719034942</v>
      </c>
      <c r="AU39" s="30">
        <f>ENERGY_PRICING!AW$19*(1+INDEX(DA_LMP_Basis!$C$23:$AF$35,MATCH(LMP_BY_NODE!AU$1,DA_LMP_Basis!$C$23:$C$35,0),MATCH(LMP_BY_NODE!$A39,DA_LMP_Basis!$C$23:$AF$23,0)))</f>
        <v>48.28777378566047</v>
      </c>
      <c r="AV39" s="30">
        <f>ENERGY_PRICING!AX$19*(1+INDEX(DA_LMP_Basis!$C$23:$AF$35,MATCH(LMP_BY_NODE!AV$1,DA_LMP_Basis!$C$23:$C$35,0),MATCH(LMP_BY_NODE!$A39,DA_LMP_Basis!$C$23:$AF$23,0)))</f>
        <v>48.604555664891301</v>
      </c>
      <c r="AW39" s="30">
        <f>ENERGY_PRICING!AY$19*(1+INDEX(DA_LMP_Basis!$C$23:$AF$35,MATCH(LMP_BY_NODE!AW$1,DA_LMP_Basis!$C$23:$C$35,0),MATCH(LMP_BY_NODE!$A39,DA_LMP_Basis!$C$23:$AF$23,0)))</f>
        <v>89.704738441955143</v>
      </c>
      <c r="AX39" s="30">
        <f>ENERGY_PRICING!AZ$19*(1+INDEX(DA_LMP_Basis!$C$23:$AF$35,MATCH(LMP_BY_NODE!AX$1,DA_LMP_Basis!$C$23:$C$35,0),MATCH(LMP_BY_NODE!$A39,DA_LMP_Basis!$C$23:$AF$23,0)))</f>
        <v>135.99645211621569</v>
      </c>
      <c r="AY39" s="30">
        <f>ENERGY_PRICING!BA$19*(1+INDEX(DA_LMP_Basis!$C$23:$AF$35,MATCH(LMP_BY_NODE!AY$1,DA_LMP_Basis!$C$23:$C$35,0),MATCH(LMP_BY_NODE!$A39,DA_LMP_Basis!$C$23:$AF$23,0)))</f>
        <v>177.9627646297094</v>
      </c>
      <c r="AZ39" s="30">
        <f>ENERGY_PRICING!BB$19*(1+INDEX(DA_LMP_Basis!$C$23:$AF$35,MATCH(LMP_BY_NODE!AZ$1,DA_LMP_Basis!$C$23:$C$35,0),MATCH(LMP_BY_NODE!$A39,DA_LMP_Basis!$C$23:$AF$23,0)))</f>
        <v>126.55291262779279</v>
      </c>
      <c r="BA39" s="30">
        <f>ENERGY_PRICING!BC$19*(1+INDEX(DA_LMP_Basis!$C$23:$AF$35,MATCH(LMP_BY_NODE!BA$1,DA_LMP_Basis!$C$23:$C$35,0),MATCH(LMP_BY_NODE!$A39,DA_LMP_Basis!$C$23:$AF$23,0)))</f>
        <v>96.326464055122798</v>
      </c>
      <c r="BB39" s="30">
        <f>ENERGY_PRICING!BD$19*(1+INDEX(DA_LMP_Basis!$C$23:$AF$35,MATCH(LMP_BY_NODE!BB$1,DA_LMP_Basis!$C$23:$C$35,0),MATCH(LMP_BY_NODE!$A39,DA_LMP_Basis!$C$23:$AF$23,0)))</f>
        <v>69.058697286377708</v>
      </c>
      <c r="BC39" s="30">
        <f>ENERGY_PRICING!BE$19*(1+INDEX(DA_LMP_Basis!$C$23:$AF$35,MATCH(LMP_BY_NODE!BC$1,DA_LMP_Basis!$C$23:$C$35,0),MATCH(LMP_BY_NODE!$A39,DA_LMP_Basis!$C$23:$AF$23,0)))</f>
        <v>36.768022990199896</v>
      </c>
      <c r="BD39" s="30">
        <f>ENERGY_PRICING!BF$19*(1+INDEX(DA_LMP_Basis!$C$23:$AF$35,MATCH(LMP_BY_NODE!BD$1,DA_LMP_Basis!$C$23:$C$35,0),MATCH(LMP_BY_NODE!$A39,DA_LMP_Basis!$C$23:$AF$23,0)))</f>
        <v>38.21421558257034</v>
      </c>
      <c r="BE39" s="30">
        <f>ENERGY_PRICING!BG$19*(1+INDEX(DA_LMP_Basis!$C$23:$AF$35,MATCH(LMP_BY_NODE!BE$1,DA_LMP_Basis!$C$23:$C$35,0),MATCH(LMP_BY_NODE!$A39,DA_LMP_Basis!$C$23:$AF$23,0)))</f>
        <v>64.632184368430984</v>
      </c>
      <c r="BF39" s="30">
        <f>ENERGY_PRICING!BH$19*(1+INDEX(DA_LMP_Basis!$C$23:$AF$35,MATCH(LMP_BY_NODE!BF$1,DA_LMP_Basis!$C$23:$C$35,0),MATCH(LMP_BY_NODE!$A39,DA_LMP_Basis!$C$23:$AF$23,0)))</f>
        <v>63.778660463285057</v>
      </c>
      <c r="BG39" s="30">
        <f>ENERGY_PRICING!BI$19*(1+INDEX(DA_LMP_Basis!$C$23:$AF$35,MATCH(LMP_BY_NODE!BG$1,DA_LMP_Basis!$C$23:$C$35,0),MATCH(LMP_BY_NODE!$A39,DA_LMP_Basis!$C$23:$AF$23,0)))</f>
        <v>43.854470699118444</v>
      </c>
      <c r="BH39" s="30">
        <f>ENERGY_PRICING!BJ$19*(1+INDEX(DA_LMP_Basis!$C$23:$AF$35,MATCH(LMP_BY_NODE!BH$1,DA_LMP_Basis!$C$23:$C$35,0),MATCH(LMP_BY_NODE!$A39,DA_LMP_Basis!$C$23:$AF$23,0)))</f>
        <v>44.142168817122503</v>
      </c>
      <c r="BI39" s="30">
        <f>ENERGY_PRICING!BK$19*(1+INDEX(DA_LMP_Basis!$C$23:$AF$35,MATCH(LMP_BY_NODE!BI$1,DA_LMP_Basis!$C$23:$C$35,0),MATCH(LMP_BY_NODE!$A39,DA_LMP_Basis!$C$23:$AF$23,0)))</f>
        <v>86.932037848760913</v>
      </c>
      <c r="BJ39" s="30">
        <f>ENERGY_PRICING!BL$19*(1+INDEX(DA_LMP_Basis!$C$23:$AF$35,MATCH(LMP_BY_NODE!BJ$1,DA_LMP_Basis!$C$23:$C$35,0),MATCH(LMP_BY_NODE!$A39,DA_LMP_Basis!$C$23:$AF$23,0)))</f>
        <v>132.04864658227407</v>
      </c>
      <c r="BK39" s="30">
        <f>ENERGY_PRICING!BM$19*(1+INDEX(DA_LMP_Basis!$C$23:$AF$35,MATCH(LMP_BY_NODE!BK$1,DA_LMP_Basis!$C$23:$C$35,0),MATCH(LMP_BY_NODE!$A39,DA_LMP_Basis!$C$23:$AF$23,0)))</f>
        <v>176.99192691250025</v>
      </c>
      <c r="BL39" s="30">
        <f>ENERGY_PRICING!BN$19*(1+INDEX(DA_LMP_Basis!$C$23:$AF$35,MATCH(LMP_BY_NODE!BL$1,DA_LMP_Basis!$C$23:$C$35,0),MATCH(LMP_BY_NODE!$A39,DA_LMP_Basis!$C$23:$AF$23,0)))</f>
        <v>125.86253033879331</v>
      </c>
      <c r="BM39" s="30">
        <f>ENERGY_PRICING!BO$19*(1+INDEX(DA_LMP_Basis!$C$23:$AF$35,MATCH(LMP_BY_NODE!BM$1,DA_LMP_Basis!$C$23:$C$35,0),MATCH(LMP_BY_NODE!$A39,DA_LMP_Basis!$C$23:$AF$23,0)))</f>
        <v>95.15656334764229</v>
      </c>
      <c r="BN39" s="30">
        <f>ENERGY_PRICING!BP$19*(1+INDEX(DA_LMP_Basis!$C$23:$AF$35,MATCH(LMP_BY_NODE!BN$1,DA_LMP_Basis!$C$23:$C$35,0),MATCH(LMP_BY_NODE!$A39,DA_LMP_Basis!$C$23:$AF$23,0)))</f>
        <v>66.933439135995201</v>
      </c>
      <c r="BO39" s="30">
        <f>ENERGY_PRICING!BQ$19*(1+INDEX(DA_LMP_Basis!$C$23:$AF$35,MATCH(LMP_BY_NODE!BO$1,DA_LMP_Basis!$C$23:$C$35,0),MATCH(LMP_BY_NODE!$A39,DA_LMP_Basis!$C$23:$AF$23,0)))</f>
        <v>35.636499465953115</v>
      </c>
      <c r="BP39" s="30">
        <f>ENERGY_PRICING!BR$19*(1+INDEX(DA_LMP_Basis!$C$23:$AF$35,MATCH(LMP_BY_NODE!BP$1,DA_LMP_Basis!$C$23:$C$35,0),MATCH(LMP_BY_NODE!$A39,DA_LMP_Basis!$C$23:$AF$23,0)))</f>
        <v>37.038185968363415</v>
      </c>
      <c r="BQ39" s="30">
        <f>ENERGY_PRICING!BS$19*(1+INDEX(DA_LMP_Basis!$C$23:$AF$35,MATCH(LMP_BY_NODE!BQ$1,DA_LMP_Basis!$C$23:$C$35,0),MATCH(LMP_BY_NODE!$A39,DA_LMP_Basis!$C$23:$AF$23,0)))</f>
        <v>62.643150662272035</v>
      </c>
      <c r="BR39" s="30">
        <f>ENERGY_PRICING!BT$19*(1+INDEX(DA_LMP_Basis!$C$23:$AF$35,MATCH(LMP_BY_NODE!BR$1,DA_LMP_Basis!$C$23:$C$35,0),MATCH(LMP_BY_NODE!$A39,DA_LMP_Basis!$C$23:$AF$23,0)))</f>
        <v>61.815893667844605</v>
      </c>
      <c r="BS39" s="30">
        <f>ENERGY_PRICING!BU$19*(1+INDEX(DA_LMP_Basis!$C$23:$AF$35,MATCH(LMP_BY_NODE!BS$1,DA_LMP_Basis!$C$23:$C$35,0),MATCH(LMP_BY_NODE!$A39,DA_LMP_Basis!$C$23:$AF$23,0)))</f>
        <v>42.504864133307976</v>
      </c>
      <c r="BT39" s="30">
        <f>ENERGY_PRICING!BV$19*(1+INDEX(DA_LMP_Basis!$C$23:$AF$35,MATCH(LMP_BY_NODE!BT$1,DA_LMP_Basis!$C$23:$C$35,0),MATCH(LMP_BY_NODE!$A39,DA_LMP_Basis!$C$23:$AF$23,0)))</f>
        <v>42.783708438625673</v>
      </c>
      <c r="BU39" s="30">
        <f>ENERGY_PRICING!BW$19*(1+INDEX(DA_LMP_Basis!$C$23:$AF$35,MATCH(LMP_BY_NODE!BU$1,DA_LMP_Basis!$C$23:$C$35,0),MATCH(LMP_BY_NODE!$A39,DA_LMP_Basis!$C$23:$AF$23,0)))</f>
        <v>86.087959550356047</v>
      </c>
      <c r="BV39" s="30">
        <f>ENERGY_PRICING!BX$19*(1+INDEX(DA_LMP_Basis!$C$23:$AF$35,MATCH(LMP_BY_NODE!BV$1,DA_LMP_Basis!$C$23:$C$35,0),MATCH(LMP_BY_NODE!$A39,DA_LMP_Basis!$C$23:$AF$23,0)))</f>
        <v>130.84683741986325</v>
      </c>
      <c r="BW39" s="30">
        <f>ENERGY_PRICING!BY$19*(1+INDEX(DA_LMP_Basis!$C$23:$AF$35,MATCH(LMP_BY_NODE!BW$1,DA_LMP_Basis!$C$23:$C$35,0),MATCH(LMP_BY_NODE!$A39,DA_LMP_Basis!$C$23:$AF$23,0)))</f>
        <v>176.59226351416538</v>
      </c>
      <c r="BX39" s="30">
        <f>ENERGY_PRICING!BZ$19*(1+INDEX(DA_LMP_Basis!$C$23:$AF$35,MATCH(LMP_BY_NODE!BX$1,DA_LMP_Basis!$C$23:$C$35,0),MATCH(LMP_BY_NODE!$A39,DA_LMP_Basis!$C$23:$AF$23,0)))</f>
        <v>125.57832163235271</v>
      </c>
      <c r="BY39" s="30">
        <f>ENERGY_PRICING!CA$19*(1+INDEX(DA_LMP_Basis!$C$23:$AF$35,MATCH(LMP_BY_NODE!BY$1,DA_LMP_Basis!$C$23:$C$35,0),MATCH(LMP_BY_NODE!$A39,DA_LMP_Basis!$C$23:$AF$23,0)))</f>
        <v>94.674951967925693</v>
      </c>
      <c r="BZ39" s="30">
        <f>ENERGY_PRICING!CB$19*(1+INDEX(DA_LMP_Basis!$C$23:$AF$35,MATCH(LMP_BY_NODE!BZ$1,DA_LMP_Basis!$C$23:$C$35,0),MATCH(LMP_BY_NODE!$A39,DA_LMP_Basis!$C$23:$AF$23,0)))</f>
        <v>66.058537100707113</v>
      </c>
      <c r="CA39" s="30">
        <f>ENERGY_PRICING!CC$19*(1+INDEX(DA_LMP_Basis!$C$23:$AF$35,MATCH(LMP_BY_NODE!CA$1,DA_LMP_Basis!$C$23:$C$35,0),MATCH(LMP_BY_NODE!$A39,DA_LMP_Basis!$C$23:$AF$23,0)))</f>
        <v>35.170686767311452</v>
      </c>
      <c r="CB39" s="30">
        <f>ENERGY_PRICING!CD$19*(1+INDEX(DA_LMP_Basis!$C$23:$AF$35,MATCH(LMP_BY_NODE!CB$1,DA_LMP_Basis!$C$23:$C$35,0),MATCH(LMP_BY_NODE!$A39,DA_LMP_Basis!$C$23:$AF$23,0)))</f>
        <v>36.554051510230167</v>
      </c>
      <c r="CC39" s="30">
        <f>ENERGY_PRICING!CE$19*(1+INDEX(DA_LMP_Basis!$C$23:$AF$35,MATCH(LMP_BY_NODE!CC$1,DA_LMP_Basis!$C$23:$C$35,0),MATCH(LMP_BY_NODE!$A39,DA_LMP_Basis!$C$23:$AF$23,0)))</f>
        <v>61.824327952446474</v>
      </c>
      <c r="CD39" s="30">
        <f>ENERGY_PRICING!CF$19*(1+INDEX(DA_LMP_Basis!$C$23:$AF$35,MATCH(LMP_BY_NODE!CD$1,DA_LMP_Basis!$C$23:$C$35,0),MATCH(LMP_BY_NODE!$A39,DA_LMP_Basis!$C$23:$AF$23,0)))</f>
        <v>61.007884220231084</v>
      </c>
      <c r="CE39" s="30">
        <f>ENERGY_PRICING!CG$19*(1+INDEX(DA_LMP_Basis!$C$23:$AF$35,MATCH(LMP_BY_NODE!CE$1,DA_LMP_Basis!$C$23:$C$35,0),MATCH(LMP_BY_NODE!$A39,DA_LMP_Basis!$C$23:$AF$23,0)))</f>
        <v>41.949273495505594</v>
      </c>
      <c r="CF39" s="30">
        <f>ENERGY_PRICING!CH$19*(1+INDEX(DA_LMP_Basis!$C$23:$AF$35,MATCH(LMP_BY_NODE!CF$1,DA_LMP_Basis!$C$23:$C$35,0),MATCH(LMP_BY_NODE!$A39,DA_LMP_Basis!$C$23:$AF$23,0)))</f>
        <v>42.224472964200523</v>
      </c>
      <c r="CG39" s="30">
        <f>ENERGY_PRICING!CI$19*(1+INDEX(DA_LMP_Basis!$C$23:$AF$35,MATCH(LMP_BY_NODE!CG$1,DA_LMP_Basis!$C$23:$C$35,0),MATCH(LMP_BY_NODE!$A39,DA_LMP_Basis!$C$23:$AF$23,0)))</f>
        <v>85.740479023774355</v>
      </c>
      <c r="CH39" s="30">
        <f>ENERGY_PRICING!CJ$19*(1+INDEX(DA_LMP_Basis!$C$23:$AF$35,MATCH(LMP_BY_NODE!CH$1,DA_LMP_Basis!$C$23:$C$35,0),MATCH(LMP_BY_NODE!$A39,DA_LMP_Basis!$C$23:$AF$23,0)))</f>
        <v>130.35209033135925</v>
      </c>
      <c r="CI39" s="30">
        <f>ENERGY_PRICING!CK$19*(1+INDEX(DA_LMP_Basis!$C$23:$AF$35,MATCH(LMP_BY_NODE!CI$1,DA_LMP_Basis!$C$23:$C$35,0),MATCH(LMP_BY_NODE!$A39,DA_LMP_Basis!$C$23:$AF$23,0)))</f>
        <v>178.08994969974677</v>
      </c>
      <c r="CJ39" s="30">
        <f>ENERGY_PRICING!CL$19*(1+INDEX(DA_LMP_Basis!$C$23:$AF$35,MATCH(LMP_BY_NODE!CJ$1,DA_LMP_Basis!$C$23:$C$35,0),MATCH(LMP_BY_NODE!$A39,DA_LMP_Basis!$C$23:$AF$23,0)))</f>
        <v>126.64335649727015</v>
      </c>
      <c r="CK39" s="30">
        <f>ENERGY_PRICING!CM$19*(1+INDEX(DA_LMP_Basis!$C$23:$AF$35,MATCH(LMP_BY_NODE!CK$1,DA_LMP_Basis!$C$23:$C$35,0),MATCH(LMP_BY_NODE!$A39,DA_LMP_Basis!$C$23:$AF$23,0)))</f>
        <v>96.4797274695742</v>
      </c>
      <c r="CL39" s="30">
        <f>ENERGY_PRICING!CN$19*(1+INDEX(DA_LMP_Basis!$C$23:$AF$35,MATCH(LMP_BY_NODE!CL$1,DA_LMP_Basis!$C$23:$C$35,0),MATCH(LMP_BY_NODE!$A39,DA_LMP_Basis!$C$23:$AF$23,0)))</f>
        <v>69.337117769958496</v>
      </c>
      <c r="CM39" s="30">
        <f>ENERGY_PRICING!CO$19*(1+INDEX(DA_LMP_Basis!$C$23:$AF$35,MATCH(LMP_BY_NODE!CM$1,DA_LMP_Basis!$C$23:$C$35,0),MATCH(LMP_BY_NODE!$A39,DA_LMP_Basis!$C$23:$AF$23,0)))</f>
        <v>36.916258782989182</v>
      </c>
      <c r="CN39" s="30">
        <f>ENERGY_PRICING!CP$19*(1+INDEX(DA_LMP_Basis!$C$23:$AF$35,MATCH(LMP_BY_NODE!CN$1,DA_LMP_Basis!$C$23:$C$35,0),MATCH(LMP_BY_NODE!$A39,DA_LMP_Basis!$C$23:$AF$23,0)))</f>
        <v>38.368281917445429</v>
      </c>
      <c r="CO39" s="30">
        <f>ENERGY_PRICING!CQ$19*(1+INDEX(DA_LMP_Basis!$C$23:$AF$35,MATCH(LMP_BY_NODE!CO$1,DA_LMP_Basis!$C$23:$C$35,0),MATCH(LMP_BY_NODE!$A39,DA_LMP_Basis!$C$23:$AF$23,0)))</f>
        <v>64.892758702060817</v>
      </c>
      <c r="CP39" s="30">
        <f>ENERGY_PRICING!CR$19*(1+INDEX(DA_LMP_Basis!$C$23:$AF$35,MATCH(LMP_BY_NODE!CP$1,DA_LMP_Basis!$C$23:$C$35,0),MATCH(LMP_BY_NODE!$A39,DA_LMP_Basis!$C$23:$AF$23,0)))</f>
        <v>64.0357936874275</v>
      </c>
      <c r="CQ39" s="30">
        <f>ENERGY_PRICING!CS$19*(1+INDEX(DA_LMP_Basis!$C$23:$AF$35,MATCH(LMP_BY_NODE!CQ$1,DA_LMP_Basis!$C$23:$C$35,0),MATCH(LMP_BY_NODE!$A39,DA_LMP_Basis!$C$23:$AF$23,0)))</f>
        <v>44.03127656744514</v>
      </c>
      <c r="CR39" s="30">
        <f>ENERGY_PRICING!CT$19*(1+INDEX(DA_LMP_Basis!$C$23:$AF$35,MATCH(LMP_BY_NODE!CR$1,DA_LMP_Basis!$C$23:$C$35,0),MATCH(LMP_BY_NODE!$A39,DA_LMP_Basis!$C$23:$AF$23,0)))</f>
        <v>44.320134583511098</v>
      </c>
      <c r="CS39" s="30">
        <f>ENERGY_PRICING!CU$19*(1+INDEX(DA_LMP_Basis!$C$23:$AF$35,MATCH(LMP_BY_NODE!CS$1,DA_LMP_Basis!$C$23:$C$35,0),MATCH(LMP_BY_NODE!$A39,DA_LMP_Basis!$C$23:$AF$23,0)))</f>
        <v>87.042616739132256</v>
      </c>
      <c r="CT39" s="30">
        <f>ENERGY_PRICING!CV$19*(1+INDEX(DA_LMP_Basis!$C$23:$AF$35,MATCH(LMP_BY_NODE!CT$1,DA_LMP_Basis!$C$23:$C$35,0),MATCH(LMP_BY_NODE!$A39,DA_LMP_Basis!$C$23:$AF$23,0)))</f>
        <v>132.20609017947194</v>
      </c>
      <c r="CU39" s="30">
        <f>ENERGY_PRICING!CW$19*(1+INDEX(DA_LMP_Basis!$C$23:$AF$35,MATCH(LMP_BY_NODE!CU$1,DA_LMP_Basis!$C$23:$C$35,0),MATCH(LMP_BY_NODE!$A39,DA_LMP_Basis!$C$23:$AF$23,0)))</f>
        <v>179.34810340932378</v>
      </c>
      <c r="CV39" s="30">
        <f>ENERGY_PRICING!CX$19*(1+INDEX(DA_LMP_Basis!$C$23:$AF$35,MATCH(LMP_BY_NODE!CV$1,DA_LMP_Basis!$C$23:$C$35,0),MATCH(LMP_BY_NODE!$A39,DA_LMP_Basis!$C$23:$AF$23,0)))</f>
        <v>127.53805498552825</v>
      </c>
      <c r="CW39" s="30">
        <f>ENERGY_PRICING!CY$19*(1+INDEX(DA_LMP_Basis!$C$23:$AF$35,MATCH(LMP_BY_NODE!CW$1,DA_LMP_Basis!$C$23:$C$35,0),MATCH(LMP_BY_NODE!$A39,DA_LMP_Basis!$C$23:$AF$23,0)))</f>
        <v>97.995856158089367</v>
      </c>
      <c r="CX39" s="30">
        <f>ENERGY_PRICING!CZ$19*(1+INDEX(DA_LMP_Basis!$C$23:$AF$35,MATCH(LMP_BY_NODE!CX$1,DA_LMP_Basis!$C$23:$C$35,0),MATCH(LMP_BY_NODE!$A39,DA_LMP_Basis!$C$23:$AF$23,0)))</f>
        <v>72.091338561255284</v>
      </c>
      <c r="CY39" s="30">
        <f>ENERGY_PRICING!DA$19*(1+INDEX(DA_LMP_Basis!$C$23:$AF$35,MATCH(LMP_BY_NODE!CY$1,DA_LMP_Basis!$C$23:$C$35,0),MATCH(LMP_BY_NODE!$A39,DA_LMP_Basis!$C$23:$AF$23,0)))</f>
        <v>38.382652696481983</v>
      </c>
      <c r="CZ39" s="30">
        <f>ENERGY_PRICING!DB$19*(1+INDEX(DA_LMP_Basis!$C$23:$AF$35,MATCH(LMP_BY_NODE!CZ$1,DA_LMP_Basis!$C$23:$C$35,0),MATCH(LMP_BY_NODE!$A39,DA_LMP_Basis!$C$23:$AF$23,0)))</f>
        <v>39.892353340978829</v>
      </c>
      <c r="DA39" s="30">
        <f>ENERGY_PRICING!DC$19*(1+INDEX(DA_LMP_Basis!$C$23:$AF$35,MATCH(LMP_BY_NODE!DA$1,DA_LMP_Basis!$C$23:$C$35,0),MATCH(LMP_BY_NODE!$A39,DA_LMP_Basis!$C$23:$AF$23,0)))</f>
        <v>67.470439906156926</v>
      </c>
      <c r="DB39" s="30">
        <f>ENERGY_PRICING!DD$19*(1+INDEX(DA_LMP_Basis!$C$23:$AF$35,MATCH(LMP_BY_NODE!DB$1,DA_LMP_Basis!$C$23:$C$35,0),MATCH(LMP_BY_NODE!$A39,DA_LMP_Basis!$C$23:$AF$23,0)))</f>
        <v>66.579434381380864</v>
      </c>
      <c r="DC39" s="30">
        <f>ENERGY_PRICING!DE$19*(1+INDEX(DA_LMP_Basis!$C$23:$AF$35,MATCH(LMP_BY_NODE!DC$1,DA_LMP_Basis!$C$23:$C$35,0),MATCH(LMP_BY_NODE!$A39,DA_LMP_Basis!$C$23:$AF$23,0)))</f>
        <v>45.780294428149162</v>
      </c>
      <c r="DD39" s="30">
        <f>ENERGY_PRICING!DF$19*(1+INDEX(DA_LMP_Basis!$C$23:$AF$35,MATCH(LMP_BY_NODE!DD$1,DA_LMP_Basis!$C$23:$C$35,0),MATCH(LMP_BY_NODE!$A39,DA_LMP_Basis!$C$23:$AF$23,0)))</f>
        <v>46.080626511484851</v>
      </c>
      <c r="DE39" s="30">
        <f>ENERGY_PRICING!DG$19*(1+INDEX(DA_LMP_Basis!$C$23:$AF$35,MATCH(LMP_BY_NODE!DE$1,DA_LMP_Basis!$C$23:$C$35,0),MATCH(LMP_BY_NODE!$A39,DA_LMP_Basis!$C$23:$AF$23,0)))</f>
        <v>88.136497027760115</v>
      </c>
      <c r="DF39" s="30">
        <f>ENERGY_PRICING!DH$19*(1+INDEX(DA_LMP_Basis!$C$23:$AF$35,MATCH(LMP_BY_NODE!DF$1,DA_LMP_Basis!$C$23:$C$35,0),MATCH(LMP_BY_NODE!$A39,DA_LMP_Basis!$C$23:$AF$23,0)))</f>
        <v>133.76357051741917</v>
      </c>
      <c r="DG39" s="30">
        <f>ENERGY_PRICING!DI$19*(1+INDEX(DA_LMP_Basis!$C$23:$AF$35,MATCH(LMP_BY_NODE!DG$1,DA_LMP_Basis!$C$23:$C$35,0),MATCH(LMP_BY_NODE!$A39,DA_LMP_Basis!$C$23:$AF$23,0)))</f>
        <v>181.27626899465466</v>
      </c>
      <c r="DH39" s="30">
        <f>ENERGY_PRICING!DJ$19*(1+INDEX(DA_LMP_Basis!$C$23:$AF$35,MATCH(LMP_BY_NODE!DH$1,DA_LMP_Basis!$C$23:$C$35,0),MATCH(LMP_BY_NODE!$A39,DA_LMP_Basis!$C$23:$AF$23,0)))</f>
        <v>128.90921243725711</v>
      </c>
      <c r="DI39" s="30">
        <f>ENERGY_PRICING!DK$19*(1+INDEX(DA_LMP_Basis!$C$23:$AF$35,MATCH(LMP_BY_NODE!DI$1,DA_LMP_Basis!$C$23:$C$35,0),MATCH(LMP_BY_NODE!$A39,DA_LMP_Basis!$C$23:$AF$23,0)))</f>
        <v>100.31937763076425</v>
      </c>
      <c r="DJ39" s="30">
        <f>ENERGY_PRICING!DL$19*(1+INDEX(DA_LMP_Basis!$C$23:$AF$35,MATCH(LMP_BY_NODE!DJ$1,DA_LMP_Basis!$C$23:$C$35,0),MATCH(LMP_BY_NODE!$A39,DA_LMP_Basis!$C$23:$AF$23,0)))</f>
        <v>76.312280488904506</v>
      </c>
      <c r="DK39" s="30">
        <f>ENERGY_PRICING!DM$19*(1+INDEX(DA_LMP_Basis!$C$23:$AF$35,MATCH(LMP_BY_NODE!DK$1,DA_LMP_Basis!$C$23:$C$35,0),MATCH(LMP_BY_NODE!$A39,DA_LMP_Basis!$C$23:$AF$23,0)))</f>
        <v>40.629953846582289</v>
      </c>
      <c r="DL39" s="30">
        <f>ENERGY_PRICING!DN$19*(1+INDEX(DA_LMP_Basis!$C$23:$AF$35,MATCH(LMP_BY_NODE!DL$1,DA_LMP_Basis!$C$23:$C$35,0),MATCH(LMP_BY_NODE!$A39,DA_LMP_Basis!$C$23:$AF$23,0)))</f>
        <v>42.228047339314863</v>
      </c>
      <c r="DM39" s="30">
        <f>ENERGY_PRICING!DO$19*(1+INDEX(DA_LMP_Basis!$C$23:$AF$35,MATCH(LMP_BY_NODE!DM$1,DA_LMP_Basis!$C$23:$C$35,0),MATCH(LMP_BY_NODE!$A39,DA_LMP_Basis!$C$23:$AF$23,0)))</f>
        <v>71.420828598618954</v>
      </c>
      <c r="DN39" s="30">
        <f>ENERGY_PRICING!DP$19*(1+INDEX(DA_LMP_Basis!$C$23:$AF$35,MATCH(LMP_BY_NODE!DN$1,DA_LMP_Basis!$C$23:$C$35,0),MATCH(LMP_BY_NODE!$A39,DA_LMP_Basis!$C$23:$AF$23,0)))</f>
        <v>70.477654773845259</v>
      </c>
      <c r="DO39" s="30">
        <f>ENERGY_PRICING!DQ$19*(1+INDEX(DA_LMP_Basis!$C$23:$AF$35,MATCH(LMP_BY_NODE!DO$1,DA_LMP_Basis!$C$23:$C$35,0),MATCH(LMP_BY_NODE!$A39,DA_LMP_Basis!$C$23:$AF$23,0)))</f>
        <v>48.460726891581785</v>
      </c>
      <c r="DP39" s="30">
        <f>ENERGY_PRICING!DR$19*(1+INDEX(DA_LMP_Basis!$C$23:$AF$35,MATCH(LMP_BY_NODE!DP$1,DA_LMP_Basis!$C$23:$C$35,0),MATCH(LMP_BY_NODE!$A39,DA_LMP_Basis!$C$23:$AF$23,0)))</f>
        <v>48.77864339362948</v>
      </c>
      <c r="DQ39" s="30">
        <f>ENERGY_PRICING!DS$19*(1+INDEX(DA_LMP_Basis!$C$23:$AF$35,MATCH(LMP_BY_NODE!DQ$1,DA_LMP_Basis!$C$23:$C$35,0),MATCH(LMP_BY_NODE!$A39,DA_LMP_Basis!$C$23:$AF$23,0)))</f>
        <v>89.812907716652049</v>
      </c>
      <c r="DR39" s="30">
        <f>ENERGY_PRICING!DT$19*(1+INDEX(DA_LMP_Basis!$C$23:$AF$35,MATCH(LMP_BY_NODE!DR$1,DA_LMP_Basis!$C$23:$C$35,0),MATCH(LMP_BY_NODE!$A39,DA_LMP_Basis!$C$23:$AF$23,0)))</f>
        <v>136.15046487269544</v>
      </c>
      <c r="DS39" s="30">
        <f>ENERGY_PRICING!DU$19*(1+INDEX(DA_LMP_Basis!$C$23:$AF$35,MATCH(LMP_BY_NODE!DS$1,DA_LMP_Basis!$C$23:$C$35,0),MATCH(LMP_BY_NODE!$A39,DA_LMP_Basis!$C$23:$AF$23,0)))</f>
        <v>183.50171364047989</v>
      </c>
      <c r="DT39" s="30">
        <f>ENERGY_PRICING!DV$19*(1+INDEX(DA_LMP_Basis!$C$23:$AF$35,MATCH(LMP_BY_NODE!DT$1,DA_LMP_Basis!$C$23:$C$35,0),MATCH(LMP_BY_NODE!$A39,DA_LMP_Basis!$C$23:$AF$23,0)))</f>
        <v>130.49177102701105</v>
      </c>
      <c r="DU39" s="30">
        <f>ENERGY_PRICING!DW$19*(1+INDEX(DA_LMP_Basis!$C$23:$AF$35,MATCH(LMP_BY_NODE!DU$1,DA_LMP_Basis!$C$23:$C$35,0),MATCH(LMP_BY_NODE!$A39,DA_LMP_Basis!$C$23:$AF$23,0)))</f>
        <v>103.00113300497243</v>
      </c>
      <c r="DV39" s="30">
        <f>ENERGY_PRICING!DX$19*(1+INDEX(DA_LMP_Basis!$C$23:$AF$35,MATCH(LMP_BY_NODE!DV$1,DA_LMP_Basis!$C$23:$C$35,0),MATCH(LMP_BY_NODE!$A39,DA_LMP_Basis!$C$23:$AF$23,0)))</f>
        <v>81.183995182232806</v>
      </c>
      <c r="DW39" s="30">
        <f>ENERGY_PRICING!DY$19*(1+INDEX(DA_LMP_Basis!$C$23:$AF$35,MATCH(LMP_BY_NODE!DW$1,DA_LMP_Basis!$C$23:$C$35,0),MATCH(LMP_BY_NODE!$A39,DA_LMP_Basis!$C$23:$AF$23,0)))</f>
        <v>43.223737466669817</v>
      </c>
      <c r="DX39" s="30">
        <f>ENERGY_PRICING!DZ$19*(1+INDEX(DA_LMP_Basis!$C$23:$AF$35,MATCH(LMP_BY_NODE!DX$1,DA_LMP_Basis!$C$23:$C$35,0),MATCH(LMP_BY_NODE!$A39,DA_LMP_Basis!$C$23:$AF$23,0)))</f>
        <v>44.923851964409451</v>
      </c>
      <c r="DY39" s="30">
        <f>ENERGY_PRICING!EA$19*(1+INDEX(DA_LMP_Basis!$C$23:$AF$35,MATCH(LMP_BY_NODE!DY$1,DA_LMP_Basis!$C$23:$C$35,0),MATCH(LMP_BY_NODE!$A39,DA_LMP_Basis!$C$23:$AF$23,0)))</f>
        <v>75.980276932025319</v>
      </c>
      <c r="DZ39" s="30">
        <f>ENERGY_PRICING!EB$19*(1+INDEX(DA_LMP_Basis!$C$23:$AF$35,MATCH(LMP_BY_NODE!DZ$1,DA_LMP_Basis!$C$23:$C$35,0),MATCH(LMP_BY_NODE!$A39,DA_LMP_Basis!$C$23:$AF$23,0)))</f>
        <v>74.976891647823663</v>
      </c>
      <c r="EA39" s="30">
        <f>ENERGY_PRICING!EC$19*(1+INDEX(DA_LMP_Basis!$C$23:$AF$35,MATCH(LMP_BY_NODE!EA$1,DA_LMP_Basis!$C$23:$C$35,0),MATCH(LMP_BY_NODE!$A39,DA_LMP_Basis!$C$23:$AF$23,0)))</f>
        <v>51.55442077328167</v>
      </c>
      <c r="EB39" s="30">
        <f>ENERGY_PRICING!ED$19*(1+INDEX(DA_LMP_Basis!$C$23:$AF$35,MATCH(LMP_BY_NODE!EB$1,DA_LMP_Basis!$C$23:$C$35,0),MATCH(LMP_BY_NODE!$A39,DA_LMP_Basis!$C$23:$AF$23,0)))</f>
        <v>51.892632809473469</v>
      </c>
      <c r="EC39" s="30">
        <f>ENERGY_PRICING!EE$19*(1+INDEX(DA_LMP_Basis!$C$23:$AF$35,MATCH(LMP_BY_NODE!EC$1,DA_LMP_Basis!$C$23:$C$35,0),MATCH(LMP_BY_NODE!$A39,DA_LMP_Basis!$C$23:$AF$23,0)))</f>
        <v>91.747782615458348</v>
      </c>
      <c r="ED39" s="30">
        <f>ENERGY_PRICING!EF$19*(1+INDEX(DA_LMP_Basis!$C$23:$AF$35,MATCH(LMP_BY_NODE!ED$1,DA_LMP_Basis!$C$23:$C$35,0),MATCH(LMP_BY_NODE!$A39,DA_LMP_Basis!$C$23:$AF$23,0)))</f>
        <v>138.90536377946577</v>
      </c>
      <c r="EE39" s="30">
        <f>ENERGY_PRICING!EG$19*(1+INDEX(DA_LMP_Basis!$C$23:$AF$35,MATCH(LMP_BY_NODE!EE$1,DA_LMP_Basis!$C$23:$C$35,0),MATCH(LMP_BY_NODE!$A39,DA_LMP_Basis!$C$23:$AF$23,0)))</f>
        <v>184.57038191394392</v>
      </c>
      <c r="EF39" s="30">
        <f>ENERGY_PRICING!EH$19*(1+INDEX(DA_LMP_Basis!$C$23:$AF$35,MATCH(LMP_BY_NODE!EF$1,DA_LMP_Basis!$C$23:$C$35,0),MATCH(LMP_BY_NODE!$A39,DA_LMP_Basis!$C$23:$AF$23,0)))</f>
        <v>131.25172259846025</v>
      </c>
      <c r="EG39" s="30">
        <f>ENERGY_PRICING!EI$19*(1+INDEX(DA_LMP_Basis!$C$23:$AF$35,MATCH(LMP_BY_NODE!EG$1,DA_LMP_Basis!$C$23:$C$35,0),MATCH(LMP_BY_NODE!$A39,DA_LMP_Basis!$C$23:$AF$23,0)))</f>
        <v>104.28892369030098</v>
      </c>
      <c r="EH39" s="30">
        <f>ENERGY_PRICING!EJ$19*(1+INDEX(DA_LMP_Basis!$C$23:$AF$35,MATCH(LMP_BY_NODE!EH$1,DA_LMP_Basis!$C$23:$C$35,0),MATCH(LMP_BY_NODE!$A39,DA_LMP_Basis!$C$23:$AF$23,0)))</f>
        <v>83.523413931602832</v>
      </c>
      <c r="EI39" s="30">
        <f>ENERGY_PRICING!EK$19*(1+INDEX(DA_LMP_Basis!$C$23:$AF$35,MATCH(LMP_BY_NODE!EI$1,DA_LMP_Basis!$C$23:$C$35,0),MATCH(LMP_BY_NODE!$A39,DA_LMP_Basis!$C$23:$AF$23,0)))</f>
        <v>44.469283730073037</v>
      </c>
      <c r="EJ39" s="30">
        <f>ENERGY_PRICING!EL$19*(1+INDEX(DA_LMP_Basis!$C$23:$AF$35,MATCH(LMP_BY_NODE!EJ$1,DA_LMP_Basis!$C$23:$C$35,0),MATCH(LMP_BY_NODE!$A39,DA_LMP_Basis!$C$23:$AF$23,0)))</f>
        <v>46.218389161594132</v>
      </c>
      <c r="EK39" s="30">
        <f>ENERGY_PRICING!EM$19*(1+INDEX(DA_LMP_Basis!$C$23:$AF$35,MATCH(LMP_BY_NODE!EK$1,DA_LMP_Basis!$C$23:$C$35,0),MATCH(LMP_BY_NODE!$A39,DA_LMP_Basis!$C$23:$AF$23,0)))</f>
        <v>78.169744006639149</v>
      </c>
      <c r="EL39" s="30">
        <f>ENERGY_PRICING!EN$19*(1+INDEX(DA_LMP_Basis!$C$23:$AF$35,MATCH(LMP_BY_NODE!EL$1,DA_LMP_Basis!$C$23:$C$35,0),MATCH(LMP_BY_NODE!$A39,DA_LMP_Basis!$C$23:$AF$23,0)))</f>
        <v>77.137444915702133</v>
      </c>
      <c r="EM39" s="30">
        <f>ENERGY_PRICING!EO$19*(1+INDEX(DA_LMP_Basis!$C$23:$AF$35,MATCH(LMP_BY_NODE!EM$1,DA_LMP_Basis!$C$23:$C$35,0),MATCH(LMP_BY_NODE!$A39,DA_LMP_Basis!$C$23:$AF$23,0)))</f>
        <v>53.040026135511013</v>
      </c>
      <c r="EN39" s="30">
        <f>ENERGY_PRICING!EP$19*(1+INDEX(DA_LMP_Basis!$C$23:$AF$35,MATCH(LMP_BY_NODE!EN$1,DA_LMP_Basis!$C$23:$C$35,0),MATCH(LMP_BY_NODE!$A39,DA_LMP_Basis!$C$23:$AF$23,0)))</f>
        <v>53.387984176157929</v>
      </c>
      <c r="EO39" s="30">
        <f>ENERGY_PRICING!EQ$19*(1+INDEX(DA_LMP_Basis!$C$23:$AF$35,MATCH(LMP_BY_NODE!EO$1,DA_LMP_Basis!$C$23:$C$35,0),MATCH(LMP_BY_NODE!$A39,DA_LMP_Basis!$C$23:$AF$23,0)))</f>
        <v>92.676918022782516</v>
      </c>
      <c r="EP39" s="30">
        <f>ENERGY_PRICING!ER$19*(1+INDEX(DA_LMP_Basis!$C$23:$AF$35,MATCH(LMP_BY_NODE!EP$1,DA_LMP_Basis!$C$23:$C$35,0),MATCH(LMP_BY_NODE!$A39,DA_LMP_Basis!$C$23:$AF$23,0)))</f>
        <v>140.22827830973239</v>
      </c>
      <c r="EQ39" s="30">
        <f>ENERGY_PRICING!ES$19*(1+INDEX(DA_LMP_Basis!$C$23:$AF$35,MATCH(LMP_BY_NODE!EQ$1,DA_LMP_Basis!$C$23:$C$35,0),MATCH(LMP_BY_NODE!$A39,DA_LMP_Basis!$C$23:$AF$23,0)))</f>
        <v>186.25246506345559</v>
      </c>
      <c r="ER39" s="30">
        <f>ENERGY_PRICING!ET$19*(1+INDEX(DA_LMP_Basis!$C$23:$AF$35,MATCH(LMP_BY_NODE!ER$1,DA_LMP_Basis!$C$23:$C$35,0),MATCH(LMP_BY_NODE!$A39,DA_LMP_Basis!$C$23:$AF$23,0)))</f>
        <v>132.44788586494894</v>
      </c>
      <c r="ES39" s="30">
        <f>ENERGY_PRICING!EU$19*(1+INDEX(DA_LMP_Basis!$C$23:$AF$35,MATCH(LMP_BY_NODE!ES$1,DA_LMP_Basis!$C$23:$C$35,0),MATCH(LMP_BY_NODE!$A39,DA_LMP_Basis!$C$23:$AF$23,0)))</f>
        <v>106.31590536990829</v>
      </c>
      <c r="ET39" s="30">
        <f>ENERGY_PRICING!EV$19*(1+INDEX(DA_LMP_Basis!$C$23:$AF$35,MATCH(LMP_BY_NODE!ET$1,DA_LMP_Basis!$C$23:$C$35,0),MATCH(LMP_BY_NODE!$A39,DA_LMP_Basis!$C$23:$AF$23,0)))</f>
        <v>87.205657482458335</v>
      </c>
      <c r="EU39" s="30">
        <f>ENERGY_PRICING!EW$19*(1+INDEX(DA_LMP_Basis!$C$23:$AF$35,MATCH(LMP_BY_NODE!EU$1,DA_LMP_Basis!$C$23:$C$35,0),MATCH(LMP_BY_NODE!$A39,DA_LMP_Basis!$C$23:$AF$23,0)))</f>
        <v>46.42977271775159</v>
      </c>
      <c r="EV39" s="30">
        <f>ENERGY_PRICING!EX$19*(1+INDEX(DA_LMP_Basis!$C$23:$AF$35,MATCH(LMP_BY_NODE!EV$1,DA_LMP_Basis!$C$23:$C$35,0),MATCH(LMP_BY_NODE!$A39,DA_LMP_Basis!$C$23:$AF$23,0)))</f>
        <v>48.255989846362311</v>
      </c>
      <c r="EW39" s="30">
        <f>ENERGY_PRICING!EY$19*(1+INDEX(DA_LMP_Basis!$C$23:$AF$35,MATCH(LMP_BY_NODE!EW$1,DA_LMP_Basis!$C$23:$C$35,0),MATCH(LMP_BY_NODE!$A39,DA_LMP_Basis!$C$23:$AF$23,0)))</f>
        <v>81.615963721462876</v>
      </c>
      <c r="EX39" s="30">
        <f>ENERGY_PRICING!EZ$19*(1+INDEX(DA_LMP_Basis!$C$23:$AF$35,MATCH(LMP_BY_NODE!EX$1,DA_LMP_Basis!$C$23:$C$35,0),MATCH(LMP_BY_NODE!$A39,DA_LMP_Basis!$C$23:$AF$23,0)))</f>
        <v>80.538154318013142</v>
      </c>
      <c r="EY39" s="30">
        <f>ENERGY_PRICING!FA$19*(1+INDEX(DA_LMP_Basis!$C$23:$AF$35,MATCH(LMP_BY_NODE!EY$1,DA_LMP_Basis!$C$23:$C$35,0),MATCH(LMP_BY_NODE!$A39,DA_LMP_Basis!$C$23:$AF$23,0)))</f>
        <v>55.378367984595741</v>
      </c>
      <c r="EZ39" s="30">
        <f>ENERGY_PRICING!FB$19*(1+INDEX(DA_LMP_Basis!$C$23:$AF$35,MATCH(LMP_BY_NODE!EZ$1,DA_LMP_Basis!$C$23:$C$35,0),MATCH(LMP_BY_NODE!$A39,DA_LMP_Basis!$C$23:$AF$23,0)))</f>
        <v>55.741666229753321</v>
      </c>
      <c r="FA39" s="30">
        <f>ENERGY_PRICING!FC$19*(1+INDEX(DA_LMP_Basis!$C$23:$AF$35,MATCH(LMP_BY_NODE!FA$1,DA_LMP_Basis!$C$23:$C$35,0),MATCH(LMP_BY_NODE!$A39,DA_LMP_Basis!$C$23:$AF$23,0)))</f>
        <v>94.139376534073989</v>
      </c>
      <c r="FB39" s="30">
        <f>ENERGY_PRICING!FD$19*(1+INDEX(DA_LMP_Basis!$C$23:$AF$35,MATCH(LMP_BY_NODE!FB$1,DA_LMP_Basis!$C$23:$C$35,0),MATCH(LMP_BY_NODE!$A39,DA_LMP_Basis!$C$23:$AF$23,0)))</f>
        <v>142.31054489784071</v>
      </c>
      <c r="FC39" s="30">
        <f>ENERGY_PRICING!FE$19*(1+INDEX(DA_LMP_Basis!$C$23:$AF$35,MATCH(LMP_BY_NODE!FC$1,DA_LMP_Basis!$C$23:$C$35,0),MATCH(LMP_BY_NODE!$A39,DA_LMP_Basis!$C$23:$AF$23,0)))</f>
        <v>187.4743132814875</v>
      </c>
      <c r="FD39" s="30">
        <f>ENERGY_PRICING!FF$19*(1+INDEX(DA_LMP_Basis!$C$23:$AF$35,MATCH(LMP_BY_NODE!FD$1,DA_LMP_Basis!$C$23:$C$35,0),MATCH(LMP_BY_NODE!$A39,DA_LMP_Basis!$C$23:$AF$23,0)))</f>
        <v>133.31676678564466</v>
      </c>
      <c r="FE39" s="30">
        <f>ENERGY_PRICING!FG$19*(1+INDEX(DA_LMP_Basis!$C$23:$AF$35,MATCH(LMP_BY_NODE!FE$1,DA_LMP_Basis!$C$23:$C$35,0),MATCH(LMP_BY_NODE!$A39,DA_LMP_Basis!$C$23:$AF$23,0)))</f>
        <v>107.78828439821645</v>
      </c>
      <c r="FF39" s="30">
        <f>ENERGY_PRICING!FH$19*(1+INDEX(DA_LMP_Basis!$C$23:$AF$35,MATCH(LMP_BY_NODE!FF$1,DA_LMP_Basis!$C$23:$C$35,0),MATCH(LMP_BY_NODE!$A39,DA_LMP_Basis!$C$23:$AF$23,0)))</f>
        <v>89.880402023046855</v>
      </c>
      <c r="FG39" s="30">
        <f>ENERGY_PRICING!FI$19*(1+INDEX(DA_LMP_Basis!$C$23:$AF$35,MATCH(LMP_BY_NODE!FG$1,DA_LMP_Basis!$C$23:$C$35,0),MATCH(LMP_BY_NODE!$A39,DA_LMP_Basis!$C$23:$AF$23,0)))</f>
        <v>47.853852125931645</v>
      </c>
      <c r="FH39" s="30">
        <f>ENERGY_PRICING!FJ$19*(1+INDEX(DA_LMP_Basis!$C$23:$AF$35,MATCH(LMP_BY_NODE!FH$1,DA_LMP_Basis!$C$23:$C$35,0),MATCH(LMP_BY_NODE!$A39,DA_LMP_Basis!$C$23:$AF$23,0)))</f>
        <v>49.736082412813239</v>
      </c>
      <c r="FI39" s="30">
        <f>ENERGY_PRICING!FK$19*(1+INDEX(DA_LMP_Basis!$C$23:$AF$35,MATCH(LMP_BY_NODE!FI$1,DA_LMP_Basis!$C$23:$C$35,0),MATCH(LMP_BY_NODE!$A39,DA_LMP_Basis!$C$23:$AF$23,0)))</f>
        <v>84.119262930379051</v>
      </c>
      <c r="FJ39" s="30">
        <f>ENERGY_PRICING!FL$19*(1+INDEX(DA_LMP_Basis!$C$23:$AF$35,MATCH(LMP_BY_NODE!FJ$1,DA_LMP_Basis!$C$23:$C$35,0),MATCH(LMP_BY_NODE!$A39,DA_LMP_Basis!$C$23:$AF$23,0)))</f>
        <v>83.008395295377625</v>
      </c>
      <c r="FK39" s="30">
        <f>ENERGY_PRICING!FM$19*(1+INDEX(DA_LMP_Basis!$C$23:$AF$35,MATCH(LMP_BY_NODE!FK$1,DA_LMP_Basis!$C$23:$C$35,0),MATCH(LMP_BY_NODE!$A39,DA_LMP_Basis!$C$23:$AF$23,0)))</f>
        <v>57.076915896619617</v>
      </c>
      <c r="FL39" s="30">
        <f>ENERGY_PRICING!FN$19*(1+INDEX(DA_LMP_Basis!$C$23:$AF$35,MATCH(LMP_BY_NODE!FL$1,DA_LMP_Basis!$C$23:$C$35,0),MATCH(LMP_BY_NODE!$A39,DA_LMP_Basis!$C$23:$AF$23,0)))</f>
        <v>57.451357111463956</v>
      </c>
      <c r="FM39" s="30">
        <f>ENERGY_PRICING!FO$19*(1+INDEX(DA_LMP_Basis!$C$23:$AF$35,MATCH(LMP_BY_NODE!FM$1,DA_LMP_Basis!$C$23:$C$35,0),MATCH(LMP_BY_NODE!$A39,DA_LMP_Basis!$C$23:$AF$23,0)))</f>
        <v>95.201691632162834</v>
      </c>
      <c r="FN39" s="30">
        <f>ENERGY_PRICING!FP$19*(1+INDEX(DA_LMP_Basis!$C$23:$AF$35,MATCH(LMP_BY_NODE!FN$1,DA_LMP_Basis!$C$23:$C$35,0),MATCH(LMP_BY_NODE!$A39,DA_LMP_Basis!$C$23:$AF$23,0)))</f>
        <v>143.82308232554524</v>
      </c>
      <c r="FO39" s="30">
        <f>ENERGY_PRICING!FQ$19*(1+INDEX(DA_LMP_Basis!$C$23:$AF$35,MATCH(LMP_BY_NODE!FO$1,DA_LMP_Basis!$C$23:$C$35,0),MATCH(LMP_BY_NODE!$A39,DA_LMP_Basis!$C$23:$AF$23,0)))</f>
        <v>187.71646574141775</v>
      </c>
      <c r="FP39" s="30">
        <f>ENERGY_PRICING!FR$19*(1+INDEX(DA_LMP_Basis!$C$23:$AF$35,MATCH(LMP_BY_NODE!FP$1,DA_LMP_Basis!$C$23:$C$35,0),MATCH(LMP_BY_NODE!$A39,DA_LMP_Basis!$C$23:$AF$23,0)))</f>
        <v>133.48896628573627</v>
      </c>
      <c r="FQ39" s="30">
        <f>ENERGY_PRICING!FS$19*(1+INDEX(DA_LMP_Basis!$C$23:$AF$35,MATCH(LMP_BY_NODE!FQ$1,DA_LMP_Basis!$C$23:$C$35,0),MATCH(LMP_BY_NODE!$A39,DA_LMP_Basis!$C$23:$AF$23,0)))</f>
        <v>108.08008840332344</v>
      </c>
      <c r="FR39" s="30">
        <f>ENERGY_PRICING!FT$19*(1+INDEX(DA_LMP_Basis!$C$23:$AF$35,MATCH(LMP_BY_NODE!FR$1,DA_LMP_Basis!$C$23:$C$35,0),MATCH(LMP_BY_NODE!$A39,DA_LMP_Basis!$C$23:$AF$23,0)))</f>
        <v>90.410497300537116</v>
      </c>
      <c r="FS39" s="30">
        <f>ENERGY_PRICING!FU$19*(1+INDEX(DA_LMP_Basis!$C$23:$AF$35,MATCH(LMP_BY_NODE!FS$1,DA_LMP_Basis!$C$23:$C$35,0),MATCH(LMP_BY_NODE!$A39,DA_LMP_Basis!$C$23:$AF$23,0)))</f>
        <v>48.1360838522113</v>
      </c>
      <c r="FT39" s="30">
        <f>ENERGY_PRICING!FV$19*(1+INDEX(DA_LMP_Basis!$C$23:$AF$35,MATCH(LMP_BY_NODE!FT$1,DA_LMP_Basis!$C$23:$C$35,0),MATCH(LMP_BY_NODE!$A39,DA_LMP_Basis!$C$23:$AF$23,0)))</f>
        <v>50.029415128449493</v>
      </c>
      <c r="FU39" s="30">
        <f>ENERGY_PRICING!FW$19*(1+INDEX(DA_LMP_Basis!$C$23:$AF$35,MATCH(LMP_BY_NODE!FU$1,DA_LMP_Basis!$C$23:$C$35,0),MATCH(LMP_BY_NODE!$A39,DA_LMP_Basis!$C$23:$AF$23,0)))</f>
        <v>84.615380248745311</v>
      </c>
      <c r="FV39" s="30">
        <f>ENERGY_PRICING!FX$19*(1+INDEX(DA_LMP_Basis!$C$23:$AF$35,MATCH(LMP_BY_NODE!FV$1,DA_LMP_Basis!$C$23:$C$35,0),MATCH(LMP_BY_NODE!$A39,DA_LMP_Basis!$C$23:$AF$23,0)))</f>
        <v>83.497960955384826</v>
      </c>
      <c r="FW39" s="30">
        <f>ENERGY_PRICING!FY$19*(1+INDEX(DA_LMP_Basis!$C$23:$AF$35,MATCH(LMP_BY_NODE!FW$1,DA_LMP_Basis!$C$23:$C$35,0),MATCH(LMP_BY_NODE!$A39,DA_LMP_Basis!$C$23:$AF$23,0)))</f>
        <v>57.413543269100089</v>
      </c>
      <c r="FX39" s="30">
        <f>ENERGY_PRICING!FZ$19*(1+INDEX(DA_LMP_Basis!$C$23:$AF$35,MATCH(LMP_BY_NODE!FX$1,DA_LMP_Basis!$C$23:$C$35,0),MATCH(LMP_BY_NODE!$A39,DA_LMP_Basis!$C$23:$AF$23,0)))</f>
        <v>57.790192857685746</v>
      </c>
      <c r="FY39" s="30">
        <f>ENERGY_PRICING!GA$19*(1+INDEX(DA_LMP_Basis!$C$23:$AF$35,MATCH(LMP_BY_NODE!FY$1,DA_LMP_Basis!$C$23:$C$35,0),MATCH(LMP_BY_NODE!$A39,DA_LMP_Basis!$C$23:$AF$23,0)))</f>
        <v>95.412226959241039</v>
      </c>
      <c r="FZ39" s="30">
        <f>ENERGY_PRICING!GB$19*(1+INDEX(DA_LMP_Basis!$C$23:$AF$35,MATCH(LMP_BY_NODE!FZ$1,DA_LMP_Basis!$C$23:$C$35,0),MATCH(LMP_BY_NODE!$A39,DA_LMP_Basis!$C$23:$AF$23,0)))</f>
        <v>144.12284513851165</v>
      </c>
      <c r="GA39" s="30">
        <f>ENERGY_PRICING!GC$19*(1+INDEX(DA_LMP_Basis!$C$23:$AF$35,MATCH(LMP_BY_NODE!GA$1,DA_LMP_Basis!$C$23:$C$35,0),MATCH(LMP_BY_NODE!$A39,DA_LMP_Basis!$C$23:$AF$23,0)))</f>
        <v>188.46759018075622</v>
      </c>
      <c r="GB39" s="30">
        <f>ENERGY_PRICING!GD$19*(1+INDEX(DA_LMP_Basis!$C$23:$AF$35,MATCH(LMP_BY_NODE!GB$1,DA_LMP_Basis!$C$23:$C$35,0),MATCH(LMP_BY_NODE!$A39,DA_LMP_Basis!$C$23:$AF$23,0)))</f>
        <v>134.02310602975516</v>
      </c>
      <c r="GC39" s="30">
        <f>ENERGY_PRICING!GE$19*(1+INDEX(DA_LMP_Basis!$C$23:$AF$35,MATCH(LMP_BY_NODE!GC$1,DA_LMP_Basis!$C$23:$C$35,0),MATCH(LMP_BY_NODE!$A39,DA_LMP_Basis!$C$23:$AF$23,0)))</f>
        <v>108.98522527368944</v>
      </c>
      <c r="GD39" s="30">
        <f>ENERGY_PRICING!GF$19*(1+INDEX(DA_LMP_Basis!$C$23:$AF$35,MATCH(LMP_BY_NODE!GD$1,DA_LMP_Basis!$C$23:$C$35,0),MATCH(LMP_BY_NODE!$A39,DA_LMP_Basis!$C$23:$AF$23,0)))</f>
        <v>92.054781724554374</v>
      </c>
      <c r="GE39" s="30">
        <f>ENERGY_PRICING!GG$19*(1+INDEX(DA_LMP_Basis!$C$23:$AF$35,MATCH(LMP_BY_NODE!GE$1,DA_LMP_Basis!$C$23:$C$35,0),MATCH(LMP_BY_NODE!$A39,DA_LMP_Basis!$C$23:$AF$23,0)))</f>
        <v>49.011528798037411</v>
      </c>
      <c r="GF39" s="30">
        <f>ENERGY_PRICING!GH$19*(1+INDEX(DA_LMP_Basis!$C$23:$AF$35,MATCH(LMP_BY_NODE!GF$1,DA_LMP_Basis!$C$23:$C$35,0),MATCH(LMP_BY_NODE!$A39,DA_LMP_Basis!$C$23:$AF$23,0)))</f>
        <v>50.939293853758919</v>
      </c>
      <c r="GG39" s="30">
        <f>ENERGY_PRICING!GI$19*(1+INDEX(DA_LMP_Basis!$C$23:$AF$35,MATCH(LMP_BY_NODE!GG$1,DA_LMP_Basis!$C$23:$C$35,0),MATCH(LMP_BY_NODE!$A39,DA_LMP_Basis!$C$23:$AF$23,0)))</f>
        <v>86.154269602631047</v>
      </c>
      <c r="GH39" s="30">
        <f>ENERGY_PRICING!GJ$19*(1+INDEX(DA_LMP_Basis!$C$23:$AF$35,MATCH(LMP_BY_NODE!GH$1,DA_LMP_Basis!$C$23:$C$35,0),MATCH(LMP_BY_NODE!$A39,DA_LMP_Basis!$C$23:$AF$23,0)))</f>
        <v>85.01652794412459</v>
      </c>
      <c r="GI39" s="30">
        <f>ENERGY_PRICING!GK$19*(1+INDEX(DA_LMP_Basis!$C$23:$AF$35,MATCH(LMP_BY_NODE!GI$1,DA_LMP_Basis!$C$23:$C$35,0),MATCH(LMP_BY_NODE!$A39,DA_LMP_Basis!$C$23:$AF$23,0)))</f>
        <v>58.457716210779758</v>
      </c>
      <c r="GJ39" s="30">
        <f>ENERGY_PRICING!GL$19*(1+INDEX(DA_LMP_Basis!$C$23:$AF$35,MATCH(LMP_BY_NODE!GJ$1,DA_LMP_Basis!$C$23:$C$35,0),MATCH(LMP_BY_NODE!$A39,DA_LMP_Basis!$C$23:$AF$23,0)))</f>
        <v>58.841215878397335</v>
      </c>
      <c r="GK39" s="30">
        <f>ENERGY_PRICING!GM$19*(1+INDEX(DA_LMP_Basis!$C$23:$AF$35,MATCH(LMP_BY_NODE!GK$1,DA_LMP_Basis!$C$23:$C$35,0),MATCH(LMP_BY_NODE!$A39,DA_LMP_Basis!$C$23:$AF$23,0)))</f>
        <v>96.065279294774186</v>
      </c>
      <c r="GL39" s="30">
        <f>ENERGY_PRICING!GN$19*(1+INDEX(DA_LMP_Basis!$C$23:$AF$35,MATCH(LMP_BY_NODE!GL$1,DA_LMP_Basis!$C$23:$C$35,0),MATCH(LMP_BY_NODE!$A39,DA_LMP_Basis!$C$23:$AF$23,0)))</f>
        <v>145.05266916296617</v>
      </c>
      <c r="GM39" s="30">
        <f>ENERGY_PRICING!GO$19*(1+INDEX(DA_LMP_Basis!$C$23:$AF$35,MATCH(LMP_BY_NODE!GM$1,DA_LMP_Basis!$C$23:$C$35,0),MATCH(LMP_BY_NODE!$A39,DA_LMP_Basis!$C$23:$AF$23,0)))</f>
        <v>189.52432594239434</v>
      </c>
      <c r="GN39" s="30">
        <f>ENERGY_PRICING!GP$19*(1+INDEX(DA_LMP_Basis!$C$23:$AF$35,MATCH(LMP_BY_NODE!GN$1,DA_LMP_Basis!$C$23:$C$35,0),MATCH(LMP_BY_NODE!$A39,DA_LMP_Basis!$C$23:$AF$23,0)))</f>
        <v>134.77457215128629</v>
      </c>
      <c r="GO39" s="30">
        <f>ENERGY_PRICING!GQ$19*(1+INDEX(DA_LMP_Basis!$C$23:$AF$35,MATCH(LMP_BY_NODE!GO$1,DA_LMP_Basis!$C$23:$C$35,0),MATCH(LMP_BY_NODE!$A39,DA_LMP_Basis!$C$23:$AF$23,0)))</f>
        <v>110.25863677516497</v>
      </c>
      <c r="GP39" s="30">
        <f>ENERGY_PRICING!GR$19*(1+INDEX(DA_LMP_Basis!$C$23:$AF$35,MATCH(LMP_BY_NODE!GP$1,DA_LMP_Basis!$C$23:$C$35,0),MATCH(LMP_BY_NODE!$A39,DA_LMP_Basis!$C$23:$AF$23,0)))</f>
        <v>94.368079045427024</v>
      </c>
      <c r="GQ39" s="30">
        <f>ENERGY_PRICING!GS$19*(1+INDEX(DA_LMP_Basis!$C$23:$AF$35,MATCH(LMP_BY_NODE!GQ$1,DA_LMP_Basis!$C$23:$C$35,0),MATCH(LMP_BY_NODE!$A39,DA_LMP_Basis!$C$23:$AF$23,0)))</f>
        <v>50.243167569390124</v>
      </c>
      <c r="GR39" s="30">
        <f>ENERGY_PRICING!GT$19*(1+INDEX(DA_LMP_Basis!$C$23:$AF$35,MATCH(LMP_BY_NODE!GR$1,DA_LMP_Basis!$C$23:$C$35,0),MATCH(LMP_BY_NODE!$A39,DA_LMP_Basis!$C$23:$AF$23,0)))</f>
        <v>52.219376537042422</v>
      </c>
      <c r="GS39" s="30">
        <f>ENERGY_PRICING!GU$19*(1+INDEX(DA_LMP_Basis!$C$23:$AF$35,MATCH(LMP_BY_NODE!GS$1,DA_LMP_Basis!$C$23:$C$35,0),MATCH(LMP_BY_NODE!$A39,DA_LMP_Basis!$C$23:$AF$23,0)))</f>
        <v>88.319289575736306</v>
      </c>
      <c r="GT39" s="30">
        <f>ENERGY_PRICING!GV$19*(1+INDEX(DA_LMP_Basis!$C$23:$AF$35,MATCH(LMP_BY_NODE!GT$1,DA_LMP_Basis!$C$23:$C$35,0),MATCH(LMP_BY_NODE!$A39,DA_LMP_Basis!$C$23:$AF$23,0)))</f>
        <v>87.15295695561808</v>
      </c>
      <c r="GU39" s="30">
        <f>ENERGY_PRICING!GW$19*(1+INDEX(DA_LMP_Basis!$C$23:$AF$35,MATCH(LMP_BY_NODE!GU$1,DA_LMP_Basis!$C$23:$C$35,0),MATCH(LMP_BY_NODE!$A39,DA_LMP_Basis!$C$23:$AF$23,0)))</f>
        <v>59.926733634549919</v>
      </c>
      <c r="GV39" s="30">
        <f>ENERGY_PRICING!GX$19*(1+INDEX(DA_LMP_Basis!$C$23:$AF$35,MATCH(LMP_BY_NODE!GV$1,DA_LMP_Basis!$C$23:$C$35,0),MATCH(LMP_BY_NODE!$A39,DA_LMP_Basis!$C$23:$AF$23,0)))</f>
        <v>60.319870484908421</v>
      </c>
      <c r="GW39" s="30">
        <f>ENERGY_PRICING!GY$19*(1+INDEX(DA_LMP_Basis!$C$23:$AF$35,MATCH(LMP_BY_NODE!GW$1,DA_LMP_Basis!$C$23:$C$35,0),MATCH(LMP_BY_NODE!$A39,DA_LMP_Basis!$C$23:$AF$23,0)))</f>
        <v>96.984040183165703</v>
      </c>
      <c r="GX39" s="30">
        <f>ENERGY_PRICING!GZ$19*(1+INDEX(DA_LMP_Basis!$C$23:$AF$35,MATCH(LMP_BY_NODE!GX$1,DA_LMP_Basis!$C$23:$C$35,0),MATCH(LMP_BY_NODE!$A39,DA_LMP_Basis!$C$23:$AF$23,0)))</f>
        <v>146.36081232435336</v>
      </c>
      <c r="GY39" s="30">
        <f>ENERGY_PRICING!HA$19*(1+INDEX(DA_LMP_Basis!$C$23:$AF$35,MATCH(LMP_BY_NODE!GY$1,DA_LMP_Basis!$C$23:$C$35,0),MATCH(LMP_BY_NODE!$A39,DA_LMP_Basis!$C$23:$AF$23,0)))</f>
        <v>190.99020694895643</v>
      </c>
      <c r="GZ39" s="30">
        <f>ENERGY_PRICING!HB$19*(1+INDEX(DA_LMP_Basis!$C$23:$AF$35,MATCH(LMP_BY_NODE!GZ$1,DA_LMP_Basis!$C$23:$C$35,0),MATCH(LMP_BY_NODE!$A39,DA_LMP_Basis!$C$23:$AF$23,0)))</f>
        <v>135.81698971167984</v>
      </c>
      <c r="HA39" s="30">
        <f>ENERGY_PRICING!HC$19*(1+INDEX(DA_LMP_Basis!$C$23:$AF$35,MATCH(LMP_BY_NODE!HA$1,DA_LMP_Basis!$C$23:$C$35,0),MATCH(LMP_BY_NODE!$A39,DA_LMP_Basis!$C$23:$AF$23,0)))</f>
        <v>112.02508568445242</v>
      </c>
      <c r="HB39" s="30">
        <f>ENERGY_PRICING!HD$19*(1+INDEX(DA_LMP_Basis!$C$23:$AF$35,MATCH(LMP_BY_NODE!HB$1,DA_LMP_Basis!$C$23:$C$35,0),MATCH(LMP_BY_NODE!$A39,DA_LMP_Basis!$C$23:$AF$23,0)))</f>
        <v>97.577035085621532</v>
      </c>
      <c r="HC39" s="30">
        <f>ENERGY_PRICING!HE$19*(1+INDEX(DA_LMP_Basis!$C$23:$AF$35,MATCH(LMP_BY_NODE!HC$1,DA_LMP_Basis!$C$23:$C$35,0),MATCH(LMP_BY_NODE!$A39,DA_LMP_Basis!$C$23:$AF$23,0)))</f>
        <v>51.95167025039401</v>
      </c>
      <c r="HD39" s="30">
        <f>ENERGY_PRICING!HF$19*(1+INDEX(DA_LMP_Basis!$C$23:$AF$35,MATCH(LMP_BY_NODE!HD$1,DA_LMP_Basis!$C$23:$C$35,0),MATCH(LMP_BY_NODE!$A39,DA_LMP_Basis!$C$23:$AF$23,0)))</f>
        <v>53.995079565532265</v>
      </c>
      <c r="HE39" s="30">
        <f>ENERGY_PRICING!HG$19*(1+INDEX(DA_LMP_Basis!$C$23:$AF$35,MATCH(LMP_BY_NODE!HE$1,DA_LMP_Basis!$C$23:$C$35,0),MATCH(LMP_BY_NODE!$A39,DA_LMP_Basis!$C$23:$AF$23,0)))</f>
        <v>91.322558484212422</v>
      </c>
      <c r="HF39" s="30">
        <f>ENERGY_PRICING!HH$19*(1+INDEX(DA_LMP_Basis!$C$23:$AF$35,MATCH(LMP_BY_NODE!HF$1,DA_LMP_Basis!$C$23:$C$35,0),MATCH(LMP_BY_NODE!$A39,DA_LMP_Basis!$C$23:$AF$23,0)))</f>
        <v>90.116565100157231</v>
      </c>
      <c r="HG39" s="30">
        <f>ENERGY_PRICING!HI$19*(1+INDEX(DA_LMP_Basis!$C$23:$AF$35,MATCH(LMP_BY_NODE!HG$1,DA_LMP_Basis!$C$23:$C$35,0),MATCH(LMP_BY_NODE!$A39,DA_LMP_Basis!$C$23:$AF$23,0)))</f>
        <v>61.964522851104235</v>
      </c>
      <c r="HH39" s="30">
        <f>ENERGY_PRICING!HJ$19*(1+INDEX(DA_LMP_Basis!$C$23:$AF$35,MATCH(LMP_BY_NODE!HH$1,DA_LMP_Basis!$C$23:$C$35,0),MATCH(LMP_BY_NODE!$A39,DA_LMP_Basis!$C$23:$AF$23,0)))</f>
        <v>62.371028193047408</v>
      </c>
      <c r="HI39" s="30">
        <f>ENERGY_PRICING!HK$19*(1+INDEX(DA_LMP_Basis!$C$23:$AF$35,MATCH(LMP_BY_NODE!HI$1,DA_LMP_Basis!$C$23:$C$35,0),MATCH(LMP_BY_NODE!$A39,DA_LMP_Basis!$C$23:$AF$23,0)))</f>
        <v>98.258525427970412</v>
      </c>
      <c r="HJ39" s="30">
        <f>ENERGY_PRICING!HL$19*(1+INDEX(DA_LMP_Basis!$C$23:$AF$35,MATCH(LMP_BY_NODE!HJ$1,DA_LMP_Basis!$C$23:$C$35,0),MATCH(LMP_BY_NODE!$A39,DA_LMP_Basis!$C$23:$AF$23,0)))</f>
        <v>148.17544024152437</v>
      </c>
      <c r="HK39" s="30">
        <f>ENERGY_PRICING!HM$19*(1+INDEX(DA_LMP_Basis!$C$23:$AF$35,MATCH(LMP_BY_NODE!HK$1,DA_LMP_Basis!$C$23:$C$35,0),MATCH(LMP_BY_NODE!$A39,DA_LMP_Basis!$C$23:$AF$23,0)))</f>
        <v>192.37267622236621</v>
      </c>
      <c r="HL39" s="30">
        <f>ENERGY_PRICING!HN$19*(1+INDEX(DA_LMP_Basis!$C$23:$AF$35,MATCH(LMP_BY_NODE!HL$1,DA_LMP_Basis!$C$23:$C$35,0),MATCH(LMP_BY_NODE!$A39,DA_LMP_Basis!$C$23:$AF$23,0)))</f>
        <v>136.80009150565607</v>
      </c>
      <c r="HM39" s="30">
        <f>ENERGY_PRICING!HO$19*(1+INDEX(DA_LMP_Basis!$C$23:$AF$35,MATCH(LMP_BY_NODE!HM$1,DA_LMP_Basis!$C$23:$C$35,0),MATCH(LMP_BY_NODE!$A39,DA_LMP_Basis!$C$23:$AF$23,0)))</f>
        <v>113.6910199104954</v>
      </c>
      <c r="HN39" s="30">
        <f>ENERGY_PRICING!HP$19*(1+INDEX(DA_LMP_Basis!$C$23:$AF$35,MATCH(LMP_BY_NODE!HN$1,DA_LMP_Basis!$C$23:$C$35,0),MATCH(LMP_BY_NODE!$A39,DA_LMP_Basis!$C$23:$AF$23,0)))</f>
        <v>100.60339473243624</v>
      </c>
      <c r="HO39" s="30">
        <f>ENERGY_PRICING!HQ$19*(1+INDEX(DA_LMP_Basis!$C$23:$AF$35,MATCH(LMP_BY_NODE!HO$1,DA_LMP_Basis!$C$23:$C$35,0),MATCH(LMP_BY_NODE!$A39,DA_LMP_Basis!$C$23:$AF$23,0)))</f>
        <v>53.562955511239011</v>
      </c>
      <c r="HP39" s="30">
        <f>ENERGY_PRICING!HR$19*(1+INDEX(DA_LMP_Basis!$C$23:$AF$35,MATCH(LMP_BY_NODE!HP$1,DA_LMP_Basis!$C$23:$C$35,0),MATCH(LMP_BY_NODE!$A39,DA_LMP_Basis!$C$23:$AF$23,0)))</f>
        <v>55.669741331800211</v>
      </c>
      <c r="HQ39" s="30">
        <f>ENERGY_PRICING!HS$19*(1+INDEX(DA_LMP_Basis!$C$23:$AF$35,MATCH(LMP_BY_NODE!HQ$1,DA_LMP_Basis!$C$23:$C$35,0),MATCH(LMP_BY_NODE!$A39,DA_LMP_Basis!$C$23:$AF$23,0)))</f>
        <v>94.154935032628615</v>
      </c>
      <c r="HR39" s="30">
        <f>ENERGY_PRICING!HT$19*(1+INDEX(DA_LMP_Basis!$C$23:$AF$35,MATCH(LMP_BY_NODE!HR$1,DA_LMP_Basis!$C$23:$C$35,0),MATCH(LMP_BY_NODE!$A39,DA_LMP_Basis!$C$23:$AF$23,0)))</f>
        <v>92.911537666082793</v>
      </c>
      <c r="HS39" s="30">
        <f>ENERGY_PRICING!HU$19*(1+INDEX(DA_LMP_Basis!$C$23:$AF$35,MATCH(LMP_BY_NODE!HS$1,DA_LMP_Basis!$C$23:$C$35,0),MATCH(LMP_BY_NODE!$A39,DA_LMP_Basis!$C$23:$AF$23,0)))</f>
        <v>63.886357546390485</v>
      </c>
      <c r="HT39" s="30">
        <f>ENERGY_PRICING!HV$19*(1+INDEX(DA_LMP_Basis!$C$23:$AF$35,MATCH(LMP_BY_NODE!HT$1,DA_LMP_Basis!$C$23:$C$35,0),MATCH(LMP_BY_NODE!$A39,DA_LMP_Basis!$C$23:$AF$23,0)))</f>
        <v>64.305470684440522</v>
      </c>
      <c r="HU39" s="30">
        <f>ENERGY_PRICING!HW$19*(1+INDEX(DA_LMP_Basis!$C$23:$AF$35,MATCH(LMP_BY_NODE!HU$1,DA_LMP_Basis!$C$23:$C$35,0),MATCH(LMP_BY_NODE!$A39,DA_LMP_Basis!$C$23:$AF$23,0)))</f>
        <v>99.460489763731104</v>
      </c>
      <c r="HV39" s="30">
        <f>ENERGY_PRICING!HX$19*(1+INDEX(DA_LMP_Basis!$C$23:$AF$35,MATCH(LMP_BY_NODE!HV$1,DA_LMP_Basis!$C$23:$C$35,0),MATCH(LMP_BY_NODE!$A39,DA_LMP_Basis!$C$23:$AF$23,0)))</f>
        <v>149.88681198788737</v>
      </c>
      <c r="HW39" s="30">
        <f>ENERGY_PRICING!HY$19*(1+INDEX(DA_LMP_Basis!$C$23:$AF$35,MATCH(LMP_BY_NODE!HW$1,DA_LMP_Basis!$C$23:$C$35,0),MATCH(LMP_BY_NODE!$A39,DA_LMP_Basis!$C$23:$AF$23,0)))</f>
        <v>193.7836712391329</v>
      </c>
      <c r="HX39" s="30">
        <f>ENERGY_PRICING!HZ$19*(1+INDEX(DA_LMP_Basis!$C$23:$AF$35,MATCH(LMP_BY_NODE!HX$1,DA_LMP_Basis!$C$23:$C$35,0),MATCH(LMP_BY_NODE!$A39,DA_LMP_Basis!$C$23:$AF$23,0)))</f>
        <v>137.80347853128848</v>
      </c>
      <c r="HY39" s="30">
        <f>ENERGY_PRICING!IA$19*(1+INDEX(DA_LMP_Basis!$C$23:$AF$35,MATCH(LMP_BY_NODE!HY$1,DA_LMP_Basis!$C$23:$C$35,0),MATCH(LMP_BY_NODE!$A39,DA_LMP_Basis!$C$23:$AF$23,0)))</f>
        <v>115.39132886955821</v>
      </c>
      <c r="HZ39" s="30">
        <f>ENERGY_PRICING!IB$19*(1+INDEX(DA_LMP_Basis!$C$23:$AF$35,MATCH(LMP_BY_NODE!HZ$1,DA_LMP_Basis!$C$23:$C$35,0),MATCH(LMP_BY_NODE!$A39,DA_LMP_Basis!$C$23:$AF$23,0)))</f>
        <v>103.69220000480746</v>
      </c>
      <c r="IA39" s="30">
        <f>ENERGY_PRICING!IC$19*(1+INDEX(DA_LMP_Basis!$C$23:$AF$35,MATCH(LMP_BY_NODE!IA$1,DA_LMP_Basis!$C$23:$C$35,0),MATCH(LMP_BY_NODE!$A39,DA_LMP_Basis!$C$23:$AF$23,0)))</f>
        <v>55.207487883401171</v>
      </c>
      <c r="IB39" s="30">
        <f>ENERGY_PRICING!ID$19*(1+INDEX(DA_LMP_Basis!$C$23:$AF$35,MATCH(LMP_BY_NODE!IB$1,DA_LMP_Basis!$C$23:$C$35,0),MATCH(LMP_BY_NODE!$A39,DA_LMP_Basis!$C$23:$AF$23,0)))</f>
        <v>57.378957914347261</v>
      </c>
      <c r="IC39" s="30">
        <f>ENERGY_PRICING!IE$19*(1+INDEX(DA_LMP_Basis!$C$23:$AF$35,MATCH(LMP_BY_NODE!IC$1,DA_LMP_Basis!$C$23:$C$35,0),MATCH(LMP_BY_NODE!$A39,DA_LMP_Basis!$C$23:$AF$23,0)))</f>
        <v>97.045754577257583</v>
      </c>
      <c r="ID39" s="30">
        <f>ENERGY_PRICING!IF$19*(1+INDEX(DA_LMP_Basis!$C$23:$AF$35,MATCH(LMP_BY_NODE!ID$1,DA_LMP_Basis!$C$23:$C$35,0),MATCH(LMP_BY_NODE!$A39,DA_LMP_Basis!$C$23:$AF$23,0)))</f>
        <v>95.764181437899595</v>
      </c>
      <c r="IE39" s="30">
        <f>ENERGY_PRICING!IG$19*(1+INDEX(DA_LMP_Basis!$C$23:$AF$35,MATCH(LMP_BY_NODE!IE$1,DA_LMP_Basis!$C$23:$C$35,0),MATCH(LMP_BY_NODE!$A39,DA_LMP_Basis!$C$23:$AF$23,0)))</f>
        <v>65.847847201353972</v>
      </c>
      <c r="IF39" s="30">
        <f>ENERGY_PRICING!IH$19*(1+INDEX(DA_LMP_Basis!$C$23:$AF$35,MATCH(LMP_BY_NODE!IF$1,DA_LMP_Basis!$C$23:$C$35,0),MATCH(LMP_BY_NODE!$A39,DA_LMP_Basis!$C$23:$AF$23,0)))</f>
        <v>66.279828283611778</v>
      </c>
      <c r="IG39" s="30">
        <f>ENERGY_PRICING!II$19*(1+INDEX(DA_LMP_Basis!$C$23:$AF$35,MATCH(LMP_BY_NODE!IG$1,DA_LMP_Basis!$C$23:$C$35,0),MATCH(LMP_BY_NODE!$A39,DA_LMP_Basis!$C$23:$AF$23,0)))</f>
        <v>100.68725532062963</v>
      </c>
      <c r="IH39" s="30">
        <f>ENERGY_PRICING!IJ$19*(1+INDEX(DA_LMP_Basis!$C$23:$AF$35,MATCH(LMP_BY_NODE!IH$1,DA_LMP_Basis!$C$23:$C$35,0),MATCH(LMP_BY_NODE!$A39,DA_LMP_Basis!$C$23:$AF$23,0)))</f>
        <v>151.6334960208697</v>
      </c>
      <c r="II39" s="30">
        <f>ENERGY_PRICING!IK$19*(1+INDEX(DA_LMP_Basis!$C$23:$AF$35,MATCH(LMP_BY_NODE!II$1,DA_LMP_Basis!$C$23:$C$35,0),MATCH(LMP_BY_NODE!$A39,DA_LMP_Basis!$C$23:$AF$23,0)))</f>
        <v>194.43085182638924</v>
      </c>
      <c r="IJ39" s="30">
        <f>ENERGY_PRICING!IL$19*(1+INDEX(DA_LMP_Basis!$C$23:$AF$35,MATCH(LMP_BY_NODE!IJ$1,DA_LMP_Basis!$C$23:$C$35,0),MATCH(LMP_BY_NODE!$A39,DA_LMP_Basis!$C$23:$AF$23,0)))</f>
        <v>138.26370170484881</v>
      </c>
      <c r="IK39" s="30">
        <f>ENERGY_PRICING!IM$19*(1+INDEX(DA_LMP_Basis!$C$23:$AF$35,MATCH(LMP_BY_NODE!IK$1,DA_LMP_Basis!$C$23:$C$35,0),MATCH(LMP_BY_NODE!$A39,DA_LMP_Basis!$C$23:$AF$23,0)))</f>
        <v>116.17120898080418</v>
      </c>
      <c r="IL39" s="30">
        <f>ENERGY_PRICING!IN$19*(1+INDEX(DA_LMP_Basis!$C$23:$AF$35,MATCH(LMP_BY_NODE!IL$1,DA_LMP_Basis!$C$23:$C$35,0),MATCH(LMP_BY_NODE!$A39,DA_LMP_Basis!$C$23:$AF$23,0)))</f>
        <v>105.10894123092069</v>
      </c>
      <c r="IM39" s="30">
        <f>ENERGY_PRICING!IO$19*(1+INDEX(DA_LMP_Basis!$C$23:$AF$35,MATCH(LMP_BY_NODE!IM$1,DA_LMP_Basis!$C$23:$C$35,0),MATCH(LMP_BY_NODE!$A39,DA_LMP_Basis!$C$23:$AF$23,0)))</f>
        <v>55.961784967183128</v>
      </c>
      <c r="IN39" s="30">
        <f>ENERGY_PRICING!IP$19*(1+INDEX(DA_LMP_Basis!$C$23:$AF$35,MATCH(LMP_BY_NODE!IN$1,DA_LMP_Basis!$C$23:$C$35,0),MATCH(LMP_BY_NODE!$A39,DA_LMP_Basis!$C$23:$AF$23,0)))</f>
        <v>58.162923682118631</v>
      </c>
      <c r="IO39" s="30">
        <f>ENERGY_PRICING!IQ$19*(1+INDEX(DA_LMP_Basis!$C$23:$AF$35,MATCH(LMP_BY_NODE!IO$1,DA_LMP_Basis!$C$23:$C$35,0),MATCH(LMP_BY_NODE!$A39,DA_LMP_Basis!$C$23:$AF$23,0)))</f>
        <v>98.371685759376334</v>
      </c>
      <c r="IP39" s="30">
        <f>ENERGY_PRICING!IR$19*(1+INDEX(DA_LMP_Basis!$C$23:$AF$35,MATCH(LMP_BY_NODE!IP$1,DA_LMP_Basis!$C$23:$C$35,0),MATCH(LMP_BY_NODE!$A39,DA_LMP_Basis!$C$23:$AF$23,0)))</f>
        <v>97.072602551751643</v>
      </c>
      <c r="IQ39" s="30">
        <f>ENERGY_PRICING!IS$19*(1+INDEX(DA_LMP_Basis!$C$23:$AF$35,MATCH(LMP_BY_NODE!IQ$1,DA_LMP_Basis!$C$23:$C$35,0),MATCH(LMP_BY_NODE!$A39,DA_LMP_Basis!$C$23:$AF$23,0)))</f>
        <v>66.747522970376508</v>
      </c>
      <c r="IR39" s="30">
        <f>ENERGY_PRICING!IT$19*(1+INDEX(DA_LMP_Basis!$C$23:$AF$35,MATCH(LMP_BY_NODE!IR$1,DA_LMP_Basis!$C$23:$C$35,0),MATCH(LMP_BY_NODE!$A39,DA_LMP_Basis!$C$23:$AF$23,0)))</f>
        <v>67.1854061880708</v>
      </c>
      <c r="IS39" s="30">
        <f>ENERGY_PRICING!IU$19*(1+INDEX(DA_LMP_Basis!$C$23:$AF$35,MATCH(LMP_BY_NODE!IS$1,DA_LMP_Basis!$C$23:$C$35,0),MATCH(LMP_BY_NODE!$A39,DA_LMP_Basis!$C$23:$AF$23,0)))</f>
        <v>101.24993544643104</v>
      </c>
      <c r="IT39" s="30">
        <f>ENERGY_PRICING!IV$19*(1+INDEX(DA_LMP_Basis!$C$23:$AF$35,MATCH(LMP_BY_NODE!IT$1,DA_LMP_Basis!$C$23:$C$35,0),MATCH(LMP_BY_NODE!$A39,DA_LMP_Basis!$C$23:$AF$23,0)))</f>
        <v>152.43464697093268</v>
      </c>
      <c r="IU39" s="30">
        <f>ENERGY_PRICING!IW$19*(1+INDEX(DA_LMP_Basis!$C$23:$AF$35,MATCH(LMP_BY_NODE!IU$1,DA_LMP_Basis!$C$23:$C$35,0),MATCH(LMP_BY_NODE!$A39,DA_LMP_Basis!$C$23:$AF$23,0)))</f>
        <v>195.33810592008967</v>
      </c>
      <c r="IV39" s="30">
        <f>ENERGY_PRICING!IX$19*(1+INDEX(DA_LMP_Basis!$C$23:$AF$35,MATCH(LMP_BY_NODE!IV$1,DA_LMP_Basis!$C$23:$C$35,0),MATCH(LMP_BY_NODE!$A39,DA_LMP_Basis!$C$23:$AF$23,0)))</f>
        <v>138.90886839626418</v>
      </c>
      <c r="IW39" s="30">
        <f>ENERGY_PRICING!IY$19*(1+INDEX(DA_LMP_Basis!$C$23:$AF$35,MATCH(LMP_BY_NODE!IW$1,DA_LMP_Basis!$C$23:$C$35,0),MATCH(LMP_BY_NODE!$A39,DA_LMP_Basis!$C$23:$AF$23,0)))</f>
        <v>117.26448871980723</v>
      </c>
      <c r="IX39" s="30">
        <f>ENERGY_PRICING!IZ$19*(1+INDEX(DA_LMP_Basis!$C$23:$AF$35,MATCH(LMP_BY_NODE!IX$1,DA_LMP_Basis!$C$23:$C$35,0),MATCH(LMP_BY_NODE!$A39,DA_LMP_Basis!$C$23:$AF$23,0)))</f>
        <v>107.09500864767449</v>
      </c>
      <c r="IY39" s="30">
        <f>ENERGY_PRICING!JA$19*(1+INDEX(DA_LMP_Basis!$C$23:$AF$35,MATCH(LMP_BY_NODE!IY$1,DA_LMP_Basis!$C$23:$C$35,0),MATCH(LMP_BY_NODE!$A39,DA_LMP_Basis!$C$23:$AF$23,0)))</f>
        <v>57.019200981511773</v>
      </c>
      <c r="IZ39" s="30">
        <f>ENERGY_PRICING!JB$19*(1+INDEX(DA_LMP_Basis!$C$23:$AF$35,MATCH(LMP_BY_NODE!IZ$1,DA_LMP_Basis!$C$23:$C$35,0),MATCH(LMP_BY_NODE!$A39,DA_LMP_Basis!$C$23:$AF$23,0)))</f>
        <v>59.261930923894667</v>
      </c>
      <c r="JA39" s="30">
        <f>ENERGY_PRICING!JC$19*(1+INDEX(DA_LMP_Basis!$C$23:$AF$35,MATCH(LMP_BY_NODE!JA$1,DA_LMP_Basis!$C$23:$C$35,0),MATCH(LMP_BY_NODE!$A39,DA_LMP_Basis!$C$23:$AF$23,0)))</f>
        <v>100.23045055645116</v>
      </c>
      <c r="JB39" s="30">
        <f>ENERGY_PRICING!JD$19*(1+INDEX(DA_LMP_Basis!$C$23:$AF$35,MATCH(LMP_BY_NODE!JB$1,DA_LMP_Basis!$C$23:$C$35,0),MATCH(LMP_BY_NODE!$A39,DA_LMP_Basis!$C$23:$AF$23,0)))</f>
        <v>98.906820751742515</v>
      </c>
      <c r="JC39" s="30">
        <f>ENERGY_PRICING!JE$19*(1+INDEX(DA_LMP_Basis!$C$23:$AF$35,MATCH(LMP_BY_NODE!JC$1,DA_LMP_Basis!$C$23:$C$35,0),MATCH(LMP_BY_NODE!$A39,DA_LMP_Basis!$C$23:$AF$23,0)))</f>
        <v>68.00873899032716</v>
      </c>
      <c r="JD39" s="30">
        <f>ENERGY_PRICING!JF$19*(1+INDEX(DA_LMP_Basis!$C$23:$AF$35,MATCH(LMP_BY_NODE!JD$1,DA_LMP_Basis!$C$23:$C$35,0),MATCH(LMP_BY_NODE!$A39,DA_LMP_Basis!$C$23:$AF$23,0)))</f>
        <v>68.454896152947754</v>
      </c>
      <c r="JE39" s="30">
        <f>ENERGY_PRICING!JG$19*(1+INDEX(DA_LMP_Basis!$C$23:$AF$35,MATCH(LMP_BY_NODE!JE$1,DA_LMP_Basis!$C$23:$C$35,0),MATCH(LMP_BY_NODE!$A39,DA_LMP_Basis!$C$23:$AF$23,0)))</f>
        <v>102.03873204761061</v>
      </c>
      <c r="JF39" s="30">
        <f>ENERGY_PRICING!JH$19*(1+INDEX(DA_LMP_Basis!$C$23:$AF$35,MATCH(LMP_BY_NODE!JF$1,DA_LMP_Basis!$C$23:$C$35,0),MATCH(LMP_BY_NODE!$A39,DA_LMP_Basis!$C$23:$AF$23,0)))</f>
        <v>153.55774536638677</v>
      </c>
      <c r="JG39" s="30">
        <f>ENERGY_PRICING!JI$19*(1+INDEX(DA_LMP_Basis!$C$23:$AF$35,MATCH(LMP_BY_NODE!JG$1,DA_LMP_Basis!$C$23:$C$35,0),MATCH(LMP_BY_NODE!$A39,DA_LMP_Basis!$C$23:$AF$23,0)))</f>
        <v>196.50827629190894</v>
      </c>
      <c r="JH39" s="30">
        <f>ENERGY_PRICING!JJ$19*(1+INDEX(DA_LMP_Basis!$C$23:$AF$35,MATCH(LMP_BY_NODE!JH$1,DA_LMP_Basis!$C$23:$C$35,0),MATCH(LMP_BY_NODE!$A39,DA_LMP_Basis!$C$23:$AF$23,0)))</f>
        <v>139.74100015783017</v>
      </c>
      <c r="JI39" s="30">
        <f>ENERGY_PRICING!JK$19*(1+INDEX(DA_LMP_Basis!$C$23:$AF$35,MATCH(LMP_BY_NODE!JI$1,DA_LMP_Basis!$C$23:$C$35,0),MATCH(LMP_BY_NODE!$A39,DA_LMP_Basis!$C$23:$AF$23,0)))</f>
        <v>118.67459374724629</v>
      </c>
      <c r="JJ39" s="30">
        <f>ENERGY_PRICING!JL$19*(1+INDEX(DA_LMP_Basis!$C$23:$AF$35,MATCH(LMP_BY_NODE!JJ$1,DA_LMP_Basis!$C$23:$C$35,0),MATCH(LMP_BY_NODE!$A39,DA_LMP_Basis!$C$23:$AF$23,0)))</f>
        <v>109.65662535864662</v>
      </c>
      <c r="JK39" s="30">
        <f>ENERGY_PRICING!JM$19*(1+INDEX(DA_LMP_Basis!$C$23:$AF$35,MATCH(LMP_BY_NODE!JK$1,DA_LMP_Basis!$C$23:$C$35,0),MATCH(LMP_BY_NODE!$A39,DA_LMP_Basis!$C$23:$AF$23,0)))</f>
        <v>58.383049212394667</v>
      </c>
      <c r="JL39" s="30">
        <f>ENERGY_PRICING!JN$19*(1+INDEX(DA_LMP_Basis!$C$23:$AF$35,MATCH(LMP_BY_NODE!JL$1,DA_LMP_Basis!$C$23:$C$35,0),MATCH(LMP_BY_NODE!$A39,DA_LMP_Basis!$C$23:$AF$23,0)))</f>
        <v>60.679423246795949</v>
      </c>
      <c r="JM39" s="30">
        <f>ENERGY_PRICING!JO$19*(1+INDEX(DA_LMP_Basis!$C$23:$AF$35,MATCH(LMP_BY_NODE!JM$1,DA_LMP_Basis!$C$23:$C$35,0),MATCH(LMP_BY_NODE!$A39,DA_LMP_Basis!$C$23:$AF$23,0)))</f>
        <v>102.62787318459944</v>
      </c>
      <c r="JN39" s="30">
        <f>ENERGY_PRICING!JP$19*(1+INDEX(DA_LMP_Basis!$C$23:$AF$35,MATCH(LMP_BY_NODE!JN$1,DA_LMP_Basis!$C$23:$C$35,0),MATCH(LMP_BY_NODE!$A39,DA_LMP_Basis!$C$23:$AF$23,0)))</f>
        <v>101.2725833401775</v>
      </c>
      <c r="JO39" s="30">
        <f>ENERGY_PRICING!JQ$19*(1+INDEX(DA_LMP_Basis!$C$23:$AF$35,MATCH(LMP_BY_NODE!JO$1,DA_LMP_Basis!$C$23:$C$35,0),MATCH(LMP_BY_NODE!$A39,DA_LMP_Basis!$C$23:$AF$23,0)))</f>
        <v>69.635447130039793</v>
      </c>
      <c r="JP39" s="30">
        <f>ENERGY_PRICING!JR$19*(1+INDEX(DA_LMP_Basis!$C$23:$AF$35,MATCH(LMP_BY_NODE!JP$1,DA_LMP_Basis!$C$23:$C$35,0),MATCH(LMP_BY_NODE!$A39,DA_LMP_Basis!$C$23:$AF$23,0)))</f>
        <v>70.092275972488594</v>
      </c>
      <c r="JQ39" s="30">
        <f>ENERGY_PRICING!JS$19*(1+INDEX(DA_LMP_Basis!$C$23:$AF$35,MATCH(LMP_BY_NODE!JQ$1,DA_LMP_Basis!$C$23:$C$35,0),MATCH(LMP_BY_NODE!$A39,DA_LMP_Basis!$C$23:$AF$23,0)))</f>
        <v>103.0561167235257</v>
      </c>
      <c r="JR39" s="30">
        <f>ENERGY_PRICING!JT$19*(1+INDEX(DA_LMP_Basis!$C$23:$AF$35,MATCH(LMP_BY_NODE!JR$1,DA_LMP_Basis!$C$23:$C$35,0),MATCH(LMP_BY_NODE!$A39,DA_LMP_Basis!$C$23:$AF$23,0)))</f>
        <v>155.0063103010875</v>
      </c>
      <c r="JS39" s="30">
        <f>ENERGY_PRICING!JU$19*(1+INDEX(DA_LMP_Basis!$C$23:$AF$35,MATCH(LMP_BY_NODE!JS$1,DA_LMP_Basis!$C$23:$C$35,0),MATCH(LMP_BY_NODE!$A39,DA_LMP_Basis!$C$23:$AF$23,0)))</f>
        <v>195.7134943653148</v>
      </c>
      <c r="JT39" s="30">
        <f>ENERGY_PRICING!JV$19*(1+INDEX(DA_LMP_Basis!$C$23:$AF$35,MATCH(LMP_BY_NODE!JT$1,DA_LMP_Basis!$C$23:$C$35,0),MATCH(LMP_BY_NODE!$A39,DA_LMP_Basis!$C$23:$AF$23,0)))</f>
        <v>139.17581469376023</v>
      </c>
      <c r="JU39" s="30">
        <f>ENERGY_PRICING!JW$19*(1+INDEX(DA_LMP_Basis!$C$23:$AF$35,MATCH(LMP_BY_NODE!JU$1,DA_LMP_Basis!$C$23:$C$35,0),MATCH(LMP_BY_NODE!$A39,DA_LMP_Basis!$C$23:$AF$23,0)))</f>
        <v>117.7168477494001</v>
      </c>
      <c r="JV39" s="30">
        <f>ENERGY_PRICING!JX$19*(1+INDEX(DA_LMP_Basis!$C$23:$AF$35,MATCH(LMP_BY_NODE!JV$1,DA_LMP_Basis!$C$23:$C$35,0),MATCH(LMP_BY_NODE!$A39,DA_LMP_Basis!$C$23:$AF$23,0)))</f>
        <v>107.91677045053024</v>
      </c>
      <c r="JW39" s="30">
        <f>ENERGY_PRICING!JY$19*(1+INDEX(DA_LMP_Basis!$C$23:$AF$35,MATCH(LMP_BY_NODE!JW$1,DA_LMP_Basis!$C$23:$C$35,0),MATCH(LMP_BY_NODE!$A39,DA_LMP_Basis!$C$23:$AF$23,0)))</f>
        <v>57.456720918132831</v>
      </c>
      <c r="JX39" s="30">
        <f>ENERGY_PRICING!JZ$19*(1+INDEX(DA_LMP_Basis!$C$23:$AF$35,MATCH(LMP_BY_NODE!JX$1,DA_LMP_Basis!$C$23:$C$35,0),MATCH(LMP_BY_NODE!$A39,DA_LMP_Basis!$C$23:$AF$23,0)))</f>
        <v>59.716659783919745</v>
      </c>
      <c r="JY39" s="30">
        <f>ENERGY_PRICING!KA$19*(1+INDEX(DA_LMP_Basis!$C$23:$AF$35,MATCH(LMP_BY_NODE!JY$1,DA_LMP_Basis!$C$23:$C$35,0),MATCH(LMP_BY_NODE!$A39,DA_LMP_Basis!$C$23:$AF$23,0)))</f>
        <v>100.99953920764388</v>
      </c>
      <c r="JZ39" s="30">
        <f>ENERGY_PRICING!KB$19*(1+INDEX(DA_LMP_Basis!$C$23:$AF$35,MATCH(LMP_BY_NODE!JZ$1,DA_LMP_Basis!$C$23:$C$35,0),MATCH(LMP_BY_NODE!$A39,DA_LMP_Basis!$C$23:$AF$23,0)))</f>
        <v>99.665752921990276</v>
      </c>
      <c r="KA39" s="30">
        <f>ENERGY_PRICING!KC$19*(1+INDEX(DA_LMP_Basis!$C$23:$AF$35,MATCH(LMP_BY_NODE!KA$1,DA_LMP_Basis!$C$23:$C$35,0),MATCH(LMP_BY_NODE!$A39,DA_LMP_Basis!$C$23:$AF$23,0)))</f>
        <v>68.53058388924768</v>
      </c>
      <c r="KB39" s="30">
        <f>ENERGY_PRICING!KD$19*(1+INDEX(DA_LMP_Basis!$C$23:$AF$35,MATCH(LMP_BY_NODE!KB$1,DA_LMP_Basis!$C$23:$C$35,0),MATCH(LMP_BY_NODE!$A39,DA_LMP_Basis!$C$23:$AF$23,0)))</f>
        <v>68.98016450660198</v>
      </c>
      <c r="KC39" s="30">
        <f>ENERGY_PRICING!KE$19*(1+INDEX(DA_LMP_Basis!$C$23:$AF$35,MATCH(LMP_BY_NODE!KC$1,DA_LMP_Basis!$C$23:$C$35,0),MATCH(LMP_BY_NODE!$A39,DA_LMP_Basis!$C$23:$AF$23,0)))</f>
        <v>102.36510713014999</v>
      </c>
      <c r="KD39" s="30">
        <f>ENERGY_PRICING!KF$19*(1+INDEX(DA_LMP_Basis!$C$23:$AF$35,MATCH(LMP_BY_NODE!KD$1,DA_LMP_Basis!$C$23:$C$35,0),MATCH(LMP_BY_NODE!$A39,DA_LMP_Basis!$C$23:$AF$23,0)))</f>
        <v>154.02244226159149</v>
      </c>
      <c r="KE39" s="30">
        <f>ENERGY_PRICING!KG$19*(1+INDEX(DA_LMP_Basis!$C$23:$AF$35,MATCH(LMP_BY_NODE!KE$1,DA_LMP_Basis!$C$23:$C$35,0),MATCH(LMP_BY_NODE!$A39,DA_LMP_Basis!$C$23:$AF$23,0)))</f>
        <v>197.04545320031571</v>
      </c>
      <c r="KF39" s="30">
        <f>ENERGY_PRICING!KH$19*(1+INDEX(DA_LMP_Basis!$C$23:$AF$35,MATCH(LMP_BY_NODE!KF$1,DA_LMP_Basis!$C$23:$C$35,0),MATCH(LMP_BY_NODE!$A39,DA_LMP_Basis!$C$23:$AF$23,0)))</f>
        <v>140.1229974958504</v>
      </c>
      <c r="KG39" s="30">
        <f>ENERGY_PRICING!KI$19*(1+INDEX(DA_LMP_Basis!$C$23:$AF$35,MATCH(LMP_BY_NODE!KG$1,DA_LMP_Basis!$C$23:$C$35,0),MATCH(LMP_BY_NODE!$A39,DA_LMP_Basis!$C$23:$AF$23,0)))</f>
        <v>119.32191475058953</v>
      </c>
      <c r="KH39" s="30">
        <f>ENERGY_PRICING!KJ$19*(1+INDEX(DA_LMP_Basis!$C$23:$AF$35,MATCH(LMP_BY_NODE!KH$1,DA_LMP_Basis!$C$23:$C$35,0),MATCH(LMP_BY_NODE!$A39,DA_LMP_Basis!$C$23:$AF$23,0)))</f>
        <v>110.83255783690942</v>
      </c>
      <c r="KI39" s="30">
        <f>ENERGY_PRICING!KK$19*(1+INDEX(DA_LMP_Basis!$C$23:$AF$35,MATCH(LMP_BY_NODE!KI$1,DA_LMP_Basis!$C$23:$C$35,0),MATCH(LMP_BY_NODE!$A39,DA_LMP_Basis!$C$23:$AF$23,0)))</f>
        <v>59.009135630103827</v>
      </c>
      <c r="KJ39" s="30">
        <f>ENERGY_PRICING!KL$19*(1+INDEX(DA_LMP_Basis!$C$23:$AF$35,MATCH(LMP_BY_NODE!KJ$1,DA_LMP_Basis!$C$23:$C$35,0),MATCH(LMP_BY_NODE!$A39,DA_LMP_Basis!$C$23:$AF$23,0)))</f>
        <v>61.330135452508884</v>
      </c>
      <c r="KK39" s="30">
        <f>ENERGY_PRICING!KM$19*(1+INDEX(DA_LMP_Basis!$C$23:$AF$35,MATCH(LMP_BY_NODE!KK$1,DA_LMP_Basis!$C$23:$C$35,0),MATCH(LMP_BY_NODE!$A39,DA_LMP_Basis!$C$23:$AF$23,0)))</f>
        <v>103.72843093802379</v>
      </c>
      <c r="KL39" s="30">
        <f>ENERGY_PRICING!KN$19*(1+INDEX(DA_LMP_Basis!$C$23:$AF$35,MATCH(LMP_BY_NODE!KL$1,DA_LMP_Basis!$C$23:$C$35,0),MATCH(LMP_BY_NODE!$A39,DA_LMP_Basis!$C$23:$AF$23,0)))</f>
        <v>102.35860727642205</v>
      </c>
      <c r="KM39" s="30">
        <f>ENERGY_PRICING!KO$19*(1+INDEX(DA_LMP_Basis!$C$23:$AF$35,MATCH(LMP_BY_NODE!KM$1,DA_LMP_Basis!$C$23:$C$35,0),MATCH(LMP_BY_NODE!$A39,DA_LMP_Basis!$C$23:$AF$23,0)))</f>
        <v>70.38220167998827</v>
      </c>
      <c r="KN39" s="30">
        <f>ENERGY_PRICING!KP$19*(1+INDEX(DA_LMP_Basis!$C$23:$AF$35,MATCH(LMP_BY_NODE!KN$1,DA_LMP_Basis!$C$23:$C$35,0),MATCH(LMP_BY_NODE!$A39,DA_LMP_Basis!$C$23:$AF$23,0)))</f>
        <v>70.843929450076757</v>
      </c>
      <c r="KO39" s="30">
        <f>ENERGY_PRICING!KQ$19*(1+INDEX(DA_LMP_Basis!$C$23:$AF$35,MATCH(LMP_BY_NODE!KO$1,DA_LMP_Basis!$C$23:$C$35,0),MATCH(LMP_BY_NODE!$A39,DA_LMP_Basis!$C$23:$AF$23,0)))</f>
        <v>103.52315602654519</v>
      </c>
      <c r="KP39" s="30">
        <f>ENERGY_PRICING!KR$19*(1+INDEX(DA_LMP_Basis!$C$23:$AF$35,MATCH(LMP_BY_NODE!KP$1,DA_LMP_Basis!$C$23:$C$35,0),MATCH(LMP_BY_NODE!$A39,DA_LMP_Basis!$C$23:$AF$23,0)))</f>
        <v>155.67128666007633</v>
      </c>
      <c r="KQ39" s="30">
        <f>ENERGY_PRICING!KS$19*(1+INDEX(DA_LMP_Basis!$C$23:$AF$35,MATCH(LMP_BY_NODE!KQ$1,DA_LMP_Basis!$C$23:$C$35,0),MATCH(LMP_BY_NODE!$A39,DA_LMP_Basis!$C$23:$AF$23,0)))</f>
        <v>198.32413011731259</v>
      </c>
      <c r="KR39" s="30">
        <f>ENERGY_PRICING!KT$19*(1+INDEX(DA_LMP_Basis!$C$23:$AF$35,MATCH(LMP_BY_NODE!KR$1,DA_LMP_Basis!$C$23:$C$35,0),MATCH(LMP_BY_NODE!$A39,DA_LMP_Basis!$C$23:$AF$23,0)))</f>
        <v>141.03229045099519</v>
      </c>
      <c r="KS39" s="30">
        <f>ENERGY_PRICING!KU$19*(1+INDEX(DA_LMP_Basis!$C$23:$AF$35,MATCH(LMP_BY_NODE!KS$1,DA_LMP_Basis!$C$23:$C$35,0),MATCH(LMP_BY_NODE!$A39,DA_LMP_Basis!$C$23:$AF$23,0)))</f>
        <v>120.86277477623207</v>
      </c>
      <c r="KT39" s="30">
        <f>ENERGY_PRICING!KV$19*(1+INDEX(DA_LMP_Basis!$C$23:$AF$35,MATCH(LMP_BY_NODE!KT$1,DA_LMP_Basis!$C$23:$C$35,0),MATCH(LMP_BY_NODE!$A39,DA_LMP_Basis!$C$23:$AF$23,0)))</f>
        <v>113.63170592456878</v>
      </c>
      <c r="KU39" s="30">
        <f>ENERGY_PRICING!KW$19*(1+INDEX(DA_LMP_Basis!$C$23:$AF$35,MATCH(LMP_BY_NODE!KU$1,DA_LMP_Basis!$C$23:$C$35,0),MATCH(LMP_BY_NODE!$A39,DA_LMP_Basis!$C$23:$AF$23,0)))</f>
        <v>60.499449599005381</v>
      </c>
      <c r="KV39" s="30">
        <f>ENERGY_PRICING!KX$19*(1+INDEX(DA_LMP_Basis!$C$23:$AF$35,MATCH(LMP_BY_NODE!KV$1,DA_LMP_Basis!$C$23:$C$35,0),MATCH(LMP_BY_NODE!$A39,DA_LMP_Basis!$C$23:$AF$23,0)))</f>
        <v>62.87906777635181</v>
      </c>
      <c r="KW39" s="30">
        <f>ENERGY_PRICING!KY$19*(1+INDEX(DA_LMP_Basis!$C$23:$AF$35,MATCH(LMP_BY_NODE!KW$1,DA_LMP_Basis!$C$23:$C$35,0),MATCH(LMP_BY_NODE!$A39,DA_LMP_Basis!$C$23:$AF$23,0)))</f>
        <v>106.34815969609618</v>
      </c>
      <c r="KX39" s="30">
        <f>ENERGY_PRICING!KZ$19*(1+INDEX(DA_LMP_Basis!$C$23:$AF$35,MATCH(LMP_BY_NODE!KX$1,DA_LMP_Basis!$C$23:$C$35,0),MATCH(LMP_BY_NODE!$A39,DA_LMP_Basis!$C$23:$AF$23,0)))</f>
        <v>104.94374025002789</v>
      </c>
      <c r="KY39" s="30">
        <f>ENERGY_PRICING!LA$19*(1+INDEX(DA_LMP_Basis!$C$23:$AF$35,MATCH(LMP_BY_NODE!KY$1,DA_LMP_Basis!$C$23:$C$35,0),MATCH(LMP_BY_NODE!$A39,DA_LMP_Basis!$C$23:$AF$23,0)))</f>
        <v>72.1597498037778</v>
      </c>
      <c r="KZ39" s="30">
        <f>ENERGY_PRICING!LB$19*(1+INDEX(DA_LMP_Basis!$C$23:$AF$35,MATCH(LMP_BY_NODE!KZ$1,DA_LMP_Basis!$C$23:$C$35,0),MATCH(LMP_BY_NODE!$A39,DA_LMP_Basis!$C$23:$AF$23,0)))</f>
        <v>72.633138807982746</v>
      </c>
      <c r="LA39" s="30">
        <f>ENERGY_PRICING!LC$19*(1+INDEX(DA_LMP_Basis!$C$23:$AF$35,MATCH(LMP_BY_NODE!LA$1,DA_LMP_Basis!$C$23:$C$35,0),MATCH(LMP_BY_NODE!$A39,DA_LMP_Basis!$C$23:$AF$23,0)))</f>
        <v>104.63487986790042</v>
      </c>
      <c r="LB39" s="30">
        <f>ENERGY_PRICING!LD$19*(1+INDEX(DA_LMP_Basis!$C$23:$AF$35,MATCH(LMP_BY_NODE!LB$1,DA_LMP_Basis!$C$23:$C$35,0),MATCH(LMP_BY_NODE!$A39,DA_LMP_Basis!$C$23:$AF$23,0)))</f>
        <v>157.25417286996492</v>
      </c>
      <c r="LC39" s="30">
        <f>ENERGY_PRICING!LE$19*(1+INDEX(DA_LMP_Basis!$C$23:$AF$35,MATCH(LMP_BY_NODE!LC$1,DA_LMP_Basis!$C$23:$C$35,0),MATCH(LMP_BY_NODE!$A39,DA_LMP_Basis!$C$23:$AF$23,0)))</f>
        <v>199.72327282584291</v>
      </c>
      <c r="LD39" s="30">
        <f>ENERGY_PRICING!LF$19*(1+INDEX(DA_LMP_Basis!$C$23:$AF$35,MATCH(LMP_BY_NODE!LD$1,DA_LMP_Basis!$C$23:$C$35,0),MATCH(LMP_BY_NODE!$A39,DA_LMP_Basis!$C$23:$AF$23,0)))</f>
        <v>142.02724906110035</v>
      </c>
      <c r="LE39" s="30">
        <f>ENERGY_PRICING!LG$19*(1+INDEX(DA_LMP_Basis!$C$23:$AF$35,MATCH(LMP_BY_NODE!LE$1,DA_LMP_Basis!$C$23:$C$35,0),MATCH(LMP_BY_NODE!$A39,DA_LMP_Basis!$C$23:$AF$23,0)))</f>
        <v>122.54880120017573</v>
      </c>
      <c r="LF39" s="30">
        <f>ENERGY_PRICING!LH$19*(1+INDEX(DA_LMP_Basis!$C$23:$AF$35,MATCH(LMP_BY_NODE!LF$1,DA_LMP_Basis!$C$23:$C$35,0),MATCH(LMP_BY_NODE!$A39,DA_LMP_Basis!$C$23:$AF$23,0)))</f>
        <v>116.69456534189776</v>
      </c>
      <c r="LG39" s="30">
        <f>ENERGY_PRICING!LI$19*(1+INDEX(DA_LMP_Basis!$C$23:$AF$35,MATCH(LMP_BY_NODE!LG$1,DA_LMP_Basis!$C$23:$C$35,0),MATCH(LMP_BY_NODE!$A39,DA_LMP_Basis!$C$23:$AF$23,0)))</f>
        <v>62.130167957405639</v>
      </c>
      <c r="LH39" s="30">
        <f>ENERGY_PRICING!LJ$19*(1+INDEX(DA_LMP_Basis!$C$23:$AF$35,MATCH(LMP_BY_NODE!LH$1,DA_LMP_Basis!$C$23:$C$35,0),MATCH(LMP_BY_NODE!$A39,DA_LMP_Basis!$C$23:$AF$23,0)))</f>
        <v>64.573927000057495</v>
      </c>
      <c r="LI39" s="30">
        <f>ENERGY_PRICING!LK$19*(1+INDEX(DA_LMP_Basis!$C$23:$AF$35,MATCH(LMP_BY_NODE!LI$1,DA_LMP_Basis!$C$23:$C$35,0),MATCH(LMP_BY_NODE!$A39,DA_LMP_Basis!$C$23:$AF$23,0)))</f>
        <v>109.21469645879355</v>
      </c>
      <c r="LJ39" s="30">
        <f>ENERGY_PRICING!LL$19*(1+INDEX(DA_LMP_Basis!$C$23:$AF$35,MATCH(LMP_BY_NODE!LJ$1,DA_LMP_Basis!$C$23:$C$35,0),MATCH(LMP_BY_NODE!$A39,DA_LMP_Basis!$C$23:$AF$23,0)))</f>
        <v>107.77242191505451</v>
      </c>
      <c r="LK39" s="30">
        <f>ENERGY_PRICING!LM$19*(1+INDEX(DA_LMP_Basis!$C$23:$AF$35,MATCH(LMP_BY_NODE!LK$1,DA_LMP_Basis!$C$23:$C$35,0),MATCH(LMP_BY_NODE!$A39,DA_LMP_Basis!$C$23:$AF$23,0)))</f>
        <v>74.1047630150141</v>
      </c>
      <c r="LL39" s="30">
        <f>ENERGY_PRICING!LN$19*(1+INDEX(DA_LMP_Basis!$C$23:$AF$35,MATCH(LMP_BY_NODE!LL$1,DA_LMP_Basis!$C$23:$C$35,0),MATCH(LMP_BY_NODE!$A39,DA_LMP_Basis!$C$23:$AF$23,0)))</f>
        <v>74.590911873150588</v>
      </c>
      <c r="LM39" s="30">
        <f>ENERGY_PRICING!LO$19*(1+INDEX(DA_LMP_Basis!$C$23:$AF$35,MATCH(LMP_BY_NODE!LM$1,DA_LMP_Basis!$C$23:$C$35,0),MATCH(LMP_BY_NODE!$A39,DA_LMP_Basis!$C$23:$AF$23,0)))</f>
        <v>105.85134063750957</v>
      </c>
      <c r="LN39" s="30">
        <f>ENERGY_PRICING!LP$19*(1+INDEX(DA_LMP_Basis!$C$23:$AF$35,MATCH(LMP_BY_NODE!LN$1,DA_LMP_Basis!$C$23:$C$35,0),MATCH(LMP_BY_NODE!$A39,DA_LMP_Basis!$C$23:$AF$23,0)))</f>
        <v>158.98618481884736</v>
      </c>
      <c r="LO39" s="30">
        <f>ENERGY_PRICING!LQ$19*(1+INDEX(DA_LMP_Basis!$C$23:$AF$35,MATCH(LMP_BY_NODE!LO$1,DA_LMP_Basis!$C$23:$C$35,0),MATCH(LMP_BY_NODE!$A39,DA_LMP_Basis!$C$23:$AF$23,0)))</f>
        <v>201.15766055623402</v>
      </c>
      <c r="LP39" s="30">
        <f>ENERGY_PRICING!LR$19*(1+INDEX(DA_LMP_Basis!$C$23:$AF$35,MATCH(LMP_BY_NODE!LP$1,DA_LMP_Basis!$C$23:$C$35,0),MATCH(LMP_BY_NODE!$A39,DA_LMP_Basis!$C$23:$AF$23,0)))</f>
        <v>143.04727111737864</v>
      </c>
      <c r="LQ39" s="30">
        <f>ENERGY_PRICING!LS$19*(1+INDEX(DA_LMP_Basis!$C$23:$AF$35,MATCH(LMP_BY_NODE!LQ$1,DA_LMP_Basis!$C$23:$C$35,0),MATCH(LMP_BY_NODE!$A39,DA_LMP_Basis!$C$23:$AF$23,0)))</f>
        <v>124.27729937328948</v>
      </c>
      <c r="LR39" s="30">
        <f>ENERGY_PRICING!LT$19*(1+INDEX(DA_LMP_Basis!$C$23:$AF$35,MATCH(LMP_BY_NODE!LR$1,DA_LMP_Basis!$C$23:$C$35,0),MATCH(LMP_BY_NODE!$A39,DA_LMP_Basis!$C$23:$AF$23,0)))</f>
        <v>119.83457953869438</v>
      </c>
      <c r="LS39" s="30">
        <f>ENERGY_PRICING!LU$19*(1+INDEX(DA_LMP_Basis!$C$23:$AF$35,MATCH(LMP_BY_NODE!LS$1,DA_LMP_Basis!$C$23:$C$35,0),MATCH(LMP_BY_NODE!$A39,DA_LMP_Basis!$C$23:$AF$23,0)))</f>
        <v>63.801964830413645</v>
      </c>
      <c r="LT39" s="30">
        <f>ENERGY_PRICING!LV$19*(1+INDEX(DA_LMP_Basis!$C$23:$AF$35,MATCH(LMP_BY_NODE!LT$1,DA_LMP_Basis!$C$23:$C$35,0),MATCH(LMP_BY_NODE!$A39,DA_LMP_Basis!$C$23:$AF$23,0)))</f>
        <v>66.311480475054566</v>
      </c>
      <c r="LU39" s="30">
        <f>ENERGY_PRICING!LW$19*(1+INDEX(DA_LMP_Basis!$C$23:$AF$35,MATCH(LMP_BY_NODE!LU$1,DA_LMP_Basis!$C$23:$C$35,0),MATCH(LMP_BY_NODE!$A39,DA_LMP_Basis!$C$23:$AF$23,0)))</f>
        <v>112.15344254670858</v>
      </c>
      <c r="LV39" s="30">
        <f>ENERGY_PRICING!LX$19*(1+INDEX(DA_LMP_Basis!$C$23:$AF$35,MATCH(LMP_BY_NODE!LV$1,DA_LMP_Basis!$C$23:$C$35,0),MATCH(LMP_BY_NODE!$A39,DA_LMP_Basis!$C$23:$AF$23,0)))</f>
        <v>110.67235931869403</v>
      </c>
      <c r="LW39" s="30">
        <f>ENERGY_PRICING!LY$19*(1+INDEX(DA_LMP_Basis!$C$23:$AF$35,MATCH(LMP_BY_NODE!LW$1,DA_LMP_Basis!$C$23:$C$35,0),MATCH(LMP_BY_NODE!$A39,DA_LMP_Basis!$C$23:$AF$23,0)))</f>
        <v>76.098771966807575</v>
      </c>
      <c r="LX39" s="30">
        <f>ENERGY_PRICING!LZ$19*(1+INDEX(DA_LMP_Basis!$C$23:$AF$35,MATCH(LMP_BY_NODE!LX$1,DA_LMP_Basis!$C$23:$C$35,0),MATCH(LMP_BY_NODE!$A39,DA_LMP_Basis!$C$23:$AF$23,0)))</f>
        <v>76.59800210522333</v>
      </c>
      <c r="LY39" s="30">
        <f>ENERGY_PRICING!MA$19*(1+INDEX(DA_LMP_Basis!$C$23:$AF$35,MATCH(LMP_BY_NODE!LY$1,DA_LMP_Basis!$C$23:$C$35,0),MATCH(LMP_BY_NODE!$A39,DA_LMP_Basis!$C$23:$AF$23,0)))</f>
        <v>107.09844459037393</v>
      </c>
      <c r="LZ39" s="30">
        <f>ENERGY_PRICING!MB$19*(1+INDEX(DA_LMP_Basis!$C$23:$AF$35,MATCH(LMP_BY_NODE!LZ$1,DA_LMP_Basis!$C$23:$C$35,0),MATCH(LMP_BY_NODE!$A39,DA_LMP_Basis!$C$23:$AF$23,0)))</f>
        <v>160.76182691255306</v>
      </c>
      <c r="MA39" s="30">
        <f>ENERGY_PRICING!MC$19*(1+INDEX(DA_LMP_Basis!$C$23:$AF$35,MATCH(LMP_BY_NODE!MA$1,DA_LMP_Basis!$C$23:$C$35,0),MATCH(LMP_BY_NODE!$A39,DA_LMP_Basis!$C$23:$AF$23,0)))</f>
        <v>203.06475933203794</v>
      </c>
      <c r="MB39" s="30">
        <f>ENERGY_PRICING!MD$19*(1+INDEX(DA_LMP_Basis!$C$23:$AF$35,MATCH(LMP_BY_NODE!MB$1,DA_LMP_Basis!$C$23:$C$35,0),MATCH(LMP_BY_NODE!$A39,DA_LMP_Basis!$C$23:$AF$23,0)))</f>
        <v>144.40344753579438</v>
      </c>
      <c r="MC39" s="30">
        <f>ENERGY_PRICING!ME$19*(1+INDEX(DA_LMP_Basis!$C$23:$AF$35,MATCH(LMP_BY_NODE!MC$1,DA_LMP_Basis!$C$23:$C$35,0),MATCH(LMP_BY_NODE!$A39,DA_LMP_Basis!$C$23:$AF$23,0)))</f>
        <v>126.57543444519618</v>
      </c>
      <c r="MD39" s="30">
        <f>ENERGY_PRICING!MF$19*(1+INDEX(DA_LMP_Basis!$C$23:$AF$35,MATCH(LMP_BY_NODE!MD$1,DA_LMP_Basis!$C$23:$C$35,0),MATCH(LMP_BY_NODE!$A39,DA_LMP_Basis!$C$23:$AF$23,0)))</f>
        <v>124.0094041721182</v>
      </c>
      <c r="ME39" s="30">
        <f>ENERGY_PRICING!MG$19*(1+INDEX(DA_LMP_Basis!$C$23:$AF$35,MATCH(LMP_BY_NODE!ME$1,DA_LMP_Basis!$C$23:$C$35,0),MATCH(LMP_BY_NODE!$A39,DA_LMP_Basis!$C$23:$AF$23,0)))</f>
        <v>66.024712350037916</v>
      </c>
      <c r="MF39" s="30">
        <f>ENERGY_PRICING!MH$19*(1+INDEX(DA_LMP_Basis!$C$23:$AF$35,MATCH(LMP_BY_NODE!MF$1,DA_LMP_Basis!$C$23:$C$35,0),MATCH(LMP_BY_NODE!$A39,DA_LMP_Basis!$C$23:$AF$23,0)))</f>
        <v>68.621655077675584</v>
      </c>
      <c r="MG39" s="30">
        <f>ENERGY_PRICING!MI$19*(1+INDEX(DA_LMP_Basis!$C$23:$AF$35,MATCH(LMP_BY_NODE!MG$1,DA_LMP_Basis!$C$23:$C$35,0),MATCH(LMP_BY_NODE!$A39,DA_LMP_Basis!$C$23:$AF$23,0)))</f>
        <v>116.06066996361702</v>
      </c>
      <c r="MH39" s="30">
        <f>ENERGY_PRICING!MJ$19*(1+INDEX(DA_LMP_Basis!$C$23:$AF$35,MATCH(LMP_BY_NODE!MH$1,DA_LMP_Basis!$C$23:$C$35,0),MATCH(LMP_BY_NODE!$A39,DA_LMP_Basis!$C$23:$AF$23,0)))</f>
        <v>114.52798841758552</v>
      </c>
      <c r="MI39" s="30">
        <f>ENERGY_PRICING!MK$19*(1+INDEX(DA_LMP_Basis!$C$23:$AF$35,MATCH(LMP_BY_NODE!MI$1,DA_LMP_Basis!$C$23:$C$35,0),MATCH(LMP_BY_NODE!$A39,DA_LMP_Basis!$C$23:$AF$23,0)))</f>
        <v>78.749918480637888</v>
      </c>
      <c r="MJ39" s="30">
        <f>ENERGY_PRICING!ML$19*(1+INDEX(DA_LMP_Basis!$C$23:$AF$35,MATCH(LMP_BY_NODE!MJ$1,DA_LMP_Basis!$C$23:$C$35,0),MATCH(LMP_BY_NODE!$A39,DA_LMP_Basis!$C$23:$AF$23,0)))</f>
        <v>79.266540913394962</v>
      </c>
      <c r="MK39" s="30">
        <f>ENERGY_PRICING!MM$19*(1+INDEX(DA_LMP_Basis!$C$23:$AF$35,MATCH(LMP_BY_NODE!MK$1,DA_LMP_Basis!$C$23:$C$35,0),MATCH(LMP_BY_NODE!$A39,DA_LMP_Basis!$C$23:$AF$23,0)))</f>
        <v>108.75653910095605</v>
      </c>
      <c r="ML39" s="30">
        <f>ENERGY_PRICING!MN$19*(1+INDEX(DA_LMP_Basis!$C$23:$AF$35,MATCH(LMP_BY_NODE!ML$1,DA_LMP_Basis!$C$23:$C$35,0),MATCH(LMP_BY_NODE!$A39,DA_LMP_Basis!$C$23:$AF$23,0)))</f>
        <v>163.12264246571499</v>
      </c>
      <c r="MM39" s="30">
        <f>ENERGY_PRICING!MO$19*(1+INDEX(DA_LMP_Basis!$C$23:$AF$35,MATCH(LMP_BY_NODE!MM$1,DA_LMP_Basis!$C$23:$C$35,0),MATCH(LMP_BY_NODE!$A39,DA_LMP_Basis!$C$23:$AF$23,0)))</f>
        <v>204.39048902158225</v>
      </c>
      <c r="MN39" s="30">
        <f>ENERGY_PRICING!MP$19*(1+INDEX(DA_LMP_Basis!$C$23:$AF$35,MATCH(LMP_BY_NODE!MN$1,DA_LMP_Basis!$C$23:$C$35,0),MATCH(LMP_BY_NODE!$A39,DA_LMP_Basis!$C$23:$AF$23,0)))</f>
        <v>145.34620066686688</v>
      </c>
      <c r="MO39" s="30">
        <f>ENERGY_PRICING!MQ$19*(1+INDEX(DA_LMP_Basis!$C$23:$AF$35,MATCH(LMP_BY_NODE!MO$1,DA_LMP_Basis!$C$23:$C$35,0),MATCH(LMP_BY_NODE!$A39,DA_LMP_Basis!$C$23:$AF$23,0)))</f>
        <v>128.1729950613869</v>
      </c>
      <c r="MP39" s="30">
        <f>ENERGY_PRICING!MR$19*(1+INDEX(DA_LMP_Basis!$C$23:$AF$35,MATCH(LMP_BY_NODE!MP$1,DA_LMP_Basis!$C$23:$C$35,0),MATCH(LMP_BY_NODE!$A39,DA_LMP_Basis!$C$23:$AF$23,0)))</f>
        <v>126.91155535347896</v>
      </c>
      <c r="MQ39" s="30">
        <f>ENERGY_PRICING!MS$19*(1+INDEX(DA_LMP_Basis!$C$23:$AF$35,MATCH(LMP_BY_NODE!MQ$1,DA_LMP_Basis!$C$23:$C$35,0),MATCH(LMP_BY_NODE!$A39,DA_LMP_Basis!$C$23:$AF$23,0)))</f>
        <v>67.56986691492655</v>
      </c>
      <c r="MR39" s="30">
        <f>ENERGY_PRICING!MT$19*(1+INDEX(DA_LMP_Basis!$C$23:$AF$35,MATCH(LMP_BY_NODE!MR$1,DA_LMP_Basis!$C$23:$C$35,0),MATCH(LMP_BY_NODE!$A39,DA_LMP_Basis!$C$23:$AF$23,0)))</f>
        <v>70.227585036618038</v>
      </c>
      <c r="MS39" s="30">
        <f>ENERGY_PRICING!MU$19*(1+INDEX(DA_LMP_Basis!$C$23:$AF$35,MATCH(LMP_BY_NODE!MS$1,DA_LMP_Basis!$C$23:$C$35,0),MATCH(LMP_BY_NODE!$A39,DA_LMP_Basis!$C$23:$AF$23,0)))</f>
        <v>118.77679954018475</v>
      </c>
      <c r="MT39" s="30">
        <f>ENERGY_PRICING!MV$19*(1+INDEX(DA_LMP_Basis!$C$23:$AF$35,MATCH(LMP_BY_NODE!MT$1,DA_LMP_Basis!$C$23:$C$35,0),MATCH(LMP_BY_NODE!$A39,DA_LMP_Basis!$C$23:$AF$23,0)))</f>
        <v>117.20824915348621</v>
      </c>
      <c r="MU39" s="30">
        <f>ENERGY_PRICING!MW$19*(1+INDEX(DA_LMP_Basis!$C$23:$AF$35,MATCH(LMP_BY_NODE!MU$1,DA_LMP_Basis!$C$23:$C$35,0),MATCH(LMP_BY_NODE!$A39,DA_LMP_Basis!$C$23:$AF$23,0)))</f>
        <v>80.592876847194034</v>
      </c>
      <c r="MV39" s="30">
        <f>ENERGY_PRICING!MX$19*(1+INDEX(DA_LMP_Basis!$C$23:$AF$35,MATCH(LMP_BY_NODE!MV$1,DA_LMP_Basis!$C$23:$C$35,0),MATCH(LMP_BY_NODE!$A39,DA_LMP_Basis!$C$23:$AF$23,0)))</f>
        <v>81.121589624337105</v>
      </c>
      <c r="MW39" s="30">
        <f>ENERGY_PRICING!MY$19*(1+INDEX(DA_LMP_Basis!$C$23:$AF$35,MATCH(LMP_BY_NODE!MW$1,DA_LMP_Basis!$C$23:$C$35,0),MATCH(LMP_BY_NODE!$A39,DA_LMP_Basis!$C$23:$AF$23,0)))</f>
        <v>109.90917217305406</v>
      </c>
      <c r="MX39" s="30">
        <f>ENERGY_PRICING!MZ$19*(1+INDEX(DA_LMP_Basis!$C$23:$AF$35,MATCH(LMP_BY_NODE!MX$1,DA_LMP_Basis!$C$23:$C$35,0),MATCH(LMP_BY_NODE!$A39,DA_LMP_Basis!$C$23:$AF$23,0)))</f>
        <v>164.76377574631582</v>
      </c>
    </row>
    <row r="40" spans="1:362" x14ac:dyDescent="0.25">
      <c r="A40" s="1">
        <v>4172</v>
      </c>
      <c r="B40" s="1" t="s">
        <v>62</v>
      </c>
      <c r="C40" s="30">
        <f>ENERGY_PRICING!E$20*(1+INDEX(DA_LMP_Basis!$C$23:$AF$35,MATCH(LMP_BY_NODE!C$1,DA_LMP_Basis!$C$23:$C$35,0),MATCH(LMP_BY_NODE!$A40,DA_LMP_Basis!$C$23:$AF$23,0)))</f>
        <v>36.75369866312132</v>
      </c>
      <c r="D40" s="30">
        <f>ENERGY_PRICING!F$20*(1+INDEX(DA_LMP_Basis!$C$23:$AF$35,MATCH(LMP_BY_NODE!D$1,DA_LMP_Basis!$C$23:$C$35,0),MATCH(LMP_BY_NODE!$A40,DA_LMP_Basis!$C$23:$AF$23,0)))</f>
        <v>28.08292338188048</v>
      </c>
      <c r="E40" s="30">
        <f>ENERGY_PRICING!G$20*(1+INDEX(DA_LMP_Basis!$C$23:$AF$35,MATCH(LMP_BY_NODE!E$1,DA_LMP_Basis!$C$23:$C$35,0),MATCH(LMP_BY_NODE!$A40,DA_LMP_Basis!$C$23:$AF$23,0)))</f>
        <v>30.733809739876882</v>
      </c>
      <c r="F40" s="30">
        <f>ENERGY_PRICING!H$20*(1+INDEX(DA_LMP_Basis!$C$23:$AF$35,MATCH(LMP_BY_NODE!F$1,DA_LMP_Basis!$C$23:$C$35,0),MATCH(LMP_BY_NODE!$A40,DA_LMP_Basis!$C$23:$AF$23,0)))</f>
        <v>28.25094511689603</v>
      </c>
      <c r="G40" s="30">
        <f>ENERGY_PRICING!I$20*(1+INDEX(DA_LMP_Basis!$C$23:$AF$35,MATCH(LMP_BY_NODE!G$1,DA_LMP_Basis!$C$23:$C$35,0),MATCH(LMP_BY_NODE!$A40,DA_LMP_Basis!$C$23:$AF$23,0)))</f>
        <v>16.155965263281779</v>
      </c>
      <c r="H40" s="30">
        <f>ENERGY_PRICING!J$20*(1+INDEX(DA_LMP_Basis!$C$23:$AF$35,MATCH(LMP_BY_NODE!H$1,DA_LMP_Basis!$C$23:$C$35,0),MATCH(LMP_BY_NODE!$A40,DA_LMP_Basis!$C$23:$AF$23,0)))</f>
        <v>17.206625820705622</v>
      </c>
      <c r="I40" s="30">
        <f>ENERGY_PRICING!K$20*(1+INDEX(DA_LMP_Basis!$C$23:$AF$35,MATCH(LMP_BY_NODE!I$1,DA_LMP_Basis!$C$23:$C$35,0),MATCH(LMP_BY_NODE!$A40,DA_LMP_Basis!$C$23:$AF$23,0)))</f>
        <v>31.008714553440473</v>
      </c>
      <c r="J40" s="30">
        <f>ENERGY_PRICING!L$20*(1+INDEX(DA_LMP_Basis!$C$23:$AF$35,MATCH(LMP_BY_NODE!J$1,DA_LMP_Basis!$C$23:$C$35,0),MATCH(LMP_BY_NODE!$A40,DA_LMP_Basis!$C$23:$AF$23,0)))</f>
        <v>38.348307277608193</v>
      </c>
      <c r="K40" s="30">
        <f>ENERGY_PRICING!M$20*(1+INDEX(DA_LMP_Basis!$C$23:$AF$35,MATCH(LMP_BY_NODE!K$1,DA_LMP_Basis!$C$23:$C$35,0),MATCH(LMP_BY_NODE!$A40,DA_LMP_Basis!$C$23:$AF$23,0)))</f>
        <v>33.898992708115181</v>
      </c>
      <c r="L40" s="30">
        <f>ENERGY_PRICING!N$20*(1+INDEX(DA_LMP_Basis!$C$23:$AF$35,MATCH(LMP_BY_NODE!L$1,DA_LMP_Basis!$C$23:$C$35,0),MATCH(LMP_BY_NODE!$A40,DA_LMP_Basis!$C$23:$AF$23,0)))</f>
        <v>48.113600557165128</v>
      </c>
      <c r="M40" s="30">
        <f>ENERGY_PRICING!O$20*(1+INDEX(DA_LMP_Basis!$C$23:$AF$35,MATCH(LMP_BY_NODE!M$1,DA_LMP_Basis!$C$23:$C$35,0),MATCH(LMP_BY_NODE!$A40,DA_LMP_Basis!$C$23:$AF$23,0)))</f>
        <v>85.302051892656735</v>
      </c>
      <c r="N40" s="30">
        <f>ENERGY_PRICING!P$20*(1+INDEX(DA_LMP_Basis!$C$23:$AF$35,MATCH(LMP_BY_NODE!N$1,DA_LMP_Basis!$C$23:$C$35,0),MATCH(LMP_BY_NODE!$A40,DA_LMP_Basis!$C$23:$AF$23,0)))</f>
        <v>151.84879929540648</v>
      </c>
      <c r="O40" s="30">
        <f>ENERGY_PRICING!Q$20*(1+INDEX(DA_LMP_Basis!$C$23:$AF$35,MATCH(LMP_BY_NODE!O$1,DA_LMP_Basis!$C$23:$C$35,0),MATCH(LMP_BY_NODE!$A40,DA_LMP_Basis!$C$23:$AF$23,0)))</f>
        <v>109.29495276054149</v>
      </c>
      <c r="P40" s="30">
        <f>ENERGY_PRICING!R$20*(1+INDEX(DA_LMP_Basis!$C$23:$AF$35,MATCH(LMP_BY_NODE!P$1,DA_LMP_Basis!$C$23:$C$35,0),MATCH(LMP_BY_NODE!$A40,DA_LMP_Basis!$C$23:$AF$23,0)))</f>
        <v>70.770253654223424</v>
      </c>
      <c r="Q40" s="30">
        <f>ENERGY_PRICING!S$20*(1+INDEX(DA_LMP_Basis!$C$23:$AF$35,MATCH(LMP_BY_NODE!Q$1,DA_LMP_Basis!$C$23:$C$35,0),MATCH(LMP_BY_NODE!$A40,DA_LMP_Basis!$C$23:$AF$23,0)))</f>
        <v>77.995579384309778</v>
      </c>
      <c r="R40" s="30">
        <f>ENERGY_PRICING!T$20*(1+INDEX(DA_LMP_Basis!$C$23:$AF$35,MATCH(LMP_BY_NODE!R$1,DA_LMP_Basis!$C$23:$C$35,0),MATCH(LMP_BY_NODE!$A40,DA_LMP_Basis!$C$23:$AF$23,0)))</f>
        <v>48.845092024539866</v>
      </c>
      <c r="S40" s="30">
        <f>ENERGY_PRICING!U$20*(1+INDEX(DA_LMP_Basis!$C$23:$AF$35,MATCH(LMP_BY_NODE!S$1,DA_LMP_Basis!$C$23:$C$35,0),MATCH(LMP_BY_NODE!$A40,DA_LMP_Basis!$C$23:$AF$23,0)))</f>
        <v>30.411228730883344</v>
      </c>
      <c r="T40" s="30">
        <f>ENERGY_PRICING!V$20*(1+INDEX(DA_LMP_Basis!$C$23:$AF$35,MATCH(LMP_BY_NODE!T$1,DA_LMP_Basis!$C$23:$C$35,0),MATCH(LMP_BY_NODE!$A40,DA_LMP_Basis!$C$23:$AF$23,0)))</f>
        <v>31.745848948681772</v>
      </c>
      <c r="U40" s="30">
        <f>ENERGY_PRICING!W$20*(1+INDEX(DA_LMP_Basis!$C$23:$AF$35,MATCH(LMP_BY_NODE!U$1,DA_LMP_Basis!$C$23:$C$35,0),MATCH(LMP_BY_NODE!$A40,DA_LMP_Basis!$C$23:$AF$23,0)))</f>
        <v>87.215077178638353</v>
      </c>
      <c r="V40" s="30">
        <f>ENERGY_PRICING!X$20*(1+INDEX(DA_LMP_Basis!$C$23:$AF$35,MATCH(LMP_BY_NODE!V$1,DA_LMP_Basis!$C$23:$C$35,0),MATCH(LMP_BY_NODE!$A40,DA_LMP_Basis!$C$23:$AF$23,0)))</f>
        <v>61.508398891844401</v>
      </c>
      <c r="W40" s="30">
        <f>ENERGY_PRICING!Y$20*(1+INDEX(DA_LMP_Basis!$C$23:$AF$35,MATCH(LMP_BY_NODE!W$1,DA_LMP_Basis!$C$23:$C$35,0),MATCH(LMP_BY_NODE!$A40,DA_LMP_Basis!$C$23:$AF$23,0)))</f>
        <v>76.671379744364543</v>
      </c>
      <c r="X40" s="30">
        <f>ENERGY_PRICING!Z$20*(1+INDEX(DA_LMP_Basis!$C$23:$AF$35,MATCH(LMP_BY_NODE!X$1,DA_LMP_Basis!$C$23:$C$35,0),MATCH(LMP_BY_NODE!$A40,DA_LMP_Basis!$C$23:$AF$23,0)))</f>
        <v>76.267987696385376</v>
      </c>
      <c r="Y40" s="30">
        <f>ENERGY_PRICING!AA$20*(1+INDEX(DA_LMP_Basis!$C$23:$AF$35,MATCH(LMP_BY_NODE!Y$1,DA_LMP_Basis!$C$23:$C$35,0),MATCH(LMP_BY_NODE!$A40,DA_LMP_Basis!$C$23:$AF$23,0)))</f>
        <v>142.21177859523567</v>
      </c>
      <c r="Z40" s="30">
        <f>ENERGY_PRICING!AB$20*(1+INDEX(DA_LMP_Basis!$C$23:$AF$35,MATCH(LMP_BY_NODE!Z$1,DA_LMP_Basis!$C$23:$C$35,0),MATCH(LMP_BY_NODE!$A40,DA_LMP_Basis!$C$23:$AF$23,0)))</f>
        <v>260.04675743471586</v>
      </c>
      <c r="AA40" s="30">
        <f>ENERGY_PRICING!AC$20*(1+INDEX(DA_LMP_Basis!$C$23:$AF$35,MATCH(LMP_BY_NODE!AA$1,DA_LMP_Basis!$C$23:$C$35,0),MATCH(LMP_BY_NODE!$A40,DA_LMP_Basis!$C$23:$AF$23,0)))</f>
        <v>222.63380047505575</v>
      </c>
      <c r="AB40" s="30">
        <f>ENERGY_PRICING!AD$20*(1+INDEX(DA_LMP_Basis!$C$23:$AF$35,MATCH(LMP_BY_NODE!AB$1,DA_LMP_Basis!$C$23:$C$35,0),MATCH(LMP_BY_NODE!$A40,DA_LMP_Basis!$C$23:$AF$23,0)))</f>
        <v>177.90530500225964</v>
      </c>
      <c r="AC40" s="30">
        <f>ENERGY_PRICING!AE$20*(1+INDEX(DA_LMP_Basis!$C$23:$AF$35,MATCH(LMP_BY_NODE!AC$1,DA_LMP_Basis!$C$23:$C$35,0),MATCH(LMP_BY_NODE!$A40,DA_LMP_Basis!$C$23:$AF$23,0)))</f>
        <v>132.6210456654081</v>
      </c>
      <c r="AD40" s="30">
        <f>ENERGY_PRICING!AF$20*(1+INDEX(DA_LMP_Basis!$C$23:$AF$35,MATCH(LMP_BY_NODE!AD$1,DA_LMP_Basis!$C$23:$C$35,0),MATCH(LMP_BY_NODE!$A40,DA_LMP_Basis!$C$23:$AF$23,0)))</f>
        <v>73.394851298593622</v>
      </c>
      <c r="AE40" s="30">
        <f>ENERGY_PRICING!AG$20*(1+INDEX(DA_LMP_Basis!$C$23:$AF$35,MATCH(LMP_BY_NODE!AE$1,DA_LMP_Basis!$C$23:$C$35,0),MATCH(LMP_BY_NODE!$A40,DA_LMP_Basis!$C$23:$AF$23,0)))</f>
        <v>38.245575950532491</v>
      </c>
      <c r="AF40" s="30">
        <f>ENERGY_PRICING!AH$20*(1+INDEX(DA_LMP_Basis!$C$23:$AF$35,MATCH(LMP_BY_NODE!AF$1,DA_LMP_Basis!$C$23:$C$35,0),MATCH(LMP_BY_NODE!$A40,DA_LMP_Basis!$C$23:$AF$23,0)))</f>
        <v>38.054034318043271</v>
      </c>
      <c r="AG40" s="30">
        <f>ENERGY_PRICING!AI$20*(1+INDEX(DA_LMP_Basis!$C$23:$AF$35,MATCH(LMP_BY_NODE!AG$1,DA_LMP_Basis!$C$23:$C$35,0),MATCH(LMP_BY_NODE!$A40,DA_LMP_Basis!$C$23:$AF$23,0)))</f>
        <v>54.965085985759757</v>
      </c>
      <c r="AH40" s="30">
        <f>ENERGY_PRICING!AJ$20*(1+INDEX(DA_LMP_Basis!$C$23:$AF$35,MATCH(LMP_BY_NODE!AH$1,DA_LMP_Basis!$C$23:$C$35,0),MATCH(LMP_BY_NODE!$A40,DA_LMP_Basis!$C$23:$AF$23,0)))</f>
        <v>54.239224477353702</v>
      </c>
      <c r="AI40" s="30">
        <f>ENERGY_PRICING!AK$20*(1+INDEX(DA_LMP_Basis!$C$23:$AF$35,MATCH(LMP_BY_NODE!AI$1,DA_LMP_Basis!$C$23:$C$35,0),MATCH(LMP_BY_NODE!$A40,DA_LMP_Basis!$C$23:$AF$23,0)))</f>
        <v>45.527522253835528</v>
      </c>
      <c r="AJ40" s="30">
        <f>ENERGY_PRICING!AL$20*(1+INDEX(DA_LMP_Basis!$C$23:$AF$35,MATCH(LMP_BY_NODE!AJ$1,DA_LMP_Basis!$C$23:$C$35,0),MATCH(LMP_BY_NODE!$A40,DA_LMP_Basis!$C$23:$AF$23,0)))</f>
        <v>45.82619607798636</v>
      </c>
      <c r="AK40" s="30">
        <f>ENERGY_PRICING!AM$20*(1+INDEX(DA_LMP_Basis!$C$23:$AF$35,MATCH(LMP_BY_NODE!AK$1,DA_LMP_Basis!$C$23:$C$35,0),MATCH(LMP_BY_NODE!$A40,DA_LMP_Basis!$C$23:$AF$23,0)))</f>
        <v>106.97681644304892</v>
      </c>
      <c r="AL40" s="30">
        <f>ENERGY_PRICING!AN$20*(1+INDEX(DA_LMP_Basis!$C$23:$AF$35,MATCH(LMP_BY_NODE!AL$1,DA_LMP_Basis!$C$23:$C$35,0),MATCH(LMP_BY_NODE!$A40,DA_LMP_Basis!$C$23:$AF$23,0)))</f>
        <v>176.98578706267932</v>
      </c>
      <c r="AM40" s="30">
        <f>ENERGY_PRICING!AO$20*(1+INDEX(DA_LMP_Basis!$C$23:$AF$35,MATCH(LMP_BY_NODE!AM$1,DA_LMP_Basis!$C$23:$C$35,0),MATCH(LMP_BY_NODE!$A40,DA_LMP_Basis!$C$23:$AF$23,0)))</f>
        <v>153.77779725424253</v>
      </c>
      <c r="AN40" s="30">
        <f>ENERGY_PRICING!AP$20*(1+INDEX(DA_LMP_Basis!$C$23:$AF$35,MATCH(LMP_BY_NODE!AN$1,DA_LMP_Basis!$C$23:$C$35,0),MATCH(LMP_BY_NODE!$A40,DA_LMP_Basis!$C$23:$AF$23,0)))</f>
        <v>106.94629738426097</v>
      </c>
      <c r="AO40" s="30">
        <f>ENERGY_PRICING!AQ$20*(1+INDEX(DA_LMP_Basis!$C$23:$AF$35,MATCH(LMP_BY_NODE!AO$1,DA_LMP_Basis!$C$23:$C$35,0),MATCH(LMP_BY_NODE!$A40,DA_LMP_Basis!$C$23:$AF$23,0)))</f>
        <v>88.331245770905412</v>
      </c>
      <c r="AP40" s="30">
        <f>ENERGY_PRICING!AR$20*(1+INDEX(DA_LMP_Basis!$C$23:$AF$35,MATCH(LMP_BY_NODE!AP$1,DA_LMP_Basis!$C$23:$C$35,0),MATCH(LMP_BY_NODE!$A40,DA_LMP_Basis!$C$23:$AF$23,0)))</f>
        <v>62.046468247388482</v>
      </c>
      <c r="AQ40" s="30">
        <f>ENERGY_PRICING!AS$20*(1+INDEX(DA_LMP_Basis!$C$23:$AF$35,MATCH(LMP_BY_NODE!AQ$1,DA_LMP_Basis!$C$23:$C$35,0),MATCH(LMP_BY_NODE!$A40,DA_LMP_Basis!$C$23:$AF$23,0)))</f>
        <v>30.335200659056138</v>
      </c>
      <c r="AR40" s="30">
        <f>ENERGY_PRICING!AT$20*(1+INDEX(DA_LMP_Basis!$C$23:$AF$35,MATCH(LMP_BY_NODE!AR$1,DA_LMP_Basis!$C$23:$C$35,0),MATCH(LMP_BY_NODE!$A40,DA_LMP_Basis!$C$23:$AF$23,0)))</f>
        <v>29.980103504198876</v>
      </c>
      <c r="AS40" s="30">
        <f>ENERGY_PRICING!AU$20*(1+INDEX(DA_LMP_Basis!$C$23:$AF$35,MATCH(LMP_BY_NODE!AS$1,DA_LMP_Basis!$C$23:$C$35,0),MATCH(LMP_BY_NODE!$A40,DA_LMP_Basis!$C$23:$AF$23,0)))</f>
        <v>50.944991621511882</v>
      </c>
      <c r="AT40" s="30">
        <f>ENERGY_PRICING!AV$20*(1+INDEX(DA_LMP_Basis!$C$23:$AF$35,MATCH(LMP_BY_NODE!AT$1,DA_LMP_Basis!$C$23:$C$35,0),MATCH(LMP_BY_NODE!$A40,DA_LMP_Basis!$C$23:$AF$23,0)))</f>
        <v>50.272218936798808</v>
      </c>
      <c r="AU40" s="30">
        <f>ENERGY_PRICING!AW$20*(1+INDEX(DA_LMP_Basis!$C$23:$AF$35,MATCH(LMP_BY_NODE!AU$1,DA_LMP_Basis!$C$23:$C$35,0),MATCH(LMP_BY_NODE!$A40,DA_LMP_Basis!$C$23:$AF$23,0)))</f>
        <v>39.89838278451542</v>
      </c>
      <c r="AV40" s="30">
        <f>ENERGY_PRICING!AX$20*(1+INDEX(DA_LMP_Basis!$C$23:$AF$35,MATCH(LMP_BY_NODE!AV$1,DA_LMP_Basis!$C$23:$C$35,0),MATCH(LMP_BY_NODE!$A40,DA_LMP_Basis!$C$23:$AF$23,0)))</f>
        <v>40.160127812001093</v>
      </c>
      <c r="AW40" s="30">
        <f>ENERGY_PRICING!AY$20*(1+INDEX(DA_LMP_Basis!$C$23:$AF$35,MATCH(LMP_BY_NODE!AW$1,DA_LMP_Basis!$C$23:$C$35,0),MATCH(LMP_BY_NODE!$A40,DA_LMP_Basis!$C$23:$AF$23,0)))</f>
        <v>72.093992244761495</v>
      </c>
      <c r="AX40" s="30">
        <f>ENERGY_PRICING!AZ$20*(1+INDEX(DA_LMP_Basis!$C$23:$AF$35,MATCH(LMP_BY_NODE!AX$1,DA_LMP_Basis!$C$23:$C$35,0),MATCH(LMP_BY_NODE!$A40,DA_LMP_Basis!$C$23:$AF$23,0)))</f>
        <v>114.58187785660709</v>
      </c>
      <c r="AY40" s="30">
        <f>ENERGY_PRICING!BA$20*(1+INDEX(DA_LMP_Basis!$C$23:$AF$35,MATCH(LMP_BY_NODE!AY$1,DA_LMP_Basis!$C$23:$C$35,0),MATCH(LMP_BY_NODE!$A40,DA_LMP_Basis!$C$23:$AF$23,0)))</f>
        <v>150.58870647973953</v>
      </c>
      <c r="AZ40" s="30">
        <f>ENERGY_PRICING!BB$20*(1+INDEX(DA_LMP_Basis!$C$23:$AF$35,MATCH(LMP_BY_NODE!AZ$1,DA_LMP_Basis!$C$23:$C$35,0),MATCH(LMP_BY_NODE!$A40,DA_LMP_Basis!$C$23:$AF$23,0)))</f>
        <v>104.67847058921464</v>
      </c>
      <c r="BA40" s="30">
        <f>ENERGY_PRICING!BC$20*(1+INDEX(DA_LMP_Basis!$C$23:$AF$35,MATCH(LMP_BY_NODE!BA$1,DA_LMP_Basis!$C$23:$C$35,0),MATCH(LMP_BY_NODE!$A40,DA_LMP_Basis!$C$23:$AF$23,0)))</f>
        <v>84.488255859022075</v>
      </c>
      <c r="BB40" s="30">
        <f>ENERGY_PRICING!BD$20*(1+INDEX(DA_LMP_Basis!$C$23:$AF$35,MATCH(LMP_BY_NODE!BB$1,DA_LMP_Basis!$C$23:$C$35,0),MATCH(LMP_BY_NODE!$A40,DA_LMP_Basis!$C$23:$AF$23,0)))</f>
        <v>55.065238490158187</v>
      </c>
      <c r="BC40" s="30">
        <f>ENERGY_PRICING!BE$20*(1+INDEX(DA_LMP_Basis!$C$23:$AF$35,MATCH(LMP_BY_NODE!BC$1,DA_LMP_Basis!$C$23:$C$35,0),MATCH(LMP_BY_NODE!$A40,DA_LMP_Basis!$C$23:$AF$23,0)))</f>
        <v>26.618275401267578</v>
      </c>
      <c r="BD40" s="30">
        <f>ENERGY_PRICING!BF$20*(1+INDEX(DA_LMP_Basis!$C$23:$AF$35,MATCH(LMP_BY_NODE!BD$1,DA_LMP_Basis!$C$23:$C$35,0),MATCH(LMP_BY_NODE!$A40,DA_LMP_Basis!$C$23:$AF$23,0)))</f>
        <v>26.116980835262019</v>
      </c>
      <c r="BE40" s="30">
        <f>ENERGY_PRICING!BG$20*(1+INDEX(DA_LMP_Basis!$C$23:$AF$35,MATCH(LMP_BY_NODE!BE$1,DA_LMP_Basis!$C$23:$C$35,0),MATCH(LMP_BY_NODE!$A40,DA_LMP_Basis!$C$23:$AF$23,0)))</f>
        <v>44.411243570682529</v>
      </c>
      <c r="BF40" s="30">
        <f>ENERGY_PRICING!BH$20*(1+INDEX(DA_LMP_Basis!$C$23:$AF$35,MATCH(LMP_BY_NODE!BF$1,DA_LMP_Basis!$C$23:$C$35,0),MATCH(LMP_BY_NODE!$A40,DA_LMP_Basis!$C$23:$AF$23,0)))</f>
        <v>43.824754681048915</v>
      </c>
      <c r="BG40" s="30">
        <f>ENERGY_PRICING!BI$20*(1+INDEX(DA_LMP_Basis!$C$23:$AF$35,MATCH(LMP_BY_NODE!BG$1,DA_LMP_Basis!$C$23:$C$35,0),MATCH(LMP_BY_NODE!$A40,DA_LMP_Basis!$C$23:$AF$23,0)))</f>
        <v>35.465079697973387</v>
      </c>
      <c r="BH40" s="30">
        <f>ENERGY_PRICING!BJ$20*(1+INDEX(DA_LMP_Basis!$C$23:$AF$35,MATCH(LMP_BY_NODE!BH$1,DA_LMP_Basis!$C$23:$C$35,0),MATCH(LMP_BY_NODE!$A40,DA_LMP_Basis!$C$23:$AF$23,0)))</f>
        <v>35.697740964232295</v>
      </c>
      <c r="BI40" s="30">
        <f>ENERGY_PRICING!BK$20*(1+INDEX(DA_LMP_Basis!$C$23:$AF$35,MATCH(LMP_BY_NODE!BI$1,DA_LMP_Basis!$C$23:$C$35,0),MATCH(LMP_BY_NODE!$A40,DA_LMP_Basis!$C$23:$AF$23,0)))</f>
        <v>69.321291651567265</v>
      </c>
      <c r="BJ40" s="30">
        <f>ENERGY_PRICING!BL$20*(1+INDEX(DA_LMP_Basis!$C$23:$AF$35,MATCH(LMP_BY_NODE!BJ$1,DA_LMP_Basis!$C$23:$C$35,0),MATCH(LMP_BY_NODE!$A40,DA_LMP_Basis!$C$23:$AF$23,0)))</f>
        <v>110.63407232266547</v>
      </c>
      <c r="BK40" s="30">
        <f>ENERGY_PRICING!BM$20*(1+INDEX(DA_LMP_Basis!$C$23:$AF$35,MATCH(LMP_BY_NODE!BK$1,DA_LMP_Basis!$C$23:$C$35,0),MATCH(LMP_BY_NODE!$A40,DA_LMP_Basis!$C$23:$AF$23,0)))</f>
        <v>149.61786876253038</v>
      </c>
      <c r="BL40" s="30">
        <f>ENERGY_PRICING!BN$20*(1+INDEX(DA_LMP_Basis!$C$23:$AF$35,MATCH(LMP_BY_NODE!BL$1,DA_LMP_Basis!$C$23:$C$35,0),MATCH(LMP_BY_NODE!$A40,DA_LMP_Basis!$C$23:$AF$23,0)))</f>
        <v>103.98808830021515</v>
      </c>
      <c r="BM40" s="30">
        <f>ENERGY_PRICING!BO$20*(1+INDEX(DA_LMP_Basis!$C$23:$AF$35,MATCH(LMP_BY_NODE!BM$1,DA_LMP_Basis!$C$23:$C$35,0),MATCH(LMP_BY_NODE!$A40,DA_LMP_Basis!$C$23:$AF$23,0)))</f>
        <v>83.318355151541567</v>
      </c>
      <c r="BN40" s="30">
        <f>ENERGY_PRICING!BP$20*(1+INDEX(DA_LMP_Basis!$C$23:$AF$35,MATCH(LMP_BY_NODE!BN$1,DA_LMP_Basis!$C$23:$C$35,0),MATCH(LMP_BY_NODE!$A40,DA_LMP_Basis!$C$23:$AF$23,0)))</f>
        <v>52.939980339775673</v>
      </c>
      <c r="BO40" s="30">
        <f>ENERGY_PRICING!BQ$20*(1+INDEX(DA_LMP_Basis!$C$23:$AF$35,MATCH(LMP_BY_NODE!BO$1,DA_LMP_Basis!$C$23:$C$35,0),MATCH(LMP_BY_NODE!$A40,DA_LMP_Basis!$C$23:$AF$23,0)))</f>
        <v>25.486751877020797</v>
      </c>
      <c r="BP40" s="30">
        <f>ENERGY_PRICING!BR$20*(1+INDEX(DA_LMP_Basis!$C$23:$AF$35,MATCH(LMP_BY_NODE!BP$1,DA_LMP_Basis!$C$23:$C$35,0),MATCH(LMP_BY_NODE!$A40,DA_LMP_Basis!$C$23:$AF$23,0)))</f>
        <v>24.940951221055094</v>
      </c>
      <c r="BQ40" s="30">
        <f>ENERGY_PRICING!BS$20*(1+INDEX(DA_LMP_Basis!$C$23:$AF$35,MATCH(LMP_BY_NODE!BQ$1,DA_LMP_Basis!$C$23:$C$35,0),MATCH(LMP_BY_NODE!$A40,DA_LMP_Basis!$C$23:$AF$23,0)))</f>
        <v>42.422209864523573</v>
      </c>
      <c r="BR40" s="30">
        <f>ENERGY_PRICING!BT$20*(1+INDEX(DA_LMP_Basis!$C$23:$AF$35,MATCH(LMP_BY_NODE!BR$1,DA_LMP_Basis!$C$23:$C$35,0),MATCH(LMP_BY_NODE!$A40,DA_LMP_Basis!$C$23:$AF$23,0)))</f>
        <v>41.861987885608464</v>
      </c>
      <c r="BS40" s="30">
        <f>ENERGY_PRICING!BU$20*(1+INDEX(DA_LMP_Basis!$C$23:$AF$35,MATCH(LMP_BY_NODE!BS$1,DA_LMP_Basis!$C$23:$C$35,0),MATCH(LMP_BY_NODE!$A40,DA_LMP_Basis!$C$23:$AF$23,0)))</f>
        <v>34.115473132162926</v>
      </c>
      <c r="BT40" s="30">
        <f>ENERGY_PRICING!BV$20*(1+INDEX(DA_LMP_Basis!$C$23:$AF$35,MATCH(LMP_BY_NODE!BT$1,DA_LMP_Basis!$C$23:$C$35,0),MATCH(LMP_BY_NODE!$A40,DA_LMP_Basis!$C$23:$AF$23,0)))</f>
        <v>34.339280585735466</v>
      </c>
      <c r="BU40" s="30">
        <f>ENERGY_PRICING!BW$20*(1+INDEX(DA_LMP_Basis!$C$23:$AF$35,MATCH(LMP_BY_NODE!BU$1,DA_LMP_Basis!$C$23:$C$35,0),MATCH(LMP_BY_NODE!$A40,DA_LMP_Basis!$C$23:$AF$23,0)))</f>
        <v>68.477213353162398</v>
      </c>
      <c r="BV40" s="30">
        <f>ENERGY_PRICING!BX$20*(1+INDEX(DA_LMP_Basis!$C$23:$AF$35,MATCH(LMP_BY_NODE!BV$1,DA_LMP_Basis!$C$23:$C$35,0),MATCH(LMP_BY_NODE!$A40,DA_LMP_Basis!$C$23:$AF$23,0)))</f>
        <v>109.43226316025465</v>
      </c>
      <c r="BW40" s="30">
        <f>ENERGY_PRICING!BY$20*(1+INDEX(DA_LMP_Basis!$C$23:$AF$35,MATCH(LMP_BY_NODE!BW$1,DA_LMP_Basis!$C$23:$C$35,0),MATCH(LMP_BY_NODE!$A40,DA_LMP_Basis!$C$23:$AF$23,0)))</f>
        <v>149.21820536419551</v>
      </c>
      <c r="BX40" s="30">
        <f>ENERGY_PRICING!BZ$20*(1+INDEX(DA_LMP_Basis!$C$23:$AF$35,MATCH(LMP_BY_NODE!BX$1,DA_LMP_Basis!$C$23:$C$35,0),MATCH(LMP_BY_NODE!$A40,DA_LMP_Basis!$C$23:$AF$23,0)))</f>
        <v>103.70387959377456</v>
      </c>
      <c r="BY40" s="30">
        <f>ENERGY_PRICING!CA$20*(1+INDEX(DA_LMP_Basis!$C$23:$AF$35,MATCH(LMP_BY_NODE!BY$1,DA_LMP_Basis!$C$23:$C$35,0),MATCH(LMP_BY_NODE!$A40,DA_LMP_Basis!$C$23:$AF$23,0)))</f>
        <v>82.83674377182497</v>
      </c>
      <c r="BZ40" s="30">
        <f>ENERGY_PRICING!CB$20*(1+INDEX(DA_LMP_Basis!$C$23:$AF$35,MATCH(LMP_BY_NODE!BZ$1,DA_LMP_Basis!$C$23:$C$35,0),MATCH(LMP_BY_NODE!$A40,DA_LMP_Basis!$C$23:$AF$23,0)))</f>
        <v>52.065078304487585</v>
      </c>
      <c r="CA40" s="30">
        <f>ENERGY_PRICING!CC$20*(1+INDEX(DA_LMP_Basis!$C$23:$AF$35,MATCH(LMP_BY_NODE!CA$1,DA_LMP_Basis!$C$23:$C$35,0),MATCH(LMP_BY_NODE!$A40,DA_LMP_Basis!$C$23:$AF$23,0)))</f>
        <v>25.020939178379134</v>
      </c>
      <c r="CB40" s="30">
        <f>ENERGY_PRICING!CD$20*(1+INDEX(DA_LMP_Basis!$C$23:$AF$35,MATCH(LMP_BY_NODE!CB$1,DA_LMP_Basis!$C$23:$C$35,0),MATCH(LMP_BY_NODE!$A40,DA_LMP_Basis!$C$23:$AF$23,0)))</f>
        <v>24.456816762921843</v>
      </c>
      <c r="CC40" s="30">
        <f>ENERGY_PRICING!CE$20*(1+INDEX(DA_LMP_Basis!$C$23:$AF$35,MATCH(LMP_BY_NODE!CC$1,DA_LMP_Basis!$C$23:$C$35,0),MATCH(LMP_BY_NODE!$A40,DA_LMP_Basis!$C$23:$AF$23,0)))</f>
        <v>41.603387154698012</v>
      </c>
      <c r="CD40" s="30">
        <f>ENERGY_PRICING!CF$20*(1+INDEX(DA_LMP_Basis!$C$23:$AF$35,MATCH(LMP_BY_NODE!CD$1,DA_LMP_Basis!$C$23:$C$35,0),MATCH(LMP_BY_NODE!$A40,DA_LMP_Basis!$C$23:$AF$23,0)))</f>
        <v>41.053978437994942</v>
      </c>
      <c r="CE40" s="30">
        <f>ENERGY_PRICING!CG$20*(1+INDEX(DA_LMP_Basis!$C$23:$AF$35,MATCH(LMP_BY_NODE!CE$1,DA_LMP_Basis!$C$23:$C$35,0),MATCH(LMP_BY_NODE!$A40,DA_LMP_Basis!$C$23:$AF$23,0)))</f>
        <v>33.559882494360544</v>
      </c>
      <c r="CF40" s="30">
        <f>ENERGY_PRICING!CH$20*(1+INDEX(DA_LMP_Basis!$C$23:$AF$35,MATCH(LMP_BY_NODE!CF$1,DA_LMP_Basis!$C$23:$C$35,0),MATCH(LMP_BY_NODE!$A40,DA_LMP_Basis!$C$23:$AF$23,0)))</f>
        <v>33.780045111310315</v>
      </c>
      <c r="CG40" s="30">
        <f>ENERGY_PRICING!CI$20*(1+INDEX(DA_LMP_Basis!$C$23:$AF$35,MATCH(LMP_BY_NODE!CG$1,DA_LMP_Basis!$C$23:$C$35,0),MATCH(LMP_BY_NODE!$A40,DA_LMP_Basis!$C$23:$AF$23,0)))</f>
        <v>68.129732826580707</v>
      </c>
      <c r="CH40" s="30">
        <f>ENERGY_PRICING!CJ$20*(1+INDEX(DA_LMP_Basis!$C$23:$AF$35,MATCH(LMP_BY_NODE!CH$1,DA_LMP_Basis!$C$23:$C$35,0),MATCH(LMP_BY_NODE!$A40,DA_LMP_Basis!$C$23:$AF$23,0)))</f>
        <v>108.93751607175065</v>
      </c>
      <c r="CI40" s="30">
        <f>ENERGY_PRICING!CK$20*(1+INDEX(DA_LMP_Basis!$C$23:$AF$35,MATCH(LMP_BY_NODE!CI$1,DA_LMP_Basis!$C$23:$C$35,0),MATCH(LMP_BY_NODE!$A40,DA_LMP_Basis!$C$23:$AF$23,0)))</f>
        <v>150.7158915497769</v>
      </c>
      <c r="CJ40" s="30">
        <f>ENERGY_PRICING!CL$20*(1+INDEX(DA_LMP_Basis!$C$23:$AF$35,MATCH(LMP_BY_NODE!CJ$1,DA_LMP_Basis!$C$23:$C$35,0),MATCH(LMP_BY_NODE!$A40,DA_LMP_Basis!$C$23:$AF$23,0)))</f>
        <v>104.768914458692</v>
      </c>
      <c r="CK40" s="30">
        <f>ENERGY_PRICING!CM$20*(1+INDEX(DA_LMP_Basis!$C$23:$AF$35,MATCH(LMP_BY_NODE!CK$1,DA_LMP_Basis!$C$23:$C$35,0),MATCH(LMP_BY_NODE!$A40,DA_LMP_Basis!$C$23:$AF$23,0)))</f>
        <v>84.641519273473463</v>
      </c>
      <c r="CL40" s="30">
        <f>ENERGY_PRICING!CN$20*(1+INDEX(DA_LMP_Basis!$C$23:$AF$35,MATCH(LMP_BY_NODE!CL$1,DA_LMP_Basis!$C$23:$C$35,0),MATCH(LMP_BY_NODE!$A40,DA_LMP_Basis!$C$23:$AF$23,0)))</f>
        <v>55.343658973738975</v>
      </c>
      <c r="CM40" s="30">
        <f>ENERGY_PRICING!CO$20*(1+INDEX(DA_LMP_Basis!$C$23:$AF$35,MATCH(LMP_BY_NODE!CM$1,DA_LMP_Basis!$C$23:$C$35,0),MATCH(LMP_BY_NODE!$A40,DA_LMP_Basis!$C$23:$AF$23,0)))</f>
        <v>26.766511194056864</v>
      </c>
      <c r="CN40" s="30">
        <f>ENERGY_PRICING!CP$20*(1+INDEX(DA_LMP_Basis!$C$23:$AF$35,MATCH(LMP_BY_NODE!CN$1,DA_LMP_Basis!$C$23:$C$35,0),MATCH(LMP_BY_NODE!$A40,DA_LMP_Basis!$C$23:$AF$23,0)))</f>
        <v>26.271047170137106</v>
      </c>
      <c r="CO40" s="30">
        <f>ENERGY_PRICING!CQ$20*(1+INDEX(DA_LMP_Basis!$C$23:$AF$35,MATCH(LMP_BY_NODE!CO$1,DA_LMP_Basis!$C$23:$C$35,0),MATCH(LMP_BY_NODE!$A40,DA_LMP_Basis!$C$23:$AF$23,0)))</f>
        <v>44.671817904312356</v>
      </c>
      <c r="CP40" s="30">
        <f>ENERGY_PRICING!CR$20*(1+INDEX(DA_LMP_Basis!$C$23:$AF$35,MATCH(LMP_BY_NODE!CP$1,DA_LMP_Basis!$C$23:$C$35,0),MATCH(LMP_BY_NODE!$A40,DA_LMP_Basis!$C$23:$AF$23,0)))</f>
        <v>44.081887905191351</v>
      </c>
      <c r="CQ40" s="30">
        <f>ENERGY_PRICING!CS$20*(1+INDEX(DA_LMP_Basis!$C$23:$AF$35,MATCH(LMP_BY_NODE!CQ$1,DA_LMP_Basis!$C$23:$C$35,0),MATCH(LMP_BY_NODE!$A40,DA_LMP_Basis!$C$23:$AF$23,0)))</f>
        <v>35.641885566300083</v>
      </c>
      <c r="CR40" s="30">
        <f>ENERGY_PRICING!CT$20*(1+INDEX(DA_LMP_Basis!$C$23:$AF$35,MATCH(LMP_BY_NODE!CR$1,DA_LMP_Basis!$C$23:$C$35,0),MATCH(LMP_BY_NODE!$A40,DA_LMP_Basis!$C$23:$AF$23,0)))</f>
        <v>35.875706730620891</v>
      </c>
      <c r="CS40" s="30">
        <f>ENERGY_PRICING!CU$20*(1+INDEX(DA_LMP_Basis!$C$23:$AF$35,MATCH(LMP_BY_NODE!CS$1,DA_LMP_Basis!$C$23:$C$35,0),MATCH(LMP_BY_NODE!$A40,DA_LMP_Basis!$C$23:$AF$23,0)))</f>
        <v>69.431870541938608</v>
      </c>
      <c r="CT40" s="30">
        <f>ENERGY_PRICING!CV$20*(1+INDEX(DA_LMP_Basis!$C$23:$AF$35,MATCH(LMP_BY_NODE!CT$1,DA_LMP_Basis!$C$23:$C$35,0),MATCH(LMP_BY_NODE!$A40,DA_LMP_Basis!$C$23:$AF$23,0)))</f>
        <v>110.79151591986333</v>
      </c>
      <c r="CU40" s="30">
        <f>ENERGY_PRICING!CW$20*(1+INDEX(DA_LMP_Basis!$C$23:$AF$35,MATCH(LMP_BY_NODE!CU$1,DA_LMP_Basis!$C$23:$C$35,0),MATCH(LMP_BY_NODE!$A40,DA_LMP_Basis!$C$23:$AF$23,0)))</f>
        <v>151.97404525935391</v>
      </c>
      <c r="CV40" s="30">
        <f>ENERGY_PRICING!CX$20*(1+INDEX(DA_LMP_Basis!$C$23:$AF$35,MATCH(LMP_BY_NODE!CV$1,DA_LMP_Basis!$C$23:$C$35,0),MATCH(LMP_BY_NODE!$A40,DA_LMP_Basis!$C$23:$AF$23,0)))</f>
        <v>105.6636129469501</v>
      </c>
      <c r="CW40" s="30">
        <f>ENERGY_PRICING!CY$20*(1+INDEX(DA_LMP_Basis!$C$23:$AF$35,MATCH(LMP_BY_NODE!CW$1,DA_LMP_Basis!$C$23:$C$35,0),MATCH(LMP_BY_NODE!$A40,DA_LMP_Basis!$C$23:$AF$23,0)))</f>
        <v>86.157647961988644</v>
      </c>
      <c r="CX40" s="30">
        <f>ENERGY_PRICING!CZ$20*(1+INDEX(DA_LMP_Basis!$C$23:$AF$35,MATCH(LMP_BY_NODE!CX$1,DA_LMP_Basis!$C$23:$C$35,0),MATCH(LMP_BY_NODE!$A40,DA_LMP_Basis!$C$23:$AF$23,0)))</f>
        <v>58.097879765035756</v>
      </c>
      <c r="CY40" s="30">
        <f>ENERGY_PRICING!DA$20*(1+INDEX(DA_LMP_Basis!$C$23:$AF$35,MATCH(LMP_BY_NODE!CY$1,DA_LMP_Basis!$C$23:$C$35,0),MATCH(LMP_BY_NODE!$A40,DA_LMP_Basis!$C$23:$AF$23,0)))</f>
        <v>28.232905107549666</v>
      </c>
      <c r="CZ40" s="30">
        <f>ENERGY_PRICING!DB$20*(1+INDEX(DA_LMP_Basis!$C$23:$AF$35,MATCH(LMP_BY_NODE!CZ$1,DA_LMP_Basis!$C$23:$C$35,0),MATCH(LMP_BY_NODE!$A40,DA_LMP_Basis!$C$23:$AF$23,0)))</f>
        <v>27.795118593670512</v>
      </c>
      <c r="DA40" s="30">
        <f>ENERGY_PRICING!DC$20*(1+INDEX(DA_LMP_Basis!$C$23:$AF$35,MATCH(LMP_BY_NODE!DA$1,DA_LMP_Basis!$C$23:$C$35,0),MATCH(LMP_BY_NODE!$A40,DA_LMP_Basis!$C$23:$AF$23,0)))</f>
        <v>47.249499108408465</v>
      </c>
      <c r="DB40" s="30">
        <f>ENERGY_PRICING!DD$20*(1+INDEX(DA_LMP_Basis!$C$23:$AF$35,MATCH(LMP_BY_NODE!DB$1,DA_LMP_Basis!$C$23:$C$35,0),MATCH(LMP_BY_NODE!$A40,DA_LMP_Basis!$C$23:$AF$23,0)))</f>
        <v>46.625528599144722</v>
      </c>
      <c r="DC40" s="30">
        <f>ENERGY_PRICING!DE$20*(1+INDEX(DA_LMP_Basis!$C$23:$AF$35,MATCH(LMP_BY_NODE!DC$1,DA_LMP_Basis!$C$23:$C$35,0),MATCH(LMP_BY_NODE!$A40,DA_LMP_Basis!$C$23:$AF$23,0)))</f>
        <v>37.390903427004112</v>
      </c>
      <c r="DD40" s="30">
        <f>ENERGY_PRICING!DF$20*(1+INDEX(DA_LMP_Basis!$C$23:$AF$35,MATCH(LMP_BY_NODE!DD$1,DA_LMP_Basis!$C$23:$C$35,0),MATCH(LMP_BY_NODE!$A40,DA_LMP_Basis!$C$23:$AF$23,0)))</f>
        <v>37.636198658594644</v>
      </c>
      <c r="DE40" s="30">
        <f>ENERGY_PRICING!DG$20*(1+INDEX(DA_LMP_Basis!$C$23:$AF$35,MATCH(LMP_BY_NODE!DE$1,DA_LMP_Basis!$C$23:$C$35,0),MATCH(LMP_BY_NODE!$A40,DA_LMP_Basis!$C$23:$AF$23,0)))</f>
        <v>70.525750830566466</v>
      </c>
      <c r="DF40" s="30">
        <f>ENERGY_PRICING!DH$20*(1+INDEX(DA_LMP_Basis!$C$23:$AF$35,MATCH(LMP_BY_NODE!DF$1,DA_LMP_Basis!$C$23:$C$35,0),MATCH(LMP_BY_NODE!$A40,DA_LMP_Basis!$C$23:$AF$23,0)))</f>
        <v>112.34899625781055</v>
      </c>
      <c r="DG40" s="30">
        <f>ENERGY_PRICING!DI$20*(1+INDEX(DA_LMP_Basis!$C$23:$AF$35,MATCH(LMP_BY_NODE!DG$1,DA_LMP_Basis!$C$23:$C$35,0),MATCH(LMP_BY_NODE!$A40,DA_LMP_Basis!$C$23:$AF$23,0)))</f>
        <v>153.90221084468479</v>
      </c>
      <c r="DH40" s="30">
        <f>ENERGY_PRICING!DJ$20*(1+INDEX(DA_LMP_Basis!$C$23:$AF$35,MATCH(LMP_BY_NODE!DH$1,DA_LMP_Basis!$C$23:$C$35,0),MATCH(LMP_BY_NODE!$A40,DA_LMP_Basis!$C$23:$AF$23,0)))</f>
        <v>107.03477039867894</v>
      </c>
      <c r="DI40" s="30">
        <f>ENERGY_PRICING!DK$20*(1+INDEX(DA_LMP_Basis!$C$23:$AF$35,MATCH(LMP_BY_NODE!DI$1,DA_LMP_Basis!$C$23:$C$35,0),MATCH(LMP_BY_NODE!$A40,DA_LMP_Basis!$C$23:$AF$23,0)))</f>
        <v>88.481169434663514</v>
      </c>
      <c r="DJ40" s="30">
        <f>ENERGY_PRICING!DL$20*(1+INDEX(DA_LMP_Basis!$C$23:$AF$35,MATCH(LMP_BY_NODE!DJ$1,DA_LMP_Basis!$C$23:$C$35,0),MATCH(LMP_BY_NODE!$A40,DA_LMP_Basis!$C$23:$AF$23,0)))</f>
        <v>62.318821692684971</v>
      </c>
      <c r="DK40" s="30">
        <f>ENERGY_PRICING!DM$20*(1+INDEX(DA_LMP_Basis!$C$23:$AF$35,MATCH(LMP_BY_NODE!DK$1,DA_LMP_Basis!$C$23:$C$35,0),MATCH(LMP_BY_NODE!$A40,DA_LMP_Basis!$C$23:$AF$23,0)))</f>
        <v>30.480206257649971</v>
      </c>
      <c r="DL40" s="30">
        <f>ENERGY_PRICING!DN$20*(1+INDEX(DA_LMP_Basis!$C$23:$AF$35,MATCH(LMP_BY_NODE!DL$1,DA_LMP_Basis!$C$23:$C$35,0),MATCH(LMP_BY_NODE!$A40,DA_LMP_Basis!$C$23:$AF$23,0)))</f>
        <v>30.130812592006546</v>
      </c>
      <c r="DM40" s="30">
        <f>ENERGY_PRICING!DO$20*(1+INDEX(DA_LMP_Basis!$C$23:$AF$35,MATCH(LMP_BY_NODE!DM$1,DA_LMP_Basis!$C$23:$C$35,0),MATCH(LMP_BY_NODE!$A40,DA_LMP_Basis!$C$23:$AF$23,0)))</f>
        <v>51.199887800870492</v>
      </c>
      <c r="DN40" s="30">
        <f>ENERGY_PRICING!DP$20*(1+INDEX(DA_LMP_Basis!$C$23:$AF$35,MATCH(LMP_BY_NODE!DN$1,DA_LMP_Basis!$C$23:$C$35,0),MATCH(LMP_BY_NODE!$A40,DA_LMP_Basis!$C$23:$AF$23,0)))</f>
        <v>50.523748991609118</v>
      </c>
      <c r="DO40" s="30">
        <f>ENERGY_PRICING!DQ$20*(1+INDEX(DA_LMP_Basis!$C$23:$AF$35,MATCH(LMP_BY_NODE!DO$1,DA_LMP_Basis!$C$23:$C$35,0),MATCH(LMP_BY_NODE!$A40,DA_LMP_Basis!$C$23:$AF$23,0)))</f>
        <v>40.071335890436728</v>
      </c>
      <c r="DP40" s="30">
        <f>ENERGY_PRICING!DR$20*(1+INDEX(DA_LMP_Basis!$C$23:$AF$35,MATCH(LMP_BY_NODE!DP$1,DA_LMP_Basis!$C$23:$C$35,0),MATCH(LMP_BY_NODE!$A40,DA_LMP_Basis!$C$23:$AF$23,0)))</f>
        <v>40.334215540739272</v>
      </c>
      <c r="DQ40" s="30">
        <f>ENERGY_PRICING!DS$20*(1+INDEX(DA_LMP_Basis!$C$23:$AF$35,MATCH(LMP_BY_NODE!DQ$1,DA_LMP_Basis!$C$23:$C$35,0),MATCH(LMP_BY_NODE!$A40,DA_LMP_Basis!$C$23:$AF$23,0)))</f>
        <v>72.2021615194584</v>
      </c>
      <c r="DR40" s="30">
        <f>ENERGY_PRICING!DT$20*(1+INDEX(DA_LMP_Basis!$C$23:$AF$35,MATCH(LMP_BY_NODE!DR$1,DA_LMP_Basis!$C$23:$C$35,0),MATCH(LMP_BY_NODE!$A40,DA_LMP_Basis!$C$23:$AF$23,0)))</f>
        <v>114.73589061308684</v>
      </c>
      <c r="DS40" s="30">
        <f>ENERGY_PRICING!DU$20*(1+INDEX(DA_LMP_Basis!$C$23:$AF$35,MATCH(LMP_BY_NODE!DS$1,DA_LMP_Basis!$C$23:$C$35,0),MATCH(LMP_BY_NODE!$A40,DA_LMP_Basis!$C$23:$AF$23,0)))</f>
        <v>156.12765549051002</v>
      </c>
      <c r="DT40" s="30">
        <f>ENERGY_PRICING!DV$20*(1+INDEX(DA_LMP_Basis!$C$23:$AF$35,MATCH(LMP_BY_NODE!DT$1,DA_LMP_Basis!$C$23:$C$35,0),MATCH(LMP_BY_NODE!$A40,DA_LMP_Basis!$C$23:$AF$23,0)))</f>
        <v>108.61732898843292</v>
      </c>
      <c r="DU40" s="30">
        <f>ENERGY_PRICING!DW$20*(1+INDEX(DA_LMP_Basis!$C$23:$AF$35,MATCH(LMP_BY_NODE!DU$1,DA_LMP_Basis!$C$23:$C$35,0),MATCH(LMP_BY_NODE!$A40,DA_LMP_Basis!$C$23:$AF$23,0)))</f>
        <v>91.162924808871708</v>
      </c>
      <c r="DV40" s="30">
        <f>ENERGY_PRICING!DX$20*(1+INDEX(DA_LMP_Basis!$C$23:$AF$35,MATCH(LMP_BY_NODE!DV$1,DA_LMP_Basis!$C$23:$C$35,0),MATCH(LMP_BY_NODE!$A40,DA_LMP_Basis!$C$23:$AF$23,0)))</f>
        <v>67.190536386013278</v>
      </c>
      <c r="DW40" s="30">
        <f>ENERGY_PRICING!DY$20*(1+INDEX(DA_LMP_Basis!$C$23:$AF$35,MATCH(LMP_BY_NODE!DW$1,DA_LMP_Basis!$C$23:$C$35,0),MATCH(LMP_BY_NODE!$A40,DA_LMP_Basis!$C$23:$AF$23,0)))</f>
        <v>33.073989877737503</v>
      </c>
      <c r="DX40" s="30">
        <f>ENERGY_PRICING!DZ$20*(1+INDEX(DA_LMP_Basis!$C$23:$AF$35,MATCH(LMP_BY_NODE!DX$1,DA_LMP_Basis!$C$23:$C$35,0),MATCH(LMP_BY_NODE!$A40,DA_LMP_Basis!$C$23:$AF$23,0)))</f>
        <v>32.826617217101131</v>
      </c>
      <c r="DY40" s="30">
        <f>ENERGY_PRICING!EA$20*(1+INDEX(DA_LMP_Basis!$C$23:$AF$35,MATCH(LMP_BY_NODE!DY$1,DA_LMP_Basis!$C$23:$C$35,0),MATCH(LMP_BY_NODE!$A40,DA_LMP_Basis!$C$23:$AF$23,0)))</f>
        <v>55.759336134276857</v>
      </c>
      <c r="DZ40" s="30">
        <f>ENERGY_PRICING!EB$20*(1+INDEX(DA_LMP_Basis!$C$23:$AF$35,MATCH(LMP_BY_NODE!DZ$1,DA_LMP_Basis!$C$23:$C$35,0),MATCH(LMP_BY_NODE!$A40,DA_LMP_Basis!$C$23:$AF$23,0)))</f>
        <v>55.022985865587522</v>
      </c>
      <c r="EA40" s="30">
        <f>ENERGY_PRICING!EC$20*(1+INDEX(DA_LMP_Basis!$C$23:$AF$35,MATCH(LMP_BY_NODE!EA$1,DA_LMP_Basis!$C$23:$C$35,0),MATCH(LMP_BY_NODE!$A40,DA_LMP_Basis!$C$23:$AF$23,0)))</f>
        <v>43.165029772136613</v>
      </c>
      <c r="EB40" s="30">
        <f>ENERGY_PRICING!ED$20*(1+INDEX(DA_LMP_Basis!$C$23:$AF$35,MATCH(LMP_BY_NODE!EB$1,DA_LMP_Basis!$C$23:$C$35,0),MATCH(LMP_BY_NODE!$A40,DA_LMP_Basis!$C$23:$AF$23,0)))</f>
        <v>43.448204956583261</v>
      </c>
      <c r="EC40" s="30">
        <f>ENERGY_PRICING!EE$20*(1+INDEX(DA_LMP_Basis!$C$23:$AF$35,MATCH(LMP_BY_NODE!EC$1,DA_LMP_Basis!$C$23:$C$35,0),MATCH(LMP_BY_NODE!$A40,DA_LMP_Basis!$C$23:$AF$23,0)))</f>
        <v>74.137036418264699</v>
      </c>
      <c r="ED40" s="30">
        <f>ENERGY_PRICING!EF$20*(1+INDEX(DA_LMP_Basis!$C$23:$AF$35,MATCH(LMP_BY_NODE!ED$1,DA_LMP_Basis!$C$23:$C$35,0),MATCH(LMP_BY_NODE!$A40,DA_LMP_Basis!$C$23:$AF$23,0)))</f>
        <v>117.49078951985716</v>
      </c>
      <c r="EE40" s="30">
        <f>ENERGY_PRICING!EG$20*(1+INDEX(DA_LMP_Basis!$C$23:$AF$35,MATCH(LMP_BY_NODE!EE$1,DA_LMP_Basis!$C$23:$C$35,0),MATCH(LMP_BY_NODE!$A40,DA_LMP_Basis!$C$23:$AF$23,0)))</f>
        <v>157.19632376397405</v>
      </c>
      <c r="EF40" s="30">
        <f>ENERGY_PRICING!EH$20*(1+INDEX(DA_LMP_Basis!$C$23:$AF$35,MATCH(LMP_BY_NODE!EF$1,DA_LMP_Basis!$C$23:$C$35,0),MATCH(LMP_BY_NODE!$A40,DA_LMP_Basis!$C$23:$AF$23,0)))</f>
        <v>109.3772805598821</v>
      </c>
      <c r="EG40" s="30">
        <f>ENERGY_PRICING!EI$20*(1+INDEX(DA_LMP_Basis!$C$23:$AF$35,MATCH(LMP_BY_NODE!EG$1,DA_LMP_Basis!$C$23:$C$35,0),MATCH(LMP_BY_NODE!$A40,DA_LMP_Basis!$C$23:$AF$23,0)))</f>
        <v>92.450715494200253</v>
      </c>
      <c r="EH40" s="30">
        <f>ENERGY_PRICING!EJ$20*(1+INDEX(DA_LMP_Basis!$C$23:$AF$35,MATCH(LMP_BY_NODE!EH$1,DA_LMP_Basis!$C$23:$C$35,0),MATCH(LMP_BY_NODE!$A40,DA_LMP_Basis!$C$23:$AF$23,0)))</f>
        <v>69.529955135383304</v>
      </c>
      <c r="EI40" s="30">
        <f>ENERGY_PRICING!EK$20*(1+INDEX(DA_LMP_Basis!$C$23:$AF$35,MATCH(LMP_BY_NODE!EI$1,DA_LMP_Basis!$C$23:$C$35,0),MATCH(LMP_BY_NODE!$A40,DA_LMP_Basis!$C$23:$AF$23,0)))</f>
        <v>34.319536141140723</v>
      </c>
      <c r="EJ40" s="30">
        <f>ENERGY_PRICING!EL$20*(1+INDEX(DA_LMP_Basis!$C$23:$AF$35,MATCH(LMP_BY_NODE!EJ$1,DA_LMP_Basis!$C$23:$C$35,0),MATCH(LMP_BY_NODE!$A40,DA_LMP_Basis!$C$23:$AF$23,0)))</f>
        <v>34.121154414285812</v>
      </c>
      <c r="EK40" s="30">
        <f>ENERGY_PRICING!EM$20*(1+INDEX(DA_LMP_Basis!$C$23:$AF$35,MATCH(LMP_BY_NODE!EK$1,DA_LMP_Basis!$C$23:$C$35,0),MATCH(LMP_BY_NODE!$A40,DA_LMP_Basis!$C$23:$AF$23,0)))</f>
        <v>57.948803208890695</v>
      </c>
      <c r="EL40" s="30">
        <f>ENERGY_PRICING!EN$20*(1+INDEX(DA_LMP_Basis!$C$23:$AF$35,MATCH(LMP_BY_NODE!EL$1,DA_LMP_Basis!$C$23:$C$35,0),MATCH(LMP_BY_NODE!$A40,DA_LMP_Basis!$C$23:$AF$23,0)))</f>
        <v>57.183539133465999</v>
      </c>
      <c r="EM40" s="30">
        <f>ENERGY_PRICING!EO$20*(1+INDEX(DA_LMP_Basis!$C$23:$AF$35,MATCH(LMP_BY_NODE!EM$1,DA_LMP_Basis!$C$23:$C$35,0),MATCH(LMP_BY_NODE!$A40,DA_LMP_Basis!$C$23:$AF$23,0)))</f>
        <v>44.650635134365963</v>
      </c>
      <c r="EN40" s="30">
        <f>ENERGY_PRICING!EP$20*(1+INDEX(DA_LMP_Basis!$C$23:$AF$35,MATCH(LMP_BY_NODE!EN$1,DA_LMP_Basis!$C$23:$C$35,0),MATCH(LMP_BY_NODE!$A40,DA_LMP_Basis!$C$23:$AF$23,0)))</f>
        <v>44.943556323267721</v>
      </c>
      <c r="EO40" s="30">
        <f>ENERGY_PRICING!EQ$20*(1+INDEX(DA_LMP_Basis!$C$23:$AF$35,MATCH(LMP_BY_NODE!EO$1,DA_LMP_Basis!$C$23:$C$35,0),MATCH(LMP_BY_NODE!$A40,DA_LMP_Basis!$C$23:$AF$23,0)))</f>
        <v>75.066171825588867</v>
      </c>
      <c r="EP40" s="30">
        <f>ENERGY_PRICING!ER$20*(1+INDEX(DA_LMP_Basis!$C$23:$AF$35,MATCH(LMP_BY_NODE!EP$1,DA_LMP_Basis!$C$23:$C$35,0),MATCH(LMP_BY_NODE!$A40,DA_LMP_Basis!$C$23:$AF$23,0)))</f>
        <v>118.81370405012377</v>
      </c>
      <c r="EQ40" s="30">
        <f>ENERGY_PRICING!ES$20*(1+INDEX(DA_LMP_Basis!$C$23:$AF$35,MATCH(LMP_BY_NODE!EQ$1,DA_LMP_Basis!$C$23:$C$35,0),MATCH(LMP_BY_NODE!$A40,DA_LMP_Basis!$C$23:$AF$23,0)))</f>
        <v>158.87840691348572</v>
      </c>
      <c r="ER40" s="30">
        <f>ENERGY_PRICING!ET$20*(1+INDEX(DA_LMP_Basis!$C$23:$AF$35,MATCH(LMP_BY_NODE!ER$1,DA_LMP_Basis!$C$23:$C$35,0),MATCH(LMP_BY_NODE!$A40,DA_LMP_Basis!$C$23:$AF$23,0)))</f>
        <v>110.57344382637078</v>
      </c>
      <c r="ES40" s="30">
        <f>ENERGY_PRICING!EU$20*(1+INDEX(DA_LMP_Basis!$C$23:$AF$35,MATCH(LMP_BY_NODE!ES$1,DA_LMP_Basis!$C$23:$C$35,0),MATCH(LMP_BY_NODE!$A40,DA_LMP_Basis!$C$23:$AF$23,0)))</f>
        <v>94.47769717380757</v>
      </c>
      <c r="ET40" s="30">
        <f>ENERGY_PRICING!EV$20*(1+INDEX(DA_LMP_Basis!$C$23:$AF$35,MATCH(LMP_BY_NODE!ET$1,DA_LMP_Basis!$C$23:$C$35,0),MATCH(LMP_BY_NODE!$A40,DA_LMP_Basis!$C$23:$AF$23,0)))</f>
        <v>73.212198686238807</v>
      </c>
      <c r="EU40" s="30">
        <f>ENERGY_PRICING!EW$20*(1+INDEX(DA_LMP_Basis!$C$23:$AF$35,MATCH(LMP_BY_NODE!EU$1,DA_LMP_Basis!$C$23:$C$35,0),MATCH(LMP_BY_NODE!$A40,DA_LMP_Basis!$C$23:$AF$23,0)))</f>
        <v>36.280025128819275</v>
      </c>
      <c r="EV40" s="30">
        <f>ENERGY_PRICING!EX$20*(1+INDEX(DA_LMP_Basis!$C$23:$AF$35,MATCH(LMP_BY_NODE!EV$1,DA_LMP_Basis!$C$23:$C$35,0),MATCH(LMP_BY_NODE!$A40,DA_LMP_Basis!$C$23:$AF$23,0)))</f>
        <v>36.158755099053991</v>
      </c>
      <c r="EW40" s="30">
        <f>ENERGY_PRICING!EY$20*(1+INDEX(DA_LMP_Basis!$C$23:$AF$35,MATCH(LMP_BY_NODE!EW$1,DA_LMP_Basis!$C$23:$C$35,0),MATCH(LMP_BY_NODE!$A40,DA_LMP_Basis!$C$23:$AF$23,0)))</f>
        <v>61.395022923714421</v>
      </c>
      <c r="EX40" s="30">
        <f>ENERGY_PRICING!EZ$20*(1+INDEX(DA_LMP_Basis!$C$23:$AF$35,MATCH(LMP_BY_NODE!EX$1,DA_LMP_Basis!$C$23:$C$35,0),MATCH(LMP_BY_NODE!$A40,DA_LMP_Basis!$C$23:$AF$23,0)))</f>
        <v>60.584248535777007</v>
      </c>
      <c r="EY40" s="30">
        <f>ENERGY_PRICING!FA$20*(1+INDEX(DA_LMP_Basis!$C$23:$AF$35,MATCH(LMP_BY_NODE!EY$1,DA_LMP_Basis!$C$23:$C$35,0),MATCH(LMP_BY_NODE!$A40,DA_LMP_Basis!$C$23:$AF$23,0)))</f>
        <v>46.988976983450684</v>
      </c>
      <c r="EZ40" s="30">
        <f>ENERGY_PRICING!FB$20*(1+INDEX(DA_LMP_Basis!$C$23:$AF$35,MATCH(LMP_BY_NODE!EZ$1,DA_LMP_Basis!$C$23:$C$35,0),MATCH(LMP_BY_NODE!$A40,DA_LMP_Basis!$C$23:$AF$23,0)))</f>
        <v>47.297238376863113</v>
      </c>
      <c r="FA40" s="30">
        <f>ENERGY_PRICING!FC$20*(1+INDEX(DA_LMP_Basis!$C$23:$AF$35,MATCH(LMP_BY_NODE!FA$1,DA_LMP_Basis!$C$23:$C$35,0),MATCH(LMP_BY_NODE!$A40,DA_LMP_Basis!$C$23:$AF$23,0)))</f>
        <v>76.52863033688034</v>
      </c>
      <c r="FB40" s="30">
        <f>ENERGY_PRICING!FD$20*(1+INDEX(DA_LMP_Basis!$C$23:$AF$35,MATCH(LMP_BY_NODE!FB$1,DA_LMP_Basis!$C$23:$C$35,0),MATCH(LMP_BY_NODE!$A40,DA_LMP_Basis!$C$23:$AF$23,0)))</f>
        <v>120.8959706382321</v>
      </c>
      <c r="FC40" s="30">
        <f>ENERGY_PRICING!FE$20*(1+INDEX(DA_LMP_Basis!$C$23:$AF$35,MATCH(LMP_BY_NODE!FC$1,DA_LMP_Basis!$C$23:$C$35,0),MATCH(LMP_BY_NODE!$A40,DA_LMP_Basis!$C$23:$AF$23,0)))</f>
        <v>160.10025513151763</v>
      </c>
      <c r="FD40" s="30">
        <f>ENERGY_PRICING!FF$20*(1+INDEX(DA_LMP_Basis!$C$23:$AF$35,MATCH(LMP_BY_NODE!FD$1,DA_LMP_Basis!$C$23:$C$35,0),MATCH(LMP_BY_NODE!$A40,DA_LMP_Basis!$C$23:$AF$23,0)))</f>
        <v>111.44232474706649</v>
      </c>
      <c r="FE40" s="30">
        <f>ENERGY_PRICING!FG$20*(1+INDEX(DA_LMP_Basis!$C$23:$AF$35,MATCH(LMP_BY_NODE!FE$1,DA_LMP_Basis!$C$23:$C$35,0),MATCH(LMP_BY_NODE!$A40,DA_LMP_Basis!$C$23:$AF$23,0)))</f>
        <v>95.950076202115724</v>
      </c>
      <c r="FF40" s="30">
        <f>ENERGY_PRICING!FH$20*(1+INDEX(DA_LMP_Basis!$C$23:$AF$35,MATCH(LMP_BY_NODE!FF$1,DA_LMP_Basis!$C$23:$C$35,0),MATCH(LMP_BY_NODE!$A40,DA_LMP_Basis!$C$23:$AF$23,0)))</f>
        <v>75.886943226827327</v>
      </c>
      <c r="FG40" s="30">
        <f>ENERGY_PRICING!FI$20*(1+INDEX(DA_LMP_Basis!$C$23:$AF$35,MATCH(LMP_BY_NODE!FG$1,DA_LMP_Basis!$C$23:$C$35,0),MATCH(LMP_BY_NODE!$A40,DA_LMP_Basis!$C$23:$AF$23,0)))</f>
        <v>37.704104536999324</v>
      </c>
      <c r="FH40" s="30">
        <f>ENERGY_PRICING!FJ$20*(1+INDEX(DA_LMP_Basis!$C$23:$AF$35,MATCH(LMP_BY_NODE!FH$1,DA_LMP_Basis!$C$23:$C$35,0),MATCH(LMP_BY_NODE!$A40,DA_LMP_Basis!$C$23:$AF$23,0)))</f>
        <v>37.638847665504919</v>
      </c>
      <c r="FI40" s="30">
        <f>ENERGY_PRICING!FK$20*(1+INDEX(DA_LMP_Basis!$C$23:$AF$35,MATCH(LMP_BY_NODE!FI$1,DA_LMP_Basis!$C$23:$C$35,0),MATCH(LMP_BY_NODE!$A40,DA_LMP_Basis!$C$23:$AF$23,0)))</f>
        <v>63.898322132630582</v>
      </c>
      <c r="FJ40" s="30">
        <f>ENERGY_PRICING!FL$20*(1+INDEX(DA_LMP_Basis!$C$23:$AF$35,MATCH(LMP_BY_NODE!FJ$1,DA_LMP_Basis!$C$23:$C$35,0),MATCH(LMP_BY_NODE!$A40,DA_LMP_Basis!$C$23:$AF$23,0)))</f>
        <v>63.054489513141483</v>
      </c>
      <c r="FK40" s="30">
        <f>ENERGY_PRICING!FM$20*(1+INDEX(DA_LMP_Basis!$C$23:$AF$35,MATCH(LMP_BY_NODE!FK$1,DA_LMP_Basis!$C$23:$C$35,0),MATCH(LMP_BY_NODE!$A40,DA_LMP_Basis!$C$23:$AF$23,0)))</f>
        <v>48.687524895474567</v>
      </c>
      <c r="FL40" s="30">
        <f>ENERGY_PRICING!FN$20*(1+INDEX(DA_LMP_Basis!$C$23:$AF$35,MATCH(LMP_BY_NODE!FL$1,DA_LMP_Basis!$C$23:$C$35,0),MATCH(LMP_BY_NODE!$A40,DA_LMP_Basis!$C$23:$AF$23,0)))</f>
        <v>49.006929258573749</v>
      </c>
      <c r="FM40" s="30">
        <f>ENERGY_PRICING!FO$20*(1+INDEX(DA_LMP_Basis!$C$23:$AF$35,MATCH(LMP_BY_NODE!FM$1,DA_LMP_Basis!$C$23:$C$35,0),MATCH(LMP_BY_NODE!$A40,DA_LMP_Basis!$C$23:$AF$23,0)))</f>
        <v>77.590945434969186</v>
      </c>
      <c r="FN40" s="30">
        <f>ENERGY_PRICING!FP$20*(1+INDEX(DA_LMP_Basis!$C$23:$AF$35,MATCH(LMP_BY_NODE!FN$1,DA_LMP_Basis!$C$23:$C$35,0),MATCH(LMP_BY_NODE!$A40,DA_LMP_Basis!$C$23:$AF$23,0)))</f>
        <v>122.40850806593664</v>
      </c>
      <c r="FO40" s="30">
        <f>ENERGY_PRICING!FQ$20*(1+INDEX(DA_LMP_Basis!$C$23:$AF$35,MATCH(LMP_BY_NODE!FO$1,DA_LMP_Basis!$C$23:$C$35,0),MATCH(LMP_BY_NODE!$A40,DA_LMP_Basis!$C$23:$AF$23,0)))</f>
        <v>160.34240759144788</v>
      </c>
      <c r="FP40" s="30">
        <f>ENERGY_PRICING!FR$20*(1+INDEX(DA_LMP_Basis!$C$23:$AF$35,MATCH(LMP_BY_NODE!FP$1,DA_LMP_Basis!$C$23:$C$35,0),MATCH(LMP_BY_NODE!$A40,DA_LMP_Basis!$C$23:$AF$23,0)))</f>
        <v>111.61452424715812</v>
      </c>
      <c r="FQ40" s="30">
        <f>ENERGY_PRICING!FS$20*(1+INDEX(DA_LMP_Basis!$C$23:$AF$35,MATCH(LMP_BY_NODE!FQ$1,DA_LMP_Basis!$C$23:$C$35,0),MATCH(LMP_BY_NODE!$A40,DA_LMP_Basis!$C$23:$AF$23,0)))</f>
        <v>96.241880207222721</v>
      </c>
      <c r="FR40" s="30">
        <f>ENERGY_PRICING!FT$20*(1+INDEX(DA_LMP_Basis!$C$23:$AF$35,MATCH(LMP_BY_NODE!FR$1,DA_LMP_Basis!$C$23:$C$35,0),MATCH(LMP_BY_NODE!$A40,DA_LMP_Basis!$C$23:$AF$23,0)))</f>
        <v>76.417038504317588</v>
      </c>
      <c r="FS40" s="30">
        <f>ENERGY_PRICING!FU$20*(1+INDEX(DA_LMP_Basis!$C$23:$AF$35,MATCH(LMP_BY_NODE!FS$1,DA_LMP_Basis!$C$23:$C$35,0),MATCH(LMP_BY_NODE!$A40,DA_LMP_Basis!$C$23:$AF$23,0)))</f>
        <v>37.986336263278979</v>
      </c>
      <c r="FT40" s="30">
        <f>ENERGY_PRICING!FV$20*(1+INDEX(DA_LMP_Basis!$C$23:$AF$35,MATCH(LMP_BY_NODE!FT$1,DA_LMP_Basis!$C$23:$C$35,0),MATCH(LMP_BY_NODE!$A40,DA_LMP_Basis!$C$23:$AF$23,0)))</f>
        <v>37.932180381141173</v>
      </c>
      <c r="FU40" s="30">
        <f>ENERGY_PRICING!FW$20*(1+INDEX(DA_LMP_Basis!$C$23:$AF$35,MATCH(LMP_BY_NODE!FU$1,DA_LMP_Basis!$C$23:$C$35,0),MATCH(LMP_BY_NODE!$A40,DA_LMP_Basis!$C$23:$AF$23,0)))</f>
        <v>64.39443945099687</v>
      </c>
      <c r="FV40" s="30">
        <f>ENERGY_PRICING!FX$20*(1+INDEX(DA_LMP_Basis!$C$23:$AF$35,MATCH(LMP_BY_NODE!FV$1,DA_LMP_Basis!$C$23:$C$35,0),MATCH(LMP_BY_NODE!$A40,DA_LMP_Basis!$C$23:$AF$23,0)))</f>
        <v>63.544055173148692</v>
      </c>
      <c r="FW40" s="30">
        <f>ENERGY_PRICING!FY$20*(1+INDEX(DA_LMP_Basis!$C$23:$AF$35,MATCH(LMP_BY_NODE!FW$1,DA_LMP_Basis!$C$23:$C$35,0),MATCH(LMP_BY_NODE!$A40,DA_LMP_Basis!$C$23:$AF$23,0)))</f>
        <v>49.024152267955039</v>
      </c>
      <c r="FX40" s="30">
        <f>ENERGY_PRICING!FZ$20*(1+INDEX(DA_LMP_Basis!$C$23:$AF$35,MATCH(LMP_BY_NODE!FX$1,DA_LMP_Basis!$C$23:$C$35,0),MATCH(LMP_BY_NODE!$A40,DA_LMP_Basis!$C$23:$AF$23,0)))</f>
        <v>49.345765004795538</v>
      </c>
      <c r="FY40" s="30">
        <f>ENERGY_PRICING!GA$20*(1+INDEX(DA_LMP_Basis!$C$23:$AF$35,MATCH(LMP_BY_NODE!FY$1,DA_LMP_Basis!$C$23:$C$35,0),MATCH(LMP_BY_NODE!$A40,DA_LMP_Basis!$C$23:$AF$23,0)))</f>
        <v>77.80148076204739</v>
      </c>
      <c r="FZ40" s="30">
        <f>ENERGY_PRICING!GB$20*(1+INDEX(DA_LMP_Basis!$C$23:$AF$35,MATCH(LMP_BY_NODE!FZ$1,DA_LMP_Basis!$C$23:$C$35,0),MATCH(LMP_BY_NODE!$A40,DA_LMP_Basis!$C$23:$AF$23,0)))</f>
        <v>122.70827087890305</v>
      </c>
      <c r="GA40" s="30">
        <f>ENERGY_PRICING!GC$20*(1+INDEX(DA_LMP_Basis!$C$23:$AF$35,MATCH(LMP_BY_NODE!GA$1,DA_LMP_Basis!$C$23:$C$35,0),MATCH(LMP_BY_NODE!$A40,DA_LMP_Basis!$C$23:$AF$23,0)))</f>
        <v>161.09353203078635</v>
      </c>
      <c r="GB40" s="30">
        <f>ENERGY_PRICING!GD$20*(1+INDEX(DA_LMP_Basis!$C$23:$AF$35,MATCH(LMP_BY_NODE!GB$1,DA_LMP_Basis!$C$23:$C$35,0),MATCH(LMP_BY_NODE!$A40,DA_LMP_Basis!$C$23:$AF$23,0)))</f>
        <v>112.14866399117699</v>
      </c>
      <c r="GC40" s="30">
        <f>ENERGY_PRICING!GE$20*(1+INDEX(DA_LMP_Basis!$C$23:$AF$35,MATCH(LMP_BY_NODE!GC$1,DA_LMP_Basis!$C$23:$C$35,0),MATCH(LMP_BY_NODE!$A40,DA_LMP_Basis!$C$23:$AF$23,0)))</f>
        <v>97.147017077588714</v>
      </c>
      <c r="GD40" s="30">
        <f>ENERGY_PRICING!GF$20*(1+INDEX(DA_LMP_Basis!$C$23:$AF$35,MATCH(LMP_BY_NODE!GD$1,DA_LMP_Basis!$C$23:$C$35,0),MATCH(LMP_BY_NODE!$A40,DA_LMP_Basis!$C$23:$AF$23,0)))</f>
        <v>78.061322928334846</v>
      </c>
      <c r="GE40" s="30">
        <f>ENERGY_PRICING!GG$20*(1+INDEX(DA_LMP_Basis!$C$23:$AF$35,MATCH(LMP_BY_NODE!GE$1,DA_LMP_Basis!$C$23:$C$35,0),MATCH(LMP_BY_NODE!$A40,DA_LMP_Basis!$C$23:$AF$23,0)))</f>
        <v>38.861781209105089</v>
      </c>
      <c r="GF40" s="30">
        <f>ENERGY_PRICING!GH$20*(1+INDEX(DA_LMP_Basis!$C$23:$AF$35,MATCH(LMP_BY_NODE!GF$1,DA_LMP_Basis!$C$23:$C$35,0),MATCH(LMP_BY_NODE!$A40,DA_LMP_Basis!$C$23:$AF$23,0)))</f>
        <v>38.842059106450598</v>
      </c>
      <c r="GG40" s="30">
        <f>ENERGY_PRICING!GI$20*(1+INDEX(DA_LMP_Basis!$C$23:$AF$35,MATCH(LMP_BY_NODE!GG$1,DA_LMP_Basis!$C$23:$C$35,0),MATCH(LMP_BY_NODE!$A40,DA_LMP_Basis!$C$23:$AF$23,0)))</f>
        <v>65.933328804882578</v>
      </c>
      <c r="GH40" s="30">
        <f>ENERGY_PRICING!GJ$20*(1+INDEX(DA_LMP_Basis!$C$23:$AF$35,MATCH(LMP_BY_NODE!GH$1,DA_LMP_Basis!$C$23:$C$35,0),MATCH(LMP_BY_NODE!$A40,DA_LMP_Basis!$C$23:$AF$23,0)))</f>
        <v>65.062622161888456</v>
      </c>
      <c r="GI40" s="30">
        <f>ENERGY_PRICING!GK$20*(1+INDEX(DA_LMP_Basis!$C$23:$AF$35,MATCH(LMP_BY_NODE!GI$1,DA_LMP_Basis!$C$23:$C$35,0),MATCH(LMP_BY_NODE!$A40,DA_LMP_Basis!$C$23:$AF$23,0)))</f>
        <v>50.068325209634708</v>
      </c>
      <c r="GJ40" s="30">
        <f>ENERGY_PRICING!GL$20*(1+INDEX(DA_LMP_Basis!$C$23:$AF$35,MATCH(LMP_BY_NODE!GJ$1,DA_LMP_Basis!$C$23:$C$35,0),MATCH(LMP_BY_NODE!$A40,DA_LMP_Basis!$C$23:$AF$23,0)))</f>
        <v>50.396788025507128</v>
      </c>
      <c r="GK40" s="30">
        <f>ENERGY_PRICING!GM$20*(1+INDEX(DA_LMP_Basis!$C$23:$AF$35,MATCH(LMP_BY_NODE!GK$1,DA_LMP_Basis!$C$23:$C$35,0),MATCH(LMP_BY_NODE!$A40,DA_LMP_Basis!$C$23:$AF$23,0)))</f>
        <v>78.454533097580537</v>
      </c>
      <c r="GL40" s="30">
        <f>ENERGY_PRICING!GN$20*(1+INDEX(DA_LMP_Basis!$C$23:$AF$35,MATCH(LMP_BY_NODE!GL$1,DA_LMP_Basis!$C$23:$C$35,0),MATCH(LMP_BY_NODE!$A40,DA_LMP_Basis!$C$23:$AF$23,0)))</f>
        <v>123.63809490335757</v>
      </c>
      <c r="GM40" s="30">
        <f>ENERGY_PRICING!GO$20*(1+INDEX(DA_LMP_Basis!$C$23:$AF$35,MATCH(LMP_BY_NODE!GM$1,DA_LMP_Basis!$C$23:$C$35,0),MATCH(LMP_BY_NODE!$A40,DA_LMP_Basis!$C$23:$AF$23,0)))</f>
        <v>162.15026779242447</v>
      </c>
      <c r="GN40" s="30">
        <f>ENERGY_PRICING!GP$20*(1+INDEX(DA_LMP_Basis!$C$23:$AF$35,MATCH(LMP_BY_NODE!GN$1,DA_LMP_Basis!$C$23:$C$35,0),MATCH(LMP_BY_NODE!$A40,DA_LMP_Basis!$C$23:$AF$23,0)))</f>
        <v>112.90013011270815</v>
      </c>
      <c r="GO40" s="30">
        <f>ENERGY_PRICING!GQ$20*(1+INDEX(DA_LMP_Basis!$C$23:$AF$35,MATCH(LMP_BY_NODE!GO$1,DA_LMP_Basis!$C$23:$C$35,0),MATCH(LMP_BY_NODE!$A40,DA_LMP_Basis!$C$23:$AF$23,0)))</f>
        <v>98.42042857906425</v>
      </c>
      <c r="GP40" s="30">
        <f>ENERGY_PRICING!GR$20*(1+INDEX(DA_LMP_Basis!$C$23:$AF$35,MATCH(LMP_BY_NODE!GP$1,DA_LMP_Basis!$C$23:$C$35,0),MATCH(LMP_BY_NODE!$A40,DA_LMP_Basis!$C$23:$AF$23,0)))</f>
        <v>80.374620249207496</v>
      </c>
      <c r="GQ40" s="30">
        <f>ENERGY_PRICING!GS$20*(1+INDEX(DA_LMP_Basis!$C$23:$AF$35,MATCH(LMP_BY_NODE!GQ$1,DA_LMP_Basis!$C$23:$C$35,0),MATCH(LMP_BY_NODE!$A40,DA_LMP_Basis!$C$23:$AF$23,0)))</f>
        <v>40.09341998045781</v>
      </c>
      <c r="GR40" s="30">
        <f>ENERGY_PRICING!GT$20*(1+INDEX(DA_LMP_Basis!$C$23:$AF$35,MATCH(LMP_BY_NODE!GR$1,DA_LMP_Basis!$C$23:$C$35,0),MATCH(LMP_BY_NODE!$A40,DA_LMP_Basis!$C$23:$AF$23,0)))</f>
        <v>40.122141789734101</v>
      </c>
      <c r="GS40" s="30">
        <f>ENERGY_PRICING!GU$20*(1+INDEX(DA_LMP_Basis!$C$23:$AF$35,MATCH(LMP_BY_NODE!GS$1,DA_LMP_Basis!$C$23:$C$35,0),MATCH(LMP_BY_NODE!$A40,DA_LMP_Basis!$C$23:$AF$23,0)))</f>
        <v>68.098348777987866</v>
      </c>
      <c r="GT40" s="30">
        <f>ENERGY_PRICING!GV$20*(1+INDEX(DA_LMP_Basis!$C$23:$AF$35,MATCH(LMP_BY_NODE!GT$1,DA_LMP_Basis!$C$23:$C$35,0),MATCH(LMP_BY_NODE!$A40,DA_LMP_Basis!$C$23:$AF$23,0)))</f>
        <v>67.199051173381946</v>
      </c>
      <c r="GU40" s="30">
        <f>ENERGY_PRICING!GW$20*(1+INDEX(DA_LMP_Basis!$C$23:$AF$35,MATCH(LMP_BY_NODE!GU$1,DA_LMP_Basis!$C$23:$C$35,0),MATCH(LMP_BY_NODE!$A40,DA_LMP_Basis!$C$23:$AF$23,0)))</f>
        <v>51.537342633404869</v>
      </c>
      <c r="GV40" s="30">
        <f>ENERGY_PRICING!GX$20*(1+INDEX(DA_LMP_Basis!$C$23:$AF$35,MATCH(LMP_BY_NODE!GV$1,DA_LMP_Basis!$C$23:$C$35,0),MATCH(LMP_BY_NODE!$A40,DA_LMP_Basis!$C$23:$AF$23,0)))</f>
        <v>51.875442632018213</v>
      </c>
      <c r="GW40" s="30">
        <f>ENERGY_PRICING!GY$20*(1+INDEX(DA_LMP_Basis!$C$23:$AF$35,MATCH(LMP_BY_NODE!GW$1,DA_LMP_Basis!$C$23:$C$35,0),MATCH(LMP_BY_NODE!$A40,DA_LMP_Basis!$C$23:$AF$23,0)))</f>
        <v>79.373293985972055</v>
      </c>
      <c r="GX40" s="30">
        <f>ENERGY_PRICING!GZ$20*(1+INDEX(DA_LMP_Basis!$C$23:$AF$35,MATCH(LMP_BY_NODE!GX$1,DA_LMP_Basis!$C$23:$C$35,0),MATCH(LMP_BY_NODE!$A40,DA_LMP_Basis!$C$23:$AF$23,0)))</f>
        <v>124.94623806474475</v>
      </c>
      <c r="GY40" s="30">
        <f>ENERGY_PRICING!HA$20*(1+INDEX(DA_LMP_Basis!$C$23:$AF$35,MATCH(LMP_BY_NODE!GY$1,DA_LMP_Basis!$C$23:$C$35,0),MATCH(LMP_BY_NODE!$A40,DA_LMP_Basis!$C$23:$AF$23,0)))</f>
        <v>163.61614879898656</v>
      </c>
      <c r="GZ40" s="30">
        <f>ENERGY_PRICING!HB$20*(1+INDEX(DA_LMP_Basis!$C$23:$AF$35,MATCH(LMP_BY_NODE!GZ$1,DA_LMP_Basis!$C$23:$C$35,0),MATCH(LMP_BY_NODE!$A40,DA_LMP_Basis!$C$23:$AF$23,0)))</f>
        <v>113.94254767310169</v>
      </c>
      <c r="HA40" s="30">
        <f>ENERGY_PRICING!HC$20*(1+INDEX(DA_LMP_Basis!$C$23:$AF$35,MATCH(LMP_BY_NODE!HA$1,DA_LMP_Basis!$C$23:$C$35,0),MATCH(LMP_BY_NODE!$A40,DA_LMP_Basis!$C$23:$AF$23,0)))</f>
        <v>100.1868774883517</v>
      </c>
      <c r="HB40" s="30">
        <f>ENERGY_PRICING!HD$20*(1+INDEX(DA_LMP_Basis!$C$23:$AF$35,MATCH(LMP_BY_NODE!HB$1,DA_LMP_Basis!$C$23:$C$35,0),MATCH(LMP_BY_NODE!$A40,DA_LMP_Basis!$C$23:$AF$23,0)))</f>
        <v>83.583576289402004</v>
      </c>
      <c r="HC40" s="30">
        <f>ENERGY_PRICING!HE$20*(1+INDEX(DA_LMP_Basis!$C$23:$AF$35,MATCH(LMP_BY_NODE!HC$1,DA_LMP_Basis!$C$23:$C$35,0),MATCH(LMP_BY_NODE!$A40,DA_LMP_Basis!$C$23:$AF$23,0)))</f>
        <v>41.801922661461695</v>
      </c>
      <c r="HD40" s="30">
        <f>ENERGY_PRICING!HF$20*(1+INDEX(DA_LMP_Basis!$C$23:$AF$35,MATCH(LMP_BY_NODE!HD$1,DA_LMP_Basis!$C$23:$C$35,0),MATCH(LMP_BY_NODE!$A40,DA_LMP_Basis!$C$23:$AF$23,0)))</f>
        <v>41.897844818223945</v>
      </c>
      <c r="HE40" s="30">
        <f>ENERGY_PRICING!HG$20*(1+INDEX(DA_LMP_Basis!$C$23:$AF$35,MATCH(LMP_BY_NODE!HE$1,DA_LMP_Basis!$C$23:$C$35,0),MATCH(LMP_BY_NODE!$A40,DA_LMP_Basis!$C$23:$AF$23,0)))</f>
        <v>71.101617686463953</v>
      </c>
      <c r="HF40" s="30">
        <f>ENERGY_PRICING!HH$20*(1+INDEX(DA_LMP_Basis!$C$23:$AF$35,MATCH(LMP_BY_NODE!HF$1,DA_LMP_Basis!$C$23:$C$35,0),MATCH(LMP_BY_NODE!$A40,DA_LMP_Basis!$C$23:$AF$23,0)))</f>
        <v>70.162659317921083</v>
      </c>
      <c r="HG40" s="30">
        <f>ENERGY_PRICING!HI$20*(1+INDEX(DA_LMP_Basis!$C$23:$AF$35,MATCH(LMP_BY_NODE!HG$1,DA_LMP_Basis!$C$23:$C$35,0),MATCH(LMP_BY_NODE!$A40,DA_LMP_Basis!$C$23:$AF$23,0)))</f>
        <v>53.575131849959178</v>
      </c>
      <c r="HH40" s="30">
        <f>ENERGY_PRICING!HJ$20*(1+INDEX(DA_LMP_Basis!$C$23:$AF$35,MATCH(LMP_BY_NODE!HH$1,DA_LMP_Basis!$C$23:$C$35,0),MATCH(LMP_BY_NODE!$A40,DA_LMP_Basis!$C$23:$AF$23,0)))</f>
        <v>53.926600340157201</v>
      </c>
      <c r="HI40" s="30">
        <f>ENERGY_PRICING!HK$20*(1+INDEX(DA_LMP_Basis!$C$23:$AF$35,MATCH(LMP_BY_NODE!HI$1,DA_LMP_Basis!$C$23:$C$35,0),MATCH(LMP_BY_NODE!$A40,DA_LMP_Basis!$C$23:$AF$23,0)))</f>
        <v>80.647779230776763</v>
      </c>
      <c r="HJ40" s="30">
        <f>ENERGY_PRICING!HL$20*(1+INDEX(DA_LMP_Basis!$C$23:$AF$35,MATCH(LMP_BY_NODE!HJ$1,DA_LMP_Basis!$C$23:$C$35,0),MATCH(LMP_BY_NODE!$A40,DA_LMP_Basis!$C$23:$AF$23,0)))</f>
        <v>126.76086598191576</v>
      </c>
      <c r="HK40" s="30">
        <f>ENERGY_PRICING!HM$20*(1+INDEX(DA_LMP_Basis!$C$23:$AF$35,MATCH(LMP_BY_NODE!HK$1,DA_LMP_Basis!$C$23:$C$35,0),MATCH(LMP_BY_NODE!$A40,DA_LMP_Basis!$C$23:$AF$23,0)))</f>
        <v>164.99861807239631</v>
      </c>
      <c r="HL40" s="30">
        <f>ENERGY_PRICING!HN$20*(1+INDEX(DA_LMP_Basis!$C$23:$AF$35,MATCH(LMP_BY_NODE!HL$1,DA_LMP_Basis!$C$23:$C$35,0),MATCH(LMP_BY_NODE!$A40,DA_LMP_Basis!$C$23:$AF$23,0)))</f>
        <v>114.92564946707792</v>
      </c>
      <c r="HM40" s="30">
        <f>ENERGY_PRICING!HO$20*(1+INDEX(DA_LMP_Basis!$C$23:$AF$35,MATCH(LMP_BY_NODE!HM$1,DA_LMP_Basis!$C$23:$C$35,0),MATCH(LMP_BY_NODE!$A40,DA_LMP_Basis!$C$23:$AF$23,0)))</f>
        <v>101.85281171439468</v>
      </c>
      <c r="HN40" s="30">
        <f>ENERGY_PRICING!HP$20*(1+INDEX(DA_LMP_Basis!$C$23:$AF$35,MATCH(LMP_BY_NODE!HN$1,DA_LMP_Basis!$C$23:$C$35,0),MATCH(LMP_BY_NODE!$A40,DA_LMP_Basis!$C$23:$AF$23,0)))</f>
        <v>86.609935936216715</v>
      </c>
      <c r="HO40" s="30">
        <f>ENERGY_PRICING!HQ$20*(1+INDEX(DA_LMP_Basis!$C$23:$AF$35,MATCH(LMP_BY_NODE!HO$1,DA_LMP_Basis!$C$23:$C$35,0),MATCH(LMP_BY_NODE!$A40,DA_LMP_Basis!$C$23:$AF$23,0)))</f>
        <v>43.41320792230669</v>
      </c>
      <c r="HP40" s="30">
        <f>ENERGY_PRICING!HR$20*(1+INDEX(DA_LMP_Basis!$C$23:$AF$35,MATCH(LMP_BY_NODE!HP$1,DA_LMP_Basis!$C$23:$C$35,0),MATCH(LMP_BY_NODE!$A40,DA_LMP_Basis!$C$23:$AF$23,0)))</f>
        <v>43.57250658449189</v>
      </c>
      <c r="HQ40" s="30">
        <f>ENERGY_PRICING!HS$20*(1+INDEX(DA_LMP_Basis!$C$23:$AF$35,MATCH(LMP_BY_NODE!HQ$1,DA_LMP_Basis!$C$23:$C$35,0),MATCH(LMP_BY_NODE!$A40,DA_LMP_Basis!$C$23:$AF$23,0)))</f>
        <v>73.93399423488016</v>
      </c>
      <c r="HR40" s="30">
        <f>ENERGY_PRICING!HT$20*(1+INDEX(DA_LMP_Basis!$C$23:$AF$35,MATCH(LMP_BY_NODE!HR$1,DA_LMP_Basis!$C$23:$C$35,0),MATCH(LMP_BY_NODE!$A40,DA_LMP_Basis!$C$23:$AF$23,0)))</f>
        <v>72.957631883846659</v>
      </c>
      <c r="HS40" s="30">
        <f>ENERGY_PRICING!HU$20*(1+INDEX(DA_LMP_Basis!$C$23:$AF$35,MATCH(LMP_BY_NODE!HS$1,DA_LMP_Basis!$C$23:$C$35,0),MATCH(LMP_BY_NODE!$A40,DA_LMP_Basis!$C$23:$AF$23,0)))</f>
        <v>55.496966545245428</v>
      </c>
      <c r="HT40" s="30">
        <f>ENERGY_PRICING!HV$20*(1+INDEX(DA_LMP_Basis!$C$23:$AF$35,MATCH(LMP_BY_NODE!HT$1,DA_LMP_Basis!$C$23:$C$35,0),MATCH(LMP_BY_NODE!$A40,DA_LMP_Basis!$C$23:$AF$23,0)))</f>
        <v>55.861042831550314</v>
      </c>
      <c r="HU40" s="30">
        <f>ENERGY_PRICING!HW$20*(1+INDEX(DA_LMP_Basis!$C$23:$AF$35,MATCH(LMP_BY_NODE!HU$1,DA_LMP_Basis!$C$23:$C$35,0),MATCH(LMP_BY_NODE!$A40,DA_LMP_Basis!$C$23:$AF$23,0)))</f>
        <v>81.849743566537455</v>
      </c>
      <c r="HV40" s="30">
        <f>ENERGY_PRICING!HX$20*(1+INDEX(DA_LMP_Basis!$C$23:$AF$35,MATCH(LMP_BY_NODE!HV$1,DA_LMP_Basis!$C$23:$C$35,0),MATCH(LMP_BY_NODE!$A40,DA_LMP_Basis!$C$23:$AF$23,0)))</f>
        <v>128.47223772827877</v>
      </c>
      <c r="HW40" s="30">
        <f>ENERGY_PRICING!HY$20*(1+INDEX(DA_LMP_Basis!$C$23:$AF$35,MATCH(LMP_BY_NODE!HW$1,DA_LMP_Basis!$C$23:$C$35,0),MATCH(LMP_BY_NODE!$A40,DA_LMP_Basis!$C$23:$AF$23,0)))</f>
        <v>166.409613089163</v>
      </c>
      <c r="HX40" s="30">
        <f>ENERGY_PRICING!HZ$20*(1+INDEX(DA_LMP_Basis!$C$23:$AF$35,MATCH(LMP_BY_NODE!HX$1,DA_LMP_Basis!$C$23:$C$35,0),MATCH(LMP_BY_NODE!$A40,DA_LMP_Basis!$C$23:$AF$23,0)))</f>
        <v>115.92903649271034</v>
      </c>
      <c r="HY40" s="30">
        <f>ENERGY_PRICING!IA$20*(1+INDEX(DA_LMP_Basis!$C$23:$AF$35,MATCH(LMP_BY_NODE!HY$1,DA_LMP_Basis!$C$23:$C$35,0),MATCH(LMP_BY_NODE!$A40,DA_LMP_Basis!$C$23:$AF$23,0)))</f>
        <v>103.55312067345749</v>
      </c>
      <c r="HZ40" s="30">
        <f>ENERGY_PRICING!IB$20*(1+INDEX(DA_LMP_Basis!$C$23:$AF$35,MATCH(LMP_BY_NODE!HZ$1,DA_LMP_Basis!$C$23:$C$35,0),MATCH(LMP_BY_NODE!$A40,DA_LMP_Basis!$C$23:$AF$23,0)))</f>
        <v>89.698741208587933</v>
      </c>
      <c r="IA40" s="30">
        <f>ENERGY_PRICING!IC$20*(1+INDEX(DA_LMP_Basis!$C$23:$AF$35,MATCH(LMP_BY_NODE!IA$1,DA_LMP_Basis!$C$23:$C$35,0),MATCH(LMP_BY_NODE!$A40,DA_LMP_Basis!$C$23:$AF$23,0)))</f>
        <v>45.05774029446885</v>
      </c>
      <c r="IB40" s="30">
        <f>ENERGY_PRICING!ID$20*(1+INDEX(DA_LMP_Basis!$C$23:$AF$35,MATCH(LMP_BY_NODE!IB$1,DA_LMP_Basis!$C$23:$C$35,0),MATCH(LMP_BY_NODE!$A40,DA_LMP_Basis!$C$23:$AF$23,0)))</f>
        <v>45.28172316703894</v>
      </c>
      <c r="IC40" s="30">
        <f>ENERGY_PRICING!IE$20*(1+INDEX(DA_LMP_Basis!$C$23:$AF$35,MATCH(LMP_BY_NODE!IC$1,DA_LMP_Basis!$C$23:$C$35,0),MATCH(LMP_BY_NODE!$A40,DA_LMP_Basis!$C$23:$AF$23,0)))</f>
        <v>76.824813779509114</v>
      </c>
      <c r="ID40" s="30">
        <f>ENERGY_PRICING!IF$20*(1+INDEX(DA_LMP_Basis!$C$23:$AF$35,MATCH(LMP_BY_NODE!ID$1,DA_LMP_Basis!$C$23:$C$35,0),MATCH(LMP_BY_NODE!$A40,DA_LMP_Basis!$C$23:$AF$23,0)))</f>
        <v>75.810275655663446</v>
      </c>
      <c r="IE40" s="30">
        <f>ENERGY_PRICING!IG$20*(1+INDEX(DA_LMP_Basis!$C$23:$AF$35,MATCH(LMP_BY_NODE!IE$1,DA_LMP_Basis!$C$23:$C$35,0),MATCH(LMP_BY_NODE!$A40,DA_LMP_Basis!$C$23:$AF$23,0)))</f>
        <v>57.458456200208921</v>
      </c>
      <c r="IF40" s="30">
        <f>ENERGY_PRICING!IH$20*(1+INDEX(DA_LMP_Basis!$C$23:$AF$35,MATCH(LMP_BY_NODE!IF$1,DA_LMP_Basis!$C$23:$C$35,0),MATCH(LMP_BY_NODE!$A40,DA_LMP_Basis!$C$23:$AF$23,0)))</f>
        <v>57.83540043072157</v>
      </c>
      <c r="IG40" s="30">
        <f>ENERGY_PRICING!II$20*(1+INDEX(DA_LMP_Basis!$C$23:$AF$35,MATCH(LMP_BY_NODE!IG$1,DA_LMP_Basis!$C$23:$C$35,0),MATCH(LMP_BY_NODE!$A40,DA_LMP_Basis!$C$23:$AF$23,0)))</f>
        <v>83.076509123435983</v>
      </c>
      <c r="IH40" s="30">
        <f>ENERGY_PRICING!IJ$20*(1+INDEX(DA_LMP_Basis!$C$23:$AF$35,MATCH(LMP_BY_NODE!IH$1,DA_LMP_Basis!$C$23:$C$35,0),MATCH(LMP_BY_NODE!$A40,DA_LMP_Basis!$C$23:$AF$23,0)))</f>
        <v>130.2189217612611</v>
      </c>
      <c r="II40" s="30">
        <f>ENERGY_PRICING!IK$20*(1+INDEX(DA_LMP_Basis!$C$23:$AF$35,MATCH(LMP_BY_NODE!II$1,DA_LMP_Basis!$C$23:$C$35,0),MATCH(LMP_BY_NODE!$A40,DA_LMP_Basis!$C$23:$AF$23,0)))</f>
        <v>167.05679367641937</v>
      </c>
      <c r="IJ40" s="30">
        <f>ENERGY_PRICING!IL$20*(1+INDEX(DA_LMP_Basis!$C$23:$AF$35,MATCH(LMP_BY_NODE!IJ$1,DA_LMP_Basis!$C$23:$C$35,0),MATCH(LMP_BY_NODE!$A40,DA_LMP_Basis!$C$23:$AF$23,0)))</f>
        <v>116.38925966627068</v>
      </c>
      <c r="IK40" s="30">
        <f>ENERGY_PRICING!IM$20*(1+INDEX(DA_LMP_Basis!$C$23:$AF$35,MATCH(LMP_BY_NODE!IK$1,DA_LMP_Basis!$C$23:$C$35,0),MATCH(LMP_BY_NODE!$A40,DA_LMP_Basis!$C$23:$AF$23,0)))</f>
        <v>104.33300078470346</v>
      </c>
      <c r="IL40" s="30">
        <f>ENERGY_PRICING!IN$20*(1+INDEX(DA_LMP_Basis!$C$23:$AF$35,MATCH(LMP_BY_NODE!IL$1,DA_LMP_Basis!$C$23:$C$35,0),MATCH(LMP_BY_NODE!$A40,DA_LMP_Basis!$C$23:$AF$23,0)))</f>
        <v>91.115482434701164</v>
      </c>
      <c r="IM40" s="30">
        <f>ENERGY_PRICING!IO$20*(1+INDEX(DA_LMP_Basis!$C$23:$AF$35,MATCH(LMP_BY_NODE!IM$1,DA_LMP_Basis!$C$23:$C$35,0),MATCH(LMP_BY_NODE!$A40,DA_LMP_Basis!$C$23:$AF$23,0)))</f>
        <v>45.812037378250807</v>
      </c>
      <c r="IN40" s="30">
        <f>ENERGY_PRICING!IP$20*(1+INDEX(DA_LMP_Basis!$C$23:$AF$35,MATCH(LMP_BY_NODE!IN$1,DA_LMP_Basis!$C$23:$C$35,0),MATCH(LMP_BY_NODE!$A40,DA_LMP_Basis!$C$23:$AF$23,0)))</f>
        <v>46.065688934810311</v>
      </c>
      <c r="IO40" s="30">
        <f>ENERGY_PRICING!IQ$20*(1+INDEX(DA_LMP_Basis!$C$23:$AF$35,MATCH(LMP_BY_NODE!IO$1,DA_LMP_Basis!$C$23:$C$35,0),MATCH(LMP_BY_NODE!$A40,DA_LMP_Basis!$C$23:$AF$23,0)))</f>
        <v>78.150744961627865</v>
      </c>
      <c r="IP40" s="30">
        <f>ENERGY_PRICING!IR$20*(1+INDEX(DA_LMP_Basis!$C$23:$AF$35,MATCH(LMP_BY_NODE!IP$1,DA_LMP_Basis!$C$23:$C$35,0),MATCH(LMP_BY_NODE!$A40,DA_LMP_Basis!$C$23:$AF$23,0)))</f>
        <v>77.118696769515495</v>
      </c>
      <c r="IQ40" s="30">
        <f>ENERGY_PRICING!IS$20*(1+INDEX(DA_LMP_Basis!$C$23:$AF$35,MATCH(LMP_BY_NODE!IQ$1,DA_LMP_Basis!$C$23:$C$35,0),MATCH(LMP_BY_NODE!$A40,DA_LMP_Basis!$C$23:$AF$23,0)))</f>
        <v>58.358131969231458</v>
      </c>
      <c r="IR40" s="30">
        <f>ENERGY_PRICING!IT$20*(1+INDEX(DA_LMP_Basis!$C$23:$AF$35,MATCH(LMP_BY_NODE!IR$1,DA_LMP_Basis!$C$23:$C$35,0),MATCH(LMP_BY_NODE!$A40,DA_LMP_Basis!$C$23:$AF$23,0)))</f>
        <v>58.7409783351806</v>
      </c>
      <c r="IS40" s="30">
        <f>ENERGY_PRICING!IU$20*(1+INDEX(DA_LMP_Basis!$C$23:$AF$35,MATCH(LMP_BY_NODE!IS$1,DA_LMP_Basis!$C$23:$C$35,0),MATCH(LMP_BY_NODE!$A40,DA_LMP_Basis!$C$23:$AF$23,0)))</f>
        <v>83.63918924923739</v>
      </c>
      <c r="IT40" s="30">
        <f>ENERGY_PRICING!IV$20*(1+INDEX(DA_LMP_Basis!$C$23:$AF$35,MATCH(LMP_BY_NODE!IT$1,DA_LMP_Basis!$C$23:$C$35,0),MATCH(LMP_BY_NODE!$A40,DA_LMP_Basis!$C$23:$AF$23,0)))</f>
        <v>131.02007271132408</v>
      </c>
      <c r="IU40" s="30">
        <f>ENERGY_PRICING!IW$20*(1+INDEX(DA_LMP_Basis!$C$23:$AF$35,MATCH(LMP_BY_NODE!IU$1,DA_LMP_Basis!$C$23:$C$35,0),MATCH(LMP_BY_NODE!$A40,DA_LMP_Basis!$C$23:$AF$23,0)))</f>
        <v>167.96404777011981</v>
      </c>
      <c r="IV40" s="30">
        <f>ENERGY_PRICING!IX$20*(1+INDEX(DA_LMP_Basis!$C$23:$AF$35,MATCH(LMP_BY_NODE!IV$1,DA_LMP_Basis!$C$23:$C$35,0),MATCH(LMP_BY_NODE!$A40,DA_LMP_Basis!$C$23:$AF$23,0)))</f>
        <v>117.03442635768602</v>
      </c>
      <c r="IW40" s="30">
        <f>ENERGY_PRICING!IY$20*(1+INDEX(DA_LMP_Basis!$C$23:$AF$35,MATCH(LMP_BY_NODE!IW$1,DA_LMP_Basis!$C$23:$C$35,0),MATCH(LMP_BY_NODE!$A40,DA_LMP_Basis!$C$23:$AF$23,0)))</f>
        <v>105.42628052370651</v>
      </c>
      <c r="IX40" s="30">
        <f>ENERGY_PRICING!IZ$20*(1+INDEX(DA_LMP_Basis!$C$23:$AF$35,MATCH(LMP_BY_NODE!IX$1,DA_LMP_Basis!$C$23:$C$35,0),MATCH(LMP_BY_NODE!$A40,DA_LMP_Basis!$C$23:$AF$23,0)))</f>
        <v>93.101549851454962</v>
      </c>
      <c r="IY40" s="30">
        <f>ENERGY_PRICING!JA$20*(1+INDEX(DA_LMP_Basis!$C$23:$AF$35,MATCH(LMP_BY_NODE!IY$1,DA_LMP_Basis!$C$23:$C$35,0),MATCH(LMP_BY_NODE!$A40,DA_LMP_Basis!$C$23:$AF$23,0)))</f>
        <v>46.869453392579459</v>
      </c>
      <c r="IZ40" s="30">
        <f>ENERGY_PRICING!JB$20*(1+INDEX(DA_LMP_Basis!$C$23:$AF$35,MATCH(LMP_BY_NODE!IZ$1,DA_LMP_Basis!$C$23:$C$35,0),MATCH(LMP_BY_NODE!$A40,DA_LMP_Basis!$C$23:$AF$23,0)))</f>
        <v>47.164696176586347</v>
      </c>
      <c r="JA40" s="30">
        <f>ENERGY_PRICING!JC$20*(1+INDEX(DA_LMP_Basis!$C$23:$AF$35,MATCH(LMP_BY_NODE!JA$1,DA_LMP_Basis!$C$23:$C$35,0),MATCH(LMP_BY_NODE!$A40,DA_LMP_Basis!$C$23:$AF$23,0)))</f>
        <v>80.009509758702706</v>
      </c>
      <c r="JB40" s="30">
        <f>ENERGY_PRICING!JD$20*(1+INDEX(DA_LMP_Basis!$C$23:$AF$35,MATCH(LMP_BY_NODE!JB$1,DA_LMP_Basis!$C$23:$C$35,0),MATCH(LMP_BY_NODE!$A40,DA_LMP_Basis!$C$23:$AF$23,0)))</f>
        <v>78.952914969506395</v>
      </c>
      <c r="JC40" s="30">
        <f>ENERGY_PRICING!JE$20*(1+INDEX(DA_LMP_Basis!$C$23:$AF$35,MATCH(LMP_BY_NODE!JC$1,DA_LMP_Basis!$C$23:$C$35,0),MATCH(LMP_BY_NODE!$A40,DA_LMP_Basis!$C$23:$AF$23,0)))</f>
        <v>59.61934798918211</v>
      </c>
      <c r="JD40" s="30">
        <f>ENERGY_PRICING!JF$20*(1+INDEX(DA_LMP_Basis!$C$23:$AF$35,MATCH(LMP_BY_NODE!JD$1,DA_LMP_Basis!$C$23:$C$35,0),MATCH(LMP_BY_NODE!$A40,DA_LMP_Basis!$C$23:$AF$23,0)))</f>
        <v>60.010468300057546</v>
      </c>
      <c r="JE40" s="30">
        <f>ENERGY_PRICING!JG$20*(1+INDEX(DA_LMP_Basis!$C$23:$AF$35,MATCH(LMP_BY_NODE!JE$1,DA_LMP_Basis!$C$23:$C$35,0),MATCH(LMP_BY_NODE!$A40,DA_LMP_Basis!$C$23:$AF$23,0)))</f>
        <v>84.42798585041696</v>
      </c>
      <c r="JF40" s="30">
        <f>ENERGY_PRICING!JH$20*(1+INDEX(DA_LMP_Basis!$C$23:$AF$35,MATCH(LMP_BY_NODE!JF$1,DA_LMP_Basis!$C$23:$C$35,0),MATCH(LMP_BY_NODE!$A40,DA_LMP_Basis!$C$23:$AF$23,0)))</f>
        <v>132.14317110677817</v>
      </c>
      <c r="JG40" s="30">
        <f>ENERGY_PRICING!JI$20*(1+INDEX(DA_LMP_Basis!$C$23:$AF$35,MATCH(LMP_BY_NODE!JG$1,DA_LMP_Basis!$C$23:$C$35,0),MATCH(LMP_BY_NODE!$A40,DA_LMP_Basis!$C$23:$AF$23,0)))</f>
        <v>169.13421814193904</v>
      </c>
      <c r="JH40" s="30">
        <f>ENERGY_PRICING!JJ$20*(1+INDEX(DA_LMP_Basis!$C$23:$AF$35,MATCH(LMP_BY_NODE!JH$1,DA_LMP_Basis!$C$23:$C$35,0),MATCH(LMP_BY_NODE!$A40,DA_LMP_Basis!$C$23:$AF$23,0)))</f>
        <v>117.86655811925203</v>
      </c>
      <c r="JI40" s="30">
        <f>ENERGY_PRICING!JK$20*(1+INDEX(DA_LMP_Basis!$C$23:$AF$35,MATCH(LMP_BY_NODE!JI$1,DA_LMP_Basis!$C$23:$C$35,0),MATCH(LMP_BY_NODE!$A40,DA_LMP_Basis!$C$23:$AF$23,0)))</f>
        <v>106.83638555114557</v>
      </c>
      <c r="JJ40" s="30">
        <f>ENERGY_PRICING!JL$20*(1+INDEX(DA_LMP_Basis!$C$23:$AF$35,MATCH(LMP_BY_NODE!JJ$1,DA_LMP_Basis!$C$23:$C$35,0),MATCH(LMP_BY_NODE!$A40,DA_LMP_Basis!$C$23:$AF$23,0)))</f>
        <v>95.663166562427094</v>
      </c>
      <c r="JK40" s="30">
        <f>ENERGY_PRICING!JM$20*(1+INDEX(DA_LMP_Basis!$C$23:$AF$35,MATCH(LMP_BY_NODE!JK$1,DA_LMP_Basis!$C$23:$C$35,0),MATCH(LMP_BY_NODE!$A40,DA_LMP_Basis!$C$23:$AF$23,0)))</f>
        <v>48.233301623462353</v>
      </c>
      <c r="JL40" s="30">
        <f>ENERGY_PRICING!JN$20*(1+INDEX(DA_LMP_Basis!$C$23:$AF$35,MATCH(LMP_BY_NODE!JL$1,DA_LMP_Basis!$C$23:$C$35,0),MATCH(LMP_BY_NODE!$A40,DA_LMP_Basis!$C$23:$AF$23,0)))</f>
        <v>48.582188499487636</v>
      </c>
      <c r="JM40" s="30">
        <f>ENERGY_PRICING!JO$20*(1+INDEX(DA_LMP_Basis!$C$23:$AF$35,MATCH(LMP_BY_NODE!JM$1,DA_LMP_Basis!$C$23:$C$35,0),MATCH(LMP_BY_NODE!$A40,DA_LMP_Basis!$C$23:$AF$23,0)))</f>
        <v>82.406932386850997</v>
      </c>
      <c r="JN40" s="30">
        <f>ENERGY_PRICING!JP$20*(1+INDEX(DA_LMP_Basis!$C$23:$AF$35,MATCH(LMP_BY_NODE!JN$1,DA_LMP_Basis!$C$23:$C$35,0),MATCH(LMP_BY_NODE!$A40,DA_LMP_Basis!$C$23:$AF$23,0)))</f>
        <v>81.318677557941371</v>
      </c>
      <c r="JO40" s="30">
        <f>ENERGY_PRICING!JQ$20*(1+INDEX(DA_LMP_Basis!$C$23:$AF$35,MATCH(LMP_BY_NODE!JO$1,DA_LMP_Basis!$C$23:$C$35,0),MATCH(LMP_BY_NODE!$A40,DA_LMP_Basis!$C$23:$AF$23,0)))</f>
        <v>61.246056128894736</v>
      </c>
      <c r="JP40" s="30">
        <f>ENERGY_PRICING!JR$20*(1+INDEX(DA_LMP_Basis!$C$23:$AF$35,MATCH(LMP_BY_NODE!JP$1,DA_LMP_Basis!$C$23:$C$35,0),MATCH(LMP_BY_NODE!$A40,DA_LMP_Basis!$C$23:$AF$23,0)))</f>
        <v>61.647848119598393</v>
      </c>
      <c r="JQ40" s="30">
        <f>ENERGY_PRICING!JS$20*(1+INDEX(DA_LMP_Basis!$C$23:$AF$35,MATCH(LMP_BY_NODE!JQ$1,DA_LMP_Basis!$C$23:$C$35,0),MATCH(LMP_BY_NODE!$A40,DA_LMP_Basis!$C$23:$AF$23,0)))</f>
        <v>85.445370526332056</v>
      </c>
      <c r="JR40" s="30">
        <f>ENERGY_PRICING!JT$20*(1+INDEX(DA_LMP_Basis!$C$23:$AF$35,MATCH(LMP_BY_NODE!JR$1,DA_LMP_Basis!$C$23:$C$35,0),MATCH(LMP_BY_NODE!$A40,DA_LMP_Basis!$C$23:$AF$23,0)))</f>
        <v>133.5917360414789</v>
      </c>
      <c r="JS40" s="30">
        <f>ENERGY_PRICING!JU$20*(1+INDEX(DA_LMP_Basis!$C$23:$AF$35,MATCH(LMP_BY_NODE!JS$1,DA_LMP_Basis!$C$23:$C$35,0),MATCH(LMP_BY_NODE!$A40,DA_LMP_Basis!$C$23:$AF$23,0)))</f>
        <v>168.33943621534493</v>
      </c>
      <c r="JT40" s="30">
        <f>ENERGY_PRICING!JV$20*(1+INDEX(DA_LMP_Basis!$C$23:$AF$35,MATCH(LMP_BY_NODE!JT$1,DA_LMP_Basis!$C$23:$C$35,0),MATCH(LMP_BY_NODE!$A40,DA_LMP_Basis!$C$23:$AF$23,0)))</f>
        <v>117.30137265518206</v>
      </c>
      <c r="JU40" s="30">
        <f>ENERGY_PRICING!JW$20*(1+INDEX(DA_LMP_Basis!$C$23:$AF$35,MATCH(LMP_BY_NODE!JU$1,DA_LMP_Basis!$C$23:$C$35,0),MATCH(LMP_BY_NODE!$A40,DA_LMP_Basis!$C$23:$AF$23,0)))</f>
        <v>105.87863955329937</v>
      </c>
      <c r="JV40" s="30">
        <f>ENERGY_PRICING!JX$20*(1+INDEX(DA_LMP_Basis!$C$23:$AF$35,MATCH(LMP_BY_NODE!JV$1,DA_LMP_Basis!$C$23:$C$35,0),MATCH(LMP_BY_NODE!$A40,DA_LMP_Basis!$C$23:$AF$23,0)))</f>
        <v>93.923311654310709</v>
      </c>
      <c r="JW40" s="30">
        <f>ENERGY_PRICING!JY$20*(1+INDEX(DA_LMP_Basis!$C$23:$AF$35,MATCH(LMP_BY_NODE!JW$1,DA_LMP_Basis!$C$23:$C$35,0),MATCH(LMP_BY_NODE!$A40,DA_LMP_Basis!$C$23:$AF$23,0)))</f>
        <v>47.30697332920051</v>
      </c>
      <c r="JX40" s="30">
        <f>ENERGY_PRICING!JZ$20*(1+INDEX(DA_LMP_Basis!$C$23:$AF$35,MATCH(LMP_BY_NODE!JX$1,DA_LMP_Basis!$C$23:$C$35,0),MATCH(LMP_BY_NODE!$A40,DA_LMP_Basis!$C$23:$AF$23,0)))</f>
        <v>47.619425036611425</v>
      </c>
      <c r="JY40" s="30">
        <f>ENERGY_PRICING!KA$20*(1+INDEX(DA_LMP_Basis!$C$23:$AF$35,MATCH(LMP_BY_NODE!JY$1,DA_LMP_Basis!$C$23:$C$35,0),MATCH(LMP_BY_NODE!$A40,DA_LMP_Basis!$C$23:$AF$23,0)))</f>
        <v>80.778598409895423</v>
      </c>
      <c r="JZ40" s="30">
        <f>ENERGY_PRICING!KB$20*(1+INDEX(DA_LMP_Basis!$C$23:$AF$35,MATCH(LMP_BY_NODE!JZ$1,DA_LMP_Basis!$C$23:$C$35,0),MATCH(LMP_BY_NODE!$A40,DA_LMP_Basis!$C$23:$AF$23,0)))</f>
        <v>79.711847139754141</v>
      </c>
      <c r="KA40" s="30">
        <f>ENERGY_PRICING!KC$20*(1+INDEX(DA_LMP_Basis!$C$23:$AF$35,MATCH(LMP_BY_NODE!KA$1,DA_LMP_Basis!$C$23:$C$35,0),MATCH(LMP_BY_NODE!$A40,DA_LMP_Basis!$C$23:$AF$23,0)))</f>
        <v>60.14119288810263</v>
      </c>
      <c r="KB40" s="30">
        <f>ENERGY_PRICING!KD$20*(1+INDEX(DA_LMP_Basis!$C$23:$AF$35,MATCH(LMP_BY_NODE!KB$1,DA_LMP_Basis!$C$23:$C$35,0),MATCH(LMP_BY_NODE!$A40,DA_LMP_Basis!$C$23:$AF$23,0)))</f>
        <v>60.53573665371178</v>
      </c>
      <c r="KC40" s="30">
        <f>ENERGY_PRICING!KE$20*(1+INDEX(DA_LMP_Basis!$C$23:$AF$35,MATCH(LMP_BY_NODE!KC$1,DA_LMP_Basis!$C$23:$C$35,0),MATCH(LMP_BY_NODE!$A40,DA_LMP_Basis!$C$23:$AF$23,0)))</f>
        <v>84.754360932956345</v>
      </c>
      <c r="KD40" s="30">
        <f>ENERGY_PRICING!KF$20*(1+INDEX(DA_LMP_Basis!$C$23:$AF$35,MATCH(LMP_BY_NODE!KD$1,DA_LMP_Basis!$C$23:$C$35,0),MATCH(LMP_BY_NODE!$A40,DA_LMP_Basis!$C$23:$AF$23,0)))</f>
        <v>132.60786800198289</v>
      </c>
      <c r="KE40" s="30">
        <f>ENERGY_PRICING!KG$20*(1+INDEX(DA_LMP_Basis!$C$23:$AF$35,MATCH(LMP_BY_NODE!KE$1,DA_LMP_Basis!$C$23:$C$35,0),MATCH(LMP_BY_NODE!$A40,DA_LMP_Basis!$C$23:$AF$23,0)))</f>
        <v>169.67139505034584</v>
      </c>
      <c r="KF40" s="30">
        <f>ENERGY_PRICING!KH$20*(1+INDEX(DA_LMP_Basis!$C$23:$AF$35,MATCH(LMP_BY_NODE!KF$1,DA_LMP_Basis!$C$23:$C$35,0),MATCH(LMP_BY_NODE!$A40,DA_LMP_Basis!$C$23:$AF$23,0)))</f>
        <v>118.24855545727226</v>
      </c>
      <c r="KG40" s="30">
        <f>ENERGY_PRICING!KI$20*(1+INDEX(DA_LMP_Basis!$C$23:$AF$35,MATCH(LMP_BY_NODE!KG$1,DA_LMP_Basis!$C$23:$C$35,0),MATCH(LMP_BY_NODE!$A40,DA_LMP_Basis!$C$23:$AF$23,0)))</f>
        <v>107.4837065544888</v>
      </c>
      <c r="KH40" s="30">
        <f>ENERGY_PRICING!KJ$20*(1+INDEX(DA_LMP_Basis!$C$23:$AF$35,MATCH(LMP_BY_NODE!KH$1,DA_LMP_Basis!$C$23:$C$35,0),MATCH(LMP_BY_NODE!$A40,DA_LMP_Basis!$C$23:$AF$23,0)))</f>
        <v>96.839099040689888</v>
      </c>
      <c r="KI40" s="30">
        <f>ENERGY_PRICING!KK$20*(1+INDEX(DA_LMP_Basis!$C$23:$AF$35,MATCH(LMP_BY_NODE!KI$1,DA_LMP_Basis!$C$23:$C$35,0),MATCH(LMP_BY_NODE!$A40,DA_LMP_Basis!$C$23:$AF$23,0)))</f>
        <v>48.859388041171513</v>
      </c>
      <c r="KJ40" s="30">
        <f>ENERGY_PRICING!KL$20*(1+INDEX(DA_LMP_Basis!$C$23:$AF$35,MATCH(LMP_BY_NODE!KJ$1,DA_LMP_Basis!$C$23:$C$35,0),MATCH(LMP_BY_NODE!$A40,DA_LMP_Basis!$C$23:$AF$23,0)))</f>
        <v>49.232900705200564</v>
      </c>
      <c r="KK40" s="30">
        <f>ENERGY_PRICING!KM$20*(1+INDEX(DA_LMP_Basis!$C$23:$AF$35,MATCH(LMP_BY_NODE!KK$1,DA_LMP_Basis!$C$23:$C$35,0),MATCH(LMP_BY_NODE!$A40,DA_LMP_Basis!$C$23:$AF$23,0)))</f>
        <v>83.507490140275337</v>
      </c>
      <c r="KL40" s="30">
        <f>ENERGY_PRICING!KN$20*(1+INDEX(DA_LMP_Basis!$C$23:$AF$35,MATCH(LMP_BY_NODE!KL$1,DA_LMP_Basis!$C$23:$C$35,0),MATCH(LMP_BY_NODE!$A40,DA_LMP_Basis!$C$23:$AF$23,0)))</f>
        <v>82.404701494185915</v>
      </c>
      <c r="KM40" s="30">
        <f>ENERGY_PRICING!KO$20*(1+INDEX(DA_LMP_Basis!$C$23:$AF$35,MATCH(LMP_BY_NODE!KM$1,DA_LMP_Basis!$C$23:$C$35,0),MATCH(LMP_BY_NODE!$A40,DA_LMP_Basis!$C$23:$AF$23,0)))</f>
        <v>61.992810678843213</v>
      </c>
      <c r="KN40" s="30">
        <f>ENERGY_PRICING!KP$20*(1+INDEX(DA_LMP_Basis!$C$23:$AF$35,MATCH(LMP_BY_NODE!KN$1,DA_LMP_Basis!$C$23:$C$35,0),MATCH(LMP_BY_NODE!$A40,DA_LMP_Basis!$C$23:$AF$23,0)))</f>
        <v>62.399501597186543</v>
      </c>
      <c r="KO40" s="30">
        <f>ENERGY_PRICING!KQ$20*(1+INDEX(DA_LMP_Basis!$C$23:$AF$35,MATCH(LMP_BY_NODE!KO$1,DA_LMP_Basis!$C$23:$C$35,0),MATCH(LMP_BY_NODE!$A40,DA_LMP_Basis!$C$23:$AF$23,0)))</f>
        <v>85.912409829351546</v>
      </c>
      <c r="KP40" s="30">
        <f>ENERGY_PRICING!KR$20*(1+INDEX(DA_LMP_Basis!$C$23:$AF$35,MATCH(LMP_BY_NODE!KP$1,DA_LMP_Basis!$C$23:$C$35,0),MATCH(LMP_BY_NODE!$A40,DA_LMP_Basis!$C$23:$AF$23,0)))</f>
        <v>134.25671240046773</v>
      </c>
      <c r="KQ40" s="30">
        <f>ENERGY_PRICING!KS$20*(1+INDEX(DA_LMP_Basis!$C$23:$AF$35,MATCH(LMP_BY_NODE!KQ$1,DA_LMP_Basis!$C$23:$C$35,0),MATCH(LMP_BY_NODE!$A40,DA_LMP_Basis!$C$23:$AF$23,0)))</f>
        <v>170.95007196734272</v>
      </c>
      <c r="KR40" s="30">
        <f>ENERGY_PRICING!KT$20*(1+INDEX(DA_LMP_Basis!$C$23:$AF$35,MATCH(LMP_BY_NODE!KR$1,DA_LMP_Basis!$C$23:$C$35,0),MATCH(LMP_BY_NODE!$A40,DA_LMP_Basis!$C$23:$AF$23,0)))</f>
        <v>119.15784841241702</v>
      </c>
      <c r="KS40" s="30">
        <f>ENERGY_PRICING!KU$20*(1+INDEX(DA_LMP_Basis!$C$23:$AF$35,MATCH(LMP_BY_NODE!KS$1,DA_LMP_Basis!$C$23:$C$35,0),MATCH(LMP_BY_NODE!$A40,DA_LMP_Basis!$C$23:$AF$23,0)))</f>
        <v>109.02456658013134</v>
      </c>
      <c r="KT40" s="30">
        <f>ENERGY_PRICING!KV$20*(1+INDEX(DA_LMP_Basis!$C$23:$AF$35,MATCH(LMP_BY_NODE!KT$1,DA_LMP_Basis!$C$23:$C$35,0),MATCH(LMP_BY_NODE!$A40,DA_LMP_Basis!$C$23:$AF$23,0)))</f>
        <v>99.638247128349249</v>
      </c>
      <c r="KU40" s="30">
        <f>ENERGY_PRICING!KW$20*(1+INDEX(DA_LMP_Basis!$C$23:$AF$35,MATCH(LMP_BY_NODE!KU$1,DA_LMP_Basis!$C$23:$C$35,0),MATCH(LMP_BY_NODE!$A40,DA_LMP_Basis!$C$23:$AF$23,0)))</f>
        <v>50.349702010073059</v>
      </c>
      <c r="KV40" s="30">
        <f>ENERGY_PRICING!KX$20*(1+INDEX(DA_LMP_Basis!$C$23:$AF$35,MATCH(LMP_BY_NODE!KV$1,DA_LMP_Basis!$C$23:$C$35,0),MATCH(LMP_BY_NODE!$A40,DA_LMP_Basis!$C$23:$AF$23,0)))</f>
        <v>50.781833029043497</v>
      </c>
      <c r="KW40" s="30">
        <f>ENERGY_PRICING!KY$20*(1+INDEX(DA_LMP_Basis!$C$23:$AF$35,MATCH(LMP_BY_NODE!KW$1,DA_LMP_Basis!$C$23:$C$35,0),MATCH(LMP_BY_NODE!$A40,DA_LMP_Basis!$C$23:$AF$23,0)))</f>
        <v>86.127218898347721</v>
      </c>
      <c r="KX40" s="30">
        <f>ENERGY_PRICING!KZ$20*(1+INDEX(DA_LMP_Basis!$C$23:$AF$35,MATCH(LMP_BY_NODE!KX$1,DA_LMP_Basis!$C$23:$C$35,0),MATCH(LMP_BY_NODE!$A40,DA_LMP_Basis!$C$23:$AF$23,0)))</f>
        <v>84.989834467791738</v>
      </c>
      <c r="KY40" s="30">
        <f>ENERGY_PRICING!LA$20*(1+INDEX(DA_LMP_Basis!$C$23:$AF$35,MATCH(LMP_BY_NODE!KY$1,DA_LMP_Basis!$C$23:$C$35,0),MATCH(LMP_BY_NODE!$A40,DA_LMP_Basis!$C$23:$AF$23,0)))</f>
        <v>63.770358802632742</v>
      </c>
      <c r="KZ40" s="30">
        <f>ENERGY_PRICING!LB$20*(1+INDEX(DA_LMP_Basis!$C$23:$AF$35,MATCH(LMP_BY_NODE!KZ$1,DA_LMP_Basis!$C$23:$C$35,0),MATCH(LMP_BY_NODE!$A40,DA_LMP_Basis!$C$23:$AF$23,0)))</f>
        <v>64.188710955092532</v>
      </c>
      <c r="LA40" s="30">
        <f>ENERGY_PRICING!LC$20*(1+INDEX(DA_LMP_Basis!$C$23:$AF$35,MATCH(LMP_BY_NODE!LA$1,DA_LMP_Basis!$C$23:$C$35,0),MATCH(LMP_BY_NODE!$A40,DA_LMP_Basis!$C$23:$AF$23,0)))</f>
        <v>87.024133670706775</v>
      </c>
      <c r="LB40" s="30">
        <f>ENERGY_PRICING!LD$20*(1+INDEX(DA_LMP_Basis!$C$23:$AF$35,MATCH(LMP_BY_NODE!LB$1,DA_LMP_Basis!$C$23:$C$35,0),MATCH(LMP_BY_NODE!$A40,DA_LMP_Basis!$C$23:$AF$23,0)))</f>
        <v>135.83959861035632</v>
      </c>
      <c r="LC40" s="30">
        <f>ENERGY_PRICING!LE$20*(1+INDEX(DA_LMP_Basis!$C$23:$AF$35,MATCH(LMP_BY_NODE!LC$1,DA_LMP_Basis!$C$23:$C$35,0),MATCH(LMP_BY_NODE!$A40,DA_LMP_Basis!$C$23:$AF$23,0)))</f>
        <v>172.34921467587304</v>
      </c>
      <c r="LD40" s="30">
        <f>ENERGY_PRICING!LF$20*(1+INDEX(DA_LMP_Basis!$C$23:$AF$35,MATCH(LMP_BY_NODE!LD$1,DA_LMP_Basis!$C$23:$C$35,0),MATCH(LMP_BY_NODE!$A40,DA_LMP_Basis!$C$23:$AF$23,0)))</f>
        <v>120.1528070225222</v>
      </c>
      <c r="LE40" s="30">
        <f>ENERGY_PRICING!LG$20*(1+INDEX(DA_LMP_Basis!$C$23:$AF$35,MATCH(LMP_BY_NODE!LE$1,DA_LMP_Basis!$C$23:$C$35,0),MATCH(LMP_BY_NODE!$A40,DA_LMP_Basis!$C$23:$AF$23,0)))</f>
        <v>110.71059300407499</v>
      </c>
      <c r="LF40" s="30">
        <f>ENERGY_PRICING!LH$20*(1+INDEX(DA_LMP_Basis!$C$23:$AF$35,MATCH(LMP_BY_NODE!LF$1,DA_LMP_Basis!$C$23:$C$35,0),MATCH(LMP_BY_NODE!$A40,DA_LMP_Basis!$C$23:$AF$23,0)))</f>
        <v>102.70110654567823</v>
      </c>
      <c r="LG40" s="30">
        <f>ENERGY_PRICING!LI$20*(1+INDEX(DA_LMP_Basis!$C$23:$AF$35,MATCH(LMP_BY_NODE!LG$1,DA_LMP_Basis!$C$23:$C$35,0),MATCH(LMP_BY_NODE!$A40,DA_LMP_Basis!$C$23:$AF$23,0)))</f>
        <v>51.980420368473332</v>
      </c>
      <c r="LH40" s="30">
        <f>ENERGY_PRICING!LJ$20*(1+INDEX(DA_LMP_Basis!$C$23:$AF$35,MATCH(LMP_BY_NODE!LH$1,DA_LMP_Basis!$C$23:$C$35,0),MATCH(LMP_BY_NODE!$A40,DA_LMP_Basis!$C$23:$AF$23,0)))</f>
        <v>52.47669225274916</v>
      </c>
      <c r="LI40" s="30">
        <f>ENERGY_PRICING!LK$20*(1+INDEX(DA_LMP_Basis!$C$23:$AF$35,MATCH(LMP_BY_NODE!LI$1,DA_LMP_Basis!$C$23:$C$35,0),MATCH(LMP_BY_NODE!$A40,DA_LMP_Basis!$C$23:$AF$23,0)))</f>
        <v>88.9937556610451</v>
      </c>
      <c r="LJ40" s="30">
        <f>ENERGY_PRICING!LL$20*(1+INDEX(DA_LMP_Basis!$C$23:$AF$35,MATCH(LMP_BY_NODE!LJ$1,DA_LMP_Basis!$C$23:$C$35,0),MATCH(LMP_BY_NODE!$A40,DA_LMP_Basis!$C$23:$AF$23,0)))</f>
        <v>87.81851613281836</v>
      </c>
      <c r="LK40" s="30">
        <f>ENERGY_PRICING!LM$20*(1+INDEX(DA_LMP_Basis!$C$23:$AF$35,MATCH(LMP_BY_NODE!LK$1,DA_LMP_Basis!$C$23:$C$35,0),MATCH(LMP_BY_NODE!$A40,DA_LMP_Basis!$C$23:$AF$23,0)))</f>
        <v>65.715372013869043</v>
      </c>
      <c r="LL40" s="30">
        <f>ENERGY_PRICING!LN$20*(1+INDEX(DA_LMP_Basis!$C$23:$AF$35,MATCH(LMP_BY_NODE!LL$1,DA_LMP_Basis!$C$23:$C$35,0),MATCH(LMP_BY_NODE!$A40,DA_LMP_Basis!$C$23:$AF$23,0)))</f>
        <v>66.146484020260374</v>
      </c>
      <c r="LM40" s="30">
        <f>ENERGY_PRICING!LO$20*(1+INDEX(DA_LMP_Basis!$C$23:$AF$35,MATCH(LMP_BY_NODE!LM$1,DA_LMP_Basis!$C$23:$C$35,0),MATCH(LMP_BY_NODE!$A40,DA_LMP_Basis!$C$23:$AF$23,0)))</f>
        <v>88.240594440315917</v>
      </c>
      <c r="LN40" s="30">
        <f>ENERGY_PRICING!LP$20*(1+INDEX(DA_LMP_Basis!$C$23:$AF$35,MATCH(LMP_BY_NODE!LN$1,DA_LMP_Basis!$C$23:$C$35,0),MATCH(LMP_BY_NODE!$A40,DA_LMP_Basis!$C$23:$AF$23,0)))</f>
        <v>137.57161055923876</v>
      </c>
      <c r="LO40" s="30">
        <f>ENERGY_PRICING!LQ$20*(1+INDEX(DA_LMP_Basis!$C$23:$AF$35,MATCH(LMP_BY_NODE!LO$1,DA_LMP_Basis!$C$23:$C$35,0),MATCH(LMP_BY_NODE!$A40,DA_LMP_Basis!$C$23:$AF$23,0)))</f>
        <v>173.78360240626412</v>
      </c>
      <c r="LP40" s="30">
        <f>ENERGY_PRICING!LR$20*(1+INDEX(DA_LMP_Basis!$C$23:$AF$35,MATCH(LMP_BY_NODE!LP$1,DA_LMP_Basis!$C$23:$C$35,0),MATCH(LMP_BY_NODE!$A40,DA_LMP_Basis!$C$23:$AF$23,0)))</f>
        <v>121.17282907880049</v>
      </c>
      <c r="LQ40" s="30">
        <f>ENERGY_PRICING!LS$20*(1+INDEX(DA_LMP_Basis!$C$23:$AF$35,MATCH(LMP_BY_NODE!LQ$1,DA_LMP_Basis!$C$23:$C$35,0),MATCH(LMP_BY_NODE!$A40,DA_LMP_Basis!$C$23:$AF$23,0)))</f>
        <v>112.43909117718876</v>
      </c>
      <c r="LR40" s="30">
        <f>ENERGY_PRICING!LT$20*(1+INDEX(DA_LMP_Basis!$C$23:$AF$35,MATCH(LMP_BY_NODE!LR$1,DA_LMP_Basis!$C$23:$C$35,0),MATCH(LMP_BY_NODE!$A40,DA_LMP_Basis!$C$23:$AF$23,0)))</f>
        <v>105.84112074247486</v>
      </c>
      <c r="LS40" s="30">
        <f>ENERGY_PRICING!LU$20*(1+INDEX(DA_LMP_Basis!$C$23:$AF$35,MATCH(LMP_BY_NODE!LS$1,DA_LMP_Basis!$C$23:$C$35,0),MATCH(LMP_BY_NODE!$A40,DA_LMP_Basis!$C$23:$AF$23,0)))</f>
        <v>53.652217241481331</v>
      </c>
      <c r="LT40" s="30">
        <f>ENERGY_PRICING!LV$20*(1+INDEX(DA_LMP_Basis!$C$23:$AF$35,MATCH(LMP_BY_NODE!LT$1,DA_LMP_Basis!$C$23:$C$35,0),MATCH(LMP_BY_NODE!$A40,DA_LMP_Basis!$C$23:$AF$23,0)))</f>
        <v>54.214245727746246</v>
      </c>
      <c r="LU40" s="30">
        <f>ENERGY_PRICING!LW$20*(1+INDEX(DA_LMP_Basis!$C$23:$AF$35,MATCH(LMP_BY_NODE!LU$1,DA_LMP_Basis!$C$23:$C$35,0),MATCH(LMP_BY_NODE!$A40,DA_LMP_Basis!$C$23:$AF$23,0)))</f>
        <v>91.932501748960121</v>
      </c>
      <c r="LV40" s="30">
        <f>ENERGY_PRICING!LX$20*(1+INDEX(DA_LMP_Basis!$C$23:$AF$35,MATCH(LMP_BY_NODE!LV$1,DA_LMP_Basis!$C$23:$C$35,0),MATCH(LMP_BY_NODE!$A40,DA_LMP_Basis!$C$23:$AF$23,0)))</f>
        <v>90.718453536457901</v>
      </c>
      <c r="LW40" s="30">
        <f>ENERGY_PRICING!LY$20*(1+INDEX(DA_LMP_Basis!$C$23:$AF$35,MATCH(LMP_BY_NODE!LW$1,DA_LMP_Basis!$C$23:$C$35,0),MATCH(LMP_BY_NODE!$A40,DA_LMP_Basis!$C$23:$AF$23,0)))</f>
        <v>67.709380965662518</v>
      </c>
      <c r="LX40" s="30">
        <f>ENERGY_PRICING!LZ$20*(1+INDEX(DA_LMP_Basis!$C$23:$AF$35,MATCH(LMP_BY_NODE!LX$1,DA_LMP_Basis!$C$23:$C$35,0),MATCH(LMP_BY_NODE!$A40,DA_LMP_Basis!$C$23:$AF$23,0)))</f>
        <v>68.153574252333115</v>
      </c>
      <c r="LY40" s="30">
        <f>ENERGY_PRICING!MA$20*(1+INDEX(DA_LMP_Basis!$C$23:$AF$35,MATCH(LMP_BY_NODE!LY$1,DA_LMP_Basis!$C$23:$C$35,0),MATCH(LMP_BY_NODE!$A40,DA_LMP_Basis!$C$23:$AF$23,0)))</f>
        <v>89.487698393180281</v>
      </c>
      <c r="LZ40" s="30">
        <f>ENERGY_PRICING!MB$20*(1+INDEX(DA_LMP_Basis!$C$23:$AF$35,MATCH(LMP_BY_NODE!LZ$1,DA_LMP_Basis!$C$23:$C$35,0),MATCH(LMP_BY_NODE!$A40,DA_LMP_Basis!$C$23:$AF$23,0)))</f>
        <v>139.34725265294443</v>
      </c>
      <c r="MA40" s="30">
        <f>ENERGY_PRICING!MC$20*(1+INDEX(DA_LMP_Basis!$C$23:$AF$35,MATCH(LMP_BY_NODE!MA$1,DA_LMP_Basis!$C$23:$C$35,0),MATCH(LMP_BY_NODE!$A40,DA_LMP_Basis!$C$23:$AF$23,0)))</f>
        <v>175.69070118206804</v>
      </c>
      <c r="MB40" s="30">
        <f>ENERGY_PRICING!MD$20*(1+INDEX(DA_LMP_Basis!$C$23:$AF$35,MATCH(LMP_BY_NODE!MB$1,DA_LMP_Basis!$C$23:$C$35,0),MATCH(LMP_BY_NODE!$A40,DA_LMP_Basis!$C$23:$AF$23,0)))</f>
        <v>122.52900549721622</v>
      </c>
      <c r="MC40" s="30">
        <f>ENERGY_PRICING!ME$20*(1+INDEX(DA_LMP_Basis!$C$23:$AF$35,MATCH(LMP_BY_NODE!MC$1,DA_LMP_Basis!$C$23:$C$35,0),MATCH(LMP_BY_NODE!$A40,DA_LMP_Basis!$C$23:$AF$23,0)))</f>
        <v>114.73722624909546</v>
      </c>
      <c r="MD40" s="30">
        <f>ENERGY_PRICING!MF$20*(1+INDEX(DA_LMP_Basis!$C$23:$AF$35,MATCH(LMP_BY_NODE!MD$1,DA_LMP_Basis!$C$23:$C$35,0),MATCH(LMP_BY_NODE!$A40,DA_LMP_Basis!$C$23:$AF$23,0)))</f>
        <v>110.01594537589867</v>
      </c>
      <c r="ME40" s="30">
        <f>ENERGY_PRICING!MG$20*(1+INDEX(DA_LMP_Basis!$C$23:$AF$35,MATCH(LMP_BY_NODE!ME$1,DA_LMP_Basis!$C$23:$C$35,0),MATCH(LMP_BY_NODE!$A40,DA_LMP_Basis!$C$23:$AF$23,0)))</f>
        <v>55.874964761105602</v>
      </c>
      <c r="MF40" s="30">
        <f>ENERGY_PRICING!MH$20*(1+INDEX(DA_LMP_Basis!$C$23:$AF$35,MATCH(LMP_BY_NODE!MF$1,DA_LMP_Basis!$C$23:$C$35,0),MATCH(LMP_BY_NODE!$A40,DA_LMP_Basis!$C$23:$AF$23,0)))</f>
        <v>56.524420330367278</v>
      </c>
      <c r="MG40" s="30">
        <f>ENERGY_PRICING!MI$20*(1+INDEX(DA_LMP_Basis!$C$23:$AF$35,MATCH(LMP_BY_NODE!MG$1,DA_LMP_Basis!$C$23:$C$35,0),MATCH(LMP_BY_NODE!$A40,DA_LMP_Basis!$C$23:$AF$23,0)))</f>
        <v>95.839729165868576</v>
      </c>
      <c r="MH40" s="30">
        <f>ENERGY_PRICING!MJ$20*(1+INDEX(DA_LMP_Basis!$C$23:$AF$35,MATCH(LMP_BY_NODE!MH$1,DA_LMP_Basis!$C$23:$C$35,0),MATCH(LMP_BY_NODE!$A40,DA_LMP_Basis!$C$23:$AF$23,0)))</f>
        <v>94.574082635349384</v>
      </c>
      <c r="MI40" s="30">
        <f>ENERGY_PRICING!MK$20*(1+INDEX(DA_LMP_Basis!$C$23:$AF$35,MATCH(LMP_BY_NODE!MI$1,DA_LMP_Basis!$C$23:$C$35,0),MATCH(LMP_BY_NODE!$A40,DA_LMP_Basis!$C$23:$AF$23,0)))</f>
        <v>70.360527479492831</v>
      </c>
      <c r="MJ40" s="30">
        <f>ENERGY_PRICING!ML$20*(1+INDEX(DA_LMP_Basis!$C$23:$AF$35,MATCH(LMP_BY_NODE!MJ$1,DA_LMP_Basis!$C$23:$C$35,0),MATCH(LMP_BY_NODE!$A40,DA_LMP_Basis!$C$23:$AF$23,0)))</f>
        <v>70.822113060504748</v>
      </c>
      <c r="MK40" s="30">
        <f>ENERGY_PRICING!MM$20*(1+INDEX(DA_LMP_Basis!$C$23:$AF$35,MATCH(LMP_BY_NODE!MK$1,DA_LMP_Basis!$C$23:$C$35,0),MATCH(LMP_BY_NODE!$A40,DA_LMP_Basis!$C$23:$AF$23,0)))</f>
        <v>91.145792903762398</v>
      </c>
      <c r="ML40" s="30">
        <f>ENERGY_PRICING!MN$20*(1+INDEX(DA_LMP_Basis!$C$23:$AF$35,MATCH(LMP_BY_NODE!ML$1,DA_LMP_Basis!$C$23:$C$35,0),MATCH(LMP_BY_NODE!$A40,DA_LMP_Basis!$C$23:$AF$23,0)))</f>
        <v>141.70806820610639</v>
      </c>
      <c r="MM40" s="30">
        <f>ENERGY_PRICING!MO$20*(1+INDEX(DA_LMP_Basis!$C$23:$AF$35,MATCH(LMP_BY_NODE!MM$1,DA_LMP_Basis!$C$23:$C$35,0),MATCH(LMP_BY_NODE!$A40,DA_LMP_Basis!$C$23:$AF$23,0)))</f>
        <v>177.01643087161239</v>
      </c>
      <c r="MN40" s="30">
        <f>ENERGY_PRICING!MP$20*(1+INDEX(DA_LMP_Basis!$C$23:$AF$35,MATCH(LMP_BY_NODE!MN$1,DA_LMP_Basis!$C$23:$C$35,0),MATCH(LMP_BY_NODE!$A40,DA_LMP_Basis!$C$23:$AF$23,0)))</f>
        <v>123.47175862828871</v>
      </c>
      <c r="MO40" s="30">
        <f>ENERGY_PRICING!MQ$20*(1+INDEX(DA_LMP_Basis!$C$23:$AF$35,MATCH(LMP_BY_NODE!MO$1,DA_LMP_Basis!$C$23:$C$35,0),MATCH(LMP_BY_NODE!$A40,DA_LMP_Basis!$C$23:$AF$23,0)))</f>
        <v>116.33478686528616</v>
      </c>
      <c r="MP40" s="30">
        <f>ENERGY_PRICING!MR$20*(1+INDEX(DA_LMP_Basis!$C$23:$AF$35,MATCH(LMP_BY_NODE!MP$1,DA_LMP_Basis!$C$23:$C$35,0),MATCH(LMP_BY_NODE!$A40,DA_LMP_Basis!$C$23:$AF$23,0)))</f>
        <v>112.91809655725943</v>
      </c>
      <c r="MQ40" s="30">
        <f>ENERGY_PRICING!MS$20*(1+INDEX(DA_LMP_Basis!$C$23:$AF$35,MATCH(LMP_BY_NODE!MQ$1,DA_LMP_Basis!$C$23:$C$35,0),MATCH(LMP_BY_NODE!$A40,DA_LMP_Basis!$C$23:$AF$23,0)))</f>
        <v>57.420119325994236</v>
      </c>
      <c r="MR40" s="30">
        <f>ENERGY_PRICING!MT$20*(1+INDEX(DA_LMP_Basis!$C$23:$AF$35,MATCH(LMP_BY_NODE!MR$1,DA_LMP_Basis!$C$23:$C$35,0),MATCH(LMP_BY_NODE!$A40,DA_LMP_Basis!$C$23:$AF$23,0)))</f>
        <v>58.13035028930971</v>
      </c>
      <c r="MS40" s="30">
        <f>ENERGY_PRICING!MU$20*(1+INDEX(DA_LMP_Basis!$C$23:$AF$35,MATCH(LMP_BY_NODE!MS$1,DA_LMP_Basis!$C$23:$C$35,0),MATCH(LMP_BY_NODE!$A40,DA_LMP_Basis!$C$23:$AF$23,0)))</f>
        <v>98.5558587424363</v>
      </c>
      <c r="MT40" s="30">
        <f>ENERGY_PRICING!MV$20*(1+INDEX(DA_LMP_Basis!$C$23:$AF$35,MATCH(LMP_BY_NODE!MT$1,DA_LMP_Basis!$C$23:$C$35,0),MATCH(LMP_BY_NODE!$A40,DA_LMP_Basis!$C$23:$AF$23,0)))</f>
        <v>97.254343371250073</v>
      </c>
      <c r="MU40" s="30">
        <f>ENERGY_PRICING!MW$20*(1+INDEX(DA_LMP_Basis!$C$23:$AF$35,MATCH(LMP_BY_NODE!MU$1,DA_LMP_Basis!$C$23:$C$35,0),MATCH(LMP_BY_NODE!$A40,DA_LMP_Basis!$C$23:$AF$23,0)))</f>
        <v>72.203485846048977</v>
      </c>
      <c r="MV40" s="30">
        <f>ENERGY_PRICING!MX$20*(1+INDEX(DA_LMP_Basis!$C$23:$AF$35,MATCH(LMP_BY_NODE!MV$1,DA_LMP_Basis!$C$23:$C$35,0),MATCH(LMP_BY_NODE!$A40,DA_LMP_Basis!$C$23:$AF$23,0)))</f>
        <v>72.677161771446904</v>
      </c>
      <c r="MW40" s="30">
        <f>ENERGY_PRICING!MY$20*(1+INDEX(DA_LMP_Basis!$C$23:$AF$35,MATCH(LMP_BY_NODE!MW$1,DA_LMP_Basis!$C$23:$C$35,0),MATCH(LMP_BY_NODE!$A40,DA_LMP_Basis!$C$23:$AF$23,0)))</f>
        <v>92.298425975860411</v>
      </c>
      <c r="MX40" s="30">
        <f>ENERGY_PRICING!MZ$20*(1+INDEX(DA_LMP_Basis!$C$23:$AF$35,MATCH(LMP_BY_NODE!MX$1,DA_LMP_Basis!$C$23:$C$35,0),MATCH(LMP_BY_NODE!$A40,DA_LMP_Basis!$C$23:$AF$23,0)))</f>
        <v>143.34920148670722</v>
      </c>
    </row>
    <row r="41" spans="1:362" x14ac:dyDescent="0.25">
      <c r="A41" s="1">
        <v>4217</v>
      </c>
      <c r="B41" s="1" t="s">
        <v>63</v>
      </c>
      <c r="C41" s="30">
        <f>ENERGY_PRICING!E$19*(1+INDEX(DA_LMP_Basis!$C$23:$AF$35,MATCH(LMP_BY_NODE!C$1,DA_LMP_Basis!$C$23:$C$35,0),MATCH(LMP_BY_NODE!$A41,DA_LMP_Basis!$C$23:$AF$23,0)))</f>
        <v>57.103141593035026</v>
      </c>
      <c r="D41" s="30">
        <f>ENERGY_PRICING!F$19*(1+INDEX(DA_LMP_Basis!$C$23:$AF$35,MATCH(LMP_BY_NODE!D$1,DA_LMP_Basis!$C$23:$C$35,0),MATCH(LMP_BY_NODE!$A41,DA_LMP_Basis!$C$23:$AF$23,0)))</f>
        <v>52.667960674552447</v>
      </c>
      <c r="E41" s="30">
        <f>ENERGY_PRICING!G$19*(1+INDEX(DA_LMP_Basis!$C$23:$AF$35,MATCH(LMP_BY_NODE!E$1,DA_LMP_Basis!$C$23:$C$35,0),MATCH(LMP_BY_NODE!$A41,DA_LMP_Basis!$C$23:$AF$23,0)))</f>
        <v>40.334831515509634</v>
      </c>
      <c r="F41" s="30">
        <f>ENERGY_PRICING!H$19*(1+INDEX(DA_LMP_Basis!$C$23:$AF$35,MATCH(LMP_BY_NODE!F$1,DA_LMP_Basis!$C$23:$C$35,0),MATCH(LMP_BY_NODE!$A41,DA_LMP_Basis!$C$23:$AF$23,0)))</f>
        <v>46.94726137180124</v>
      </c>
      <c r="G41" s="30">
        <f>ENERGY_PRICING!I$19*(1+INDEX(DA_LMP_Basis!$C$23:$AF$35,MATCH(LMP_BY_NODE!G$1,DA_LMP_Basis!$C$23:$C$35,0),MATCH(LMP_BY_NODE!$A41,DA_LMP_Basis!$C$23:$AF$23,0)))</f>
        <v>27.042531600420375</v>
      </c>
      <c r="H41" s="30">
        <f>ENERGY_PRICING!J$19*(1+INDEX(DA_LMP_Basis!$C$23:$AF$35,MATCH(LMP_BY_NODE!H$1,DA_LMP_Basis!$C$23:$C$35,0),MATCH(LMP_BY_NODE!$A41,DA_LMP_Basis!$C$23:$AF$23,0)))</f>
        <v>30.084038205972767</v>
      </c>
      <c r="I41" s="30">
        <f>ENERGY_PRICING!K$19*(1+INDEX(DA_LMP_Basis!$C$23:$AF$35,MATCH(LMP_BY_NODE!I$1,DA_LMP_Basis!$C$23:$C$35,0),MATCH(LMP_BY_NODE!$A41,DA_LMP_Basis!$C$23:$AF$23,0)))</f>
        <v>44.486690417839903</v>
      </c>
      <c r="J41" s="30">
        <f>ENERGY_PRICING!L$19*(1+INDEX(DA_LMP_Basis!$C$23:$AF$35,MATCH(LMP_BY_NODE!J$1,DA_LMP_Basis!$C$23:$C$35,0),MATCH(LMP_BY_NODE!$A41,DA_LMP_Basis!$C$23:$AF$23,0)))</f>
        <v>52.901352380473313</v>
      </c>
      <c r="K41" s="30">
        <f>ENERGY_PRICING!M$19*(1+INDEX(DA_LMP_Basis!$C$23:$AF$35,MATCH(LMP_BY_NODE!K$1,DA_LMP_Basis!$C$23:$C$35,0),MATCH(LMP_BY_NODE!$A41,DA_LMP_Basis!$C$23:$AF$23,0)))</f>
        <v>48.581893632588013</v>
      </c>
      <c r="L41" s="30">
        <f>ENERGY_PRICING!N$19*(1+INDEX(DA_LMP_Basis!$C$23:$AF$35,MATCH(LMP_BY_NODE!L$1,DA_LMP_Basis!$C$23:$C$35,0),MATCH(LMP_BY_NODE!$A41,DA_LMP_Basis!$C$23:$AF$23,0)))</f>
        <v>59.105373738693508</v>
      </c>
      <c r="M41" s="30">
        <f>ENERGY_PRICING!O$19*(1+INDEX(DA_LMP_Basis!$C$23:$AF$35,MATCH(LMP_BY_NODE!M$1,DA_LMP_Basis!$C$23:$C$35,0),MATCH(LMP_BY_NODE!$A41,DA_LMP_Basis!$C$23:$AF$23,0)))</f>
        <v>92.983152865978596</v>
      </c>
      <c r="N41" s="30">
        <f>ENERGY_PRICING!P$19*(1+INDEX(DA_LMP_Basis!$C$23:$AF$35,MATCH(LMP_BY_NODE!N$1,DA_LMP_Basis!$C$23:$C$35,0),MATCH(LMP_BY_NODE!$A41,DA_LMP_Basis!$C$23:$AF$23,0)))</f>
        <v>160.17803237793157</v>
      </c>
      <c r="O41" s="30">
        <f>ENERGY_PRICING!Q$19*(1+INDEX(DA_LMP_Basis!$C$23:$AF$35,MATCH(LMP_BY_NODE!O$1,DA_LMP_Basis!$C$23:$C$35,0),MATCH(LMP_BY_NODE!$A41,DA_LMP_Basis!$C$23:$AF$23,0)))</f>
        <v>162.61428923822442</v>
      </c>
      <c r="P41" s="30">
        <f>ENERGY_PRICING!R$19*(1+INDEX(DA_LMP_Basis!$C$23:$AF$35,MATCH(LMP_BY_NODE!P$1,DA_LMP_Basis!$C$23:$C$35,0),MATCH(LMP_BY_NODE!$A41,DA_LMP_Basis!$C$23:$AF$23,0)))</f>
        <v>126.97193990972141</v>
      </c>
      <c r="Q41" s="30">
        <f>ENERGY_PRICING!S$19*(1+INDEX(DA_LMP_Basis!$C$23:$AF$35,MATCH(LMP_BY_NODE!Q$1,DA_LMP_Basis!$C$23:$C$35,0),MATCH(LMP_BY_NODE!$A41,DA_LMP_Basis!$C$23:$AF$23,0)))</f>
        <v>98.427136025268794</v>
      </c>
      <c r="R41" s="30">
        <f>ENERGY_PRICING!T$19*(1+INDEX(DA_LMP_Basis!$C$23:$AF$35,MATCH(LMP_BY_NODE!R$1,DA_LMP_Basis!$C$23:$C$35,0),MATCH(LMP_BY_NODE!$A41,DA_LMP_Basis!$C$23:$AF$23,0)))</f>
        <v>55.367150639569935</v>
      </c>
      <c r="S41" s="30">
        <f>ENERGY_PRICING!U$19*(1+INDEX(DA_LMP_Basis!$C$23:$AF$35,MATCH(LMP_BY_NODE!S$1,DA_LMP_Basis!$C$23:$C$35,0),MATCH(LMP_BY_NODE!$A41,DA_LMP_Basis!$C$23:$AF$23,0)))</f>
        <v>49.26509978237933</v>
      </c>
      <c r="T41" s="30">
        <f>ENERGY_PRICING!V$19*(1+INDEX(DA_LMP_Basis!$C$23:$AF$35,MATCH(LMP_BY_NODE!T$1,DA_LMP_Basis!$C$23:$C$35,0),MATCH(LMP_BY_NODE!$A41,DA_LMP_Basis!$C$23:$AF$23,0)))</f>
        <v>54.767082975638338</v>
      </c>
      <c r="U41" s="30">
        <f>ENERGY_PRICING!W$19*(1+INDEX(DA_LMP_Basis!$C$23:$AF$35,MATCH(LMP_BY_NODE!U$1,DA_LMP_Basis!$C$23:$C$35,0),MATCH(LMP_BY_NODE!$A41,DA_LMP_Basis!$C$23:$AF$23,0)))</f>
        <v>136.96391711843492</v>
      </c>
      <c r="V41" s="30">
        <f>ENERGY_PRICING!X$19*(1+INDEX(DA_LMP_Basis!$C$23:$AF$35,MATCH(LMP_BY_NODE!V$1,DA_LMP_Basis!$C$23:$C$35,0),MATCH(LMP_BY_NODE!$A41,DA_LMP_Basis!$C$23:$AF$23,0)))</f>
        <v>94.739568099056768</v>
      </c>
      <c r="W41" s="30">
        <f>ENERGY_PRICING!Y$19*(1+INDEX(DA_LMP_Basis!$C$23:$AF$35,MATCH(LMP_BY_NODE!W$1,DA_LMP_Basis!$C$23:$C$35,0),MATCH(LMP_BY_NODE!$A41,DA_LMP_Basis!$C$23:$AF$23,0)))</f>
        <v>102.26051293104982</v>
      </c>
      <c r="X41" s="30">
        <f>ENERGY_PRICING!Z$19*(1+INDEX(DA_LMP_Basis!$C$23:$AF$35,MATCH(LMP_BY_NODE!X$1,DA_LMP_Basis!$C$23:$C$35,0),MATCH(LMP_BY_NODE!$A41,DA_LMP_Basis!$C$23:$AF$23,0)))</f>
        <v>91.242220603847699</v>
      </c>
      <c r="Y41" s="30">
        <f>ENERGY_PRICING!AA$19*(1+INDEX(DA_LMP_Basis!$C$23:$AF$35,MATCH(LMP_BY_NODE!Y$1,DA_LMP_Basis!$C$23:$C$35,0),MATCH(LMP_BY_NODE!$A41,DA_LMP_Basis!$C$23:$AF$23,0)))</f>
        <v>154.18232265877</v>
      </c>
      <c r="Z41" s="30">
        <f>ENERGY_PRICING!AB$19*(1+INDEX(DA_LMP_Basis!$C$23:$AF$35,MATCH(LMP_BY_NODE!Z$1,DA_LMP_Basis!$C$23:$C$35,0),MATCH(LMP_BY_NODE!$A41,DA_LMP_Basis!$C$23:$AF$23,0)))</f>
        <v>260.41724033968029</v>
      </c>
      <c r="AA41" s="30">
        <f>ENERGY_PRICING!AC$19*(1+INDEX(DA_LMP_Basis!$C$23:$AF$35,MATCH(LMP_BY_NODE!AA$1,DA_LMP_Basis!$C$23:$C$35,0),MATCH(LMP_BY_NODE!$A41,DA_LMP_Basis!$C$23:$AF$23,0)))</f>
        <v>322.84716221232839</v>
      </c>
      <c r="AB41" s="30">
        <f>ENERGY_PRICING!AD$19*(1+INDEX(DA_LMP_Basis!$C$23:$AF$35,MATCH(LMP_BY_NODE!AB$1,DA_LMP_Basis!$C$23:$C$35,0),MATCH(LMP_BY_NODE!$A41,DA_LMP_Basis!$C$23:$AF$23,0)))</f>
        <v>322.46640339072252</v>
      </c>
      <c r="AC41" s="30">
        <f>ENERGY_PRICING!AE$19*(1+INDEX(DA_LMP_Basis!$C$23:$AF$35,MATCH(LMP_BY_NODE!AC$1,DA_LMP_Basis!$C$23:$C$35,0),MATCH(LMP_BY_NODE!$A41,DA_LMP_Basis!$C$23:$AF$23,0)))</f>
        <v>162.51258767058718</v>
      </c>
      <c r="AD41" s="30">
        <f>ENERGY_PRICING!AF$19*(1+INDEX(DA_LMP_Basis!$C$23:$AF$35,MATCH(LMP_BY_NODE!AD$1,DA_LMP_Basis!$C$23:$C$35,0),MATCH(LMP_BY_NODE!$A41,DA_LMP_Basis!$C$23:$AF$23,0)))</f>
        <v>86.038085661681933</v>
      </c>
      <c r="AE41" s="30">
        <f>ENERGY_PRICING!AG$19*(1+INDEX(DA_LMP_Basis!$C$23:$AF$35,MATCH(LMP_BY_NODE!AE$1,DA_LMP_Basis!$C$23:$C$35,0),MATCH(LMP_BY_NODE!$A41,DA_LMP_Basis!$C$23:$AF$23,0)))</f>
        <v>63.114038534283168</v>
      </c>
      <c r="AF41" s="30">
        <f>ENERGY_PRICING!AH$19*(1+INDEX(DA_LMP_Basis!$C$23:$AF$35,MATCH(LMP_BY_NODE!AF$1,DA_LMP_Basis!$C$23:$C$35,0),MATCH(LMP_BY_NODE!$A41,DA_LMP_Basis!$C$23:$AF$23,0)))</f>
        <v>66.7868172001304</v>
      </c>
      <c r="AG41" s="30">
        <f>ENERGY_PRICING!AI$19*(1+INDEX(DA_LMP_Basis!$C$23:$AF$35,MATCH(LMP_BY_NODE!AG$1,DA_LMP_Basis!$C$23:$C$35,0),MATCH(LMP_BY_NODE!$A41,DA_LMP_Basis!$C$23:$AF$23,0)))</f>
        <v>81.180446192240566</v>
      </c>
      <c r="AH41" s="30">
        <f>ENERGY_PRICING!AJ$19*(1+INDEX(DA_LMP_Basis!$C$23:$AF$35,MATCH(LMP_BY_NODE!AH$1,DA_LMP_Basis!$C$23:$C$35,0),MATCH(LMP_BY_NODE!$A41,DA_LMP_Basis!$C$23:$AF$23,0)))</f>
        <v>81.664064535923046</v>
      </c>
      <c r="AI41" s="30">
        <f>ENERGY_PRICING!AK$19*(1+INDEX(DA_LMP_Basis!$C$23:$AF$35,MATCH(LMP_BY_NODE!AI$1,DA_LMP_Basis!$C$23:$C$35,0),MATCH(LMP_BY_NODE!$A41,DA_LMP_Basis!$C$23:$AF$23,0)))</f>
        <v>61.761024352066677</v>
      </c>
      <c r="AJ41" s="30">
        <f>ENERGY_PRICING!AL$19*(1+INDEX(DA_LMP_Basis!$C$23:$AF$35,MATCH(LMP_BY_NODE!AJ$1,DA_LMP_Basis!$C$23:$C$35,0),MATCH(LMP_BY_NODE!$A41,DA_LMP_Basis!$C$23:$AF$23,0)))</f>
        <v>59.084324816421891</v>
      </c>
      <c r="AK41" s="30">
        <f>ENERGY_PRICING!AM$19*(1+INDEX(DA_LMP_Basis!$C$23:$AF$35,MATCH(LMP_BY_NODE!AK$1,DA_LMP_Basis!$C$23:$C$35,0),MATCH(LMP_BY_NODE!$A41,DA_LMP_Basis!$C$23:$AF$23,0)))</f>
        <v>110.22313125061969</v>
      </c>
      <c r="AL41" s="30">
        <f>ENERGY_PRICING!AN$19*(1+INDEX(DA_LMP_Basis!$C$23:$AF$35,MATCH(LMP_BY_NODE!AL$1,DA_LMP_Basis!$C$23:$C$35,0),MATCH(LMP_BY_NODE!$A41,DA_LMP_Basis!$C$23:$AF$23,0)))</f>
        <v>181.3566466367979</v>
      </c>
      <c r="AM41" s="30">
        <f>ENERGY_PRICING!AO$19*(1+INDEX(DA_LMP_Basis!$C$23:$AF$35,MATCH(LMP_BY_NODE!AM$1,DA_LMP_Basis!$C$23:$C$35,0),MATCH(LMP_BY_NODE!$A41,DA_LMP_Basis!$C$23:$AF$23,0)))</f>
        <v>228.81935633896492</v>
      </c>
      <c r="AN41" s="30">
        <f>ENERGY_PRICING!AP$19*(1+INDEX(DA_LMP_Basis!$C$23:$AF$35,MATCH(LMP_BY_NODE!AN$1,DA_LMP_Basis!$C$23:$C$35,0),MATCH(LMP_BY_NODE!$A41,DA_LMP_Basis!$C$23:$AF$23,0)))</f>
        <v>203.38806404785157</v>
      </c>
      <c r="AO41" s="30">
        <f>ENERGY_PRICING!AQ$19*(1+INDEX(DA_LMP_Basis!$C$23:$AF$35,MATCH(LMP_BY_NODE!AO$1,DA_LMP_Basis!$C$23:$C$35,0),MATCH(LMP_BY_NODE!$A41,DA_LMP_Basis!$C$23:$AF$23,0)))</f>
        <v>111.61840167813988</v>
      </c>
      <c r="AP41" s="30">
        <f>ENERGY_PRICING!AR$19*(1+INDEX(DA_LMP_Basis!$C$23:$AF$35,MATCH(LMP_BY_NODE!AP$1,DA_LMP_Basis!$C$23:$C$35,0),MATCH(LMP_BY_NODE!$A41,DA_LMP_Basis!$C$23:$AF$23,0)))</f>
        <v>73.482669973254104</v>
      </c>
      <c r="AQ41" s="30">
        <f>ENERGY_PRICING!AS$19*(1+INDEX(DA_LMP_Basis!$C$23:$AF$35,MATCH(LMP_BY_NODE!AQ$1,DA_LMP_Basis!$C$23:$C$35,0),MATCH(LMP_BY_NODE!$A41,DA_LMP_Basis!$C$23:$AF$23,0)))</f>
        <v>54.034326743804314</v>
      </c>
      <c r="AR41" s="30">
        <f>ENERGY_PRICING!AT$19*(1+INDEX(DA_LMP_Basis!$C$23:$AF$35,MATCH(LMP_BY_NODE!AR$1,DA_LMP_Basis!$C$23:$C$35,0),MATCH(LMP_BY_NODE!$A41,DA_LMP_Basis!$C$23:$AF$23,0)))</f>
        <v>56.533763071626673</v>
      </c>
      <c r="AS41" s="30">
        <f>ENERGY_PRICING!AU$19*(1+INDEX(DA_LMP_Basis!$C$23:$AF$35,MATCH(LMP_BY_NODE!AS$1,DA_LMP_Basis!$C$23:$C$35,0),MATCH(LMP_BY_NODE!$A41,DA_LMP_Basis!$C$23:$AF$23,0)))</f>
        <v>73.418735608772892</v>
      </c>
      <c r="AT41" s="30">
        <f>ENERGY_PRICING!AV$19*(1+INDEX(DA_LMP_Basis!$C$23:$AF$35,MATCH(LMP_BY_NODE!AT$1,DA_LMP_Basis!$C$23:$C$35,0),MATCH(LMP_BY_NODE!$A41,DA_LMP_Basis!$C$23:$AF$23,0)))</f>
        <v>73.856114915931357</v>
      </c>
      <c r="AU41" s="30">
        <f>ENERGY_PRICING!AW$19*(1+INDEX(DA_LMP_Basis!$C$23:$AF$35,MATCH(LMP_BY_NODE!AU$1,DA_LMP_Basis!$C$23:$C$35,0),MATCH(LMP_BY_NODE!$A41,DA_LMP_Basis!$C$23:$AF$23,0)))</f>
        <v>51.166036910917164</v>
      </c>
      <c r="AV41" s="30">
        <f>ENERGY_PRICING!AX$19*(1+INDEX(DA_LMP_Basis!$C$23:$AF$35,MATCH(LMP_BY_NODE!AV$1,DA_LMP_Basis!$C$23:$C$35,0),MATCH(LMP_BY_NODE!$A41,DA_LMP_Basis!$C$23:$AF$23,0)))</f>
        <v>50.012239317356048</v>
      </c>
      <c r="AW41" s="30">
        <f>ENERGY_PRICING!AY$19*(1+INDEX(DA_LMP_Basis!$C$23:$AF$35,MATCH(LMP_BY_NODE!AW$1,DA_LMP_Basis!$C$23:$C$35,0),MATCH(LMP_BY_NODE!$A41,DA_LMP_Basis!$C$23:$AF$23,0)))</f>
        <v>82.370945201926688</v>
      </c>
      <c r="AX41" s="30">
        <f>ENERGY_PRICING!AZ$19*(1+INDEX(DA_LMP_Basis!$C$23:$AF$35,MATCH(LMP_BY_NODE!AX$1,DA_LMP_Basis!$C$23:$C$35,0),MATCH(LMP_BY_NODE!$A41,DA_LMP_Basis!$C$23:$AF$23,0)))</f>
        <v>125.12309557956635</v>
      </c>
      <c r="AY41" s="30">
        <f>ENERGY_PRICING!BA$19*(1+INDEX(DA_LMP_Basis!$C$23:$AF$35,MATCH(LMP_BY_NODE!AY$1,DA_LMP_Basis!$C$23:$C$35,0),MATCH(LMP_BY_NODE!$A41,DA_LMP_Basis!$C$23:$AF$23,0)))</f>
        <v>224.79110227167956</v>
      </c>
      <c r="AZ41" s="30">
        <f>ENERGY_PRICING!BB$19*(1+INDEX(DA_LMP_Basis!$C$23:$AF$35,MATCH(LMP_BY_NODE!AZ$1,DA_LMP_Basis!$C$23:$C$35,0),MATCH(LMP_BY_NODE!$A41,DA_LMP_Basis!$C$23:$AF$23,0)))</f>
        <v>199.80751557788571</v>
      </c>
      <c r="BA41" s="30">
        <f>ENERGY_PRICING!BC$19*(1+INDEX(DA_LMP_Basis!$C$23:$AF$35,MATCH(LMP_BY_NODE!BA$1,DA_LMP_Basis!$C$23:$C$35,0),MATCH(LMP_BY_NODE!$A41,DA_LMP_Basis!$C$23:$AF$23,0)))</f>
        <v>107.33617416623868</v>
      </c>
      <c r="BB41" s="30">
        <f>ENERGY_PRICING!BD$19*(1+INDEX(DA_LMP_Basis!$C$23:$AF$35,MATCH(LMP_BY_NODE!BB$1,DA_LMP_Basis!$C$23:$C$35,0),MATCH(LMP_BY_NODE!$A41,DA_LMP_Basis!$C$23:$AF$23,0)))</f>
        <v>66.736222124036487</v>
      </c>
      <c r="BC41" s="30">
        <f>ENERGY_PRICING!BE$19*(1+INDEX(DA_LMP_Basis!$C$23:$AF$35,MATCH(LMP_BY_NODE!BC$1,DA_LMP_Basis!$C$23:$C$35,0),MATCH(LMP_BY_NODE!$A41,DA_LMP_Basis!$C$23:$AF$23,0)))</f>
        <v>49.073432323700288</v>
      </c>
      <c r="BD41" s="30">
        <f>ENERGY_PRICING!BF$19*(1+INDEX(DA_LMP_Basis!$C$23:$AF$35,MATCH(LMP_BY_NODE!BD$1,DA_LMP_Basis!$C$23:$C$35,0),MATCH(LMP_BY_NODE!$A41,DA_LMP_Basis!$C$23:$AF$23,0)))</f>
        <v>51.343395268965502</v>
      </c>
      <c r="BE41" s="30">
        <f>ENERGY_PRICING!BG$19*(1+INDEX(DA_LMP_Basis!$C$23:$AF$35,MATCH(LMP_BY_NODE!BE$1,DA_LMP_Basis!$C$23:$C$35,0),MATCH(LMP_BY_NODE!$A41,DA_LMP_Basis!$C$23:$AF$23,0)))</f>
        <v>66.678157576968033</v>
      </c>
      <c r="BF41" s="30">
        <f>ENERGY_PRICING!BH$19*(1+INDEX(DA_LMP_Basis!$C$23:$AF$35,MATCH(LMP_BY_NODE!BF$1,DA_LMP_Basis!$C$23:$C$35,0),MATCH(LMP_BY_NODE!$A41,DA_LMP_Basis!$C$23:$AF$23,0)))</f>
        <v>67.075381066609992</v>
      </c>
      <c r="BG41" s="30">
        <f>ENERGY_PRICING!BI$19*(1+INDEX(DA_LMP_Basis!$C$23:$AF$35,MATCH(LMP_BY_NODE!BG$1,DA_LMP_Basis!$C$23:$C$35,0),MATCH(LMP_BY_NODE!$A41,DA_LMP_Basis!$C$23:$AF$23,0)))</f>
        <v>46.468480333341965</v>
      </c>
      <c r="BH41" s="30">
        <f>ENERGY_PRICING!BJ$19*(1+INDEX(DA_LMP_Basis!$C$23:$AF$35,MATCH(LMP_BY_NODE!BH$1,DA_LMP_Basis!$C$23:$C$35,0),MATCH(LMP_BY_NODE!$A41,DA_LMP_Basis!$C$23:$AF$23,0)))</f>
        <v>45.420612958379955</v>
      </c>
      <c r="BI41" s="30">
        <f>ENERGY_PRICING!BK$19*(1+INDEX(DA_LMP_Basis!$C$23:$AF$35,MATCH(LMP_BY_NODE!BI$1,DA_LMP_Basis!$C$23:$C$35,0),MATCH(LMP_BY_NODE!$A41,DA_LMP_Basis!$C$23:$AF$23,0)))</f>
        <v>79.824926200141903</v>
      </c>
      <c r="BJ41" s="30">
        <f>ENERGY_PRICING!BL$19*(1+INDEX(DA_LMP_Basis!$C$23:$AF$35,MATCH(LMP_BY_NODE!BJ$1,DA_LMP_Basis!$C$23:$C$35,0),MATCH(LMP_BY_NODE!$A41,DA_LMP_Basis!$C$23:$AF$23,0)))</f>
        <v>121.49092987622284</v>
      </c>
      <c r="BK41" s="30">
        <f>ENERGY_PRICING!BM$19*(1+INDEX(DA_LMP_Basis!$C$23:$AF$35,MATCH(LMP_BY_NODE!BK$1,DA_LMP_Basis!$C$23:$C$35,0),MATCH(LMP_BY_NODE!$A41,DA_LMP_Basis!$C$23:$AF$23,0)))</f>
        <v>223.56480259583191</v>
      </c>
      <c r="BL41" s="30">
        <f>ENERGY_PRICING!BN$19*(1+INDEX(DA_LMP_Basis!$C$23:$AF$35,MATCH(LMP_BY_NODE!BL$1,DA_LMP_Basis!$C$23:$C$35,0),MATCH(LMP_BY_NODE!$A41,DA_LMP_Basis!$C$23:$AF$23,0)))</f>
        <v>198.71750850416728</v>
      </c>
      <c r="BM41" s="30">
        <f>ENERGY_PRICING!BO$19*(1+INDEX(DA_LMP_Basis!$C$23:$AF$35,MATCH(LMP_BY_NODE!BM$1,DA_LMP_Basis!$C$23:$C$35,0),MATCH(LMP_BY_NODE!$A41,DA_LMP_Basis!$C$23:$AF$23,0)))</f>
        <v>106.03255872341006</v>
      </c>
      <c r="BN41" s="30">
        <f>ENERGY_PRICING!BP$19*(1+INDEX(DA_LMP_Basis!$C$23:$AF$35,MATCH(LMP_BY_NODE!BN$1,DA_LMP_Basis!$C$23:$C$35,0),MATCH(LMP_BY_NODE!$A41,DA_LMP_Basis!$C$23:$AF$23,0)))</f>
        <v>64.682437364577609</v>
      </c>
      <c r="BO41" s="30">
        <f>ENERGY_PRICING!BQ$19*(1+INDEX(DA_LMP_Basis!$C$23:$AF$35,MATCH(LMP_BY_NODE!BO$1,DA_LMP_Basis!$C$23:$C$35,0),MATCH(LMP_BY_NODE!$A41,DA_LMP_Basis!$C$23:$AF$23,0)))</f>
        <v>47.563213971612136</v>
      </c>
      <c r="BP41" s="30">
        <f>ENERGY_PRICING!BR$19*(1+INDEX(DA_LMP_Basis!$C$23:$AF$35,MATCH(LMP_BY_NODE!BP$1,DA_LMP_Basis!$C$23:$C$35,0),MATCH(LMP_BY_NODE!$A41,DA_LMP_Basis!$C$23:$AF$23,0)))</f>
        <v>49.763319571748376</v>
      </c>
      <c r="BQ41" s="30">
        <f>ENERGY_PRICING!BS$19*(1+INDEX(DA_LMP_Basis!$C$23:$AF$35,MATCH(LMP_BY_NODE!BQ$1,DA_LMP_Basis!$C$23:$C$35,0),MATCH(LMP_BY_NODE!$A41,DA_LMP_Basis!$C$23:$AF$23,0)))</f>
        <v>64.626159734389347</v>
      </c>
      <c r="BR41" s="30">
        <f>ENERGY_PRICING!BT$19*(1+INDEX(DA_LMP_Basis!$C$23:$AF$35,MATCH(LMP_BY_NODE!BR$1,DA_LMP_Basis!$C$23:$C$35,0),MATCH(LMP_BY_NODE!$A41,DA_LMP_Basis!$C$23:$AF$23,0)))</f>
        <v>65.011158804920356</v>
      </c>
      <c r="BS41" s="30">
        <f>ENERGY_PRICING!BU$19*(1+INDEX(DA_LMP_Basis!$C$23:$AF$35,MATCH(LMP_BY_NODE!BS$1,DA_LMP_Basis!$C$23:$C$35,0),MATCH(LMP_BY_NODE!$A41,DA_LMP_Basis!$C$23:$AF$23,0)))</f>
        <v>45.038428501422956</v>
      </c>
      <c r="BT41" s="30">
        <f>ENERGY_PRICING!BV$19*(1+INDEX(DA_LMP_Basis!$C$23:$AF$35,MATCH(LMP_BY_NODE!BT$1,DA_LMP_Basis!$C$23:$C$35,0),MATCH(LMP_BY_NODE!$A41,DA_LMP_Basis!$C$23:$AF$23,0)))</f>
        <v>44.022808892009188</v>
      </c>
      <c r="BU41" s="30">
        <f>ENERGY_PRICING!BW$19*(1+INDEX(DA_LMP_Basis!$C$23:$AF$35,MATCH(LMP_BY_NODE!BU$1,DA_LMP_Basis!$C$23:$C$35,0),MATCH(LMP_BY_NODE!$A41,DA_LMP_Basis!$C$23:$AF$23,0)))</f>
        <v>79.04985535693298</v>
      </c>
      <c r="BV41" s="30">
        <f>ENERGY_PRICING!BX$19*(1+INDEX(DA_LMP_Basis!$C$23:$AF$35,MATCH(LMP_BY_NODE!BV$1,DA_LMP_Basis!$C$23:$C$35,0),MATCH(LMP_BY_NODE!$A41,DA_LMP_Basis!$C$23:$AF$23,0)))</f>
        <v>120.38520924633298</v>
      </c>
      <c r="BW41" s="30">
        <f>ENERGY_PRICING!BY$19*(1+INDEX(DA_LMP_Basis!$C$23:$AF$35,MATCH(LMP_BY_NODE!BW$1,DA_LMP_Basis!$C$23:$C$35,0),MATCH(LMP_BY_NODE!$A41,DA_LMP_Basis!$C$23:$AF$23,0)))</f>
        <v>223.05997353208772</v>
      </c>
      <c r="BX41" s="30">
        <f>ENERGY_PRICING!BZ$19*(1+INDEX(DA_LMP_Basis!$C$23:$AF$35,MATCH(LMP_BY_NODE!BX$1,DA_LMP_Basis!$C$23:$C$35,0),MATCH(LMP_BY_NODE!$A41,DA_LMP_Basis!$C$23:$AF$23,0)))</f>
        <v>198.26878682435486</v>
      </c>
      <c r="BY41" s="30">
        <f>ENERGY_PRICING!CA$19*(1+INDEX(DA_LMP_Basis!$C$23:$AF$35,MATCH(LMP_BY_NODE!BY$1,DA_LMP_Basis!$C$23:$C$35,0),MATCH(LMP_BY_NODE!$A41,DA_LMP_Basis!$C$23:$AF$23,0)))</f>
        <v>105.4959011865558</v>
      </c>
      <c r="BZ41" s="30">
        <f>ENERGY_PRICING!CB$19*(1+INDEX(DA_LMP_Basis!$C$23:$AF$35,MATCH(LMP_BY_NODE!BZ$1,DA_LMP_Basis!$C$23:$C$35,0),MATCH(LMP_BY_NODE!$A41,DA_LMP_Basis!$C$23:$AF$23,0)))</f>
        <v>63.836958679660761</v>
      </c>
      <c r="CA41" s="30">
        <f>ENERGY_PRICING!CC$19*(1+INDEX(DA_LMP_Basis!$C$23:$AF$35,MATCH(LMP_BY_NODE!CA$1,DA_LMP_Basis!$C$23:$C$35,0),MATCH(LMP_BY_NODE!$A41,DA_LMP_Basis!$C$23:$AF$23,0)))</f>
        <v>46.941504505525131</v>
      </c>
      <c r="CB41" s="30">
        <f>ENERGY_PRICING!CD$19*(1+INDEX(DA_LMP_Basis!$C$23:$AF$35,MATCH(LMP_BY_NODE!CB$1,DA_LMP_Basis!$C$23:$C$35,0),MATCH(LMP_BY_NODE!$A41,DA_LMP_Basis!$C$23:$AF$23,0)))</f>
        <v>49.112852030590759</v>
      </c>
      <c r="CC41" s="30">
        <f>ENERGY_PRICING!CE$19*(1+INDEX(DA_LMP_Basis!$C$23:$AF$35,MATCH(LMP_BY_NODE!CC$1,DA_LMP_Basis!$C$23:$C$35,0),MATCH(LMP_BY_NODE!$A41,DA_LMP_Basis!$C$23:$AF$23,0)))</f>
        <v>63.781416667032701</v>
      </c>
      <c r="CD41" s="30">
        <f>ENERGY_PRICING!CF$19*(1+INDEX(DA_LMP_Basis!$C$23:$AF$35,MATCH(LMP_BY_NODE!CD$1,DA_LMP_Basis!$C$23:$C$35,0),MATCH(LMP_BY_NODE!$A41,DA_LMP_Basis!$C$23:$AF$23,0)))</f>
        <v>64.161383328132203</v>
      </c>
      <c r="CE41" s="30">
        <f>ENERGY_PRICING!CG$19*(1+INDEX(DA_LMP_Basis!$C$23:$AF$35,MATCH(LMP_BY_NODE!CE$1,DA_LMP_Basis!$C$23:$C$35,0),MATCH(LMP_BY_NODE!$A41,DA_LMP_Basis!$C$23:$AF$23,0)))</f>
        <v>44.449721074003754</v>
      </c>
      <c r="CF41" s="30">
        <f>ENERGY_PRICING!CH$19*(1+INDEX(DA_LMP_Basis!$C$23:$AF$35,MATCH(LMP_BY_NODE!CF$1,DA_LMP_Basis!$C$23:$C$35,0),MATCH(LMP_BY_NODE!$A41,DA_LMP_Basis!$C$23:$AF$23,0)))</f>
        <v>43.44737685690248</v>
      </c>
      <c r="CG41" s="30">
        <f>ENERGY_PRICING!CI$19*(1+INDEX(DA_LMP_Basis!$C$23:$AF$35,MATCH(LMP_BY_NODE!CG$1,DA_LMP_Basis!$C$23:$C$35,0),MATCH(LMP_BY_NODE!$A41,DA_LMP_Basis!$C$23:$AF$23,0)))</f>
        <v>78.730783032427865</v>
      </c>
      <c r="CH41" s="30">
        <f>ENERGY_PRICING!CJ$19*(1+INDEX(DA_LMP_Basis!$C$23:$AF$35,MATCH(LMP_BY_NODE!CH$1,DA_LMP_Basis!$C$23:$C$35,0),MATCH(LMP_BY_NODE!$A41,DA_LMP_Basis!$C$23:$AF$23,0)))</f>
        <v>119.93001878894003</v>
      </c>
      <c r="CI41" s="30">
        <f>ENERGY_PRICING!CK$19*(1+INDEX(DA_LMP_Basis!$C$23:$AF$35,MATCH(LMP_BY_NODE!CI$1,DA_LMP_Basis!$C$23:$C$35,0),MATCH(LMP_BY_NODE!$A41,DA_LMP_Basis!$C$23:$AF$23,0)))</f>
        <v>224.95175426056997</v>
      </c>
      <c r="CJ41" s="30">
        <f>ENERGY_PRICING!CL$19*(1+INDEX(DA_LMP_Basis!$C$23:$AF$35,MATCH(LMP_BY_NODE!CJ$1,DA_LMP_Basis!$C$23:$C$35,0),MATCH(LMP_BY_NODE!$A41,DA_LMP_Basis!$C$23:$AF$23,0)))</f>
        <v>199.95031248776539</v>
      </c>
      <c r="CK41" s="30">
        <f>ENERGY_PRICING!CM$19*(1+INDEX(DA_LMP_Basis!$C$23:$AF$35,MATCH(LMP_BY_NODE!CK$1,DA_LMP_Basis!$C$23:$C$35,0),MATCH(LMP_BY_NODE!$A41,DA_LMP_Basis!$C$23:$AF$23,0)))</f>
        <v>107.50695494500216</v>
      </c>
      <c r="CL41" s="30">
        <f>ENERGY_PRICING!CN$19*(1+INDEX(DA_LMP_Basis!$C$23:$AF$35,MATCH(LMP_BY_NODE!CL$1,DA_LMP_Basis!$C$23:$C$35,0),MATCH(LMP_BY_NODE!$A41,DA_LMP_Basis!$C$23:$AF$23,0)))</f>
        <v>67.005279201077443</v>
      </c>
      <c r="CM41" s="30">
        <f>ENERGY_PRICING!CO$19*(1+INDEX(DA_LMP_Basis!$C$23:$AF$35,MATCH(LMP_BY_NODE!CM$1,DA_LMP_Basis!$C$23:$C$35,0),MATCH(LMP_BY_NODE!$A41,DA_LMP_Basis!$C$23:$AF$23,0)))</f>
        <v>49.271279217653067</v>
      </c>
      <c r="CN41" s="30">
        <f>ENERGY_PRICING!CP$19*(1+INDEX(DA_LMP_Basis!$C$23:$AF$35,MATCH(LMP_BY_NODE!CN$1,DA_LMP_Basis!$C$23:$C$35,0),MATCH(LMP_BY_NODE!$A41,DA_LMP_Basis!$C$23:$AF$23,0)))</f>
        <v>51.550393858588265</v>
      </c>
      <c r="CO41" s="30">
        <f>ENERGY_PRICING!CQ$19*(1+INDEX(DA_LMP_Basis!$C$23:$AF$35,MATCH(LMP_BY_NODE!CO$1,DA_LMP_Basis!$C$23:$C$35,0),MATCH(LMP_BY_NODE!$A41,DA_LMP_Basis!$C$23:$AF$23,0)))</f>
        <v>66.94698055808901</v>
      </c>
      <c r="CP41" s="30">
        <f>ENERGY_PRICING!CR$19*(1+INDEX(DA_LMP_Basis!$C$23:$AF$35,MATCH(LMP_BY_NODE!CP$1,DA_LMP_Basis!$C$23:$C$35,0),MATCH(LMP_BY_NODE!$A41,DA_LMP_Basis!$C$23:$AF$23,0)))</f>
        <v>67.345805513736295</v>
      </c>
      <c r="CQ41" s="30">
        <f>ENERGY_PRICING!CS$19*(1+INDEX(DA_LMP_Basis!$C$23:$AF$35,MATCH(LMP_BY_NODE!CQ$1,DA_LMP_Basis!$C$23:$C$35,0),MATCH(LMP_BY_NODE!$A41,DA_LMP_Basis!$C$23:$AF$23,0)))</f>
        <v>46.655824973105766</v>
      </c>
      <c r="CR41" s="30">
        <f>ENERGY_PRICING!CT$19*(1+INDEX(DA_LMP_Basis!$C$23:$AF$35,MATCH(LMP_BY_NODE!CR$1,DA_LMP_Basis!$C$23:$C$35,0),MATCH(LMP_BY_NODE!$A41,DA_LMP_Basis!$C$23:$AF$23,0)))</f>
        <v>45.603732963843811</v>
      </c>
      <c r="CS41" s="30">
        <f>ENERGY_PRICING!CU$19*(1+INDEX(DA_LMP_Basis!$C$23:$AF$35,MATCH(LMP_BY_NODE!CS$1,DA_LMP_Basis!$C$23:$C$35,0),MATCH(LMP_BY_NODE!$A41,DA_LMP_Basis!$C$23:$AF$23,0)))</f>
        <v>79.926464735089667</v>
      </c>
      <c r="CT41" s="30">
        <f>ENERGY_PRICING!CV$19*(1+INDEX(DA_LMP_Basis!$C$23:$AF$35,MATCH(LMP_BY_NODE!CT$1,DA_LMP_Basis!$C$23:$C$35,0),MATCH(LMP_BY_NODE!$A41,DA_LMP_Basis!$C$23:$AF$23,0)))</f>
        <v>121.63578534821518</v>
      </c>
      <c r="CU41" s="30">
        <f>ENERGY_PRICING!CW$19*(1+INDEX(DA_LMP_Basis!$C$23:$AF$35,MATCH(LMP_BY_NODE!CU$1,DA_LMP_Basis!$C$23:$C$35,0),MATCH(LMP_BY_NODE!$A41,DA_LMP_Basis!$C$23:$AF$23,0)))</f>
        <v>226.54097299287889</v>
      </c>
      <c r="CV41" s="30">
        <f>ENERGY_PRICING!CX$19*(1+INDEX(DA_LMP_Basis!$C$23:$AF$35,MATCH(LMP_BY_NODE!CV$1,DA_LMP_Basis!$C$23:$C$35,0),MATCH(LMP_BY_NODE!$A41,DA_LMP_Basis!$C$23:$AF$23,0)))</f>
        <v>201.36290330387655</v>
      </c>
      <c r="CW41" s="30">
        <f>ENERGY_PRICING!CY$19*(1+INDEX(DA_LMP_Basis!$C$23:$AF$35,MATCH(LMP_BY_NODE!CW$1,DA_LMP_Basis!$C$23:$C$35,0),MATCH(LMP_BY_NODE!$A41,DA_LMP_Basis!$C$23:$AF$23,0)))</f>
        <v>109.19637077236786</v>
      </c>
      <c r="CX41" s="30">
        <f>ENERGY_PRICING!CZ$19*(1+INDEX(DA_LMP_Basis!$C$23:$AF$35,MATCH(LMP_BY_NODE!CX$1,DA_LMP_Basis!$C$23:$C$35,0),MATCH(LMP_BY_NODE!$A41,DA_LMP_Basis!$C$23:$AF$23,0)))</f>
        <v>69.666874303927415</v>
      </c>
      <c r="CY41" s="30">
        <f>ENERGY_PRICING!DA$19*(1+INDEX(DA_LMP_Basis!$C$23:$AF$35,MATCH(LMP_BY_NODE!CY$1,DA_LMP_Basis!$C$23:$C$35,0),MATCH(LMP_BY_NODE!$A41,DA_LMP_Basis!$C$23:$AF$23,0)))</f>
        <v>51.22844135533056</v>
      </c>
      <c r="CZ41" s="30">
        <f>ENERGY_PRICING!DB$19*(1+INDEX(DA_LMP_Basis!$C$23:$AF$35,MATCH(LMP_BY_NODE!CZ$1,DA_LMP_Basis!$C$23:$C$35,0),MATCH(LMP_BY_NODE!$A41,DA_LMP_Basis!$C$23:$AF$23,0)))</f>
        <v>53.59808737587457</v>
      </c>
      <c r="DA41" s="30">
        <f>ENERGY_PRICING!DC$19*(1+INDEX(DA_LMP_Basis!$C$23:$AF$35,MATCH(LMP_BY_NODE!DA$1,DA_LMP_Basis!$C$23:$C$35,0),MATCH(LMP_BY_NODE!$A41,DA_LMP_Basis!$C$23:$AF$23,0)))</f>
        <v>69.606259912321391</v>
      </c>
      <c r="DB41" s="30">
        <f>ENERGY_PRICING!DD$19*(1+INDEX(DA_LMP_Basis!$C$23:$AF$35,MATCH(LMP_BY_NODE!DB$1,DA_LMP_Basis!$C$23:$C$35,0),MATCH(LMP_BY_NODE!$A41,DA_LMP_Basis!$C$23:$AF$23,0)))</f>
        <v>70.020927060725739</v>
      </c>
      <c r="DC41" s="30">
        <f>ENERGY_PRICING!DE$19*(1+INDEX(DA_LMP_Basis!$C$23:$AF$35,MATCH(LMP_BY_NODE!DC$1,DA_LMP_Basis!$C$23:$C$35,0),MATCH(LMP_BY_NODE!$A41,DA_LMP_Basis!$C$23:$AF$23,0)))</f>
        <v>48.50909559220419</v>
      </c>
      <c r="DD41" s="30">
        <f>ENERGY_PRICING!DF$19*(1+INDEX(DA_LMP_Basis!$C$23:$AF$35,MATCH(LMP_BY_NODE!DD$1,DA_LMP_Basis!$C$23:$C$35,0),MATCH(LMP_BY_NODE!$A41,DA_LMP_Basis!$C$23:$AF$23,0)))</f>
        <v>47.41521220511369</v>
      </c>
      <c r="DE41" s="30">
        <f>ENERGY_PRICING!DG$19*(1+INDEX(DA_LMP_Basis!$C$23:$AF$35,MATCH(LMP_BY_NODE!DE$1,DA_LMP_Basis!$C$23:$C$35,0),MATCH(LMP_BY_NODE!$A41,DA_LMP_Basis!$C$23:$AF$23,0)))</f>
        <v>80.930915055964689</v>
      </c>
      <c r="DF41" s="30">
        <f>ENERGY_PRICING!DH$19*(1+INDEX(DA_LMP_Basis!$C$23:$AF$35,MATCH(LMP_BY_NODE!DF$1,DA_LMP_Basis!$C$23:$C$35,0),MATCH(LMP_BY_NODE!$A41,DA_LMP_Basis!$C$23:$AF$23,0)))</f>
        <v>123.06874009192963</v>
      </c>
      <c r="DG41" s="30">
        <f>ENERGY_PRICING!DI$19*(1+INDEX(DA_LMP_Basis!$C$23:$AF$35,MATCH(LMP_BY_NODE!DG$1,DA_LMP_Basis!$C$23:$C$35,0),MATCH(LMP_BY_NODE!$A41,DA_LMP_Basis!$C$23:$AF$23,0)))</f>
        <v>228.97650757333287</v>
      </c>
      <c r="DH41" s="30">
        <f>ENERGY_PRICING!DJ$19*(1+INDEX(DA_LMP_Basis!$C$23:$AF$35,MATCH(LMP_BY_NODE!DH$1,DA_LMP_Basis!$C$23:$C$35,0),MATCH(LMP_BY_NODE!$A41,DA_LMP_Basis!$C$23:$AF$23,0)))</f>
        <v>203.52774928179426</v>
      </c>
      <c r="DI41" s="30">
        <f>ENERGY_PRICING!DK$19*(1+INDEX(DA_LMP_Basis!$C$23:$AF$35,MATCH(LMP_BY_NODE!DI$1,DA_LMP_Basis!$C$23:$C$35,0),MATCH(LMP_BY_NODE!$A41,DA_LMP_Basis!$C$23:$AF$23,0)))</f>
        <v>111.7854609867383</v>
      </c>
      <c r="DJ41" s="30">
        <f>ENERGY_PRICING!DL$19*(1+INDEX(DA_LMP_Basis!$C$23:$AF$35,MATCH(LMP_BY_NODE!DJ$1,DA_LMP_Basis!$C$23:$C$35,0),MATCH(LMP_BY_NODE!$A41,DA_LMP_Basis!$C$23:$AF$23,0)))</f>
        <v>73.74586404924689</v>
      </c>
      <c r="DK41" s="30">
        <f>ENERGY_PRICING!DM$19*(1+INDEX(DA_LMP_Basis!$C$23:$AF$35,MATCH(LMP_BY_NODE!DK$1,DA_LMP_Basis!$C$23:$C$35,0),MATCH(LMP_BY_NODE!$A41,DA_LMP_Basis!$C$23:$AF$23,0)))</f>
        <v>54.227862372060663</v>
      </c>
      <c r="DL41" s="30">
        <f>ENERGY_PRICING!DN$19*(1+INDEX(DA_LMP_Basis!$C$23:$AF$35,MATCH(LMP_BY_NODE!DL$1,DA_LMP_Basis!$C$23:$C$35,0),MATCH(LMP_BY_NODE!$A41,DA_LMP_Basis!$C$23:$AF$23,0)))</f>
        <v>56.736250971691369</v>
      </c>
      <c r="DM41" s="30">
        <f>ENERGY_PRICING!DO$19*(1+INDEX(DA_LMP_Basis!$C$23:$AF$35,MATCH(LMP_BY_NODE!DM$1,DA_LMP_Basis!$C$23:$C$35,0),MATCH(LMP_BY_NODE!$A41,DA_LMP_Basis!$C$23:$AF$23,0)))</f>
        <v>73.681700690010985</v>
      </c>
      <c r="DN41" s="30">
        <f>ENERGY_PRICING!DP$19*(1+INDEX(DA_LMP_Basis!$C$23:$AF$35,MATCH(LMP_BY_NODE!DN$1,DA_LMP_Basis!$C$23:$C$35,0),MATCH(LMP_BY_NODE!$A41,DA_LMP_Basis!$C$23:$AF$23,0)))</f>
        <v>74.120646565758321</v>
      </c>
      <c r="DO41" s="30">
        <f>ENERGY_PRICING!DQ$19*(1+INDEX(DA_LMP_Basis!$C$23:$AF$35,MATCH(LMP_BY_NODE!DO$1,DA_LMP_Basis!$C$23:$C$35,0),MATCH(LMP_BY_NODE!$A41,DA_LMP_Basis!$C$23:$AF$23,0)))</f>
        <v>51.349299138757857</v>
      </c>
      <c r="DP41" s="30">
        <f>ENERGY_PRICING!DR$19*(1+INDEX(DA_LMP_Basis!$C$23:$AF$35,MATCH(LMP_BY_NODE!DP$1,DA_LMP_Basis!$C$23:$C$35,0),MATCH(LMP_BY_NODE!$A41,DA_LMP_Basis!$C$23:$AF$23,0)))</f>
        <v>50.191368969561829</v>
      </c>
      <c r="DQ41" s="30">
        <f>ENERGY_PRICING!DS$19*(1+INDEX(DA_LMP_Basis!$C$23:$AF$35,MATCH(LMP_BY_NODE!DQ$1,DA_LMP_Basis!$C$23:$C$35,0),MATCH(LMP_BY_NODE!$A41,DA_LMP_Basis!$C$23:$AF$23,0)))</f>
        <v>82.470271118855322</v>
      </c>
      <c r="DR41" s="30">
        <f>ENERGY_PRICING!DT$19*(1+INDEX(DA_LMP_Basis!$C$23:$AF$35,MATCH(LMP_BY_NODE!DR$1,DA_LMP_Basis!$C$23:$C$35,0),MATCH(LMP_BY_NODE!$A41,DA_LMP_Basis!$C$23:$AF$23,0)))</f>
        <v>125.26479451766086</v>
      </c>
      <c r="DS41" s="30">
        <f>ENERGY_PRICING!DU$19*(1+INDEX(DA_LMP_Basis!$C$23:$AF$35,MATCH(LMP_BY_NODE!DS$1,DA_LMP_Basis!$C$23:$C$35,0),MATCH(LMP_BY_NODE!$A41,DA_LMP_Basis!$C$23:$AF$23,0)))</f>
        <v>231.78754591621635</v>
      </c>
      <c r="DT41" s="30">
        <f>ENERGY_PRICING!DV$19*(1+INDEX(DA_LMP_Basis!$C$23:$AF$35,MATCH(LMP_BY_NODE!DT$1,DA_LMP_Basis!$C$23:$C$35,0),MATCH(LMP_BY_NODE!$A41,DA_LMP_Basis!$C$23:$AF$23,0)))</f>
        <v>206.02636502685564</v>
      </c>
      <c r="DU41" s="30">
        <f>ENERGY_PRICING!DW$19*(1+INDEX(DA_LMP_Basis!$C$23:$AF$35,MATCH(LMP_BY_NODE!DU$1,DA_LMP_Basis!$C$23:$C$35,0),MATCH(LMP_BY_NODE!$A41,DA_LMP_Basis!$C$23:$AF$23,0)))</f>
        <v>114.77372973241276</v>
      </c>
      <c r="DV41" s="30">
        <f>ENERGY_PRICING!DX$19*(1+INDEX(DA_LMP_Basis!$C$23:$AF$35,MATCH(LMP_BY_NODE!DV$1,DA_LMP_Basis!$C$23:$C$35,0),MATCH(LMP_BY_NODE!$A41,DA_LMP_Basis!$C$23:$AF$23,0)))</f>
        <v>78.453740778381515</v>
      </c>
      <c r="DW41" s="30">
        <f>ENERGY_PRICING!DY$19*(1+INDEX(DA_LMP_Basis!$C$23:$AF$35,MATCH(LMP_BY_NODE!DW$1,DA_LMP_Basis!$C$23:$C$35,0),MATCH(LMP_BY_NODE!$A41,DA_LMP_Basis!$C$23:$AF$23,0)))</f>
        <v>57.68972555074216</v>
      </c>
      <c r="DX41" s="30">
        <f>ENERGY_PRICING!DZ$19*(1+INDEX(DA_LMP_Basis!$C$23:$AF$35,MATCH(LMP_BY_NODE!DX$1,DA_LMP_Basis!$C$23:$C$35,0),MATCH(LMP_BY_NODE!$A41,DA_LMP_Basis!$C$23:$AF$23,0)))</f>
        <v>60.358247663866486</v>
      </c>
      <c r="DY41" s="30">
        <f>ENERGY_PRICING!EA$19*(1+INDEX(DA_LMP_Basis!$C$23:$AF$35,MATCH(LMP_BY_NODE!DY$1,DA_LMP_Basis!$C$23:$C$35,0),MATCH(LMP_BY_NODE!$A41,DA_LMP_Basis!$C$23:$AF$23,0)))</f>
        <v>78.385481281827211</v>
      </c>
      <c r="DZ41" s="30">
        <f>ENERGY_PRICING!EB$19*(1+INDEX(DA_LMP_Basis!$C$23:$AF$35,MATCH(LMP_BY_NODE!DZ$1,DA_LMP_Basis!$C$23:$C$35,0),MATCH(LMP_BY_NODE!$A41,DA_LMP_Basis!$C$23:$AF$23,0)))</f>
        <v>78.852449109726336</v>
      </c>
      <c r="EA41" s="30">
        <f>ENERGY_PRICING!EC$19*(1+INDEX(DA_LMP_Basis!$C$23:$AF$35,MATCH(LMP_BY_NODE!EA$1,DA_LMP_Basis!$C$23:$C$35,0),MATCH(LMP_BY_NODE!$A41,DA_LMP_Basis!$C$23:$AF$23,0)))</f>
        <v>54.627397152651824</v>
      </c>
      <c r="EB41" s="30">
        <f>ENERGY_PRICING!ED$19*(1+INDEX(DA_LMP_Basis!$C$23:$AF$35,MATCH(LMP_BY_NODE!EB$1,DA_LMP_Basis!$C$23:$C$35,0),MATCH(LMP_BY_NODE!$A41,DA_LMP_Basis!$C$23:$AF$23,0)))</f>
        <v>53.395545651489563</v>
      </c>
      <c r="EC41" s="30">
        <f>ENERGY_PRICING!EE$19*(1+INDEX(DA_LMP_Basis!$C$23:$AF$35,MATCH(LMP_BY_NODE!EC$1,DA_LMP_Basis!$C$23:$C$35,0),MATCH(LMP_BY_NODE!$A41,DA_LMP_Basis!$C$23:$AF$23,0)))</f>
        <v>84.24696070103704</v>
      </c>
      <c r="ED41" s="30">
        <f>ENERGY_PRICING!EF$19*(1+INDEX(DA_LMP_Basis!$C$23:$AF$35,MATCH(LMP_BY_NODE!ED$1,DA_LMP_Basis!$C$23:$C$35,0),MATCH(LMP_BY_NODE!$A41,DA_LMP_Basis!$C$23:$AF$23,0)))</f>
        <v>127.79943033984614</v>
      </c>
      <c r="EE41" s="30">
        <f>ENERGY_PRICING!EG$19*(1+INDEX(DA_LMP_Basis!$C$23:$AF$35,MATCH(LMP_BY_NODE!EE$1,DA_LMP_Basis!$C$23:$C$35,0),MATCH(LMP_BY_NODE!$A41,DA_LMP_Basis!$C$23:$AF$23,0)))</f>
        <v>233.13741884977409</v>
      </c>
      <c r="EF41" s="30">
        <f>ENERGY_PRICING!EH$19*(1+INDEX(DA_LMP_Basis!$C$23:$AF$35,MATCH(LMP_BY_NODE!EF$1,DA_LMP_Basis!$C$23:$C$35,0),MATCH(LMP_BY_NODE!$A41,DA_LMP_Basis!$C$23:$AF$23,0)))</f>
        <v>207.22621125953273</v>
      </c>
      <c r="EG41" s="30">
        <f>ENERGY_PRICING!EI$19*(1+INDEX(DA_LMP_Basis!$C$23:$AF$35,MATCH(LMP_BY_NODE!EG$1,DA_LMP_Basis!$C$23:$C$35,0),MATCH(LMP_BY_NODE!$A41,DA_LMP_Basis!$C$23:$AF$23,0)))</f>
        <v>116.20870948222465</v>
      </c>
      <c r="EH41" s="30">
        <f>ENERGY_PRICING!EJ$19*(1+INDEX(DA_LMP_Basis!$C$23:$AF$35,MATCH(LMP_BY_NODE!EH$1,DA_LMP_Basis!$C$23:$C$35,0),MATCH(LMP_BY_NODE!$A41,DA_LMP_Basis!$C$23:$AF$23,0)))</f>
        <v>80.714483819213399</v>
      </c>
      <c r="EI41" s="30">
        <f>ENERGY_PRICING!EK$19*(1+INDEX(DA_LMP_Basis!$C$23:$AF$35,MATCH(LMP_BY_NODE!EI$1,DA_LMP_Basis!$C$23:$C$35,0),MATCH(LMP_BY_NODE!$A41,DA_LMP_Basis!$C$23:$AF$23,0)))</f>
        <v>59.35212742313675</v>
      </c>
      <c r="EJ41" s="30">
        <f>ENERGY_PRICING!EL$19*(1+INDEX(DA_LMP_Basis!$C$23:$AF$35,MATCH(LMP_BY_NODE!EJ$1,DA_LMP_Basis!$C$23:$C$35,0),MATCH(LMP_BY_NODE!$A41,DA_LMP_Basis!$C$23:$AF$23,0)))</f>
        <v>62.097546351335751</v>
      </c>
      <c r="EK41" s="30">
        <f>ENERGY_PRICING!EM$19*(1+INDEX(DA_LMP_Basis!$C$23:$AF$35,MATCH(LMP_BY_NODE!EK$1,DA_LMP_Basis!$C$23:$C$35,0),MATCH(LMP_BY_NODE!$A41,DA_LMP_Basis!$C$23:$AF$23,0)))</f>
        <v>80.64425733956466</v>
      </c>
      <c r="EL41" s="30">
        <f>ENERGY_PRICING!EN$19*(1+INDEX(DA_LMP_Basis!$C$23:$AF$35,MATCH(LMP_BY_NODE!EL$1,DA_LMP_Basis!$C$23:$C$35,0),MATCH(LMP_BY_NODE!$A41,DA_LMP_Basis!$C$23:$AF$23,0)))</f>
        <v>81.124681431712517</v>
      </c>
      <c r="EM41" s="30">
        <f>ENERGY_PRICING!EO$19*(1+INDEX(DA_LMP_Basis!$C$23:$AF$35,MATCH(LMP_BY_NODE!EM$1,DA_LMP_Basis!$C$23:$C$35,0),MATCH(LMP_BY_NODE!$A41,DA_LMP_Basis!$C$23:$AF$23,0)))</f>
        <v>56.201554187438461</v>
      </c>
      <c r="EN41" s="30">
        <f>ENERGY_PRICING!EP$19*(1+INDEX(DA_LMP_Basis!$C$23:$AF$35,MATCH(LMP_BY_NODE!EN$1,DA_LMP_Basis!$C$23:$C$35,0),MATCH(LMP_BY_NODE!$A41,DA_LMP_Basis!$C$23:$AF$23,0)))</f>
        <v>54.93420533865504</v>
      </c>
      <c r="EO41" s="30">
        <f>ENERGY_PRICING!EQ$19*(1+INDEX(DA_LMP_Basis!$C$23:$AF$35,MATCH(LMP_BY_NODE!EO$1,DA_LMP_Basis!$C$23:$C$35,0),MATCH(LMP_BY_NODE!$A41,DA_LMP_Basis!$C$23:$AF$23,0)))</f>
        <v>85.100134825962357</v>
      </c>
      <c r="EP41" s="30">
        <f>ENERGY_PRICING!ER$19*(1+INDEX(DA_LMP_Basis!$C$23:$AF$35,MATCH(LMP_BY_NODE!EP$1,DA_LMP_Basis!$C$23:$C$35,0),MATCH(LMP_BY_NODE!$A41,DA_LMP_Basis!$C$23:$AF$23,0)))</f>
        <v>129.01657357144086</v>
      </c>
      <c r="EQ41" s="30">
        <f>ENERGY_PRICING!ES$19*(1+INDEX(DA_LMP_Basis!$C$23:$AF$35,MATCH(LMP_BY_NODE!EQ$1,DA_LMP_Basis!$C$23:$C$35,0),MATCH(LMP_BY_NODE!$A41,DA_LMP_Basis!$C$23:$AF$23,0)))</f>
        <v>235.26211794667842</v>
      </c>
      <c r="ER41" s="30">
        <f>ENERGY_PRICING!ET$19*(1+INDEX(DA_LMP_Basis!$C$23:$AF$35,MATCH(LMP_BY_NODE!ER$1,DA_LMP_Basis!$C$23:$C$35,0),MATCH(LMP_BY_NODE!$A41,DA_LMP_Basis!$C$23:$AF$23,0)))</f>
        <v>209.11476842933547</v>
      </c>
      <c r="ES41" s="30">
        <f>ENERGY_PRICING!EU$19*(1+INDEX(DA_LMP_Basis!$C$23:$AF$35,MATCH(LMP_BY_NODE!ES$1,DA_LMP_Basis!$C$23:$C$35,0),MATCH(LMP_BY_NODE!$A41,DA_LMP_Basis!$C$23:$AF$23,0)))</f>
        <v>118.46736665113725</v>
      </c>
      <c r="ET41" s="30">
        <f>ENERGY_PRICING!EV$19*(1+INDEX(DA_LMP_Basis!$C$23:$AF$35,MATCH(LMP_BY_NODE!ET$1,DA_LMP_Basis!$C$23:$C$35,0),MATCH(LMP_BY_NODE!$A41,DA_LMP_Basis!$C$23:$AF$23,0)))</f>
        <v>84.272891857315315</v>
      </c>
      <c r="EU41" s="30">
        <f>ENERGY_PRICING!EW$19*(1+INDEX(DA_LMP_Basis!$C$23:$AF$35,MATCH(LMP_BY_NODE!EU$1,DA_LMP_Basis!$C$23:$C$35,0),MATCH(LMP_BY_NODE!$A41,DA_LMP_Basis!$C$23:$AF$23,0)))</f>
        <v>61.968746861278596</v>
      </c>
      <c r="EV41" s="30">
        <f>ENERGY_PRICING!EX$19*(1+INDEX(DA_LMP_Basis!$C$23:$AF$35,MATCH(LMP_BY_NODE!EV$1,DA_LMP_Basis!$C$23:$C$35,0),MATCH(LMP_BY_NODE!$A41,DA_LMP_Basis!$C$23:$AF$23,0)))</f>
        <v>64.835201325106397</v>
      </c>
      <c r="EW41" s="30">
        <f>ENERGY_PRICING!EY$19*(1+INDEX(DA_LMP_Basis!$C$23:$AF$35,MATCH(LMP_BY_NODE!EW$1,DA_LMP_Basis!$C$23:$C$35,0),MATCH(LMP_BY_NODE!$A41,DA_LMP_Basis!$C$23:$AF$23,0)))</f>
        <v>84.199569347588152</v>
      </c>
      <c r="EX41" s="30">
        <f>ENERGY_PRICING!EZ$19*(1+INDEX(DA_LMP_Basis!$C$23:$AF$35,MATCH(LMP_BY_NODE!EX$1,DA_LMP_Basis!$C$23:$C$35,0),MATCH(LMP_BY_NODE!$A41,DA_LMP_Basis!$C$23:$AF$23,0)))</f>
        <v>84.701173590686679</v>
      </c>
      <c r="EY41" s="30">
        <f>ENERGY_PRICING!FA$19*(1+INDEX(DA_LMP_Basis!$C$23:$AF$35,MATCH(LMP_BY_NODE!EY$1,DA_LMP_Basis!$C$23:$C$35,0),MATCH(LMP_BY_NODE!$A41,DA_LMP_Basis!$C$23:$AF$23,0)))</f>
        <v>58.679276310054533</v>
      </c>
      <c r="EZ41" s="30">
        <f>ENERGY_PRICING!FB$19*(1+INDEX(DA_LMP_Basis!$C$23:$AF$35,MATCH(LMP_BY_NODE!EZ$1,DA_LMP_Basis!$C$23:$C$35,0),MATCH(LMP_BY_NODE!$A41,DA_LMP_Basis!$C$23:$AF$23,0)))</f>
        <v>57.356054659796079</v>
      </c>
      <c r="FA41" s="30">
        <f>ENERGY_PRICING!FC$19*(1+INDEX(DA_LMP_Basis!$C$23:$AF$35,MATCH(LMP_BY_NODE!FA$1,DA_LMP_Basis!$C$23:$C$35,0),MATCH(LMP_BY_NODE!$A41,DA_LMP_Basis!$C$23:$AF$23,0)))</f>
        <v>86.443030329432645</v>
      </c>
      <c r="FB41" s="30">
        <f>ENERGY_PRICING!FD$19*(1+INDEX(DA_LMP_Basis!$C$23:$AF$35,MATCH(LMP_BY_NODE!FB$1,DA_LMP_Basis!$C$23:$C$35,0),MATCH(LMP_BY_NODE!$A41,DA_LMP_Basis!$C$23:$AF$23,0)))</f>
        <v>130.93235620600086</v>
      </c>
      <c r="FC41" s="30">
        <f>ENERGY_PRICING!FE$19*(1+INDEX(DA_LMP_Basis!$C$23:$AF$35,MATCH(LMP_BY_NODE!FC$1,DA_LMP_Basis!$C$23:$C$35,0),MATCH(LMP_BY_NODE!$A41,DA_LMP_Basis!$C$23:$AF$23,0)))</f>
        <v>236.8054779203874</v>
      </c>
      <c r="FD41" s="30">
        <f>ENERGY_PRICING!FF$19*(1+INDEX(DA_LMP_Basis!$C$23:$AF$35,MATCH(LMP_BY_NODE!FD$1,DA_LMP_Basis!$C$23:$C$35,0),MATCH(LMP_BY_NODE!$A41,DA_LMP_Basis!$C$23:$AF$23,0)))</f>
        <v>210.48659729121113</v>
      </c>
      <c r="FE41" s="30">
        <f>ENERGY_PRICING!FG$19*(1+INDEX(DA_LMP_Basis!$C$23:$AF$35,MATCH(LMP_BY_NODE!FE$1,DA_LMP_Basis!$C$23:$C$35,0),MATCH(LMP_BY_NODE!$A41,DA_LMP_Basis!$C$23:$AF$23,0)))</f>
        <v>120.10803241595515</v>
      </c>
      <c r="FF41" s="30">
        <f>ENERGY_PRICING!FH$19*(1+INDEX(DA_LMP_Basis!$C$23:$AF$35,MATCH(LMP_BY_NODE!FF$1,DA_LMP_Basis!$C$23:$C$35,0),MATCH(LMP_BY_NODE!$A41,DA_LMP_Basis!$C$23:$AF$23,0)))</f>
        <v>86.857683531643346</v>
      </c>
      <c r="FG41" s="30">
        <f>ENERGY_PRICING!FI$19*(1+INDEX(DA_LMP_Basis!$C$23:$AF$35,MATCH(LMP_BY_NODE!FG$1,DA_LMP_Basis!$C$23:$C$35,0),MATCH(LMP_BY_NODE!$A41,DA_LMP_Basis!$C$23:$AF$23,0)))</f>
        <v>63.869432804592051</v>
      </c>
      <c r="FH41" s="30">
        <f>ENERGY_PRICING!FJ$19*(1+INDEX(DA_LMP_Basis!$C$23:$AF$35,MATCH(LMP_BY_NODE!FH$1,DA_LMP_Basis!$C$23:$C$35,0),MATCH(LMP_BY_NODE!$A41,DA_LMP_Basis!$C$23:$AF$23,0)))</f>
        <v>66.823806259564563</v>
      </c>
      <c r="FI41" s="30">
        <f>ENERGY_PRICING!FK$19*(1+INDEX(DA_LMP_Basis!$C$23:$AF$35,MATCH(LMP_BY_NODE!FI$1,DA_LMP_Basis!$C$23:$C$35,0),MATCH(LMP_BY_NODE!$A41,DA_LMP_Basis!$C$23:$AF$23,0)))</f>
        <v>86.782112096923726</v>
      </c>
      <c r="FJ41" s="30">
        <f>ENERGY_PRICING!FL$19*(1+INDEX(DA_LMP_Basis!$C$23:$AF$35,MATCH(LMP_BY_NODE!FJ$1,DA_LMP_Basis!$C$23:$C$35,0),MATCH(LMP_BY_NODE!$A41,DA_LMP_Basis!$C$23:$AF$23,0)))</f>
        <v>87.2991013878448</v>
      </c>
      <c r="FK41" s="30">
        <f>ENERGY_PRICING!FM$19*(1+INDEX(DA_LMP_Basis!$C$23:$AF$35,MATCH(LMP_BY_NODE!FK$1,DA_LMP_Basis!$C$23:$C$35,0),MATCH(LMP_BY_NODE!$A41,DA_LMP_Basis!$C$23:$AF$23,0)))</f>
        <v>60.479068645632928</v>
      </c>
      <c r="FL41" s="30">
        <f>ENERGY_PRICING!FN$19*(1+INDEX(DA_LMP_Basis!$C$23:$AF$35,MATCH(LMP_BY_NODE!FL$1,DA_LMP_Basis!$C$23:$C$35,0),MATCH(LMP_BY_NODE!$A41,DA_LMP_Basis!$C$23:$AF$23,0)))</f>
        <v>59.11526155645695</v>
      </c>
      <c r="FM41" s="30">
        <f>ENERGY_PRICING!FO$19*(1+INDEX(DA_LMP_Basis!$C$23:$AF$35,MATCH(LMP_BY_NODE!FM$1,DA_LMP_Basis!$C$23:$C$35,0),MATCH(LMP_BY_NODE!$A41,DA_LMP_Basis!$C$23:$AF$23,0)))</f>
        <v>87.418496065710073</v>
      </c>
      <c r="FN41" s="30">
        <f>ENERGY_PRICING!FP$19*(1+INDEX(DA_LMP_Basis!$C$23:$AF$35,MATCH(LMP_BY_NODE!FN$1,DA_LMP_Basis!$C$23:$C$35,0),MATCH(LMP_BY_NODE!$A41,DA_LMP_Basis!$C$23:$AF$23,0)))</f>
        <v>132.32396137061662</v>
      </c>
      <c r="FO41" s="30">
        <f>ENERGY_PRICING!FQ$19*(1+INDEX(DA_LMP_Basis!$C$23:$AF$35,MATCH(LMP_BY_NODE!FO$1,DA_LMP_Basis!$C$23:$C$35,0),MATCH(LMP_BY_NODE!$A41,DA_LMP_Basis!$C$23:$AF$23,0)))</f>
        <v>237.11134931151116</v>
      </c>
      <c r="FP41" s="30">
        <f>ENERGY_PRICING!FR$19*(1+INDEX(DA_LMP_Basis!$C$23:$AF$35,MATCH(LMP_BY_NODE!FP$1,DA_LMP_Basis!$C$23:$C$35,0),MATCH(LMP_BY_NODE!$A41,DA_LMP_Basis!$C$23:$AF$23,0)))</f>
        <v>210.75847372283667</v>
      </c>
      <c r="FQ41" s="30">
        <f>ENERGY_PRICING!FS$19*(1+INDEX(DA_LMP_Basis!$C$23:$AF$35,MATCH(LMP_BY_NODE!FQ$1,DA_LMP_Basis!$C$23:$C$35,0),MATCH(LMP_BY_NODE!$A41,DA_LMP_Basis!$C$23:$AF$23,0)))</f>
        <v>120.43318839278668</v>
      </c>
      <c r="FR41" s="30">
        <f>ENERGY_PRICING!FT$19*(1+INDEX(DA_LMP_Basis!$C$23:$AF$35,MATCH(LMP_BY_NODE!FR$1,DA_LMP_Basis!$C$23:$C$35,0),MATCH(LMP_BY_NODE!$A41,DA_LMP_Basis!$C$23:$AF$23,0)))</f>
        <v>87.369951465670411</v>
      </c>
      <c r="FS41" s="30">
        <f>ENERGY_PRICING!FU$19*(1+INDEX(DA_LMP_Basis!$C$23:$AF$35,MATCH(LMP_BY_NODE!FS$1,DA_LMP_Basis!$C$23:$C$35,0),MATCH(LMP_BY_NODE!$A41,DA_LMP_Basis!$C$23:$AF$23,0)))</f>
        <v>64.246120980697611</v>
      </c>
      <c r="FT41" s="30">
        <f>ENERGY_PRICING!FV$19*(1+INDEX(DA_LMP_Basis!$C$23:$AF$35,MATCH(LMP_BY_NODE!FT$1,DA_LMP_Basis!$C$23:$C$35,0),MATCH(LMP_BY_NODE!$A41,DA_LMP_Basis!$C$23:$AF$23,0)))</f>
        <v>67.217918694809754</v>
      </c>
      <c r="FU41" s="30">
        <f>ENERGY_PRICING!FW$19*(1+INDEX(DA_LMP_Basis!$C$23:$AF$35,MATCH(LMP_BY_NODE!FU$1,DA_LMP_Basis!$C$23:$C$35,0),MATCH(LMP_BY_NODE!$A41,DA_LMP_Basis!$C$23:$AF$23,0)))</f>
        <v>87.293934326884539</v>
      </c>
      <c r="FV41" s="30">
        <f>ENERGY_PRICING!FX$19*(1+INDEX(DA_LMP_Basis!$C$23:$AF$35,MATCH(LMP_BY_NODE!FV$1,DA_LMP_Basis!$C$23:$C$35,0),MATCH(LMP_BY_NODE!$A41,DA_LMP_Basis!$C$23:$AF$23,0)))</f>
        <v>87.813972709436953</v>
      </c>
      <c r="FW41" s="30">
        <f>ENERGY_PRICING!FY$19*(1+INDEX(DA_LMP_Basis!$C$23:$AF$35,MATCH(LMP_BY_NODE!FW$1,DA_LMP_Basis!$C$23:$C$35,0),MATCH(LMP_BY_NODE!$A41,DA_LMP_Basis!$C$23:$AF$23,0)))</f>
        <v>60.835761183210124</v>
      </c>
      <c r="FX41" s="30">
        <f>ENERGY_PRICING!FZ$19*(1+INDEX(DA_LMP_Basis!$C$23:$AF$35,MATCH(LMP_BY_NODE!FX$1,DA_LMP_Basis!$C$23:$C$35,0),MATCH(LMP_BY_NODE!$A41,DA_LMP_Basis!$C$23:$AF$23,0)))</f>
        <v>59.463910653182658</v>
      </c>
      <c r="FY41" s="30">
        <f>ENERGY_PRICING!GA$19*(1+INDEX(DA_LMP_Basis!$C$23:$AF$35,MATCH(LMP_BY_NODE!FY$1,DA_LMP_Basis!$C$23:$C$35,0),MATCH(LMP_BY_NODE!$A41,DA_LMP_Basis!$C$23:$AF$23,0)))</f>
        <v>87.611819118550258</v>
      </c>
      <c r="FZ41" s="30">
        <f>ENERGY_PRICING!GB$19*(1+INDEX(DA_LMP_Basis!$C$23:$AF$35,MATCH(LMP_BY_NODE!FZ$1,DA_LMP_Basis!$C$23:$C$35,0),MATCH(LMP_BY_NODE!$A41,DA_LMP_Basis!$C$23:$AF$23,0)))</f>
        <v>132.59975717642149</v>
      </c>
      <c r="GA41" s="30">
        <f>ENERGY_PRICING!GC$19*(1+INDEX(DA_LMP_Basis!$C$23:$AF$35,MATCH(LMP_BY_NODE!GA$1,DA_LMP_Basis!$C$23:$C$35,0),MATCH(LMP_BY_NODE!$A41,DA_LMP_Basis!$C$23:$AF$23,0)))</f>
        <v>238.06012132577723</v>
      </c>
      <c r="GB41" s="30">
        <f>ENERGY_PRICING!GD$19*(1+INDEX(DA_LMP_Basis!$C$23:$AF$35,MATCH(LMP_BY_NODE!GB$1,DA_LMP_Basis!$C$23:$C$35,0),MATCH(LMP_BY_NODE!$A41,DA_LMP_Basis!$C$23:$AF$23,0)))</f>
        <v>211.60179793409137</v>
      </c>
      <c r="GC41" s="30">
        <f>ENERGY_PRICING!GE$19*(1+INDEX(DA_LMP_Basis!$C$23:$AF$35,MATCH(LMP_BY_NODE!GC$1,DA_LMP_Basis!$C$23:$C$35,0),MATCH(LMP_BY_NODE!$A41,DA_LMP_Basis!$C$23:$AF$23,0)))</f>
        <v>121.44177860436437</v>
      </c>
      <c r="GD41" s="30">
        <f>ENERGY_PRICING!GF$19*(1+INDEX(DA_LMP_Basis!$C$23:$AF$35,MATCH(LMP_BY_NODE!GD$1,DA_LMP_Basis!$C$23:$C$35,0),MATCH(LMP_BY_NODE!$A41,DA_LMP_Basis!$C$23:$AF$23,0)))</f>
        <v>88.958937862289787</v>
      </c>
      <c r="GE41" s="30">
        <f>ENERGY_PRICING!GG$19*(1+INDEX(DA_LMP_Basis!$C$23:$AF$35,MATCH(LMP_BY_NODE!GE$1,DA_LMP_Basis!$C$23:$C$35,0),MATCH(LMP_BY_NODE!$A41,DA_LMP_Basis!$C$23:$AF$23,0)))</f>
        <v>65.41455715997148</v>
      </c>
      <c r="GF41" s="30">
        <f>ENERGY_PRICING!GH$19*(1+INDEX(DA_LMP_Basis!$C$23:$AF$35,MATCH(LMP_BY_NODE!GF$1,DA_LMP_Basis!$C$23:$C$35,0),MATCH(LMP_BY_NODE!$A41,DA_LMP_Basis!$C$23:$AF$23,0)))</f>
        <v>68.440402587994555</v>
      </c>
      <c r="GG41" s="30">
        <f>ENERGY_PRICING!GI$19*(1+INDEX(DA_LMP_Basis!$C$23:$AF$35,MATCH(LMP_BY_NODE!GG$1,DA_LMP_Basis!$C$23:$C$35,0),MATCH(LMP_BY_NODE!$A41,DA_LMP_Basis!$C$23:$AF$23,0)))</f>
        <v>88.88153820929378</v>
      </c>
      <c r="GH41" s="30">
        <f>ENERGY_PRICING!GJ$19*(1+INDEX(DA_LMP_Basis!$C$23:$AF$35,MATCH(LMP_BY_NODE!GH$1,DA_LMP_Basis!$C$23:$C$35,0),MATCH(LMP_BY_NODE!$A41,DA_LMP_Basis!$C$23:$AF$23,0)))</f>
        <v>89.411034464967713</v>
      </c>
      <c r="GI41" s="30">
        <f>ENERGY_PRICING!GK$19*(1+INDEX(DA_LMP_Basis!$C$23:$AF$35,MATCH(LMP_BY_NODE!GI$1,DA_LMP_Basis!$C$23:$C$35,0),MATCH(LMP_BY_NODE!$A41,DA_LMP_Basis!$C$23:$AF$23,0)))</f>
        <v>61.942173574729992</v>
      </c>
      <c r="GJ41" s="30">
        <f>ENERGY_PRICING!GL$19*(1+INDEX(DA_LMP_Basis!$C$23:$AF$35,MATCH(LMP_BY_NODE!GJ$1,DA_LMP_Basis!$C$23:$C$35,0),MATCH(LMP_BY_NODE!$A41,DA_LMP_Basis!$C$23:$AF$23,0)))</f>
        <v>60.545373370428464</v>
      </c>
      <c r="GK41" s="30">
        <f>ENERGY_PRICING!GM$19*(1+INDEX(DA_LMP_Basis!$C$23:$AF$35,MATCH(LMP_BY_NODE!GK$1,DA_LMP_Basis!$C$23:$C$35,0),MATCH(LMP_BY_NODE!$A41,DA_LMP_Basis!$C$23:$AF$23,0)))</f>
        <v>88.211481288893665</v>
      </c>
      <c r="GL41" s="30">
        <f>ENERGY_PRICING!GN$19*(1+INDEX(DA_LMP_Basis!$C$23:$AF$35,MATCH(LMP_BY_NODE!GL$1,DA_LMP_Basis!$C$23:$C$35,0),MATCH(LMP_BY_NODE!$A41,DA_LMP_Basis!$C$23:$AF$23,0)))</f>
        <v>133.45523876048944</v>
      </c>
      <c r="GM41" s="30">
        <f>ENERGY_PRICING!GO$19*(1+INDEX(DA_LMP_Basis!$C$23:$AF$35,MATCH(LMP_BY_NODE!GM$1,DA_LMP_Basis!$C$23:$C$35,0),MATCH(LMP_BY_NODE!$A41,DA_LMP_Basis!$C$23:$AF$23,0)))</f>
        <v>239.39492187893114</v>
      </c>
      <c r="GN41" s="30">
        <f>ENERGY_PRICING!GP$19*(1+INDEX(DA_LMP_Basis!$C$23:$AF$35,MATCH(LMP_BY_NODE!GN$1,DA_LMP_Basis!$C$23:$C$35,0),MATCH(LMP_BY_NODE!$A41,DA_LMP_Basis!$C$23:$AF$23,0)))</f>
        <v>212.78824695107838</v>
      </c>
      <c r="GO41" s="30">
        <f>ENERGY_PRICING!GQ$19*(1+INDEX(DA_LMP_Basis!$C$23:$AF$35,MATCH(LMP_BY_NODE!GO$1,DA_LMP_Basis!$C$23:$C$35,0),MATCH(LMP_BY_NODE!$A41,DA_LMP_Basis!$C$23:$AF$23,0)))</f>
        <v>122.86073569002521</v>
      </c>
      <c r="GP41" s="30">
        <f>ENERGY_PRICING!GR$19*(1+INDEX(DA_LMP_Basis!$C$23:$AF$35,MATCH(LMP_BY_NODE!GP$1,DA_LMP_Basis!$C$23:$C$35,0),MATCH(LMP_BY_NODE!$A41,DA_LMP_Basis!$C$23:$AF$23,0)))</f>
        <v>91.194437950055672</v>
      </c>
      <c r="GQ41" s="30">
        <f>ENERGY_PRICING!GS$19*(1+INDEX(DA_LMP_Basis!$C$23:$AF$35,MATCH(LMP_BY_NODE!GQ$1,DA_LMP_Basis!$C$23:$C$35,0),MATCH(LMP_BY_NODE!$A41,DA_LMP_Basis!$C$23:$AF$23,0)))</f>
        <v>67.05839702346735</v>
      </c>
      <c r="GR41" s="30">
        <f>ENERGY_PRICING!GT$19*(1+INDEX(DA_LMP_Basis!$C$23:$AF$35,MATCH(LMP_BY_NODE!GR$1,DA_LMP_Basis!$C$23:$C$35,0),MATCH(LMP_BY_NODE!$A41,DA_LMP_Basis!$C$23:$AF$23,0)))</f>
        <v>70.160280653861747</v>
      </c>
      <c r="GS41" s="30">
        <f>ENERGY_PRICING!GU$19*(1+INDEX(DA_LMP_Basis!$C$23:$AF$35,MATCH(LMP_BY_NODE!GS$1,DA_LMP_Basis!$C$23:$C$35,0),MATCH(LMP_BY_NODE!$A41,DA_LMP_Basis!$C$23:$AF$23,0)))</f>
        <v>91.115093276860193</v>
      </c>
      <c r="GT41" s="30">
        <f>ENERGY_PRICING!GV$19*(1+INDEX(DA_LMP_Basis!$C$23:$AF$35,MATCH(LMP_BY_NODE!GT$1,DA_LMP_Basis!$C$23:$C$35,0),MATCH(LMP_BY_NODE!$A41,DA_LMP_Basis!$C$23:$AF$23,0)))</f>
        <v>91.65789554713453</v>
      </c>
      <c r="GU41" s="30">
        <f>ENERGY_PRICING!GW$19*(1+INDEX(DA_LMP_Basis!$C$23:$AF$35,MATCH(LMP_BY_NODE!GU$1,DA_LMP_Basis!$C$23:$C$35,0),MATCH(LMP_BY_NODE!$A41,DA_LMP_Basis!$C$23:$AF$23,0)))</f>
        <v>63.498753922812327</v>
      </c>
      <c r="GV41" s="30">
        <f>ENERGY_PRICING!GX$19*(1+INDEX(DA_LMP_Basis!$C$23:$AF$35,MATCH(LMP_BY_NODE!GV$1,DA_LMP_Basis!$C$23:$C$35,0),MATCH(LMP_BY_NODE!$A41,DA_LMP_Basis!$C$23:$AF$23,0)))</f>
        <v>62.066852726363827</v>
      </c>
      <c r="GW41" s="30">
        <f>ENERGY_PRICING!GY$19*(1+INDEX(DA_LMP_Basis!$C$23:$AF$35,MATCH(LMP_BY_NODE!GW$1,DA_LMP_Basis!$C$23:$C$35,0),MATCH(LMP_BY_NODE!$A41,DA_LMP_Basis!$C$23:$AF$23,0)))</f>
        <v>89.055129061640258</v>
      </c>
      <c r="GX41" s="30">
        <f>ENERGY_PRICING!GZ$19*(1+INDEX(DA_LMP_Basis!$C$23:$AF$35,MATCH(LMP_BY_NODE!GX$1,DA_LMP_Basis!$C$23:$C$35,0),MATCH(LMP_BY_NODE!$A41,DA_LMP_Basis!$C$23:$AF$23,0)))</f>
        <v>134.65879164195823</v>
      </c>
      <c r="GY41" s="30">
        <f>ENERGY_PRICING!HA$19*(1+INDEX(DA_LMP_Basis!$C$23:$AF$35,MATCH(LMP_BY_NODE!GY$1,DA_LMP_Basis!$C$23:$C$35,0),MATCH(LMP_BY_NODE!$A41,DA_LMP_Basis!$C$23:$AF$23,0)))</f>
        <v>241.24652835374539</v>
      </c>
      <c r="GZ41" s="30">
        <f>ENERGY_PRICING!HB$19*(1+INDEX(DA_LMP_Basis!$C$23:$AF$35,MATCH(LMP_BY_NODE!GZ$1,DA_LMP_Basis!$C$23:$C$35,0),MATCH(LMP_BY_NODE!$A41,DA_LMP_Basis!$C$23:$AF$23,0)))</f>
        <v>214.43406338163007</v>
      </c>
      <c r="HA41" s="30">
        <f>ENERGY_PRICING!HC$19*(1+INDEX(DA_LMP_Basis!$C$23:$AF$35,MATCH(LMP_BY_NODE!HA$1,DA_LMP_Basis!$C$23:$C$35,0),MATCH(LMP_BY_NODE!$A41,DA_LMP_Basis!$C$23:$AF$23,0)))</f>
        <v>124.82908228763871</v>
      </c>
      <c r="HB41" s="30">
        <f>ENERGY_PRICING!HD$19*(1+INDEX(DA_LMP_Basis!$C$23:$AF$35,MATCH(LMP_BY_NODE!HB$1,DA_LMP_Basis!$C$23:$C$35,0),MATCH(LMP_BY_NODE!$A41,DA_LMP_Basis!$C$23:$AF$23,0)))</f>
        <v>94.295475350118721</v>
      </c>
      <c r="HC41" s="30">
        <f>ENERGY_PRICING!HE$19*(1+INDEX(DA_LMP_Basis!$C$23:$AF$35,MATCH(LMP_BY_NODE!HC$1,DA_LMP_Basis!$C$23:$C$35,0),MATCH(LMP_BY_NODE!$A41,DA_LMP_Basis!$C$23:$AF$23,0)))</f>
        <v>69.338696149516409</v>
      </c>
      <c r="HD41" s="30">
        <f>ENERGY_PRICING!HF$19*(1+INDEX(DA_LMP_Basis!$C$23:$AF$35,MATCH(LMP_BY_NODE!HD$1,DA_LMP_Basis!$C$23:$C$35,0),MATCH(LMP_BY_NODE!$A41,DA_LMP_Basis!$C$23:$AF$23,0)))</f>
        <v>72.546058330628625</v>
      </c>
      <c r="HE41" s="30">
        <f>ENERGY_PRICING!HG$19*(1+INDEX(DA_LMP_Basis!$C$23:$AF$35,MATCH(LMP_BY_NODE!HE$1,DA_LMP_Basis!$C$23:$C$35,0),MATCH(LMP_BY_NODE!$A41,DA_LMP_Basis!$C$23:$AF$23,0)))</f>
        <v>94.213432586945316</v>
      </c>
      <c r="HF41" s="30">
        <f>ENERGY_PRICING!HH$19*(1+INDEX(DA_LMP_Basis!$C$23:$AF$35,MATCH(LMP_BY_NODE!HF$1,DA_LMP_Basis!$C$23:$C$35,0),MATCH(LMP_BY_NODE!$A41,DA_LMP_Basis!$C$23:$AF$23,0)))</f>
        <v>94.774692673055753</v>
      </c>
      <c r="HG41" s="30">
        <f>ENERGY_PRICING!HI$19*(1+INDEX(DA_LMP_Basis!$C$23:$AF$35,MATCH(LMP_BY_NODE!HG$1,DA_LMP_Basis!$C$23:$C$35,0),MATCH(LMP_BY_NODE!$A41,DA_LMP_Basis!$C$23:$AF$23,0)))</f>
        <v>65.65800853524695</v>
      </c>
      <c r="HH41" s="30">
        <f>ENERGY_PRICING!HJ$19*(1+INDEX(DA_LMP_Basis!$C$23:$AF$35,MATCH(LMP_BY_NODE!HH$1,DA_LMP_Basis!$C$23:$C$35,0),MATCH(LMP_BY_NODE!$A41,DA_LMP_Basis!$C$23:$AF$23,0)))</f>
        <v>64.177416001221331</v>
      </c>
      <c r="HI41" s="30">
        <f>ENERGY_PRICING!HK$19*(1+INDEX(DA_LMP_Basis!$C$23:$AF$35,MATCH(LMP_BY_NODE!HI$1,DA_LMP_Basis!$C$23:$C$35,0),MATCH(LMP_BY_NODE!$A41,DA_LMP_Basis!$C$23:$AF$23,0)))</f>
        <v>90.225419016037733</v>
      </c>
      <c r="HJ41" s="30">
        <f>ENERGY_PRICING!HL$19*(1+INDEX(DA_LMP_Basis!$C$23:$AF$35,MATCH(LMP_BY_NODE!HJ$1,DA_LMP_Basis!$C$23:$C$35,0),MATCH(LMP_BY_NODE!$A41,DA_LMP_Basis!$C$23:$AF$23,0)))</f>
        <v>136.32833418360858</v>
      </c>
      <c r="HK41" s="30">
        <f>ENERGY_PRICING!HM$19*(1+INDEX(DA_LMP_Basis!$C$23:$AF$35,MATCH(LMP_BY_NODE!HK$1,DA_LMP_Basis!$C$23:$C$35,0),MATCH(LMP_BY_NODE!$A41,DA_LMP_Basis!$C$23:$AF$23,0)))</f>
        <v>242.99277449952274</v>
      </c>
      <c r="HL41" s="30">
        <f>ENERGY_PRICING!HN$19*(1+INDEX(DA_LMP_Basis!$C$23:$AF$35,MATCH(LMP_BY_NODE!HL$1,DA_LMP_Basis!$C$23:$C$35,0),MATCH(LMP_BY_NODE!$A41,DA_LMP_Basis!$C$23:$AF$23,0)))</f>
        <v>215.98622937240643</v>
      </c>
      <c r="HM41" s="30">
        <f>ENERGY_PRICING!HO$19*(1+INDEX(DA_LMP_Basis!$C$23:$AF$35,MATCH(LMP_BY_NODE!HM$1,DA_LMP_Basis!$C$23:$C$35,0),MATCH(LMP_BY_NODE!$A41,DA_LMP_Basis!$C$23:$AF$23,0)))</f>
        <v>126.68542579604073</v>
      </c>
      <c r="HN41" s="30">
        <f>ENERGY_PRICING!HP$19*(1+INDEX(DA_LMP_Basis!$C$23:$AF$35,MATCH(LMP_BY_NODE!HN$1,DA_LMP_Basis!$C$23:$C$35,0),MATCH(LMP_BY_NODE!$A41,DA_LMP_Basis!$C$23:$AF$23,0)))</f>
        <v>97.220057155934029</v>
      </c>
      <c r="HO41" s="30">
        <f>ENERGY_PRICING!HQ$19*(1+INDEX(DA_LMP_Basis!$C$23:$AF$35,MATCH(LMP_BY_NODE!HO$1,DA_LMP_Basis!$C$23:$C$35,0),MATCH(LMP_BY_NODE!$A41,DA_LMP_Basis!$C$23:$AF$23,0)))</f>
        <v>71.489241426952958</v>
      </c>
      <c r="HP41" s="30">
        <f>ENERGY_PRICING!HR$19*(1+INDEX(DA_LMP_Basis!$C$23:$AF$35,MATCH(LMP_BY_NODE!HP$1,DA_LMP_Basis!$C$23:$C$35,0),MATCH(LMP_BY_NODE!$A41,DA_LMP_Basis!$C$23:$AF$23,0)))</f>
        <v>74.796080205905227</v>
      </c>
      <c r="HQ41" s="30">
        <f>ENERGY_PRICING!HS$19*(1+INDEX(DA_LMP_Basis!$C$23:$AF$35,MATCH(LMP_BY_NODE!HQ$1,DA_LMP_Basis!$C$23:$C$35,0),MATCH(LMP_BY_NODE!$A41,DA_LMP_Basis!$C$23:$AF$23,0)))</f>
        <v>97.135469829815449</v>
      </c>
      <c r="HR41" s="30">
        <f>ENERGY_PRICING!HT$19*(1+INDEX(DA_LMP_Basis!$C$23:$AF$35,MATCH(LMP_BY_NODE!HR$1,DA_LMP_Basis!$C$23:$C$35,0),MATCH(LMP_BY_NODE!$A41,DA_LMP_Basis!$C$23:$AF$23,0)))</f>
        <v>97.714137442958048</v>
      </c>
      <c r="HS41" s="30">
        <f>ENERGY_PRICING!HU$19*(1+INDEX(DA_LMP_Basis!$C$23:$AF$35,MATCH(LMP_BY_NODE!HS$1,DA_LMP_Basis!$C$23:$C$35,0),MATCH(LMP_BY_NODE!$A41,DA_LMP_Basis!$C$23:$AF$23,0)))</f>
        <v>67.694396988195223</v>
      </c>
      <c r="HT41" s="30">
        <f>ENERGY_PRICING!HV$19*(1+INDEX(DA_LMP_Basis!$C$23:$AF$35,MATCH(LMP_BY_NODE!HT$1,DA_LMP_Basis!$C$23:$C$35,0),MATCH(LMP_BY_NODE!$A41,DA_LMP_Basis!$C$23:$AF$23,0)))</f>
        <v>66.167883756800407</v>
      </c>
      <c r="HU41" s="30">
        <f>ENERGY_PRICING!HW$19*(1+INDEX(DA_LMP_Basis!$C$23:$AF$35,MATCH(LMP_BY_NODE!HU$1,DA_LMP_Basis!$C$23:$C$35,0),MATCH(LMP_BY_NODE!$A41,DA_LMP_Basis!$C$23:$AF$23,0)))</f>
        <v>91.329116994040078</v>
      </c>
      <c r="HV41" s="30">
        <f>ENERGY_PRICING!HX$19*(1+INDEX(DA_LMP_Basis!$C$23:$AF$35,MATCH(LMP_BY_NODE!HV$1,DA_LMP_Basis!$C$23:$C$35,0),MATCH(LMP_BY_NODE!$A41,DA_LMP_Basis!$C$23:$AF$23,0)))</f>
        <v>137.90287621952407</v>
      </c>
      <c r="HW41" s="30">
        <f>ENERGY_PRICING!HY$19*(1+INDEX(DA_LMP_Basis!$C$23:$AF$35,MATCH(LMP_BY_NODE!HW$1,DA_LMP_Basis!$C$23:$C$35,0),MATCH(LMP_BY_NODE!$A41,DA_LMP_Basis!$C$23:$AF$23,0)))</f>
        <v>244.77505252705726</v>
      </c>
      <c r="HX41" s="30">
        <f>ENERGY_PRICING!HZ$19*(1+INDEX(DA_LMP_Basis!$C$23:$AF$35,MATCH(LMP_BY_NODE!HX$1,DA_LMP_Basis!$C$23:$C$35,0),MATCH(LMP_BY_NODE!$A41,DA_LMP_Basis!$C$23:$AF$23,0)))</f>
        <v>217.57042261293932</v>
      </c>
      <c r="HY41" s="30">
        <f>ENERGY_PRICING!IA$19*(1+INDEX(DA_LMP_Basis!$C$23:$AF$35,MATCH(LMP_BY_NODE!HY$1,DA_LMP_Basis!$C$23:$C$35,0),MATCH(LMP_BY_NODE!$A41,DA_LMP_Basis!$C$23:$AF$23,0)))</f>
        <v>128.58007292501603</v>
      </c>
      <c r="HZ41" s="30">
        <f>ENERGY_PRICING!IB$19*(1+INDEX(DA_LMP_Basis!$C$23:$AF$35,MATCH(LMP_BY_NODE!HZ$1,DA_LMP_Basis!$C$23:$C$35,0),MATCH(LMP_BY_NODE!$A41,DA_LMP_Basis!$C$23:$AF$23,0)))</f>
        <v>100.20498451273086</v>
      </c>
      <c r="IA41" s="30">
        <f>ENERGY_PRICING!IC$19*(1+INDEX(DA_LMP_Basis!$C$23:$AF$35,MATCH(LMP_BY_NODE!IA$1,DA_LMP_Basis!$C$23:$C$35,0),MATCH(LMP_BY_NODE!$A41,DA_LMP_Basis!$C$23:$AF$23,0)))</f>
        <v>73.684160857104104</v>
      </c>
      <c r="IB41" s="30">
        <f>ENERGY_PRICING!ID$19*(1+INDEX(DA_LMP_Basis!$C$23:$AF$35,MATCH(LMP_BY_NODE!IB$1,DA_LMP_Basis!$C$23:$C$35,0),MATCH(LMP_BY_NODE!$A41,DA_LMP_Basis!$C$23:$AF$23,0)))</f>
        <v>77.092528824832513</v>
      </c>
      <c r="IC41" s="30">
        <f>ENERGY_PRICING!IE$19*(1+INDEX(DA_LMP_Basis!$C$23:$AF$35,MATCH(LMP_BY_NODE!IC$1,DA_LMP_Basis!$C$23:$C$35,0),MATCH(LMP_BY_NODE!$A41,DA_LMP_Basis!$C$23:$AF$23,0)))</f>
        <v>100.11780011939017</v>
      </c>
      <c r="ID41" s="30">
        <f>ENERGY_PRICING!IF$19*(1+INDEX(DA_LMP_Basis!$C$23:$AF$35,MATCH(LMP_BY_NODE!ID$1,DA_LMP_Basis!$C$23:$C$35,0),MATCH(LMP_BY_NODE!$A41,DA_LMP_Basis!$C$23:$AF$23,0)))</f>
        <v>100.71423444487066</v>
      </c>
      <c r="IE41" s="30">
        <f>ENERGY_PRICING!IG$19*(1+INDEX(DA_LMP_Basis!$C$23:$AF$35,MATCH(LMP_BY_NODE!IE$1,DA_LMP_Basis!$C$23:$C$35,0),MATCH(LMP_BY_NODE!$A41,DA_LMP_Basis!$C$23:$AF$23,0)))</f>
        <v>69.772804092480655</v>
      </c>
      <c r="IF41" s="30">
        <f>ENERGY_PRICING!IH$19*(1+INDEX(DA_LMP_Basis!$C$23:$AF$35,MATCH(LMP_BY_NODE!IF$1,DA_LMP_Basis!$C$23:$C$35,0),MATCH(LMP_BY_NODE!$A41,DA_LMP_Basis!$C$23:$AF$23,0)))</f>
        <v>68.199422640286556</v>
      </c>
      <c r="IG41" s="30">
        <f>ENERGY_PRICING!II$19*(1+INDEX(DA_LMP_Basis!$C$23:$AF$35,MATCH(LMP_BY_NODE!IG$1,DA_LMP_Basis!$C$23:$C$35,0),MATCH(LMP_BY_NODE!$A41,DA_LMP_Basis!$C$23:$AF$23,0)))</f>
        <v>92.455588574226269</v>
      </c>
      <c r="IH41" s="30">
        <f>ENERGY_PRICING!IJ$19*(1+INDEX(DA_LMP_Basis!$C$23:$AF$35,MATCH(LMP_BY_NODE!IH$1,DA_LMP_Basis!$C$23:$C$35,0),MATCH(LMP_BY_NODE!$A41,DA_LMP_Basis!$C$23:$AF$23,0)))</f>
        <v>139.5099072104457</v>
      </c>
      <c r="II41" s="30">
        <f>ENERGY_PRICING!IK$19*(1+INDEX(DA_LMP_Basis!$C$23:$AF$35,MATCH(LMP_BY_NODE!II$1,DA_LMP_Basis!$C$23:$C$35,0),MATCH(LMP_BY_NODE!$A41,DA_LMP_Basis!$C$23:$AF$23,0)))</f>
        <v>245.59252936206201</v>
      </c>
      <c r="IJ41" s="30">
        <f>ENERGY_PRICING!IL$19*(1+INDEX(DA_LMP_Basis!$C$23:$AF$35,MATCH(LMP_BY_NODE!IJ$1,DA_LMP_Basis!$C$23:$C$35,0),MATCH(LMP_BY_NODE!$A41,DA_LMP_Basis!$C$23:$AF$23,0)))</f>
        <v>218.29704396847393</v>
      </c>
      <c r="IK41" s="30">
        <f>ENERGY_PRICING!IM$19*(1+INDEX(DA_LMP_Basis!$C$23:$AF$35,MATCH(LMP_BY_NODE!IK$1,DA_LMP_Basis!$C$23:$C$35,0),MATCH(LMP_BY_NODE!$A41,DA_LMP_Basis!$C$23:$AF$23,0)))</f>
        <v>129.44909005619175</v>
      </c>
      <c r="IL41" s="30">
        <f>ENERGY_PRICING!IN$19*(1+INDEX(DA_LMP_Basis!$C$23:$AF$35,MATCH(LMP_BY_NODE!IL$1,DA_LMP_Basis!$C$23:$C$35,0),MATCH(LMP_BY_NODE!$A41,DA_LMP_Basis!$C$23:$AF$23,0)))</f>
        <v>101.57408009190308</v>
      </c>
      <c r="IM41" s="30">
        <f>ENERGY_PRICING!IO$19*(1+INDEX(DA_LMP_Basis!$C$23:$AF$35,MATCH(LMP_BY_NODE!IM$1,DA_LMP_Basis!$C$23:$C$35,0),MATCH(LMP_BY_NODE!$A41,DA_LMP_Basis!$C$23:$AF$23,0)))</f>
        <v>74.690903778876233</v>
      </c>
      <c r="IN41" s="30">
        <f>ENERGY_PRICING!IP$19*(1+INDEX(DA_LMP_Basis!$C$23:$AF$35,MATCH(LMP_BY_NODE!IN$1,DA_LMP_Basis!$C$23:$C$35,0),MATCH(LMP_BY_NODE!$A41,DA_LMP_Basis!$C$23:$AF$23,0)))</f>
        <v>78.145840103852521</v>
      </c>
      <c r="IO41" s="30">
        <f>ENERGY_PRICING!IQ$19*(1+INDEX(DA_LMP_Basis!$C$23:$AF$35,MATCH(LMP_BY_NODE!IO$1,DA_LMP_Basis!$C$23:$C$35,0),MATCH(LMP_BY_NODE!$A41,DA_LMP_Basis!$C$23:$AF$23,0)))</f>
        <v>101.48570450265457</v>
      </c>
      <c r="IP41" s="30">
        <f>ENERGY_PRICING!IR$19*(1+INDEX(DA_LMP_Basis!$C$23:$AF$35,MATCH(LMP_BY_NODE!IP$1,DA_LMP_Basis!$C$23:$C$35,0),MATCH(LMP_BY_NODE!$A41,DA_LMP_Basis!$C$23:$AF$23,0)))</f>
        <v>102.09028787982398</v>
      </c>
      <c r="IQ41" s="30">
        <f>ENERGY_PRICING!IS$19*(1+INDEX(DA_LMP_Basis!$C$23:$AF$35,MATCH(LMP_BY_NODE!IQ$1,DA_LMP_Basis!$C$23:$C$35,0),MATCH(LMP_BY_NODE!$A41,DA_LMP_Basis!$C$23:$AF$23,0)))</f>
        <v>70.726106346794452</v>
      </c>
      <c r="IR41" s="30">
        <f>ENERGY_PRICING!IT$19*(1+INDEX(DA_LMP_Basis!$C$23:$AF$35,MATCH(LMP_BY_NODE!IR$1,DA_LMP_Basis!$C$23:$C$35,0),MATCH(LMP_BY_NODE!$A41,DA_LMP_Basis!$C$23:$AF$23,0)))</f>
        <v>69.131227864277704</v>
      </c>
      <c r="IS41" s="30">
        <f>ENERGY_PRICING!IU$19*(1+INDEX(DA_LMP_Basis!$C$23:$AF$35,MATCH(LMP_BY_NODE!IS$1,DA_LMP_Basis!$C$23:$C$35,0),MATCH(LMP_BY_NODE!$A41,DA_LMP_Basis!$C$23:$AF$23,0)))</f>
        <v>92.972266897061942</v>
      </c>
      <c r="IT41" s="30">
        <f>ENERGY_PRICING!IV$19*(1+INDEX(DA_LMP_Basis!$C$23:$AF$35,MATCH(LMP_BY_NODE!IT$1,DA_LMP_Basis!$C$23:$C$35,0),MATCH(LMP_BY_NODE!$A41,DA_LMP_Basis!$C$23:$AF$23,0)))</f>
        <v>140.24700354890555</v>
      </c>
      <c r="IU41" s="30">
        <f>ENERGY_PRICING!IW$19*(1+INDEX(DA_LMP_Basis!$C$23:$AF$35,MATCH(LMP_BY_NODE!IU$1,DA_LMP_Basis!$C$23:$C$35,0),MATCH(LMP_BY_NODE!$A41,DA_LMP_Basis!$C$23:$AF$23,0)))</f>
        <v>246.73851429990989</v>
      </c>
      <c r="IV41" s="30">
        <f>ENERGY_PRICING!IX$19*(1+INDEX(DA_LMP_Basis!$C$23:$AF$35,MATCH(LMP_BY_NODE!IV$1,DA_LMP_Basis!$C$23:$C$35,0),MATCH(LMP_BY_NODE!$A41,DA_LMP_Basis!$C$23:$AF$23,0)))</f>
        <v>219.31566259264139</v>
      </c>
      <c r="IW41" s="30">
        <f>ENERGY_PRICING!IY$19*(1+INDEX(DA_LMP_Basis!$C$23:$AF$35,MATCH(LMP_BY_NODE!IW$1,DA_LMP_Basis!$C$23:$C$35,0),MATCH(LMP_BY_NODE!$A41,DA_LMP_Basis!$C$23:$AF$23,0)))</f>
        <v>130.66732707578066</v>
      </c>
      <c r="IX41" s="30">
        <f>ENERGY_PRICING!IZ$19*(1+INDEX(DA_LMP_Basis!$C$23:$AF$35,MATCH(LMP_BY_NODE!IX$1,DA_LMP_Basis!$C$23:$C$35,0),MATCH(LMP_BY_NODE!$A41,DA_LMP_Basis!$C$23:$AF$23,0)))</f>
        <v>103.49335516493487</v>
      </c>
      <c r="IY41" s="30">
        <f>ENERGY_PRICING!JA$19*(1+INDEX(DA_LMP_Basis!$C$23:$AF$35,MATCH(LMP_BY_NODE!IY$1,DA_LMP_Basis!$C$23:$C$35,0),MATCH(LMP_BY_NODE!$A41,DA_LMP_Basis!$C$23:$AF$23,0)))</f>
        <v>76.10221254657867</v>
      </c>
      <c r="IZ41" s="30">
        <f>ENERGY_PRICING!JB$19*(1+INDEX(DA_LMP_Basis!$C$23:$AF$35,MATCH(LMP_BY_NODE!IZ$1,DA_LMP_Basis!$C$23:$C$35,0),MATCH(LMP_BY_NODE!$A41,DA_LMP_Basis!$C$23:$AF$23,0)))</f>
        <v>79.622431010083204</v>
      </c>
      <c r="JA41" s="30">
        <f>ENERGY_PRICING!JC$19*(1+INDEX(DA_LMP_Basis!$C$23:$AF$35,MATCH(LMP_BY_NODE!JA$1,DA_LMP_Basis!$C$23:$C$35,0),MATCH(LMP_BY_NODE!$A41,DA_LMP_Basis!$C$23:$AF$23,0)))</f>
        <v>103.40330969036368</v>
      </c>
      <c r="JB41" s="30">
        <f>ENERGY_PRICING!JD$19*(1+INDEX(DA_LMP_Basis!$C$23:$AF$35,MATCH(LMP_BY_NODE!JB$1,DA_LMP_Basis!$C$23:$C$35,0),MATCH(LMP_BY_NODE!$A41,DA_LMP_Basis!$C$23:$AF$23,0)))</f>
        <v>104.01931686585174</v>
      </c>
      <c r="JC41" s="30">
        <f>ENERGY_PRICING!JE$19*(1+INDEX(DA_LMP_Basis!$C$23:$AF$35,MATCH(LMP_BY_NODE!JC$1,DA_LMP_Basis!$C$23:$C$35,0),MATCH(LMP_BY_NODE!$A41,DA_LMP_Basis!$C$23:$AF$23,0)))</f>
        <v>72.06249898555798</v>
      </c>
      <c r="JD41" s="30">
        <f>ENERGY_PRICING!JF$19*(1+INDEX(DA_LMP_Basis!$C$23:$AF$35,MATCH(LMP_BY_NODE!JD$1,DA_LMP_Basis!$C$23:$C$35,0),MATCH(LMP_BY_NODE!$A41,DA_LMP_Basis!$C$23:$AF$23,0)))</f>
        <v>70.437484758634398</v>
      </c>
      <c r="JE41" s="30">
        <f>ENERGY_PRICING!JG$19*(1+INDEX(DA_LMP_Basis!$C$23:$AF$35,MATCH(LMP_BY_NODE!JE$1,DA_LMP_Basis!$C$23:$C$35,0),MATCH(LMP_BY_NODE!$A41,DA_LMP_Basis!$C$23:$AF$23,0)))</f>
        <v>93.696575587324389</v>
      </c>
      <c r="JF41" s="30">
        <f>ENERGY_PRICING!JH$19*(1+INDEX(DA_LMP_Basis!$C$23:$AF$35,MATCH(LMP_BY_NODE!JF$1,DA_LMP_Basis!$C$23:$C$35,0),MATCH(LMP_BY_NODE!$A41,DA_LMP_Basis!$C$23:$AF$23,0)))</f>
        <v>141.28030659242592</v>
      </c>
      <c r="JG41" s="30">
        <f>ENERGY_PRICING!JI$19*(1+INDEX(DA_LMP_Basis!$C$23:$AF$35,MATCH(LMP_BY_NODE!JG$1,DA_LMP_Basis!$C$23:$C$35,0),MATCH(LMP_BY_NODE!$A41,DA_LMP_Basis!$C$23:$AF$23,0)))</f>
        <v>248.21659814668666</v>
      </c>
      <c r="JH41" s="30">
        <f>ENERGY_PRICING!JJ$19*(1+INDEX(DA_LMP_Basis!$C$23:$AF$35,MATCH(LMP_BY_NODE!JH$1,DA_LMP_Basis!$C$23:$C$35,0),MATCH(LMP_BY_NODE!$A41,DA_LMP_Basis!$C$23:$AF$23,0)))</f>
        <v>220.62947020448959</v>
      </c>
      <c r="JI41" s="30">
        <f>ENERGY_PRICING!JK$19*(1+INDEX(DA_LMP_Basis!$C$23:$AF$35,MATCH(LMP_BY_NODE!JI$1,DA_LMP_Basis!$C$23:$C$35,0),MATCH(LMP_BY_NODE!$A41,DA_LMP_Basis!$C$23:$AF$23,0)))</f>
        <v>132.23860118308386</v>
      </c>
      <c r="JJ41" s="30">
        <f>ENERGY_PRICING!JL$19*(1+INDEX(DA_LMP_Basis!$C$23:$AF$35,MATCH(LMP_BY_NODE!JJ$1,DA_LMP_Basis!$C$23:$C$35,0),MATCH(LMP_BY_NODE!$A41,DA_LMP_Basis!$C$23:$AF$23,0)))</f>
        <v>105.96882354962162</v>
      </c>
      <c r="JK41" s="30">
        <f>ENERGY_PRICING!JM$19*(1+INDEX(DA_LMP_Basis!$C$23:$AF$35,MATCH(LMP_BY_NODE!JK$1,DA_LMP_Basis!$C$23:$C$35,0),MATCH(LMP_BY_NODE!$A41,DA_LMP_Basis!$C$23:$AF$23,0)))</f>
        <v>77.922509326633147</v>
      </c>
      <c r="JL41" s="30">
        <f>ENERGY_PRICING!JN$19*(1+INDEX(DA_LMP_Basis!$C$23:$AF$35,MATCH(LMP_BY_NODE!JL$1,DA_LMP_Basis!$C$23:$C$35,0),MATCH(LMP_BY_NODE!$A41,DA_LMP_Basis!$C$23:$AF$23,0)))</f>
        <v>81.526928263682194</v>
      </c>
      <c r="JM41" s="30">
        <f>ENERGY_PRICING!JO$19*(1+INDEX(DA_LMP_Basis!$C$23:$AF$35,MATCH(LMP_BY_NODE!JM$1,DA_LMP_Basis!$C$23:$C$35,0),MATCH(LMP_BY_NODE!$A41,DA_LMP_Basis!$C$23:$AF$23,0)))</f>
        <v>105.87662426792794</v>
      </c>
      <c r="JN41" s="30">
        <f>ENERGY_PRICING!JP$19*(1+INDEX(DA_LMP_Basis!$C$23:$AF$35,MATCH(LMP_BY_NODE!JN$1,DA_LMP_Basis!$C$23:$C$35,0),MATCH(LMP_BY_NODE!$A41,DA_LMP_Basis!$C$23:$AF$23,0)))</f>
        <v>106.50736578346351</v>
      </c>
      <c r="JO41" s="30">
        <f>ENERGY_PRICING!JQ$19*(1+INDEX(DA_LMP_Basis!$C$23:$AF$35,MATCH(LMP_BY_NODE!JO$1,DA_LMP_Basis!$C$23:$C$35,0),MATCH(LMP_BY_NODE!$A41,DA_LMP_Basis!$C$23:$AF$23,0)))</f>
        <v>73.786169434505908</v>
      </c>
      <c r="JP41" s="30">
        <f>ENERGY_PRICING!JR$19*(1+INDEX(DA_LMP_Basis!$C$23:$AF$35,MATCH(LMP_BY_NODE!JP$1,DA_LMP_Basis!$C$23:$C$35,0),MATCH(LMP_BY_NODE!$A41,DA_LMP_Basis!$C$23:$AF$23,0)))</f>
        <v>72.122286322357724</v>
      </c>
      <c r="JQ41" s="30">
        <f>ENERGY_PRICING!JS$19*(1+INDEX(DA_LMP_Basis!$C$23:$AF$35,MATCH(LMP_BY_NODE!JQ$1,DA_LMP_Basis!$C$23:$C$35,0),MATCH(LMP_BY_NODE!$A41,DA_LMP_Basis!$C$23:$AF$23,0)))</f>
        <v>94.630784179251876</v>
      </c>
      <c r="JR41" s="30">
        <f>ENERGY_PRICING!JT$19*(1+INDEX(DA_LMP_Basis!$C$23:$AF$35,MATCH(LMP_BY_NODE!JR$1,DA_LMP_Basis!$C$23:$C$35,0),MATCH(LMP_BY_NODE!$A41,DA_LMP_Basis!$C$23:$AF$23,0)))</f>
        <v>142.61305407191813</v>
      </c>
      <c r="JS41" s="30">
        <f>ENERGY_PRICING!JU$19*(1+INDEX(DA_LMP_Basis!$C$23:$AF$35,MATCH(LMP_BY_NODE!JS$1,DA_LMP_Basis!$C$23:$C$35,0),MATCH(LMP_BY_NODE!$A41,DA_LMP_Basis!$C$23:$AF$23,0)))</f>
        <v>247.21268080635738</v>
      </c>
      <c r="JT41" s="30">
        <f>ENERGY_PRICING!JV$19*(1+INDEX(DA_LMP_Basis!$C$23:$AF$35,MATCH(LMP_BY_NODE!JT$1,DA_LMP_Basis!$C$23:$C$35,0),MATCH(LMP_BY_NODE!$A41,DA_LMP_Basis!$C$23:$AF$23,0)))</f>
        <v>219.73712959318584</v>
      </c>
      <c r="JU41" s="30">
        <f>ENERGY_PRICING!JW$19*(1+INDEX(DA_LMP_Basis!$C$23:$AF$35,MATCH(LMP_BY_NODE!JU$1,DA_LMP_Basis!$C$23:$C$35,0),MATCH(LMP_BY_NODE!$A41,DA_LMP_Basis!$C$23:$AF$23,0)))</f>
        <v>131.17138884180028</v>
      </c>
      <c r="JV41" s="30">
        <f>ENERGY_PRICING!JX$19*(1+INDEX(DA_LMP_Basis!$C$23:$AF$35,MATCH(LMP_BY_NODE!JV$1,DA_LMP_Basis!$C$23:$C$35,0),MATCH(LMP_BY_NODE!$A41,DA_LMP_Basis!$C$23:$AF$23,0)))</f>
        <v>104.2874807474232</v>
      </c>
      <c r="JW41" s="30">
        <f>ENERGY_PRICING!JY$19*(1+INDEX(DA_LMP_Basis!$C$23:$AF$35,MATCH(LMP_BY_NODE!JW$1,DA_LMP_Basis!$C$23:$C$35,0),MATCH(LMP_BY_NODE!$A41,DA_LMP_Basis!$C$23:$AF$23,0)))</f>
        <v>76.686160315697649</v>
      </c>
      <c r="JX41" s="30">
        <f>ENERGY_PRICING!JZ$19*(1+INDEX(DA_LMP_Basis!$C$23:$AF$35,MATCH(LMP_BY_NODE!JX$1,DA_LMP_Basis!$C$23:$C$35,0),MATCH(LMP_BY_NODE!$A41,DA_LMP_Basis!$C$23:$AF$23,0)))</f>
        <v>80.23339013208917</v>
      </c>
      <c r="JY41" s="30">
        <f>ENERGY_PRICING!KA$19*(1+INDEX(DA_LMP_Basis!$C$23:$AF$35,MATCH(LMP_BY_NODE!JY$1,DA_LMP_Basis!$C$23:$C$35,0),MATCH(LMP_BY_NODE!$A41,DA_LMP_Basis!$C$23:$AF$23,0)))</f>
        <v>104.19674433559493</v>
      </c>
      <c r="JZ41" s="30">
        <f>ENERGY_PRICING!KB$19*(1+INDEX(DA_LMP_Basis!$C$23:$AF$35,MATCH(LMP_BY_NODE!JZ$1,DA_LMP_Basis!$C$23:$C$35,0),MATCH(LMP_BY_NODE!$A41,DA_LMP_Basis!$C$23:$AF$23,0)))</f>
        <v>104.81747825954206</v>
      </c>
      <c r="KA41" s="30">
        <f>ENERGY_PRICING!KC$19*(1+INDEX(DA_LMP_Basis!$C$23:$AF$35,MATCH(LMP_BY_NODE!KA$1,DA_LMP_Basis!$C$23:$C$35,0),MATCH(LMP_BY_NODE!$A41,DA_LMP_Basis!$C$23:$AF$23,0)))</f>
        <v>72.615449210152306</v>
      </c>
      <c r="KB41" s="30">
        <f>ENERGY_PRICING!KD$19*(1+INDEX(DA_LMP_Basis!$C$23:$AF$35,MATCH(LMP_BY_NODE!KB$1,DA_LMP_Basis!$C$23:$C$35,0),MATCH(LMP_BY_NODE!$A41,DA_LMP_Basis!$C$23:$AF$23,0)))</f>
        <v>70.977965918258803</v>
      </c>
      <c r="KC41" s="30">
        <f>ENERGY_PRICING!KE$19*(1+INDEX(DA_LMP_Basis!$C$23:$AF$35,MATCH(LMP_BY_NODE!KC$1,DA_LMP_Basis!$C$23:$C$35,0),MATCH(LMP_BY_NODE!$A41,DA_LMP_Basis!$C$23:$AF$23,0)))</f>
        <v>93.996267939211918</v>
      </c>
      <c r="KD41" s="30">
        <f>ENERGY_PRICING!KF$19*(1+INDEX(DA_LMP_Basis!$C$23:$AF$35,MATCH(LMP_BY_NODE!KD$1,DA_LMP_Basis!$C$23:$C$35,0),MATCH(LMP_BY_NODE!$A41,DA_LMP_Basis!$C$23:$AF$23,0)))</f>
        <v>141.70784946673959</v>
      </c>
      <c r="KE41" s="30">
        <f>ENERGY_PRICING!KG$19*(1+INDEX(DA_LMP_Basis!$C$23:$AF$35,MATCH(LMP_BY_NODE!KE$1,DA_LMP_Basis!$C$23:$C$35,0),MATCH(LMP_BY_NODE!$A41,DA_LMP_Basis!$C$23:$AF$23,0)))</f>
        <v>248.89512541955131</v>
      </c>
      <c r="KF41" s="30">
        <f>ENERGY_PRICING!KH$19*(1+INDEX(DA_LMP_Basis!$C$23:$AF$35,MATCH(LMP_BY_NODE!KF$1,DA_LMP_Basis!$C$23:$C$35,0),MATCH(LMP_BY_NODE!$A41,DA_LMP_Basis!$C$23:$AF$23,0)))</f>
        <v>221.23258503987603</v>
      </c>
      <c r="KG41" s="30">
        <f>ENERGY_PRICING!KI$19*(1+INDEX(DA_LMP_Basis!$C$23:$AF$35,MATCH(LMP_BY_NODE!KG$1,DA_LMP_Basis!$C$23:$C$35,0),MATCH(LMP_BY_NODE!$A41,DA_LMP_Basis!$C$23:$AF$23,0)))</f>
        <v>132.95990825729095</v>
      </c>
      <c r="KH41" s="30">
        <f>ENERGY_PRICING!KJ$19*(1+INDEX(DA_LMP_Basis!$C$23:$AF$35,MATCH(LMP_BY_NODE!KH$1,DA_LMP_Basis!$C$23:$C$35,0),MATCH(LMP_BY_NODE!$A41,DA_LMP_Basis!$C$23:$AF$23,0)))</f>
        <v>107.10520888783294</v>
      </c>
      <c r="KI41" s="30">
        <f>ENERGY_PRICING!KK$19*(1+INDEX(DA_LMP_Basis!$C$23:$AF$35,MATCH(LMP_BY_NODE!KI$1,DA_LMP_Basis!$C$23:$C$35,0),MATCH(LMP_BY_NODE!$A41,DA_LMP_Basis!$C$23:$AF$23,0)))</f>
        <v>78.758132429252171</v>
      </c>
      <c r="KJ41" s="30">
        <f>ENERGY_PRICING!KL$19*(1+INDEX(DA_LMP_Basis!$C$23:$AF$35,MATCH(LMP_BY_NODE!KJ$1,DA_LMP_Basis!$C$23:$C$35,0),MATCH(LMP_BY_NODE!$A41,DA_LMP_Basis!$C$23:$AF$23,0)))</f>
        <v>82.401204327574447</v>
      </c>
      <c r="KK41" s="30">
        <f>ENERGY_PRICING!KM$19*(1+INDEX(DA_LMP_Basis!$C$23:$AF$35,MATCH(LMP_BY_NODE!KK$1,DA_LMP_Basis!$C$23:$C$35,0),MATCH(LMP_BY_NODE!$A41,DA_LMP_Basis!$C$23:$AF$23,0)))</f>
        <v>107.01202088220708</v>
      </c>
      <c r="KL41" s="30">
        <f>ENERGY_PRICING!KN$19*(1+INDEX(DA_LMP_Basis!$C$23:$AF$35,MATCH(LMP_BY_NODE!KL$1,DA_LMP_Basis!$C$23:$C$35,0),MATCH(LMP_BY_NODE!$A41,DA_LMP_Basis!$C$23:$AF$23,0)))</f>
        <v>107.64952632496623</v>
      </c>
      <c r="KM41" s="30">
        <f>ENERGY_PRICING!KO$19*(1+INDEX(DA_LMP_Basis!$C$23:$AF$35,MATCH(LMP_BY_NODE!KM$1,DA_LMP_Basis!$C$23:$C$35,0),MATCH(LMP_BY_NODE!$A41,DA_LMP_Basis!$C$23:$AF$23,0)))</f>
        <v>74.577435377633847</v>
      </c>
      <c r="KN41" s="30">
        <f>ENERGY_PRICING!KP$19*(1+INDEX(DA_LMP_Basis!$C$23:$AF$35,MATCH(LMP_BY_NODE!KN$1,DA_LMP_Basis!$C$23:$C$35,0),MATCH(LMP_BY_NODE!$A41,DA_LMP_Basis!$C$23:$AF$23,0)))</f>
        <v>72.895709164941508</v>
      </c>
      <c r="KO41" s="30">
        <f>ENERGY_PRICING!KQ$19*(1+INDEX(DA_LMP_Basis!$C$23:$AF$35,MATCH(LMP_BY_NODE!KO$1,DA_LMP_Basis!$C$23:$C$35,0),MATCH(LMP_BY_NODE!$A41,DA_LMP_Basis!$C$23:$AF$23,0)))</f>
        <v>95.059640775952801</v>
      </c>
      <c r="KP41" s="30">
        <f>ENERGY_PRICING!KR$19*(1+INDEX(DA_LMP_Basis!$C$23:$AF$35,MATCH(LMP_BY_NODE!KP$1,DA_LMP_Basis!$C$23:$C$35,0),MATCH(LMP_BY_NODE!$A41,DA_LMP_Basis!$C$23:$AF$23,0)))</f>
        <v>143.22486341862674</v>
      </c>
      <c r="KQ41" s="30">
        <f>ENERGY_PRICING!KS$19*(1+INDEX(DA_LMP_Basis!$C$23:$AF$35,MATCH(LMP_BY_NODE!KQ$1,DA_LMP_Basis!$C$23:$C$35,0),MATCH(LMP_BY_NODE!$A41,DA_LMP_Basis!$C$23:$AF$23,0)))</f>
        <v>250.51026774563934</v>
      </c>
      <c r="KR41" s="30">
        <f>ENERGY_PRICING!KT$19*(1+INDEX(DA_LMP_Basis!$C$23:$AF$35,MATCH(LMP_BY_NODE!KR$1,DA_LMP_Basis!$C$23:$C$35,0),MATCH(LMP_BY_NODE!$A41,DA_LMP_Basis!$C$23:$AF$23,0)))</f>
        <v>222.66821826654308</v>
      </c>
      <c r="KS41" s="30">
        <f>ENERGY_PRICING!KU$19*(1+INDEX(DA_LMP_Basis!$C$23:$AF$35,MATCH(LMP_BY_NODE!KS$1,DA_LMP_Basis!$C$23:$C$35,0),MATCH(LMP_BY_NODE!$A41,DA_LMP_Basis!$C$23:$AF$23,0)))</f>
        <v>134.67688210970513</v>
      </c>
      <c r="KT41" s="30">
        <f>ENERGY_PRICING!KV$19*(1+INDEX(DA_LMP_Basis!$C$23:$AF$35,MATCH(LMP_BY_NODE!KT$1,DA_LMP_Basis!$C$23:$C$35,0),MATCH(LMP_BY_NODE!$A41,DA_LMP_Basis!$C$23:$AF$23,0)))</f>
        <v>109.81022036178896</v>
      </c>
      <c r="KU41" s="30">
        <f>ENERGY_PRICING!KW$19*(1+INDEX(DA_LMP_Basis!$C$23:$AF$35,MATCH(LMP_BY_NODE!KU$1,DA_LMP_Basis!$C$23:$C$35,0),MATCH(LMP_BY_NODE!$A41,DA_LMP_Basis!$C$23:$AF$23,0)))</f>
        <v>80.747220113228238</v>
      </c>
      <c r="KV41" s="30">
        <f>ENERGY_PRICING!KX$19*(1+INDEX(DA_LMP_Basis!$C$23:$AF$35,MATCH(LMP_BY_NODE!KV$1,DA_LMP_Basis!$C$23:$C$35,0),MATCH(LMP_BY_NODE!$A41,DA_LMP_Basis!$C$23:$AF$23,0)))</f>
        <v>84.482300153710341</v>
      </c>
      <c r="KW41" s="30">
        <f>ENERGY_PRICING!KY$19*(1+INDEX(DA_LMP_Basis!$C$23:$AF$35,MATCH(LMP_BY_NODE!KW$1,DA_LMP_Basis!$C$23:$C$35,0),MATCH(LMP_BY_NODE!$A41,DA_LMP_Basis!$C$23:$AF$23,0)))</f>
        <v>109.71467883267837</v>
      </c>
      <c r="KX41" s="30">
        <f>ENERGY_PRICING!KZ$19*(1+INDEX(DA_LMP_Basis!$C$23:$AF$35,MATCH(LMP_BY_NODE!KX$1,DA_LMP_Basis!$C$23:$C$35,0),MATCH(LMP_BY_NODE!$A41,DA_LMP_Basis!$C$23:$AF$23,0)))</f>
        <v>110.36828488861291</v>
      </c>
      <c r="KY41" s="30">
        <f>ENERGY_PRICING!LA$19*(1+INDEX(DA_LMP_Basis!$C$23:$AF$35,MATCH(LMP_BY_NODE!KY$1,DA_LMP_Basis!$C$23:$C$35,0),MATCH(LMP_BY_NODE!$A41,DA_LMP_Basis!$C$23:$AF$23,0)))</f>
        <v>76.460936847725549</v>
      </c>
      <c r="KZ41" s="30">
        <f>ENERGY_PRICING!LB$19*(1+INDEX(DA_LMP_Basis!$C$23:$AF$35,MATCH(LMP_BY_NODE!KZ$1,DA_LMP_Basis!$C$23:$C$35,0),MATCH(LMP_BY_NODE!$A41,DA_LMP_Basis!$C$23:$AF$23,0)))</f>
        <v>74.736737549469737</v>
      </c>
      <c r="LA41" s="30">
        <f>ENERGY_PRICING!LC$19*(1+INDEX(DA_LMP_Basis!$C$23:$AF$35,MATCH(LMP_BY_NODE!LA$1,DA_LMP_Basis!$C$23:$C$35,0),MATCH(LMP_BY_NODE!$A41,DA_LMP_Basis!$C$23:$AF$23,0)))</f>
        <v>96.080475853413091</v>
      </c>
      <c r="LB41" s="30">
        <f>ENERGY_PRICING!LD$19*(1+INDEX(DA_LMP_Basis!$C$23:$AF$35,MATCH(LMP_BY_NODE!LB$1,DA_LMP_Basis!$C$23:$C$35,0),MATCH(LMP_BY_NODE!$A41,DA_LMP_Basis!$C$23:$AF$23,0)))</f>
        <v>144.68119275258775</v>
      </c>
      <c r="LC41" s="30">
        <f>ENERGY_PRICING!LE$19*(1+INDEX(DA_LMP_Basis!$C$23:$AF$35,MATCH(LMP_BY_NODE!LC$1,DA_LMP_Basis!$C$23:$C$35,0),MATCH(LMP_BY_NODE!$A41,DA_LMP_Basis!$C$23:$AF$23,0)))</f>
        <v>252.2775747007787</v>
      </c>
      <c r="LD41" s="30">
        <f>ENERGY_PRICING!LF$19*(1+INDEX(DA_LMP_Basis!$C$23:$AF$35,MATCH(LMP_BY_NODE!LD$1,DA_LMP_Basis!$C$23:$C$35,0),MATCH(LMP_BY_NODE!$A41,DA_LMP_Basis!$C$23:$AF$23,0)))</f>
        <v>224.23910433988567</v>
      </c>
      <c r="LE41" s="30">
        <f>ENERGY_PRICING!LG$19*(1+INDEX(DA_LMP_Basis!$C$23:$AF$35,MATCH(LMP_BY_NODE!LE$1,DA_LMP_Basis!$C$23:$C$35,0),MATCH(LMP_BY_NODE!$A41,DA_LMP_Basis!$C$23:$AF$23,0)))</f>
        <v>136.55561426980745</v>
      </c>
      <c r="LF41" s="30">
        <f>ENERGY_PRICING!LH$19*(1+INDEX(DA_LMP_Basis!$C$23:$AF$35,MATCH(LMP_BY_NODE!LF$1,DA_LMP_Basis!$C$23:$C$35,0),MATCH(LMP_BY_NODE!$A41,DA_LMP_Basis!$C$23:$AF$23,0)))</f>
        <v>112.77007443436041</v>
      </c>
      <c r="LG41" s="30">
        <f>ENERGY_PRICING!LI$19*(1+INDEX(DA_LMP_Basis!$C$23:$AF$35,MATCH(LMP_BY_NODE!LG$1,DA_LMP_Basis!$C$23:$C$35,0),MATCH(LMP_BY_NODE!$A41,DA_LMP_Basis!$C$23:$AF$23,0)))</f>
        <v>82.923702297796623</v>
      </c>
      <c r="LH41" s="30">
        <f>ENERGY_PRICING!LJ$19*(1+INDEX(DA_LMP_Basis!$C$23:$AF$35,MATCH(LMP_BY_NODE!LH$1,DA_LMP_Basis!$C$23:$C$35,0),MATCH(LMP_BY_NODE!$A41,DA_LMP_Basis!$C$23:$AF$23,0)))</f>
        <v>86.759458685460046</v>
      </c>
      <c r="LI41" s="30">
        <f>ENERGY_PRICING!LK$19*(1+INDEX(DA_LMP_Basis!$C$23:$AF$35,MATCH(LMP_BY_NODE!LI$1,DA_LMP_Basis!$C$23:$C$35,0),MATCH(LMP_BY_NODE!$A41,DA_LMP_Basis!$C$23:$AF$23,0)))</f>
        <v>112.67195765330054</v>
      </c>
      <c r="LJ41" s="30">
        <f>ENERGY_PRICING!LL$19*(1+INDEX(DA_LMP_Basis!$C$23:$AF$35,MATCH(LMP_BY_NODE!LJ$1,DA_LMP_Basis!$C$23:$C$35,0),MATCH(LMP_BY_NODE!$A41,DA_LMP_Basis!$C$23:$AF$23,0)))</f>
        <v>113.34318118181768</v>
      </c>
      <c r="LK41" s="30">
        <f>ENERGY_PRICING!LM$19*(1+INDEX(DA_LMP_Basis!$C$23:$AF$35,MATCH(LMP_BY_NODE!LK$1,DA_LMP_Basis!$C$23:$C$35,0),MATCH(LMP_BY_NODE!$A41,DA_LMP_Basis!$C$23:$AF$23,0)))</f>
        <v>78.521885405844642</v>
      </c>
      <c r="LL41" s="30">
        <f>ENERGY_PRICING!LN$19*(1+INDEX(DA_LMP_Basis!$C$23:$AF$35,MATCH(LMP_BY_NODE!LL$1,DA_LMP_Basis!$C$23:$C$35,0),MATCH(LMP_BY_NODE!$A41,DA_LMP_Basis!$C$23:$AF$23,0)))</f>
        <v>76.751211578186613</v>
      </c>
      <c r="LM41" s="30">
        <f>ENERGY_PRICING!LO$19*(1+INDEX(DA_LMP_Basis!$C$23:$AF$35,MATCH(LMP_BY_NODE!LM$1,DA_LMP_Basis!$C$23:$C$35,0),MATCH(LMP_BY_NODE!$A41,DA_LMP_Basis!$C$23:$AF$23,0)))</f>
        <v>97.197485112167058</v>
      </c>
      <c r="LN41" s="30">
        <f>ENERGY_PRICING!LP$19*(1+INDEX(DA_LMP_Basis!$C$23:$AF$35,MATCH(LMP_BY_NODE!LN$1,DA_LMP_Basis!$C$23:$C$35,0),MATCH(LMP_BY_NODE!$A41,DA_LMP_Basis!$C$23:$AF$23,0)))</f>
        <v>146.27472474002352</v>
      </c>
      <c r="LO41" s="30">
        <f>ENERGY_PRICING!LQ$19*(1+INDEX(DA_LMP_Basis!$C$23:$AF$35,MATCH(LMP_BY_NODE!LO$1,DA_LMP_Basis!$C$23:$C$35,0),MATCH(LMP_BY_NODE!$A41,DA_LMP_Basis!$C$23:$AF$23,0)))</f>
        <v>254.08940089751422</v>
      </c>
      <c r="LP41" s="30">
        <f>ENERGY_PRICING!LR$19*(1+INDEX(DA_LMP_Basis!$C$23:$AF$35,MATCH(LMP_BY_NODE!LP$1,DA_LMP_Basis!$C$23:$C$35,0),MATCH(LMP_BY_NODE!$A41,DA_LMP_Basis!$C$23:$AF$23,0)))</f>
        <v>225.84956172618885</v>
      </c>
      <c r="LQ41" s="30">
        <f>ENERGY_PRICING!LS$19*(1+INDEX(DA_LMP_Basis!$C$23:$AF$35,MATCH(LMP_BY_NODE!LQ$1,DA_LMP_Basis!$C$23:$C$35,0),MATCH(LMP_BY_NODE!$A41,DA_LMP_Basis!$C$23:$AF$23,0)))</f>
        <v>138.48167252155841</v>
      </c>
      <c r="LR41" s="30">
        <f>ENERGY_PRICING!LT$19*(1+INDEX(DA_LMP_Basis!$C$23:$AF$35,MATCH(LMP_BY_NODE!LR$1,DA_LMP_Basis!$C$23:$C$35,0),MATCH(LMP_BY_NODE!$A41,DA_LMP_Basis!$C$23:$AF$23,0)))</f>
        <v>115.80448853633889</v>
      </c>
      <c r="LS41" s="30">
        <f>ENERGY_PRICING!LU$19*(1+INDEX(DA_LMP_Basis!$C$23:$AF$35,MATCH(LMP_BY_NODE!LS$1,DA_LMP_Basis!$C$23:$C$35,0),MATCH(LMP_BY_NODE!$A41,DA_LMP_Basis!$C$23:$AF$23,0)))</f>
        <v>85.155011028440072</v>
      </c>
      <c r="LT41" s="30">
        <f>ENERGY_PRICING!LV$19*(1+INDEX(DA_LMP_Basis!$C$23:$AF$35,MATCH(LMP_BY_NODE!LT$1,DA_LMP_Basis!$C$23:$C$35,0),MATCH(LMP_BY_NODE!$A41,DA_LMP_Basis!$C$23:$AF$23,0)))</f>
        <v>89.093979844869367</v>
      </c>
      <c r="LU41" s="30">
        <f>ENERGY_PRICING!LW$19*(1+INDEX(DA_LMP_Basis!$C$23:$AF$35,MATCH(LMP_BY_NODE!LU$1,DA_LMP_Basis!$C$23:$C$35,0),MATCH(LMP_BY_NODE!$A41,DA_LMP_Basis!$C$23:$AF$23,0)))</f>
        <v>115.70373163159742</v>
      </c>
      <c r="LV41" s="30">
        <f>ENERGY_PRICING!LX$19*(1+INDEX(DA_LMP_Basis!$C$23:$AF$35,MATCH(LMP_BY_NODE!LV$1,DA_LMP_Basis!$C$23:$C$35,0),MATCH(LMP_BY_NODE!$A41,DA_LMP_Basis!$C$23:$AF$23,0)))</f>
        <v>116.39301642460099</v>
      </c>
      <c r="LW41" s="30">
        <f>ENERGY_PRICING!LY$19*(1+INDEX(DA_LMP_Basis!$C$23:$AF$35,MATCH(LMP_BY_NODE!LW$1,DA_LMP_Basis!$C$23:$C$35,0),MATCH(LMP_BY_NODE!$A41,DA_LMP_Basis!$C$23:$AF$23,0)))</f>
        <v>80.634750167037296</v>
      </c>
      <c r="LX41" s="30">
        <f>ENERGY_PRICING!LZ$19*(1+INDEX(DA_LMP_Basis!$C$23:$AF$35,MATCH(LMP_BY_NODE!LX$1,DA_LMP_Basis!$C$23:$C$35,0),MATCH(LMP_BY_NODE!$A41,DA_LMP_Basis!$C$23:$AF$23,0)))</f>
        <v>78.816431096085779</v>
      </c>
      <c r="LY41" s="30">
        <f>ENERGY_PRICING!MA$19*(1+INDEX(DA_LMP_Basis!$C$23:$AF$35,MATCH(LMP_BY_NODE!LY$1,DA_LMP_Basis!$C$23:$C$35,0),MATCH(LMP_BY_NODE!$A41,DA_LMP_Basis!$C$23:$AF$23,0)))</f>
        <v>98.342632326758931</v>
      </c>
      <c r="LZ41" s="30">
        <f>ENERGY_PRICING!MB$19*(1+INDEX(DA_LMP_Basis!$C$23:$AF$35,MATCH(LMP_BY_NODE!LZ$1,DA_LMP_Basis!$C$23:$C$35,0),MATCH(LMP_BY_NODE!$A41,DA_LMP_Basis!$C$23:$AF$23,0)))</f>
        <v>147.90839850098297</v>
      </c>
      <c r="MA41" s="30">
        <f>ENERGY_PRICING!MC$19*(1+INDEX(DA_LMP_Basis!$C$23:$AF$35,MATCH(LMP_BY_NODE!MA$1,DA_LMP_Basis!$C$23:$C$35,0),MATCH(LMP_BY_NODE!$A41,DA_LMP_Basis!$C$23:$AF$23,0)))</f>
        <v>256.49832524101907</v>
      </c>
      <c r="MB41" s="30">
        <f>ENERGY_PRICING!MD$19*(1+INDEX(DA_LMP_Basis!$C$23:$AF$35,MATCH(LMP_BY_NODE!MB$1,DA_LMP_Basis!$C$23:$C$35,0),MATCH(LMP_BY_NODE!$A41,DA_LMP_Basis!$C$23:$AF$23,0)))</f>
        <v>227.99075496482993</v>
      </c>
      <c r="MC41" s="30">
        <f>ENERGY_PRICING!ME$19*(1+INDEX(DA_LMP_Basis!$C$23:$AF$35,MATCH(LMP_BY_NODE!MC$1,DA_LMP_Basis!$C$23:$C$35,0),MATCH(LMP_BY_NODE!$A41,DA_LMP_Basis!$C$23:$AF$23,0)))</f>
        <v>141.04247477621774</v>
      </c>
      <c r="MD41" s="30">
        <f>ENERGY_PRICING!MF$19*(1+INDEX(DA_LMP_Basis!$C$23:$AF$35,MATCH(LMP_BY_NODE!MD$1,DA_LMP_Basis!$C$23:$C$35,0),MATCH(LMP_BY_NODE!$A41,DA_LMP_Basis!$C$23:$AF$23,0)))</f>
        <v>119.83891193285478</v>
      </c>
      <c r="ME41" s="30">
        <f>ENERGY_PRICING!MG$19*(1+INDEX(DA_LMP_Basis!$C$23:$AF$35,MATCH(LMP_BY_NODE!ME$1,DA_LMP_Basis!$C$23:$C$35,0),MATCH(LMP_BY_NODE!$A41,DA_LMP_Basis!$C$23:$AF$23,0)))</f>
        <v>88.121660880841105</v>
      </c>
      <c r="MF41" s="30">
        <f>ENERGY_PRICING!MH$19*(1+INDEX(DA_LMP_Basis!$C$23:$AF$35,MATCH(LMP_BY_NODE!MF$1,DA_LMP_Basis!$C$23:$C$35,0),MATCH(LMP_BY_NODE!$A41,DA_LMP_Basis!$C$23:$AF$23,0)))</f>
        <v>92.197856398514915</v>
      </c>
      <c r="MG41" s="30">
        <f>ENERGY_PRICING!MI$19*(1+INDEX(DA_LMP_Basis!$C$23:$AF$35,MATCH(LMP_BY_NODE!MG$1,DA_LMP_Basis!$C$23:$C$35,0),MATCH(LMP_BY_NODE!$A41,DA_LMP_Basis!$C$23:$AF$23,0)))</f>
        <v>119.73464483590067</v>
      </c>
      <c r="MH41" s="30">
        <f>ENERGY_PRICING!MJ$19*(1+INDEX(DA_LMP_Basis!$C$23:$AF$35,MATCH(LMP_BY_NODE!MH$1,DA_LMP_Basis!$C$23:$C$35,0),MATCH(LMP_BY_NODE!$A41,DA_LMP_Basis!$C$23:$AF$23,0)))</f>
        <v>120.44794309099802</v>
      </c>
      <c r="MI41" s="30">
        <f>ENERGY_PRICING!MK$19*(1+INDEX(DA_LMP_Basis!$C$23:$AF$35,MATCH(LMP_BY_NODE!MI$1,DA_LMP_Basis!$C$23:$C$35,0),MATCH(LMP_BY_NODE!$A41,DA_LMP_Basis!$C$23:$AF$23,0)))</f>
        <v>83.443922132284811</v>
      </c>
      <c r="MJ41" s="30">
        <f>ENERGY_PRICING!ML$19*(1+INDEX(DA_LMP_Basis!$C$23:$AF$35,MATCH(LMP_BY_NODE!MJ$1,DA_LMP_Basis!$C$23:$C$35,0),MATCH(LMP_BY_NODE!$A41,DA_LMP_Basis!$C$23:$AF$23,0)))</f>
        <v>81.562256043485405</v>
      </c>
      <c r="MK41" s="30">
        <f>ENERGY_PRICING!MM$19*(1+INDEX(DA_LMP_Basis!$C$23:$AF$35,MATCH(LMP_BY_NODE!MK$1,DA_LMP_Basis!$C$23:$C$35,0),MATCH(LMP_BY_NODE!$A41,DA_LMP_Basis!$C$23:$AF$23,0)))</f>
        <v>99.865169646893364</v>
      </c>
      <c r="ML41" s="30">
        <f>ENERGY_PRICING!MN$19*(1+INDEX(DA_LMP_Basis!$C$23:$AF$35,MATCH(LMP_BY_NODE!ML$1,DA_LMP_Basis!$C$23:$C$35,0),MATCH(LMP_BY_NODE!$A41,DA_LMP_Basis!$C$23:$AF$23,0)))</f>
        <v>150.08045920924013</v>
      </c>
      <c r="MM41" s="30">
        <f>ENERGY_PRICING!MO$19*(1+INDEX(DA_LMP_Basis!$C$23:$AF$35,MATCH(LMP_BY_NODE!MM$1,DA_LMP_Basis!$C$23:$C$35,0),MATCH(LMP_BY_NODE!$A41,DA_LMP_Basis!$C$23:$AF$23,0)))</f>
        <v>258.17290159887148</v>
      </c>
      <c r="MN41" s="30">
        <f>ENERGY_PRICING!MP$19*(1+INDEX(DA_LMP_Basis!$C$23:$AF$35,MATCH(LMP_BY_NODE!MN$1,DA_LMP_Basis!$C$23:$C$35,0),MATCH(LMP_BY_NODE!$A41,DA_LMP_Basis!$C$23:$AF$23,0)))</f>
        <v>229.47921664470357</v>
      </c>
      <c r="MO41" s="30">
        <f>ENERGY_PRICING!MQ$19*(1+INDEX(DA_LMP_Basis!$C$23:$AF$35,MATCH(LMP_BY_NODE!MO$1,DA_LMP_Basis!$C$23:$C$35,0),MATCH(LMP_BY_NODE!$A41,DA_LMP_Basis!$C$23:$AF$23,0)))</f>
        <v>142.82262985844358</v>
      </c>
      <c r="MP41" s="30">
        <f>ENERGY_PRICING!MR$19*(1+INDEX(DA_LMP_Basis!$C$23:$AF$35,MATCH(LMP_BY_NODE!MP$1,DA_LMP_Basis!$C$23:$C$35,0),MATCH(LMP_BY_NODE!$A41,DA_LMP_Basis!$C$23:$AF$23,0)))</f>
        <v>122.64346245997618</v>
      </c>
      <c r="MQ41" s="30">
        <f>ENERGY_PRICING!MS$19*(1+INDEX(DA_LMP_Basis!$C$23:$AF$35,MATCH(LMP_BY_NODE!MQ$1,DA_LMP_Basis!$C$23:$C$35,0),MATCH(LMP_BY_NODE!$A41,DA_LMP_Basis!$C$23:$AF$23,0)))</f>
        <v>90.183943043521694</v>
      </c>
      <c r="MR41" s="30">
        <f>ENERGY_PRICING!MT$19*(1+INDEX(DA_LMP_Basis!$C$23:$AF$35,MATCH(LMP_BY_NODE!MR$1,DA_LMP_Basis!$C$23:$C$35,0),MATCH(LMP_BY_NODE!$A41,DA_LMP_Basis!$C$23:$AF$23,0)))</f>
        <v>94.355532420363261</v>
      </c>
      <c r="MS41" s="30">
        <f>ENERGY_PRICING!MU$19*(1+INDEX(DA_LMP_Basis!$C$23:$AF$35,MATCH(LMP_BY_NODE!MS$1,DA_LMP_Basis!$C$23:$C$35,0),MATCH(LMP_BY_NODE!$A41,DA_LMP_Basis!$C$23:$AF$23,0)))</f>
        <v>122.53675523454451</v>
      </c>
      <c r="MT41" s="30">
        <f>ENERGY_PRICING!MV$19*(1+INDEX(DA_LMP_Basis!$C$23:$AF$35,MATCH(LMP_BY_NODE!MT$1,DA_LMP_Basis!$C$23:$C$35,0),MATCH(LMP_BY_NODE!$A41,DA_LMP_Basis!$C$23:$AF$23,0)))</f>
        <v>123.26674657342461</v>
      </c>
      <c r="MU41" s="30">
        <f>ENERGY_PRICING!MW$19*(1+INDEX(DA_LMP_Basis!$C$23:$AF$35,MATCH(LMP_BY_NODE!MU$1,DA_LMP_Basis!$C$23:$C$35,0),MATCH(LMP_BY_NODE!$A41,DA_LMP_Basis!$C$23:$AF$23,0)))</f>
        <v>85.396732717984193</v>
      </c>
      <c r="MV41" s="30">
        <f>ENERGY_PRICING!MX$19*(1+INDEX(DA_LMP_Basis!$C$23:$AF$35,MATCH(LMP_BY_NODE!MV$1,DA_LMP_Basis!$C$23:$C$35,0),MATCH(LMP_BY_NODE!$A41,DA_LMP_Basis!$C$23:$AF$23,0)))</f>
        <v>83.471030618375835</v>
      </c>
      <c r="MW41" s="30">
        <f>ENERGY_PRICING!MY$19*(1+INDEX(DA_LMP_Basis!$C$23:$AF$35,MATCH(LMP_BY_NODE!MW$1,DA_LMP_Basis!$C$23:$C$35,0),MATCH(LMP_BY_NODE!$A41,DA_LMP_Basis!$C$23:$AF$23,0)))</f>
        <v>100.9235694289868</v>
      </c>
      <c r="MX41" s="30">
        <f>ENERGY_PRICING!MZ$19*(1+INDEX(DA_LMP_Basis!$C$23:$AF$35,MATCH(LMP_BY_NODE!MX$1,DA_LMP_Basis!$C$23:$C$35,0),MATCH(LMP_BY_NODE!$A41,DA_LMP_Basis!$C$23:$AF$23,0)))</f>
        <v>151.59037857207724</v>
      </c>
    </row>
    <row r="42" spans="1:362" x14ac:dyDescent="0.25">
      <c r="A42" s="1">
        <v>4217</v>
      </c>
      <c r="B42" s="1" t="s">
        <v>62</v>
      </c>
      <c r="C42" s="30">
        <f>ENERGY_PRICING!E$20*(1+INDEX(DA_LMP_Basis!$C$23:$AF$35,MATCH(LMP_BY_NODE!C$1,DA_LMP_Basis!$C$23:$C$35,0),MATCH(LMP_BY_NODE!$A42,DA_LMP_Basis!$C$23:$AF$23,0)))</f>
        <v>46.424904963883328</v>
      </c>
      <c r="D42" s="30">
        <f>ENERGY_PRICING!F$20*(1+INDEX(DA_LMP_Basis!$C$23:$AF$35,MATCH(LMP_BY_NODE!D$1,DA_LMP_Basis!$C$23:$C$35,0),MATCH(LMP_BY_NODE!$A42,DA_LMP_Basis!$C$23:$AF$23,0)))</f>
        <v>44.338601416474717</v>
      </c>
      <c r="E42" s="30">
        <f>ENERGY_PRICING!G$20*(1+INDEX(DA_LMP_Basis!$C$23:$AF$35,MATCH(LMP_BY_NODE!E$1,DA_LMP_Basis!$C$23:$C$35,0),MATCH(LMP_BY_NODE!$A42,DA_LMP_Basis!$C$23:$AF$23,0)))</f>
        <v>34.246555060338366</v>
      </c>
      <c r="F42" s="30">
        <f>ENERGY_PRICING!H$20*(1+INDEX(DA_LMP_Basis!$C$23:$AF$35,MATCH(LMP_BY_NODE!F$1,DA_LMP_Basis!$C$23:$C$35,0),MATCH(LMP_BY_NODE!$A42,DA_LMP_Basis!$C$23:$AF$23,0)))</f>
        <v>27.300853080340936</v>
      </c>
      <c r="G42" s="30">
        <f>ENERGY_PRICING!I$20*(1+INDEX(DA_LMP_Basis!$C$23:$AF$35,MATCH(LMP_BY_NODE!G$1,DA_LMP_Basis!$C$23:$C$35,0),MATCH(LMP_BY_NODE!$A42,DA_LMP_Basis!$C$23:$AF$23,0)))</f>
        <v>21.562994240485292</v>
      </c>
      <c r="H42" s="30">
        <f>ENERGY_PRICING!J$20*(1+INDEX(DA_LMP_Basis!$C$23:$AF$35,MATCH(LMP_BY_NODE!H$1,DA_LMP_Basis!$C$23:$C$35,0),MATCH(LMP_BY_NODE!$A42,DA_LMP_Basis!$C$23:$AF$23,0)))</f>
        <v>23.118270970361621</v>
      </c>
      <c r="I42" s="30">
        <f>ENERGY_PRICING!K$20*(1+INDEX(DA_LMP_Basis!$C$23:$AF$35,MATCH(LMP_BY_NODE!I$1,DA_LMP_Basis!$C$23:$C$35,0),MATCH(LMP_BY_NODE!$A42,DA_LMP_Basis!$C$23:$AF$23,0)))</f>
        <v>31.990315281119109</v>
      </c>
      <c r="J42" s="30">
        <f>ENERGY_PRICING!L$20*(1+INDEX(DA_LMP_Basis!$C$23:$AF$35,MATCH(LMP_BY_NODE!J$1,DA_LMP_Basis!$C$23:$C$35,0),MATCH(LMP_BY_NODE!$A42,DA_LMP_Basis!$C$23:$AF$23,0)))</f>
        <v>40.330532269265134</v>
      </c>
      <c r="K42" s="30">
        <f>ENERGY_PRICING!M$20*(1+INDEX(DA_LMP_Basis!$C$23:$AF$35,MATCH(LMP_BY_NODE!K$1,DA_LMP_Basis!$C$23:$C$35,0),MATCH(LMP_BY_NODE!$A42,DA_LMP_Basis!$C$23:$AF$23,0)))</f>
        <v>35.919591568775182</v>
      </c>
      <c r="L42" s="30">
        <f>ENERGY_PRICING!N$20*(1+INDEX(DA_LMP_Basis!$C$23:$AF$35,MATCH(LMP_BY_NODE!L$1,DA_LMP_Basis!$C$23:$C$35,0),MATCH(LMP_BY_NODE!$A42,DA_LMP_Basis!$C$23:$AF$23,0)))</f>
        <v>49.507065182837295</v>
      </c>
      <c r="M42" s="30">
        <f>ENERGY_PRICING!O$20*(1+INDEX(DA_LMP_Basis!$C$23:$AF$35,MATCH(LMP_BY_NODE!M$1,DA_LMP_Basis!$C$23:$C$35,0),MATCH(LMP_BY_NODE!$A42,DA_LMP_Basis!$C$23:$AF$23,0)))</f>
        <v>78.328199425145016</v>
      </c>
      <c r="N42" s="30">
        <f>ENERGY_PRICING!P$20*(1+INDEX(DA_LMP_Basis!$C$23:$AF$35,MATCH(LMP_BY_NODE!N$1,DA_LMP_Basis!$C$23:$C$35,0),MATCH(LMP_BY_NODE!$A42,DA_LMP_Basis!$C$23:$AF$23,0)))</f>
        <v>139.70799629129496</v>
      </c>
      <c r="O42" s="30">
        <f>ENERGY_PRICING!Q$20*(1+INDEX(DA_LMP_Basis!$C$23:$AF$35,MATCH(LMP_BY_NODE!O$1,DA_LMP_Basis!$C$23:$C$35,0),MATCH(LMP_BY_NODE!$A42,DA_LMP_Basis!$C$23:$AF$23,0)))</f>
        <v>138.0543449911755</v>
      </c>
      <c r="P42" s="30">
        <f>ENERGY_PRICING!R$20*(1+INDEX(DA_LMP_Basis!$C$23:$AF$35,MATCH(LMP_BY_NODE!P$1,DA_LMP_Basis!$C$23:$C$35,0),MATCH(LMP_BY_NODE!$A42,DA_LMP_Basis!$C$23:$AF$23,0)))</f>
        <v>111.73530712055485</v>
      </c>
      <c r="Q42" s="30">
        <f>ENERGY_PRICING!S$20*(1+INDEX(DA_LMP_Basis!$C$23:$AF$35,MATCH(LMP_BY_NODE!Q$1,DA_LMP_Basis!$C$23:$C$35,0),MATCH(LMP_BY_NODE!$A42,DA_LMP_Basis!$C$23:$AF$23,0)))</f>
        <v>86.910146397569818</v>
      </c>
      <c r="R42" s="30">
        <f>ENERGY_PRICING!T$20*(1+INDEX(DA_LMP_Basis!$C$23:$AF$35,MATCH(LMP_BY_NODE!R$1,DA_LMP_Basis!$C$23:$C$35,0),MATCH(LMP_BY_NODE!$A42,DA_LMP_Basis!$C$23:$AF$23,0)))</f>
        <v>47.20240953143059</v>
      </c>
      <c r="S42" s="30">
        <f>ENERGY_PRICING!U$20*(1+INDEX(DA_LMP_Basis!$C$23:$AF$35,MATCH(LMP_BY_NODE!S$1,DA_LMP_Basis!$C$23:$C$35,0),MATCH(LMP_BY_NODE!$A42,DA_LMP_Basis!$C$23:$AF$23,0)))</f>
        <v>40.589165629148781</v>
      </c>
      <c r="T42" s="30">
        <f>ENERGY_PRICING!V$20*(1+INDEX(DA_LMP_Basis!$C$23:$AF$35,MATCH(LMP_BY_NODE!T$1,DA_LMP_Basis!$C$23:$C$35,0),MATCH(LMP_BY_NODE!$A42,DA_LMP_Basis!$C$23:$AF$23,0)))</f>
        <v>42.65270517457548</v>
      </c>
      <c r="U42" s="30">
        <f>ENERGY_PRICING!W$20*(1+INDEX(DA_LMP_Basis!$C$23:$AF$35,MATCH(LMP_BY_NODE!U$1,DA_LMP_Basis!$C$23:$C$35,0),MATCH(LMP_BY_NODE!$A42,DA_LMP_Basis!$C$23:$AF$23,0)))</f>
        <v>89.975926328820279</v>
      </c>
      <c r="V42" s="30">
        <f>ENERGY_PRICING!X$20*(1+INDEX(DA_LMP_Basis!$C$23:$AF$35,MATCH(LMP_BY_NODE!V$1,DA_LMP_Basis!$C$23:$C$35,0),MATCH(LMP_BY_NODE!$A42,DA_LMP_Basis!$C$23:$AF$23,0)))</f>
        <v>64.687769616022635</v>
      </c>
      <c r="W42" s="30">
        <f>ENERGY_PRICING!Y$20*(1+INDEX(DA_LMP_Basis!$C$23:$AF$35,MATCH(LMP_BY_NODE!W$1,DA_LMP_Basis!$C$23:$C$35,0),MATCH(LMP_BY_NODE!$A42,DA_LMP_Basis!$C$23:$AF$23,0)))</f>
        <v>81.241489065624876</v>
      </c>
      <c r="X42" s="30">
        <f>ENERGY_PRICING!Z$20*(1+INDEX(DA_LMP_Basis!$C$23:$AF$35,MATCH(LMP_BY_NODE!X$1,DA_LMP_Basis!$C$23:$C$35,0),MATCH(LMP_BY_NODE!$A42,DA_LMP_Basis!$C$23:$AF$23,0)))</f>
        <v>78.476858820047028</v>
      </c>
      <c r="Y42" s="30">
        <f>ENERGY_PRICING!AA$20*(1+INDEX(DA_LMP_Basis!$C$23:$AF$35,MATCH(LMP_BY_NODE!Y$1,DA_LMP_Basis!$C$23:$C$35,0),MATCH(LMP_BY_NODE!$A42,DA_LMP_Basis!$C$23:$AF$23,0)))</f>
        <v>130.58528261934001</v>
      </c>
      <c r="Z42" s="30">
        <f>ENERGY_PRICING!AB$20*(1+INDEX(DA_LMP_Basis!$C$23:$AF$35,MATCH(LMP_BY_NODE!Z$1,DA_LMP_Basis!$C$23:$C$35,0),MATCH(LMP_BY_NODE!$A42,DA_LMP_Basis!$C$23:$AF$23,0)))</f>
        <v>239.25517746488748</v>
      </c>
      <c r="AA42" s="30">
        <f>ENERGY_PRICING!AC$20*(1+INDEX(DA_LMP_Basis!$C$23:$AF$35,MATCH(LMP_BY_NODE!AA$1,DA_LMP_Basis!$C$23:$C$35,0),MATCH(LMP_BY_NODE!$A42,DA_LMP_Basis!$C$23:$AF$23,0)))</f>
        <v>281.21667763395811</v>
      </c>
      <c r="AB42" s="30">
        <f>ENERGY_PRICING!AD$20*(1+INDEX(DA_LMP_Basis!$C$23:$AF$35,MATCH(LMP_BY_NODE!AB$1,DA_LMP_Basis!$C$23:$C$35,0),MATCH(LMP_BY_NODE!$A42,DA_LMP_Basis!$C$23:$AF$23,0)))</f>
        <v>280.88501688756014</v>
      </c>
      <c r="AC42" s="30">
        <f>ENERGY_PRICING!AE$20*(1+INDEX(DA_LMP_Basis!$C$23:$AF$35,MATCH(LMP_BY_NODE!AC$1,DA_LMP_Basis!$C$23:$C$35,0),MATCH(LMP_BY_NODE!$A42,DA_LMP_Basis!$C$23:$AF$23,0)))</f>
        <v>147.77907395733888</v>
      </c>
      <c r="AD42" s="30">
        <f>ENERGY_PRICING!AF$20*(1+INDEX(DA_LMP_Basis!$C$23:$AF$35,MATCH(LMP_BY_NODE!AD$1,DA_LMP_Basis!$C$23:$C$35,0),MATCH(LMP_BY_NODE!$A42,DA_LMP_Basis!$C$23:$AF$23,0)))</f>
        <v>70.926549319512759</v>
      </c>
      <c r="AE42" s="30">
        <f>ENERGY_PRICING!AG$20*(1+INDEX(DA_LMP_Basis!$C$23:$AF$35,MATCH(LMP_BY_NODE!AE$1,DA_LMP_Basis!$C$23:$C$35,0),MATCH(LMP_BY_NODE!$A42,DA_LMP_Basis!$C$23:$AF$23,0)))</f>
        <v>51.045488183839716</v>
      </c>
      <c r="AF42" s="30">
        <f>ENERGY_PRICING!AH$20*(1+INDEX(DA_LMP_Basis!$C$23:$AF$35,MATCH(LMP_BY_NODE!AF$1,DA_LMP_Basis!$C$23:$C$35,0),MATCH(LMP_BY_NODE!$A42,DA_LMP_Basis!$C$23:$AF$23,0)))</f>
        <v>51.128180855849372</v>
      </c>
      <c r="AG42" s="30">
        <f>ENERGY_PRICING!AI$20*(1+INDEX(DA_LMP_Basis!$C$23:$AF$35,MATCH(LMP_BY_NODE!AG$1,DA_LMP_Basis!$C$23:$C$35,0),MATCH(LMP_BY_NODE!$A42,DA_LMP_Basis!$C$23:$AF$23,0)))</f>
        <v>56.705041000907407</v>
      </c>
      <c r="AH42" s="30">
        <f>ENERGY_PRICING!AJ$20*(1+INDEX(DA_LMP_Basis!$C$23:$AF$35,MATCH(LMP_BY_NODE!AH$1,DA_LMP_Basis!$C$23:$C$35,0),MATCH(LMP_BY_NODE!$A42,DA_LMP_Basis!$C$23:$AF$23,0)))</f>
        <v>57.042851388674499</v>
      </c>
      <c r="AI42" s="30">
        <f>ENERGY_PRICING!AK$20*(1+INDEX(DA_LMP_Basis!$C$23:$AF$35,MATCH(LMP_BY_NODE!AI$1,DA_LMP_Basis!$C$23:$C$35,0),MATCH(LMP_BY_NODE!$A42,DA_LMP_Basis!$C$23:$AF$23,0)))</f>
        <v>48.241256564080992</v>
      </c>
      <c r="AJ42" s="30">
        <f>ENERGY_PRICING!AL$20*(1+INDEX(DA_LMP_Basis!$C$23:$AF$35,MATCH(LMP_BY_NODE!AJ$1,DA_LMP_Basis!$C$23:$C$35,0),MATCH(LMP_BY_NODE!$A42,DA_LMP_Basis!$C$23:$AF$23,0)))</f>
        <v>47.153412965193134</v>
      </c>
      <c r="AK42" s="30">
        <f>ENERGY_PRICING!AM$20*(1+INDEX(DA_LMP_Basis!$C$23:$AF$35,MATCH(LMP_BY_NODE!AK$1,DA_LMP_Basis!$C$23:$C$35,0),MATCH(LMP_BY_NODE!$A42,DA_LMP_Basis!$C$23:$AF$23,0)))</f>
        <v>98.230947864685589</v>
      </c>
      <c r="AL42" s="30">
        <f>ENERGY_PRICING!AN$20*(1+INDEX(DA_LMP_Basis!$C$23:$AF$35,MATCH(LMP_BY_NODE!AL$1,DA_LMP_Basis!$C$23:$C$35,0),MATCH(LMP_BY_NODE!$A42,DA_LMP_Basis!$C$23:$AF$23,0)))</f>
        <v>162.83520052379305</v>
      </c>
      <c r="AM42" s="30">
        <f>ENERGY_PRICING!AO$20*(1+INDEX(DA_LMP_Basis!$C$23:$AF$35,MATCH(LMP_BY_NODE!AM$1,DA_LMP_Basis!$C$23:$C$35,0),MATCH(LMP_BY_NODE!$A42,DA_LMP_Basis!$C$23:$AF$23,0)))</f>
        <v>194.24220915885468</v>
      </c>
      <c r="AN42" s="30">
        <f>ENERGY_PRICING!AP$20*(1+INDEX(DA_LMP_Basis!$C$23:$AF$35,MATCH(LMP_BY_NODE!AN$1,DA_LMP_Basis!$C$23:$C$35,0),MATCH(LMP_BY_NODE!$A42,DA_LMP_Basis!$C$23:$AF$23,0)))</f>
        <v>168.85169639240735</v>
      </c>
      <c r="AO42" s="30">
        <f>ENERGY_PRICING!AQ$20*(1+INDEX(DA_LMP_Basis!$C$23:$AF$35,MATCH(LMP_BY_NODE!AO$1,DA_LMP_Basis!$C$23:$C$35,0),MATCH(LMP_BY_NODE!$A42,DA_LMP_Basis!$C$23:$AF$23,0)))</f>
        <v>98.427136025268794</v>
      </c>
      <c r="AP42" s="30">
        <f>ENERGY_PRICING!AR$20*(1+INDEX(DA_LMP_Basis!$C$23:$AF$35,MATCH(LMP_BY_NODE!AP$1,DA_LMP_Basis!$C$23:$C$35,0),MATCH(LMP_BY_NODE!$A42,DA_LMP_Basis!$C$23:$AF$23,0)))</f>
        <v>59.959817512898319</v>
      </c>
      <c r="AQ42" s="30">
        <f>ENERGY_PRICING!AS$20*(1+INDEX(DA_LMP_Basis!$C$23:$AF$35,MATCH(LMP_BY_NODE!AQ$1,DA_LMP_Basis!$C$23:$C$35,0),MATCH(LMP_BY_NODE!$A42,DA_LMP_Basis!$C$23:$AF$23,0)))</f>
        <v>40.487692715075909</v>
      </c>
      <c r="AR42" s="30">
        <f>ENERGY_PRICING!AT$20*(1+INDEX(DA_LMP_Basis!$C$23:$AF$35,MATCH(LMP_BY_NODE!AR$1,DA_LMP_Basis!$C$23:$C$35,0),MATCH(LMP_BY_NODE!$A42,DA_LMP_Basis!$C$23:$AF$23,0)))</f>
        <v>40.280306188534006</v>
      </c>
      <c r="AS42" s="30">
        <f>ENERGY_PRICING!AU$20*(1+INDEX(DA_LMP_Basis!$C$23:$AF$35,MATCH(LMP_BY_NODE!AS$1,DA_LMP_Basis!$C$23:$C$35,0),MATCH(LMP_BY_NODE!$A42,DA_LMP_Basis!$C$23:$AF$23,0)))</f>
        <v>52.557687973728449</v>
      </c>
      <c r="AT42" s="30">
        <f>ENERGY_PRICING!AV$20*(1+INDEX(DA_LMP_Basis!$C$23:$AF$35,MATCH(LMP_BY_NODE!AT$1,DA_LMP_Basis!$C$23:$C$35,0),MATCH(LMP_BY_NODE!$A42,DA_LMP_Basis!$C$23:$AF$23,0)))</f>
        <v>52.870791229473618</v>
      </c>
      <c r="AU42" s="30">
        <f>ENERGY_PRICING!AW$20*(1+INDEX(DA_LMP_Basis!$C$23:$AF$35,MATCH(LMP_BY_NODE!AU$1,DA_LMP_Basis!$C$23:$C$35,0),MATCH(LMP_BY_NODE!$A42,DA_LMP_Basis!$C$23:$AF$23,0)))</f>
        <v>42.276584033464886</v>
      </c>
      <c r="AV42" s="30">
        <f>ENERGY_PRICING!AX$20*(1+INDEX(DA_LMP_Basis!$C$23:$AF$35,MATCH(LMP_BY_NODE!AV$1,DA_LMP_Basis!$C$23:$C$35,0),MATCH(LMP_BY_NODE!$A42,DA_LMP_Basis!$C$23:$AF$23,0)))</f>
        <v>41.323244203633578</v>
      </c>
      <c r="AW42" s="30">
        <f>ENERGY_PRICING!AY$20*(1+INDEX(DA_LMP_Basis!$C$23:$AF$35,MATCH(LMP_BY_NODE!AW$1,DA_LMP_Basis!$C$23:$C$35,0),MATCH(LMP_BY_NODE!$A42,DA_LMP_Basis!$C$23:$AF$23,0)))</f>
        <v>66.199962094799986</v>
      </c>
      <c r="AX42" s="30">
        <f>ENERGY_PRICING!AZ$20*(1+INDEX(DA_LMP_Basis!$C$23:$AF$35,MATCH(LMP_BY_NODE!AX$1,DA_LMP_Basis!$C$23:$C$35,0),MATCH(LMP_BY_NODE!$A42,DA_LMP_Basis!$C$23:$AF$23,0)))</f>
        <v>105.4206858461786</v>
      </c>
      <c r="AY42" s="30">
        <f>ENERGY_PRICING!BA$20*(1+INDEX(DA_LMP_Basis!$C$23:$AF$35,MATCH(LMP_BY_NODE!AY$1,DA_LMP_Basis!$C$23:$C$35,0),MATCH(LMP_BY_NODE!$A42,DA_LMP_Basis!$C$23:$AF$23,0)))</f>
        <v>190.21395509156929</v>
      </c>
      <c r="AZ42" s="30">
        <f>ENERGY_PRICING!BB$20*(1+INDEX(DA_LMP_Basis!$C$23:$AF$35,MATCH(LMP_BY_NODE!AZ$1,DA_LMP_Basis!$C$23:$C$35,0),MATCH(LMP_BY_NODE!$A42,DA_LMP_Basis!$C$23:$AF$23,0)))</f>
        <v>165.27114792244149</v>
      </c>
      <c r="BA42" s="30">
        <f>ENERGY_PRICING!BC$20*(1+INDEX(DA_LMP_Basis!$C$23:$AF$35,MATCH(LMP_BY_NODE!BA$1,DA_LMP_Basis!$C$23:$C$35,0),MATCH(LMP_BY_NODE!$A42,DA_LMP_Basis!$C$23:$AF$23,0)))</f>
        <v>94.144908513367596</v>
      </c>
      <c r="BB42" s="30">
        <f>ENERGY_PRICING!BD$20*(1+INDEX(DA_LMP_Basis!$C$23:$AF$35,MATCH(LMP_BY_NODE!BB$1,DA_LMP_Basis!$C$23:$C$35,0),MATCH(LMP_BY_NODE!$A42,DA_LMP_Basis!$C$23:$AF$23,0)))</f>
        <v>53.213369663680687</v>
      </c>
      <c r="BC42" s="30">
        <f>ENERGY_PRICING!BE$20*(1+INDEX(DA_LMP_Basis!$C$23:$AF$35,MATCH(LMP_BY_NODE!BC$1,DA_LMP_Basis!$C$23:$C$35,0),MATCH(LMP_BY_NODE!$A42,DA_LMP_Basis!$C$23:$AF$23,0)))</f>
        <v>35.526798294971883</v>
      </c>
      <c r="BD42" s="30">
        <f>ENERGY_PRICING!BF$20*(1+INDEX(DA_LMP_Basis!$C$23:$AF$35,MATCH(LMP_BY_NODE!BD$1,DA_LMP_Basis!$C$23:$C$35,0),MATCH(LMP_BY_NODE!$A42,DA_LMP_Basis!$C$23:$AF$23,0)))</f>
        <v>35.089938385872827</v>
      </c>
      <c r="BE42" s="30">
        <f>ENERGY_PRICING!BG$20*(1+INDEX(DA_LMP_Basis!$C$23:$AF$35,MATCH(LMP_BY_NODE!BE$1,DA_LMP_Basis!$C$23:$C$35,0),MATCH(LMP_BY_NODE!$A42,DA_LMP_Basis!$C$23:$AF$23,0)))</f>
        <v>45.81710994192359</v>
      </c>
      <c r="BF42" s="30">
        <f>ENERGY_PRICING!BH$20*(1+INDEX(DA_LMP_Basis!$C$23:$AF$35,MATCH(LMP_BY_NODE!BF$1,DA_LMP_Basis!$C$23:$C$35,0),MATCH(LMP_BY_NODE!$A42,DA_LMP_Basis!$C$23:$AF$23,0)))</f>
        <v>46.090057380152253</v>
      </c>
      <c r="BG42" s="30">
        <f>ENERGY_PRICING!BI$20*(1+INDEX(DA_LMP_Basis!$C$23:$AF$35,MATCH(LMP_BY_NODE!BG$1,DA_LMP_Basis!$C$23:$C$35,0),MATCH(LMP_BY_NODE!$A42,DA_LMP_Basis!$C$23:$AF$23,0)))</f>
        <v>37.579027455889694</v>
      </c>
      <c r="BH42" s="30">
        <f>ENERGY_PRICING!BJ$20*(1+INDEX(DA_LMP_Basis!$C$23:$AF$35,MATCH(LMP_BY_NODE!BH$1,DA_LMP_Basis!$C$23:$C$35,0),MATCH(LMP_BY_NODE!$A42,DA_LMP_Basis!$C$23:$AF$23,0)))</f>
        <v>36.731617844657492</v>
      </c>
      <c r="BI42" s="30">
        <f>ENERGY_PRICING!BK$20*(1+INDEX(DA_LMP_Basis!$C$23:$AF$35,MATCH(LMP_BY_NODE!BI$1,DA_LMP_Basis!$C$23:$C$35,0),MATCH(LMP_BY_NODE!$A42,DA_LMP_Basis!$C$23:$AF$23,0)))</f>
        <v>63.653943093015187</v>
      </c>
      <c r="BJ42" s="30">
        <f>ENERGY_PRICING!BL$20*(1+INDEX(DA_LMP_Basis!$C$23:$AF$35,MATCH(LMP_BY_NODE!BJ$1,DA_LMP_Basis!$C$23:$C$35,0),MATCH(LMP_BY_NODE!$A42,DA_LMP_Basis!$C$23:$AF$23,0)))</f>
        <v>101.78852014283508</v>
      </c>
      <c r="BK42" s="30">
        <f>ENERGY_PRICING!BM$20*(1+INDEX(DA_LMP_Basis!$C$23:$AF$35,MATCH(LMP_BY_NODE!BK$1,DA_LMP_Basis!$C$23:$C$35,0),MATCH(LMP_BY_NODE!$A42,DA_LMP_Basis!$C$23:$AF$23,0)))</f>
        <v>188.98765541572163</v>
      </c>
      <c r="BL42" s="30">
        <f>ENERGY_PRICING!BN$20*(1+INDEX(DA_LMP_Basis!$C$23:$AF$35,MATCH(LMP_BY_NODE!BL$1,DA_LMP_Basis!$C$23:$C$35,0),MATCH(LMP_BY_NODE!$A42,DA_LMP_Basis!$C$23:$AF$23,0)))</f>
        <v>164.18114084872306</v>
      </c>
      <c r="BM42" s="30">
        <f>ENERGY_PRICING!BO$20*(1+INDEX(DA_LMP_Basis!$C$23:$AF$35,MATCH(LMP_BY_NODE!BM$1,DA_LMP_Basis!$C$23:$C$35,0),MATCH(LMP_BY_NODE!$A42,DA_LMP_Basis!$C$23:$AF$23,0)))</f>
        <v>92.841293070538981</v>
      </c>
      <c r="BN42" s="30">
        <f>ENERGY_PRICING!BP$20*(1+INDEX(DA_LMP_Basis!$C$23:$AF$35,MATCH(LMP_BY_NODE!BN$1,DA_LMP_Basis!$C$23:$C$35,0),MATCH(LMP_BY_NODE!$A42,DA_LMP_Basis!$C$23:$AF$23,0)))</f>
        <v>51.159584904221816</v>
      </c>
      <c r="BO42" s="30">
        <f>ENERGY_PRICING!BQ$20*(1+INDEX(DA_LMP_Basis!$C$23:$AF$35,MATCH(LMP_BY_NODE!BO$1,DA_LMP_Basis!$C$23:$C$35,0),MATCH(LMP_BY_NODE!$A42,DA_LMP_Basis!$C$23:$AF$23,0)))</f>
        <v>34.016579942883723</v>
      </c>
      <c r="BP42" s="30">
        <f>ENERGY_PRICING!BR$20*(1+INDEX(DA_LMP_Basis!$C$23:$AF$35,MATCH(LMP_BY_NODE!BP$1,DA_LMP_Basis!$C$23:$C$35,0),MATCH(LMP_BY_NODE!$A42,DA_LMP_Basis!$C$23:$AF$23,0)))</f>
        <v>33.509862688655708</v>
      </c>
      <c r="BQ42" s="30">
        <f>ENERGY_PRICING!BS$20*(1+INDEX(DA_LMP_Basis!$C$23:$AF$35,MATCH(LMP_BY_NODE!BQ$1,DA_LMP_Basis!$C$23:$C$35,0),MATCH(LMP_BY_NODE!$A42,DA_LMP_Basis!$C$23:$AF$23,0)))</f>
        <v>43.765112099344911</v>
      </c>
      <c r="BR42" s="30">
        <f>ENERGY_PRICING!BT$20*(1+INDEX(DA_LMP_Basis!$C$23:$AF$35,MATCH(LMP_BY_NODE!BR$1,DA_LMP_Basis!$C$23:$C$35,0),MATCH(LMP_BY_NODE!$A42,DA_LMP_Basis!$C$23:$AF$23,0)))</f>
        <v>44.025835118462624</v>
      </c>
      <c r="BS42" s="30">
        <f>ENERGY_PRICING!BU$20*(1+INDEX(DA_LMP_Basis!$C$23:$AF$35,MATCH(LMP_BY_NODE!BS$1,DA_LMP_Basis!$C$23:$C$35,0),MATCH(LMP_BY_NODE!$A42,DA_LMP_Basis!$C$23:$AF$23,0)))</f>
        <v>36.148975623970685</v>
      </c>
      <c r="BT42" s="30">
        <f>ENERGY_PRICING!BV$20*(1+INDEX(DA_LMP_Basis!$C$23:$AF$35,MATCH(LMP_BY_NODE!BT$1,DA_LMP_Basis!$C$23:$C$35,0),MATCH(LMP_BY_NODE!$A42,DA_LMP_Basis!$C$23:$AF$23,0)))</f>
        <v>35.333813778286725</v>
      </c>
      <c r="BU42" s="30">
        <f>ENERGY_PRICING!BW$20*(1+INDEX(DA_LMP_Basis!$C$23:$AF$35,MATCH(LMP_BY_NODE!BU$1,DA_LMP_Basis!$C$23:$C$35,0),MATCH(LMP_BY_NODE!$A42,DA_LMP_Basis!$C$23:$AF$23,0)))</f>
        <v>62.878872249806271</v>
      </c>
      <c r="BV42" s="30">
        <f>ENERGY_PRICING!BX$20*(1+INDEX(DA_LMP_Basis!$C$23:$AF$35,MATCH(LMP_BY_NODE!BV$1,DA_LMP_Basis!$C$23:$C$35,0),MATCH(LMP_BY_NODE!$A42,DA_LMP_Basis!$C$23:$AF$23,0)))</f>
        <v>100.68279951294522</v>
      </c>
      <c r="BW42" s="30">
        <f>ENERGY_PRICING!BY$20*(1+INDEX(DA_LMP_Basis!$C$23:$AF$35,MATCH(LMP_BY_NODE!BW$1,DA_LMP_Basis!$C$23:$C$35,0),MATCH(LMP_BY_NODE!$A42,DA_LMP_Basis!$C$23:$AF$23,0)))</f>
        <v>188.48282635197748</v>
      </c>
      <c r="BX42" s="30">
        <f>ENERGY_PRICING!BZ$20*(1+INDEX(DA_LMP_Basis!$C$23:$AF$35,MATCH(LMP_BY_NODE!BX$1,DA_LMP_Basis!$C$23:$C$35,0),MATCH(LMP_BY_NODE!$A42,DA_LMP_Basis!$C$23:$AF$23,0)))</f>
        <v>163.73241916891064</v>
      </c>
      <c r="BY42" s="30">
        <f>ENERGY_PRICING!CA$20*(1+INDEX(DA_LMP_Basis!$C$23:$AF$35,MATCH(LMP_BY_NODE!BY$1,DA_LMP_Basis!$C$23:$C$35,0),MATCH(LMP_BY_NODE!$A42,DA_LMP_Basis!$C$23:$AF$23,0)))</f>
        <v>92.304635533684717</v>
      </c>
      <c r="BZ42" s="30">
        <f>ENERGY_PRICING!CB$20*(1+INDEX(DA_LMP_Basis!$C$23:$AF$35,MATCH(LMP_BY_NODE!BZ$1,DA_LMP_Basis!$C$23:$C$35,0),MATCH(LMP_BY_NODE!$A42,DA_LMP_Basis!$C$23:$AF$23,0)))</f>
        <v>50.314106219304968</v>
      </c>
      <c r="CA42" s="30">
        <f>ENERGY_PRICING!CC$20*(1+INDEX(DA_LMP_Basis!$C$23:$AF$35,MATCH(LMP_BY_NODE!CA$1,DA_LMP_Basis!$C$23:$C$35,0),MATCH(LMP_BY_NODE!$A42,DA_LMP_Basis!$C$23:$AF$23,0)))</f>
        <v>33.394870476796726</v>
      </c>
      <c r="CB42" s="30">
        <f>ENERGY_PRICING!CD$20*(1+INDEX(DA_LMP_Basis!$C$23:$AF$35,MATCH(LMP_BY_NODE!CB$1,DA_LMP_Basis!$C$23:$C$35,0),MATCH(LMP_BY_NODE!$A42,DA_LMP_Basis!$C$23:$AF$23,0)))</f>
        <v>32.859395147498084</v>
      </c>
      <c r="CC42" s="30">
        <f>ENERGY_PRICING!CE$20*(1+INDEX(DA_LMP_Basis!$C$23:$AF$35,MATCH(LMP_BY_NODE!CC$1,DA_LMP_Basis!$C$23:$C$35,0),MATCH(LMP_BY_NODE!$A42,DA_LMP_Basis!$C$23:$AF$23,0)))</f>
        <v>42.920369031988272</v>
      </c>
      <c r="CD42" s="30">
        <f>ENERGY_PRICING!CF$20*(1+INDEX(DA_LMP_Basis!$C$23:$AF$35,MATCH(LMP_BY_NODE!CD$1,DA_LMP_Basis!$C$23:$C$35,0),MATCH(LMP_BY_NODE!$A42,DA_LMP_Basis!$C$23:$AF$23,0)))</f>
        <v>43.176059641674463</v>
      </c>
      <c r="CE42" s="30">
        <f>ENERGY_PRICING!CG$20*(1+INDEX(DA_LMP_Basis!$C$23:$AF$35,MATCH(LMP_BY_NODE!CE$1,DA_LMP_Basis!$C$23:$C$35,0),MATCH(LMP_BY_NODE!$A42,DA_LMP_Basis!$C$23:$AF$23,0)))</f>
        <v>35.560268196551476</v>
      </c>
      <c r="CF42" s="30">
        <f>ENERGY_PRICING!CH$20*(1+INDEX(DA_LMP_Basis!$C$23:$AF$35,MATCH(LMP_BY_NODE!CF$1,DA_LMP_Basis!$C$23:$C$35,0),MATCH(LMP_BY_NODE!$A42,DA_LMP_Basis!$C$23:$AF$23,0)))</f>
        <v>34.75838174318001</v>
      </c>
      <c r="CG42" s="30">
        <f>ENERGY_PRICING!CI$20*(1+INDEX(DA_LMP_Basis!$C$23:$AF$35,MATCH(LMP_BY_NODE!CG$1,DA_LMP_Basis!$C$23:$C$35,0),MATCH(LMP_BY_NODE!$A42,DA_LMP_Basis!$C$23:$AF$23,0)))</f>
        <v>62.559799925301157</v>
      </c>
      <c r="CH42" s="30">
        <f>ENERGY_PRICING!CJ$20*(1+INDEX(DA_LMP_Basis!$C$23:$AF$35,MATCH(LMP_BY_NODE!CH$1,DA_LMP_Basis!$C$23:$C$35,0),MATCH(LMP_BY_NODE!$A42,DA_LMP_Basis!$C$23:$AF$23,0)))</f>
        <v>100.22760905555229</v>
      </c>
      <c r="CI42" s="30">
        <f>ENERGY_PRICING!CK$20*(1+INDEX(DA_LMP_Basis!$C$23:$AF$35,MATCH(LMP_BY_NODE!CI$1,DA_LMP_Basis!$C$23:$C$35,0),MATCH(LMP_BY_NODE!$A42,DA_LMP_Basis!$C$23:$AF$23,0)))</f>
        <v>190.37460708045973</v>
      </c>
      <c r="CJ42" s="30">
        <f>ENERGY_PRICING!CL$20*(1+INDEX(DA_LMP_Basis!$C$23:$AF$35,MATCH(LMP_BY_NODE!CJ$1,DA_LMP_Basis!$C$23:$C$35,0),MATCH(LMP_BY_NODE!$A42,DA_LMP_Basis!$C$23:$AF$23,0)))</f>
        <v>165.41394483232116</v>
      </c>
      <c r="CK42" s="30">
        <f>ENERGY_PRICING!CM$20*(1+INDEX(DA_LMP_Basis!$C$23:$AF$35,MATCH(LMP_BY_NODE!CK$1,DA_LMP_Basis!$C$23:$C$35,0),MATCH(LMP_BY_NODE!$A42,DA_LMP_Basis!$C$23:$AF$23,0)))</f>
        <v>94.315689292131097</v>
      </c>
      <c r="CL42" s="30">
        <f>ENERGY_PRICING!CN$20*(1+INDEX(DA_LMP_Basis!$C$23:$AF$35,MATCH(LMP_BY_NODE!CL$1,DA_LMP_Basis!$C$23:$C$35,0),MATCH(LMP_BY_NODE!$A42,DA_LMP_Basis!$C$23:$AF$23,0)))</f>
        <v>53.48242674072165</v>
      </c>
      <c r="CM42" s="30">
        <f>ENERGY_PRICING!CO$20*(1+INDEX(DA_LMP_Basis!$C$23:$AF$35,MATCH(LMP_BY_NODE!CM$1,DA_LMP_Basis!$C$23:$C$35,0),MATCH(LMP_BY_NODE!$A42,DA_LMP_Basis!$C$23:$AF$23,0)))</f>
        <v>35.724645188924654</v>
      </c>
      <c r="CN42" s="30">
        <f>ENERGY_PRICING!CP$20*(1+INDEX(DA_LMP_Basis!$C$23:$AF$35,MATCH(LMP_BY_NODE!CN$1,DA_LMP_Basis!$C$23:$C$35,0),MATCH(LMP_BY_NODE!$A42,DA_LMP_Basis!$C$23:$AF$23,0)))</f>
        <v>35.296936975495598</v>
      </c>
      <c r="CO42" s="30">
        <f>ENERGY_PRICING!CQ$20*(1+INDEX(DA_LMP_Basis!$C$23:$AF$35,MATCH(LMP_BY_NODE!CO$1,DA_LMP_Basis!$C$23:$C$35,0),MATCH(LMP_BY_NODE!$A42,DA_LMP_Basis!$C$23:$AF$23,0)))</f>
        <v>46.085932923044574</v>
      </c>
      <c r="CP42" s="30">
        <f>ENERGY_PRICING!CR$20*(1+INDEX(DA_LMP_Basis!$C$23:$AF$35,MATCH(LMP_BY_NODE!CP$1,DA_LMP_Basis!$C$23:$C$35,0),MATCH(LMP_BY_NODE!$A42,DA_LMP_Basis!$C$23:$AF$23,0)))</f>
        <v>46.360481827278555</v>
      </c>
      <c r="CQ42" s="30">
        <f>ENERGY_PRICING!CS$20*(1+INDEX(DA_LMP_Basis!$C$23:$AF$35,MATCH(LMP_BY_NODE!CQ$1,DA_LMP_Basis!$C$23:$C$35,0),MATCH(LMP_BY_NODE!$A42,DA_LMP_Basis!$C$23:$AF$23,0)))</f>
        <v>37.766372095653495</v>
      </c>
      <c r="CR42" s="30">
        <f>ENERGY_PRICING!CT$20*(1+INDEX(DA_LMP_Basis!$C$23:$AF$35,MATCH(LMP_BY_NODE!CR$1,DA_LMP_Basis!$C$23:$C$35,0),MATCH(LMP_BY_NODE!$A42,DA_LMP_Basis!$C$23:$AF$23,0)))</f>
        <v>36.914737850121348</v>
      </c>
      <c r="CS42" s="30">
        <f>ENERGY_PRICING!CU$20*(1+INDEX(DA_LMP_Basis!$C$23:$AF$35,MATCH(LMP_BY_NODE!CS$1,DA_LMP_Basis!$C$23:$C$35,0),MATCH(LMP_BY_NODE!$A42,DA_LMP_Basis!$C$23:$AF$23,0)))</f>
        <v>63.755481627962951</v>
      </c>
      <c r="CT42" s="30">
        <f>ENERGY_PRICING!CV$20*(1+INDEX(DA_LMP_Basis!$C$23:$AF$35,MATCH(LMP_BY_NODE!CT$1,DA_LMP_Basis!$C$23:$C$35,0),MATCH(LMP_BY_NODE!$A42,DA_LMP_Basis!$C$23:$AF$23,0)))</f>
        <v>101.93337561482744</v>
      </c>
      <c r="CU42" s="30">
        <f>ENERGY_PRICING!CW$20*(1+INDEX(DA_LMP_Basis!$C$23:$AF$35,MATCH(LMP_BY_NODE!CU$1,DA_LMP_Basis!$C$23:$C$35,0),MATCH(LMP_BY_NODE!$A42,DA_LMP_Basis!$C$23:$AF$23,0)))</f>
        <v>191.96382581276865</v>
      </c>
      <c r="CV42" s="30">
        <f>ENERGY_PRICING!CX$20*(1+INDEX(DA_LMP_Basis!$C$23:$AF$35,MATCH(LMP_BY_NODE!CV$1,DA_LMP_Basis!$C$23:$C$35,0),MATCH(LMP_BY_NODE!$A42,DA_LMP_Basis!$C$23:$AF$23,0)))</f>
        <v>166.82653564843233</v>
      </c>
      <c r="CW42" s="30">
        <f>ENERGY_PRICING!CY$20*(1+INDEX(DA_LMP_Basis!$C$23:$AF$35,MATCH(LMP_BY_NODE!CW$1,DA_LMP_Basis!$C$23:$C$35,0),MATCH(LMP_BY_NODE!$A42,DA_LMP_Basis!$C$23:$AF$23,0)))</f>
        <v>96.005105119496776</v>
      </c>
      <c r="CX42" s="30">
        <f>ENERGY_PRICING!CZ$20*(1+INDEX(DA_LMP_Basis!$C$23:$AF$35,MATCH(LMP_BY_NODE!CX$1,DA_LMP_Basis!$C$23:$C$35,0),MATCH(LMP_BY_NODE!$A42,DA_LMP_Basis!$C$23:$AF$23,0)))</f>
        <v>56.144021843571622</v>
      </c>
      <c r="CY42" s="30">
        <f>ENERGY_PRICING!DA$20*(1+INDEX(DA_LMP_Basis!$C$23:$AF$35,MATCH(LMP_BY_NODE!CY$1,DA_LMP_Basis!$C$23:$C$35,0),MATCH(LMP_BY_NODE!$A42,DA_LMP_Basis!$C$23:$AF$23,0)))</f>
        <v>37.681807326602154</v>
      </c>
      <c r="CZ42" s="30">
        <f>ENERGY_PRICING!DB$20*(1+INDEX(DA_LMP_Basis!$C$23:$AF$35,MATCH(LMP_BY_NODE!CZ$1,DA_LMP_Basis!$C$23:$C$35,0),MATCH(LMP_BY_NODE!$A42,DA_LMP_Basis!$C$23:$AF$23,0)))</f>
        <v>37.344630492781896</v>
      </c>
      <c r="DA42" s="30">
        <f>ENERGY_PRICING!DC$20*(1+INDEX(DA_LMP_Basis!$C$23:$AF$35,MATCH(LMP_BY_NODE!DA$1,DA_LMP_Basis!$C$23:$C$35,0),MATCH(LMP_BY_NODE!$A42,DA_LMP_Basis!$C$23:$AF$23,0)))</f>
        <v>48.745212277276956</v>
      </c>
      <c r="DB42" s="30">
        <f>ENERGY_PRICING!DD$20*(1+INDEX(DA_LMP_Basis!$C$23:$AF$35,MATCH(LMP_BY_NODE!DB$1,DA_LMP_Basis!$C$23:$C$35,0),MATCH(LMP_BY_NODE!$A42,DA_LMP_Basis!$C$23:$AF$23,0)))</f>
        <v>49.035603374268007</v>
      </c>
      <c r="DC42" s="30">
        <f>ENERGY_PRICING!DE$20*(1+INDEX(DA_LMP_Basis!$C$23:$AF$35,MATCH(LMP_BY_NODE!DC$1,DA_LMP_Basis!$C$23:$C$35,0),MATCH(LMP_BY_NODE!$A42,DA_LMP_Basis!$C$23:$AF$23,0)))</f>
        <v>39.619642714751912</v>
      </c>
      <c r="DD42" s="30">
        <f>ENERGY_PRICING!DF$20*(1+INDEX(DA_LMP_Basis!$C$23:$AF$35,MATCH(LMP_BY_NODE!DD$1,DA_LMP_Basis!$C$23:$C$35,0),MATCH(LMP_BY_NODE!$A42,DA_LMP_Basis!$C$23:$AF$23,0)))</f>
        <v>38.726217091391227</v>
      </c>
      <c r="DE42" s="30">
        <f>ENERGY_PRICING!DG$20*(1+INDEX(DA_LMP_Basis!$C$23:$AF$35,MATCH(LMP_BY_NODE!DE$1,DA_LMP_Basis!$C$23:$C$35,0),MATCH(LMP_BY_NODE!$A42,DA_LMP_Basis!$C$23:$AF$23,0)))</f>
        <v>64.759931948837988</v>
      </c>
      <c r="DF42" s="30">
        <f>ENERGY_PRICING!DH$20*(1+INDEX(DA_LMP_Basis!$C$23:$AF$35,MATCH(LMP_BY_NODE!DF$1,DA_LMP_Basis!$C$23:$C$35,0),MATCH(LMP_BY_NODE!$A42,DA_LMP_Basis!$C$23:$AF$23,0)))</f>
        <v>103.36633035854187</v>
      </c>
      <c r="DG42" s="30">
        <f>ENERGY_PRICING!DI$20*(1+INDEX(DA_LMP_Basis!$C$23:$AF$35,MATCH(LMP_BY_NODE!DG$1,DA_LMP_Basis!$C$23:$C$35,0),MATCH(LMP_BY_NODE!$A42,DA_LMP_Basis!$C$23:$AF$23,0)))</f>
        <v>194.39936039322259</v>
      </c>
      <c r="DH42" s="30">
        <f>ENERGY_PRICING!DJ$20*(1+INDEX(DA_LMP_Basis!$C$23:$AF$35,MATCH(LMP_BY_NODE!DH$1,DA_LMP_Basis!$C$23:$C$35,0),MATCH(LMP_BY_NODE!$A42,DA_LMP_Basis!$C$23:$AF$23,0)))</f>
        <v>168.99138162635003</v>
      </c>
      <c r="DI42" s="30">
        <f>ENERGY_PRICING!DK$20*(1+INDEX(DA_LMP_Basis!$C$23:$AF$35,MATCH(LMP_BY_NODE!DI$1,DA_LMP_Basis!$C$23:$C$35,0),MATCH(LMP_BY_NODE!$A42,DA_LMP_Basis!$C$23:$AF$23,0)))</f>
        <v>98.594195333867233</v>
      </c>
      <c r="DJ42" s="30">
        <f>ENERGY_PRICING!DL$20*(1+INDEX(DA_LMP_Basis!$C$23:$AF$35,MATCH(LMP_BY_NODE!DJ$1,DA_LMP_Basis!$C$23:$C$35,0),MATCH(LMP_BY_NODE!$A42,DA_LMP_Basis!$C$23:$AF$23,0)))</f>
        <v>60.223011588891104</v>
      </c>
      <c r="DK42" s="30">
        <f>ENERGY_PRICING!DM$20*(1+INDEX(DA_LMP_Basis!$C$23:$AF$35,MATCH(LMP_BY_NODE!DK$1,DA_LMP_Basis!$C$23:$C$35,0),MATCH(LMP_BY_NODE!$A42,DA_LMP_Basis!$C$23:$AF$23,0)))</f>
        <v>40.681228343332258</v>
      </c>
      <c r="DL42" s="30">
        <f>ENERGY_PRICING!DN$20*(1+INDEX(DA_LMP_Basis!$C$23:$AF$35,MATCH(LMP_BY_NODE!DL$1,DA_LMP_Basis!$C$23:$C$35,0),MATCH(LMP_BY_NODE!$A42,DA_LMP_Basis!$C$23:$AF$23,0)))</f>
        <v>40.482794088598702</v>
      </c>
      <c r="DM42" s="30">
        <f>ENERGY_PRICING!DO$20*(1+INDEX(DA_LMP_Basis!$C$23:$AF$35,MATCH(LMP_BY_NODE!DM$1,DA_LMP_Basis!$C$23:$C$35,0),MATCH(LMP_BY_NODE!$A42,DA_LMP_Basis!$C$23:$AF$23,0)))</f>
        <v>52.820653054966549</v>
      </c>
      <c r="DN42" s="30">
        <f>ENERGY_PRICING!DP$20*(1+INDEX(DA_LMP_Basis!$C$23:$AF$35,MATCH(LMP_BY_NODE!DN$1,DA_LMP_Basis!$C$23:$C$35,0),MATCH(LMP_BY_NODE!$A42,DA_LMP_Basis!$C$23:$AF$23,0)))</f>
        <v>53.135322879300581</v>
      </c>
      <c r="DO42" s="30">
        <f>ENERGY_PRICING!DQ$20*(1+INDEX(DA_LMP_Basis!$C$23:$AF$35,MATCH(LMP_BY_NODE!DO$1,DA_LMP_Basis!$C$23:$C$35,0),MATCH(LMP_BY_NODE!$A42,DA_LMP_Basis!$C$23:$AF$23,0)))</f>
        <v>42.459846261305586</v>
      </c>
      <c r="DP42" s="30">
        <f>ENERGY_PRICING!DR$20*(1+INDEX(DA_LMP_Basis!$C$23:$AF$35,MATCH(LMP_BY_NODE!DP$1,DA_LMP_Basis!$C$23:$C$35,0),MATCH(LMP_BY_NODE!$A42,DA_LMP_Basis!$C$23:$AF$23,0)))</f>
        <v>41.502373855839359</v>
      </c>
      <c r="DQ42" s="30">
        <f>ENERGY_PRICING!DS$20*(1+INDEX(DA_LMP_Basis!$C$23:$AF$35,MATCH(LMP_BY_NODE!DQ$1,DA_LMP_Basis!$C$23:$C$35,0),MATCH(LMP_BY_NODE!$A42,DA_LMP_Basis!$C$23:$AF$23,0)))</f>
        <v>66.299288011728606</v>
      </c>
      <c r="DR42" s="30">
        <f>ENERGY_PRICING!DT$20*(1+INDEX(DA_LMP_Basis!$C$23:$AF$35,MATCH(LMP_BY_NODE!DR$1,DA_LMP_Basis!$C$23:$C$35,0),MATCH(LMP_BY_NODE!$A42,DA_LMP_Basis!$C$23:$AF$23,0)))</f>
        <v>105.56238478427312</v>
      </c>
      <c r="DS42" s="30">
        <f>ENERGY_PRICING!DU$20*(1+INDEX(DA_LMP_Basis!$C$23:$AF$35,MATCH(LMP_BY_NODE!DS$1,DA_LMP_Basis!$C$23:$C$35,0),MATCH(LMP_BY_NODE!$A42,DA_LMP_Basis!$C$23:$AF$23,0)))</f>
        <v>197.21039873610607</v>
      </c>
      <c r="DT42" s="30">
        <f>ENERGY_PRICING!DV$20*(1+INDEX(DA_LMP_Basis!$C$23:$AF$35,MATCH(LMP_BY_NODE!DT$1,DA_LMP_Basis!$C$23:$C$35,0),MATCH(LMP_BY_NODE!$A42,DA_LMP_Basis!$C$23:$AF$23,0)))</f>
        <v>171.48999737141142</v>
      </c>
      <c r="DU42" s="30">
        <f>ENERGY_PRICING!DW$20*(1+INDEX(DA_LMP_Basis!$C$23:$AF$35,MATCH(LMP_BY_NODE!DU$1,DA_LMP_Basis!$C$23:$C$35,0),MATCH(LMP_BY_NODE!$A42,DA_LMP_Basis!$C$23:$AF$23,0)))</f>
        <v>101.58246407954168</v>
      </c>
      <c r="DV42" s="30">
        <f>ENERGY_PRICING!DX$20*(1+INDEX(DA_LMP_Basis!$C$23:$AF$35,MATCH(LMP_BY_NODE!DV$1,DA_LMP_Basis!$C$23:$C$35,0),MATCH(LMP_BY_NODE!$A42,DA_LMP_Basis!$C$23:$AF$23,0)))</f>
        <v>64.930888318025723</v>
      </c>
      <c r="DW42" s="30">
        <f>ENERGY_PRICING!DY$20*(1+INDEX(DA_LMP_Basis!$C$23:$AF$35,MATCH(LMP_BY_NODE!DW$1,DA_LMP_Basis!$C$23:$C$35,0),MATCH(LMP_BY_NODE!$A42,DA_LMP_Basis!$C$23:$AF$23,0)))</f>
        <v>44.143091522013755</v>
      </c>
      <c r="DX42" s="30">
        <f>ENERGY_PRICING!DZ$20*(1+INDEX(DA_LMP_Basis!$C$23:$AF$35,MATCH(LMP_BY_NODE!DX$1,DA_LMP_Basis!$C$23:$C$35,0),MATCH(LMP_BY_NODE!$A42,DA_LMP_Basis!$C$23:$AF$23,0)))</f>
        <v>44.104790780773818</v>
      </c>
      <c r="DY42" s="30">
        <f>ENERGY_PRICING!EA$20*(1+INDEX(DA_LMP_Basis!$C$23:$AF$35,MATCH(LMP_BY_NODE!DY$1,DA_LMP_Basis!$C$23:$C$35,0),MATCH(LMP_BY_NODE!$A42,DA_LMP_Basis!$C$23:$AF$23,0)))</f>
        <v>57.524433646782775</v>
      </c>
      <c r="DZ42" s="30">
        <f>ENERGY_PRICING!EB$20*(1+INDEX(DA_LMP_Basis!$C$23:$AF$35,MATCH(LMP_BY_NODE!DZ$1,DA_LMP_Basis!$C$23:$C$35,0),MATCH(LMP_BY_NODE!$A42,DA_LMP_Basis!$C$23:$AF$23,0)))</f>
        <v>57.867125423268597</v>
      </c>
      <c r="EA42" s="30">
        <f>ENERGY_PRICING!EC$20*(1+INDEX(DA_LMP_Basis!$C$23:$AF$35,MATCH(LMP_BY_NODE!EA$1,DA_LMP_Basis!$C$23:$C$35,0),MATCH(LMP_BY_NODE!$A42,DA_LMP_Basis!$C$23:$AF$23,0)))</f>
        <v>45.737944275199553</v>
      </c>
      <c r="EB42" s="30">
        <f>ENERGY_PRICING!ED$20*(1+INDEX(DA_LMP_Basis!$C$23:$AF$35,MATCH(LMP_BY_NODE!EB$1,DA_LMP_Basis!$C$23:$C$35,0),MATCH(LMP_BY_NODE!$A42,DA_LMP_Basis!$C$23:$AF$23,0)))</f>
        <v>44.7065505377671</v>
      </c>
      <c r="EC42" s="30">
        <f>ENERGY_PRICING!EE$20*(1+INDEX(DA_LMP_Basis!$C$23:$AF$35,MATCH(LMP_BY_NODE!EC$1,DA_LMP_Basis!$C$23:$C$35,0),MATCH(LMP_BY_NODE!$A42,DA_LMP_Basis!$C$23:$AF$23,0)))</f>
        <v>68.075977593910324</v>
      </c>
      <c r="ED42" s="30">
        <f>ENERGY_PRICING!EF$20*(1+INDEX(DA_LMP_Basis!$C$23:$AF$35,MATCH(LMP_BY_NODE!ED$1,DA_LMP_Basis!$C$23:$C$35,0),MATCH(LMP_BY_NODE!$A42,DA_LMP_Basis!$C$23:$AF$23,0)))</f>
        <v>108.0970206064584</v>
      </c>
      <c r="EE42" s="30">
        <f>ENERGY_PRICING!EG$20*(1+INDEX(DA_LMP_Basis!$C$23:$AF$35,MATCH(LMP_BY_NODE!EE$1,DA_LMP_Basis!$C$23:$C$35,0),MATCH(LMP_BY_NODE!$A42,DA_LMP_Basis!$C$23:$AF$23,0)))</f>
        <v>198.56027166966385</v>
      </c>
      <c r="EF42" s="30">
        <f>ENERGY_PRICING!EH$20*(1+INDEX(DA_LMP_Basis!$C$23:$AF$35,MATCH(LMP_BY_NODE!EF$1,DA_LMP_Basis!$C$23:$C$35,0),MATCH(LMP_BY_NODE!$A42,DA_LMP_Basis!$C$23:$AF$23,0)))</f>
        <v>172.68984360408851</v>
      </c>
      <c r="EG42" s="30">
        <f>ENERGY_PRICING!EI$20*(1+INDEX(DA_LMP_Basis!$C$23:$AF$35,MATCH(LMP_BY_NODE!EG$1,DA_LMP_Basis!$C$23:$C$35,0),MATCH(LMP_BY_NODE!$A42,DA_LMP_Basis!$C$23:$AF$23,0)))</f>
        <v>103.01744382935357</v>
      </c>
      <c r="EH42" s="30">
        <f>ENERGY_PRICING!EJ$20*(1+INDEX(DA_LMP_Basis!$C$23:$AF$35,MATCH(LMP_BY_NODE!EH$1,DA_LMP_Basis!$C$23:$C$35,0),MATCH(LMP_BY_NODE!$A42,DA_LMP_Basis!$C$23:$AF$23,0)))</f>
        <v>67.191631358857606</v>
      </c>
      <c r="EI42" s="30">
        <f>ENERGY_PRICING!EK$20*(1+INDEX(DA_LMP_Basis!$C$23:$AF$35,MATCH(LMP_BY_NODE!EI$1,DA_LMP_Basis!$C$23:$C$35,0),MATCH(LMP_BY_NODE!$A42,DA_LMP_Basis!$C$23:$AF$23,0)))</f>
        <v>45.805493394408344</v>
      </c>
      <c r="EJ42" s="30">
        <f>ENERGY_PRICING!EL$20*(1+INDEX(DA_LMP_Basis!$C$23:$AF$35,MATCH(LMP_BY_NODE!EJ$1,DA_LMP_Basis!$C$23:$C$35,0),MATCH(LMP_BY_NODE!$A42,DA_LMP_Basis!$C$23:$AF$23,0)))</f>
        <v>45.844089468243077</v>
      </c>
      <c r="EK42" s="30">
        <f>ENERGY_PRICING!EM$20*(1+INDEX(DA_LMP_Basis!$C$23:$AF$35,MATCH(LMP_BY_NODE!EK$1,DA_LMP_Basis!$C$23:$C$35,0),MATCH(LMP_BY_NODE!$A42,DA_LMP_Basis!$C$23:$AF$23,0)))</f>
        <v>59.783209704520232</v>
      </c>
      <c r="EL42" s="30">
        <f>ENERGY_PRICING!EN$20*(1+INDEX(DA_LMP_Basis!$C$23:$AF$35,MATCH(LMP_BY_NODE!EL$1,DA_LMP_Basis!$C$23:$C$35,0),MATCH(LMP_BY_NODE!$A42,DA_LMP_Basis!$C$23:$AF$23,0)))</f>
        <v>60.139357745254777</v>
      </c>
      <c r="EM42" s="30">
        <f>ENERGY_PRICING!EO$20*(1+INDEX(DA_LMP_Basis!$C$23:$AF$35,MATCH(LMP_BY_NODE!EM$1,DA_LMP_Basis!$C$23:$C$35,0),MATCH(LMP_BY_NODE!$A42,DA_LMP_Basis!$C$23:$AF$23,0)))</f>
        <v>47.31210130998619</v>
      </c>
      <c r="EN42" s="30">
        <f>ENERGY_PRICING!EP$20*(1+INDEX(DA_LMP_Basis!$C$23:$AF$35,MATCH(LMP_BY_NODE!EN$1,DA_LMP_Basis!$C$23:$C$35,0),MATCH(LMP_BY_NODE!$A42,DA_LMP_Basis!$C$23:$AF$23,0)))</f>
        <v>46.24521022493257</v>
      </c>
      <c r="EO42" s="30">
        <f>ENERGY_PRICING!EQ$20*(1+INDEX(DA_LMP_Basis!$C$23:$AF$35,MATCH(LMP_BY_NODE!EO$1,DA_LMP_Basis!$C$23:$C$35,0),MATCH(LMP_BY_NODE!$A42,DA_LMP_Basis!$C$23:$AF$23,0)))</f>
        <v>68.929151718835641</v>
      </c>
      <c r="EP42" s="30">
        <f>ENERGY_PRICING!ER$20*(1+INDEX(DA_LMP_Basis!$C$23:$AF$35,MATCH(LMP_BY_NODE!EP$1,DA_LMP_Basis!$C$23:$C$35,0),MATCH(LMP_BY_NODE!$A42,DA_LMP_Basis!$C$23:$AF$23,0)))</f>
        <v>109.31416383805312</v>
      </c>
      <c r="EQ42" s="30">
        <f>ENERGY_PRICING!ES$20*(1+INDEX(DA_LMP_Basis!$C$23:$AF$35,MATCH(LMP_BY_NODE!EQ$1,DA_LMP_Basis!$C$23:$C$35,0),MATCH(LMP_BY_NODE!$A42,DA_LMP_Basis!$C$23:$AF$23,0)))</f>
        <v>200.68497076656817</v>
      </c>
      <c r="ER42" s="30">
        <f>ENERGY_PRICING!ET$20*(1+INDEX(DA_LMP_Basis!$C$23:$AF$35,MATCH(LMP_BY_NODE!ER$1,DA_LMP_Basis!$C$23:$C$35,0),MATCH(LMP_BY_NODE!$A42,DA_LMP_Basis!$C$23:$AF$23,0)))</f>
        <v>174.57840077389125</v>
      </c>
      <c r="ES42" s="30">
        <f>ENERGY_PRICING!EU$20*(1+INDEX(DA_LMP_Basis!$C$23:$AF$35,MATCH(LMP_BY_NODE!ES$1,DA_LMP_Basis!$C$23:$C$35,0),MATCH(LMP_BY_NODE!$A42,DA_LMP_Basis!$C$23:$AF$23,0)))</f>
        <v>105.27610099826617</v>
      </c>
      <c r="ET42" s="30">
        <f>ENERGY_PRICING!EV$20*(1+INDEX(DA_LMP_Basis!$C$23:$AF$35,MATCH(LMP_BY_NODE!ET$1,DA_LMP_Basis!$C$23:$C$35,0),MATCH(LMP_BY_NODE!$A42,DA_LMP_Basis!$C$23:$AF$23,0)))</f>
        <v>70.750039396959522</v>
      </c>
      <c r="EU42" s="30">
        <f>ENERGY_PRICING!EW$20*(1+INDEX(DA_LMP_Basis!$C$23:$AF$35,MATCH(LMP_BY_NODE!EU$1,DA_LMP_Basis!$C$23:$C$35,0),MATCH(LMP_BY_NODE!$A42,DA_LMP_Basis!$C$23:$AF$23,0)))</f>
        <v>48.422112832550184</v>
      </c>
      <c r="EV42" s="30">
        <f>ENERGY_PRICING!EX$20*(1+INDEX(DA_LMP_Basis!$C$23:$AF$35,MATCH(LMP_BY_NODE!EV$1,DA_LMP_Basis!$C$23:$C$35,0),MATCH(LMP_BY_NODE!$A42,DA_LMP_Basis!$C$23:$AF$23,0)))</f>
        <v>48.581744442013722</v>
      </c>
      <c r="EW42" s="30">
        <f>ENERGY_PRICING!EY$20*(1+INDEX(DA_LMP_Basis!$C$23:$AF$35,MATCH(LMP_BY_NODE!EW$1,DA_LMP_Basis!$C$23:$C$35,0),MATCH(LMP_BY_NODE!$A42,DA_LMP_Basis!$C$23:$AF$23,0)))</f>
        <v>63.338521712543709</v>
      </c>
      <c r="EX42" s="30">
        <f>ENERGY_PRICING!EZ$20*(1+INDEX(DA_LMP_Basis!$C$23:$AF$35,MATCH(LMP_BY_NODE!EX$1,DA_LMP_Basis!$C$23:$C$35,0),MATCH(LMP_BY_NODE!$A42,DA_LMP_Basis!$C$23:$AF$23,0)))</f>
        <v>63.715849904228939</v>
      </c>
      <c r="EY42" s="30">
        <f>ENERGY_PRICING!FA$20*(1+INDEX(DA_LMP_Basis!$C$23:$AF$35,MATCH(LMP_BY_NODE!EY$1,DA_LMP_Basis!$C$23:$C$35,0),MATCH(LMP_BY_NODE!$A42,DA_LMP_Basis!$C$23:$AF$23,0)))</f>
        <v>49.789823432602255</v>
      </c>
      <c r="EZ42" s="30">
        <f>ENERGY_PRICING!FB$20*(1+INDEX(DA_LMP_Basis!$C$23:$AF$35,MATCH(LMP_BY_NODE!EZ$1,DA_LMP_Basis!$C$23:$C$35,0),MATCH(LMP_BY_NODE!$A42,DA_LMP_Basis!$C$23:$AF$23,0)))</f>
        <v>48.667059546073617</v>
      </c>
      <c r="FA42" s="30">
        <f>ENERGY_PRICING!FC$20*(1+INDEX(DA_LMP_Basis!$C$23:$AF$35,MATCH(LMP_BY_NODE!FA$1,DA_LMP_Basis!$C$23:$C$35,0),MATCH(LMP_BY_NODE!$A42,DA_LMP_Basis!$C$23:$AF$23,0)))</f>
        <v>70.272047222305943</v>
      </c>
      <c r="FB42" s="30">
        <f>ENERGY_PRICING!FD$20*(1+INDEX(DA_LMP_Basis!$C$23:$AF$35,MATCH(LMP_BY_NODE!FB$1,DA_LMP_Basis!$C$23:$C$35,0),MATCH(LMP_BY_NODE!$A42,DA_LMP_Basis!$C$23:$AF$23,0)))</f>
        <v>111.22994647261311</v>
      </c>
      <c r="FC42" s="30">
        <f>ENERGY_PRICING!FE$20*(1+INDEX(DA_LMP_Basis!$C$23:$AF$35,MATCH(LMP_BY_NODE!FC$1,DA_LMP_Basis!$C$23:$C$35,0),MATCH(LMP_BY_NODE!$A42,DA_LMP_Basis!$C$23:$AF$23,0)))</f>
        <v>202.22833074027713</v>
      </c>
      <c r="FD42" s="30">
        <f>ENERGY_PRICING!FF$20*(1+INDEX(DA_LMP_Basis!$C$23:$AF$35,MATCH(LMP_BY_NODE!FD$1,DA_LMP_Basis!$C$23:$C$35,0),MATCH(LMP_BY_NODE!$A42,DA_LMP_Basis!$C$23:$AF$23,0)))</f>
        <v>175.9502296357669</v>
      </c>
      <c r="FE42" s="30">
        <f>ENERGY_PRICING!FG$20*(1+INDEX(DA_LMP_Basis!$C$23:$AF$35,MATCH(LMP_BY_NODE!FE$1,DA_LMP_Basis!$C$23:$C$35,0),MATCH(LMP_BY_NODE!$A42,DA_LMP_Basis!$C$23:$AF$23,0)))</f>
        <v>106.91676676308407</v>
      </c>
      <c r="FF42" s="30">
        <f>ENERGY_PRICING!FH$20*(1+INDEX(DA_LMP_Basis!$C$23:$AF$35,MATCH(LMP_BY_NODE!FF$1,DA_LMP_Basis!$C$23:$C$35,0),MATCH(LMP_BY_NODE!$A42,DA_LMP_Basis!$C$23:$AF$23,0)))</f>
        <v>73.334831071287553</v>
      </c>
      <c r="FG42" s="30">
        <f>ENERGY_PRICING!FI$20*(1+INDEX(DA_LMP_Basis!$C$23:$AF$35,MATCH(LMP_BY_NODE!FG$1,DA_LMP_Basis!$C$23:$C$35,0),MATCH(LMP_BY_NODE!$A42,DA_LMP_Basis!$C$23:$AF$23,0)))</f>
        <v>50.322798775863646</v>
      </c>
      <c r="FH42" s="30">
        <f>ENERGY_PRICING!FJ$20*(1+INDEX(DA_LMP_Basis!$C$23:$AF$35,MATCH(LMP_BY_NODE!FH$1,DA_LMP_Basis!$C$23:$C$35,0),MATCH(LMP_BY_NODE!$A42,DA_LMP_Basis!$C$23:$AF$23,0)))</f>
        <v>50.570349376471889</v>
      </c>
      <c r="FI42" s="30">
        <f>ENERGY_PRICING!FK$20*(1+INDEX(DA_LMP_Basis!$C$23:$AF$35,MATCH(LMP_BY_NODE!FI$1,DA_LMP_Basis!$C$23:$C$35,0),MATCH(LMP_BY_NODE!$A42,DA_LMP_Basis!$C$23:$AF$23,0)))</f>
        <v>65.921064461879283</v>
      </c>
      <c r="FJ42" s="30">
        <f>ENERGY_PRICING!FL$20*(1+INDEX(DA_LMP_Basis!$C$23:$AF$35,MATCH(LMP_BY_NODE!FJ$1,DA_LMP_Basis!$C$23:$C$35,0),MATCH(LMP_BY_NODE!$A42,DA_LMP_Basis!$C$23:$AF$23,0)))</f>
        <v>66.313777701387053</v>
      </c>
      <c r="FK42" s="30">
        <f>ENERGY_PRICING!FM$20*(1+INDEX(DA_LMP_Basis!$C$23:$AF$35,MATCH(LMP_BY_NODE!FK$1,DA_LMP_Basis!$C$23:$C$35,0),MATCH(LMP_BY_NODE!$A42,DA_LMP_Basis!$C$23:$AF$23,0)))</f>
        <v>51.589615768180657</v>
      </c>
      <c r="FL42" s="30">
        <f>ENERGY_PRICING!FN$20*(1+INDEX(DA_LMP_Basis!$C$23:$AF$35,MATCH(LMP_BY_NODE!FL$1,DA_LMP_Basis!$C$23:$C$35,0),MATCH(LMP_BY_NODE!$A42,DA_LMP_Basis!$C$23:$AF$23,0)))</f>
        <v>50.42626644273448</v>
      </c>
      <c r="FM42" s="30">
        <f>ENERGY_PRICING!FO$20*(1+INDEX(DA_LMP_Basis!$C$23:$AF$35,MATCH(LMP_BY_NODE!FM$1,DA_LMP_Basis!$C$23:$C$35,0),MATCH(LMP_BY_NODE!$A42,DA_LMP_Basis!$C$23:$AF$23,0)))</f>
        <v>71.247512958583357</v>
      </c>
      <c r="FN42" s="30">
        <f>ENERGY_PRICING!FP$20*(1+INDEX(DA_LMP_Basis!$C$23:$AF$35,MATCH(LMP_BY_NODE!FN$1,DA_LMP_Basis!$C$23:$C$35,0),MATCH(LMP_BY_NODE!$A42,DA_LMP_Basis!$C$23:$AF$23,0)))</f>
        <v>112.62155163722888</v>
      </c>
      <c r="FO42" s="30">
        <f>ENERGY_PRICING!FQ$20*(1+INDEX(DA_LMP_Basis!$C$23:$AF$35,MATCH(LMP_BY_NODE!FO$1,DA_LMP_Basis!$C$23:$C$35,0),MATCH(LMP_BY_NODE!$A42,DA_LMP_Basis!$C$23:$AF$23,0)))</f>
        <v>202.53420213140089</v>
      </c>
      <c r="FP42" s="30">
        <f>ENERGY_PRICING!FR$20*(1+INDEX(DA_LMP_Basis!$C$23:$AF$35,MATCH(LMP_BY_NODE!FP$1,DA_LMP_Basis!$C$23:$C$35,0),MATCH(LMP_BY_NODE!$A42,DA_LMP_Basis!$C$23:$AF$23,0)))</f>
        <v>176.22210606739245</v>
      </c>
      <c r="FQ42" s="30">
        <f>ENERGY_PRICING!FS$20*(1+INDEX(DA_LMP_Basis!$C$23:$AF$35,MATCH(LMP_BY_NODE!FQ$1,DA_LMP_Basis!$C$23:$C$35,0),MATCH(LMP_BY_NODE!$A42,DA_LMP_Basis!$C$23:$AF$23,0)))</f>
        <v>107.24192273991561</v>
      </c>
      <c r="FR42" s="30">
        <f>ENERGY_PRICING!FT$20*(1+INDEX(DA_LMP_Basis!$C$23:$AF$35,MATCH(LMP_BY_NODE!FR$1,DA_LMP_Basis!$C$23:$C$35,0),MATCH(LMP_BY_NODE!$A42,DA_LMP_Basis!$C$23:$AF$23,0)))</f>
        <v>73.847099005314618</v>
      </c>
      <c r="FS42" s="30">
        <f>ENERGY_PRICING!FU$20*(1+INDEX(DA_LMP_Basis!$C$23:$AF$35,MATCH(LMP_BY_NODE!FS$1,DA_LMP_Basis!$C$23:$C$35,0),MATCH(LMP_BY_NODE!$A42,DA_LMP_Basis!$C$23:$AF$23,0)))</f>
        <v>50.699486951969199</v>
      </c>
      <c r="FT42" s="30">
        <f>ENERGY_PRICING!FV$20*(1+INDEX(DA_LMP_Basis!$C$23:$AF$35,MATCH(LMP_BY_NODE!FT$1,DA_LMP_Basis!$C$23:$C$35,0),MATCH(LMP_BY_NODE!$A42,DA_LMP_Basis!$C$23:$AF$23,0)))</f>
        <v>50.964461811717079</v>
      </c>
      <c r="FU42" s="30">
        <f>ENERGY_PRICING!FW$20*(1+INDEX(DA_LMP_Basis!$C$23:$AF$35,MATCH(LMP_BY_NODE!FU$1,DA_LMP_Basis!$C$23:$C$35,0),MATCH(LMP_BY_NODE!$A42,DA_LMP_Basis!$C$23:$AF$23,0)))</f>
        <v>66.43288669184011</v>
      </c>
      <c r="FV42" s="30">
        <f>ENERGY_PRICING!FX$20*(1+INDEX(DA_LMP_Basis!$C$23:$AF$35,MATCH(LMP_BY_NODE!FV$1,DA_LMP_Basis!$C$23:$C$35,0),MATCH(LMP_BY_NODE!$A42,DA_LMP_Basis!$C$23:$AF$23,0)))</f>
        <v>66.828649022979221</v>
      </c>
      <c r="FW42" s="30">
        <f>ENERGY_PRICING!FY$20*(1+INDEX(DA_LMP_Basis!$C$23:$AF$35,MATCH(LMP_BY_NODE!FW$1,DA_LMP_Basis!$C$23:$C$35,0),MATCH(LMP_BY_NODE!$A42,DA_LMP_Basis!$C$23:$AF$23,0)))</f>
        <v>51.946308305757853</v>
      </c>
      <c r="FX42" s="30">
        <f>ENERGY_PRICING!FZ$20*(1+INDEX(DA_LMP_Basis!$C$23:$AF$35,MATCH(LMP_BY_NODE!FX$1,DA_LMP_Basis!$C$23:$C$35,0),MATCH(LMP_BY_NODE!$A42,DA_LMP_Basis!$C$23:$AF$23,0)))</f>
        <v>50.774915539460196</v>
      </c>
      <c r="FY42" s="30">
        <f>ENERGY_PRICING!GA$20*(1+INDEX(DA_LMP_Basis!$C$23:$AF$35,MATCH(LMP_BY_NODE!FY$1,DA_LMP_Basis!$C$23:$C$35,0),MATCH(LMP_BY_NODE!$A42,DA_LMP_Basis!$C$23:$AF$23,0)))</f>
        <v>71.440836011423542</v>
      </c>
      <c r="FZ42" s="30">
        <f>ENERGY_PRICING!GB$20*(1+INDEX(DA_LMP_Basis!$C$23:$AF$35,MATCH(LMP_BY_NODE!FZ$1,DA_LMP_Basis!$C$23:$C$35,0),MATCH(LMP_BY_NODE!$A42,DA_LMP_Basis!$C$23:$AF$23,0)))</f>
        <v>112.89734744303375</v>
      </c>
      <c r="GA42" s="30">
        <f>ENERGY_PRICING!GC$20*(1+INDEX(DA_LMP_Basis!$C$23:$AF$35,MATCH(LMP_BY_NODE!GA$1,DA_LMP_Basis!$C$23:$C$35,0),MATCH(LMP_BY_NODE!$A42,DA_LMP_Basis!$C$23:$AF$23,0)))</f>
        <v>203.48297414566699</v>
      </c>
      <c r="GB42" s="30">
        <f>ENERGY_PRICING!GD$20*(1+INDEX(DA_LMP_Basis!$C$23:$AF$35,MATCH(LMP_BY_NODE!GB$1,DA_LMP_Basis!$C$23:$C$35,0),MATCH(LMP_BY_NODE!$A42,DA_LMP_Basis!$C$23:$AF$23,0)))</f>
        <v>177.06543027864714</v>
      </c>
      <c r="GC42" s="30">
        <f>ENERGY_PRICING!GE$20*(1+INDEX(DA_LMP_Basis!$C$23:$AF$35,MATCH(LMP_BY_NODE!GC$1,DA_LMP_Basis!$C$23:$C$35,0),MATCH(LMP_BY_NODE!$A42,DA_LMP_Basis!$C$23:$AF$23,0)))</f>
        <v>108.25051295149331</v>
      </c>
      <c r="GD42" s="30">
        <f>ENERGY_PRICING!GF$20*(1+INDEX(DA_LMP_Basis!$C$23:$AF$35,MATCH(LMP_BY_NODE!GD$1,DA_LMP_Basis!$C$23:$C$35,0),MATCH(LMP_BY_NODE!$A42,DA_LMP_Basis!$C$23:$AF$23,0)))</f>
        <v>75.436085401933994</v>
      </c>
      <c r="GE42" s="30">
        <f>ENERGY_PRICING!GG$20*(1+INDEX(DA_LMP_Basis!$C$23:$AF$35,MATCH(LMP_BY_NODE!GE$1,DA_LMP_Basis!$C$23:$C$35,0),MATCH(LMP_BY_NODE!$A42,DA_LMP_Basis!$C$23:$AF$23,0)))</f>
        <v>51.867923131243074</v>
      </c>
      <c r="GF42" s="30">
        <f>ENERGY_PRICING!GH$20*(1+INDEX(DA_LMP_Basis!$C$23:$AF$35,MATCH(LMP_BY_NODE!GF$1,DA_LMP_Basis!$C$23:$C$35,0),MATCH(LMP_BY_NODE!$A42,DA_LMP_Basis!$C$23:$AF$23,0)))</f>
        <v>52.186945704901888</v>
      </c>
      <c r="GG42" s="30">
        <f>ENERGY_PRICING!GI$20*(1+INDEX(DA_LMP_Basis!$C$23:$AF$35,MATCH(LMP_BY_NODE!GG$1,DA_LMP_Basis!$C$23:$C$35,0),MATCH(LMP_BY_NODE!$A42,DA_LMP_Basis!$C$23:$AF$23,0)))</f>
        <v>68.020490574249337</v>
      </c>
      <c r="GH42" s="30">
        <f>ENERGY_PRICING!GJ$20*(1+INDEX(DA_LMP_Basis!$C$23:$AF$35,MATCH(LMP_BY_NODE!GH$1,DA_LMP_Basis!$C$23:$C$35,0),MATCH(LMP_BY_NODE!$A42,DA_LMP_Basis!$C$23:$AF$23,0)))</f>
        <v>68.425710778509966</v>
      </c>
      <c r="GI42" s="30">
        <f>ENERGY_PRICING!GK$20*(1+INDEX(DA_LMP_Basis!$C$23:$AF$35,MATCH(LMP_BY_NODE!GI$1,DA_LMP_Basis!$C$23:$C$35,0),MATCH(LMP_BY_NODE!$A42,DA_LMP_Basis!$C$23:$AF$23,0)))</f>
        <v>53.052720697277714</v>
      </c>
      <c r="GJ42" s="30">
        <f>ENERGY_PRICING!GL$20*(1+INDEX(DA_LMP_Basis!$C$23:$AF$35,MATCH(LMP_BY_NODE!GJ$1,DA_LMP_Basis!$C$23:$C$35,0),MATCH(LMP_BY_NODE!$A42,DA_LMP_Basis!$C$23:$AF$23,0)))</f>
        <v>51.856378256706002</v>
      </c>
      <c r="GK42" s="30">
        <f>ENERGY_PRICING!GM$20*(1+INDEX(DA_LMP_Basis!$C$23:$AF$35,MATCH(LMP_BY_NODE!GK$1,DA_LMP_Basis!$C$23:$C$35,0),MATCH(LMP_BY_NODE!$A42,DA_LMP_Basis!$C$23:$AF$23,0)))</f>
        <v>72.040498181766949</v>
      </c>
      <c r="GL42" s="30">
        <f>ENERGY_PRICING!GN$20*(1+INDEX(DA_LMP_Basis!$C$23:$AF$35,MATCH(LMP_BY_NODE!GL$1,DA_LMP_Basis!$C$23:$C$35,0),MATCH(LMP_BY_NODE!$A42,DA_LMP_Basis!$C$23:$AF$23,0)))</f>
        <v>113.75282902710168</v>
      </c>
      <c r="GM42" s="30">
        <f>ENERGY_PRICING!GO$20*(1+INDEX(DA_LMP_Basis!$C$23:$AF$35,MATCH(LMP_BY_NODE!GM$1,DA_LMP_Basis!$C$23:$C$35,0),MATCH(LMP_BY_NODE!$A42,DA_LMP_Basis!$C$23:$AF$23,0)))</f>
        <v>204.8177746988209</v>
      </c>
      <c r="GN42" s="30">
        <f>ENERGY_PRICING!GP$20*(1+INDEX(DA_LMP_Basis!$C$23:$AF$35,MATCH(LMP_BY_NODE!GN$1,DA_LMP_Basis!$C$23:$C$35,0),MATCH(LMP_BY_NODE!$A42,DA_LMP_Basis!$C$23:$AF$23,0)))</f>
        <v>178.25187929563415</v>
      </c>
      <c r="GO42" s="30">
        <f>ENERGY_PRICING!GQ$20*(1+INDEX(DA_LMP_Basis!$C$23:$AF$35,MATCH(LMP_BY_NODE!GO$1,DA_LMP_Basis!$C$23:$C$35,0),MATCH(LMP_BY_NODE!$A42,DA_LMP_Basis!$C$23:$AF$23,0)))</f>
        <v>109.66947003715413</v>
      </c>
      <c r="GP42" s="30">
        <f>ENERGY_PRICING!GR$20*(1+INDEX(DA_LMP_Basis!$C$23:$AF$35,MATCH(LMP_BY_NODE!GP$1,DA_LMP_Basis!$C$23:$C$35,0),MATCH(LMP_BY_NODE!$A42,DA_LMP_Basis!$C$23:$AF$23,0)))</f>
        <v>77.671585489699879</v>
      </c>
      <c r="GQ42" s="30">
        <f>ENERGY_PRICING!GS$20*(1+INDEX(DA_LMP_Basis!$C$23:$AF$35,MATCH(LMP_BY_NODE!GQ$1,DA_LMP_Basis!$C$23:$C$35,0),MATCH(LMP_BY_NODE!$A42,DA_LMP_Basis!$C$23:$AF$23,0)))</f>
        <v>53.511762994738937</v>
      </c>
      <c r="GR42" s="30">
        <f>ENERGY_PRICING!GT$20*(1+INDEX(DA_LMP_Basis!$C$23:$AF$35,MATCH(LMP_BY_NODE!GR$1,DA_LMP_Basis!$C$23:$C$35,0),MATCH(LMP_BY_NODE!$A42,DA_LMP_Basis!$C$23:$AF$23,0)))</f>
        <v>53.90682377076908</v>
      </c>
      <c r="GS42" s="30">
        <f>ENERGY_PRICING!GU$20*(1+INDEX(DA_LMP_Basis!$C$23:$AF$35,MATCH(LMP_BY_NODE!GS$1,DA_LMP_Basis!$C$23:$C$35,0),MATCH(LMP_BY_NODE!$A42,DA_LMP_Basis!$C$23:$AF$23,0)))</f>
        <v>70.254045641815779</v>
      </c>
      <c r="GT42" s="30">
        <f>ENERGY_PRICING!GV$20*(1+INDEX(DA_LMP_Basis!$C$23:$AF$35,MATCH(LMP_BY_NODE!GT$1,DA_LMP_Basis!$C$23:$C$35,0),MATCH(LMP_BY_NODE!$A42,DA_LMP_Basis!$C$23:$AF$23,0)))</f>
        <v>70.672571860676797</v>
      </c>
      <c r="GU42" s="30">
        <f>ENERGY_PRICING!GW$20*(1+INDEX(DA_LMP_Basis!$C$23:$AF$35,MATCH(LMP_BY_NODE!GU$1,DA_LMP_Basis!$C$23:$C$35,0),MATCH(LMP_BY_NODE!$A42,DA_LMP_Basis!$C$23:$AF$23,0)))</f>
        <v>54.609301045360056</v>
      </c>
      <c r="GV42" s="30">
        <f>ENERGY_PRICING!GX$20*(1+INDEX(DA_LMP_Basis!$C$23:$AF$35,MATCH(LMP_BY_NODE!GV$1,DA_LMP_Basis!$C$23:$C$35,0),MATCH(LMP_BY_NODE!$A42,DA_LMP_Basis!$C$23:$AF$23,0)))</f>
        <v>53.377857612641364</v>
      </c>
      <c r="GW42" s="30">
        <f>ENERGY_PRICING!GY$20*(1+INDEX(DA_LMP_Basis!$C$23:$AF$35,MATCH(LMP_BY_NODE!GW$1,DA_LMP_Basis!$C$23:$C$35,0),MATCH(LMP_BY_NODE!$A42,DA_LMP_Basis!$C$23:$AF$23,0)))</f>
        <v>72.884145954513542</v>
      </c>
      <c r="GX42" s="30">
        <f>ENERGY_PRICING!GZ$20*(1+INDEX(DA_LMP_Basis!$C$23:$AF$35,MATCH(LMP_BY_NODE!GX$1,DA_LMP_Basis!$C$23:$C$35,0),MATCH(LMP_BY_NODE!$A42,DA_LMP_Basis!$C$23:$AF$23,0)))</f>
        <v>114.95638190857048</v>
      </c>
      <c r="GY42" s="30">
        <f>ENERGY_PRICING!HA$20*(1+INDEX(DA_LMP_Basis!$C$23:$AF$35,MATCH(LMP_BY_NODE!GY$1,DA_LMP_Basis!$C$23:$C$35,0),MATCH(LMP_BY_NODE!$A42,DA_LMP_Basis!$C$23:$AF$23,0)))</f>
        <v>206.66938117363512</v>
      </c>
      <c r="GZ42" s="30">
        <f>ENERGY_PRICING!HB$20*(1+INDEX(DA_LMP_Basis!$C$23:$AF$35,MATCH(LMP_BY_NODE!GZ$1,DA_LMP_Basis!$C$23:$C$35,0),MATCH(LMP_BY_NODE!$A42,DA_LMP_Basis!$C$23:$AF$23,0)))</f>
        <v>179.89769572618584</v>
      </c>
      <c r="HA42" s="30">
        <f>ENERGY_PRICING!HC$20*(1+INDEX(DA_LMP_Basis!$C$23:$AF$35,MATCH(LMP_BY_NODE!HA$1,DA_LMP_Basis!$C$23:$C$35,0),MATCH(LMP_BY_NODE!$A42,DA_LMP_Basis!$C$23:$AF$23,0)))</f>
        <v>111.63781663476763</v>
      </c>
      <c r="HB42" s="30">
        <f>ENERGY_PRICING!HD$20*(1+INDEX(DA_LMP_Basis!$C$23:$AF$35,MATCH(LMP_BY_NODE!HB$1,DA_LMP_Basis!$C$23:$C$35,0),MATCH(LMP_BY_NODE!$A42,DA_LMP_Basis!$C$23:$AF$23,0)))</f>
        <v>80.772622889762928</v>
      </c>
      <c r="HC42" s="30">
        <f>ENERGY_PRICING!HE$20*(1+INDEX(DA_LMP_Basis!$C$23:$AF$35,MATCH(LMP_BY_NODE!HC$1,DA_LMP_Basis!$C$23:$C$35,0),MATCH(LMP_BY_NODE!$A42,DA_LMP_Basis!$C$23:$AF$23,0)))</f>
        <v>55.792062120788003</v>
      </c>
      <c r="HD42" s="30">
        <f>ENERGY_PRICING!HF$20*(1+INDEX(DA_LMP_Basis!$C$23:$AF$35,MATCH(LMP_BY_NODE!HD$1,DA_LMP_Basis!$C$23:$C$35,0),MATCH(LMP_BY_NODE!$A42,DA_LMP_Basis!$C$23:$AF$23,0)))</f>
        <v>56.292601447535951</v>
      </c>
      <c r="HE42" s="30">
        <f>ENERGY_PRICING!HG$20*(1+INDEX(DA_LMP_Basis!$C$23:$AF$35,MATCH(LMP_BY_NODE!HE$1,DA_LMP_Basis!$C$23:$C$35,0),MATCH(LMP_BY_NODE!$A42,DA_LMP_Basis!$C$23:$AF$23,0)))</f>
        <v>73.352384951900873</v>
      </c>
      <c r="HF42" s="30">
        <f>ENERGY_PRICING!HH$20*(1+INDEX(DA_LMP_Basis!$C$23:$AF$35,MATCH(LMP_BY_NODE!HF$1,DA_LMP_Basis!$C$23:$C$35,0),MATCH(LMP_BY_NODE!$A42,DA_LMP_Basis!$C$23:$AF$23,0)))</f>
        <v>73.789368986598006</v>
      </c>
      <c r="HG42" s="30">
        <f>ENERGY_PRICING!HI$20*(1+INDEX(DA_LMP_Basis!$C$23:$AF$35,MATCH(LMP_BY_NODE!HG$1,DA_LMP_Basis!$C$23:$C$35,0),MATCH(LMP_BY_NODE!$A42,DA_LMP_Basis!$C$23:$AF$23,0)))</f>
        <v>56.768555657794671</v>
      </c>
      <c r="HH42" s="30">
        <f>ENERGY_PRICING!HJ$20*(1+INDEX(DA_LMP_Basis!$C$23:$AF$35,MATCH(LMP_BY_NODE!HH$1,DA_LMP_Basis!$C$23:$C$35,0),MATCH(LMP_BY_NODE!$A42,DA_LMP_Basis!$C$23:$AF$23,0)))</f>
        <v>55.488420887498862</v>
      </c>
      <c r="HI42" s="30">
        <f>ENERGY_PRICING!HK$20*(1+INDEX(DA_LMP_Basis!$C$23:$AF$35,MATCH(LMP_BY_NODE!HI$1,DA_LMP_Basis!$C$23:$C$35,0),MATCH(LMP_BY_NODE!$A42,DA_LMP_Basis!$C$23:$AF$23,0)))</f>
        <v>74.054435908911017</v>
      </c>
      <c r="HJ42" s="30">
        <f>ENERGY_PRICING!HL$20*(1+INDEX(DA_LMP_Basis!$C$23:$AF$35,MATCH(LMP_BY_NODE!HJ$1,DA_LMP_Basis!$C$23:$C$35,0),MATCH(LMP_BY_NODE!$A42,DA_LMP_Basis!$C$23:$AF$23,0)))</f>
        <v>116.62592445022084</v>
      </c>
      <c r="HK42" s="30">
        <f>ENERGY_PRICING!HM$20*(1+INDEX(DA_LMP_Basis!$C$23:$AF$35,MATCH(LMP_BY_NODE!HK$1,DA_LMP_Basis!$C$23:$C$35,0),MATCH(LMP_BY_NODE!$A42,DA_LMP_Basis!$C$23:$AF$23,0)))</f>
        <v>208.41562731941247</v>
      </c>
      <c r="HL42" s="30">
        <f>ENERGY_PRICING!HN$20*(1+INDEX(DA_LMP_Basis!$C$23:$AF$35,MATCH(LMP_BY_NODE!HL$1,DA_LMP_Basis!$C$23:$C$35,0),MATCH(LMP_BY_NODE!$A42,DA_LMP_Basis!$C$23:$AF$23,0)))</f>
        <v>181.4498617169622</v>
      </c>
      <c r="HM42" s="30">
        <f>ENERGY_PRICING!HO$20*(1+INDEX(DA_LMP_Basis!$C$23:$AF$35,MATCH(LMP_BY_NODE!HM$1,DA_LMP_Basis!$C$23:$C$35,0),MATCH(LMP_BY_NODE!$A42,DA_LMP_Basis!$C$23:$AF$23,0)))</f>
        <v>113.49416014316965</v>
      </c>
      <c r="HN42" s="30">
        <f>ENERGY_PRICING!HP$20*(1+INDEX(DA_LMP_Basis!$C$23:$AF$35,MATCH(LMP_BY_NODE!HN$1,DA_LMP_Basis!$C$23:$C$35,0),MATCH(LMP_BY_NODE!$A42,DA_LMP_Basis!$C$23:$AF$23,0)))</f>
        <v>83.697204695578236</v>
      </c>
      <c r="HO42" s="30">
        <f>ENERGY_PRICING!HQ$20*(1+INDEX(DA_LMP_Basis!$C$23:$AF$35,MATCH(LMP_BY_NODE!HO$1,DA_LMP_Basis!$C$23:$C$35,0),MATCH(LMP_BY_NODE!$A42,DA_LMP_Basis!$C$23:$AF$23,0)))</f>
        <v>57.942607398224553</v>
      </c>
      <c r="HP42" s="30">
        <f>ENERGY_PRICING!HR$20*(1+INDEX(DA_LMP_Basis!$C$23:$AF$35,MATCH(LMP_BY_NODE!HP$1,DA_LMP_Basis!$C$23:$C$35,0),MATCH(LMP_BY_NODE!$A42,DA_LMP_Basis!$C$23:$AF$23,0)))</f>
        <v>58.542623322812553</v>
      </c>
      <c r="HQ42" s="30">
        <f>ENERGY_PRICING!HS$20*(1+INDEX(DA_LMP_Basis!$C$23:$AF$35,MATCH(LMP_BY_NODE!HQ$1,DA_LMP_Basis!$C$23:$C$35,0),MATCH(LMP_BY_NODE!$A42,DA_LMP_Basis!$C$23:$AF$23,0)))</f>
        <v>76.27442219477102</v>
      </c>
      <c r="HR42" s="30">
        <f>ENERGY_PRICING!HT$20*(1+INDEX(DA_LMP_Basis!$C$23:$AF$35,MATCH(LMP_BY_NODE!HR$1,DA_LMP_Basis!$C$23:$C$35,0),MATCH(LMP_BY_NODE!$A42,DA_LMP_Basis!$C$23:$AF$23,0)))</f>
        <v>76.728813756500315</v>
      </c>
      <c r="HS42" s="30">
        <f>ENERGY_PRICING!HU$20*(1+INDEX(DA_LMP_Basis!$C$23:$AF$35,MATCH(LMP_BY_NODE!HS$1,DA_LMP_Basis!$C$23:$C$35,0),MATCH(LMP_BY_NODE!$A42,DA_LMP_Basis!$C$23:$AF$23,0)))</f>
        <v>58.804944110742952</v>
      </c>
      <c r="HT42" s="30">
        <f>ENERGY_PRICING!HV$20*(1+INDEX(DA_LMP_Basis!$C$23:$AF$35,MATCH(LMP_BY_NODE!HT$1,DA_LMP_Basis!$C$23:$C$35,0),MATCH(LMP_BY_NODE!$A42,DA_LMP_Basis!$C$23:$AF$23,0)))</f>
        <v>57.478888643077944</v>
      </c>
      <c r="HU42" s="30">
        <f>ENERGY_PRICING!HW$20*(1+INDEX(DA_LMP_Basis!$C$23:$AF$35,MATCH(LMP_BY_NODE!HU$1,DA_LMP_Basis!$C$23:$C$35,0),MATCH(LMP_BY_NODE!$A42,DA_LMP_Basis!$C$23:$AF$23,0)))</f>
        <v>75.158133886913362</v>
      </c>
      <c r="HV42" s="30">
        <f>ENERGY_PRICING!HX$20*(1+INDEX(DA_LMP_Basis!$C$23:$AF$35,MATCH(LMP_BY_NODE!HV$1,DA_LMP_Basis!$C$23:$C$35,0),MATCH(LMP_BY_NODE!$A42,DA_LMP_Basis!$C$23:$AF$23,0)))</f>
        <v>118.20046648613632</v>
      </c>
      <c r="HW42" s="30">
        <f>ENERGY_PRICING!HY$20*(1+INDEX(DA_LMP_Basis!$C$23:$AF$35,MATCH(LMP_BY_NODE!HW$1,DA_LMP_Basis!$C$23:$C$35,0),MATCH(LMP_BY_NODE!$A42,DA_LMP_Basis!$C$23:$AF$23,0)))</f>
        <v>210.19790534694701</v>
      </c>
      <c r="HX42" s="30">
        <f>ENERGY_PRICING!HZ$20*(1+INDEX(DA_LMP_Basis!$C$23:$AF$35,MATCH(LMP_BY_NODE!HX$1,DA_LMP_Basis!$C$23:$C$35,0),MATCH(LMP_BY_NODE!$A42,DA_LMP_Basis!$C$23:$AF$23,0)))</f>
        <v>183.0340549574951</v>
      </c>
      <c r="HY42" s="30">
        <f>ENERGY_PRICING!IA$20*(1+INDEX(DA_LMP_Basis!$C$23:$AF$35,MATCH(LMP_BY_NODE!HY$1,DA_LMP_Basis!$C$23:$C$35,0),MATCH(LMP_BY_NODE!$A42,DA_LMP_Basis!$C$23:$AF$23,0)))</f>
        <v>115.38880727214496</v>
      </c>
      <c r="HZ42" s="30">
        <f>ENERGY_PRICING!IB$20*(1+INDEX(DA_LMP_Basis!$C$23:$AF$35,MATCH(LMP_BY_NODE!HZ$1,DA_LMP_Basis!$C$23:$C$35,0),MATCH(LMP_BY_NODE!$A42,DA_LMP_Basis!$C$23:$AF$23,0)))</f>
        <v>86.682132052375067</v>
      </c>
      <c r="IA42" s="30">
        <f>ENERGY_PRICING!IC$20*(1+INDEX(DA_LMP_Basis!$C$23:$AF$35,MATCH(LMP_BY_NODE!IA$1,DA_LMP_Basis!$C$23:$C$35,0),MATCH(LMP_BY_NODE!$A42,DA_LMP_Basis!$C$23:$AF$23,0)))</f>
        <v>60.137526828375705</v>
      </c>
      <c r="IB42" s="30">
        <f>ENERGY_PRICING!ID$20*(1+INDEX(DA_LMP_Basis!$C$23:$AF$35,MATCH(LMP_BY_NODE!IB$1,DA_LMP_Basis!$C$23:$C$35,0),MATCH(LMP_BY_NODE!$A42,DA_LMP_Basis!$C$23:$AF$23,0)))</f>
        <v>60.839071941739839</v>
      </c>
      <c r="IC42" s="30">
        <f>ENERGY_PRICING!IE$20*(1+INDEX(DA_LMP_Basis!$C$23:$AF$35,MATCH(LMP_BY_NODE!IC$1,DA_LMP_Basis!$C$23:$C$35,0),MATCH(LMP_BY_NODE!$A42,DA_LMP_Basis!$C$23:$AF$23,0)))</f>
        <v>79.256752484345725</v>
      </c>
      <c r="ID42" s="30">
        <f>ENERGY_PRICING!IF$20*(1+INDEX(DA_LMP_Basis!$C$23:$AF$35,MATCH(LMP_BY_NODE!ID$1,DA_LMP_Basis!$C$23:$C$35,0),MATCH(LMP_BY_NODE!$A42,DA_LMP_Basis!$C$23:$AF$23,0)))</f>
        <v>79.728910758412908</v>
      </c>
      <c r="IE42" s="30">
        <f>ENERGY_PRICING!IG$20*(1+INDEX(DA_LMP_Basis!$C$23:$AF$35,MATCH(LMP_BY_NODE!IE$1,DA_LMP_Basis!$C$23:$C$35,0),MATCH(LMP_BY_NODE!$A42,DA_LMP_Basis!$C$23:$AF$23,0)))</f>
        <v>60.883351215028377</v>
      </c>
      <c r="IF42" s="30">
        <f>ENERGY_PRICING!IH$20*(1+INDEX(DA_LMP_Basis!$C$23:$AF$35,MATCH(LMP_BY_NODE!IF$1,DA_LMP_Basis!$C$23:$C$35,0),MATCH(LMP_BY_NODE!$A42,DA_LMP_Basis!$C$23:$AF$23,0)))</f>
        <v>59.510427526564094</v>
      </c>
      <c r="IG42" s="30">
        <f>ENERGY_PRICING!II$20*(1+INDEX(DA_LMP_Basis!$C$23:$AF$35,MATCH(LMP_BY_NODE!IG$1,DA_LMP_Basis!$C$23:$C$35,0),MATCH(LMP_BY_NODE!$A42,DA_LMP_Basis!$C$23:$AF$23,0)))</f>
        <v>76.284605467099553</v>
      </c>
      <c r="IH42" s="30">
        <f>ENERGY_PRICING!IJ$20*(1+INDEX(DA_LMP_Basis!$C$23:$AF$35,MATCH(LMP_BY_NODE!IH$1,DA_LMP_Basis!$C$23:$C$35,0),MATCH(LMP_BY_NODE!$A42,DA_LMP_Basis!$C$23:$AF$23,0)))</f>
        <v>119.80749747705795</v>
      </c>
      <c r="II42" s="30">
        <f>ENERGY_PRICING!IK$20*(1+INDEX(DA_LMP_Basis!$C$23:$AF$35,MATCH(LMP_BY_NODE!II$1,DA_LMP_Basis!$C$23:$C$35,0),MATCH(LMP_BY_NODE!$A42,DA_LMP_Basis!$C$23:$AF$23,0)))</f>
        <v>211.01538218195174</v>
      </c>
      <c r="IJ42" s="30">
        <f>ENERGY_PRICING!IL$20*(1+INDEX(DA_LMP_Basis!$C$23:$AF$35,MATCH(LMP_BY_NODE!IJ$1,DA_LMP_Basis!$C$23:$C$35,0),MATCH(LMP_BY_NODE!$A42,DA_LMP_Basis!$C$23:$AF$23,0)))</f>
        <v>183.76067631302971</v>
      </c>
      <c r="IK42" s="30">
        <f>ENERGY_PRICING!IM$20*(1+INDEX(DA_LMP_Basis!$C$23:$AF$35,MATCH(LMP_BY_NODE!IK$1,DA_LMP_Basis!$C$23:$C$35,0),MATCH(LMP_BY_NODE!$A42,DA_LMP_Basis!$C$23:$AF$23,0)))</f>
        <v>116.25782440332067</v>
      </c>
      <c r="IL42" s="30">
        <f>ENERGY_PRICING!IN$20*(1+INDEX(DA_LMP_Basis!$C$23:$AF$35,MATCH(LMP_BY_NODE!IL$1,DA_LMP_Basis!$C$23:$C$35,0),MATCH(LMP_BY_NODE!$A42,DA_LMP_Basis!$C$23:$AF$23,0)))</f>
        <v>88.051227631547292</v>
      </c>
      <c r="IM42" s="30">
        <f>ENERGY_PRICING!IO$20*(1+INDEX(DA_LMP_Basis!$C$23:$AF$35,MATCH(LMP_BY_NODE!IM$1,DA_LMP_Basis!$C$23:$C$35,0),MATCH(LMP_BY_NODE!$A42,DA_LMP_Basis!$C$23:$AF$23,0)))</f>
        <v>61.144269750147821</v>
      </c>
      <c r="IN42" s="30">
        <f>ENERGY_PRICING!IP$20*(1+INDEX(DA_LMP_Basis!$C$23:$AF$35,MATCH(LMP_BY_NODE!IN$1,DA_LMP_Basis!$C$23:$C$35,0),MATCH(LMP_BY_NODE!$A42,DA_LMP_Basis!$C$23:$AF$23,0)))</f>
        <v>61.892383220759847</v>
      </c>
      <c r="IO42" s="30">
        <f>ENERGY_PRICING!IQ$20*(1+INDEX(DA_LMP_Basis!$C$23:$AF$35,MATCH(LMP_BY_NODE!IO$1,DA_LMP_Basis!$C$23:$C$35,0),MATCH(LMP_BY_NODE!$A42,DA_LMP_Basis!$C$23:$AF$23,0)))</f>
        <v>80.624656867610128</v>
      </c>
      <c r="IP42" s="30">
        <f>ENERGY_PRICING!IR$20*(1+INDEX(DA_LMP_Basis!$C$23:$AF$35,MATCH(LMP_BY_NODE!IP$1,DA_LMP_Basis!$C$23:$C$35,0),MATCH(LMP_BY_NODE!$A42,DA_LMP_Basis!$C$23:$AF$23,0)))</f>
        <v>81.104964193366229</v>
      </c>
      <c r="IQ42" s="30">
        <f>ENERGY_PRICING!IS$20*(1+INDEX(DA_LMP_Basis!$C$23:$AF$35,MATCH(LMP_BY_NODE!IQ$1,DA_LMP_Basis!$C$23:$C$35,0),MATCH(LMP_BY_NODE!$A42,DA_LMP_Basis!$C$23:$AF$23,0)))</f>
        <v>61.836653469342174</v>
      </c>
      <c r="IR42" s="30">
        <f>ENERGY_PRICING!IT$20*(1+INDEX(DA_LMP_Basis!$C$23:$AF$35,MATCH(LMP_BY_NODE!IR$1,DA_LMP_Basis!$C$23:$C$35,0),MATCH(LMP_BY_NODE!$A42,DA_LMP_Basis!$C$23:$AF$23,0)))</f>
        <v>60.442232750555249</v>
      </c>
      <c r="IS42" s="30">
        <f>ENERGY_PRICING!IU$20*(1+INDEX(DA_LMP_Basis!$C$23:$AF$35,MATCH(LMP_BY_NODE!IS$1,DA_LMP_Basis!$C$23:$C$35,0),MATCH(LMP_BY_NODE!$A42,DA_LMP_Basis!$C$23:$AF$23,0)))</f>
        <v>76.801283789935226</v>
      </c>
      <c r="IT42" s="30">
        <f>ENERGY_PRICING!IV$20*(1+INDEX(DA_LMP_Basis!$C$23:$AF$35,MATCH(LMP_BY_NODE!IT$1,DA_LMP_Basis!$C$23:$C$35,0),MATCH(LMP_BY_NODE!$A42,DA_LMP_Basis!$C$23:$AF$23,0)))</f>
        <v>120.5445938155178</v>
      </c>
      <c r="IU42" s="30">
        <f>ENERGY_PRICING!IW$20*(1+INDEX(DA_LMP_Basis!$C$23:$AF$35,MATCH(LMP_BY_NODE!IU$1,DA_LMP_Basis!$C$23:$C$35,0),MATCH(LMP_BY_NODE!$A42,DA_LMP_Basis!$C$23:$AF$23,0)))</f>
        <v>212.16136711979965</v>
      </c>
      <c r="IV42" s="30">
        <f>ENERGY_PRICING!IX$20*(1+INDEX(DA_LMP_Basis!$C$23:$AF$35,MATCH(LMP_BY_NODE!IV$1,DA_LMP_Basis!$C$23:$C$35,0),MATCH(LMP_BY_NODE!$A42,DA_LMP_Basis!$C$23:$AF$23,0)))</f>
        <v>184.77929493719716</v>
      </c>
      <c r="IW42" s="30">
        <f>ENERGY_PRICING!IY$20*(1+INDEX(DA_LMP_Basis!$C$23:$AF$35,MATCH(LMP_BY_NODE!IW$1,DA_LMP_Basis!$C$23:$C$35,0),MATCH(LMP_BY_NODE!$A42,DA_LMP_Basis!$C$23:$AF$23,0)))</f>
        <v>117.47606142290958</v>
      </c>
      <c r="IX42" s="30">
        <f>ENERGY_PRICING!IZ$20*(1+INDEX(DA_LMP_Basis!$C$23:$AF$35,MATCH(LMP_BY_NODE!IX$1,DA_LMP_Basis!$C$23:$C$35,0),MATCH(LMP_BY_NODE!$A42,DA_LMP_Basis!$C$23:$AF$23,0)))</f>
        <v>89.970502704579076</v>
      </c>
      <c r="IY42" s="30">
        <f>ENERGY_PRICING!JA$20*(1+INDEX(DA_LMP_Basis!$C$23:$AF$35,MATCH(LMP_BY_NODE!IY$1,DA_LMP_Basis!$C$23:$C$35,0),MATCH(LMP_BY_NODE!$A42,DA_LMP_Basis!$C$23:$AF$23,0)))</f>
        <v>62.555578517850257</v>
      </c>
      <c r="IZ42" s="30">
        <f>ENERGY_PRICING!JB$20*(1+INDEX(DA_LMP_Basis!$C$23:$AF$35,MATCH(LMP_BY_NODE!IZ$1,DA_LMP_Basis!$C$23:$C$35,0),MATCH(LMP_BY_NODE!$A42,DA_LMP_Basis!$C$23:$AF$23,0)))</f>
        <v>63.368974126990537</v>
      </c>
      <c r="JA42" s="30">
        <f>ENERGY_PRICING!JC$20*(1+INDEX(DA_LMP_Basis!$C$23:$AF$35,MATCH(LMP_BY_NODE!JA$1,DA_LMP_Basis!$C$23:$C$35,0),MATCH(LMP_BY_NODE!$A42,DA_LMP_Basis!$C$23:$AF$23,0)))</f>
        <v>82.542262055319256</v>
      </c>
      <c r="JB42" s="30">
        <f>ENERGY_PRICING!JD$20*(1+INDEX(DA_LMP_Basis!$C$23:$AF$35,MATCH(LMP_BY_NODE!JB$1,DA_LMP_Basis!$C$23:$C$35,0),MATCH(LMP_BY_NODE!$A42,DA_LMP_Basis!$C$23:$AF$23,0)))</f>
        <v>83.033993179394002</v>
      </c>
      <c r="JC42" s="30">
        <f>ENERGY_PRICING!JE$20*(1+INDEX(DA_LMP_Basis!$C$23:$AF$35,MATCH(LMP_BY_NODE!JC$1,DA_LMP_Basis!$C$23:$C$35,0),MATCH(LMP_BY_NODE!$A42,DA_LMP_Basis!$C$23:$AF$23,0)))</f>
        <v>63.173046108105702</v>
      </c>
      <c r="JD42" s="30">
        <f>ENERGY_PRICING!JF$20*(1+INDEX(DA_LMP_Basis!$C$23:$AF$35,MATCH(LMP_BY_NODE!JD$1,DA_LMP_Basis!$C$23:$C$35,0),MATCH(LMP_BY_NODE!$A42,DA_LMP_Basis!$C$23:$AF$23,0)))</f>
        <v>61.748489644911935</v>
      </c>
      <c r="JE42" s="30">
        <f>ENERGY_PRICING!JG$20*(1+INDEX(DA_LMP_Basis!$C$23:$AF$35,MATCH(LMP_BY_NODE!JE$1,DA_LMP_Basis!$C$23:$C$35,0),MATCH(LMP_BY_NODE!$A42,DA_LMP_Basis!$C$23:$AF$23,0)))</f>
        <v>77.525592480197673</v>
      </c>
      <c r="JF42" s="30">
        <f>ENERGY_PRICING!JH$20*(1+INDEX(DA_LMP_Basis!$C$23:$AF$35,MATCH(LMP_BY_NODE!JF$1,DA_LMP_Basis!$C$23:$C$35,0),MATCH(LMP_BY_NODE!$A42,DA_LMP_Basis!$C$23:$AF$23,0)))</f>
        <v>121.57789685903818</v>
      </c>
      <c r="JG42" s="30">
        <f>ENERGY_PRICING!JI$20*(1+INDEX(DA_LMP_Basis!$C$23:$AF$35,MATCH(LMP_BY_NODE!JG$1,DA_LMP_Basis!$C$23:$C$35,0),MATCH(LMP_BY_NODE!$A42,DA_LMP_Basis!$C$23:$AF$23,0)))</f>
        <v>213.63945096657642</v>
      </c>
      <c r="JH42" s="30">
        <f>ENERGY_PRICING!JJ$20*(1+INDEX(DA_LMP_Basis!$C$23:$AF$35,MATCH(LMP_BY_NODE!JH$1,DA_LMP_Basis!$C$23:$C$35,0),MATCH(LMP_BY_NODE!$A42,DA_LMP_Basis!$C$23:$AF$23,0)))</f>
        <v>186.09310254904537</v>
      </c>
      <c r="JI42" s="30">
        <f>ENERGY_PRICING!JK$20*(1+INDEX(DA_LMP_Basis!$C$23:$AF$35,MATCH(LMP_BY_NODE!JI$1,DA_LMP_Basis!$C$23:$C$35,0),MATCH(LMP_BY_NODE!$A42,DA_LMP_Basis!$C$23:$AF$23,0)))</f>
        <v>119.04733553021279</v>
      </c>
      <c r="JJ42" s="30">
        <f>ENERGY_PRICING!JL$20*(1+INDEX(DA_LMP_Basis!$C$23:$AF$35,MATCH(LMP_BY_NODE!JJ$1,DA_LMP_Basis!$C$23:$C$35,0),MATCH(LMP_BY_NODE!$A42,DA_LMP_Basis!$C$23:$AF$23,0)))</f>
        <v>92.445971089265825</v>
      </c>
      <c r="JK42" s="30">
        <f>ENERGY_PRICING!JM$20*(1+INDEX(DA_LMP_Basis!$C$23:$AF$35,MATCH(LMP_BY_NODE!JK$1,DA_LMP_Basis!$C$23:$C$35,0),MATCH(LMP_BY_NODE!$A42,DA_LMP_Basis!$C$23:$AF$23,0)))</f>
        <v>64.375875297904742</v>
      </c>
      <c r="JL42" s="30">
        <f>ENERGY_PRICING!JN$20*(1+INDEX(DA_LMP_Basis!$C$23:$AF$35,MATCH(LMP_BY_NODE!JL$1,DA_LMP_Basis!$C$23:$C$35,0),MATCH(LMP_BY_NODE!$A42,DA_LMP_Basis!$C$23:$AF$23,0)))</f>
        <v>65.273471380589527</v>
      </c>
      <c r="JM42" s="30">
        <f>ENERGY_PRICING!JO$20*(1+INDEX(DA_LMP_Basis!$C$23:$AF$35,MATCH(LMP_BY_NODE!JM$1,DA_LMP_Basis!$C$23:$C$35,0),MATCH(LMP_BY_NODE!$A42,DA_LMP_Basis!$C$23:$AF$23,0)))</f>
        <v>85.015576632883509</v>
      </c>
      <c r="JN42" s="30">
        <f>ENERGY_PRICING!JP$20*(1+INDEX(DA_LMP_Basis!$C$23:$AF$35,MATCH(LMP_BY_NODE!JN$1,DA_LMP_Basis!$C$23:$C$35,0),MATCH(LMP_BY_NODE!$A42,DA_LMP_Basis!$C$23:$AF$23,0)))</f>
        <v>85.522042097005794</v>
      </c>
      <c r="JO42" s="30">
        <f>ENERGY_PRICING!JQ$20*(1+INDEX(DA_LMP_Basis!$C$23:$AF$35,MATCH(LMP_BY_NODE!JO$1,DA_LMP_Basis!$C$23:$C$35,0),MATCH(LMP_BY_NODE!$A42,DA_LMP_Basis!$C$23:$AF$23,0)))</f>
        <v>64.896716557053637</v>
      </c>
      <c r="JP42" s="30">
        <f>ENERGY_PRICING!JR$20*(1+INDEX(DA_LMP_Basis!$C$23:$AF$35,MATCH(LMP_BY_NODE!JP$1,DA_LMP_Basis!$C$23:$C$35,0),MATCH(LMP_BY_NODE!$A42,DA_LMP_Basis!$C$23:$AF$23,0)))</f>
        <v>63.433291208635261</v>
      </c>
      <c r="JQ42" s="30">
        <f>ENERGY_PRICING!JS$20*(1+INDEX(DA_LMP_Basis!$C$23:$AF$35,MATCH(LMP_BY_NODE!JQ$1,DA_LMP_Basis!$C$23:$C$35,0),MATCH(LMP_BY_NODE!$A42,DA_LMP_Basis!$C$23:$AF$23,0)))</f>
        <v>78.459801072125174</v>
      </c>
      <c r="JR42" s="30">
        <f>ENERGY_PRICING!JT$20*(1+INDEX(DA_LMP_Basis!$C$23:$AF$35,MATCH(LMP_BY_NODE!JR$1,DA_LMP_Basis!$C$23:$C$35,0),MATCH(LMP_BY_NODE!$A42,DA_LMP_Basis!$C$23:$AF$23,0)))</f>
        <v>122.91064433853037</v>
      </c>
      <c r="JS42" s="30">
        <f>ENERGY_PRICING!JU$20*(1+INDEX(DA_LMP_Basis!$C$23:$AF$35,MATCH(LMP_BY_NODE!JS$1,DA_LMP_Basis!$C$23:$C$35,0),MATCH(LMP_BY_NODE!$A42,DA_LMP_Basis!$C$23:$AF$23,0)))</f>
        <v>212.63553362624714</v>
      </c>
      <c r="JT42" s="30">
        <f>ENERGY_PRICING!JV$20*(1+INDEX(DA_LMP_Basis!$C$23:$AF$35,MATCH(LMP_BY_NODE!JT$1,DA_LMP_Basis!$C$23:$C$35,0),MATCH(LMP_BY_NODE!$A42,DA_LMP_Basis!$C$23:$AF$23,0)))</f>
        <v>185.20076193774162</v>
      </c>
      <c r="JU42" s="30">
        <f>ENERGY_PRICING!JW$20*(1+INDEX(DA_LMP_Basis!$C$23:$AF$35,MATCH(LMP_BY_NODE!JU$1,DA_LMP_Basis!$C$23:$C$35,0),MATCH(LMP_BY_NODE!$A42,DA_LMP_Basis!$C$23:$AF$23,0)))</f>
        <v>117.9801231889292</v>
      </c>
      <c r="JV42" s="30">
        <f>ENERGY_PRICING!JX$20*(1+INDEX(DA_LMP_Basis!$C$23:$AF$35,MATCH(LMP_BY_NODE!JV$1,DA_LMP_Basis!$C$23:$C$35,0),MATCH(LMP_BY_NODE!$A42,DA_LMP_Basis!$C$23:$AF$23,0)))</f>
        <v>90.76462828706741</v>
      </c>
      <c r="JW42" s="30">
        <f>ENERGY_PRICING!JY$20*(1+INDEX(DA_LMP_Basis!$C$23:$AF$35,MATCH(LMP_BY_NODE!JW$1,DA_LMP_Basis!$C$23:$C$35,0),MATCH(LMP_BY_NODE!$A42,DA_LMP_Basis!$C$23:$AF$23,0)))</f>
        <v>63.13952628696925</v>
      </c>
      <c r="JX42" s="30">
        <f>ENERGY_PRICING!JZ$20*(1+INDEX(DA_LMP_Basis!$C$23:$AF$35,MATCH(LMP_BY_NODE!JX$1,DA_LMP_Basis!$C$23:$C$35,0),MATCH(LMP_BY_NODE!$A42,DA_LMP_Basis!$C$23:$AF$23,0)))</f>
        <v>63.979933248996495</v>
      </c>
      <c r="JY42" s="30">
        <f>ENERGY_PRICING!KA$20*(1+INDEX(DA_LMP_Basis!$C$23:$AF$35,MATCH(LMP_BY_NODE!JY$1,DA_LMP_Basis!$C$23:$C$35,0),MATCH(LMP_BY_NODE!$A42,DA_LMP_Basis!$C$23:$AF$23,0)))</f>
        <v>83.3356967005505</v>
      </c>
      <c r="JZ42" s="30">
        <f>ENERGY_PRICING!KB$20*(1+INDEX(DA_LMP_Basis!$C$23:$AF$35,MATCH(LMP_BY_NODE!JZ$1,DA_LMP_Basis!$C$23:$C$35,0),MATCH(LMP_BY_NODE!$A42,DA_LMP_Basis!$C$23:$AF$23,0)))</f>
        <v>83.832154573084324</v>
      </c>
      <c r="KA42" s="30">
        <f>ENERGY_PRICING!KC$20*(1+INDEX(DA_LMP_Basis!$C$23:$AF$35,MATCH(LMP_BY_NODE!KA$1,DA_LMP_Basis!$C$23:$C$35,0),MATCH(LMP_BY_NODE!$A42,DA_LMP_Basis!$C$23:$AF$23,0)))</f>
        <v>63.725996332700035</v>
      </c>
      <c r="KB42" s="30">
        <f>ENERGY_PRICING!KD$20*(1+INDEX(DA_LMP_Basis!$C$23:$AF$35,MATCH(LMP_BY_NODE!KB$1,DA_LMP_Basis!$C$23:$C$35,0),MATCH(LMP_BY_NODE!$A42,DA_LMP_Basis!$C$23:$AF$23,0)))</f>
        <v>62.288970804536334</v>
      </c>
      <c r="KC42" s="30">
        <f>ENERGY_PRICING!KE$20*(1+INDEX(DA_LMP_Basis!$C$23:$AF$35,MATCH(LMP_BY_NODE!KC$1,DA_LMP_Basis!$C$23:$C$35,0),MATCH(LMP_BY_NODE!$A42,DA_LMP_Basis!$C$23:$AF$23,0)))</f>
        <v>77.825284832085217</v>
      </c>
      <c r="KD42" s="30">
        <f>ENERGY_PRICING!KF$20*(1+INDEX(DA_LMP_Basis!$C$23:$AF$35,MATCH(LMP_BY_NODE!KD$1,DA_LMP_Basis!$C$23:$C$35,0),MATCH(LMP_BY_NODE!$A42,DA_LMP_Basis!$C$23:$AF$23,0)))</f>
        <v>122.00543973335185</v>
      </c>
      <c r="KE42" s="30">
        <f>ENERGY_PRICING!KG$20*(1+INDEX(DA_LMP_Basis!$C$23:$AF$35,MATCH(LMP_BY_NODE!KE$1,DA_LMP_Basis!$C$23:$C$35,0),MATCH(LMP_BY_NODE!$A42,DA_LMP_Basis!$C$23:$AF$23,0)))</f>
        <v>214.31797823944106</v>
      </c>
      <c r="KF42" s="30">
        <f>ENERGY_PRICING!KH$20*(1+INDEX(DA_LMP_Basis!$C$23:$AF$35,MATCH(LMP_BY_NODE!KF$1,DA_LMP_Basis!$C$23:$C$35,0),MATCH(LMP_BY_NODE!$A42,DA_LMP_Basis!$C$23:$AF$23,0)))</f>
        <v>186.6962173844318</v>
      </c>
      <c r="KG42" s="30">
        <f>ENERGY_PRICING!KI$20*(1+INDEX(DA_LMP_Basis!$C$23:$AF$35,MATCH(LMP_BY_NODE!KG$1,DA_LMP_Basis!$C$23:$C$35,0),MATCH(LMP_BY_NODE!$A42,DA_LMP_Basis!$C$23:$AF$23,0)))</f>
        <v>119.76864260441987</v>
      </c>
      <c r="KH42" s="30">
        <f>ENERGY_PRICING!KJ$20*(1+INDEX(DA_LMP_Basis!$C$23:$AF$35,MATCH(LMP_BY_NODE!KH$1,DA_LMP_Basis!$C$23:$C$35,0),MATCH(LMP_BY_NODE!$A42,DA_LMP_Basis!$C$23:$AF$23,0)))</f>
        <v>93.582356427477166</v>
      </c>
      <c r="KI42" s="30">
        <f>ENERGY_PRICING!KK$20*(1+INDEX(DA_LMP_Basis!$C$23:$AF$35,MATCH(LMP_BY_NODE!KI$1,DA_LMP_Basis!$C$23:$C$35,0),MATCH(LMP_BY_NODE!$A42,DA_LMP_Basis!$C$23:$AF$23,0)))</f>
        <v>65.211498400523766</v>
      </c>
      <c r="KJ42" s="30">
        <f>ENERGY_PRICING!KL$20*(1+INDEX(DA_LMP_Basis!$C$23:$AF$35,MATCH(LMP_BY_NODE!KJ$1,DA_LMP_Basis!$C$23:$C$35,0),MATCH(LMP_BY_NODE!$A42,DA_LMP_Basis!$C$23:$AF$23,0)))</f>
        <v>66.147747444481766</v>
      </c>
      <c r="KK42" s="30">
        <f>ENERGY_PRICING!KM$20*(1+INDEX(DA_LMP_Basis!$C$23:$AF$35,MATCH(LMP_BY_NODE!KK$1,DA_LMP_Basis!$C$23:$C$35,0),MATCH(LMP_BY_NODE!$A42,DA_LMP_Basis!$C$23:$AF$23,0)))</f>
        <v>86.150973247162653</v>
      </c>
      <c r="KL42" s="30">
        <f>ENERGY_PRICING!KN$20*(1+INDEX(DA_LMP_Basis!$C$23:$AF$35,MATCH(LMP_BY_NODE!KL$1,DA_LMP_Basis!$C$23:$C$35,0),MATCH(LMP_BY_NODE!$A42,DA_LMP_Basis!$C$23:$AF$23,0)))</f>
        <v>86.664202638508499</v>
      </c>
      <c r="KM42" s="30">
        <f>ENERGY_PRICING!KO$20*(1+INDEX(DA_LMP_Basis!$C$23:$AF$35,MATCH(LMP_BY_NODE!KM$1,DA_LMP_Basis!$C$23:$C$35,0),MATCH(LMP_BY_NODE!$A42,DA_LMP_Basis!$C$23:$AF$23,0)))</f>
        <v>65.687982500181576</v>
      </c>
      <c r="KN42" s="30">
        <f>ENERGY_PRICING!KP$20*(1+INDEX(DA_LMP_Basis!$C$23:$AF$35,MATCH(LMP_BY_NODE!KN$1,DA_LMP_Basis!$C$23:$C$35,0),MATCH(LMP_BY_NODE!$A42,DA_LMP_Basis!$C$23:$AF$23,0)))</f>
        <v>64.206714051219038</v>
      </c>
      <c r="KO42" s="30">
        <f>ENERGY_PRICING!KQ$20*(1+INDEX(DA_LMP_Basis!$C$23:$AF$35,MATCH(LMP_BY_NODE!KO$1,DA_LMP_Basis!$C$23:$C$35,0),MATCH(LMP_BY_NODE!$A42,DA_LMP_Basis!$C$23:$AF$23,0)))</f>
        <v>78.888657668826099</v>
      </c>
      <c r="KP42" s="30">
        <f>ENERGY_PRICING!KR$20*(1+INDEX(DA_LMP_Basis!$C$23:$AF$35,MATCH(LMP_BY_NODE!KP$1,DA_LMP_Basis!$C$23:$C$35,0),MATCH(LMP_BY_NODE!$A42,DA_LMP_Basis!$C$23:$AF$23,0)))</f>
        <v>123.52245368523899</v>
      </c>
      <c r="KQ42" s="30">
        <f>ENERGY_PRICING!KS$20*(1+INDEX(DA_LMP_Basis!$C$23:$AF$35,MATCH(LMP_BY_NODE!KQ$1,DA_LMP_Basis!$C$23:$C$35,0),MATCH(LMP_BY_NODE!$A42,DA_LMP_Basis!$C$23:$AF$23,0)))</f>
        <v>215.93312056552909</v>
      </c>
      <c r="KR42" s="30">
        <f>ENERGY_PRICING!KT$20*(1+INDEX(DA_LMP_Basis!$C$23:$AF$35,MATCH(LMP_BY_NODE!KR$1,DA_LMP_Basis!$C$23:$C$35,0),MATCH(LMP_BY_NODE!$A42,DA_LMP_Basis!$C$23:$AF$23,0)))</f>
        <v>188.13185061109886</v>
      </c>
      <c r="KS42" s="30">
        <f>ENERGY_PRICING!KU$20*(1+INDEX(DA_LMP_Basis!$C$23:$AF$35,MATCH(LMP_BY_NODE!KS$1,DA_LMP_Basis!$C$23:$C$35,0),MATCH(LMP_BY_NODE!$A42,DA_LMP_Basis!$C$23:$AF$23,0)))</f>
        <v>121.48561645683407</v>
      </c>
      <c r="KT42" s="30">
        <f>ENERGY_PRICING!KV$20*(1+INDEX(DA_LMP_Basis!$C$23:$AF$35,MATCH(LMP_BY_NODE!KT$1,DA_LMP_Basis!$C$23:$C$35,0),MATCH(LMP_BY_NODE!$A42,DA_LMP_Basis!$C$23:$AF$23,0)))</f>
        <v>96.287367901433171</v>
      </c>
      <c r="KU42" s="30">
        <f>ENERGY_PRICING!KW$20*(1+INDEX(DA_LMP_Basis!$C$23:$AF$35,MATCH(LMP_BY_NODE!KU$1,DA_LMP_Basis!$C$23:$C$35,0),MATCH(LMP_BY_NODE!$A42,DA_LMP_Basis!$C$23:$AF$23,0)))</f>
        <v>67.200586084499832</v>
      </c>
      <c r="KV42" s="30">
        <f>ENERGY_PRICING!KX$20*(1+INDEX(DA_LMP_Basis!$C$23:$AF$35,MATCH(LMP_BY_NODE!KV$1,DA_LMP_Basis!$C$23:$C$35,0),MATCH(LMP_BY_NODE!$A42,DA_LMP_Basis!$C$23:$AF$23,0)))</f>
        <v>68.228843270617688</v>
      </c>
      <c r="KW42" s="30">
        <f>ENERGY_PRICING!KY$20*(1+INDEX(DA_LMP_Basis!$C$23:$AF$35,MATCH(LMP_BY_NODE!KW$1,DA_LMP_Basis!$C$23:$C$35,0),MATCH(LMP_BY_NODE!$A42,DA_LMP_Basis!$C$23:$AF$23,0)))</f>
        <v>88.853631197633931</v>
      </c>
      <c r="KX42" s="30">
        <f>ENERGY_PRICING!KZ$20*(1+INDEX(DA_LMP_Basis!$C$23:$AF$35,MATCH(LMP_BY_NODE!KX$1,DA_LMP_Basis!$C$23:$C$35,0),MATCH(LMP_BY_NODE!$A42,DA_LMP_Basis!$C$23:$AF$23,0)))</f>
        <v>89.382961202155158</v>
      </c>
      <c r="KY42" s="30">
        <f>ENERGY_PRICING!LA$20*(1+INDEX(DA_LMP_Basis!$C$23:$AF$35,MATCH(LMP_BY_NODE!KY$1,DA_LMP_Basis!$C$23:$C$35,0),MATCH(LMP_BY_NODE!$A42,DA_LMP_Basis!$C$23:$AF$23,0)))</f>
        <v>67.571483970273263</v>
      </c>
      <c r="KZ42" s="30">
        <f>ENERGY_PRICING!LB$20*(1+INDEX(DA_LMP_Basis!$C$23:$AF$35,MATCH(LMP_BY_NODE!KZ$1,DA_LMP_Basis!$C$23:$C$35,0),MATCH(LMP_BY_NODE!$A42,DA_LMP_Basis!$C$23:$AF$23,0)))</f>
        <v>66.047742435747267</v>
      </c>
      <c r="LA42" s="30">
        <f>ENERGY_PRICING!LC$20*(1+INDEX(DA_LMP_Basis!$C$23:$AF$35,MATCH(LMP_BY_NODE!LA$1,DA_LMP_Basis!$C$23:$C$35,0),MATCH(LMP_BY_NODE!$A42,DA_LMP_Basis!$C$23:$AF$23,0)))</f>
        <v>79.909492746286375</v>
      </c>
      <c r="LB42" s="30">
        <f>ENERGY_PRICING!LD$20*(1+INDEX(DA_LMP_Basis!$C$23:$AF$35,MATCH(LMP_BY_NODE!LB$1,DA_LMP_Basis!$C$23:$C$35,0),MATCH(LMP_BY_NODE!$A42,DA_LMP_Basis!$C$23:$AF$23,0)))</f>
        <v>124.97878301919999</v>
      </c>
      <c r="LC42" s="30">
        <f>ENERGY_PRICING!LE$20*(1+INDEX(DA_LMP_Basis!$C$23:$AF$35,MATCH(LMP_BY_NODE!LC$1,DA_LMP_Basis!$C$23:$C$35,0),MATCH(LMP_BY_NODE!$A42,DA_LMP_Basis!$C$23:$AF$23,0)))</f>
        <v>217.70042752066843</v>
      </c>
      <c r="LD42" s="30">
        <f>ENERGY_PRICING!LF$20*(1+INDEX(DA_LMP_Basis!$C$23:$AF$35,MATCH(LMP_BY_NODE!LD$1,DA_LMP_Basis!$C$23:$C$35,0),MATCH(LMP_BY_NODE!$A42,DA_LMP_Basis!$C$23:$AF$23,0)))</f>
        <v>189.70273668444145</v>
      </c>
      <c r="LE42" s="30">
        <f>ENERGY_PRICING!LG$20*(1+INDEX(DA_LMP_Basis!$C$23:$AF$35,MATCH(LMP_BY_NODE!LE$1,DA_LMP_Basis!$C$23:$C$35,0),MATCH(LMP_BY_NODE!$A42,DA_LMP_Basis!$C$23:$AF$23,0)))</f>
        <v>123.36434861693637</v>
      </c>
      <c r="LF42" s="30">
        <f>ENERGY_PRICING!LH$20*(1+INDEX(DA_LMP_Basis!$C$23:$AF$35,MATCH(LMP_BY_NODE!LF$1,DA_LMP_Basis!$C$23:$C$35,0),MATCH(LMP_BY_NODE!$A42,DA_LMP_Basis!$C$23:$AF$23,0)))</f>
        <v>99.247221974004617</v>
      </c>
      <c r="LG42" s="30">
        <f>ENERGY_PRICING!LI$20*(1+INDEX(DA_LMP_Basis!$C$23:$AF$35,MATCH(LMP_BY_NODE!LG$1,DA_LMP_Basis!$C$23:$C$35,0),MATCH(LMP_BY_NODE!$A42,DA_LMP_Basis!$C$23:$AF$23,0)))</f>
        <v>69.377068269068232</v>
      </c>
      <c r="LH42" s="30">
        <f>ENERGY_PRICING!LJ$20*(1+INDEX(DA_LMP_Basis!$C$23:$AF$35,MATCH(LMP_BY_NODE!LH$1,DA_LMP_Basis!$C$23:$C$35,0),MATCH(LMP_BY_NODE!$A42,DA_LMP_Basis!$C$23:$AF$23,0)))</f>
        <v>70.506001802367379</v>
      </c>
      <c r="LI42" s="30">
        <f>ENERGY_PRICING!LK$20*(1+INDEX(DA_LMP_Basis!$C$23:$AF$35,MATCH(LMP_BY_NODE!LI$1,DA_LMP_Basis!$C$23:$C$35,0),MATCH(LMP_BY_NODE!$A42,DA_LMP_Basis!$C$23:$AF$23,0)))</f>
        <v>91.810910018256095</v>
      </c>
      <c r="LJ42" s="30">
        <f>ENERGY_PRICING!LL$20*(1+INDEX(DA_LMP_Basis!$C$23:$AF$35,MATCH(LMP_BY_NODE!LJ$1,DA_LMP_Basis!$C$23:$C$35,0),MATCH(LMP_BY_NODE!$A42,DA_LMP_Basis!$C$23:$AF$23,0)))</f>
        <v>92.357857495359937</v>
      </c>
      <c r="LK42" s="30">
        <f>ENERGY_PRICING!LM$20*(1+INDEX(DA_LMP_Basis!$C$23:$AF$35,MATCH(LMP_BY_NODE!LK$1,DA_LMP_Basis!$C$23:$C$35,0),MATCH(LMP_BY_NODE!$A42,DA_LMP_Basis!$C$23:$AF$23,0)))</f>
        <v>69.632432528392357</v>
      </c>
      <c r="LL42" s="30">
        <f>ENERGY_PRICING!LN$20*(1+INDEX(DA_LMP_Basis!$C$23:$AF$35,MATCH(LMP_BY_NODE!LL$1,DA_LMP_Basis!$C$23:$C$35,0),MATCH(LMP_BY_NODE!$A42,DA_LMP_Basis!$C$23:$AF$23,0)))</f>
        <v>68.062216464464143</v>
      </c>
      <c r="LM42" s="30">
        <f>ENERGY_PRICING!LO$20*(1+INDEX(DA_LMP_Basis!$C$23:$AF$35,MATCH(LMP_BY_NODE!LM$1,DA_LMP_Basis!$C$23:$C$35,0),MATCH(LMP_BY_NODE!$A42,DA_LMP_Basis!$C$23:$AF$23,0)))</f>
        <v>81.026502005040356</v>
      </c>
      <c r="LN42" s="30">
        <f>ENERGY_PRICING!LP$20*(1+INDEX(DA_LMP_Basis!$C$23:$AF$35,MATCH(LMP_BY_NODE!LN$1,DA_LMP_Basis!$C$23:$C$35,0),MATCH(LMP_BY_NODE!$A42,DA_LMP_Basis!$C$23:$AF$23,0)))</f>
        <v>126.57231500663578</v>
      </c>
      <c r="LO42" s="30">
        <f>ENERGY_PRICING!LQ$20*(1+INDEX(DA_LMP_Basis!$C$23:$AF$35,MATCH(LMP_BY_NODE!LO$1,DA_LMP_Basis!$C$23:$C$35,0),MATCH(LMP_BY_NODE!$A42,DA_LMP_Basis!$C$23:$AF$23,0)))</f>
        <v>219.51225371740398</v>
      </c>
      <c r="LP42" s="30">
        <f>ENERGY_PRICING!LR$20*(1+INDEX(DA_LMP_Basis!$C$23:$AF$35,MATCH(LMP_BY_NODE!LP$1,DA_LMP_Basis!$C$23:$C$35,0),MATCH(LMP_BY_NODE!$A42,DA_LMP_Basis!$C$23:$AF$23,0)))</f>
        <v>191.31319407074463</v>
      </c>
      <c r="LQ42" s="30">
        <f>ENERGY_PRICING!LS$20*(1+INDEX(DA_LMP_Basis!$C$23:$AF$35,MATCH(LMP_BY_NODE!LQ$1,DA_LMP_Basis!$C$23:$C$35,0),MATCH(LMP_BY_NODE!$A42,DA_LMP_Basis!$C$23:$AF$23,0)))</f>
        <v>125.29040686868734</v>
      </c>
      <c r="LR42" s="30">
        <f>ENERGY_PRICING!LT$20*(1+INDEX(DA_LMP_Basis!$C$23:$AF$35,MATCH(LMP_BY_NODE!LR$1,DA_LMP_Basis!$C$23:$C$35,0),MATCH(LMP_BY_NODE!$A42,DA_LMP_Basis!$C$23:$AF$23,0)))</f>
        <v>102.2816360759831</v>
      </c>
      <c r="LS42" s="30">
        <f>ENERGY_PRICING!LU$20*(1+INDEX(DA_LMP_Basis!$C$23:$AF$35,MATCH(LMP_BY_NODE!LS$1,DA_LMP_Basis!$C$23:$C$35,0),MATCH(LMP_BY_NODE!$A42,DA_LMP_Basis!$C$23:$AF$23,0)))</f>
        <v>71.60837699971168</v>
      </c>
      <c r="LT42" s="30">
        <f>ENERGY_PRICING!LV$20*(1+INDEX(DA_LMP_Basis!$C$23:$AF$35,MATCH(LMP_BY_NODE!LT$1,DA_LMP_Basis!$C$23:$C$35,0),MATCH(LMP_BY_NODE!$A42,DA_LMP_Basis!$C$23:$AF$23,0)))</f>
        <v>72.840522961776699</v>
      </c>
      <c r="LU42" s="30">
        <f>ENERGY_PRICING!LW$20*(1+INDEX(DA_LMP_Basis!$C$23:$AF$35,MATCH(LMP_BY_NODE!LU$1,DA_LMP_Basis!$C$23:$C$35,0),MATCH(LMP_BY_NODE!$A42,DA_LMP_Basis!$C$23:$AF$23,0)))</f>
        <v>94.842683996552992</v>
      </c>
      <c r="LV42" s="30">
        <f>ENERGY_PRICING!LX$20*(1+INDEX(DA_LMP_Basis!$C$23:$AF$35,MATCH(LMP_BY_NODE!LV$1,DA_LMP_Basis!$C$23:$C$35,0),MATCH(LMP_BY_NODE!$A42,DA_LMP_Basis!$C$23:$AF$23,0)))</f>
        <v>95.407692738143268</v>
      </c>
      <c r="LW42" s="30">
        <f>ENERGY_PRICING!LY$20*(1+INDEX(DA_LMP_Basis!$C$23:$AF$35,MATCH(LMP_BY_NODE!LW$1,DA_LMP_Basis!$C$23:$C$35,0),MATCH(LMP_BY_NODE!$A42,DA_LMP_Basis!$C$23:$AF$23,0)))</f>
        <v>71.745297289585011</v>
      </c>
      <c r="LX42" s="30">
        <f>ENERGY_PRICING!LZ$20*(1+INDEX(DA_LMP_Basis!$C$23:$AF$35,MATCH(LMP_BY_NODE!LX$1,DA_LMP_Basis!$C$23:$C$35,0),MATCH(LMP_BY_NODE!$A42,DA_LMP_Basis!$C$23:$AF$23,0)))</f>
        <v>70.127435982363309</v>
      </c>
      <c r="LY42" s="30">
        <f>ENERGY_PRICING!MA$20*(1+INDEX(DA_LMP_Basis!$C$23:$AF$35,MATCH(LMP_BY_NODE!LY$1,DA_LMP_Basis!$C$23:$C$35,0),MATCH(LMP_BY_NODE!$A42,DA_LMP_Basis!$C$23:$AF$23,0)))</f>
        <v>82.171649219632229</v>
      </c>
      <c r="LZ42" s="30">
        <f>ENERGY_PRICING!MB$20*(1+INDEX(DA_LMP_Basis!$C$23:$AF$35,MATCH(LMP_BY_NODE!LZ$1,DA_LMP_Basis!$C$23:$C$35,0),MATCH(LMP_BY_NODE!$A42,DA_LMP_Basis!$C$23:$AF$23,0)))</f>
        <v>128.20598876759522</v>
      </c>
      <c r="MA42" s="30">
        <f>ENERGY_PRICING!MC$20*(1+INDEX(DA_LMP_Basis!$C$23:$AF$35,MATCH(LMP_BY_NODE!MA$1,DA_LMP_Basis!$C$23:$C$35,0),MATCH(LMP_BY_NODE!$A42,DA_LMP_Basis!$C$23:$AF$23,0)))</f>
        <v>221.92117806090883</v>
      </c>
      <c r="MB42" s="30">
        <f>ENERGY_PRICING!MD$20*(1+INDEX(DA_LMP_Basis!$C$23:$AF$35,MATCH(LMP_BY_NODE!MB$1,DA_LMP_Basis!$C$23:$C$35,0),MATCH(LMP_BY_NODE!$A42,DA_LMP_Basis!$C$23:$AF$23,0)))</f>
        <v>193.45438730938568</v>
      </c>
      <c r="MC42" s="30">
        <f>ENERGY_PRICING!ME$20*(1+INDEX(DA_LMP_Basis!$C$23:$AF$35,MATCH(LMP_BY_NODE!MC$1,DA_LMP_Basis!$C$23:$C$35,0),MATCH(LMP_BY_NODE!$A42,DA_LMP_Basis!$C$23:$AF$23,0)))</f>
        <v>127.85120912334668</v>
      </c>
      <c r="MD42" s="30">
        <f>ENERGY_PRICING!MF$20*(1+INDEX(DA_LMP_Basis!$C$23:$AF$35,MATCH(LMP_BY_NODE!MD$1,DA_LMP_Basis!$C$23:$C$35,0),MATCH(LMP_BY_NODE!$A42,DA_LMP_Basis!$C$23:$AF$23,0)))</f>
        <v>106.31605947249899</v>
      </c>
      <c r="ME42" s="30">
        <f>ENERGY_PRICING!MG$20*(1+INDEX(DA_LMP_Basis!$C$23:$AF$35,MATCH(LMP_BY_NODE!ME$1,DA_LMP_Basis!$C$23:$C$35,0),MATCH(LMP_BY_NODE!$A42,DA_LMP_Basis!$C$23:$AF$23,0)))</f>
        <v>74.575026852112714</v>
      </c>
      <c r="MF42" s="30">
        <f>ENERGY_PRICING!MH$20*(1+INDEX(DA_LMP_Basis!$C$23:$AF$35,MATCH(LMP_BY_NODE!MF$1,DA_LMP_Basis!$C$23:$C$35,0),MATCH(LMP_BY_NODE!$A42,DA_LMP_Basis!$C$23:$AF$23,0)))</f>
        <v>75.944399515422248</v>
      </c>
      <c r="MG42" s="30">
        <f>ENERGY_PRICING!MI$20*(1+INDEX(DA_LMP_Basis!$C$23:$AF$35,MATCH(LMP_BY_NODE!MG$1,DA_LMP_Basis!$C$23:$C$35,0),MATCH(LMP_BY_NODE!$A42,DA_LMP_Basis!$C$23:$AF$23,0)))</f>
        <v>98.873597200856238</v>
      </c>
      <c r="MH42" s="30">
        <f>ENERGY_PRICING!MJ$20*(1+INDEX(DA_LMP_Basis!$C$23:$AF$35,MATCH(LMP_BY_NODE!MH$1,DA_LMP_Basis!$C$23:$C$35,0),MATCH(LMP_BY_NODE!$A42,DA_LMP_Basis!$C$23:$AF$23,0)))</f>
        <v>99.462619404540291</v>
      </c>
      <c r="MI42" s="30">
        <f>ENERGY_PRICING!MK$20*(1+INDEX(DA_LMP_Basis!$C$23:$AF$35,MATCH(LMP_BY_NODE!MI$1,DA_LMP_Basis!$C$23:$C$35,0),MATCH(LMP_BY_NODE!$A42,DA_LMP_Basis!$C$23:$AF$23,0)))</f>
        <v>74.554469254832526</v>
      </c>
      <c r="MJ42" s="30">
        <f>ENERGY_PRICING!ML$20*(1+INDEX(DA_LMP_Basis!$C$23:$AF$35,MATCH(LMP_BY_NODE!MJ$1,DA_LMP_Basis!$C$23:$C$35,0),MATCH(LMP_BY_NODE!$A42,DA_LMP_Basis!$C$23:$AF$23,0)))</f>
        <v>72.873260929762935</v>
      </c>
      <c r="MK42" s="30">
        <f>ENERGY_PRICING!MM$20*(1+INDEX(DA_LMP_Basis!$C$23:$AF$35,MATCH(LMP_BY_NODE!MK$1,DA_LMP_Basis!$C$23:$C$35,0),MATCH(LMP_BY_NODE!$A42,DA_LMP_Basis!$C$23:$AF$23,0)))</f>
        <v>83.694186539766648</v>
      </c>
      <c r="ML42" s="30">
        <f>ENERGY_PRICING!MN$20*(1+INDEX(DA_LMP_Basis!$C$23:$AF$35,MATCH(LMP_BY_NODE!ML$1,DA_LMP_Basis!$C$23:$C$35,0),MATCH(LMP_BY_NODE!$A42,DA_LMP_Basis!$C$23:$AF$23,0)))</f>
        <v>130.37804947585238</v>
      </c>
      <c r="MM42" s="30">
        <f>ENERGY_PRICING!MO$20*(1+INDEX(DA_LMP_Basis!$C$23:$AF$35,MATCH(LMP_BY_NODE!MM$1,DA_LMP_Basis!$C$23:$C$35,0),MATCH(LMP_BY_NODE!$A42,DA_LMP_Basis!$C$23:$AF$23,0)))</f>
        <v>223.59575441876123</v>
      </c>
      <c r="MN42" s="30">
        <f>ENERGY_PRICING!MP$20*(1+INDEX(DA_LMP_Basis!$C$23:$AF$35,MATCH(LMP_BY_NODE!MN$1,DA_LMP_Basis!$C$23:$C$35,0),MATCH(LMP_BY_NODE!$A42,DA_LMP_Basis!$C$23:$AF$23,0)))</f>
        <v>194.94284898925935</v>
      </c>
      <c r="MO42" s="30">
        <f>ENERGY_PRICING!MQ$20*(1+INDEX(DA_LMP_Basis!$C$23:$AF$35,MATCH(LMP_BY_NODE!MO$1,DA_LMP_Basis!$C$23:$C$35,0),MATCH(LMP_BY_NODE!$A42,DA_LMP_Basis!$C$23:$AF$23,0)))</f>
        <v>129.63136420557251</v>
      </c>
      <c r="MP42" s="30">
        <f>ENERGY_PRICING!MR$20*(1+INDEX(DA_LMP_Basis!$C$23:$AF$35,MATCH(LMP_BY_NODE!MP$1,DA_LMP_Basis!$C$23:$C$35,0),MATCH(LMP_BY_NODE!$A42,DA_LMP_Basis!$C$23:$AF$23,0)))</f>
        <v>109.12060999962038</v>
      </c>
      <c r="MQ42" s="30">
        <f>ENERGY_PRICING!MS$20*(1+INDEX(DA_LMP_Basis!$C$23:$AF$35,MATCH(LMP_BY_NODE!MQ$1,DA_LMP_Basis!$C$23:$C$35,0),MATCH(LMP_BY_NODE!$A42,DA_LMP_Basis!$C$23:$AF$23,0)))</f>
        <v>76.637309014793288</v>
      </c>
      <c r="MR42" s="30">
        <f>ENERGY_PRICING!MT$20*(1+INDEX(DA_LMP_Basis!$C$23:$AF$35,MATCH(LMP_BY_NODE!MR$1,DA_LMP_Basis!$C$23:$C$35,0),MATCH(LMP_BY_NODE!$A42,DA_LMP_Basis!$C$23:$AF$23,0)))</f>
        <v>78.102075537270579</v>
      </c>
      <c r="MS42" s="30">
        <f>ENERGY_PRICING!MU$20*(1+INDEX(DA_LMP_Basis!$C$23:$AF$35,MATCH(LMP_BY_NODE!MS$1,DA_LMP_Basis!$C$23:$C$35,0),MATCH(LMP_BY_NODE!$A42,DA_LMP_Basis!$C$23:$AF$23,0)))</f>
        <v>101.6757075995001</v>
      </c>
      <c r="MT42" s="30">
        <f>ENERGY_PRICING!MV$20*(1+INDEX(DA_LMP_Basis!$C$23:$AF$35,MATCH(LMP_BY_NODE!MT$1,DA_LMP_Basis!$C$23:$C$35,0),MATCH(LMP_BY_NODE!$A42,DA_LMP_Basis!$C$23:$AF$23,0)))</f>
        <v>102.28142288696688</v>
      </c>
      <c r="MU42" s="30">
        <f>ENERGY_PRICING!MW$20*(1+INDEX(DA_LMP_Basis!$C$23:$AF$35,MATCH(LMP_BY_NODE!MU$1,DA_LMP_Basis!$C$23:$C$35,0),MATCH(LMP_BY_NODE!$A42,DA_LMP_Basis!$C$23:$AF$23,0)))</f>
        <v>76.507279840531922</v>
      </c>
      <c r="MV42" s="30">
        <f>ENERGY_PRICING!MX$20*(1+INDEX(DA_LMP_Basis!$C$23:$AF$35,MATCH(LMP_BY_NODE!MV$1,DA_LMP_Basis!$C$23:$C$35,0),MATCH(LMP_BY_NODE!$A42,DA_LMP_Basis!$C$23:$AF$23,0)))</f>
        <v>74.782035504653379</v>
      </c>
      <c r="MW42" s="30">
        <f>ENERGY_PRICING!MY$20*(1+INDEX(DA_LMP_Basis!$C$23:$AF$35,MATCH(LMP_BY_NODE!MW$1,DA_LMP_Basis!$C$23:$C$35,0),MATCH(LMP_BY_NODE!$A42,DA_LMP_Basis!$C$23:$AF$23,0)))</f>
        <v>84.752586321860093</v>
      </c>
      <c r="MX42" s="30">
        <f>ENERGY_PRICING!MZ$20*(1+INDEX(DA_LMP_Basis!$C$23:$AF$35,MATCH(LMP_BY_NODE!MX$1,DA_LMP_Basis!$C$23:$C$35,0),MATCH(LMP_BY_NODE!$A42,DA_LMP_Basis!$C$23:$AF$23,0)))</f>
        <v>131.88796883868949</v>
      </c>
    </row>
    <row r="43" spans="1:362" x14ac:dyDescent="0.25">
      <c r="A43" s="1">
        <v>4446</v>
      </c>
      <c r="B43" s="1" t="s">
        <v>63</v>
      </c>
      <c r="C43" s="30">
        <f>ENERGY_PRICING!E$19*(1+INDEX(DA_LMP_Basis!$C$23:$AF$35,MATCH(LMP_BY_NODE!C$1,DA_LMP_Basis!$C$23:$C$35,0),MATCH(LMP_BY_NODE!$A43,DA_LMP_Basis!$C$23:$AF$23,0)))</f>
        <v>54.6455499537159</v>
      </c>
      <c r="D43" s="30">
        <f>ENERGY_PRICING!F$19*(1+INDEX(DA_LMP_Basis!$C$23:$AF$35,MATCH(LMP_BY_NODE!D$1,DA_LMP_Basis!$C$23:$C$35,0),MATCH(LMP_BY_NODE!$A43,DA_LMP_Basis!$C$23:$AF$23,0)))</f>
        <v>50.534346999881933</v>
      </c>
      <c r="E43" s="30">
        <f>ENERGY_PRICING!G$19*(1+INDEX(DA_LMP_Basis!$C$23:$AF$35,MATCH(LMP_BY_NODE!E$1,DA_LMP_Basis!$C$23:$C$35,0),MATCH(LMP_BY_NODE!$A43,DA_LMP_Basis!$C$23:$AF$23,0)))</f>
        <v>38.288262011947637</v>
      </c>
      <c r="F43" s="30">
        <f>ENERGY_PRICING!H$19*(1+INDEX(DA_LMP_Basis!$C$23:$AF$35,MATCH(LMP_BY_NODE!F$1,DA_LMP_Basis!$C$23:$C$35,0),MATCH(LMP_BY_NODE!$A43,DA_LMP_Basis!$C$23:$AF$23,0)))</f>
        <v>43.486121704526603</v>
      </c>
      <c r="G43" s="30">
        <f>ENERGY_PRICING!I$19*(1+INDEX(DA_LMP_Basis!$C$23:$AF$35,MATCH(LMP_BY_NODE!G$1,DA_LMP_Basis!$C$23:$C$35,0),MATCH(LMP_BY_NODE!$A43,DA_LMP_Basis!$C$23:$AF$23,0)))</f>
        <v>25.512765728461432</v>
      </c>
      <c r="H43" s="30">
        <f>ENERGY_PRICING!J$19*(1+INDEX(DA_LMP_Basis!$C$23:$AF$35,MATCH(LMP_BY_NODE!H$1,DA_LMP_Basis!$C$23:$C$35,0),MATCH(LMP_BY_NODE!$A43,DA_LMP_Basis!$C$23:$AF$23,0)))</f>
        <v>29.302475013408987</v>
      </c>
      <c r="I43" s="30">
        <f>ENERGY_PRICING!K$19*(1+INDEX(DA_LMP_Basis!$C$23:$AF$35,MATCH(LMP_BY_NODE!I$1,DA_LMP_Basis!$C$23:$C$35,0),MATCH(LMP_BY_NODE!$A43,DA_LMP_Basis!$C$23:$AF$23,0)))</f>
        <v>43.36645371728455</v>
      </c>
      <c r="J43" s="30">
        <f>ENERGY_PRICING!L$19*(1+INDEX(DA_LMP_Basis!$C$23:$AF$35,MATCH(LMP_BY_NODE!J$1,DA_LMP_Basis!$C$23:$C$35,0),MATCH(LMP_BY_NODE!$A43,DA_LMP_Basis!$C$23:$AF$23,0)))</f>
        <v>51.55020061395156</v>
      </c>
      <c r="K43" s="30">
        <f>ENERGY_PRICING!M$19*(1+INDEX(DA_LMP_Basis!$C$23:$AF$35,MATCH(LMP_BY_NODE!K$1,DA_LMP_Basis!$C$23:$C$35,0),MATCH(LMP_BY_NODE!$A43,DA_LMP_Basis!$C$23:$AF$23,0)))</f>
        <v>46.25905161979933</v>
      </c>
      <c r="L43" s="30">
        <f>ENERGY_PRICING!N$19*(1+INDEX(DA_LMP_Basis!$C$23:$AF$35,MATCH(LMP_BY_NODE!L$1,DA_LMP_Basis!$C$23:$C$35,0),MATCH(LMP_BY_NODE!$A43,DA_LMP_Basis!$C$23:$AF$23,0)))</f>
        <v>57.284475321586108</v>
      </c>
      <c r="M43" s="30">
        <f>ENERGY_PRICING!O$19*(1+INDEX(DA_LMP_Basis!$C$23:$AF$35,MATCH(LMP_BY_NODE!M$1,DA_LMP_Basis!$C$23:$C$35,0),MATCH(LMP_BY_NODE!$A43,DA_LMP_Basis!$C$23:$AF$23,0)))</f>
        <v>89.257136906867558</v>
      </c>
      <c r="N43" s="30">
        <f>ENERGY_PRICING!P$19*(1+INDEX(DA_LMP_Basis!$C$23:$AF$35,MATCH(LMP_BY_NODE!N$1,DA_LMP_Basis!$C$23:$C$35,0),MATCH(LMP_BY_NODE!$A43,DA_LMP_Basis!$C$23:$AF$23,0)))</f>
        <v>151.50121050110181</v>
      </c>
      <c r="O43" s="30">
        <f>ENERGY_PRICING!Q$19*(1+INDEX(DA_LMP_Basis!$C$23:$AF$35,MATCH(LMP_BY_NODE!O$1,DA_LMP_Basis!$C$23:$C$35,0),MATCH(LMP_BY_NODE!$A43,DA_LMP_Basis!$C$23:$AF$23,0)))</f>
        <v>155.61573352803512</v>
      </c>
      <c r="P43" s="30">
        <f>ENERGY_PRICING!R$19*(1+INDEX(DA_LMP_Basis!$C$23:$AF$35,MATCH(LMP_BY_NODE!P$1,DA_LMP_Basis!$C$23:$C$35,0),MATCH(LMP_BY_NODE!$A43,DA_LMP_Basis!$C$23:$AF$23,0)))</f>
        <v>121.82822323983109</v>
      </c>
      <c r="Q43" s="30">
        <f>ENERGY_PRICING!S$19*(1+INDEX(DA_LMP_Basis!$C$23:$AF$35,MATCH(LMP_BY_NODE!Q$1,DA_LMP_Basis!$C$23:$C$35,0),MATCH(LMP_BY_NODE!$A43,DA_LMP_Basis!$C$23:$AF$23,0)))</f>
        <v>93.432991576325051</v>
      </c>
      <c r="R43" s="30">
        <f>ENERGY_PRICING!T$19*(1+INDEX(DA_LMP_Basis!$C$23:$AF$35,MATCH(LMP_BY_NODE!R$1,DA_LMP_Basis!$C$23:$C$35,0),MATCH(LMP_BY_NODE!$A43,DA_LMP_Basis!$C$23:$AF$23,0)))</f>
        <v>51.285263097186267</v>
      </c>
      <c r="S43" s="30">
        <f>ENERGY_PRICING!U$19*(1+INDEX(DA_LMP_Basis!$C$23:$AF$35,MATCH(LMP_BY_NODE!S$1,DA_LMP_Basis!$C$23:$C$35,0),MATCH(LMP_BY_NODE!$A43,DA_LMP_Basis!$C$23:$AF$23,0)))</f>
        <v>46.47822799687814</v>
      </c>
      <c r="T43" s="30">
        <f>ENERGY_PRICING!V$19*(1+INDEX(DA_LMP_Basis!$C$23:$AF$35,MATCH(LMP_BY_NODE!T$1,DA_LMP_Basis!$C$23:$C$35,0),MATCH(LMP_BY_NODE!$A43,DA_LMP_Basis!$C$23:$AF$23,0)))</f>
        <v>53.344270787833473</v>
      </c>
      <c r="U43" s="30">
        <f>ENERGY_PRICING!W$19*(1+INDEX(DA_LMP_Basis!$C$23:$AF$35,MATCH(LMP_BY_NODE!U$1,DA_LMP_Basis!$C$23:$C$35,0),MATCH(LMP_BY_NODE!$A43,DA_LMP_Basis!$C$23:$AF$23,0)))</f>
        <v>133.51497530759698</v>
      </c>
      <c r="V43" s="30">
        <f>ENERGY_PRICING!X$19*(1+INDEX(DA_LMP_Basis!$C$23:$AF$35,MATCH(LMP_BY_NODE!V$1,DA_LMP_Basis!$C$23:$C$35,0),MATCH(LMP_BY_NODE!$A43,DA_LMP_Basis!$C$23:$AF$23,0)))</f>
        <v>92.319827789283565</v>
      </c>
      <c r="W43" s="30">
        <f>ENERGY_PRICING!Y$19*(1+INDEX(DA_LMP_Basis!$C$23:$AF$35,MATCH(LMP_BY_NODE!W$1,DA_LMP_Basis!$C$23:$C$35,0),MATCH(LMP_BY_NODE!$A43,DA_LMP_Basis!$C$23:$AF$23,0)))</f>
        <v>97.371139587927857</v>
      </c>
      <c r="X43" s="30">
        <f>ENERGY_PRICING!Z$19*(1+INDEX(DA_LMP_Basis!$C$23:$AF$35,MATCH(LMP_BY_NODE!X$1,DA_LMP_Basis!$C$23:$C$35,0),MATCH(LMP_BY_NODE!$A43,DA_LMP_Basis!$C$23:$AF$23,0)))</f>
        <v>88.431261048707555</v>
      </c>
      <c r="Y43" s="30">
        <f>ENERGY_PRICING!AA$19*(1+INDEX(DA_LMP_Basis!$C$23:$AF$35,MATCH(LMP_BY_NODE!Y$1,DA_LMP_Basis!$C$23:$C$35,0),MATCH(LMP_BY_NODE!$A43,DA_LMP_Basis!$C$23:$AF$23,0)))</f>
        <v>148.00393682077393</v>
      </c>
      <c r="Z43" s="30">
        <f>ENERGY_PRICING!AB$19*(1+INDEX(DA_LMP_Basis!$C$23:$AF$35,MATCH(LMP_BY_NODE!Z$1,DA_LMP_Basis!$C$23:$C$35,0),MATCH(LMP_BY_NODE!$A43,DA_LMP_Basis!$C$23:$AF$23,0)))</f>
        <v>246.31047442092071</v>
      </c>
      <c r="AA43" s="30">
        <f>ENERGY_PRICING!AC$19*(1+INDEX(DA_LMP_Basis!$C$23:$AF$35,MATCH(LMP_BY_NODE!AA$1,DA_LMP_Basis!$C$23:$C$35,0),MATCH(LMP_BY_NODE!$A43,DA_LMP_Basis!$C$23:$AF$23,0)))</f>
        <v>308.95254162760563</v>
      </c>
      <c r="AB43" s="30">
        <f>ENERGY_PRICING!AD$19*(1+INDEX(DA_LMP_Basis!$C$23:$AF$35,MATCH(LMP_BY_NODE!AB$1,DA_LMP_Basis!$C$23:$C$35,0),MATCH(LMP_BY_NODE!$A43,DA_LMP_Basis!$C$23:$AF$23,0)))</f>
        <v>309.40307762142436</v>
      </c>
      <c r="AC43" s="30">
        <f>ENERGY_PRICING!AE$19*(1+INDEX(DA_LMP_Basis!$C$23:$AF$35,MATCH(LMP_BY_NODE!AC$1,DA_LMP_Basis!$C$23:$C$35,0),MATCH(LMP_BY_NODE!$A43,DA_LMP_Basis!$C$23:$AF$23,0)))</f>
        <v>154.26677893964754</v>
      </c>
      <c r="AD43" s="30">
        <f>ENERGY_PRICING!AF$19*(1+INDEX(DA_LMP_Basis!$C$23:$AF$35,MATCH(LMP_BY_NODE!AD$1,DA_LMP_Basis!$C$23:$C$35,0),MATCH(LMP_BY_NODE!$A43,DA_LMP_Basis!$C$23:$AF$23,0)))</f>
        <v>79.695014256053838</v>
      </c>
      <c r="AE43" s="30">
        <f>ENERGY_PRICING!AG$19*(1+INDEX(DA_LMP_Basis!$C$23:$AF$35,MATCH(LMP_BY_NODE!AE$1,DA_LMP_Basis!$C$23:$C$35,0),MATCH(LMP_BY_NODE!$A43,DA_LMP_Basis!$C$23:$AF$23,0)))</f>
        <v>59.543747719138217</v>
      </c>
      <c r="AF43" s="30">
        <f>ENERGY_PRICING!AH$19*(1+INDEX(DA_LMP_Basis!$C$23:$AF$35,MATCH(LMP_BY_NODE!AF$1,DA_LMP_Basis!$C$23:$C$35,0),MATCH(LMP_BY_NODE!$A43,DA_LMP_Basis!$C$23:$AF$23,0)))</f>
        <v>65.05174035590062</v>
      </c>
      <c r="AG43" s="30">
        <f>ENERGY_PRICING!AI$19*(1+INDEX(DA_LMP_Basis!$C$23:$AF$35,MATCH(LMP_BY_NODE!AG$1,DA_LMP_Basis!$C$23:$C$35,0),MATCH(LMP_BY_NODE!$A43,DA_LMP_Basis!$C$23:$AF$23,0)))</f>
        <v>79.136209717514234</v>
      </c>
      <c r="AH43" s="30">
        <f>ENERGY_PRICING!AJ$19*(1+INDEX(DA_LMP_Basis!$C$23:$AF$35,MATCH(LMP_BY_NODE!AH$1,DA_LMP_Basis!$C$23:$C$35,0),MATCH(LMP_BY_NODE!$A43,DA_LMP_Basis!$C$23:$AF$23,0)))</f>
        <v>79.578285248741977</v>
      </c>
      <c r="AI43" s="30">
        <f>ENERGY_PRICING!AK$19*(1+INDEX(DA_LMP_Basis!$C$23:$AF$35,MATCH(LMP_BY_NODE!AI$1,DA_LMP_Basis!$C$23:$C$35,0),MATCH(LMP_BY_NODE!$A43,DA_LMP_Basis!$C$23:$AF$23,0)))</f>
        <v>58.808049665595959</v>
      </c>
      <c r="AJ43" s="30">
        <f>ENERGY_PRICING!AL$19*(1+INDEX(DA_LMP_Basis!$C$23:$AF$35,MATCH(LMP_BY_NODE!AJ$1,DA_LMP_Basis!$C$23:$C$35,0),MATCH(LMP_BY_NODE!$A43,DA_LMP_Basis!$C$23:$AF$23,0)))</f>
        <v>57.26407486741175</v>
      </c>
      <c r="AK43" s="30">
        <f>ENERGY_PRICING!AM$19*(1+INDEX(DA_LMP_Basis!$C$23:$AF$35,MATCH(LMP_BY_NODE!AK$1,DA_LMP_Basis!$C$23:$C$35,0),MATCH(LMP_BY_NODE!$A43,DA_LMP_Basis!$C$23:$AF$23,0)))</f>
        <v>105.80627579407314</v>
      </c>
      <c r="AL43" s="30">
        <f>ENERGY_PRICING!AN$19*(1+INDEX(DA_LMP_Basis!$C$23:$AF$35,MATCH(LMP_BY_NODE!AL$1,DA_LMP_Basis!$C$23:$C$35,0),MATCH(LMP_BY_NODE!$A43,DA_LMP_Basis!$C$23:$AF$23,0)))</f>
        <v>171.53258215251316</v>
      </c>
      <c r="AM43" s="30">
        <f>ENERGY_PRICING!AO$19*(1+INDEX(DA_LMP_Basis!$C$23:$AF$35,MATCH(LMP_BY_NODE!AM$1,DA_LMP_Basis!$C$23:$C$35,0),MATCH(LMP_BY_NODE!$A43,DA_LMP_Basis!$C$23:$AF$23,0)))</f>
        <v>218.97148245033085</v>
      </c>
      <c r="AN43" s="30">
        <f>ENERGY_PRICING!AP$19*(1+INDEX(DA_LMP_Basis!$C$23:$AF$35,MATCH(LMP_BY_NODE!AN$1,DA_LMP_Basis!$C$23:$C$35,0),MATCH(LMP_BY_NODE!$A43,DA_LMP_Basis!$C$23:$AF$23,0)))</f>
        <v>195.14868000564903</v>
      </c>
      <c r="AO43" s="30">
        <f>ENERGY_PRICING!AQ$19*(1+INDEX(DA_LMP_Basis!$C$23:$AF$35,MATCH(LMP_BY_NODE!AO$1,DA_LMP_Basis!$C$23:$C$35,0),MATCH(LMP_BY_NODE!$A43,DA_LMP_Basis!$C$23:$AF$23,0)))</f>
        <v>105.95493890098717</v>
      </c>
      <c r="AP43" s="30">
        <f>ENERGY_PRICING!AR$19*(1+INDEX(DA_LMP_Basis!$C$23:$AF$35,MATCH(LMP_BY_NODE!AP$1,DA_LMP_Basis!$C$23:$C$35,0),MATCH(LMP_BY_NODE!$A43,DA_LMP_Basis!$C$23:$AF$23,0)))</f>
        <v>68.065233972302508</v>
      </c>
      <c r="AQ43" s="30">
        <f>ENERGY_PRICING!AS$19*(1+INDEX(DA_LMP_Basis!$C$23:$AF$35,MATCH(LMP_BY_NODE!AQ$1,DA_LMP_Basis!$C$23:$C$35,0),MATCH(LMP_BY_NODE!$A43,DA_LMP_Basis!$C$23:$AF$23,0)))</f>
        <v>50.977665104711868</v>
      </c>
      <c r="AR43" s="30">
        <f>ENERGY_PRICING!AT$19*(1+INDEX(DA_LMP_Basis!$C$23:$AF$35,MATCH(LMP_BY_NODE!AR$1,DA_LMP_Basis!$C$23:$C$35,0),MATCH(LMP_BY_NODE!$A43,DA_LMP_Basis!$C$23:$AF$23,0)))</f>
        <v>55.065053716473265</v>
      </c>
      <c r="AS43" s="30">
        <f>ENERGY_PRICING!AU$19*(1+INDEX(DA_LMP_Basis!$C$23:$AF$35,MATCH(LMP_BY_NODE!AS$1,DA_LMP_Basis!$C$23:$C$35,0),MATCH(LMP_BY_NODE!$A43,DA_LMP_Basis!$C$23:$AF$23,0)))</f>
        <v>71.569949795199861</v>
      </c>
      <c r="AT43" s="30">
        <f>ENERGY_PRICING!AV$19*(1+INDEX(DA_LMP_Basis!$C$23:$AF$35,MATCH(LMP_BY_NODE!AT$1,DA_LMP_Basis!$C$23:$C$35,0),MATCH(LMP_BY_NODE!$A43,DA_LMP_Basis!$C$23:$AF$23,0)))</f>
        <v>71.969758222828588</v>
      </c>
      <c r="AU43" s="30">
        <f>ENERGY_PRICING!AW$19*(1+INDEX(DA_LMP_Basis!$C$23:$AF$35,MATCH(LMP_BY_NODE!AU$1,DA_LMP_Basis!$C$23:$C$35,0),MATCH(LMP_BY_NODE!$A43,DA_LMP_Basis!$C$23:$AF$23,0)))</f>
        <v>48.719639471916317</v>
      </c>
      <c r="AV43" s="30">
        <f>ENERGY_PRICING!AX$19*(1+INDEX(DA_LMP_Basis!$C$23:$AF$35,MATCH(LMP_BY_NODE!AV$1,DA_LMP_Basis!$C$23:$C$35,0),MATCH(LMP_BY_NODE!$A43,DA_LMP_Basis!$C$23:$AF$23,0)))</f>
        <v>48.471479118265172</v>
      </c>
      <c r="AW43" s="30">
        <f>ENERGY_PRICING!AY$19*(1+INDEX(DA_LMP_Basis!$C$23:$AF$35,MATCH(LMP_BY_NODE!AW$1,DA_LMP_Basis!$C$23:$C$35,0),MATCH(LMP_BY_NODE!$A43,DA_LMP_Basis!$C$23:$AF$23,0)))</f>
        <v>79.070181064235939</v>
      </c>
      <c r="AX43" s="30">
        <f>ENERGY_PRICING!AZ$19*(1+INDEX(DA_LMP_Basis!$C$23:$AF$35,MATCH(LMP_BY_NODE!AX$1,DA_LMP_Basis!$C$23:$C$35,0),MATCH(LMP_BY_NODE!$A43,DA_LMP_Basis!$C$23:$AF$23,0)))</f>
        <v>118.345194784407</v>
      </c>
      <c r="AY43" s="30">
        <f>ENERGY_PRICING!BA$19*(1+INDEX(DA_LMP_Basis!$C$23:$AF$35,MATCH(LMP_BY_NODE!AY$1,DA_LMP_Basis!$C$23:$C$35,0),MATCH(LMP_BY_NODE!$A43,DA_LMP_Basis!$C$23:$AF$23,0)))</f>
        <v>215.11659543852849</v>
      </c>
      <c r="AZ43" s="30">
        <f>ENERGY_PRICING!BB$19*(1+INDEX(DA_LMP_Basis!$C$23:$AF$35,MATCH(LMP_BY_NODE!AZ$1,DA_LMP_Basis!$C$23:$C$35,0),MATCH(LMP_BY_NODE!$A43,DA_LMP_Basis!$C$23:$AF$23,0)))</f>
        <v>191.71318190559489</v>
      </c>
      <c r="BA43" s="30">
        <f>ENERGY_PRICING!BC$19*(1+INDEX(DA_LMP_Basis!$C$23:$AF$35,MATCH(LMP_BY_NODE!BA$1,DA_LMP_Basis!$C$23:$C$35,0),MATCH(LMP_BY_NODE!$A43,DA_LMP_Basis!$C$23:$AF$23,0)))</f>
        <v>101.88998950588687</v>
      </c>
      <c r="BB43" s="30">
        <f>ENERGY_PRICING!BD$19*(1+INDEX(DA_LMP_Basis!$C$23:$AF$35,MATCH(LMP_BY_NODE!BB$1,DA_LMP_Basis!$C$23:$C$35,0),MATCH(LMP_BY_NODE!$A43,DA_LMP_Basis!$C$23:$AF$23,0)))</f>
        <v>61.816161211254602</v>
      </c>
      <c r="BC43" s="30">
        <f>ENERGY_PRICING!BE$19*(1+INDEX(DA_LMP_Basis!$C$23:$AF$35,MATCH(LMP_BY_NODE!BC$1,DA_LMP_Basis!$C$23:$C$35,0),MATCH(LMP_BY_NODE!$A43,DA_LMP_Basis!$C$23:$AF$23,0)))</f>
        <v>46.297402952710613</v>
      </c>
      <c r="BD43" s="30">
        <f>ENERGY_PRICING!BF$19*(1+INDEX(DA_LMP_Basis!$C$23:$AF$35,MATCH(LMP_BY_NODE!BD$1,DA_LMP_Basis!$C$23:$C$35,0),MATCH(LMP_BY_NODE!$A43,DA_LMP_Basis!$C$23:$AF$23,0)))</f>
        <v>50.009528198037842</v>
      </c>
      <c r="BE43" s="30">
        <f>ENERGY_PRICING!BG$19*(1+INDEX(DA_LMP_Basis!$C$23:$AF$35,MATCH(LMP_BY_NODE!BE$1,DA_LMP_Basis!$C$23:$C$35,0),MATCH(LMP_BY_NODE!$A43,DA_LMP_Basis!$C$23:$AF$23,0)))</f>
        <v>64.999108887538469</v>
      </c>
      <c r="BF43" s="30">
        <f>ENERGY_PRICING!BH$19*(1+INDEX(DA_LMP_Basis!$C$23:$AF$35,MATCH(LMP_BY_NODE!BF$1,DA_LMP_Basis!$C$23:$C$35,0),MATCH(LMP_BY_NODE!$A43,DA_LMP_Basis!$C$23:$AF$23,0)))</f>
        <v>65.362210882104037</v>
      </c>
      <c r="BG43" s="30">
        <f>ENERGY_PRICING!BI$19*(1+INDEX(DA_LMP_Basis!$C$23:$AF$35,MATCH(LMP_BY_NODE!BG$1,DA_LMP_Basis!$C$23:$C$35,0),MATCH(LMP_BY_NODE!$A43,DA_LMP_Basis!$C$23:$AF$23,0)))</f>
        <v>44.24668677368691</v>
      </c>
      <c r="BH43" s="30">
        <f>ENERGY_PRICING!BJ$19*(1+INDEX(DA_LMP_Basis!$C$23:$AF$35,MATCH(LMP_BY_NODE!BH$1,DA_LMP_Basis!$C$23:$C$35,0),MATCH(LMP_BY_NODE!$A43,DA_LMP_Basis!$C$23:$AF$23,0)))</f>
        <v>44.02131003533934</v>
      </c>
      <c r="BI43" s="30">
        <f>ENERGY_PRICING!BK$19*(1+INDEX(DA_LMP_Basis!$C$23:$AF$35,MATCH(LMP_BY_NODE!BI$1,DA_LMP_Basis!$C$23:$C$35,0),MATCH(LMP_BY_NODE!$A43,DA_LMP_Basis!$C$23:$AF$23,0)))</f>
        <v>76.626186000556615</v>
      </c>
      <c r="BJ43" s="30">
        <f>ENERGY_PRICING!BL$19*(1+INDEX(DA_LMP_Basis!$C$23:$AF$35,MATCH(LMP_BY_NODE!BJ$1,DA_LMP_Basis!$C$23:$C$35,0),MATCH(LMP_BY_NODE!$A43,DA_LMP_Basis!$C$23:$AF$23,0)))</f>
        <v>114.90978299523745</v>
      </c>
      <c r="BK43" s="30">
        <f>ENERGY_PRICING!BM$19*(1+INDEX(DA_LMP_Basis!$C$23:$AF$35,MATCH(LMP_BY_NODE!BK$1,DA_LMP_Basis!$C$23:$C$35,0),MATCH(LMP_BY_NODE!$A43,DA_LMP_Basis!$C$23:$AF$23,0)))</f>
        <v>213.94307296103784</v>
      </c>
      <c r="BL43" s="30">
        <f>ENERGY_PRICING!BN$19*(1+INDEX(DA_LMP_Basis!$C$23:$AF$35,MATCH(LMP_BY_NODE!BL$1,DA_LMP_Basis!$C$23:$C$35,0),MATCH(LMP_BY_NODE!$A43,DA_LMP_Basis!$C$23:$AF$23,0)))</f>
        <v>190.66733173425484</v>
      </c>
      <c r="BM43" s="30">
        <f>ENERGY_PRICING!BO$19*(1+INDEX(DA_LMP_Basis!$C$23:$AF$35,MATCH(LMP_BY_NODE!BM$1,DA_LMP_Basis!$C$23:$C$35,0),MATCH(LMP_BY_NODE!$A43,DA_LMP_Basis!$C$23:$AF$23,0)))</f>
        <v>100.65251886915816</v>
      </c>
      <c r="BN43" s="30">
        <f>ENERGY_PRICING!BP$19*(1+INDEX(DA_LMP_Basis!$C$23:$AF$35,MATCH(LMP_BY_NODE!BN$1,DA_LMP_Basis!$C$23:$C$35,0),MATCH(LMP_BY_NODE!$A43,DA_LMP_Basis!$C$23:$AF$23,0)))</f>
        <v>59.913789669335976</v>
      </c>
      <c r="BO43" s="30">
        <f>ENERGY_PRICING!BQ$19*(1+INDEX(DA_LMP_Basis!$C$23:$AF$35,MATCH(LMP_BY_NODE!BO$1,DA_LMP_Basis!$C$23:$C$35,0),MATCH(LMP_BY_NODE!$A43,DA_LMP_Basis!$C$23:$AF$23,0)))</f>
        <v>44.872615969562581</v>
      </c>
      <c r="BP43" s="30">
        <f>ENERGY_PRICING!BR$19*(1+INDEX(DA_LMP_Basis!$C$23:$AF$35,MATCH(LMP_BY_NODE!BP$1,DA_LMP_Basis!$C$23:$C$35,0),MATCH(LMP_BY_NODE!$A43,DA_LMP_Basis!$C$23:$AF$23,0)))</f>
        <v>48.470501810689107</v>
      </c>
      <c r="BQ43" s="30">
        <f>ENERGY_PRICING!BS$19*(1+INDEX(DA_LMP_Basis!$C$23:$AF$35,MATCH(LMP_BY_NODE!BQ$1,DA_LMP_Basis!$C$23:$C$35,0),MATCH(LMP_BY_NODE!$A43,DA_LMP_Basis!$C$23:$AF$23,0)))</f>
        <v>62.99878320288223</v>
      </c>
      <c r="BR43" s="30">
        <f>ENERGY_PRICING!BT$19*(1+INDEX(DA_LMP_Basis!$C$23:$AF$35,MATCH(LMP_BY_NODE!BR$1,DA_LMP_Basis!$C$23:$C$35,0),MATCH(LMP_BY_NODE!$A43,DA_LMP_Basis!$C$23:$AF$23,0)))</f>
        <v>63.350710855855887</v>
      </c>
      <c r="BS43" s="30">
        <f>ENERGY_PRICING!BU$19*(1+INDEX(DA_LMP_Basis!$C$23:$AF$35,MATCH(LMP_BY_NODE!BS$1,DA_LMP_Basis!$C$23:$C$35,0),MATCH(LMP_BY_NODE!$A43,DA_LMP_Basis!$C$23:$AF$23,0)))</f>
        <v>42.885009890277907</v>
      </c>
      <c r="BT43" s="30">
        <f>ENERGY_PRICING!BV$19*(1+INDEX(DA_LMP_Basis!$C$23:$AF$35,MATCH(LMP_BY_NODE!BT$1,DA_LMP_Basis!$C$23:$C$35,0),MATCH(LMP_BY_NODE!$A43,DA_LMP_Basis!$C$23:$AF$23,0)))</f>
        <v>42.666569045147291</v>
      </c>
      <c r="BU43" s="30">
        <f>ENERGY_PRICING!BW$19*(1+INDEX(DA_LMP_Basis!$C$23:$AF$35,MATCH(LMP_BY_NODE!BU$1,DA_LMP_Basis!$C$23:$C$35,0),MATCH(LMP_BY_NODE!$A43,DA_LMP_Basis!$C$23:$AF$23,0)))</f>
        <v>75.882173754977742</v>
      </c>
      <c r="BV43" s="30">
        <f>ENERGY_PRICING!BX$19*(1+INDEX(DA_LMP_Basis!$C$23:$AF$35,MATCH(LMP_BY_NODE!BV$1,DA_LMP_Basis!$C$23:$C$35,0),MATCH(LMP_BY_NODE!$A43,DA_LMP_Basis!$C$23:$AF$23,0)))</f>
        <v>113.86395909905482</v>
      </c>
      <c r="BW43" s="30">
        <f>ENERGY_PRICING!BY$19*(1+INDEX(DA_LMP_Basis!$C$23:$AF$35,MATCH(LMP_BY_NODE!BW$1,DA_LMP_Basis!$C$23:$C$35,0),MATCH(LMP_BY_NODE!$A43,DA_LMP_Basis!$C$23:$AF$23,0)))</f>
        <v>213.45997061235227</v>
      </c>
      <c r="BX43" s="30">
        <f>ENERGY_PRICING!BZ$19*(1+INDEX(DA_LMP_Basis!$C$23:$AF$35,MATCH(LMP_BY_NODE!BX$1,DA_LMP_Basis!$C$23:$C$35,0),MATCH(LMP_BY_NODE!$A43,DA_LMP_Basis!$C$23:$AF$23,0)))</f>
        <v>190.23678806437306</v>
      </c>
      <c r="BY43" s="30">
        <f>ENERGY_PRICING!CA$19*(1+INDEX(DA_LMP_Basis!$C$23:$AF$35,MATCH(LMP_BY_NODE!BY$1,DA_LMP_Basis!$C$23:$C$35,0),MATCH(LMP_BY_NODE!$A43,DA_LMP_Basis!$C$23:$AF$23,0)))</f>
        <v>100.14309107165114</v>
      </c>
      <c r="BZ43" s="30">
        <f>ENERGY_PRICING!CB$19*(1+INDEX(DA_LMP_Basis!$C$23:$AF$35,MATCH(LMP_BY_NODE!BZ$1,DA_LMP_Basis!$C$23:$C$35,0),MATCH(LMP_BY_NODE!$A43,DA_LMP_Basis!$C$23:$AF$23,0)))</f>
        <v>59.130643050842039</v>
      </c>
      <c r="CA43" s="30">
        <f>ENERGY_PRICING!CC$19*(1+INDEX(DA_LMP_Basis!$C$23:$AF$35,MATCH(LMP_BY_NODE!CA$1,DA_LMP_Basis!$C$23:$C$35,0),MATCH(LMP_BY_NODE!$A43,DA_LMP_Basis!$C$23:$AF$23,0)))</f>
        <v>44.286075915036101</v>
      </c>
      <c r="CB43" s="30">
        <f>ENERGY_PRICING!CD$19*(1+INDEX(DA_LMP_Basis!$C$23:$AF$35,MATCH(LMP_BY_NODE!CB$1,DA_LMP_Basis!$C$23:$C$35,0),MATCH(LMP_BY_NODE!$A43,DA_LMP_Basis!$C$23:$AF$23,0)))</f>
        <v>47.836932981221906</v>
      </c>
      <c r="CC43" s="30">
        <f>ENERGY_PRICING!CE$19*(1+INDEX(DA_LMP_Basis!$C$23:$AF$35,MATCH(LMP_BY_NODE!CC$1,DA_LMP_Basis!$C$23:$C$35,0),MATCH(LMP_BY_NODE!$A43,DA_LMP_Basis!$C$23:$AF$23,0)))</f>
        <v>62.175311940141853</v>
      </c>
      <c r="CD43" s="30">
        <f>ENERGY_PRICING!CF$19*(1+INDEX(DA_LMP_Basis!$C$23:$AF$35,MATCH(LMP_BY_NODE!CD$1,DA_LMP_Basis!$C$23:$C$35,0),MATCH(LMP_BY_NODE!$A43,DA_LMP_Basis!$C$23:$AF$23,0)))</f>
        <v>62.522639467620159</v>
      </c>
      <c r="CE43" s="30">
        <f>ENERGY_PRICING!CG$19*(1+INDEX(DA_LMP_Basis!$C$23:$AF$35,MATCH(LMP_BY_NODE!CE$1,DA_LMP_Basis!$C$23:$C$35,0),MATCH(LMP_BY_NODE!$A43,DA_LMP_Basis!$C$23:$AF$23,0)))</f>
        <v>42.324450281797006</v>
      </c>
      <c r="CF43" s="30">
        <f>ENERGY_PRICING!CH$19*(1+INDEX(DA_LMP_Basis!$C$23:$AF$35,MATCH(LMP_BY_NODE!CF$1,DA_LMP_Basis!$C$23:$C$35,0),MATCH(LMP_BY_NODE!$A43,DA_LMP_Basis!$C$23:$AF$23,0)))</f>
        <v>42.108864726077208</v>
      </c>
      <c r="CG43" s="30">
        <f>ENERGY_PRICING!CI$19*(1+INDEX(DA_LMP_Basis!$C$23:$AF$35,MATCH(LMP_BY_NODE!CG$1,DA_LMP_Basis!$C$23:$C$35,0),MATCH(LMP_BY_NODE!$A43,DA_LMP_Basis!$C$23:$AF$23,0)))</f>
        <v>75.57588727969987</v>
      </c>
      <c r="CH43" s="30">
        <f>ENERGY_PRICING!CJ$19*(1+INDEX(DA_LMP_Basis!$C$23:$AF$35,MATCH(LMP_BY_NODE!CH$1,DA_LMP_Basis!$C$23:$C$35,0),MATCH(LMP_BY_NODE!$A43,DA_LMP_Basis!$C$23:$AF$23,0)))</f>
        <v>113.43342624583018</v>
      </c>
      <c r="CI43" s="30">
        <f>ENERGY_PRICING!CK$19*(1+INDEX(DA_LMP_Basis!$C$23:$AF$35,MATCH(LMP_BY_NODE!CI$1,DA_LMP_Basis!$C$23:$C$35,0),MATCH(LMP_BY_NODE!$A43,DA_LMP_Basis!$C$23:$AF$23,0)))</f>
        <v>215.27033332473169</v>
      </c>
      <c r="CJ43" s="30">
        <f>ENERGY_PRICING!CL$19*(1+INDEX(DA_LMP_Basis!$C$23:$AF$35,MATCH(LMP_BY_NODE!CJ$1,DA_LMP_Basis!$C$23:$C$35,0),MATCH(LMP_BY_NODE!$A43,DA_LMP_Basis!$C$23:$AF$23,0)))</f>
        <v>191.85019401887874</v>
      </c>
      <c r="CK43" s="30">
        <f>ENERGY_PRICING!CM$19*(1+INDEX(DA_LMP_Basis!$C$23:$AF$35,MATCH(LMP_BY_NODE!CK$1,DA_LMP_Basis!$C$23:$C$35,0),MATCH(LMP_BY_NODE!$A43,DA_LMP_Basis!$C$23:$AF$23,0)))</f>
        <v>102.0521049519719</v>
      </c>
      <c r="CL43" s="30">
        <f>ENERGY_PRICING!CN$19*(1+INDEX(DA_LMP_Basis!$C$23:$AF$35,MATCH(LMP_BY_NODE!CL$1,DA_LMP_Basis!$C$23:$C$35,0),MATCH(LMP_BY_NODE!$A43,DA_LMP_Basis!$C$23:$AF$23,0)))</f>
        <v>62.065382325666512</v>
      </c>
      <c r="CM43" s="30">
        <f>ENERGY_PRICING!CO$19*(1+INDEX(DA_LMP_Basis!$C$23:$AF$35,MATCH(LMP_BY_NODE!CM$1,DA_LMP_Basis!$C$23:$C$35,0),MATCH(LMP_BY_NODE!$A43,DA_LMP_Basis!$C$23:$AF$23,0)))</f>
        <v>46.484057868385825</v>
      </c>
      <c r="CN43" s="30">
        <f>ENERGY_PRICING!CP$19*(1+INDEX(DA_LMP_Basis!$C$23:$AF$35,MATCH(LMP_BY_NODE!CN$1,DA_LMP_Basis!$C$23:$C$35,0),MATCH(LMP_BY_NODE!$A43,DA_LMP_Basis!$C$23:$AF$23,0)))</f>
        <v>50.211149102741643</v>
      </c>
      <c r="CO43" s="30">
        <f>ENERGY_PRICING!CQ$19*(1+INDEX(DA_LMP_Basis!$C$23:$AF$35,MATCH(LMP_BY_NODE!CO$1,DA_LMP_Basis!$C$23:$C$35,0),MATCH(LMP_BY_NODE!$A43,DA_LMP_Basis!$C$23:$AF$23,0)))</f>
        <v>65.261162532334907</v>
      </c>
      <c r="CP43" s="30">
        <f>ENERGY_PRICING!CR$19*(1+INDEX(DA_LMP_Basis!$C$23:$AF$35,MATCH(LMP_BY_NODE!CP$1,DA_LMP_Basis!$C$23:$C$35,0),MATCH(LMP_BY_NODE!$A43,DA_LMP_Basis!$C$23:$AF$23,0)))</f>
        <v>65.625728426986768</v>
      </c>
      <c r="CQ43" s="30">
        <f>ENERGY_PRICING!CS$19*(1+INDEX(DA_LMP_Basis!$C$23:$AF$35,MATCH(LMP_BY_NODE!CQ$1,DA_LMP_Basis!$C$23:$C$35,0),MATCH(LMP_BY_NODE!$A43,DA_LMP_Basis!$C$23:$AF$23,0)))</f>
        <v>44.425073919874905</v>
      </c>
      <c r="CR43" s="30">
        <f>ENERGY_PRICING!CT$19*(1+INDEX(DA_LMP_Basis!$C$23:$AF$35,MATCH(LMP_BY_NODE!CR$1,DA_LMP_Basis!$C$23:$C$35,0),MATCH(LMP_BY_NODE!$A43,DA_LMP_Basis!$C$23:$AF$23,0)))</f>
        <v>44.198788541443697</v>
      </c>
      <c r="CS43" s="30">
        <f>ENERGY_PRICING!CU$19*(1+INDEX(DA_LMP_Basis!$C$23:$AF$35,MATCH(LMP_BY_NODE!CS$1,DA_LMP_Basis!$C$23:$C$35,0),MATCH(LMP_BY_NODE!$A43,DA_LMP_Basis!$C$23:$AF$23,0)))</f>
        <v>76.723655688729252</v>
      </c>
      <c r="CT43" s="30">
        <f>ENERGY_PRICING!CV$19*(1+INDEX(DA_LMP_Basis!$C$23:$AF$35,MATCH(LMP_BY_NODE!CT$1,DA_LMP_Basis!$C$23:$C$35,0),MATCH(LMP_BY_NODE!$A43,DA_LMP_Basis!$C$23:$AF$23,0)))</f>
        <v>115.04679166633143</v>
      </c>
      <c r="CU43" s="30">
        <f>ENERGY_PRICING!CW$19*(1+INDEX(DA_LMP_Basis!$C$23:$AF$35,MATCH(LMP_BY_NODE!CU$1,DA_LMP_Basis!$C$23:$C$35,0),MATCH(LMP_BY_NODE!$A43,DA_LMP_Basis!$C$23:$AF$23,0)))</f>
        <v>216.79115563329555</v>
      </c>
      <c r="CV43" s="30">
        <f>ENERGY_PRICING!CX$19*(1+INDEX(DA_LMP_Basis!$C$23:$AF$35,MATCH(LMP_BY_NODE!CV$1,DA_LMP_Basis!$C$23:$C$35,0),MATCH(LMP_BY_NODE!$A43,DA_LMP_Basis!$C$23:$AF$23,0)))</f>
        <v>193.20555985336225</v>
      </c>
      <c r="CW43" s="30">
        <f>ENERGY_PRICING!CY$19*(1+INDEX(DA_LMP_Basis!$C$23:$AF$35,MATCH(LMP_BY_NODE!CW$1,DA_LMP_Basis!$C$23:$C$35,0),MATCH(LMP_BY_NODE!$A43,DA_LMP_Basis!$C$23:$AF$23,0)))</f>
        <v>103.65580065156682</v>
      </c>
      <c r="CX43" s="30">
        <f>ENERGY_PRICING!CZ$19*(1+INDEX(DA_LMP_Basis!$C$23:$AF$35,MATCH(LMP_BY_NODE!CX$1,DA_LMP_Basis!$C$23:$C$35,0),MATCH(LMP_BY_NODE!$A43,DA_LMP_Basis!$C$23:$AF$23,0)))</f>
        <v>64.530754004199096</v>
      </c>
      <c r="CY43" s="30">
        <f>ENERGY_PRICING!DA$19*(1+INDEX(DA_LMP_Basis!$C$23:$AF$35,MATCH(LMP_BY_NODE!CY$1,DA_LMP_Basis!$C$23:$C$35,0),MATCH(LMP_BY_NODE!$A43,DA_LMP_Basis!$C$23:$AF$23,0)))</f>
        <v>48.330505525320596</v>
      </c>
      <c r="CZ43" s="30">
        <f>ENERGY_PRICING!DB$19*(1+INDEX(DA_LMP_Basis!$C$23:$AF$35,MATCH(LMP_BY_NODE!CZ$1,DA_LMP_Basis!$C$23:$C$35,0),MATCH(LMP_BY_NODE!$A43,DA_LMP_Basis!$C$23:$AF$23,0)))</f>
        <v>52.205644911934201</v>
      </c>
      <c r="DA43" s="30">
        <f>ENERGY_PRICING!DC$19*(1+INDEX(DA_LMP_Basis!$C$23:$AF$35,MATCH(LMP_BY_NODE!DA$1,DA_LMP_Basis!$C$23:$C$35,0),MATCH(LMP_BY_NODE!$A43,DA_LMP_Basis!$C$23:$AF$23,0)))</f>
        <v>67.853477536069207</v>
      </c>
      <c r="DB43" s="30">
        <f>ENERGY_PRICING!DD$19*(1+INDEX(DA_LMP_Basis!$C$23:$AF$35,MATCH(LMP_BY_NODE!DB$1,DA_LMP_Basis!$C$23:$C$35,0),MATCH(LMP_BY_NODE!$A43,DA_LMP_Basis!$C$23:$AF$23,0)))</f>
        <v>68.232524779227333</v>
      </c>
      <c r="DC43" s="30">
        <f>ENERGY_PRICING!DE$19*(1+INDEX(DA_LMP_Basis!$C$23:$AF$35,MATCH(LMP_BY_NODE!DC$1,DA_LMP_Basis!$C$23:$C$35,0),MATCH(LMP_BY_NODE!$A43,DA_LMP_Basis!$C$23:$AF$23,0)))</f>
        <v>46.189734266025447</v>
      </c>
      <c r="DD43" s="30">
        <f>ENERGY_PRICING!DF$19*(1+INDEX(DA_LMP_Basis!$C$23:$AF$35,MATCH(LMP_BY_NODE!DD$1,DA_LMP_Basis!$C$23:$C$35,0),MATCH(LMP_BY_NODE!$A43,DA_LMP_Basis!$C$23:$AF$23,0)))</f>
        <v>45.954460341284751</v>
      </c>
      <c r="DE43" s="30">
        <f>ENERGY_PRICING!DG$19*(1+INDEX(DA_LMP_Basis!$C$23:$AF$35,MATCH(LMP_BY_NODE!DE$1,DA_LMP_Basis!$C$23:$C$35,0),MATCH(LMP_BY_NODE!$A43,DA_LMP_Basis!$C$23:$AF$23,0)))</f>
        <v>77.68785572973789</v>
      </c>
      <c r="DF43" s="30">
        <f>ENERGY_PRICING!DH$19*(1+INDEX(DA_LMP_Basis!$C$23:$AF$35,MATCH(LMP_BY_NODE!DF$1,DA_LMP_Basis!$C$23:$C$35,0),MATCH(LMP_BY_NODE!$A43,DA_LMP_Basis!$C$23:$AF$23,0)))</f>
        <v>116.40212344961749</v>
      </c>
      <c r="DG43" s="30">
        <f>ENERGY_PRICING!DI$19*(1+INDEX(DA_LMP_Basis!$C$23:$AF$35,MATCH(LMP_BY_NODE!DG$1,DA_LMP_Basis!$C$23:$C$35,0),MATCH(LMP_BY_NODE!$A43,DA_LMP_Basis!$C$23:$AF$23,0)))</f>
        <v>219.12187024666514</v>
      </c>
      <c r="DH43" s="30">
        <f>ENERGY_PRICING!DJ$19*(1+INDEX(DA_LMP_Basis!$C$23:$AF$35,MATCH(LMP_BY_NODE!DH$1,DA_LMP_Basis!$C$23:$C$35,0),MATCH(LMP_BY_NODE!$A43,DA_LMP_Basis!$C$23:$AF$23,0)))</f>
        <v>195.28270649903158</v>
      </c>
      <c r="DI43" s="30">
        <f>ENERGY_PRICING!DK$19*(1+INDEX(DA_LMP_Basis!$C$23:$AF$35,MATCH(LMP_BY_NODE!DI$1,DA_LMP_Basis!$C$23:$C$35,0),MATCH(LMP_BY_NODE!$A43,DA_LMP_Basis!$C$23:$AF$23,0)))</f>
        <v>106.1135217024721</v>
      </c>
      <c r="DJ43" s="30">
        <f>ENERGY_PRICING!DL$19*(1+INDEX(DA_LMP_Basis!$C$23:$AF$35,MATCH(LMP_BY_NODE!DJ$1,DA_LMP_Basis!$C$23:$C$35,0),MATCH(LMP_BY_NODE!$A43,DA_LMP_Basis!$C$23:$AF$23,0)))</f>
        <v>68.309024329526778</v>
      </c>
      <c r="DK43" s="30">
        <f>ENERGY_PRICING!DM$19*(1+INDEX(DA_LMP_Basis!$C$23:$AF$35,MATCH(LMP_BY_NODE!DK$1,DA_LMP_Basis!$C$23:$C$35,0),MATCH(LMP_BY_NODE!$A43,DA_LMP_Basis!$C$23:$AF$23,0)))</f>
        <v>51.160252638185916</v>
      </c>
      <c r="DL43" s="30">
        <f>ENERGY_PRICING!DN$19*(1+INDEX(DA_LMP_Basis!$C$23:$AF$35,MATCH(LMP_BY_NODE!DL$1,DA_LMP_Basis!$C$23:$C$35,0),MATCH(LMP_BY_NODE!$A43,DA_LMP_Basis!$C$23:$AF$23,0)))</f>
        <v>55.262281116316991</v>
      </c>
      <c r="DM43" s="30">
        <f>ENERGY_PRICING!DO$19*(1+INDEX(DA_LMP_Basis!$C$23:$AF$35,MATCH(LMP_BY_NODE!DM$1,DA_LMP_Basis!$C$23:$C$35,0),MATCH(LMP_BY_NODE!$A43,DA_LMP_Basis!$C$23:$AF$23,0)))</f>
        <v>71.826293050174868</v>
      </c>
      <c r="DN43" s="30">
        <f>ENERGY_PRICING!DP$19*(1+INDEX(DA_LMP_Basis!$C$23:$AF$35,MATCH(LMP_BY_NODE!DN$1,DA_LMP_Basis!$C$23:$C$35,0),MATCH(LMP_BY_NODE!$A43,DA_LMP_Basis!$C$23:$AF$23,0)))</f>
        <v>72.227533478161249</v>
      </c>
      <c r="DO43" s="30">
        <f>ENERGY_PRICING!DQ$19*(1+INDEX(DA_LMP_Basis!$C$23:$AF$35,MATCH(LMP_BY_NODE!DO$1,DA_LMP_Basis!$C$23:$C$35,0),MATCH(LMP_BY_NODE!$A43,DA_LMP_Basis!$C$23:$AF$23,0)))</f>
        <v>48.8941393982007</v>
      </c>
      <c r="DP43" s="30">
        <f>ENERGY_PRICING!DR$19*(1+INDEX(DA_LMP_Basis!$C$23:$AF$35,MATCH(LMP_BY_NODE!DP$1,DA_LMP_Basis!$C$23:$C$35,0),MATCH(LMP_BY_NODE!$A43,DA_LMP_Basis!$C$23:$AF$23,0)))</f>
        <v>48.645090204568625</v>
      </c>
      <c r="DQ43" s="30">
        <f>ENERGY_PRICING!DS$19*(1+INDEX(DA_LMP_Basis!$C$23:$AF$35,MATCH(LMP_BY_NODE!DQ$1,DA_LMP_Basis!$C$23:$C$35,0),MATCH(LMP_BY_NODE!$A43,DA_LMP_Basis!$C$23:$AF$23,0)))</f>
        <v>79.165526798301087</v>
      </c>
      <c r="DR43" s="30">
        <f>ENERGY_PRICING!DT$19*(1+INDEX(DA_LMP_Basis!$C$23:$AF$35,MATCH(LMP_BY_NODE!DR$1,DA_LMP_Basis!$C$23:$C$35,0),MATCH(LMP_BY_NODE!$A43,DA_LMP_Basis!$C$23:$AF$23,0)))</f>
        <v>118.47921791060816</v>
      </c>
      <c r="DS43" s="30">
        <f>ENERGY_PRICING!DU$19*(1+INDEX(DA_LMP_Basis!$C$23:$AF$35,MATCH(LMP_BY_NODE!DS$1,DA_LMP_Basis!$C$23:$C$35,0),MATCH(LMP_BY_NODE!$A43,DA_LMP_Basis!$C$23:$AF$23,0)))</f>
        <v>221.81192777944696</v>
      </c>
      <c r="DT43" s="30">
        <f>ENERGY_PRICING!DV$19*(1+INDEX(DA_LMP_Basis!$C$23:$AF$35,MATCH(LMP_BY_NODE!DT$1,DA_LMP_Basis!$C$23:$C$35,0),MATCH(LMP_BY_NODE!$A43,DA_LMP_Basis!$C$23:$AF$23,0)))</f>
        <v>197.68010167938664</v>
      </c>
      <c r="DU43" s="30">
        <f>ENERGY_PRICING!DW$19*(1+INDEX(DA_LMP_Basis!$C$23:$AF$35,MATCH(LMP_BY_NODE!DU$1,DA_LMP_Basis!$C$23:$C$35,0),MATCH(LMP_BY_NODE!$A43,DA_LMP_Basis!$C$23:$AF$23,0)))</f>
        <v>108.95016716242654</v>
      </c>
      <c r="DV43" s="30">
        <f>ENERGY_PRICING!DX$19*(1+INDEX(DA_LMP_Basis!$C$23:$AF$35,MATCH(LMP_BY_NODE!DV$1,DA_LMP_Basis!$C$23:$C$35,0),MATCH(LMP_BY_NODE!$A43,DA_LMP_Basis!$C$23:$AF$23,0)))</f>
        <v>72.669817577757144</v>
      </c>
      <c r="DW43" s="30">
        <f>ENERGY_PRICING!DY$19*(1+INDEX(DA_LMP_Basis!$C$23:$AF$35,MATCH(LMP_BY_NODE!DW$1,DA_LMP_Basis!$C$23:$C$35,0),MATCH(LMP_BY_NODE!$A43,DA_LMP_Basis!$C$23:$AF$23,0)))</f>
        <v>54.426282075323186</v>
      </c>
      <c r="DX43" s="30">
        <f>ENERGY_PRICING!DZ$19*(1+INDEX(DA_LMP_Basis!$C$23:$AF$35,MATCH(LMP_BY_NODE!DX$1,DA_LMP_Basis!$C$23:$C$35,0),MATCH(LMP_BY_NODE!$A43,DA_LMP_Basis!$C$23:$AF$23,0)))</f>
        <v>58.790180756799437</v>
      </c>
      <c r="DY43" s="30">
        <f>ENERGY_PRICING!EA$19*(1+INDEX(DA_LMP_Basis!$C$23:$AF$35,MATCH(LMP_BY_NODE!DY$1,DA_LMP_Basis!$C$23:$C$35,0),MATCH(LMP_BY_NODE!$A43,DA_LMP_Basis!$C$23:$AF$23,0)))</f>
        <v>76.411625908504504</v>
      </c>
      <c r="DZ43" s="30">
        <f>ENERGY_PRICING!EB$19*(1+INDEX(DA_LMP_Basis!$C$23:$AF$35,MATCH(LMP_BY_NODE!DZ$1,DA_LMP_Basis!$C$23:$C$35,0),MATCH(LMP_BY_NODE!$A43,DA_LMP_Basis!$C$23:$AF$23,0)))</f>
        <v>76.838481203142166</v>
      </c>
      <c r="EA43" s="30">
        <f>ENERGY_PRICING!EC$19*(1+INDEX(DA_LMP_Basis!$C$23:$AF$35,MATCH(LMP_BY_NODE!EA$1,DA_LMP_Basis!$C$23:$C$35,0),MATCH(LMP_BY_NODE!$A43,DA_LMP_Basis!$C$23:$AF$23,0)))</f>
        <v>52.015501986211547</v>
      </c>
      <c r="EB43" s="30">
        <f>ENERGY_PRICING!ED$19*(1+INDEX(DA_LMP_Basis!$C$23:$AF$35,MATCH(LMP_BY_NODE!EB$1,DA_LMP_Basis!$C$23:$C$35,0),MATCH(LMP_BY_NODE!$A43,DA_LMP_Basis!$C$23:$AF$23,0)))</f>
        <v>51.750553692091245</v>
      </c>
      <c r="EC43" s="30">
        <f>ENERGY_PRICING!EE$19*(1+INDEX(DA_LMP_Basis!$C$23:$AF$35,MATCH(LMP_BY_NODE!EC$1,DA_LMP_Basis!$C$23:$C$35,0),MATCH(LMP_BY_NODE!$A43,DA_LMP_Basis!$C$23:$AF$23,0)))</f>
        <v>80.871020969985835</v>
      </c>
      <c r="ED43" s="30">
        <f>ENERGY_PRICING!EF$19*(1+INDEX(DA_LMP_Basis!$C$23:$AF$35,MATCH(LMP_BY_NODE!ED$1,DA_LMP_Basis!$C$23:$C$35,0),MATCH(LMP_BY_NODE!$A43,DA_LMP_Basis!$C$23:$AF$23,0)))</f>
        <v>120.8765528605999</v>
      </c>
      <c r="EE43" s="30">
        <f>ENERGY_PRICING!EG$19*(1+INDEX(DA_LMP_Basis!$C$23:$AF$35,MATCH(LMP_BY_NODE!EE$1,DA_LMP_Basis!$C$23:$C$35,0),MATCH(LMP_BY_NODE!$A43,DA_LMP_Basis!$C$23:$AF$23,0)))</f>
        <v>223.10370519771243</v>
      </c>
      <c r="EF43" s="30">
        <f>ENERGY_PRICING!EH$19*(1+INDEX(DA_LMP_Basis!$C$23:$AF$35,MATCH(LMP_BY_NODE!EF$1,DA_LMP_Basis!$C$23:$C$35,0),MATCH(LMP_BY_NODE!$A43,DA_LMP_Basis!$C$23:$AF$23,0)))</f>
        <v>198.83134135322314</v>
      </c>
      <c r="EG43" s="30">
        <f>ENERGY_PRICING!EI$19*(1+INDEX(DA_LMP_Basis!$C$23:$AF$35,MATCH(LMP_BY_NODE!EG$1,DA_LMP_Basis!$C$23:$C$35,0),MATCH(LMP_BY_NODE!$A43,DA_LMP_Basis!$C$23:$AF$23,0)))</f>
        <v>110.31233674584254</v>
      </c>
      <c r="EH43" s="30">
        <f>ENERGY_PRICING!EJ$19*(1+INDEX(DA_LMP_Basis!$C$23:$AF$35,MATCH(LMP_BY_NODE!EH$1,DA_LMP_Basis!$C$23:$C$35,0),MATCH(LMP_BY_NODE!$A43,DA_LMP_Basis!$C$23:$AF$23,0)))</f>
        <v>74.763889609727187</v>
      </c>
      <c r="EI43" s="30">
        <f>ENERGY_PRICING!EK$19*(1+INDEX(DA_LMP_Basis!$C$23:$AF$35,MATCH(LMP_BY_NODE!EI$1,DA_LMP_Basis!$C$23:$C$35,0),MATCH(LMP_BY_NODE!$A43,DA_LMP_Basis!$C$23:$AF$23,0)))</f>
        <v>55.994643726652441</v>
      </c>
      <c r="EJ43" s="30">
        <f>ENERGY_PRICING!EL$19*(1+INDEX(DA_LMP_Basis!$C$23:$AF$35,MATCH(LMP_BY_NODE!EJ$1,DA_LMP_Basis!$C$23:$C$35,0),MATCH(LMP_BY_NODE!$A43,DA_LMP_Basis!$C$23:$AF$23,0)))</f>
        <v>60.484293627600955</v>
      </c>
      <c r="EK43" s="30">
        <f>ENERGY_PRICING!EM$19*(1+INDEX(DA_LMP_Basis!$C$23:$AF$35,MATCH(LMP_BY_NODE!EK$1,DA_LMP_Basis!$C$23:$C$35,0),MATCH(LMP_BY_NODE!$A43,DA_LMP_Basis!$C$23:$AF$23,0)))</f>
        <v>78.6135228454432</v>
      </c>
      <c r="EL43" s="30">
        <f>ENERGY_PRICING!EN$19*(1+INDEX(DA_LMP_Basis!$C$23:$AF$35,MATCH(LMP_BY_NODE!EL$1,DA_LMP_Basis!$C$23:$C$35,0),MATCH(LMP_BY_NODE!$A43,DA_LMP_Basis!$C$23:$AF$23,0)))</f>
        <v>79.052678511321545</v>
      </c>
      <c r="EM43" s="30">
        <f>ENERGY_PRICING!EO$19*(1+INDEX(DA_LMP_Basis!$C$23:$AF$35,MATCH(LMP_BY_NODE!EM$1,DA_LMP_Basis!$C$23:$C$35,0),MATCH(LMP_BY_NODE!$A43,DA_LMP_Basis!$C$23:$AF$23,0)))</f>
        <v>53.514393982488521</v>
      </c>
      <c r="EN43" s="30">
        <f>ENERGY_PRICING!EP$19*(1+INDEX(DA_LMP_Basis!$C$23:$AF$35,MATCH(LMP_BY_NODE!EN$1,DA_LMP_Basis!$C$23:$C$35,0),MATCH(LMP_BY_NODE!$A43,DA_LMP_Basis!$C$23:$AF$23,0)))</f>
        <v>53.241810870625052</v>
      </c>
      <c r="EO43" s="30">
        <f>ENERGY_PRICING!EQ$19*(1+INDEX(DA_LMP_Basis!$C$23:$AF$35,MATCH(LMP_BY_NODE!EO$1,DA_LMP_Basis!$C$23:$C$35,0),MATCH(LMP_BY_NODE!$A43,DA_LMP_Basis!$C$23:$AF$23,0)))</f>
        <v>81.690006746727761</v>
      </c>
      <c r="EP43" s="30">
        <f>ENERGY_PRICING!ER$19*(1+INDEX(DA_LMP_Basis!$C$23:$AF$35,MATCH(LMP_BY_NODE!EP$1,DA_LMP_Basis!$C$23:$C$35,0),MATCH(LMP_BY_NODE!$A43,DA_LMP_Basis!$C$23:$AF$23,0)))</f>
        <v>122.02776361155198</v>
      </c>
      <c r="EQ43" s="30">
        <f>ENERGY_PRICING!ES$19*(1+INDEX(DA_LMP_Basis!$C$23:$AF$35,MATCH(LMP_BY_NODE!EQ$1,DA_LMP_Basis!$C$23:$C$35,0),MATCH(LMP_BY_NODE!$A43,DA_LMP_Basis!$C$23:$AF$23,0)))</f>
        <v>225.13696199230293</v>
      </c>
      <c r="ER43" s="30">
        <f>ENERGY_PRICING!ET$19*(1+INDEX(DA_LMP_Basis!$C$23:$AF$35,MATCH(LMP_BY_NODE!ER$1,DA_LMP_Basis!$C$23:$C$35,0),MATCH(LMP_BY_NODE!$A43,DA_LMP_Basis!$C$23:$AF$23,0)))</f>
        <v>200.64339183183674</v>
      </c>
      <c r="ES43" s="30">
        <f>ENERGY_PRICING!EU$19*(1+INDEX(DA_LMP_Basis!$C$23:$AF$35,MATCH(LMP_BY_NODE!ES$1,DA_LMP_Basis!$C$23:$C$35,0),MATCH(LMP_BY_NODE!$A43,DA_LMP_Basis!$C$23:$AF$23,0)))</f>
        <v>112.45639076142052</v>
      </c>
      <c r="ET43" s="30">
        <f>ENERGY_PRICING!EV$19*(1+INDEX(DA_LMP_Basis!$C$23:$AF$35,MATCH(LMP_BY_NODE!ET$1,DA_LMP_Basis!$C$23:$C$35,0),MATCH(LMP_BY_NODE!$A43,DA_LMP_Basis!$C$23:$AF$23,0)))</f>
        <v>78.059957591068709</v>
      </c>
      <c r="EU43" s="30">
        <f>ENERGY_PRICING!EW$19*(1+INDEX(DA_LMP_Basis!$C$23:$AF$35,MATCH(LMP_BY_NODE!EU$1,DA_LMP_Basis!$C$23:$C$35,0),MATCH(LMP_BY_NODE!$A43,DA_LMP_Basis!$C$23:$AF$23,0)))</f>
        <v>58.463243919572747</v>
      </c>
      <c r="EV43" s="30">
        <f>ENERGY_PRICING!EX$19*(1+INDEX(DA_LMP_Basis!$C$23:$AF$35,MATCH(LMP_BY_NODE!EV$1,DA_LMP_Basis!$C$23:$C$35,0),MATCH(LMP_BY_NODE!$A43,DA_LMP_Basis!$C$23:$AF$23,0)))</f>
        <v>63.150826156080541</v>
      </c>
      <c r="EW43" s="30">
        <f>ENERGY_PRICING!EY$19*(1+INDEX(DA_LMP_Basis!$C$23:$AF$35,MATCH(LMP_BY_NODE!EW$1,DA_LMP_Basis!$C$23:$C$35,0),MATCH(LMP_BY_NODE!$A43,DA_LMP_Basis!$C$23:$AF$23,0)))</f>
        <v>82.079307155274151</v>
      </c>
      <c r="EX43" s="30">
        <f>ENERGY_PRICING!EZ$19*(1+INDEX(DA_LMP_Basis!$C$23:$AF$35,MATCH(LMP_BY_NODE!EX$1,DA_LMP_Basis!$C$23:$C$35,0),MATCH(LMP_BY_NODE!$A43,DA_LMP_Basis!$C$23:$AF$23,0)))</f>
        <v>82.537823597279612</v>
      </c>
      <c r="EY43" s="30">
        <f>ENERGY_PRICING!FA$19*(1+INDEX(DA_LMP_Basis!$C$23:$AF$35,MATCH(LMP_BY_NODE!EY$1,DA_LMP_Basis!$C$23:$C$35,0),MATCH(LMP_BY_NODE!$A43,DA_LMP_Basis!$C$23:$AF$23,0)))</f>
        <v>55.873648984700537</v>
      </c>
      <c r="EZ43" s="30">
        <f>ENERGY_PRICING!FB$19*(1+INDEX(DA_LMP_Basis!$C$23:$AF$35,MATCH(LMP_BY_NODE!EZ$1,DA_LMP_Basis!$C$23:$C$35,0),MATCH(LMP_BY_NODE!$A43,DA_LMP_Basis!$C$23:$AF$23,0)))</f>
        <v>55.589048674802598</v>
      </c>
      <c r="FA43" s="30">
        <f>ENERGY_PRICING!FC$19*(1+INDEX(DA_LMP_Basis!$C$23:$AF$35,MATCH(LMP_BY_NODE!FA$1,DA_LMP_Basis!$C$23:$C$35,0),MATCH(LMP_BY_NODE!$A43,DA_LMP_Basis!$C$23:$AF$23,0)))</f>
        <v>82.979089812964816</v>
      </c>
      <c r="FB43" s="30">
        <f>ENERGY_PRICING!FD$19*(1+INDEX(DA_LMP_Basis!$C$23:$AF$35,MATCH(LMP_BY_NODE!FB$1,DA_LMP_Basis!$C$23:$C$35,0),MATCH(LMP_BY_NODE!$A43,DA_LMP_Basis!$C$23:$AF$23,0)))</f>
        <v>123.83976856556473</v>
      </c>
      <c r="FC43" s="30">
        <f>ENERGY_PRICING!FE$19*(1+INDEX(DA_LMP_Basis!$C$23:$AF$35,MATCH(LMP_BY_NODE!FC$1,DA_LMP_Basis!$C$23:$C$35,0),MATCH(LMP_BY_NODE!$A43,DA_LMP_Basis!$C$23:$AF$23,0)))</f>
        <v>226.61389920078332</v>
      </c>
      <c r="FD43" s="30">
        <f>ENERGY_PRICING!FF$19*(1+INDEX(DA_LMP_Basis!$C$23:$AF$35,MATCH(LMP_BY_NODE!FD$1,DA_LMP_Basis!$C$23:$C$35,0),MATCH(LMP_BY_NODE!$A43,DA_LMP_Basis!$C$23:$AF$23,0)))</f>
        <v>201.9596470056197</v>
      </c>
      <c r="FE43" s="30">
        <f>ENERGY_PRICING!FG$19*(1+INDEX(DA_LMP_Basis!$C$23:$AF$35,MATCH(LMP_BY_NODE!FE$1,DA_LMP_Basis!$C$23:$C$35,0),MATCH(LMP_BY_NODE!$A43,DA_LMP_Basis!$C$23:$AF$23,0)))</f>
        <v>114.01380995265292</v>
      </c>
      <c r="FF43" s="30">
        <f>ENERGY_PRICING!FH$19*(1+INDEX(DA_LMP_Basis!$C$23:$AF$35,MATCH(LMP_BY_NODE!FF$1,DA_LMP_Basis!$C$23:$C$35,0),MATCH(LMP_BY_NODE!$A43,DA_LMP_Basis!$C$23:$AF$23,0)))</f>
        <v>80.454188096667281</v>
      </c>
      <c r="FG43" s="30">
        <f>ENERGY_PRICING!FI$19*(1+INDEX(DA_LMP_Basis!$C$23:$AF$35,MATCH(LMP_BY_NODE!FG$1,DA_LMP_Basis!$C$23:$C$35,0),MATCH(LMP_BY_NODE!$A43,DA_LMP_Basis!$C$23:$AF$23,0)))</f>
        <v>60.25641017751223</v>
      </c>
      <c r="FH43" s="30">
        <f>ENERGY_PRICING!FJ$19*(1+INDEX(DA_LMP_Basis!$C$23:$AF$35,MATCH(LMP_BY_NODE!FH$1,DA_LMP_Basis!$C$23:$C$35,0),MATCH(LMP_BY_NODE!$A43,DA_LMP_Basis!$C$23:$AF$23,0)))</f>
        <v>65.087768464308738</v>
      </c>
      <c r="FI43" s="30">
        <f>ENERGY_PRICING!FK$19*(1+INDEX(DA_LMP_Basis!$C$23:$AF$35,MATCH(LMP_BY_NODE!FI$1,DA_LMP_Basis!$C$23:$C$35,0),MATCH(LMP_BY_NODE!$A43,DA_LMP_Basis!$C$23:$AF$23,0)))</f>
        <v>84.596817888485674</v>
      </c>
      <c r="FJ43" s="30">
        <f>ENERGY_PRICING!FL$19*(1+INDEX(DA_LMP_Basis!$C$23:$AF$35,MATCH(LMP_BY_NODE!FJ$1,DA_LMP_Basis!$C$23:$C$35,0),MATCH(LMP_BY_NODE!$A43,DA_LMP_Basis!$C$23:$AF$23,0)))</f>
        <v>85.069397802809675</v>
      </c>
      <c r="FK43" s="30">
        <f>ENERGY_PRICING!FM$19*(1+INDEX(DA_LMP_Basis!$C$23:$AF$35,MATCH(LMP_BY_NODE!FK$1,DA_LMP_Basis!$C$23:$C$35,0),MATCH(LMP_BY_NODE!$A43,DA_LMP_Basis!$C$23:$AF$23,0)))</f>
        <v>57.587388000023587</v>
      </c>
      <c r="FL43" s="30">
        <f>ENERGY_PRICING!FN$19*(1+INDEX(DA_LMP_Basis!$C$23:$AF$35,MATCH(LMP_BY_NODE!FL$1,DA_LMP_Basis!$C$23:$C$35,0),MATCH(LMP_BY_NODE!$A43,DA_LMP_Basis!$C$23:$AF$23,0)))</f>
        <v>57.294058518795183</v>
      </c>
      <c r="FM43" s="30">
        <f>ENERGY_PRICING!FO$19*(1+INDEX(DA_LMP_Basis!$C$23:$AF$35,MATCH(LMP_BY_NODE!FM$1,DA_LMP_Basis!$C$23:$C$35,0),MATCH(LMP_BY_NODE!$A43,DA_LMP_Basis!$C$23:$AF$23,0)))</f>
        <v>83.915466738109174</v>
      </c>
      <c r="FN43" s="30">
        <f>ENERGY_PRICING!FP$19*(1+INDEX(DA_LMP_Basis!$C$23:$AF$35,MATCH(LMP_BY_NODE!FN$1,DA_LMP_Basis!$C$23:$C$35,0),MATCH(LMP_BY_NODE!$A43,DA_LMP_Basis!$C$23:$AF$23,0)))</f>
        <v>125.15599067073725</v>
      </c>
      <c r="FO43" s="30">
        <f>ENERGY_PRICING!FQ$19*(1+INDEX(DA_LMP_Basis!$C$23:$AF$35,MATCH(LMP_BY_NODE!FO$1,DA_LMP_Basis!$C$23:$C$35,0),MATCH(LMP_BY_NODE!$A43,DA_LMP_Basis!$C$23:$AF$23,0)))</f>
        <v>226.90660657058424</v>
      </c>
      <c r="FP43" s="30">
        <f>ENERGY_PRICING!FR$19*(1+INDEX(DA_LMP_Basis!$C$23:$AF$35,MATCH(LMP_BY_NODE!FP$1,DA_LMP_Basis!$C$23:$C$35,0),MATCH(LMP_BY_NODE!$A43,DA_LMP_Basis!$C$23:$AF$23,0)))</f>
        <v>202.22050954445524</v>
      </c>
      <c r="FQ43" s="30">
        <f>ENERGY_PRICING!FS$19*(1+INDEX(DA_LMP_Basis!$C$23:$AF$35,MATCH(LMP_BY_NODE!FQ$1,DA_LMP_Basis!$C$23:$C$35,0),MATCH(LMP_BY_NODE!$A43,DA_LMP_Basis!$C$23:$AF$23,0)))</f>
        <v>114.32246767521931</v>
      </c>
      <c r="FR43" s="30">
        <f>ENERGY_PRICING!FT$19*(1+INDEX(DA_LMP_Basis!$C$23:$AF$35,MATCH(LMP_BY_NODE!FR$1,DA_LMP_Basis!$C$23:$C$35,0),MATCH(LMP_BY_NODE!$A43,DA_LMP_Basis!$C$23:$AF$23,0)))</f>
        <v>80.928689592036875</v>
      </c>
      <c r="FS43" s="30">
        <f>ENERGY_PRICING!FU$19*(1+INDEX(DA_LMP_Basis!$C$23:$AF$35,MATCH(LMP_BY_NODE!FS$1,DA_LMP_Basis!$C$23:$C$35,0),MATCH(LMP_BY_NODE!$A43,DA_LMP_Basis!$C$23:$AF$23,0)))</f>
        <v>60.611789523339198</v>
      </c>
      <c r="FT43" s="30">
        <f>ENERGY_PRICING!FV$19*(1+INDEX(DA_LMP_Basis!$C$23:$AF$35,MATCH(LMP_BY_NODE!FT$1,DA_LMP_Basis!$C$23:$C$35,0),MATCH(LMP_BY_NODE!$A43,DA_LMP_Basis!$C$23:$AF$23,0)))</f>
        <v>65.471642122066328</v>
      </c>
      <c r="FU43" s="30">
        <f>ENERGY_PRICING!FW$19*(1+INDEX(DA_LMP_Basis!$C$23:$AF$35,MATCH(LMP_BY_NODE!FU$1,DA_LMP_Basis!$C$23:$C$35,0),MATCH(LMP_BY_NODE!$A43,DA_LMP_Basis!$C$23:$AF$23,0)))</f>
        <v>85.095751723270823</v>
      </c>
      <c r="FV43" s="30">
        <f>ENERGY_PRICING!FX$19*(1+INDEX(DA_LMP_Basis!$C$23:$AF$35,MATCH(LMP_BY_NODE!FV$1,DA_LMP_Basis!$C$23:$C$35,0),MATCH(LMP_BY_NODE!$A43,DA_LMP_Basis!$C$23:$AF$23,0)))</f>
        <v>85.571118812275643</v>
      </c>
      <c r="FW43" s="30">
        <f>ENERGY_PRICING!FY$19*(1+INDEX(DA_LMP_Basis!$C$23:$AF$35,MATCH(LMP_BY_NODE!FW$1,DA_LMP_Basis!$C$23:$C$35,0),MATCH(LMP_BY_NODE!$A43,DA_LMP_Basis!$C$23:$AF$23,0)))</f>
        <v>57.927026027165297</v>
      </c>
      <c r="FX43" s="30">
        <f>ENERGY_PRICING!FZ$19*(1+INDEX(DA_LMP_Basis!$C$23:$AF$35,MATCH(LMP_BY_NODE!FX$1,DA_LMP_Basis!$C$23:$C$35,0),MATCH(LMP_BY_NODE!$A43,DA_LMP_Basis!$C$23:$AF$23,0)))</f>
        <v>57.631966551752981</v>
      </c>
      <c r="FY43" s="30">
        <f>ENERGY_PRICING!GA$19*(1+INDEX(DA_LMP_Basis!$C$23:$AF$35,MATCH(LMP_BY_NODE!FY$1,DA_LMP_Basis!$C$23:$C$35,0),MATCH(LMP_BY_NODE!$A43,DA_LMP_Basis!$C$23:$AF$23,0)))</f>
        <v>84.101042959852066</v>
      </c>
      <c r="FZ43" s="30">
        <f>ENERGY_PRICING!GB$19*(1+INDEX(DA_LMP_Basis!$C$23:$AF$35,MATCH(LMP_BY_NODE!FZ$1,DA_LMP_Basis!$C$23:$C$35,0),MATCH(LMP_BY_NODE!$A43,DA_LMP_Basis!$C$23:$AF$23,0)))</f>
        <v>125.41684665585748</v>
      </c>
      <c r="GA43" s="30">
        <f>ENERGY_PRICING!GC$19*(1+INDEX(DA_LMP_Basis!$C$23:$AF$35,MATCH(LMP_BY_NODE!GA$1,DA_LMP_Basis!$C$23:$C$35,0),MATCH(LMP_BY_NODE!$A43,DA_LMP_Basis!$C$23:$AF$23,0)))</f>
        <v>227.81454555701978</v>
      </c>
      <c r="GB43" s="30">
        <f>ENERGY_PRICING!GD$19*(1+INDEX(DA_LMP_Basis!$C$23:$AF$35,MATCH(LMP_BY_NODE!GB$1,DA_LMP_Basis!$C$23:$C$35,0),MATCH(LMP_BY_NODE!$A43,DA_LMP_Basis!$C$23:$AF$23,0)))</f>
        <v>203.0296701380899</v>
      </c>
      <c r="GC43" s="30">
        <f>ENERGY_PRICING!GE$19*(1+INDEX(DA_LMP_Basis!$C$23:$AF$35,MATCH(LMP_BY_NODE!GC$1,DA_LMP_Basis!$C$23:$C$35,0),MATCH(LMP_BY_NODE!$A43,DA_LMP_Basis!$C$23:$AF$23,0)))</f>
        <v>115.2798825157579</v>
      </c>
      <c r="GD43" s="30">
        <f>ENERGY_PRICING!GF$19*(1+INDEX(DA_LMP_Basis!$C$23:$AF$35,MATCH(LMP_BY_NODE!GD$1,DA_LMP_Basis!$C$23:$C$35,0),MATCH(LMP_BY_NODE!$A43,DA_LMP_Basis!$C$23:$AF$23,0)))</f>
        <v>82.400529563339902</v>
      </c>
      <c r="GE43" s="30">
        <f>ENERGY_PRICING!GG$19*(1+INDEX(DA_LMP_Basis!$C$23:$AF$35,MATCH(LMP_BY_NODE!GE$1,DA_LMP_Basis!$C$23:$C$35,0),MATCH(LMP_BY_NODE!$A43,DA_LMP_Basis!$C$23:$AF$23,0)))</f>
        <v>61.714128570250381</v>
      </c>
      <c r="GF43" s="30">
        <f>ENERGY_PRICING!GH$19*(1+INDEX(DA_LMP_Basis!$C$23:$AF$35,MATCH(LMP_BY_NODE!GF$1,DA_LMP_Basis!$C$23:$C$35,0),MATCH(LMP_BY_NODE!$A43,DA_LMP_Basis!$C$23:$AF$23,0)))</f>
        <v>66.662366701296222</v>
      </c>
      <c r="GG43" s="30">
        <f>ENERGY_PRICING!GI$19*(1+INDEX(DA_LMP_Basis!$C$23:$AF$35,MATCH(LMP_BY_NODE!GG$1,DA_LMP_Basis!$C$23:$C$35,0),MATCH(LMP_BY_NODE!$A43,DA_LMP_Basis!$C$23:$AF$23,0)))</f>
        <v>86.643377533175368</v>
      </c>
      <c r="GH43" s="30">
        <f>ENERGY_PRICING!GJ$19*(1+INDEX(DA_LMP_Basis!$C$23:$AF$35,MATCH(LMP_BY_NODE!GH$1,DA_LMP_Basis!$C$23:$C$35,0),MATCH(LMP_BY_NODE!$A43,DA_LMP_Basis!$C$23:$AF$23,0)))</f>
        <v>87.127390064064457</v>
      </c>
      <c r="GI43" s="30">
        <f>ENERGY_PRICING!GK$19*(1+INDEX(DA_LMP_Basis!$C$23:$AF$35,MATCH(LMP_BY_NODE!GI$1,DA_LMP_Basis!$C$23:$C$35,0),MATCH(LMP_BY_NODE!$A43,DA_LMP_Basis!$C$23:$AF$23,0)))</f>
        <v>58.980537615642596</v>
      </c>
      <c r="GJ43" s="30">
        <f>ENERGY_PRICING!GL$19*(1+INDEX(DA_LMP_Basis!$C$23:$AF$35,MATCH(LMP_BY_NODE!GJ$1,DA_LMP_Basis!$C$23:$C$35,0),MATCH(LMP_BY_NODE!$A43,DA_LMP_Basis!$C$23:$AF$23,0)))</f>
        <v>58.680111930397743</v>
      </c>
      <c r="GK43" s="30">
        <f>ENERGY_PRICING!GM$19*(1+INDEX(DA_LMP_Basis!$C$23:$AF$35,MATCH(LMP_BY_NODE!GK$1,DA_LMP_Basis!$C$23:$C$35,0),MATCH(LMP_BY_NODE!$A43,DA_LMP_Basis!$C$23:$AF$23,0)))</f>
        <v>84.676675499580611</v>
      </c>
      <c r="GL43" s="30">
        <f>ENERGY_PRICING!GN$19*(1+INDEX(DA_LMP_Basis!$C$23:$AF$35,MATCH(LMP_BY_NODE!GL$1,DA_LMP_Basis!$C$23:$C$35,0),MATCH(LMP_BY_NODE!$A43,DA_LMP_Basis!$C$23:$AF$23,0)))</f>
        <v>126.22598692074656</v>
      </c>
      <c r="GM43" s="30">
        <f>ENERGY_PRICING!GO$19*(1+INDEX(DA_LMP_Basis!$C$23:$AF$35,MATCH(LMP_BY_NODE!GM$1,DA_LMP_Basis!$C$23:$C$35,0),MATCH(LMP_BY_NODE!$A43,DA_LMP_Basis!$C$23:$AF$23,0)))</f>
        <v>229.09189927646059</v>
      </c>
      <c r="GN43" s="30">
        <f>ENERGY_PRICING!GP$19*(1+INDEX(DA_LMP_Basis!$C$23:$AF$35,MATCH(LMP_BY_NODE!GN$1,DA_LMP_Basis!$C$23:$C$35,0),MATCH(LMP_BY_NODE!$A43,DA_LMP_Basis!$C$23:$AF$23,0)))</f>
        <v>204.16805532624207</v>
      </c>
      <c r="GO43" s="30">
        <f>ENERGY_PRICING!GQ$19*(1+INDEX(DA_LMP_Basis!$C$23:$AF$35,MATCH(LMP_BY_NODE!GO$1,DA_LMP_Basis!$C$23:$C$35,0),MATCH(LMP_BY_NODE!$A43,DA_LMP_Basis!$C$23:$AF$23,0)))</f>
        <v>116.62684241711762</v>
      </c>
      <c r="GP43" s="30">
        <f>ENERGY_PRICING!GR$19*(1+INDEX(DA_LMP_Basis!$C$23:$AF$35,MATCH(LMP_BY_NODE!GP$1,DA_LMP_Basis!$C$23:$C$35,0),MATCH(LMP_BY_NODE!$A43,DA_LMP_Basis!$C$23:$AF$23,0)))</f>
        <v>84.471219653592073</v>
      </c>
      <c r="GQ43" s="30">
        <f>ENERGY_PRICING!GS$19*(1+INDEX(DA_LMP_Basis!$C$23:$AF$35,MATCH(LMP_BY_NODE!GQ$1,DA_LMP_Basis!$C$23:$C$35,0),MATCH(LMP_BY_NODE!$A43,DA_LMP_Basis!$C$23:$AF$23,0)))</f>
        <v>63.264978244835731</v>
      </c>
      <c r="GR43" s="30">
        <f>ENERGY_PRICING!GT$19*(1+INDEX(DA_LMP_Basis!$C$23:$AF$35,MATCH(LMP_BY_NODE!GR$1,DA_LMP_Basis!$C$23:$C$35,0),MATCH(LMP_BY_NODE!$A43,DA_LMP_Basis!$C$23:$AF$23,0)))</f>
        <v>68.337563485256496</v>
      </c>
      <c r="GS43" s="30">
        <f>ENERGY_PRICING!GU$19*(1+INDEX(DA_LMP_Basis!$C$23:$AF$35,MATCH(LMP_BY_NODE!GS$1,DA_LMP_Basis!$C$23:$C$35,0),MATCH(LMP_BY_NODE!$A43,DA_LMP_Basis!$C$23:$AF$23,0)))</f>
        <v>88.82068857953233</v>
      </c>
      <c r="GT43" s="30">
        <f>ENERGY_PRICING!GV$19*(1+INDEX(DA_LMP_Basis!$C$23:$AF$35,MATCH(LMP_BY_NODE!GT$1,DA_LMP_Basis!$C$23:$C$35,0),MATCH(LMP_BY_NODE!$A43,DA_LMP_Basis!$C$23:$AF$23,0)))</f>
        <v>89.316864138457547</v>
      </c>
      <c r="GU43" s="30">
        <f>ENERGY_PRICING!GW$19*(1+INDEX(DA_LMP_Basis!$C$23:$AF$35,MATCH(LMP_BY_NODE!GU$1,DA_LMP_Basis!$C$23:$C$35,0),MATCH(LMP_BY_NODE!$A43,DA_LMP_Basis!$C$23:$AF$23,0)))</f>
        <v>60.462693317865075</v>
      </c>
      <c r="GV43" s="30">
        <f>ENERGY_PRICING!GX$19*(1+INDEX(DA_LMP_Basis!$C$23:$AF$35,MATCH(LMP_BY_NODE!GV$1,DA_LMP_Basis!$C$23:$C$35,0),MATCH(LMP_BY_NODE!$A43,DA_LMP_Basis!$C$23:$AF$23,0)))</f>
        <v>60.154718063550817</v>
      </c>
      <c r="GW43" s="30">
        <f>ENERGY_PRICING!GY$19*(1+INDEX(DA_LMP_Basis!$C$23:$AF$35,MATCH(LMP_BY_NODE!GW$1,DA_LMP_Basis!$C$23:$C$35,0),MATCH(LMP_BY_NODE!$A43,DA_LMP_Basis!$C$23:$AF$23,0)))</f>
        <v>85.486516663621927</v>
      </c>
      <c r="GX43" s="30">
        <f>ENERGY_PRICING!GZ$19*(1+INDEX(DA_LMP_Basis!$C$23:$AF$35,MATCH(LMP_BY_NODE!GX$1,DA_LMP_Basis!$C$23:$C$35,0),MATCH(LMP_BY_NODE!$A43,DA_LMP_Basis!$C$23:$AF$23,0)))</f>
        <v>127.3643435089608</v>
      </c>
      <c r="GY43" s="30">
        <f>ENERGY_PRICING!HA$19*(1+INDEX(DA_LMP_Basis!$C$23:$AF$35,MATCH(LMP_BY_NODE!GY$1,DA_LMP_Basis!$C$23:$C$35,0),MATCH(LMP_BY_NODE!$A43,DA_LMP_Basis!$C$23:$AF$23,0)))</f>
        <v>230.86381674529608</v>
      </c>
      <c r="GZ43" s="30">
        <f>ENERGY_PRICING!HB$19*(1+INDEX(DA_LMP_Basis!$C$23:$AF$35,MATCH(LMP_BY_NODE!GZ$1,DA_LMP_Basis!$C$23:$C$35,0),MATCH(LMP_BY_NODE!$A43,DA_LMP_Basis!$C$23:$AF$23,0)))</f>
        <v>205.74719865236275</v>
      </c>
      <c r="HA43" s="30">
        <f>ENERGY_PRICING!HC$19*(1+INDEX(DA_LMP_Basis!$C$23:$AF$35,MATCH(LMP_BY_NODE!HA$1,DA_LMP_Basis!$C$23:$C$35,0),MATCH(LMP_BY_NODE!$A43,DA_LMP_Basis!$C$23:$AF$23,0)))</f>
        <v>118.49531607693127</v>
      </c>
      <c r="HB43" s="30">
        <f>ENERGY_PRICING!HD$19*(1+INDEX(DA_LMP_Basis!$C$23:$AF$35,MATCH(LMP_BY_NODE!HB$1,DA_LMP_Basis!$C$23:$C$35,0),MATCH(LMP_BY_NODE!$A43,DA_LMP_Basis!$C$23:$AF$23,0)))</f>
        <v>87.343636187571818</v>
      </c>
      <c r="HC43" s="30">
        <f>ENERGY_PRICING!HE$19*(1+INDEX(DA_LMP_Basis!$C$23:$AF$35,MATCH(LMP_BY_NODE!HC$1,DA_LMP_Basis!$C$23:$C$35,0),MATCH(LMP_BY_NODE!$A43,DA_LMP_Basis!$C$23:$AF$23,0)))</f>
        <v>65.416283390867278</v>
      </c>
      <c r="HD43" s="30">
        <f>ENERGY_PRICING!HF$19*(1+INDEX(DA_LMP_Basis!$C$23:$AF$35,MATCH(LMP_BY_NODE!HD$1,DA_LMP_Basis!$C$23:$C$35,0),MATCH(LMP_BY_NODE!$A43,DA_LMP_Basis!$C$23:$AF$23,0)))</f>
        <v>70.661360253575012</v>
      </c>
      <c r="HE43" s="30">
        <f>ENERGY_PRICING!HG$19*(1+INDEX(DA_LMP_Basis!$C$23:$AF$35,MATCH(LMP_BY_NODE!HE$1,DA_LMP_Basis!$C$23:$C$35,0),MATCH(LMP_BY_NODE!$A43,DA_LMP_Basis!$C$23:$AF$23,0)))</f>
        <v>91.841007399144218</v>
      </c>
      <c r="HF43" s="30">
        <f>ENERGY_PRICING!HH$19*(1+INDEX(DA_LMP_Basis!$C$23:$AF$35,MATCH(LMP_BY_NODE!HF$1,DA_LMP_Basis!$C$23:$C$35,0),MATCH(LMP_BY_NODE!$A43,DA_LMP_Basis!$C$23:$AF$23,0)))</f>
        <v>92.354055247649924</v>
      </c>
      <c r="HG43" s="30">
        <f>ENERGY_PRICING!HI$19*(1+INDEX(DA_LMP_Basis!$C$23:$AF$35,MATCH(LMP_BY_NODE!HG$1,DA_LMP_Basis!$C$23:$C$35,0),MATCH(LMP_BY_NODE!$A43,DA_LMP_Basis!$C$23:$AF$23,0)))</f>
        <v>62.5187076702966</v>
      </c>
      <c r="HH43" s="30">
        <f>ENERGY_PRICING!HJ$19*(1+INDEX(DA_LMP_Basis!$C$23:$AF$35,MATCH(LMP_BY_NODE!HH$1,DA_LMP_Basis!$C$23:$C$35,0),MATCH(LMP_BY_NODE!$A43,DA_LMP_Basis!$C$23:$AF$23,0)))</f>
        <v>62.200259816957768</v>
      </c>
      <c r="HI43" s="30">
        <f>ENERGY_PRICING!HK$19*(1+INDEX(DA_LMP_Basis!$C$23:$AF$35,MATCH(LMP_BY_NODE!HI$1,DA_LMP_Basis!$C$23:$C$35,0),MATCH(LMP_BY_NODE!$A43,DA_LMP_Basis!$C$23:$AF$23,0)))</f>
        <v>86.609910821173742</v>
      </c>
      <c r="HJ43" s="30">
        <f>ENERGY_PRICING!HL$19*(1+INDEX(DA_LMP_Basis!$C$23:$AF$35,MATCH(LMP_BY_NODE!HJ$1,DA_LMP_Basis!$C$23:$C$35,0),MATCH(LMP_BY_NODE!$A43,DA_LMP_Basis!$C$23:$AF$23,0)))</f>
        <v>128.94344716186572</v>
      </c>
      <c r="HK43" s="30">
        <f>ENERGY_PRICING!HM$19*(1+INDEX(DA_LMP_Basis!$C$23:$AF$35,MATCH(LMP_BY_NODE!HK$1,DA_LMP_Basis!$C$23:$C$35,0),MATCH(LMP_BY_NODE!$A43,DA_LMP_Basis!$C$23:$AF$23,0)))</f>
        <v>232.5349083582696</v>
      </c>
      <c r="HL43" s="30">
        <f>ENERGY_PRICING!HN$19*(1+INDEX(DA_LMP_Basis!$C$23:$AF$35,MATCH(LMP_BY_NODE!HL$1,DA_LMP_Basis!$C$23:$C$35,0),MATCH(LMP_BY_NODE!$A43,DA_LMP_Basis!$C$23:$AF$23,0)))</f>
        <v>207.23648537952488</v>
      </c>
      <c r="HM43" s="30">
        <f>ENERGY_PRICING!HO$19*(1+INDEX(DA_LMP_Basis!$C$23:$AF$35,MATCH(LMP_BY_NODE!HM$1,DA_LMP_Basis!$C$23:$C$35,0),MATCH(LMP_BY_NODE!$A43,DA_LMP_Basis!$C$23:$AF$23,0)))</f>
        <v>120.25746962916675</v>
      </c>
      <c r="HN43" s="30">
        <f>ENERGY_PRICING!HP$19*(1+INDEX(DA_LMP_Basis!$C$23:$AF$35,MATCH(LMP_BY_NODE!HN$1,DA_LMP_Basis!$C$23:$C$35,0),MATCH(LMP_BY_NODE!$A43,DA_LMP_Basis!$C$23:$AF$23,0)))</f>
        <v>90.05260613866929</v>
      </c>
      <c r="HO43" s="30">
        <f>ENERGY_PRICING!HQ$19*(1+INDEX(DA_LMP_Basis!$C$23:$AF$35,MATCH(LMP_BY_NODE!HO$1,DA_LMP_Basis!$C$23:$C$35,0),MATCH(LMP_BY_NODE!$A43,DA_LMP_Basis!$C$23:$AF$23,0)))</f>
        <v>67.445174718883138</v>
      </c>
      <c r="HP43" s="30">
        <f>ENERGY_PRICING!HR$19*(1+INDEX(DA_LMP_Basis!$C$23:$AF$35,MATCH(LMP_BY_NODE!HP$1,DA_LMP_Basis!$C$23:$C$35,0),MATCH(LMP_BY_NODE!$A43,DA_LMP_Basis!$C$23:$AF$23,0)))</f>
        <v>72.852928065333288</v>
      </c>
      <c r="HQ43" s="30">
        <f>ENERGY_PRICING!HS$19*(1+INDEX(DA_LMP_Basis!$C$23:$AF$35,MATCH(LMP_BY_NODE!HQ$1,DA_LMP_Basis!$C$23:$C$35,0),MATCH(LMP_BY_NODE!$A43,DA_LMP_Basis!$C$23:$AF$23,0)))</f>
        <v>94.68946368265081</v>
      </c>
      <c r="HR43" s="30">
        <f>ENERGY_PRICING!HT$19*(1+INDEX(DA_LMP_Basis!$C$23:$AF$35,MATCH(LMP_BY_NODE!HR$1,DA_LMP_Basis!$C$23:$C$35,0),MATCH(LMP_BY_NODE!$A43,DA_LMP_Basis!$C$23:$AF$23,0)))</f>
        <v>95.218423751734264</v>
      </c>
      <c r="HS43" s="30">
        <f>ENERGY_PRICING!HU$19*(1+INDEX(DA_LMP_Basis!$C$23:$AF$35,MATCH(LMP_BY_NODE!HS$1,DA_LMP_Basis!$C$23:$C$35,0),MATCH(LMP_BY_NODE!$A43,DA_LMP_Basis!$C$23:$AF$23,0)))</f>
        <v>64.457730452638472</v>
      </c>
      <c r="HT43" s="30">
        <f>ENERGY_PRICING!HV$19*(1+INDEX(DA_LMP_Basis!$C$23:$AF$35,MATCH(LMP_BY_NODE!HT$1,DA_LMP_Basis!$C$23:$C$35,0),MATCH(LMP_BY_NODE!$A43,DA_LMP_Basis!$C$23:$AF$23,0)))</f>
        <v>64.129405913334409</v>
      </c>
      <c r="HU43" s="30">
        <f>ENERGY_PRICING!HW$19*(1+INDEX(DA_LMP_Basis!$C$23:$AF$35,MATCH(LMP_BY_NODE!HU$1,DA_LMP_Basis!$C$23:$C$35,0),MATCH(LMP_BY_NODE!$A43,DA_LMP_Basis!$C$23:$AF$23,0)))</f>
        <v>87.669381472468814</v>
      </c>
      <c r="HV43" s="30">
        <f>ENERGY_PRICING!HX$19*(1+INDEX(DA_LMP_Basis!$C$23:$AF$35,MATCH(LMP_BY_NODE!HV$1,DA_LMP_Basis!$C$23:$C$35,0),MATCH(LMP_BY_NODE!$A43,DA_LMP_Basis!$C$23:$AF$23,0)))</f>
        <v>130.43269647330209</v>
      </c>
      <c r="HW43" s="30">
        <f>ENERGY_PRICING!HY$19*(1+INDEX(DA_LMP_Basis!$C$23:$AF$35,MATCH(LMP_BY_NODE!HW$1,DA_LMP_Basis!$C$23:$C$35,0),MATCH(LMP_BY_NODE!$A43,DA_LMP_Basis!$C$23:$AF$23,0)))</f>
        <v>234.24048112130876</v>
      </c>
      <c r="HX43" s="30">
        <f>ENERGY_PRICING!HZ$19*(1+INDEX(DA_LMP_Basis!$C$23:$AF$35,MATCH(LMP_BY_NODE!HX$1,DA_LMP_Basis!$C$23:$C$35,0),MATCH(LMP_BY_NODE!$A43,DA_LMP_Basis!$C$23:$AF$23,0)))</f>
        <v>208.75650191152317</v>
      </c>
      <c r="HY43" s="30">
        <f>ENERGY_PRICING!IA$19*(1+INDEX(DA_LMP_Basis!$C$23:$AF$35,MATCH(LMP_BY_NODE!HY$1,DA_LMP_Basis!$C$23:$C$35,0),MATCH(LMP_BY_NODE!$A43,DA_LMP_Basis!$C$23:$AF$23,0)))</f>
        <v>122.05598329511567</v>
      </c>
      <c r="HZ43" s="30">
        <f>ENERGY_PRICING!IB$19*(1+INDEX(DA_LMP_Basis!$C$23:$AF$35,MATCH(LMP_BY_NODE!HZ$1,DA_LMP_Basis!$C$23:$C$35,0),MATCH(LMP_BY_NODE!$A43,DA_LMP_Basis!$C$23:$AF$23,0)))</f>
        <v>92.817472725643483</v>
      </c>
      <c r="IA43" s="30">
        <f>ENERGY_PRICING!IC$19*(1+INDEX(DA_LMP_Basis!$C$23:$AF$35,MATCH(LMP_BY_NODE!IA$1,DA_LMP_Basis!$C$23:$C$35,0),MATCH(LMP_BY_NODE!$A43,DA_LMP_Basis!$C$23:$AF$23,0)))</f>
        <v>69.51593000325245</v>
      </c>
      <c r="IB43" s="30">
        <f>ENERGY_PRICING!ID$19*(1+INDEX(DA_LMP_Basis!$C$23:$AF$35,MATCH(LMP_BY_NODE!IB$1,DA_LMP_Basis!$C$23:$C$35,0),MATCH(LMP_BY_NODE!$A43,DA_LMP_Basis!$C$23:$AF$23,0)))</f>
        <v>75.089716484992138</v>
      </c>
      <c r="IC43" s="30">
        <f>ENERGY_PRICING!IE$19*(1+INDEX(DA_LMP_Basis!$C$23:$AF$35,MATCH(LMP_BY_NODE!IC$1,DA_LMP_Basis!$C$23:$C$35,0),MATCH(LMP_BY_NODE!$A43,DA_LMP_Basis!$C$23:$AF$23,0)))</f>
        <v>97.596694750139562</v>
      </c>
      <c r="ID43" s="30">
        <f>ENERGY_PRICING!IF$19*(1+INDEX(DA_LMP_Basis!$C$23:$AF$35,MATCH(LMP_BY_NODE!ID$1,DA_LMP_Basis!$C$23:$C$35,0),MATCH(LMP_BY_NODE!$A43,DA_LMP_Basis!$C$23:$AF$23,0)))</f>
        <v>98.141895371091096</v>
      </c>
      <c r="IE43" s="30">
        <f>ENERGY_PRICING!IG$19*(1+INDEX(DA_LMP_Basis!$C$23:$AF$35,MATCH(LMP_BY_NODE!IE$1,DA_LMP_Basis!$C$23:$C$35,0),MATCH(LMP_BY_NODE!$A43,DA_LMP_Basis!$C$23:$AF$23,0)))</f>
        <v>66.436762852059076</v>
      </c>
      <c r="IF43" s="30">
        <f>ENERGY_PRICING!IH$19*(1+INDEX(DA_LMP_Basis!$C$23:$AF$35,MATCH(LMP_BY_NODE!IF$1,DA_LMP_Basis!$C$23:$C$35,0),MATCH(LMP_BY_NODE!$A43,DA_LMP_Basis!$C$23:$AF$23,0)))</f>
        <v>66.098357832163387</v>
      </c>
      <c r="IG43" s="30">
        <f>ENERGY_PRICING!II$19*(1+INDEX(DA_LMP_Basis!$C$23:$AF$35,MATCH(LMP_BY_NODE!IG$1,DA_LMP_Basis!$C$23:$C$35,0),MATCH(LMP_BY_NODE!$A43,DA_LMP_Basis!$C$23:$AF$23,0)))</f>
        <v>88.75071314337157</v>
      </c>
      <c r="IH43" s="30">
        <f>ENERGY_PRICING!IJ$19*(1+INDEX(DA_LMP_Basis!$C$23:$AF$35,MATCH(LMP_BY_NODE!IH$1,DA_LMP_Basis!$C$23:$C$35,0),MATCH(LMP_BY_NODE!$A43,DA_LMP_Basis!$C$23:$AF$23,0)))</f>
        <v>131.95267481754198</v>
      </c>
      <c r="II43" s="30">
        <f>ENERGY_PRICING!IK$19*(1+INDEX(DA_LMP_Basis!$C$23:$AF$35,MATCH(LMP_BY_NODE!II$1,DA_LMP_Basis!$C$23:$C$35,0),MATCH(LMP_BY_NODE!$A43,DA_LMP_Basis!$C$23:$AF$23,0)))</f>
        <v>235.02277557967014</v>
      </c>
      <c r="IJ43" s="30">
        <f>ENERGY_PRICING!IL$19*(1+INDEX(DA_LMP_Basis!$C$23:$AF$35,MATCH(LMP_BY_NODE!IJ$1,DA_LMP_Basis!$C$23:$C$35,0),MATCH(LMP_BY_NODE!$A43,DA_LMP_Basis!$C$23:$AF$23,0)))</f>
        <v>209.45368735876326</v>
      </c>
      <c r="IK43" s="30">
        <f>ENERGY_PRICING!IM$19*(1+INDEX(DA_LMP_Basis!$C$23:$AF$35,MATCH(LMP_BY_NODE!IK$1,DA_LMP_Basis!$C$23:$C$35,0),MATCH(LMP_BY_NODE!$A43,DA_LMP_Basis!$C$23:$AF$23,0)))</f>
        <v>122.88090692467222</v>
      </c>
      <c r="IL43" s="30">
        <f>ENERGY_PRICING!IN$19*(1+INDEX(DA_LMP_Basis!$C$23:$AF$35,MATCH(LMP_BY_NODE!IL$1,DA_LMP_Basis!$C$23:$C$35,0),MATCH(LMP_BY_NODE!$A43,DA_LMP_Basis!$C$23:$AF$23,0)))</f>
        <v>94.085633109047095</v>
      </c>
      <c r="IM43" s="30">
        <f>ENERGY_PRICING!IO$19*(1+INDEX(DA_LMP_Basis!$C$23:$AF$35,MATCH(LMP_BY_NODE!IM$1,DA_LMP_Basis!$C$23:$C$35,0),MATCH(LMP_BY_NODE!$A43,DA_LMP_Basis!$C$23:$AF$23,0)))</f>
        <v>70.465722600020996</v>
      </c>
      <c r="IN43" s="30">
        <f>ENERGY_PRICING!IP$19*(1+INDEX(DA_LMP_Basis!$C$23:$AF$35,MATCH(LMP_BY_NODE!IN$1,DA_LMP_Basis!$C$23:$C$35,0),MATCH(LMP_BY_NODE!$A43,DA_LMP_Basis!$C$23:$AF$23,0)))</f>
        <v>76.115663441431593</v>
      </c>
      <c r="IO43" s="30">
        <f>ENERGY_PRICING!IQ$19*(1+INDEX(DA_LMP_Basis!$C$23:$AF$35,MATCH(LMP_BY_NODE!IO$1,DA_LMP_Basis!$C$23:$C$35,0),MATCH(LMP_BY_NODE!$A43,DA_LMP_Basis!$C$23:$AF$23,0)))</f>
        <v>98.930153399666736</v>
      </c>
      <c r="IP43" s="30">
        <f>ENERGY_PRICING!IR$19*(1+INDEX(DA_LMP_Basis!$C$23:$AF$35,MATCH(LMP_BY_NODE!IP$1,DA_LMP_Basis!$C$23:$C$35,0),MATCH(LMP_BY_NODE!$A43,DA_LMP_Basis!$C$23:$AF$23,0)))</f>
        <v>99.482803068822179</v>
      </c>
      <c r="IQ43" s="30">
        <f>ENERGY_PRICING!IS$19*(1+INDEX(DA_LMP_Basis!$C$23:$AF$35,MATCH(LMP_BY_NODE!IQ$1,DA_LMP_Basis!$C$23:$C$35,0),MATCH(LMP_BY_NODE!$A43,DA_LMP_Basis!$C$23:$AF$23,0)))</f>
        <v>67.344484945501563</v>
      </c>
      <c r="IR43" s="30">
        <f>ENERGY_PRICING!IT$19*(1+INDEX(DA_LMP_Basis!$C$23:$AF$35,MATCH(LMP_BY_NODE!IR$1,DA_LMP_Basis!$C$23:$C$35,0),MATCH(LMP_BY_NODE!$A43,DA_LMP_Basis!$C$23:$AF$23,0)))</f>
        <v>67.001456315124202</v>
      </c>
      <c r="IS43" s="30">
        <f>ENERGY_PRICING!IU$19*(1+INDEX(DA_LMP_Basis!$C$23:$AF$35,MATCH(LMP_BY_NODE!IS$1,DA_LMP_Basis!$C$23:$C$35,0),MATCH(LMP_BY_NODE!$A43,DA_LMP_Basis!$C$23:$AF$23,0)))</f>
        <v>89.246687159918679</v>
      </c>
      <c r="IT43" s="30">
        <f>ENERGY_PRICING!IV$19*(1+INDEX(DA_LMP_Basis!$C$23:$AF$35,MATCH(LMP_BY_NODE!IT$1,DA_LMP_Basis!$C$23:$C$35,0),MATCH(LMP_BY_NODE!$A43,DA_LMP_Basis!$C$23:$AF$23,0)))</f>
        <v>132.64984274921636</v>
      </c>
      <c r="IU43" s="30">
        <f>ENERGY_PRICING!IW$19*(1+INDEX(DA_LMP_Basis!$C$23:$AF$35,MATCH(LMP_BY_NODE!IU$1,DA_LMP_Basis!$C$23:$C$35,0),MATCH(LMP_BY_NODE!$A43,DA_LMP_Basis!$C$23:$AF$23,0)))</f>
        <v>236.11943988605239</v>
      </c>
      <c r="IV43" s="30">
        <f>ENERGY_PRICING!IX$19*(1+INDEX(DA_LMP_Basis!$C$23:$AF$35,MATCH(LMP_BY_NODE!IV$1,DA_LMP_Basis!$C$23:$C$35,0),MATCH(LMP_BY_NODE!$A43,DA_LMP_Basis!$C$23:$AF$23,0)))</f>
        <v>210.43104107352539</v>
      </c>
      <c r="IW43" s="30">
        <f>ENERGY_PRICING!IY$19*(1+INDEX(DA_LMP_Basis!$C$23:$AF$35,MATCH(LMP_BY_NODE!IW$1,DA_LMP_Basis!$C$23:$C$35,0),MATCH(LMP_BY_NODE!$A43,DA_LMP_Basis!$C$23:$AF$23,0)))</f>
        <v>124.03733119734432</v>
      </c>
      <c r="IX43" s="30">
        <f>ENERGY_PRICING!IZ$19*(1+INDEX(DA_LMP_Basis!$C$23:$AF$35,MATCH(LMP_BY_NODE!IX$1,DA_LMP_Basis!$C$23:$C$35,0),MATCH(LMP_BY_NODE!$A43,DA_LMP_Basis!$C$23:$AF$23,0)))</f>
        <v>95.863411556001523</v>
      </c>
      <c r="IY43" s="30">
        <f>ENERGY_PRICING!JA$19*(1+INDEX(DA_LMP_Basis!$C$23:$AF$35,MATCH(LMP_BY_NODE!IY$1,DA_LMP_Basis!$C$23:$C$35,0),MATCH(LMP_BY_NODE!$A43,DA_LMP_Basis!$C$23:$AF$23,0)))</f>
        <v>71.79719520373078</v>
      </c>
      <c r="IZ43" s="30">
        <f>ENERGY_PRICING!JB$19*(1+INDEX(DA_LMP_Basis!$C$23:$AF$35,MATCH(LMP_BY_NODE!IZ$1,DA_LMP_Basis!$C$23:$C$35,0),MATCH(LMP_BY_NODE!$A43,DA_LMP_Basis!$C$23:$AF$23,0)))</f>
        <v>77.553893503453693</v>
      </c>
      <c r="JA43" s="30">
        <f>ENERGY_PRICING!JC$19*(1+INDEX(DA_LMP_Basis!$C$23:$AF$35,MATCH(LMP_BY_NODE!JA$1,DA_LMP_Basis!$C$23:$C$35,0),MATCH(LMP_BY_NODE!$A43,DA_LMP_Basis!$C$23:$AF$23,0)))</f>
        <v>100.79947062330682</v>
      </c>
      <c r="JB43" s="30">
        <f>ENERGY_PRICING!JD$19*(1+INDEX(DA_LMP_Basis!$C$23:$AF$35,MATCH(LMP_BY_NODE!JB$1,DA_LMP_Basis!$C$23:$C$35,0),MATCH(LMP_BY_NODE!$A43,DA_LMP_Basis!$C$23:$AF$23,0)))</f>
        <v>101.36256278658252</v>
      </c>
      <c r="JC43" s="30">
        <f>ENERGY_PRICING!JE$19*(1+INDEX(DA_LMP_Basis!$C$23:$AF$35,MATCH(LMP_BY_NODE!JC$1,DA_LMP_Basis!$C$23:$C$35,0),MATCH(LMP_BY_NODE!$A43,DA_LMP_Basis!$C$23:$AF$23,0)))</f>
        <v>68.616980754915915</v>
      </c>
      <c r="JD43" s="30">
        <f>ENERGY_PRICING!JF$19*(1+INDEX(DA_LMP_Basis!$C$23:$AF$35,MATCH(LMP_BY_NODE!JD$1,DA_LMP_Basis!$C$23:$C$35,0),MATCH(LMP_BY_NODE!$A43,DA_LMP_Basis!$C$23:$AF$23,0)))</f>
        <v>68.267470487697508</v>
      </c>
      <c r="JE43" s="30">
        <f>ENERGY_PRICING!JG$19*(1+INDEX(DA_LMP_Basis!$C$23:$AF$35,MATCH(LMP_BY_NODE!JE$1,DA_LMP_Basis!$C$23:$C$35,0),MATCH(LMP_BY_NODE!$A43,DA_LMP_Basis!$C$23:$AF$23,0)))</f>
        <v>89.94197139084568</v>
      </c>
      <c r="JF43" s="30">
        <f>ENERGY_PRICING!JH$19*(1+INDEX(DA_LMP_Basis!$C$23:$AF$35,MATCH(LMP_BY_NODE!JF$1,DA_LMP_Basis!$C$23:$C$35,0),MATCH(LMP_BY_NODE!$A43,DA_LMP_Basis!$C$23:$AF$23,0)))</f>
        <v>133.62717190967481</v>
      </c>
      <c r="JG43" s="30">
        <f>ENERGY_PRICING!JI$19*(1+INDEX(DA_LMP_Basis!$C$23:$AF$35,MATCH(LMP_BY_NODE!JG$1,DA_LMP_Basis!$C$23:$C$35,0),MATCH(LMP_BY_NODE!$A43,DA_LMP_Basis!$C$23:$AF$23,0)))</f>
        <v>237.53391030626955</v>
      </c>
      <c r="JH43" s="30">
        <f>ENERGY_PRICING!JJ$19*(1+INDEX(DA_LMP_Basis!$C$23:$AF$35,MATCH(LMP_BY_NODE!JH$1,DA_LMP_Basis!$C$23:$C$35,0),MATCH(LMP_BY_NODE!$A43,DA_LMP_Basis!$C$23:$AF$23,0)))</f>
        <v>211.69162547622284</v>
      </c>
      <c r="JI43" s="30">
        <f>ENERGY_PRICING!JK$19*(1+INDEX(DA_LMP_Basis!$C$23:$AF$35,MATCH(LMP_BY_NODE!JI$1,DA_LMP_Basis!$C$23:$C$35,0),MATCH(LMP_BY_NODE!$A43,DA_LMP_Basis!$C$23:$AF$23,0)))</f>
        <v>125.52887962961881</v>
      </c>
      <c r="JJ43" s="30">
        <f>ENERGY_PRICING!JL$19*(1+INDEX(DA_LMP_Basis!$C$23:$AF$35,MATCH(LMP_BY_NODE!JJ$1,DA_LMP_Basis!$C$23:$C$35,0),MATCH(LMP_BY_NODE!$A43,DA_LMP_Basis!$C$23:$AF$23,0)))</f>
        <v>98.156378521628497</v>
      </c>
      <c r="JK43" s="30">
        <f>ENERGY_PRICING!JM$19*(1+INDEX(DA_LMP_Basis!$C$23:$AF$35,MATCH(LMP_BY_NODE!JK$1,DA_LMP_Basis!$C$23:$C$35,0),MATCH(LMP_BY_NODE!$A43,DA_LMP_Basis!$C$23:$AF$23,0)))</f>
        <v>73.514519823777846</v>
      </c>
      <c r="JL43" s="30">
        <f>ENERGY_PRICING!JN$19*(1+INDEX(DA_LMP_Basis!$C$23:$AF$35,MATCH(LMP_BY_NODE!JL$1,DA_LMP_Basis!$C$23:$C$35,0),MATCH(LMP_BY_NODE!$A43,DA_LMP_Basis!$C$23:$AF$23,0)))</f>
        <v>79.408913192120707</v>
      </c>
      <c r="JM43" s="30">
        <f>ENERGY_PRICING!JO$19*(1+INDEX(DA_LMP_Basis!$C$23:$AF$35,MATCH(LMP_BY_NODE!JM$1,DA_LMP_Basis!$C$23:$C$35,0),MATCH(LMP_BY_NODE!$A43,DA_LMP_Basis!$C$23:$AF$23,0)))</f>
        <v>103.21050370193774</v>
      </c>
      <c r="JN43" s="30">
        <f>ENERGY_PRICING!JP$19*(1+INDEX(DA_LMP_Basis!$C$23:$AF$35,MATCH(LMP_BY_NODE!JN$1,DA_LMP_Basis!$C$23:$C$35,0),MATCH(LMP_BY_NODE!$A43,DA_LMP_Basis!$C$23:$AF$23,0)))</f>
        <v>103.78706452555043</v>
      </c>
      <c r="JO43" s="30">
        <f>ENERGY_PRICING!JQ$19*(1+INDEX(DA_LMP_Basis!$C$23:$AF$35,MATCH(LMP_BY_NODE!JO$1,DA_LMP_Basis!$C$23:$C$35,0),MATCH(LMP_BY_NODE!$A43,DA_LMP_Basis!$C$23:$AF$23,0)))</f>
        <v>70.258237493000735</v>
      </c>
      <c r="JP43" s="30">
        <f>ENERGY_PRICING!JR$19*(1+INDEX(DA_LMP_Basis!$C$23:$AF$35,MATCH(LMP_BY_NODE!JP$1,DA_LMP_Basis!$C$23:$C$35,0),MATCH(LMP_BY_NODE!$A43,DA_LMP_Basis!$C$23:$AF$23,0)))</f>
        <v>69.900367253151771</v>
      </c>
      <c r="JQ43" s="30">
        <f>ENERGY_PRICING!JS$19*(1+INDEX(DA_LMP_Basis!$C$23:$AF$35,MATCH(LMP_BY_NODE!JQ$1,DA_LMP_Basis!$C$23:$C$35,0),MATCH(LMP_BY_NODE!$A43,DA_LMP_Basis!$C$23:$AF$23,0)))</f>
        <v>90.838744425735456</v>
      </c>
      <c r="JR43" s="30">
        <f>ENERGY_PRICING!JT$19*(1+INDEX(DA_LMP_Basis!$C$23:$AF$35,MATCH(LMP_BY_NODE!JR$1,DA_LMP_Basis!$C$23:$C$35,0),MATCH(LMP_BY_NODE!$A43,DA_LMP_Basis!$C$23:$AF$23,0)))</f>
        <v>134.88772464239261</v>
      </c>
      <c r="JS43" s="30">
        <f>ENERGY_PRICING!JU$19*(1+INDEX(DA_LMP_Basis!$C$23:$AF$35,MATCH(LMP_BY_NODE!JS$1,DA_LMP_Basis!$C$23:$C$35,0),MATCH(LMP_BY_NODE!$A43,DA_LMP_Basis!$C$23:$AF$23,0)))</f>
        <v>236.57319932540372</v>
      </c>
      <c r="JT43" s="30">
        <f>ENERGY_PRICING!JV$19*(1+INDEX(DA_LMP_Basis!$C$23:$AF$35,MATCH(LMP_BY_NODE!JT$1,DA_LMP_Basis!$C$23:$C$35,0),MATCH(LMP_BY_NODE!$A43,DA_LMP_Basis!$C$23:$AF$23,0)))</f>
        <v>210.83543416909487</v>
      </c>
      <c r="JU43" s="30">
        <f>ENERGY_PRICING!JW$19*(1+INDEX(DA_LMP_Basis!$C$23:$AF$35,MATCH(LMP_BY_NODE!JU$1,DA_LMP_Basis!$C$23:$C$35,0),MATCH(LMP_BY_NODE!$A43,DA_LMP_Basis!$C$23:$AF$23,0)))</f>
        <v>124.51581711738945</v>
      </c>
      <c r="JV43" s="30">
        <f>ENERGY_PRICING!JX$19*(1+INDEX(DA_LMP_Basis!$C$23:$AF$35,MATCH(LMP_BY_NODE!JV$1,DA_LMP_Basis!$C$23:$C$35,0),MATCH(LMP_BY_NODE!$A43,DA_LMP_Basis!$C$23:$AF$23,0)))</f>
        <v>96.598991027938695</v>
      </c>
      <c r="JW43" s="30">
        <f>ENERGY_PRICING!JY$19*(1+INDEX(DA_LMP_Basis!$C$23:$AF$35,MATCH(LMP_BY_NODE!JW$1,DA_LMP_Basis!$C$23:$C$35,0),MATCH(LMP_BY_NODE!$A43,DA_LMP_Basis!$C$23:$AF$23,0)))</f>
        <v>72.348109698398829</v>
      </c>
      <c r="JX43" s="30">
        <f>ENERGY_PRICING!JZ$19*(1+INDEX(DA_LMP_Basis!$C$23:$AF$35,MATCH(LMP_BY_NODE!JX$1,DA_LMP_Basis!$C$23:$C$35,0),MATCH(LMP_BY_NODE!$A43,DA_LMP_Basis!$C$23:$AF$23,0)))</f>
        <v>78.148980316075793</v>
      </c>
      <c r="JY43" s="30">
        <f>ENERGY_PRICING!KA$19*(1+INDEX(DA_LMP_Basis!$C$23:$AF$35,MATCH(LMP_BY_NODE!JY$1,DA_LMP_Basis!$C$23:$C$35,0),MATCH(LMP_BY_NODE!$A43,DA_LMP_Basis!$C$23:$AF$23,0)))</f>
        <v>101.57292548130886</v>
      </c>
      <c r="JZ43" s="30">
        <f>ENERGY_PRICING!KB$19*(1+INDEX(DA_LMP_Basis!$C$23:$AF$35,MATCH(LMP_BY_NODE!JZ$1,DA_LMP_Basis!$C$23:$C$35,0),MATCH(LMP_BY_NODE!$A43,DA_LMP_Basis!$C$23:$AF$23,0)))</f>
        <v>102.14033836538293</v>
      </c>
      <c r="KA43" s="30">
        <f>ENERGY_PRICING!KC$19*(1+INDEX(DA_LMP_Basis!$C$23:$AF$35,MATCH(LMP_BY_NODE!KA$1,DA_LMP_Basis!$C$23:$C$35,0),MATCH(LMP_BY_NODE!$A43,DA_LMP_Basis!$C$23:$AF$23,0)))</f>
        <v>69.143492816716872</v>
      </c>
      <c r="KB43" s="30">
        <f>ENERGY_PRICING!KD$19*(1+INDEX(DA_LMP_Basis!$C$23:$AF$35,MATCH(LMP_BY_NODE!KB$1,DA_LMP_Basis!$C$23:$C$35,0),MATCH(LMP_BY_NODE!$A43,DA_LMP_Basis!$C$23:$AF$23,0)))</f>
        <v>68.791300686067729</v>
      </c>
      <c r="KC43" s="30">
        <f>ENERGY_PRICING!KE$19*(1+INDEX(DA_LMP_Basis!$C$23:$AF$35,MATCH(LMP_BY_NODE!KC$1,DA_LMP_Basis!$C$23:$C$35,0),MATCH(LMP_BY_NODE!$A43,DA_LMP_Basis!$C$23:$AF$23,0)))</f>
        <v>90.229654486738568</v>
      </c>
      <c r="KD43" s="30">
        <f>ENERGY_PRICING!KF$19*(1+INDEX(DA_LMP_Basis!$C$23:$AF$35,MATCH(LMP_BY_NODE!KD$1,DA_LMP_Basis!$C$23:$C$35,0),MATCH(LMP_BY_NODE!$A43,DA_LMP_Basis!$C$23:$AF$23,0)))</f>
        <v>134.03155484557462</v>
      </c>
      <c r="KE43" s="30">
        <f>ENERGY_PRICING!KG$19*(1+INDEX(DA_LMP_Basis!$C$23:$AF$35,MATCH(LMP_BY_NODE!KE$1,DA_LMP_Basis!$C$23:$C$35,0),MATCH(LMP_BY_NODE!$A43,DA_LMP_Basis!$C$23:$AF$23,0)))</f>
        <v>238.18323528121641</v>
      </c>
      <c r="KF43" s="30">
        <f>ENERGY_PRICING!KH$19*(1+INDEX(DA_LMP_Basis!$C$23:$AF$35,MATCH(LMP_BY_NODE!KF$1,DA_LMP_Basis!$C$23:$C$35,0),MATCH(LMP_BY_NODE!$A43,DA_LMP_Basis!$C$23:$AF$23,0)))</f>
        <v>212.27030773355432</v>
      </c>
      <c r="KG43" s="30">
        <f>ENERGY_PRICING!KI$19*(1+INDEX(DA_LMP_Basis!$C$23:$AF$35,MATCH(LMP_BY_NODE!KG$1,DA_LMP_Basis!$C$23:$C$35,0),MATCH(LMP_BY_NODE!$A43,DA_LMP_Basis!$C$23:$AF$23,0)))</f>
        <v>126.21358793781373</v>
      </c>
      <c r="KH43" s="30">
        <f>ENERGY_PRICING!KJ$19*(1+INDEX(DA_LMP_Basis!$C$23:$AF$35,MATCH(LMP_BY_NODE!KH$1,DA_LMP_Basis!$C$23:$C$35,0),MATCH(LMP_BY_NODE!$A43,DA_LMP_Basis!$C$23:$AF$23,0)))</f>
        <v>99.208984992735239</v>
      </c>
      <c r="KI43" s="30">
        <f>ENERGY_PRICING!KK$19*(1+INDEX(DA_LMP_Basis!$C$23:$AF$35,MATCH(LMP_BY_NODE!KI$1,DA_LMP_Basis!$C$23:$C$35,0),MATCH(LMP_BY_NODE!$A43,DA_LMP_Basis!$C$23:$AF$23,0)))</f>
        <v>74.302872658838524</v>
      </c>
      <c r="KJ43" s="30">
        <f>ENERGY_PRICING!KL$19*(1+INDEX(DA_LMP_Basis!$C$23:$AF$35,MATCH(LMP_BY_NODE!KJ$1,DA_LMP_Basis!$C$23:$C$35,0),MATCH(LMP_BY_NODE!$A43,DA_LMP_Basis!$C$23:$AF$23,0)))</f>
        <v>80.260476148583734</v>
      </c>
      <c r="KK43" s="30">
        <f>ENERGY_PRICING!KM$19*(1+INDEX(DA_LMP_Basis!$C$23:$AF$35,MATCH(LMP_BY_NODE!KK$1,DA_LMP_Basis!$C$23:$C$35,0),MATCH(LMP_BY_NODE!$A43,DA_LMP_Basis!$C$23:$AF$23,0)))</f>
        <v>104.31730945128503</v>
      </c>
      <c r="KL43" s="30">
        <f>ENERGY_PRICING!KN$19*(1+INDEX(DA_LMP_Basis!$C$23:$AF$35,MATCH(LMP_BY_NODE!KL$1,DA_LMP_Basis!$C$23:$C$35,0),MATCH(LMP_BY_NODE!$A43,DA_LMP_Basis!$C$23:$AF$23,0)))</f>
        <v>104.90005318081849</v>
      </c>
      <c r="KM43" s="30">
        <f>ENERGY_PRICING!KO$19*(1+INDEX(DA_LMP_Basis!$C$23:$AF$35,MATCH(LMP_BY_NODE!KM$1,DA_LMP_Basis!$C$23:$C$35,0),MATCH(LMP_BY_NODE!$A43,DA_LMP_Basis!$C$23:$AF$23,0)))</f>
        <v>71.01167070383778</v>
      </c>
      <c r="KN43" s="30">
        <f>ENERGY_PRICING!KP$19*(1+INDEX(DA_LMP_Basis!$C$23:$AF$35,MATCH(LMP_BY_NODE!KN$1,DA_LMP_Basis!$C$23:$C$35,0),MATCH(LMP_BY_NODE!$A43,DA_LMP_Basis!$C$23:$AF$23,0)))</f>
        <v>70.64996274568712</v>
      </c>
      <c r="KO43" s="30">
        <f>ENERGY_PRICING!KQ$19*(1+INDEX(DA_LMP_Basis!$C$23:$AF$35,MATCH(LMP_BY_NODE!KO$1,DA_LMP_Basis!$C$23:$C$35,0),MATCH(LMP_BY_NODE!$A43,DA_LMP_Basis!$C$23:$AF$23,0)))</f>
        <v>91.25041590368933</v>
      </c>
      <c r="KP43" s="30">
        <f>ENERGY_PRICING!KR$19*(1+INDEX(DA_LMP_Basis!$C$23:$AF$35,MATCH(LMP_BY_NODE!KP$1,DA_LMP_Basis!$C$23:$C$35,0),MATCH(LMP_BY_NODE!$A43,DA_LMP_Basis!$C$23:$AF$23,0)))</f>
        <v>135.46639236134391</v>
      </c>
      <c r="KQ43" s="30">
        <f>ENERGY_PRICING!KS$19*(1+INDEX(DA_LMP_Basis!$C$23:$AF$35,MATCH(LMP_BY_NODE!KQ$1,DA_LMP_Basis!$C$23:$C$35,0),MATCH(LMP_BY_NODE!$A43,DA_LMP_Basis!$C$23:$AF$23,0)))</f>
        <v>239.72886548999935</v>
      </c>
      <c r="KR43" s="30">
        <f>ENERGY_PRICING!KT$19*(1+INDEX(DA_LMP_Basis!$C$23:$AF$35,MATCH(LMP_BY_NODE!KR$1,DA_LMP_Basis!$C$23:$C$35,0),MATCH(LMP_BY_NODE!$A43,DA_LMP_Basis!$C$23:$AF$23,0)))</f>
        <v>213.6477825154098</v>
      </c>
      <c r="KS43" s="30">
        <f>ENERGY_PRICING!KU$19*(1+INDEX(DA_LMP_Basis!$C$23:$AF$35,MATCH(LMP_BY_NODE!KS$1,DA_LMP_Basis!$C$23:$C$35,0),MATCH(LMP_BY_NODE!$A43,DA_LMP_Basis!$C$23:$AF$23,0)))</f>
        <v>127.84344338182667</v>
      </c>
      <c r="KT43" s="30">
        <f>ENERGY_PRICING!KV$19*(1+INDEX(DA_LMP_Basis!$C$23:$AF$35,MATCH(LMP_BY_NODE!KT$1,DA_LMP_Basis!$C$23:$C$35,0),MATCH(LMP_BY_NODE!$A43,DA_LMP_Basis!$C$23:$AF$23,0)))</f>
        <v>101.71457221404324</v>
      </c>
      <c r="KU43" s="30">
        <f>ENERGY_PRICING!KW$19*(1+INDEX(DA_LMP_Basis!$C$23:$AF$35,MATCH(LMP_BY_NODE!KU$1,DA_LMP_Basis!$C$23:$C$35,0),MATCH(LMP_BY_NODE!$A43,DA_LMP_Basis!$C$23:$AF$23,0)))</f>
        <v>76.179439869500868</v>
      </c>
      <c r="KV43" s="30">
        <f>ENERGY_PRICING!KX$19*(1+INDEX(DA_LMP_Basis!$C$23:$AF$35,MATCH(LMP_BY_NODE!KV$1,DA_LMP_Basis!$C$23:$C$35,0),MATCH(LMP_BY_NODE!$A43,DA_LMP_Basis!$C$23:$AF$23,0)))</f>
        <v>82.287506496981237</v>
      </c>
      <c r="KW43" s="30">
        <f>ENERGY_PRICING!KY$19*(1+INDEX(DA_LMP_Basis!$C$23:$AF$35,MATCH(LMP_BY_NODE!KW$1,DA_LMP_Basis!$C$23:$C$35,0),MATCH(LMP_BY_NODE!$A43,DA_LMP_Basis!$C$23:$AF$23,0)))</f>
        <v>106.95191071790933</v>
      </c>
      <c r="KX43" s="30">
        <f>ENERGY_PRICING!KZ$19*(1+INDEX(DA_LMP_Basis!$C$23:$AF$35,MATCH(LMP_BY_NODE!KX$1,DA_LMP_Basis!$C$23:$C$35,0),MATCH(LMP_BY_NODE!$A43,DA_LMP_Basis!$C$23:$AF$23,0)))</f>
        <v>107.54937201805519</v>
      </c>
      <c r="KY43" s="30">
        <f>ENERGY_PRICING!LA$19*(1+INDEX(DA_LMP_Basis!$C$23:$AF$35,MATCH(LMP_BY_NODE!KY$1,DA_LMP_Basis!$C$23:$C$35,0),MATCH(LMP_BY_NODE!$A43,DA_LMP_Basis!$C$23:$AF$23,0)))</f>
        <v>72.805116475834097</v>
      </c>
      <c r="KZ43" s="30">
        <f>ENERGY_PRICING!LB$19*(1+INDEX(DA_LMP_Basis!$C$23:$AF$35,MATCH(LMP_BY_NODE!KZ$1,DA_LMP_Basis!$C$23:$C$35,0),MATCH(LMP_BY_NODE!$A43,DA_LMP_Basis!$C$23:$AF$23,0)))</f>
        <v>72.434273348748334</v>
      </c>
      <c r="LA43" s="30">
        <f>ENERGY_PRICING!LC$19*(1+INDEX(DA_LMP_Basis!$C$23:$AF$35,MATCH(LMP_BY_NODE!LA$1,DA_LMP_Basis!$C$23:$C$35,0),MATCH(LMP_BY_NODE!$A43,DA_LMP_Basis!$C$23:$AF$23,0)))</f>
        <v>92.230344132188279</v>
      </c>
      <c r="LB43" s="30">
        <f>ENERGY_PRICING!LD$19*(1+INDEX(DA_LMP_Basis!$C$23:$AF$35,MATCH(LMP_BY_NODE!LB$1,DA_LMP_Basis!$C$23:$C$35,0),MATCH(LMP_BY_NODE!$A43,DA_LMP_Basis!$C$23:$AF$23,0)))</f>
        <v>136.84383253655329</v>
      </c>
      <c r="LC43" s="30">
        <f>ENERGY_PRICING!LE$19*(1+INDEX(DA_LMP_Basis!$C$23:$AF$35,MATCH(LMP_BY_NODE!LC$1,DA_LMP_Basis!$C$23:$C$35,0),MATCH(LMP_BY_NODE!$A43,DA_LMP_Basis!$C$23:$AF$23,0)))</f>
        <v>241.42011150215214</v>
      </c>
      <c r="LD43" s="30">
        <f>ENERGY_PRICING!LF$19*(1+INDEX(DA_LMP_Basis!$C$23:$AF$35,MATCH(LMP_BY_NODE!LD$1,DA_LMP_Basis!$C$23:$C$35,0),MATCH(LMP_BY_NODE!$A43,DA_LMP_Basis!$C$23:$AF$23,0)))</f>
        <v>215.15503096229969</v>
      </c>
      <c r="LE43" s="30">
        <f>ENERGY_PRICING!LG$19*(1+INDEX(DA_LMP_Basis!$C$23:$AF$35,MATCH(LMP_BY_NODE!LE$1,DA_LMP_Basis!$C$23:$C$35,0),MATCH(LMP_BY_NODE!$A43,DA_LMP_Basis!$C$23:$AF$23,0)))</f>
        <v>129.62684959659194</v>
      </c>
      <c r="LF43" s="30">
        <f>ENERGY_PRICING!LH$19*(1+INDEX(DA_LMP_Basis!$C$23:$AF$35,MATCH(LMP_BY_NODE!LF$1,DA_LMP_Basis!$C$23:$C$35,0),MATCH(LMP_BY_NODE!$A43,DA_LMP_Basis!$C$23:$AF$23,0)))</f>
        <v>104.45621401947541</v>
      </c>
      <c r="LG43" s="30">
        <f>ENERGY_PRICING!LI$19*(1+INDEX(DA_LMP_Basis!$C$23:$AF$35,MATCH(LMP_BY_NODE!LG$1,DA_LMP_Basis!$C$23:$C$35,0),MATCH(LMP_BY_NODE!$A43,DA_LMP_Basis!$C$23:$AF$23,0)))</f>
        <v>78.232800882720511</v>
      </c>
      <c r="LH43" s="30">
        <f>ENERGY_PRICING!LJ$19*(1+INDEX(DA_LMP_Basis!$C$23:$AF$35,MATCH(LMP_BY_NODE!LH$1,DA_LMP_Basis!$C$23:$C$35,0),MATCH(LMP_BY_NODE!$A43,DA_LMP_Basis!$C$23:$AF$23,0)))</f>
        <v>84.505505973026288</v>
      </c>
      <c r="LI43" s="30">
        <f>ENERGY_PRICING!LK$19*(1+INDEX(DA_LMP_Basis!$C$23:$AF$35,MATCH(LMP_BY_NODE!LI$1,DA_LMP_Basis!$C$23:$C$35,0),MATCH(LMP_BY_NODE!$A43,DA_LMP_Basis!$C$23:$AF$23,0)))</f>
        <v>109.83472114725491</v>
      </c>
      <c r="LJ43" s="30">
        <f>ENERGY_PRICING!LL$19*(1+INDEX(DA_LMP_Basis!$C$23:$AF$35,MATCH(LMP_BY_NODE!LJ$1,DA_LMP_Basis!$C$23:$C$35,0),MATCH(LMP_BY_NODE!$A43,DA_LMP_Basis!$C$23:$AF$23,0)))</f>
        <v>110.44828657920758</v>
      </c>
      <c r="LK43" s="30">
        <f>ENERGY_PRICING!LM$19*(1+INDEX(DA_LMP_Basis!$C$23:$AF$35,MATCH(LMP_BY_NODE!LK$1,DA_LMP_Basis!$C$23:$C$35,0),MATCH(LMP_BY_NODE!$A43,DA_LMP_Basis!$C$23:$AF$23,0)))</f>
        <v>74.767525073094518</v>
      </c>
      <c r="LL43" s="30">
        <f>ENERGY_PRICING!LN$19*(1+INDEX(DA_LMP_Basis!$C$23:$AF$35,MATCH(LMP_BY_NODE!LL$1,DA_LMP_Basis!$C$23:$C$35,0),MATCH(LMP_BY_NODE!$A43,DA_LMP_Basis!$C$23:$AF$23,0)))</f>
        <v>74.386686141097584</v>
      </c>
      <c r="LM43" s="30">
        <f>ENERGY_PRICING!LO$19*(1+INDEX(DA_LMP_Basis!$C$23:$AF$35,MATCH(LMP_BY_NODE!LM$1,DA_LMP_Basis!$C$23:$C$35,0),MATCH(LMP_BY_NODE!$A43,DA_LMP_Basis!$C$23:$AF$23,0)))</f>
        <v>93.302592655300273</v>
      </c>
      <c r="LN43" s="30">
        <f>ENERGY_PRICING!LP$19*(1+INDEX(DA_LMP_Basis!$C$23:$AF$35,MATCH(LMP_BY_NODE!LN$1,DA_LMP_Basis!$C$23:$C$35,0),MATCH(LMP_BY_NODE!$A43,DA_LMP_Basis!$C$23:$AF$23,0)))</f>
        <v>138.35104311646057</v>
      </c>
      <c r="LO43" s="30">
        <f>ENERGY_PRICING!LQ$19*(1+INDEX(DA_LMP_Basis!$C$23:$AF$35,MATCH(LMP_BY_NODE!LO$1,DA_LMP_Basis!$C$23:$C$35,0),MATCH(LMP_BY_NODE!$A43,DA_LMP_Basis!$C$23:$AF$23,0)))</f>
        <v>243.15396074720383</v>
      </c>
      <c r="LP43" s="30">
        <f>ENERGY_PRICING!LR$19*(1+INDEX(DA_LMP_Basis!$C$23:$AF$35,MATCH(LMP_BY_NODE!LP$1,DA_LMP_Basis!$C$23:$C$35,0),MATCH(LMP_BY_NODE!$A43,DA_LMP_Basis!$C$23:$AF$23,0)))</f>
        <v>216.70024766227513</v>
      </c>
      <c r="LQ43" s="30">
        <f>ENERGY_PRICING!LS$19*(1+INDEX(DA_LMP_Basis!$C$23:$AF$35,MATCH(LMP_BY_NODE!LQ$1,DA_LMP_Basis!$C$23:$C$35,0),MATCH(LMP_BY_NODE!$A43,DA_LMP_Basis!$C$23:$AF$23,0)))</f>
        <v>131.45518060040331</v>
      </c>
      <c r="LR43" s="30">
        <f>ENERGY_PRICING!LT$19*(1+INDEX(DA_LMP_Basis!$C$23:$AF$35,MATCH(LMP_BY_NODE!LR$1,DA_LMP_Basis!$C$23:$C$35,0),MATCH(LMP_BY_NODE!$A43,DA_LMP_Basis!$C$23:$AF$23,0)))</f>
        <v>107.26691899107203</v>
      </c>
      <c r="LS43" s="30">
        <f>ENERGY_PRICING!LU$19*(1+INDEX(DA_LMP_Basis!$C$23:$AF$35,MATCH(LMP_BY_NODE!LS$1,DA_LMP_Basis!$C$23:$C$35,0),MATCH(LMP_BY_NODE!$A43,DA_LMP_Basis!$C$23:$AF$23,0)))</f>
        <v>80.337886965411514</v>
      </c>
      <c r="LT43" s="30">
        <f>ENERGY_PRICING!LV$19*(1+INDEX(DA_LMP_Basis!$C$23:$AF$35,MATCH(LMP_BY_NODE!LT$1,DA_LMP_Basis!$C$23:$C$35,0),MATCH(LMP_BY_NODE!$A43,DA_LMP_Basis!$C$23:$AF$23,0)))</f>
        <v>86.779377834028139</v>
      </c>
      <c r="LU43" s="30">
        <f>ENERGY_PRICING!LW$19*(1+INDEX(DA_LMP_Basis!$C$23:$AF$35,MATCH(LMP_BY_NODE!LU$1,DA_LMP_Basis!$C$23:$C$35,0),MATCH(LMP_BY_NODE!$A43,DA_LMP_Basis!$C$23:$AF$23,0)))</f>
        <v>112.79015084265781</v>
      </c>
      <c r="LV43" s="30">
        <f>ENERGY_PRICING!LX$19*(1+INDEX(DA_LMP_Basis!$C$23:$AF$35,MATCH(LMP_BY_NODE!LV$1,DA_LMP_Basis!$C$23:$C$35,0),MATCH(LMP_BY_NODE!$A43,DA_LMP_Basis!$C$23:$AF$23,0)))</f>
        <v>113.42022607659955</v>
      </c>
      <c r="LW43" s="30">
        <f>ENERGY_PRICING!LY$19*(1+INDEX(DA_LMP_Basis!$C$23:$AF$35,MATCH(LMP_BY_NODE!LW$1,DA_LMP_Basis!$C$23:$C$35,0),MATCH(LMP_BY_NODE!$A43,DA_LMP_Basis!$C$23:$AF$23,0)))</f>
        <v>76.779367608357575</v>
      </c>
      <c r="LX43" s="30">
        <f>ENERGY_PRICING!LZ$19*(1+INDEX(DA_LMP_Basis!$C$23:$AF$35,MATCH(LMP_BY_NODE!LX$1,DA_LMP_Basis!$C$23:$C$35,0),MATCH(LMP_BY_NODE!$A43,DA_LMP_Basis!$C$23:$AF$23,0)))</f>
        <v>76.388281072715515</v>
      </c>
      <c r="LY43" s="30">
        <f>ENERGY_PRICING!MA$19*(1+INDEX(DA_LMP_Basis!$C$23:$AF$35,MATCH(LMP_BY_NODE!LY$1,DA_LMP_Basis!$C$23:$C$35,0),MATCH(LMP_BY_NODE!$A43,DA_LMP_Basis!$C$23:$AF$23,0)))</f>
        <v>94.401851591579501</v>
      </c>
      <c r="LZ43" s="30">
        <f>ENERGY_PRICING!MB$19*(1+INDEX(DA_LMP_Basis!$C$23:$AF$35,MATCH(LMP_BY_NODE!LZ$1,DA_LMP_Basis!$C$23:$C$35,0),MATCH(LMP_BY_NODE!$A43,DA_LMP_Basis!$C$23:$AF$23,0)))</f>
        <v>139.89622099556743</v>
      </c>
      <c r="MA43" s="30">
        <f>ENERGY_PRICING!MC$19*(1+INDEX(DA_LMP_Basis!$C$23:$AF$35,MATCH(LMP_BY_NODE!MA$1,DA_LMP_Basis!$C$23:$C$35,0),MATCH(LMP_BY_NODE!$A43,DA_LMP_Basis!$C$23:$AF$23,0)))</f>
        <v>245.45921036877232</v>
      </c>
      <c r="MB43" s="30">
        <f>ENERGY_PRICING!MD$19*(1+INDEX(DA_LMP_Basis!$C$23:$AF$35,MATCH(LMP_BY_NODE!MB$1,DA_LMP_Basis!$C$23:$C$35,0),MATCH(LMP_BY_NODE!$A43,DA_LMP_Basis!$C$23:$AF$23,0)))</f>
        <v>218.754699756669</v>
      </c>
      <c r="MC43" s="30">
        <f>ENERGY_PRICING!ME$19*(1+INDEX(DA_LMP_Basis!$C$23:$AF$35,MATCH(LMP_BY_NODE!MC$1,DA_LMP_Basis!$C$23:$C$35,0),MATCH(LMP_BY_NODE!$A43,DA_LMP_Basis!$C$23:$AF$23,0)))</f>
        <v>133.88604900875356</v>
      </c>
      <c r="MD43" s="30">
        <f>ENERGY_PRICING!MF$19*(1+INDEX(DA_LMP_Basis!$C$23:$AF$35,MATCH(LMP_BY_NODE!MD$1,DA_LMP_Basis!$C$23:$C$35,0),MATCH(LMP_BY_NODE!$A43,DA_LMP_Basis!$C$23:$AF$23,0)))</f>
        <v>111.00390857687688</v>
      </c>
      <c r="ME43" s="30">
        <f>ENERGY_PRICING!MG$19*(1+INDEX(DA_LMP_Basis!$C$23:$AF$35,MATCH(LMP_BY_NODE!ME$1,DA_LMP_Basis!$C$23:$C$35,0),MATCH(LMP_BY_NODE!$A43,DA_LMP_Basis!$C$23:$AF$23,0)))</f>
        <v>83.136716742188256</v>
      </c>
      <c r="MF43" s="30">
        <f>ENERGY_PRICING!MH$19*(1+INDEX(DA_LMP_Basis!$C$23:$AF$35,MATCH(LMP_BY_NODE!MF$1,DA_LMP_Basis!$C$23:$C$35,0),MATCH(LMP_BY_NODE!$A43,DA_LMP_Basis!$C$23:$AF$23,0)))</f>
        <v>89.802617750664311</v>
      </c>
      <c r="MG43" s="30">
        <f>ENERGY_PRICING!MI$19*(1+INDEX(DA_LMP_Basis!$C$23:$AF$35,MATCH(LMP_BY_NODE!MG$1,DA_LMP_Basis!$C$23:$C$35,0),MATCH(LMP_BY_NODE!$A43,DA_LMP_Basis!$C$23:$AF$23,0)))</f>
        <v>116.71956004956766</v>
      </c>
      <c r="MH43" s="30">
        <f>ENERGY_PRICING!MJ$19*(1+INDEX(DA_LMP_Basis!$C$23:$AF$35,MATCH(LMP_BY_NODE!MH$1,DA_LMP_Basis!$C$23:$C$35,0),MATCH(LMP_BY_NODE!$A43,DA_LMP_Basis!$C$23:$AF$23,0)))</f>
        <v>117.37158598937157</v>
      </c>
      <c r="MI43" s="30">
        <f>ENERGY_PRICING!MK$19*(1+INDEX(DA_LMP_Basis!$C$23:$AF$35,MATCH(LMP_BY_NODE!MI$1,DA_LMP_Basis!$C$23:$C$35,0),MATCH(LMP_BY_NODE!$A43,DA_LMP_Basis!$C$23:$AF$23,0)))</f>
        <v>79.454224869625577</v>
      </c>
      <c r="MJ43" s="30">
        <f>ENERGY_PRICING!ML$19*(1+INDEX(DA_LMP_Basis!$C$23:$AF$35,MATCH(LMP_BY_NODE!MJ$1,DA_LMP_Basis!$C$23:$C$35,0),MATCH(LMP_BY_NODE!$A43,DA_LMP_Basis!$C$23:$AF$23,0)))</f>
        <v>79.049513571339176</v>
      </c>
      <c r="MK43" s="30">
        <f>ENERGY_PRICING!MM$19*(1+INDEX(DA_LMP_Basis!$C$23:$AF$35,MATCH(LMP_BY_NODE!MK$1,DA_LMP_Basis!$C$23:$C$35,0),MATCH(LMP_BY_NODE!$A43,DA_LMP_Basis!$C$23:$AF$23,0)))</f>
        <v>95.863377877152217</v>
      </c>
      <c r="ML43" s="30">
        <f>ENERGY_PRICING!MN$19*(1+INDEX(DA_LMP_Basis!$C$23:$AF$35,MATCH(LMP_BY_NODE!ML$1,DA_LMP_Basis!$C$23:$C$35,0),MATCH(LMP_BY_NODE!$A43,DA_LMP_Basis!$C$23:$AF$23,0)))</f>
        <v>141.9506214754436</v>
      </c>
      <c r="MM43" s="30">
        <f>ENERGY_PRICING!MO$19*(1+INDEX(DA_LMP_Basis!$C$23:$AF$35,MATCH(LMP_BY_NODE!MM$1,DA_LMP_Basis!$C$23:$C$35,0),MATCH(LMP_BY_NODE!$A43,DA_LMP_Basis!$C$23:$AF$23,0)))</f>
        <v>247.06171670137482</v>
      </c>
      <c r="MN43" s="30">
        <f>ENERGY_PRICING!MP$19*(1+INDEX(DA_LMP_Basis!$C$23:$AF$35,MATCH(LMP_BY_NODE!MN$1,DA_LMP_Basis!$C$23:$C$35,0),MATCH(LMP_BY_NODE!$A43,DA_LMP_Basis!$C$23:$AF$23,0)))</f>
        <v>220.18286287639856</v>
      </c>
      <c r="MO43" s="30">
        <f>ENERGY_PRICING!MQ$19*(1+INDEX(DA_LMP_Basis!$C$23:$AF$35,MATCH(LMP_BY_NODE!MO$1,DA_LMP_Basis!$C$23:$C$35,0),MATCH(LMP_BY_NODE!$A43,DA_LMP_Basis!$C$23:$AF$23,0)))</f>
        <v>135.57587989806703</v>
      </c>
      <c r="MP43" s="30">
        <f>ENERGY_PRICING!MR$19*(1+INDEX(DA_LMP_Basis!$C$23:$AF$35,MATCH(LMP_BY_NODE!MP$1,DA_LMP_Basis!$C$23:$C$35,0),MATCH(LMP_BY_NODE!$A43,DA_LMP_Basis!$C$23:$AF$23,0)))</f>
        <v>113.60169643468257</v>
      </c>
      <c r="MQ43" s="30">
        <f>ENERGY_PRICING!MS$19*(1+INDEX(DA_LMP_Basis!$C$23:$AF$35,MATCH(LMP_BY_NODE!MQ$1,DA_LMP_Basis!$C$23:$C$35,0),MATCH(LMP_BY_NODE!$A43,DA_LMP_Basis!$C$23:$AF$23,0)))</f>
        <v>85.082337901474858</v>
      </c>
      <c r="MR43" s="30">
        <f>ENERGY_PRICING!MT$19*(1+INDEX(DA_LMP_Basis!$C$23:$AF$35,MATCH(LMP_BY_NODE!MR$1,DA_LMP_Basis!$C$23:$C$35,0),MATCH(LMP_BY_NODE!$A43,DA_LMP_Basis!$C$23:$AF$23,0)))</f>
        <v>91.904238792506035</v>
      </c>
      <c r="MS43" s="30">
        <f>ENERGY_PRICING!MU$19*(1+INDEX(DA_LMP_Basis!$C$23:$AF$35,MATCH(LMP_BY_NODE!MS$1,DA_LMP_Basis!$C$23:$C$35,0),MATCH(LMP_BY_NODE!$A43,DA_LMP_Basis!$C$23:$AF$23,0)))</f>
        <v>119.45110941348211</v>
      </c>
      <c r="MT43" s="30">
        <f>ENERGY_PRICING!MV$19*(1+INDEX(DA_LMP_Basis!$C$23:$AF$35,MATCH(LMP_BY_NODE!MT$1,DA_LMP_Basis!$C$23:$C$35,0),MATCH(LMP_BY_NODE!$A43,DA_LMP_Basis!$C$23:$AF$23,0)))</f>
        <v>120.11839450128461</v>
      </c>
      <c r="MU43" s="30">
        <f>ENERGY_PRICING!MW$19*(1+INDEX(DA_LMP_Basis!$C$23:$AF$35,MATCH(LMP_BY_NODE!MU$1,DA_LMP_Basis!$C$23:$C$35,0),MATCH(LMP_BY_NODE!$A43,DA_LMP_Basis!$C$23:$AF$23,0)))</f>
        <v>81.313665886287865</v>
      </c>
      <c r="MV43" s="30">
        <f>ENERGY_PRICING!MX$19*(1+INDEX(DA_LMP_Basis!$C$23:$AF$35,MATCH(LMP_BY_NODE!MV$1,DA_LMP_Basis!$C$23:$C$35,0),MATCH(LMP_BY_NODE!$A43,DA_LMP_Basis!$C$23:$AF$23,0)))</f>
        <v>80.899483262981619</v>
      </c>
      <c r="MW43" s="30">
        <f>ENERGY_PRICING!MY$19*(1+INDEX(DA_LMP_Basis!$C$23:$AF$35,MATCH(LMP_BY_NODE!MW$1,DA_LMP_Basis!$C$23:$C$35,0),MATCH(LMP_BY_NODE!$A43,DA_LMP_Basis!$C$23:$AF$23,0)))</f>
        <v>96.879365519437016</v>
      </c>
      <c r="MX43" s="30">
        <f>ENERGY_PRICING!MZ$19*(1+INDEX(DA_LMP_Basis!$C$23:$AF$35,MATCH(LMP_BY_NODE!MX$1,DA_LMP_Basis!$C$23:$C$35,0),MATCH(LMP_BY_NODE!$A43,DA_LMP_Basis!$C$23:$AF$23,0)))</f>
        <v>143.37874871507117</v>
      </c>
    </row>
    <row r="44" spans="1:362" x14ac:dyDescent="0.25">
      <c r="A44" s="1">
        <v>4446</v>
      </c>
      <c r="B44" s="1" t="s">
        <v>62</v>
      </c>
      <c r="C44" s="30">
        <f>ENERGY_PRICING!E$20*(1+INDEX(DA_LMP_Basis!$C$23:$AF$35,MATCH(LMP_BY_NODE!C$1,DA_LMP_Basis!$C$23:$C$35,0),MATCH(LMP_BY_NODE!$A44,DA_LMP_Basis!$C$23:$AF$23,0)))</f>
        <v>44.426880772700457</v>
      </c>
      <c r="D44" s="30">
        <f>ENERGY_PRICING!F$20*(1+INDEX(DA_LMP_Basis!$C$23:$AF$35,MATCH(LMP_BY_NODE!D$1,DA_LMP_Basis!$C$23:$C$35,0),MATCH(LMP_BY_NODE!$A44,DA_LMP_Basis!$C$23:$AF$23,0)))</f>
        <v>42.542415555349017</v>
      </c>
      <c r="E44" s="30">
        <f>ENERGY_PRICING!G$20*(1+INDEX(DA_LMP_Basis!$C$23:$AF$35,MATCH(LMP_BY_NODE!E$1,DA_LMP_Basis!$C$23:$C$35,0),MATCH(LMP_BY_NODE!$A44,DA_LMP_Basis!$C$23:$AF$23,0)))</f>
        <v>32.508901708257433</v>
      </c>
      <c r="F44" s="30">
        <f>ENERGY_PRICING!H$20*(1+INDEX(DA_LMP_Basis!$C$23:$AF$35,MATCH(LMP_BY_NODE!F$1,DA_LMP_Basis!$C$23:$C$35,0),MATCH(LMP_BY_NODE!$A44,DA_LMP_Basis!$C$23:$AF$23,0)))</f>
        <v>25.288125121654058</v>
      </c>
      <c r="G44" s="30">
        <f>ENERGY_PRICING!I$20*(1+INDEX(DA_LMP_Basis!$C$23:$AF$35,MATCH(LMP_BY_NODE!G$1,DA_LMP_Basis!$C$23:$C$35,0),MATCH(LMP_BY_NODE!$A44,DA_LMP_Basis!$C$23:$AF$23,0)))</f>
        <v>20.343199689673749</v>
      </c>
      <c r="H44" s="30">
        <f>ENERGY_PRICING!J$20*(1+INDEX(DA_LMP_Basis!$C$23:$AF$35,MATCH(LMP_BY_NODE!H$1,DA_LMP_Basis!$C$23:$C$35,0),MATCH(LMP_BY_NODE!$A44,DA_LMP_Basis!$C$23:$AF$23,0)))</f>
        <v>22.517673751914959</v>
      </c>
      <c r="I44" s="30">
        <f>ENERGY_PRICING!K$20*(1+INDEX(DA_LMP_Basis!$C$23:$AF$35,MATCH(LMP_BY_NODE!I$1,DA_LMP_Basis!$C$23:$C$35,0),MATCH(LMP_BY_NODE!$A44,DA_LMP_Basis!$C$23:$AF$23,0)))</f>
        <v>31.184754676280878</v>
      </c>
      <c r="J44" s="30">
        <f>ENERGY_PRICING!L$20*(1+INDEX(DA_LMP_Basis!$C$23:$AF$35,MATCH(LMP_BY_NODE!J$1,DA_LMP_Basis!$C$23:$C$35,0),MATCH(LMP_BY_NODE!$A44,DA_LMP_Basis!$C$23:$AF$23,0)))</f>
        <v>39.300451421265983</v>
      </c>
      <c r="K44" s="30">
        <f>ENERGY_PRICING!M$20*(1+INDEX(DA_LMP_Basis!$C$23:$AF$35,MATCH(LMP_BY_NODE!K$1,DA_LMP_Basis!$C$23:$C$35,0),MATCH(LMP_BY_NODE!$A44,DA_LMP_Basis!$C$23:$AF$23,0)))</f>
        <v>34.202171144426103</v>
      </c>
      <c r="L44" s="30">
        <f>ENERGY_PRICING!N$20*(1+INDEX(DA_LMP_Basis!$C$23:$AF$35,MATCH(LMP_BY_NODE!L$1,DA_LMP_Basis!$C$23:$C$35,0),MATCH(LMP_BY_NODE!$A44,DA_LMP_Basis!$C$23:$AF$23,0)))</f>
        <v>47.98186821808067</v>
      </c>
      <c r="M44" s="30">
        <f>ENERGY_PRICING!O$20*(1+INDEX(DA_LMP_Basis!$C$23:$AF$35,MATCH(LMP_BY_NODE!M$1,DA_LMP_Basis!$C$23:$C$35,0),MATCH(LMP_BY_NODE!$A44,DA_LMP_Basis!$C$23:$AF$23,0)))</f>
        <v>75.189435981328643</v>
      </c>
      <c r="N44" s="30">
        <f>ENERGY_PRICING!P$20*(1+INDEX(DA_LMP_Basis!$C$23:$AF$35,MATCH(LMP_BY_NODE!N$1,DA_LMP_Basis!$C$23:$C$35,0),MATCH(LMP_BY_NODE!$A44,DA_LMP_Basis!$C$23:$AF$23,0)))</f>
        <v>132.14003344025812</v>
      </c>
      <c r="O44" s="30">
        <f>ENERGY_PRICING!Q$20*(1+INDEX(DA_LMP_Basis!$C$23:$AF$35,MATCH(LMP_BY_NODE!O$1,DA_LMP_Basis!$C$23:$C$35,0),MATCH(LMP_BY_NODE!$A44,DA_LMP_Basis!$C$23:$AF$23,0)))</f>
        <v>132.11279441169961</v>
      </c>
      <c r="P44" s="30">
        <f>ENERGY_PRICING!R$20*(1+INDEX(DA_LMP_Basis!$C$23:$AF$35,MATCH(LMP_BY_NODE!P$1,DA_LMP_Basis!$C$23:$C$35,0),MATCH(LMP_BY_NODE!$A44,DA_LMP_Basis!$C$23:$AF$23,0)))</f>
        <v>107.20883645105135</v>
      </c>
      <c r="Q44" s="30">
        <f>ENERGY_PRICING!S$20*(1+INDEX(DA_LMP_Basis!$C$23:$AF$35,MATCH(LMP_BY_NODE!Q$1,DA_LMP_Basis!$C$23:$C$35,0),MATCH(LMP_BY_NODE!$A44,DA_LMP_Basis!$C$23:$AF$23,0)))</f>
        <v>82.500368335177754</v>
      </c>
      <c r="R44" s="30">
        <f>ENERGY_PRICING!T$20*(1+INDEX(DA_LMP_Basis!$C$23:$AF$35,MATCH(LMP_BY_NODE!R$1,DA_LMP_Basis!$C$23:$C$35,0),MATCH(LMP_BY_NODE!$A44,DA_LMP_Basis!$C$23:$AF$23,0)))</f>
        <v>43.722459322485989</v>
      </c>
      <c r="S44" s="30">
        <f>ENERGY_PRICING!U$20*(1+INDEX(DA_LMP_Basis!$C$23:$AF$35,MATCH(LMP_BY_NODE!S$1,DA_LMP_Basis!$C$23:$C$35,0),MATCH(LMP_BY_NODE!$A44,DA_LMP_Basis!$C$23:$AF$23,0)))</f>
        <v>38.293081768797649</v>
      </c>
      <c r="T44" s="30">
        <f>ENERGY_PRICING!V$20*(1+INDEX(DA_LMP_Basis!$C$23:$AF$35,MATCH(LMP_BY_NODE!T$1,DA_LMP_Basis!$C$23:$C$35,0),MATCH(LMP_BY_NODE!$A44,DA_LMP_Basis!$C$23:$AF$23,0)))</f>
        <v>41.544616420017775</v>
      </c>
      <c r="U44" s="30">
        <f>ENERGY_PRICING!W$20*(1+INDEX(DA_LMP_Basis!$C$23:$AF$35,MATCH(LMP_BY_NODE!U$1,DA_LMP_Basis!$C$23:$C$35,0),MATCH(LMP_BY_NODE!$A44,DA_LMP_Basis!$C$23:$AF$23,0)))</f>
        <v>87.710207438669073</v>
      </c>
      <c r="V44" s="30">
        <f>ENERGY_PRICING!X$20*(1+INDEX(DA_LMP_Basis!$C$23:$AF$35,MATCH(LMP_BY_NODE!V$1,DA_LMP_Basis!$C$23:$C$35,0),MATCH(LMP_BY_NODE!$A44,DA_LMP_Basis!$C$23:$AF$23,0)))</f>
        <v>63.035581339994692</v>
      </c>
      <c r="W44" s="30">
        <f>ENERGY_PRICING!Y$20*(1+INDEX(DA_LMP_Basis!$C$23:$AF$35,MATCH(LMP_BY_NODE!W$1,DA_LMP_Basis!$C$23:$C$35,0),MATCH(LMP_BY_NODE!$A44,DA_LMP_Basis!$C$23:$AF$23,0)))</f>
        <v>77.357096550785542</v>
      </c>
      <c r="X44" s="30">
        <f>ENERGY_PRICING!Z$20*(1+INDEX(DA_LMP_Basis!$C$23:$AF$35,MATCH(LMP_BY_NODE!X$1,DA_LMP_Basis!$C$23:$C$35,0),MATCH(LMP_BY_NODE!$A44,DA_LMP_Basis!$C$23:$AF$23,0)))</f>
        <v>76.059170224814693</v>
      </c>
      <c r="Y44" s="30">
        <f>ENERGY_PRICING!AA$20*(1+INDEX(DA_LMP_Basis!$C$23:$AF$35,MATCH(LMP_BY_NODE!Y$1,DA_LMP_Basis!$C$23:$C$35,0),MATCH(LMP_BY_NODE!$A44,DA_LMP_Basis!$C$23:$AF$23,0)))</f>
        <v>125.35247611549954</v>
      </c>
      <c r="Z44" s="30">
        <f>ENERGY_PRICING!AB$20*(1+INDEX(DA_LMP_Basis!$C$23:$AF$35,MATCH(LMP_BY_NODE!Z$1,DA_LMP_Basis!$C$23:$C$35,0),MATCH(LMP_BY_NODE!$A44,DA_LMP_Basis!$C$23:$AF$23,0)))</f>
        <v>226.2947575673951</v>
      </c>
      <c r="AA44" s="30">
        <f>ENERGY_PRICING!AC$20*(1+INDEX(DA_LMP_Basis!$C$23:$AF$35,MATCH(LMP_BY_NODE!AA$1,DA_LMP_Basis!$C$23:$C$35,0),MATCH(LMP_BY_NODE!$A44,DA_LMP_Basis!$C$23:$AF$23,0)))</f>
        <v>269.11374009830047</v>
      </c>
      <c r="AB44" s="30">
        <f>ENERGY_PRICING!AD$20*(1+INDEX(DA_LMP_Basis!$C$23:$AF$35,MATCH(LMP_BY_NODE!AB$1,DA_LMP_Basis!$C$23:$C$35,0),MATCH(LMP_BY_NODE!$A44,DA_LMP_Basis!$C$23:$AF$23,0)))</f>
        <v>269.50618039254999</v>
      </c>
      <c r="AC44" s="30">
        <f>ENERGY_PRICING!AE$20*(1+INDEX(DA_LMP_Basis!$C$23:$AF$35,MATCH(LMP_BY_NODE!AC$1,DA_LMP_Basis!$C$23:$C$35,0),MATCH(LMP_BY_NODE!$A44,DA_LMP_Basis!$C$23:$AF$23,0)))</f>
        <v>140.28083646229871</v>
      </c>
      <c r="AD44" s="30">
        <f>ENERGY_PRICING!AF$20*(1+INDEX(DA_LMP_Basis!$C$23:$AF$35,MATCH(LMP_BY_NODE!AD$1,DA_LMP_Basis!$C$23:$C$35,0),MATCH(LMP_BY_NODE!$A44,DA_LMP_Basis!$C$23:$AF$23,0)))</f>
        <v>65.697560745109413</v>
      </c>
      <c r="AE44" s="30">
        <f>ENERGY_PRICING!AG$20*(1+INDEX(DA_LMP_Basis!$C$23:$AF$35,MATCH(LMP_BY_NODE!AE$1,DA_LMP_Basis!$C$23:$C$35,0),MATCH(LMP_BY_NODE!$A44,DA_LMP_Basis!$C$23:$AF$23,0)))</f>
        <v>48.157901810827674</v>
      </c>
      <c r="AF44" s="30">
        <f>ENERGY_PRICING!AH$20*(1+INDEX(DA_LMP_Basis!$C$23:$AF$35,MATCH(LMP_BY_NODE!AF$1,DA_LMP_Basis!$C$23:$C$35,0),MATCH(LMP_BY_NODE!$A44,DA_LMP_Basis!$C$23:$AF$23,0)))</f>
        <v>49.799904911440336</v>
      </c>
      <c r="AG44" s="30">
        <f>ENERGY_PRICING!AI$20*(1+INDEX(DA_LMP_Basis!$C$23:$AF$35,MATCH(LMP_BY_NODE!AG$1,DA_LMP_Basis!$C$23:$C$35,0),MATCH(LMP_BY_NODE!$A44,DA_LMP_Basis!$C$23:$AF$23,0)))</f>
        <v>55.277129249345897</v>
      </c>
      <c r="AH44" s="30">
        <f>ENERGY_PRICING!AJ$20*(1+INDEX(DA_LMP_Basis!$C$23:$AF$35,MATCH(LMP_BY_NODE!AH$1,DA_LMP_Basis!$C$23:$C$35,0),MATCH(LMP_BY_NODE!$A44,DA_LMP_Basis!$C$23:$AF$23,0)))</f>
        <v>55.585921727086223</v>
      </c>
      <c r="AI44" s="30">
        <f>ENERGY_PRICING!AK$20*(1+INDEX(DA_LMP_Basis!$C$23:$AF$35,MATCH(LMP_BY_NODE!AI$1,DA_LMP_Basis!$C$23:$C$35,0),MATCH(LMP_BY_NODE!$A44,DA_LMP_Basis!$C$23:$AF$23,0)))</f>
        <v>45.93470140292937</v>
      </c>
      <c r="AJ44" s="30">
        <f>ENERGY_PRICING!AL$20*(1+INDEX(DA_LMP_Basis!$C$23:$AF$35,MATCH(LMP_BY_NODE!AJ$1,DA_LMP_Basis!$C$23:$C$35,0),MATCH(LMP_BY_NODE!$A44,DA_LMP_Basis!$C$23:$AF$23,0)))</f>
        <v>45.700726524039268</v>
      </c>
      <c r="AK44" s="30">
        <f>ENERGY_PRICING!AM$20*(1+INDEX(DA_LMP_Basis!$C$23:$AF$35,MATCH(LMP_BY_NODE!AK$1,DA_LMP_Basis!$C$23:$C$35,0),MATCH(LMP_BY_NODE!$A44,DA_LMP_Basis!$C$23:$AF$23,0)))</f>
        <v>94.294642543333751</v>
      </c>
      <c r="AL44" s="30">
        <f>ENERGY_PRICING!AN$20*(1+INDEX(DA_LMP_Basis!$C$23:$AF$35,MATCH(LMP_BY_NODE!AL$1,DA_LMP_Basis!$C$23:$C$35,0),MATCH(LMP_BY_NODE!$A44,DA_LMP_Basis!$C$23:$AF$23,0)))</f>
        <v>154.01444021573056</v>
      </c>
      <c r="AM44" s="30">
        <f>ENERGY_PRICING!AO$20*(1+INDEX(DA_LMP_Basis!$C$23:$AF$35,MATCH(LMP_BY_NODE!AM$1,DA_LMP_Basis!$C$23:$C$35,0),MATCH(LMP_BY_NODE!$A44,DA_LMP_Basis!$C$23:$AF$23,0)))</f>
        <v>185.88245843561418</v>
      </c>
      <c r="AN44" s="30">
        <f>ENERGY_PRICING!AP$20*(1+INDEX(DA_LMP_Basis!$C$23:$AF$35,MATCH(LMP_BY_NODE!AN$1,DA_LMP_Basis!$C$23:$C$35,0),MATCH(LMP_BY_NODE!$A44,DA_LMP_Basis!$C$23:$AF$23,0)))</f>
        <v>162.011403284415</v>
      </c>
      <c r="AO44" s="30">
        <f>ENERGY_PRICING!AQ$20*(1+INDEX(DA_LMP_Basis!$C$23:$AF$35,MATCH(LMP_BY_NODE!AO$1,DA_LMP_Basis!$C$23:$C$35,0),MATCH(LMP_BY_NODE!$A44,DA_LMP_Basis!$C$23:$AF$23,0)))</f>
        <v>93.432991576325051</v>
      </c>
      <c r="AP44" s="30">
        <f>ENERGY_PRICING!AR$20*(1+INDEX(DA_LMP_Basis!$C$23:$AF$35,MATCH(LMP_BY_NODE!AP$1,DA_LMP_Basis!$C$23:$C$35,0),MATCH(LMP_BY_NODE!$A44,DA_LMP_Basis!$C$23:$AF$23,0)))</f>
        <v>55.539340220455173</v>
      </c>
      <c r="AQ44" s="30">
        <f>ENERGY_PRICING!AS$20*(1+INDEX(DA_LMP_Basis!$C$23:$AF$35,MATCH(LMP_BY_NODE!AQ$1,DA_LMP_Basis!$C$23:$C$35,0),MATCH(LMP_BY_NODE!$A44,DA_LMP_Basis!$C$23:$AF$23,0)))</f>
        <v>38.197349064375651</v>
      </c>
      <c r="AR44" s="30">
        <f>ENERGY_PRICING!AT$20*(1+INDEX(DA_LMP_Basis!$C$23:$AF$35,MATCH(LMP_BY_NODE!AR$1,DA_LMP_Basis!$C$23:$C$35,0),MATCH(LMP_BY_NODE!$A44,DA_LMP_Basis!$C$23:$AF$23,0)))</f>
        <v>39.233850772987196</v>
      </c>
      <c r="AS44" s="30">
        <f>ENERGY_PRICING!AU$20*(1+INDEX(DA_LMP_Basis!$C$23:$AF$35,MATCH(LMP_BY_NODE!AS$1,DA_LMP_Basis!$C$23:$C$35,0),MATCH(LMP_BY_NODE!$A44,DA_LMP_Basis!$C$23:$AF$23,0)))</f>
        <v>51.234212336149973</v>
      </c>
      <c r="AT44" s="30">
        <f>ENERGY_PRICING!AV$20*(1+INDEX(DA_LMP_Basis!$C$23:$AF$35,MATCH(LMP_BY_NODE!AT$1,DA_LMP_Basis!$C$23:$C$35,0),MATCH(LMP_BY_NODE!$A44,DA_LMP_Basis!$C$23:$AF$23,0)))</f>
        <v>51.520420024342116</v>
      </c>
      <c r="AU44" s="30">
        <f>ENERGY_PRICING!AW$20*(1+INDEX(DA_LMP_Basis!$C$23:$AF$35,MATCH(LMP_BY_NODE!AU$1,DA_LMP_Basis!$C$23:$C$35,0),MATCH(LMP_BY_NODE!$A44,DA_LMP_Basis!$C$23:$AF$23,0)))</f>
        <v>40.255217260633884</v>
      </c>
      <c r="AV44" s="30">
        <f>ENERGY_PRICING!AX$20*(1+INDEX(DA_LMP_Basis!$C$23:$AF$35,MATCH(LMP_BY_NODE!AV$1,DA_LMP_Basis!$C$23:$C$35,0),MATCH(LMP_BY_NODE!$A44,DA_LMP_Basis!$C$23:$AF$23,0)))</f>
        <v>40.050171635091822</v>
      </c>
      <c r="AW44" s="30">
        <f>ENERGY_PRICING!AY$20*(1+INDEX(DA_LMP_Basis!$C$23:$AF$35,MATCH(LMP_BY_NODE!AW$1,DA_LMP_Basis!$C$23:$C$35,0),MATCH(LMP_BY_NODE!$A44,DA_LMP_Basis!$C$23:$AF$23,0)))</f>
        <v>63.547200732606797</v>
      </c>
      <c r="AX44" s="30">
        <f>ENERGY_PRICING!AZ$20*(1+INDEX(DA_LMP_Basis!$C$23:$AF$35,MATCH(LMP_BY_NODE!AX$1,DA_LMP_Basis!$C$23:$C$35,0),MATCH(LMP_BY_NODE!$A44,DA_LMP_Basis!$C$23:$AF$23,0)))</f>
        <v>99.710061863344961</v>
      </c>
      <c r="AY44" s="30">
        <f>ENERGY_PRICING!BA$20*(1+INDEX(DA_LMP_Basis!$C$23:$AF$35,MATCH(LMP_BY_NODE!AY$1,DA_LMP_Basis!$C$23:$C$35,0),MATCH(LMP_BY_NODE!$A44,DA_LMP_Basis!$C$23:$AF$23,0)))</f>
        <v>182.02757142381182</v>
      </c>
      <c r="AZ44" s="30">
        <f>ENERGY_PRICING!BB$20*(1+INDEX(DA_LMP_Basis!$C$23:$AF$35,MATCH(LMP_BY_NODE!AZ$1,DA_LMP_Basis!$C$23:$C$35,0),MATCH(LMP_BY_NODE!$A44,DA_LMP_Basis!$C$23:$AF$23,0)))</f>
        <v>158.57590518436086</v>
      </c>
      <c r="BA44" s="30">
        <f>ENERGY_PRICING!BC$20*(1+INDEX(DA_LMP_Basis!$C$23:$AF$35,MATCH(LMP_BY_NODE!BA$1,DA_LMP_Basis!$C$23:$C$35,0),MATCH(LMP_BY_NODE!$A44,DA_LMP_Basis!$C$23:$AF$23,0)))</f>
        <v>89.368042181224752</v>
      </c>
      <c r="BB44" s="30">
        <f>ENERGY_PRICING!BD$20*(1+INDEX(DA_LMP_Basis!$C$23:$AF$35,MATCH(LMP_BY_NODE!BB$1,DA_LMP_Basis!$C$23:$C$35,0),MATCH(LMP_BY_NODE!$A44,DA_LMP_Basis!$C$23:$AF$23,0)))</f>
        <v>49.290267459407268</v>
      </c>
      <c r="BC44" s="30">
        <f>ENERGY_PRICING!BE$20*(1+INDEX(DA_LMP_Basis!$C$23:$AF$35,MATCH(LMP_BY_NODE!BC$1,DA_LMP_Basis!$C$23:$C$35,0),MATCH(LMP_BY_NODE!$A44,DA_LMP_Basis!$C$23:$AF$23,0)))</f>
        <v>33.517086912374396</v>
      </c>
      <c r="BD44" s="30">
        <f>ENERGY_PRICING!BF$20*(1+INDEX(DA_LMP_Basis!$C$23:$AF$35,MATCH(LMP_BY_NODE!BD$1,DA_LMP_Basis!$C$23:$C$35,0),MATCH(LMP_BY_NODE!$A44,DA_LMP_Basis!$C$23:$AF$23,0)))</f>
        <v>34.178325254551773</v>
      </c>
      <c r="BE44" s="30">
        <f>ENERGY_PRICING!BG$20*(1+INDEX(DA_LMP_Basis!$C$23:$AF$35,MATCH(LMP_BY_NODE!BE$1,DA_LMP_Basis!$C$23:$C$35,0),MATCH(LMP_BY_NODE!$A44,DA_LMP_Basis!$C$23:$AF$23,0)))</f>
        <v>44.663371428488581</v>
      </c>
      <c r="BF44" s="30">
        <f>ENERGY_PRICING!BH$20*(1+INDEX(DA_LMP_Basis!$C$23:$AF$35,MATCH(LMP_BY_NODE!BF$1,DA_LMP_Basis!$C$23:$C$35,0),MATCH(LMP_BY_NODE!$A44,DA_LMP_Basis!$C$23:$AF$23,0)))</f>
        <v>44.912872683617572</v>
      </c>
      <c r="BG44" s="30">
        <f>ENERGY_PRICING!BI$20*(1+INDEX(DA_LMP_Basis!$C$23:$AF$35,MATCH(LMP_BY_NODE!BG$1,DA_LMP_Basis!$C$23:$C$35,0),MATCH(LMP_BY_NODE!$A44,DA_LMP_Basis!$C$23:$AF$23,0)))</f>
        <v>35.782264562404471</v>
      </c>
      <c r="BH44" s="30">
        <f>ENERGY_PRICING!BJ$20*(1+INDEX(DA_LMP_Basis!$C$23:$AF$35,MATCH(LMP_BY_NODE!BH$1,DA_LMP_Basis!$C$23:$C$35,0),MATCH(LMP_BY_NODE!$A44,DA_LMP_Basis!$C$23:$AF$23,0)))</f>
        <v>35.600002552165996</v>
      </c>
      <c r="BI44" s="30">
        <f>ENERGY_PRICING!BK$20*(1+INDEX(DA_LMP_Basis!$C$23:$AF$35,MATCH(LMP_BY_NODE!BI$1,DA_LMP_Basis!$C$23:$C$35,0),MATCH(LMP_BY_NODE!$A44,DA_LMP_Basis!$C$23:$AF$23,0)))</f>
        <v>61.103205668927473</v>
      </c>
      <c r="BJ44" s="30">
        <f>ENERGY_PRICING!BL$20*(1+INDEX(DA_LMP_Basis!$C$23:$AF$35,MATCH(LMP_BY_NODE!BJ$1,DA_LMP_Basis!$C$23:$C$35,0),MATCH(LMP_BY_NODE!$A44,DA_LMP_Basis!$C$23:$AF$23,0)))</f>
        <v>96.274650074175398</v>
      </c>
      <c r="BK44" s="30">
        <f>ENERGY_PRICING!BM$20*(1+INDEX(DA_LMP_Basis!$C$23:$AF$35,MATCH(LMP_BY_NODE!BK$1,DA_LMP_Basis!$C$23:$C$35,0),MATCH(LMP_BY_NODE!$A44,DA_LMP_Basis!$C$23:$AF$23,0)))</f>
        <v>180.85404894632117</v>
      </c>
      <c r="BL44" s="30">
        <f>ENERGY_PRICING!BN$20*(1+INDEX(DA_LMP_Basis!$C$23:$AF$35,MATCH(LMP_BY_NODE!BL$1,DA_LMP_Basis!$C$23:$C$35,0),MATCH(LMP_BY_NODE!$A44,DA_LMP_Basis!$C$23:$AF$23,0)))</f>
        <v>157.53005501302079</v>
      </c>
      <c r="BM44" s="30">
        <f>ENERGY_PRICING!BO$20*(1+INDEX(DA_LMP_Basis!$C$23:$AF$35,MATCH(LMP_BY_NODE!BM$1,DA_LMP_Basis!$C$23:$C$35,0),MATCH(LMP_BY_NODE!$A44,DA_LMP_Basis!$C$23:$AF$23,0)))</f>
        <v>88.130571544496036</v>
      </c>
      <c r="BN44" s="30">
        <f>ENERGY_PRICING!BP$20*(1+INDEX(DA_LMP_Basis!$C$23:$AF$35,MATCH(LMP_BY_NODE!BN$1,DA_LMP_Basis!$C$23:$C$35,0),MATCH(LMP_BY_NODE!$A44,DA_LMP_Basis!$C$23:$AF$23,0)))</f>
        <v>47.387895917488642</v>
      </c>
      <c r="BO44" s="30">
        <f>ENERGY_PRICING!BQ$20*(1+INDEX(DA_LMP_Basis!$C$23:$AF$35,MATCH(LMP_BY_NODE!BO$1,DA_LMP_Basis!$C$23:$C$35,0),MATCH(LMP_BY_NODE!$A44,DA_LMP_Basis!$C$23:$AF$23,0)))</f>
        <v>32.092299929226364</v>
      </c>
      <c r="BP44" s="30">
        <f>ENERGY_PRICING!BR$20*(1+INDEX(DA_LMP_Basis!$C$23:$AF$35,MATCH(LMP_BY_NODE!BP$1,DA_LMP_Basis!$C$23:$C$35,0),MATCH(LMP_BY_NODE!$A44,DA_LMP_Basis!$C$23:$AF$23,0)))</f>
        <v>32.639298867203046</v>
      </c>
      <c r="BQ44" s="30">
        <f>ENERGY_PRICING!BS$20*(1+INDEX(DA_LMP_Basis!$C$23:$AF$35,MATCH(LMP_BY_NODE!BQ$1,DA_LMP_Basis!$C$23:$C$35,0),MATCH(LMP_BY_NODE!$A44,DA_LMP_Basis!$C$23:$AF$23,0)))</f>
        <v>42.663045743832335</v>
      </c>
      <c r="BR44" s="30">
        <f>ENERGY_PRICING!BT$20*(1+INDEX(DA_LMP_Basis!$C$23:$AF$35,MATCH(LMP_BY_NODE!BR$1,DA_LMP_Basis!$C$23:$C$35,0),MATCH(LMP_BY_NODE!$A44,DA_LMP_Basis!$C$23:$AF$23,0)))</f>
        <v>42.901372657369414</v>
      </c>
      <c r="BS44" s="30">
        <f>ENERGY_PRICING!BU$20*(1+INDEX(DA_LMP_Basis!$C$23:$AF$35,MATCH(LMP_BY_NODE!BS$1,DA_LMP_Basis!$C$23:$C$35,0),MATCH(LMP_BY_NODE!$A44,DA_LMP_Basis!$C$23:$AF$23,0)))</f>
        <v>34.420587678995474</v>
      </c>
      <c r="BT44" s="30">
        <f>ENERGY_PRICING!BV$20*(1+INDEX(DA_LMP_Basis!$C$23:$AF$35,MATCH(LMP_BY_NODE!BT$1,DA_LMP_Basis!$C$23:$C$35,0),MATCH(LMP_BY_NODE!$A44,DA_LMP_Basis!$C$23:$AF$23,0)))</f>
        <v>34.245261561973948</v>
      </c>
      <c r="BU44" s="30">
        <f>ENERGY_PRICING!BW$20*(1+INDEX(DA_LMP_Basis!$C$23:$AF$35,MATCH(LMP_BY_NODE!BU$1,DA_LMP_Basis!$C$23:$C$35,0),MATCH(LMP_BY_NODE!$A44,DA_LMP_Basis!$C$23:$AF$23,0)))</f>
        <v>60.359193423348607</v>
      </c>
      <c r="BV44" s="30">
        <f>ENERGY_PRICING!BX$20*(1+INDEX(DA_LMP_Basis!$C$23:$AF$35,MATCH(LMP_BY_NODE!BV$1,DA_LMP_Basis!$C$23:$C$35,0),MATCH(LMP_BY_NODE!$A44,DA_LMP_Basis!$C$23:$AF$23,0)))</f>
        <v>95.228826177992786</v>
      </c>
      <c r="BW44" s="30">
        <f>ENERGY_PRICING!BY$20*(1+INDEX(DA_LMP_Basis!$C$23:$AF$35,MATCH(LMP_BY_NODE!BW$1,DA_LMP_Basis!$C$23:$C$35,0),MATCH(LMP_BY_NODE!$A44,DA_LMP_Basis!$C$23:$AF$23,0)))</f>
        <v>180.37094659763559</v>
      </c>
      <c r="BX44" s="30">
        <f>ENERGY_PRICING!BZ$20*(1+INDEX(DA_LMP_Basis!$C$23:$AF$35,MATCH(LMP_BY_NODE!BX$1,DA_LMP_Basis!$C$23:$C$35,0),MATCH(LMP_BY_NODE!$A44,DA_LMP_Basis!$C$23:$AF$23,0)))</f>
        <v>157.099511343139</v>
      </c>
      <c r="BY44" s="30">
        <f>ENERGY_PRICING!CA$20*(1+INDEX(DA_LMP_Basis!$C$23:$AF$35,MATCH(LMP_BY_NODE!BY$1,DA_LMP_Basis!$C$23:$C$35,0),MATCH(LMP_BY_NODE!$A44,DA_LMP_Basis!$C$23:$AF$23,0)))</f>
        <v>87.62114374698902</v>
      </c>
      <c r="BZ44" s="30">
        <f>ENERGY_PRICING!CB$20*(1+INDEX(DA_LMP_Basis!$C$23:$AF$35,MATCH(LMP_BY_NODE!BZ$1,DA_LMP_Basis!$C$23:$C$35,0),MATCH(LMP_BY_NODE!$A44,DA_LMP_Basis!$C$23:$AF$23,0)))</f>
        <v>46.604749298994705</v>
      </c>
      <c r="CA44" s="30">
        <f>ENERGY_PRICING!CC$20*(1+INDEX(DA_LMP_Basis!$C$23:$AF$35,MATCH(LMP_BY_NODE!CA$1,DA_LMP_Basis!$C$23:$C$35,0),MATCH(LMP_BY_NODE!$A44,DA_LMP_Basis!$C$23:$AF$23,0)))</f>
        <v>31.505759874699883</v>
      </c>
      <c r="CB44" s="30">
        <f>ENERGY_PRICING!CD$20*(1+INDEX(DA_LMP_Basis!$C$23:$AF$35,MATCH(LMP_BY_NODE!CB$1,DA_LMP_Basis!$C$23:$C$35,0),MATCH(LMP_BY_NODE!$A44,DA_LMP_Basis!$C$23:$AF$23,0)))</f>
        <v>32.005730037735837</v>
      </c>
      <c r="CC44" s="30">
        <f>ENERGY_PRICING!CE$20*(1+INDEX(DA_LMP_Basis!$C$23:$AF$35,MATCH(LMP_BY_NODE!CC$1,DA_LMP_Basis!$C$23:$C$35,0),MATCH(LMP_BY_NODE!$A44,DA_LMP_Basis!$C$23:$AF$23,0)))</f>
        <v>41.839574481091958</v>
      </c>
      <c r="CD44" s="30">
        <f>ENERGY_PRICING!CF$20*(1+INDEX(DA_LMP_Basis!$C$23:$AF$35,MATCH(LMP_BY_NODE!CD$1,DA_LMP_Basis!$C$23:$C$35,0),MATCH(LMP_BY_NODE!$A44,DA_LMP_Basis!$C$23:$AF$23,0)))</f>
        <v>42.073301269133687</v>
      </c>
      <c r="CE44" s="30">
        <f>ENERGY_PRICING!CG$20*(1+INDEX(DA_LMP_Basis!$C$23:$AF$35,MATCH(LMP_BY_NODE!CE$1,DA_LMP_Basis!$C$23:$C$35,0),MATCH(LMP_BY_NODE!$A44,DA_LMP_Basis!$C$23:$AF$23,0)))</f>
        <v>33.860028070514574</v>
      </c>
      <c r="CF44" s="30">
        <f>ENERGY_PRICING!CH$20*(1+INDEX(DA_LMP_Basis!$C$23:$AF$35,MATCH(LMP_BY_NODE!CF$1,DA_LMP_Basis!$C$23:$C$35,0),MATCH(LMP_BY_NODE!$A44,DA_LMP_Basis!$C$23:$AF$23,0)))</f>
        <v>33.687557242903864</v>
      </c>
      <c r="CG44" s="30">
        <f>ENERGY_PRICING!CI$20*(1+INDEX(DA_LMP_Basis!$C$23:$AF$35,MATCH(LMP_BY_NODE!CG$1,DA_LMP_Basis!$C$23:$C$35,0),MATCH(LMP_BY_NODE!$A44,DA_LMP_Basis!$C$23:$AF$23,0)))</f>
        <v>60.052906948070728</v>
      </c>
      <c r="CH44" s="30">
        <f>ENERGY_PRICING!CJ$20*(1+INDEX(DA_LMP_Basis!$C$23:$AF$35,MATCH(LMP_BY_NODE!CH$1,DA_LMP_Basis!$C$23:$C$35,0),MATCH(LMP_BY_NODE!$A44,DA_LMP_Basis!$C$23:$AF$23,0)))</f>
        <v>94.798293324768139</v>
      </c>
      <c r="CI44" s="30">
        <f>ENERGY_PRICING!CK$20*(1+INDEX(DA_LMP_Basis!$C$23:$AF$35,MATCH(LMP_BY_NODE!CI$1,DA_LMP_Basis!$C$23:$C$35,0),MATCH(LMP_BY_NODE!$A44,DA_LMP_Basis!$C$23:$AF$23,0)))</f>
        <v>182.18130931001502</v>
      </c>
      <c r="CJ44" s="30">
        <f>ENERGY_PRICING!CL$20*(1+INDEX(DA_LMP_Basis!$C$23:$AF$35,MATCH(LMP_BY_NODE!CJ$1,DA_LMP_Basis!$C$23:$C$35,0),MATCH(LMP_BY_NODE!$A44,DA_LMP_Basis!$C$23:$AF$23,0)))</f>
        <v>158.71291729764468</v>
      </c>
      <c r="CK44" s="30">
        <f>ENERGY_PRICING!CM$20*(1+INDEX(DA_LMP_Basis!$C$23:$AF$35,MATCH(LMP_BY_NODE!CK$1,DA_LMP_Basis!$C$23:$C$35,0),MATCH(LMP_BY_NODE!$A44,DA_LMP_Basis!$C$23:$AF$23,0)))</f>
        <v>89.530157627309777</v>
      </c>
      <c r="CL44" s="30">
        <f>ENERGY_PRICING!CN$20*(1+INDEX(DA_LMP_Basis!$C$23:$AF$35,MATCH(LMP_BY_NODE!CL$1,DA_LMP_Basis!$C$23:$C$35,0),MATCH(LMP_BY_NODE!$A44,DA_LMP_Basis!$C$23:$AF$23,0)))</f>
        <v>49.53948857381917</v>
      </c>
      <c r="CM44" s="30">
        <f>ENERGY_PRICING!CO$20*(1+INDEX(DA_LMP_Basis!$C$23:$AF$35,MATCH(LMP_BY_NODE!CM$1,DA_LMP_Basis!$C$23:$C$35,0),MATCH(LMP_BY_NODE!$A44,DA_LMP_Basis!$C$23:$AF$23,0)))</f>
        <v>33.703741828049608</v>
      </c>
      <c r="CN44" s="30">
        <f>ENERGY_PRICING!CP$20*(1+INDEX(DA_LMP_Basis!$C$23:$AF$35,MATCH(LMP_BY_NODE!CN$1,DA_LMP_Basis!$C$23:$C$35,0),MATCH(LMP_BY_NODE!$A44,DA_LMP_Basis!$C$23:$AF$23,0)))</f>
        <v>34.379946159255582</v>
      </c>
      <c r="CO44" s="30">
        <f>ENERGY_PRICING!CQ$20*(1+INDEX(DA_LMP_Basis!$C$23:$AF$35,MATCH(LMP_BY_NODE!CO$1,DA_LMP_Basis!$C$23:$C$35,0),MATCH(LMP_BY_NODE!$A44,DA_LMP_Basis!$C$23:$AF$23,0)))</f>
        <v>44.92542507328502</v>
      </c>
      <c r="CP44" s="30">
        <f>ENERGY_PRICING!CR$20*(1+INDEX(DA_LMP_Basis!$C$23:$AF$35,MATCH(LMP_BY_NODE!CP$1,DA_LMP_Basis!$C$23:$C$35,0),MATCH(LMP_BY_NODE!$A44,DA_LMP_Basis!$C$23:$AF$23,0)))</f>
        <v>45.176390228500296</v>
      </c>
      <c r="CQ44" s="30">
        <f>ENERGY_PRICING!CS$20*(1+INDEX(DA_LMP_Basis!$C$23:$AF$35,MATCH(LMP_BY_NODE!CQ$1,DA_LMP_Basis!$C$23:$C$35,0),MATCH(LMP_BY_NODE!$A44,DA_LMP_Basis!$C$23:$AF$23,0)))</f>
        <v>35.960651708592472</v>
      </c>
      <c r="CR44" s="30">
        <f>ENERGY_PRICING!CT$20*(1+INDEX(DA_LMP_Basis!$C$23:$AF$35,MATCH(LMP_BY_NODE!CR$1,DA_LMP_Basis!$C$23:$C$35,0),MATCH(LMP_BY_NODE!$A44,DA_LMP_Basis!$C$23:$AF$23,0)))</f>
        <v>35.777481058270354</v>
      </c>
      <c r="CS44" s="30">
        <f>ENERGY_PRICING!CU$20*(1+INDEX(DA_LMP_Basis!$C$23:$AF$35,MATCH(LMP_BY_NODE!CS$1,DA_LMP_Basis!$C$23:$C$35,0),MATCH(LMP_BY_NODE!$A44,DA_LMP_Basis!$C$23:$AF$23,0)))</f>
        <v>61.20067535710011</v>
      </c>
      <c r="CT44" s="30">
        <f>ENERGY_PRICING!CV$20*(1+INDEX(DA_LMP_Basis!$C$23:$AF$35,MATCH(LMP_BY_NODE!CT$1,DA_LMP_Basis!$C$23:$C$35,0),MATCH(LMP_BY_NODE!$A44,DA_LMP_Basis!$C$23:$AF$23,0)))</f>
        <v>96.411658745269392</v>
      </c>
      <c r="CU44" s="30">
        <f>ENERGY_PRICING!CW$20*(1+INDEX(DA_LMP_Basis!$C$23:$AF$35,MATCH(LMP_BY_NODE!CU$1,DA_LMP_Basis!$C$23:$C$35,0),MATCH(LMP_BY_NODE!$A44,DA_LMP_Basis!$C$23:$AF$23,0)))</f>
        <v>183.7021316185789</v>
      </c>
      <c r="CV44" s="30">
        <f>ENERGY_PRICING!CX$20*(1+INDEX(DA_LMP_Basis!$C$23:$AF$35,MATCH(LMP_BY_NODE!CV$1,DA_LMP_Basis!$C$23:$C$35,0),MATCH(LMP_BY_NODE!$A44,DA_LMP_Basis!$C$23:$AF$23,0)))</f>
        <v>160.06828313212819</v>
      </c>
      <c r="CW44" s="30">
        <f>ENERGY_PRICING!CY$20*(1+INDEX(DA_LMP_Basis!$C$23:$AF$35,MATCH(LMP_BY_NODE!CW$1,DA_LMP_Basis!$C$23:$C$35,0),MATCH(LMP_BY_NODE!$A44,DA_LMP_Basis!$C$23:$AF$23,0)))</f>
        <v>91.133853326904699</v>
      </c>
      <c r="CX44" s="30">
        <f>ENERGY_PRICING!CZ$20*(1+INDEX(DA_LMP_Basis!$C$23:$AF$35,MATCH(LMP_BY_NODE!CX$1,DA_LMP_Basis!$C$23:$C$35,0),MATCH(LMP_BY_NODE!$A44,DA_LMP_Basis!$C$23:$AF$23,0)))</f>
        <v>52.004860252351762</v>
      </c>
      <c r="CY44" s="30">
        <f>ENERGY_PRICING!DA$20*(1+INDEX(DA_LMP_Basis!$C$23:$AF$35,MATCH(LMP_BY_NODE!CY$1,DA_LMP_Basis!$C$23:$C$35,0),MATCH(LMP_BY_NODE!$A44,DA_LMP_Basis!$C$23:$AF$23,0)))</f>
        <v>35.550189484984379</v>
      </c>
      <c r="CZ44" s="30">
        <f>ENERGY_PRICING!DB$20*(1+INDEX(DA_LMP_Basis!$C$23:$AF$35,MATCH(LMP_BY_NODE!CZ$1,DA_LMP_Basis!$C$23:$C$35,0),MATCH(LMP_BY_NODE!$A44,DA_LMP_Basis!$C$23:$AF$23,0)))</f>
        <v>36.374441968448139</v>
      </c>
      <c r="DA44" s="30">
        <f>ENERGY_PRICING!DC$20*(1+INDEX(DA_LMP_Basis!$C$23:$AF$35,MATCH(LMP_BY_NODE!DA$1,DA_LMP_Basis!$C$23:$C$35,0),MATCH(LMP_BY_NODE!$A44,DA_LMP_Basis!$C$23:$AF$23,0)))</f>
        <v>47.517740077019305</v>
      </c>
      <c r="DB44" s="30">
        <f>ENERGY_PRICING!DD$20*(1+INDEX(DA_LMP_Basis!$C$23:$AF$35,MATCH(LMP_BY_NODE!DB$1,DA_LMP_Basis!$C$23:$C$35,0),MATCH(LMP_BY_NODE!$A44,DA_LMP_Basis!$C$23:$AF$23,0)))</f>
        <v>47.78318658074086</v>
      </c>
      <c r="DC44" s="30">
        <f>ENERGY_PRICING!DE$20*(1+INDEX(DA_LMP_Basis!$C$23:$AF$35,MATCH(LMP_BY_NODE!DC$1,DA_LMP_Basis!$C$23:$C$35,0),MATCH(LMP_BY_NODE!$A44,DA_LMP_Basis!$C$23:$AF$23,0)))</f>
        <v>37.725312054743014</v>
      </c>
      <c r="DD44" s="30">
        <f>ENERGY_PRICING!DF$20*(1+INDEX(DA_LMP_Basis!$C$23:$AF$35,MATCH(LMP_BY_NODE!DD$1,DA_LMP_Basis!$C$23:$C$35,0),MATCH(LMP_BY_NODE!$A44,DA_LMP_Basis!$C$23:$AF$23,0)))</f>
        <v>37.5331528581114</v>
      </c>
      <c r="DE44" s="30">
        <f>ENERGY_PRICING!DG$20*(1+INDEX(DA_LMP_Basis!$C$23:$AF$35,MATCH(LMP_BY_NODE!DE$1,DA_LMP_Basis!$C$23:$C$35,0),MATCH(LMP_BY_NODE!$A44,DA_LMP_Basis!$C$23:$AF$23,0)))</f>
        <v>62.164875398108748</v>
      </c>
      <c r="DF44" s="30">
        <f>ENERGY_PRICING!DH$20*(1+INDEX(DA_LMP_Basis!$C$23:$AF$35,MATCH(LMP_BY_NODE!DF$1,DA_LMP_Basis!$C$23:$C$35,0),MATCH(LMP_BY_NODE!$A44,DA_LMP_Basis!$C$23:$AF$23,0)))</f>
        <v>97.766990528555439</v>
      </c>
      <c r="DG44" s="30">
        <f>ENERGY_PRICING!DI$20*(1+INDEX(DA_LMP_Basis!$C$23:$AF$35,MATCH(LMP_BY_NODE!DG$1,DA_LMP_Basis!$C$23:$C$35,0),MATCH(LMP_BY_NODE!$A44,DA_LMP_Basis!$C$23:$AF$23,0)))</f>
        <v>186.03284623194847</v>
      </c>
      <c r="DH44" s="30">
        <f>ENERGY_PRICING!DJ$20*(1+INDEX(DA_LMP_Basis!$C$23:$AF$35,MATCH(LMP_BY_NODE!DH$1,DA_LMP_Basis!$C$23:$C$35,0),MATCH(LMP_BY_NODE!$A44,DA_LMP_Basis!$C$23:$AF$23,0)))</f>
        <v>162.14542977779755</v>
      </c>
      <c r="DI44" s="30">
        <f>ENERGY_PRICING!DK$20*(1+INDEX(DA_LMP_Basis!$C$23:$AF$35,MATCH(LMP_BY_NODE!DI$1,DA_LMP_Basis!$C$23:$C$35,0),MATCH(LMP_BY_NODE!$A44,DA_LMP_Basis!$C$23:$AF$23,0)))</f>
        <v>93.591574377809977</v>
      </c>
      <c r="DJ44" s="30">
        <f>ENERGY_PRICING!DL$20*(1+INDEX(DA_LMP_Basis!$C$23:$AF$35,MATCH(LMP_BY_NODE!DJ$1,DA_LMP_Basis!$C$23:$C$35,0),MATCH(LMP_BY_NODE!$A44,DA_LMP_Basis!$C$23:$AF$23,0)))</f>
        <v>55.783130577679444</v>
      </c>
      <c r="DK44" s="30">
        <f>ENERGY_PRICING!DM$20*(1+INDEX(DA_LMP_Basis!$C$23:$AF$35,MATCH(LMP_BY_NODE!DK$1,DA_LMP_Basis!$C$23:$C$35,0),MATCH(LMP_BY_NODE!$A44,DA_LMP_Basis!$C$23:$AF$23,0)))</f>
        <v>38.379936597849699</v>
      </c>
      <c r="DL44" s="30">
        <f>ENERGY_PRICING!DN$20*(1+INDEX(DA_LMP_Basis!$C$23:$AF$35,MATCH(LMP_BY_NODE!DL$1,DA_LMP_Basis!$C$23:$C$35,0),MATCH(LMP_BY_NODE!$A44,DA_LMP_Basis!$C$23:$AF$23,0)))</f>
        <v>39.431078172830929</v>
      </c>
      <c r="DM44" s="30">
        <f>ENERGY_PRICING!DO$20*(1+INDEX(DA_LMP_Basis!$C$23:$AF$35,MATCH(LMP_BY_NODE!DM$1,DA_LMP_Basis!$C$23:$C$35,0),MATCH(LMP_BY_NODE!$A44,DA_LMP_Basis!$C$23:$AF$23,0)))</f>
        <v>51.490555591124966</v>
      </c>
      <c r="DN44" s="30">
        <f>ENERGY_PRICING!DP$20*(1+INDEX(DA_LMP_Basis!$C$23:$AF$35,MATCH(LMP_BY_NODE!DN$1,DA_LMP_Basis!$C$23:$C$35,0),MATCH(LMP_BY_NODE!$A44,DA_LMP_Basis!$C$23:$AF$23,0)))</f>
        <v>51.778195279674776</v>
      </c>
      <c r="DO44" s="30">
        <f>ENERGY_PRICING!DQ$20*(1+INDEX(DA_LMP_Basis!$C$23:$AF$35,MATCH(LMP_BY_NODE!DO$1,DA_LMP_Basis!$C$23:$C$35,0),MATCH(LMP_BY_NODE!$A44,DA_LMP_Basis!$C$23:$AF$23,0)))</f>
        <v>40.429717186918268</v>
      </c>
      <c r="DP44" s="30">
        <f>ENERGY_PRICING!DR$20*(1+INDEX(DA_LMP_Basis!$C$23:$AF$35,MATCH(LMP_BY_NODE!DP$1,DA_LMP_Basis!$C$23:$C$35,0),MATCH(LMP_BY_NODE!$A44,DA_LMP_Basis!$C$23:$AF$23,0)))</f>
        <v>40.223782721395281</v>
      </c>
      <c r="DQ44" s="30">
        <f>ENERGY_PRICING!DS$20*(1+INDEX(DA_LMP_Basis!$C$23:$AF$35,MATCH(LMP_BY_NODE!DQ$1,DA_LMP_Basis!$C$23:$C$35,0),MATCH(LMP_BY_NODE!$A44,DA_LMP_Basis!$C$23:$AF$23,0)))</f>
        <v>63.642546466671945</v>
      </c>
      <c r="DR44" s="30">
        <f>ENERGY_PRICING!DT$20*(1+INDEX(DA_LMP_Basis!$C$23:$AF$35,MATCH(LMP_BY_NODE!DR$1,DA_LMP_Basis!$C$23:$C$35,0),MATCH(LMP_BY_NODE!$A44,DA_LMP_Basis!$C$23:$AF$23,0)))</f>
        <v>99.844084989546104</v>
      </c>
      <c r="DS44" s="30">
        <f>ENERGY_PRICING!DU$20*(1+INDEX(DA_LMP_Basis!$C$23:$AF$35,MATCH(LMP_BY_NODE!DS$1,DA_LMP_Basis!$C$23:$C$35,0),MATCH(LMP_BY_NODE!$A44,DA_LMP_Basis!$C$23:$AF$23,0)))</f>
        <v>188.72290376473029</v>
      </c>
      <c r="DT44" s="30">
        <f>ENERGY_PRICING!DV$20*(1+INDEX(DA_LMP_Basis!$C$23:$AF$35,MATCH(LMP_BY_NODE!DT$1,DA_LMP_Basis!$C$23:$C$35,0),MATCH(LMP_BY_NODE!$A44,DA_LMP_Basis!$C$23:$AF$23,0)))</f>
        <v>164.54282495815258</v>
      </c>
      <c r="DU44" s="30">
        <f>ENERGY_PRICING!DW$20*(1+INDEX(DA_LMP_Basis!$C$23:$AF$35,MATCH(LMP_BY_NODE!DU$1,DA_LMP_Basis!$C$23:$C$35,0),MATCH(LMP_BY_NODE!$A44,DA_LMP_Basis!$C$23:$AF$23,0)))</f>
        <v>96.428219837764416</v>
      </c>
      <c r="DV44" s="30">
        <f>ENERGY_PRICING!DX$20*(1+INDEX(DA_LMP_Basis!$C$23:$AF$35,MATCH(LMP_BY_NODE!DV$1,DA_LMP_Basis!$C$23:$C$35,0),MATCH(LMP_BY_NODE!$A44,DA_LMP_Basis!$C$23:$AF$23,0)))</f>
        <v>60.143923825909802</v>
      </c>
      <c r="DW44" s="30">
        <f>ENERGY_PRICING!DY$20*(1+INDEX(DA_LMP_Basis!$C$23:$AF$35,MATCH(LMP_BY_NODE!DW$1,DA_LMP_Basis!$C$23:$C$35,0),MATCH(LMP_BY_NODE!$A44,DA_LMP_Basis!$C$23:$AF$23,0)))</f>
        <v>41.645966034986976</v>
      </c>
      <c r="DX44" s="30">
        <f>ENERGY_PRICING!DZ$20*(1+INDEX(DA_LMP_Basis!$C$23:$AF$35,MATCH(LMP_BY_NODE!DX$1,DA_LMP_Basis!$C$23:$C$35,0),MATCH(LMP_BY_NODE!$A44,DA_LMP_Basis!$C$23:$AF$23,0)))</f>
        <v>42.958977813313368</v>
      </c>
      <c r="DY44" s="30">
        <f>ENERGY_PRICING!EA$20*(1+INDEX(DA_LMP_Basis!$C$23:$AF$35,MATCH(LMP_BY_NODE!DY$1,DA_LMP_Basis!$C$23:$C$35,0),MATCH(LMP_BY_NODE!$A44,DA_LMP_Basis!$C$23:$AF$23,0)))</f>
        <v>56.075888449454609</v>
      </c>
      <c r="DZ44" s="30">
        <f>ENERGY_PRICING!EB$20*(1+INDEX(DA_LMP_Basis!$C$23:$AF$35,MATCH(LMP_BY_NODE!DZ$1,DA_LMP_Basis!$C$23:$C$35,0),MATCH(LMP_BY_NODE!$A44,DA_LMP_Basis!$C$23:$AF$23,0)))</f>
        <v>56.389143004655701</v>
      </c>
      <c r="EA44" s="30">
        <f>ENERGY_PRICING!EC$20*(1+INDEX(DA_LMP_Basis!$C$23:$AF$35,MATCH(LMP_BY_NODE!EA$1,DA_LMP_Basis!$C$23:$C$35,0),MATCH(LMP_BY_NODE!$A44,DA_LMP_Basis!$C$23:$AF$23,0)))</f>
        <v>43.551079774929114</v>
      </c>
      <c r="EB44" s="30">
        <f>ENERGY_PRICING!ED$20*(1+INDEX(DA_LMP_Basis!$C$23:$AF$35,MATCH(LMP_BY_NODE!EB$1,DA_LMP_Basis!$C$23:$C$35,0),MATCH(LMP_BY_NODE!$A44,DA_LMP_Basis!$C$23:$AF$23,0)))</f>
        <v>43.329246208917901</v>
      </c>
      <c r="EC44" s="30">
        <f>ENERGY_PRICING!EE$20*(1+INDEX(DA_LMP_Basis!$C$23:$AF$35,MATCH(LMP_BY_NODE!EC$1,DA_LMP_Basis!$C$23:$C$35,0),MATCH(LMP_BY_NODE!$A44,DA_LMP_Basis!$C$23:$AF$23,0)))</f>
        <v>65.348040638356693</v>
      </c>
      <c r="ED44" s="30">
        <f>ENERGY_PRICING!EF$20*(1+INDEX(DA_LMP_Basis!$C$23:$AF$35,MATCH(LMP_BY_NODE!ED$1,DA_LMP_Basis!$C$23:$C$35,0),MATCH(LMP_BY_NODE!$A44,DA_LMP_Basis!$C$23:$AF$23,0)))</f>
        <v>102.24141993953785</v>
      </c>
      <c r="EE44" s="30">
        <f>ENERGY_PRICING!EG$20*(1+INDEX(DA_LMP_Basis!$C$23:$AF$35,MATCH(LMP_BY_NODE!EE$1,DA_LMP_Basis!$C$23:$C$35,0),MATCH(LMP_BY_NODE!$A44,DA_LMP_Basis!$C$23:$AF$23,0)))</f>
        <v>190.01468118299576</v>
      </c>
      <c r="EF44" s="30">
        <f>ENERGY_PRICING!EH$20*(1+INDEX(DA_LMP_Basis!$C$23:$AF$35,MATCH(LMP_BY_NODE!EF$1,DA_LMP_Basis!$C$23:$C$35,0),MATCH(LMP_BY_NODE!$A44,DA_LMP_Basis!$C$23:$AF$23,0)))</f>
        <v>165.69406463198908</v>
      </c>
      <c r="EG44" s="30">
        <f>ENERGY_PRICING!EI$20*(1+INDEX(DA_LMP_Basis!$C$23:$AF$35,MATCH(LMP_BY_NODE!EG$1,DA_LMP_Basis!$C$23:$C$35,0),MATCH(LMP_BY_NODE!$A44,DA_LMP_Basis!$C$23:$AF$23,0)))</f>
        <v>97.790389421180421</v>
      </c>
      <c r="EH44" s="30">
        <f>ENERGY_PRICING!EJ$20*(1+INDEX(DA_LMP_Basis!$C$23:$AF$35,MATCH(LMP_BY_NODE!EH$1,DA_LMP_Basis!$C$23:$C$35,0),MATCH(LMP_BY_NODE!$A44,DA_LMP_Basis!$C$23:$AF$23,0)))</f>
        <v>62.237995857879845</v>
      </c>
      <c r="EI44" s="30">
        <f>ENERGY_PRICING!EK$20*(1+INDEX(DA_LMP_Basis!$C$23:$AF$35,MATCH(LMP_BY_NODE!EI$1,DA_LMP_Basis!$C$23:$C$35,0),MATCH(LMP_BY_NODE!$A44,DA_LMP_Basis!$C$23:$AF$23,0)))</f>
        <v>43.214327686316231</v>
      </c>
      <c r="EJ44" s="30">
        <f>ENERGY_PRICING!EL$20*(1+INDEX(DA_LMP_Basis!$C$23:$AF$35,MATCH(LMP_BY_NODE!EJ$1,DA_LMP_Basis!$C$23:$C$35,0),MATCH(LMP_BY_NODE!$A44,DA_LMP_Basis!$C$23:$AF$23,0)))</f>
        <v>44.653090684114886</v>
      </c>
      <c r="EK44" s="30">
        <f>ENERGY_PRICING!EM$20*(1+INDEX(DA_LMP_Basis!$C$23:$AF$35,MATCH(LMP_BY_NODE!EK$1,DA_LMP_Basis!$C$23:$C$35,0),MATCH(LMP_BY_NODE!$A44,DA_LMP_Basis!$C$23:$AF$23,0)))</f>
        <v>58.277785386393305</v>
      </c>
      <c r="EL44" s="30">
        <f>ENERGY_PRICING!EN$20*(1+INDEX(DA_LMP_Basis!$C$23:$AF$35,MATCH(LMP_BY_NODE!EL$1,DA_LMP_Basis!$C$23:$C$35,0),MATCH(LMP_BY_NODE!$A44,DA_LMP_Basis!$C$23:$AF$23,0)))</f>
        <v>58.60334031283508</v>
      </c>
      <c r="EM44" s="30">
        <f>ENERGY_PRICING!EO$20*(1+INDEX(DA_LMP_Basis!$C$23:$AF$35,MATCH(LMP_BY_NODE!EM$1,DA_LMP_Basis!$C$23:$C$35,0),MATCH(LMP_BY_NODE!$A44,DA_LMP_Basis!$C$23:$AF$23,0)))</f>
        <v>45.049971771206089</v>
      </c>
      <c r="EN44" s="30">
        <f>ENERGY_PRICING!EP$20*(1+INDEX(DA_LMP_Basis!$C$23:$AF$35,MATCH(LMP_BY_NODE!EN$1,DA_LMP_Basis!$C$23:$C$35,0),MATCH(LMP_BY_NODE!$A44,DA_LMP_Basis!$C$23:$AF$23,0)))</f>
        <v>44.820503387451708</v>
      </c>
      <c r="EO44" s="30">
        <f>ENERGY_PRICING!EQ$20*(1+INDEX(DA_LMP_Basis!$C$23:$AF$35,MATCH(LMP_BY_NODE!EO$1,DA_LMP_Basis!$C$23:$C$35,0),MATCH(LMP_BY_NODE!$A44,DA_LMP_Basis!$C$23:$AF$23,0)))</f>
        <v>66.167026415098618</v>
      </c>
      <c r="EP44" s="30">
        <f>ENERGY_PRICING!ER$20*(1+INDEX(DA_LMP_Basis!$C$23:$AF$35,MATCH(LMP_BY_NODE!EP$1,DA_LMP_Basis!$C$23:$C$35,0),MATCH(LMP_BY_NODE!$A44,DA_LMP_Basis!$C$23:$AF$23,0)))</f>
        <v>103.39263069048992</v>
      </c>
      <c r="EQ44" s="30">
        <f>ENERGY_PRICING!ES$20*(1+INDEX(DA_LMP_Basis!$C$23:$AF$35,MATCH(LMP_BY_NODE!EQ$1,DA_LMP_Basis!$C$23:$C$35,0),MATCH(LMP_BY_NODE!$A44,DA_LMP_Basis!$C$23:$AF$23,0)))</f>
        <v>192.04793797758626</v>
      </c>
      <c r="ER44" s="30">
        <f>ENERGY_PRICING!ET$20*(1+INDEX(DA_LMP_Basis!$C$23:$AF$35,MATCH(LMP_BY_NODE!ER$1,DA_LMP_Basis!$C$23:$C$35,0),MATCH(LMP_BY_NODE!$A44,DA_LMP_Basis!$C$23:$AF$23,0)))</f>
        <v>167.50611511060268</v>
      </c>
      <c r="ES44" s="30">
        <f>ENERGY_PRICING!EU$20*(1+INDEX(DA_LMP_Basis!$C$23:$AF$35,MATCH(LMP_BY_NODE!ES$1,DA_LMP_Basis!$C$23:$C$35,0),MATCH(LMP_BY_NODE!$A44,DA_LMP_Basis!$C$23:$AF$23,0)))</f>
        <v>99.9344434367584</v>
      </c>
      <c r="ET44" s="30">
        <f>ENERGY_PRICING!EV$20*(1+INDEX(DA_LMP_Basis!$C$23:$AF$35,MATCH(LMP_BY_NODE!ET$1,DA_LMP_Basis!$C$23:$C$35,0),MATCH(LMP_BY_NODE!$A44,DA_LMP_Basis!$C$23:$AF$23,0)))</f>
        <v>65.534063839221375</v>
      </c>
      <c r="EU44" s="30">
        <f>ENERGY_PRICING!EW$20*(1+INDEX(DA_LMP_Basis!$C$23:$AF$35,MATCH(LMP_BY_NODE!EU$1,DA_LMP_Basis!$C$23:$C$35,0),MATCH(LMP_BY_NODE!$A44,DA_LMP_Basis!$C$23:$AF$23,0)))</f>
        <v>45.682927879236537</v>
      </c>
      <c r="EV44" s="30">
        <f>ENERGY_PRICING!EX$20*(1+INDEX(DA_LMP_Basis!$C$23:$AF$35,MATCH(LMP_BY_NODE!EV$1,DA_LMP_Basis!$C$23:$C$35,0),MATCH(LMP_BY_NODE!$A44,DA_LMP_Basis!$C$23:$AF$23,0)))</f>
        <v>47.319623212594479</v>
      </c>
      <c r="EW44" s="30">
        <f>ENERGY_PRICING!EY$20*(1+INDEX(DA_LMP_Basis!$C$23:$AF$35,MATCH(LMP_BY_NODE!EW$1,DA_LMP_Basis!$C$23:$C$35,0),MATCH(LMP_BY_NODE!$A44,DA_LMP_Basis!$C$23:$AF$23,0)))</f>
        <v>61.743569696224256</v>
      </c>
      <c r="EX44" s="30">
        <f>ENERGY_PRICING!EZ$20*(1+INDEX(DA_LMP_Basis!$C$23:$AF$35,MATCH(LMP_BY_NODE!EX$1,DA_LMP_Basis!$C$23:$C$35,0),MATCH(LMP_BY_NODE!$A44,DA_LMP_Basis!$C$23:$AF$23,0)))</f>
        <v>62.088485398793146</v>
      </c>
      <c r="EY44" s="30">
        <f>ENERGY_PRICING!FA$20*(1+INDEX(DA_LMP_Basis!$C$23:$AF$35,MATCH(LMP_BY_NODE!EY$1,DA_LMP_Basis!$C$23:$C$35,0),MATCH(LMP_BY_NODE!$A44,DA_LMP_Basis!$C$23:$AF$23,0)))</f>
        <v>47.409226773418105</v>
      </c>
      <c r="EZ44" s="30">
        <f>ENERGY_PRICING!FB$20*(1+INDEX(DA_LMP_Basis!$C$23:$AF$35,MATCH(LMP_BY_NODE!EZ$1,DA_LMP_Basis!$C$23:$C$35,0),MATCH(LMP_BY_NODE!$A44,DA_LMP_Basis!$C$23:$AF$23,0)))</f>
        <v>47.167741191629254</v>
      </c>
      <c r="FA44" s="30">
        <f>ENERGY_PRICING!FC$20*(1+INDEX(DA_LMP_Basis!$C$23:$AF$35,MATCH(LMP_BY_NODE!FA$1,DA_LMP_Basis!$C$23:$C$35,0),MATCH(LMP_BY_NODE!$A44,DA_LMP_Basis!$C$23:$AF$23,0)))</f>
        <v>67.456109481335673</v>
      </c>
      <c r="FB44" s="30">
        <f>ENERGY_PRICING!FD$20*(1+INDEX(DA_LMP_Basis!$C$23:$AF$35,MATCH(LMP_BY_NODE!FB$1,DA_LMP_Basis!$C$23:$C$35,0),MATCH(LMP_BY_NODE!$A44,DA_LMP_Basis!$C$23:$AF$23,0)))</f>
        <v>105.20463564450267</v>
      </c>
      <c r="FC44" s="30">
        <f>ENERGY_PRICING!FE$20*(1+INDEX(DA_LMP_Basis!$C$23:$AF$35,MATCH(LMP_BY_NODE!FC$1,DA_LMP_Basis!$C$23:$C$35,0),MATCH(LMP_BY_NODE!$A44,DA_LMP_Basis!$C$23:$AF$23,0)))</f>
        <v>193.52487518606668</v>
      </c>
      <c r="FD44" s="30">
        <f>ENERGY_PRICING!FF$20*(1+INDEX(DA_LMP_Basis!$C$23:$AF$35,MATCH(LMP_BY_NODE!FD$1,DA_LMP_Basis!$C$23:$C$35,0),MATCH(LMP_BY_NODE!$A44,DA_LMP_Basis!$C$23:$AF$23,0)))</f>
        <v>168.82237028438567</v>
      </c>
      <c r="FE44" s="30">
        <f>ENERGY_PRICING!FG$20*(1+INDEX(DA_LMP_Basis!$C$23:$AF$35,MATCH(LMP_BY_NODE!FE$1,DA_LMP_Basis!$C$23:$C$35,0),MATCH(LMP_BY_NODE!$A44,DA_LMP_Basis!$C$23:$AF$23,0)))</f>
        <v>101.4918626279908</v>
      </c>
      <c r="FF44" s="30">
        <f>ENERGY_PRICING!FH$20*(1+INDEX(DA_LMP_Basis!$C$23:$AF$35,MATCH(LMP_BY_NODE!FF$1,DA_LMP_Basis!$C$23:$C$35,0),MATCH(LMP_BY_NODE!$A44,DA_LMP_Basis!$C$23:$AF$23,0)))</f>
        <v>67.928294344819946</v>
      </c>
      <c r="FG44" s="30">
        <f>ENERGY_PRICING!FI$20*(1+INDEX(DA_LMP_Basis!$C$23:$AF$35,MATCH(LMP_BY_NODE!FG$1,DA_LMP_Basis!$C$23:$C$35,0),MATCH(LMP_BY_NODE!$A44,DA_LMP_Basis!$C$23:$AF$23,0)))</f>
        <v>47.476094137176013</v>
      </c>
      <c r="FH44" s="30">
        <f>ENERGY_PRICING!FJ$20*(1+INDEX(DA_LMP_Basis!$C$23:$AF$35,MATCH(LMP_BY_NODE!FH$1,DA_LMP_Basis!$C$23:$C$35,0),MATCH(LMP_BY_NODE!$A44,DA_LMP_Basis!$C$23:$AF$23,0)))</f>
        <v>49.256565520822676</v>
      </c>
      <c r="FI44" s="30">
        <f>ENERGY_PRICING!FK$20*(1+INDEX(DA_LMP_Basis!$C$23:$AF$35,MATCH(LMP_BY_NODE!FI$1,DA_LMP_Basis!$C$23:$C$35,0),MATCH(LMP_BY_NODE!$A44,DA_LMP_Basis!$C$23:$AF$23,0)))</f>
        <v>64.261080429435765</v>
      </c>
      <c r="FJ44" s="30">
        <f>ENERGY_PRICING!FL$20*(1+INDEX(DA_LMP_Basis!$C$23:$AF$35,MATCH(LMP_BY_NODE!FJ$1,DA_LMP_Basis!$C$23:$C$35,0),MATCH(LMP_BY_NODE!$A44,DA_LMP_Basis!$C$23:$AF$23,0)))</f>
        <v>64.620059604323188</v>
      </c>
      <c r="FK44" s="30">
        <f>ENERGY_PRICING!FM$20*(1+INDEX(DA_LMP_Basis!$C$23:$AF$35,MATCH(LMP_BY_NODE!FK$1,DA_LMP_Basis!$C$23:$C$35,0),MATCH(LMP_BY_NODE!$A44,DA_LMP_Basis!$C$23:$AF$23,0)))</f>
        <v>49.122965788741155</v>
      </c>
      <c r="FL44" s="30">
        <f>ENERGY_PRICING!FN$20*(1+INDEX(DA_LMP_Basis!$C$23:$AF$35,MATCH(LMP_BY_NODE!FL$1,DA_LMP_Basis!$C$23:$C$35,0),MATCH(LMP_BY_NODE!$A44,DA_LMP_Basis!$C$23:$AF$23,0)))</f>
        <v>48.872751035621839</v>
      </c>
      <c r="FM44" s="30">
        <f>ENERGY_PRICING!FO$20*(1+INDEX(DA_LMP_Basis!$C$23:$AF$35,MATCH(LMP_BY_NODE!FM$1,DA_LMP_Basis!$C$23:$C$35,0),MATCH(LMP_BY_NODE!$A44,DA_LMP_Basis!$C$23:$AF$23,0)))</f>
        <v>68.392486406480032</v>
      </c>
      <c r="FN44" s="30">
        <f>ENERGY_PRICING!FP$20*(1+INDEX(DA_LMP_Basis!$C$23:$AF$35,MATCH(LMP_BY_NODE!FN$1,DA_LMP_Basis!$C$23:$C$35,0),MATCH(LMP_BY_NODE!$A44,DA_LMP_Basis!$C$23:$AF$23,0)))</f>
        <v>106.52085774967522</v>
      </c>
      <c r="FO44" s="30">
        <f>ENERGY_PRICING!FQ$20*(1+INDEX(DA_LMP_Basis!$C$23:$AF$35,MATCH(LMP_BY_NODE!FO$1,DA_LMP_Basis!$C$23:$C$35,0),MATCH(LMP_BY_NODE!$A44,DA_LMP_Basis!$C$23:$AF$23,0)))</f>
        <v>193.81758255586757</v>
      </c>
      <c r="FP44" s="30">
        <f>ENERGY_PRICING!FR$20*(1+INDEX(DA_LMP_Basis!$C$23:$AF$35,MATCH(LMP_BY_NODE!FP$1,DA_LMP_Basis!$C$23:$C$35,0),MATCH(LMP_BY_NODE!$A44,DA_LMP_Basis!$C$23:$AF$23,0)))</f>
        <v>169.08323282322118</v>
      </c>
      <c r="FQ44" s="30">
        <f>ENERGY_PRICING!FS$20*(1+INDEX(DA_LMP_Basis!$C$23:$AF$35,MATCH(LMP_BY_NODE!FQ$1,DA_LMP_Basis!$C$23:$C$35,0),MATCH(LMP_BY_NODE!$A44,DA_LMP_Basis!$C$23:$AF$23,0)))</f>
        <v>101.80052035055719</v>
      </c>
      <c r="FR44" s="30">
        <f>ENERGY_PRICING!FT$20*(1+INDEX(DA_LMP_Basis!$C$23:$AF$35,MATCH(LMP_BY_NODE!FR$1,DA_LMP_Basis!$C$23:$C$35,0),MATCH(LMP_BY_NODE!$A44,DA_LMP_Basis!$C$23:$AF$23,0)))</f>
        <v>68.40279584018954</v>
      </c>
      <c r="FS44" s="30">
        <f>ENERGY_PRICING!FU$20*(1+INDEX(DA_LMP_Basis!$C$23:$AF$35,MATCH(LMP_BY_NODE!FS$1,DA_LMP_Basis!$C$23:$C$35,0),MATCH(LMP_BY_NODE!$A44,DA_LMP_Basis!$C$23:$AF$23,0)))</f>
        <v>47.831473483002981</v>
      </c>
      <c r="FT44" s="30">
        <f>ENERGY_PRICING!FV$20*(1+INDEX(DA_LMP_Basis!$C$23:$AF$35,MATCH(LMP_BY_NODE!FT$1,DA_LMP_Basis!$C$23:$C$35,0),MATCH(LMP_BY_NODE!$A44,DA_LMP_Basis!$C$23:$AF$23,0)))</f>
        <v>49.640439178580273</v>
      </c>
      <c r="FU44" s="30">
        <f>ENERGY_PRICING!FW$20*(1+INDEX(DA_LMP_Basis!$C$23:$AF$35,MATCH(LMP_BY_NODE!FU$1,DA_LMP_Basis!$C$23:$C$35,0),MATCH(LMP_BY_NODE!$A44,DA_LMP_Basis!$C$23:$AF$23,0)))</f>
        <v>64.760014264220942</v>
      </c>
      <c r="FV44" s="30">
        <f>ENERGY_PRICING!FX$20*(1+INDEX(DA_LMP_Basis!$C$23:$AF$35,MATCH(LMP_BY_NODE!FV$1,DA_LMP_Basis!$C$23:$C$35,0),MATCH(LMP_BY_NODE!$A44,DA_LMP_Basis!$C$23:$AF$23,0)))</f>
        <v>65.121780613789184</v>
      </c>
      <c r="FW44" s="30">
        <f>ENERGY_PRICING!FY$20*(1+INDEX(DA_LMP_Basis!$C$23:$AF$35,MATCH(LMP_BY_NODE!FW$1,DA_LMP_Basis!$C$23:$C$35,0),MATCH(LMP_BY_NODE!$A44,DA_LMP_Basis!$C$23:$AF$23,0)))</f>
        <v>49.462603815882865</v>
      </c>
      <c r="FX44" s="30">
        <f>ENERGY_PRICING!FZ$20*(1+INDEX(DA_LMP_Basis!$C$23:$AF$35,MATCH(LMP_BY_NODE!FX$1,DA_LMP_Basis!$C$23:$C$35,0),MATCH(LMP_BY_NODE!$A44,DA_LMP_Basis!$C$23:$AF$23,0)))</f>
        <v>49.210659068579638</v>
      </c>
      <c r="FY44" s="30">
        <f>ENERGY_PRICING!GA$20*(1+INDEX(DA_LMP_Basis!$C$23:$AF$35,MATCH(LMP_BY_NODE!FY$1,DA_LMP_Basis!$C$23:$C$35,0),MATCH(LMP_BY_NODE!$A44,DA_LMP_Basis!$C$23:$AF$23,0)))</f>
        <v>68.578062628222924</v>
      </c>
      <c r="FZ44" s="30">
        <f>ENERGY_PRICING!GB$20*(1+INDEX(DA_LMP_Basis!$C$23:$AF$35,MATCH(LMP_BY_NODE!FZ$1,DA_LMP_Basis!$C$23:$C$35,0),MATCH(LMP_BY_NODE!$A44,DA_LMP_Basis!$C$23:$AF$23,0)))</f>
        <v>106.78171373479545</v>
      </c>
      <c r="GA44" s="30">
        <f>ENERGY_PRICING!GC$20*(1+INDEX(DA_LMP_Basis!$C$23:$AF$35,MATCH(LMP_BY_NODE!GA$1,DA_LMP_Basis!$C$23:$C$35,0),MATCH(LMP_BY_NODE!$A44,DA_LMP_Basis!$C$23:$AF$23,0)))</f>
        <v>194.72552154230311</v>
      </c>
      <c r="GB44" s="30">
        <f>ENERGY_PRICING!GD$20*(1+INDEX(DA_LMP_Basis!$C$23:$AF$35,MATCH(LMP_BY_NODE!GB$1,DA_LMP_Basis!$C$23:$C$35,0),MATCH(LMP_BY_NODE!$A44,DA_LMP_Basis!$C$23:$AF$23,0)))</f>
        <v>169.89239341685584</v>
      </c>
      <c r="GC44" s="30">
        <f>ENERGY_PRICING!GE$20*(1+INDEX(DA_LMP_Basis!$C$23:$AF$35,MATCH(LMP_BY_NODE!GC$1,DA_LMP_Basis!$C$23:$C$35,0),MATCH(LMP_BY_NODE!$A44,DA_LMP_Basis!$C$23:$AF$23,0)))</f>
        <v>102.75793519109578</v>
      </c>
      <c r="GD44" s="30">
        <f>ENERGY_PRICING!GF$20*(1+INDEX(DA_LMP_Basis!$C$23:$AF$35,MATCH(LMP_BY_NODE!GD$1,DA_LMP_Basis!$C$23:$C$35,0),MATCH(LMP_BY_NODE!$A44,DA_LMP_Basis!$C$23:$AF$23,0)))</f>
        <v>69.874635811492567</v>
      </c>
      <c r="GE44" s="30">
        <f>ENERGY_PRICING!GG$20*(1+INDEX(DA_LMP_Basis!$C$23:$AF$35,MATCH(LMP_BY_NODE!GE$1,DA_LMP_Basis!$C$23:$C$35,0),MATCH(LMP_BY_NODE!$A44,DA_LMP_Basis!$C$23:$AF$23,0)))</f>
        <v>48.933812529914164</v>
      </c>
      <c r="GF44" s="30">
        <f>ENERGY_PRICING!GH$20*(1+INDEX(DA_LMP_Basis!$C$23:$AF$35,MATCH(LMP_BY_NODE!GF$1,DA_LMP_Basis!$C$23:$C$35,0),MATCH(LMP_BY_NODE!$A44,DA_LMP_Basis!$C$23:$AF$23,0)))</f>
        <v>50.83116375781016</v>
      </c>
      <c r="GG44" s="30">
        <f>ENERGY_PRICING!GI$20*(1+INDEX(DA_LMP_Basis!$C$23:$AF$35,MATCH(LMP_BY_NODE!GG$1,DA_LMP_Basis!$C$23:$C$35,0),MATCH(LMP_BY_NODE!$A44,DA_LMP_Basis!$C$23:$AF$23,0)))</f>
        <v>66.307640074125459</v>
      </c>
      <c r="GH44" s="30">
        <f>ENERGY_PRICING!GJ$20*(1+INDEX(DA_LMP_Basis!$C$23:$AF$35,MATCH(LMP_BY_NODE!GH$1,DA_LMP_Basis!$C$23:$C$35,0),MATCH(LMP_BY_NODE!$A44,DA_LMP_Basis!$C$23:$AF$23,0)))</f>
        <v>66.678051865577984</v>
      </c>
      <c r="GI44" s="30">
        <f>ENERGY_PRICING!GK$20*(1+INDEX(DA_LMP_Basis!$C$23:$AF$35,MATCH(LMP_BY_NODE!GI$1,DA_LMP_Basis!$C$23:$C$35,0),MATCH(LMP_BY_NODE!$A44,DA_LMP_Basis!$C$23:$AF$23,0)))</f>
        <v>50.516115404360164</v>
      </c>
      <c r="GJ44" s="30">
        <f>ENERGY_PRICING!GL$20*(1+INDEX(DA_LMP_Basis!$C$23:$AF$35,MATCH(LMP_BY_NODE!GJ$1,DA_LMP_Basis!$C$23:$C$35,0),MATCH(LMP_BY_NODE!$A44,DA_LMP_Basis!$C$23:$AF$23,0)))</f>
        <v>50.258804447224399</v>
      </c>
      <c r="GK44" s="30">
        <f>ENERGY_PRICING!GM$20*(1+INDEX(DA_LMP_Basis!$C$23:$AF$35,MATCH(LMP_BY_NODE!GK$1,DA_LMP_Basis!$C$23:$C$35,0),MATCH(LMP_BY_NODE!$A44,DA_LMP_Basis!$C$23:$AF$23,0)))</f>
        <v>69.153695167951469</v>
      </c>
      <c r="GL44" s="30">
        <f>ENERGY_PRICING!GN$20*(1+INDEX(DA_LMP_Basis!$C$23:$AF$35,MATCH(LMP_BY_NODE!GL$1,DA_LMP_Basis!$C$23:$C$35,0),MATCH(LMP_BY_NODE!$A44,DA_LMP_Basis!$C$23:$AF$23,0)))</f>
        <v>107.59085399968453</v>
      </c>
      <c r="GM44" s="30">
        <f>ENERGY_PRICING!GO$20*(1+INDEX(DA_LMP_Basis!$C$23:$AF$35,MATCH(LMP_BY_NODE!GM$1,DA_LMP_Basis!$C$23:$C$35,0),MATCH(LMP_BY_NODE!$A44,DA_LMP_Basis!$C$23:$AF$23,0)))</f>
        <v>196.00287526174395</v>
      </c>
      <c r="GN44" s="30">
        <f>ENERGY_PRICING!GP$20*(1+INDEX(DA_LMP_Basis!$C$23:$AF$35,MATCH(LMP_BY_NODE!GN$1,DA_LMP_Basis!$C$23:$C$35,0),MATCH(LMP_BY_NODE!$A44,DA_LMP_Basis!$C$23:$AF$23,0)))</f>
        <v>171.03077860500801</v>
      </c>
      <c r="GO44" s="30">
        <f>ENERGY_PRICING!GQ$20*(1+INDEX(DA_LMP_Basis!$C$23:$AF$35,MATCH(LMP_BY_NODE!GO$1,DA_LMP_Basis!$C$23:$C$35,0),MATCH(LMP_BY_NODE!$A44,DA_LMP_Basis!$C$23:$AF$23,0)))</f>
        <v>104.10489509245549</v>
      </c>
      <c r="GP44" s="30">
        <f>ENERGY_PRICING!GR$20*(1+INDEX(DA_LMP_Basis!$C$23:$AF$35,MATCH(LMP_BY_NODE!GP$1,DA_LMP_Basis!$C$23:$C$35,0),MATCH(LMP_BY_NODE!$A44,DA_LMP_Basis!$C$23:$AF$23,0)))</f>
        <v>71.945325901744738</v>
      </c>
      <c r="GQ44" s="30">
        <f>ENERGY_PRICING!GS$20*(1+INDEX(DA_LMP_Basis!$C$23:$AF$35,MATCH(LMP_BY_NODE!GQ$1,DA_LMP_Basis!$C$23:$C$35,0),MATCH(LMP_BY_NODE!$A44,DA_LMP_Basis!$C$23:$AF$23,0)))</f>
        <v>50.484662204499514</v>
      </c>
      <c r="GR44" s="30">
        <f>ENERGY_PRICING!GT$20*(1+INDEX(DA_LMP_Basis!$C$23:$AF$35,MATCH(LMP_BY_NODE!GR$1,DA_LMP_Basis!$C$23:$C$35,0),MATCH(LMP_BY_NODE!$A44,DA_LMP_Basis!$C$23:$AF$23,0)))</f>
        <v>52.506360541770434</v>
      </c>
      <c r="GS44" s="30">
        <f>ENERGY_PRICING!GU$20*(1+INDEX(DA_LMP_Basis!$C$23:$AF$35,MATCH(LMP_BY_NODE!GS$1,DA_LMP_Basis!$C$23:$C$35,0),MATCH(LMP_BY_NODE!$A44,DA_LMP_Basis!$C$23:$AF$23,0)))</f>
        <v>68.484951120482435</v>
      </c>
      <c r="GT44" s="30">
        <f>ENERGY_PRICING!GV$20*(1+INDEX(DA_LMP_Basis!$C$23:$AF$35,MATCH(LMP_BY_NODE!GT$1,DA_LMP_Basis!$C$23:$C$35,0),MATCH(LMP_BY_NODE!$A44,DA_LMP_Basis!$C$23:$AF$23,0)))</f>
        <v>68.867525939971088</v>
      </c>
      <c r="GU44" s="30">
        <f>ENERGY_PRICING!GW$20*(1+INDEX(DA_LMP_Basis!$C$23:$AF$35,MATCH(LMP_BY_NODE!GU$1,DA_LMP_Basis!$C$23:$C$35,0),MATCH(LMP_BY_NODE!$A44,DA_LMP_Basis!$C$23:$AF$23,0)))</f>
        <v>51.998271106582642</v>
      </c>
      <c r="GV44" s="30">
        <f>ENERGY_PRICING!GX$20*(1+INDEX(DA_LMP_Basis!$C$23:$AF$35,MATCH(LMP_BY_NODE!GV$1,DA_LMP_Basis!$C$23:$C$35,0),MATCH(LMP_BY_NODE!$A44,DA_LMP_Basis!$C$23:$AF$23,0)))</f>
        <v>51.733410580377466</v>
      </c>
      <c r="GW44" s="30">
        <f>ENERGY_PRICING!GY$20*(1+INDEX(DA_LMP_Basis!$C$23:$AF$35,MATCH(LMP_BY_NODE!GW$1,DA_LMP_Basis!$C$23:$C$35,0),MATCH(LMP_BY_NODE!$A44,DA_LMP_Basis!$C$23:$AF$23,0)))</f>
        <v>69.963536331992785</v>
      </c>
      <c r="GX44" s="30">
        <f>ENERGY_PRICING!GZ$20*(1+INDEX(DA_LMP_Basis!$C$23:$AF$35,MATCH(LMP_BY_NODE!GX$1,DA_LMP_Basis!$C$23:$C$35,0),MATCH(LMP_BY_NODE!$A44,DA_LMP_Basis!$C$23:$AF$23,0)))</f>
        <v>108.72921058789876</v>
      </c>
      <c r="GY44" s="30">
        <f>ENERGY_PRICING!HA$20*(1+INDEX(DA_LMP_Basis!$C$23:$AF$35,MATCH(LMP_BY_NODE!GY$1,DA_LMP_Basis!$C$23:$C$35,0),MATCH(LMP_BY_NODE!$A44,DA_LMP_Basis!$C$23:$AF$23,0)))</f>
        <v>197.77479273057943</v>
      </c>
      <c r="GZ44" s="30">
        <f>ENERGY_PRICING!HB$20*(1+INDEX(DA_LMP_Basis!$C$23:$AF$35,MATCH(LMP_BY_NODE!GZ$1,DA_LMP_Basis!$C$23:$C$35,0),MATCH(LMP_BY_NODE!$A44,DA_LMP_Basis!$C$23:$AF$23,0)))</f>
        <v>172.6099219311287</v>
      </c>
      <c r="HA44" s="30">
        <f>ENERGY_PRICING!HC$20*(1+INDEX(DA_LMP_Basis!$C$23:$AF$35,MATCH(LMP_BY_NODE!HA$1,DA_LMP_Basis!$C$23:$C$35,0),MATCH(LMP_BY_NODE!$A44,DA_LMP_Basis!$C$23:$AF$23,0)))</f>
        <v>105.97336875226915</v>
      </c>
      <c r="HB44" s="30">
        <f>ENERGY_PRICING!HD$20*(1+INDEX(DA_LMP_Basis!$C$23:$AF$35,MATCH(LMP_BY_NODE!HB$1,DA_LMP_Basis!$C$23:$C$35,0),MATCH(LMP_BY_NODE!$A44,DA_LMP_Basis!$C$23:$AF$23,0)))</f>
        <v>74.817742435724469</v>
      </c>
      <c r="HC44" s="30">
        <f>ENERGY_PRICING!HE$20*(1+INDEX(DA_LMP_Basis!$C$23:$AF$35,MATCH(LMP_BY_NODE!HC$1,DA_LMP_Basis!$C$23:$C$35,0),MATCH(LMP_BY_NODE!$A44,DA_LMP_Basis!$C$23:$AF$23,0)))</f>
        <v>52.635967350531061</v>
      </c>
      <c r="HD44" s="30">
        <f>ENERGY_PRICING!HF$20*(1+INDEX(DA_LMP_Basis!$C$23:$AF$35,MATCH(LMP_BY_NODE!HD$1,DA_LMP_Basis!$C$23:$C$35,0),MATCH(LMP_BY_NODE!$A44,DA_LMP_Basis!$C$23:$AF$23,0)))</f>
        <v>54.83015731008895</v>
      </c>
      <c r="HE44" s="30">
        <f>ENERGY_PRICING!HG$20*(1+INDEX(DA_LMP_Basis!$C$23:$AF$35,MATCH(LMP_BY_NODE!HE$1,DA_LMP_Basis!$C$23:$C$35,0),MATCH(LMP_BY_NODE!$A44,DA_LMP_Basis!$C$23:$AF$23,0)))</f>
        <v>71.505269940094308</v>
      </c>
      <c r="HF44" s="30">
        <f>ENERGY_PRICING!HH$20*(1+INDEX(DA_LMP_Basis!$C$23:$AF$35,MATCH(LMP_BY_NODE!HF$1,DA_LMP_Basis!$C$23:$C$35,0),MATCH(LMP_BY_NODE!$A44,DA_LMP_Basis!$C$23:$AF$23,0)))</f>
        <v>71.904717049163452</v>
      </c>
      <c r="HG44" s="30">
        <f>ENERGY_PRICING!HI$20*(1+INDEX(DA_LMP_Basis!$C$23:$AF$35,MATCH(LMP_BY_NODE!HG$1,DA_LMP_Basis!$C$23:$C$35,0),MATCH(LMP_BY_NODE!$A44,DA_LMP_Basis!$C$23:$AF$23,0)))</f>
        <v>54.054285459014167</v>
      </c>
      <c r="HH44" s="30">
        <f>ENERGY_PRICING!HJ$20*(1+INDEX(DA_LMP_Basis!$C$23:$AF$35,MATCH(LMP_BY_NODE!HH$1,DA_LMP_Basis!$C$23:$C$35,0),MATCH(LMP_BY_NODE!$A44,DA_LMP_Basis!$C$23:$AF$23,0)))</f>
        <v>53.778952333784424</v>
      </c>
      <c r="HI44" s="30">
        <f>ENERGY_PRICING!HK$20*(1+INDEX(DA_LMP_Basis!$C$23:$AF$35,MATCH(LMP_BY_NODE!HI$1,DA_LMP_Basis!$C$23:$C$35,0),MATCH(LMP_BY_NODE!$A44,DA_LMP_Basis!$C$23:$AF$23,0)))</f>
        <v>71.086930489544599</v>
      </c>
      <c r="HJ44" s="30">
        <f>ENERGY_PRICING!HL$20*(1+INDEX(DA_LMP_Basis!$C$23:$AF$35,MATCH(LMP_BY_NODE!HJ$1,DA_LMP_Basis!$C$23:$C$35,0),MATCH(LMP_BY_NODE!$A44,DA_LMP_Basis!$C$23:$AF$23,0)))</f>
        <v>110.30831424080368</v>
      </c>
      <c r="HK44" s="30">
        <f>ENERGY_PRICING!HM$20*(1+INDEX(DA_LMP_Basis!$C$23:$AF$35,MATCH(LMP_BY_NODE!HK$1,DA_LMP_Basis!$C$23:$C$35,0),MATCH(LMP_BY_NODE!$A44,DA_LMP_Basis!$C$23:$AF$23,0)))</f>
        <v>199.44588434355293</v>
      </c>
      <c r="HL44" s="30">
        <f>ENERGY_PRICING!HN$20*(1+INDEX(DA_LMP_Basis!$C$23:$AF$35,MATCH(LMP_BY_NODE!HL$1,DA_LMP_Basis!$C$23:$C$35,0),MATCH(LMP_BY_NODE!$A44,DA_LMP_Basis!$C$23:$AF$23,0)))</f>
        <v>174.09920865829082</v>
      </c>
      <c r="HM44" s="30">
        <f>ENERGY_PRICING!HO$20*(1+INDEX(DA_LMP_Basis!$C$23:$AF$35,MATCH(LMP_BY_NODE!HM$1,DA_LMP_Basis!$C$23:$C$35,0),MATCH(LMP_BY_NODE!$A44,DA_LMP_Basis!$C$23:$AF$23,0)))</f>
        <v>107.73552230450463</v>
      </c>
      <c r="HN44" s="30">
        <f>ENERGY_PRICING!HP$20*(1+INDEX(DA_LMP_Basis!$C$23:$AF$35,MATCH(LMP_BY_NODE!HN$1,DA_LMP_Basis!$C$23:$C$35,0),MATCH(LMP_BY_NODE!$A44,DA_LMP_Basis!$C$23:$AF$23,0)))</f>
        <v>77.526712386821941</v>
      </c>
      <c r="HO44" s="30">
        <f>ENERGY_PRICING!HQ$20*(1+INDEX(DA_LMP_Basis!$C$23:$AF$35,MATCH(LMP_BY_NODE!HO$1,DA_LMP_Basis!$C$23:$C$35,0),MATCH(LMP_BY_NODE!$A44,DA_LMP_Basis!$C$23:$AF$23,0)))</f>
        <v>54.664858678546921</v>
      </c>
      <c r="HP44" s="30">
        <f>ENERGY_PRICING!HR$20*(1+INDEX(DA_LMP_Basis!$C$23:$AF$35,MATCH(LMP_BY_NODE!HP$1,DA_LMP_Basis!$C$23:$C$35,0),MATCH(LMP_BY_NODE!$A44,DA_LMP_Basis!$C$23:$AF$23,0)))</f>
        <v>57.021725121847226</v>
      </c>
      <c r="HQ44" s="30">
        <f>ENERGY_PRICING!HS$20*(1+INDEX(DA_LMP_Basis!$C$23:$AF$35,MATCH(LMP_BY_NODE!HQ$1,DA_LMP_Basis!$C$23:$C$35,0),MATCH(LMP_BY_NODE!$A44,DA_LMP_Basis!$C$23:$AF$23,0)))</f>
        <v>74.35372622360093</v>
      </c>
      <c r="HR44" s="30">
        <f>ENERGY_PRICING!HT$20*(1+INDEX(DA_LMP_Basis!$C$23:$AF$35,MATCH(LMP_BY_NODE!HR$1,DA_LMP_Basis!$C$23:$C$35,0),MATCH(LMP_BY_NODE!$A44,DA_LMP_Basis!$C$23:$AF$23,0)))</f>
        <v>74.769085553247791</v>
      </c>
      <c r="HS44" s="30">
        <f>ENERGY_PRICING!HU$20*(1+INDEX(DA_LMP_Basis!$C$23:$AF$35,MATCH(LMP_BY_NODE!HS$1,DA_LMP_Basis!$C$23:$C$35,0),MATCH(LMP_BY_NODE!$A44,DA_LMP_Basis!$C$23:$AF$23,0)))</f>
        <v>55.99330824135604</v>
      </c>
      <c r="HT44" s="30">
        <f>ENERGY_PRICING!HV$20*(1+INDEX(DA_LMP_Basis!$C$23:$AF$35,MATCH(LMP_BY_NODE!HT$1,DA_LMP_Basis!$C$23:$C$35,0),MATCH(LMP_BY_NODE!$A44,DA_LMP_Basis!$C$23:$AF$23,0)))</f>
        <v>55.708098430161058</v>
      </c>
      <c r="HU44" s="30">
        <f>ENERGY_PRICING!HW$20*(1+INDEX(DA_LMP_Basis!$C$23:$AF$35,MATCH(LMP_BY_NODE!HU$1,DA_LMP_Basis!$C$23:$C$35,0),MATCH(LMP_BY_NODE!$A44,DA_LMP_Basis!$C$23:$AF$23,0)))</f>
        <v>72.146401140839671</v>
      </c>
      <c r="HV44" s="30">
        <f>ENERGY_PRICING!HX$20*(1+INDEX(DA_LMP_Basis!$C$23:$AF$35,MATCH(LMP_BY_NODE!HV$1,DA_LMP_Basis!$C$23:$C$35,0),MATCH(LMP_BY_NODE!$A44,DA_LMP_Basis!$C$23:$AF$23,0)))</f>
        <v>111.79756355224004</v>
      </c>
      <c r="HW44" s="30">
        <f>ENERGY_PRICING!HY$20*(1+INDEX(DA_LMP_Basis!$C$23:$AF$35,MATCH(LMP_BY_NODE!HW$1,DA_LMP_Basis!$C$23:$C$35,0),MATCH(LMP_BY_NODE!$A44,DA_LMP_Basis!$C$23:$AF$23,0)))</f>
        <v>201.15145710659209</v>
      </c>
      <c r="HX44" s="30">
        <f>ENERGY_PRICING!HZ$20*(1+INDEX(DA_LMP_Basis!$C$23:$AF$35,MATCH(LMP_BY_NODE!HX$1,DA_LMP_Basis!$C$23:$C$35,0),MATCH(LMP_BY_NODE!$A44,DA_LMP_Basis!$C$23:$AF$23,0)))</f>
        <v>175.61922519028914</v>
      </c>
      <c r="HY44" s="30">
        <f>ENERGY_PRICING!IA$20*(1+INDEX(DA_LMP_Basis!$C$23:$AF$35,MATCH(LMP_BY_NODE!HY$1,DA_LMP_Basis!$C$23:$C$35,0),MATCH(LMP_BY_NODE!$A44,DA_LMP_Basis!$C$23:$AF$23,0)))</f>
        <v>109.53403597045354</v>
      </c>
      <c r="HZ44" s="30">
        <f>ENERGY_PRICING!IB$20*(1+INDEX(DA_LMP_Basis!$C$23:$AF$35,MATCH(LMP_BY_NODE!HZ$1,DA_LMP_Basis!$C$23:$C$35,0),MATCH(LMP_BY_NODE!$A44,DA_LMP_Basis!$C$23:$AF$23,0)))</f>
        <v>80.291578973796149</v>
      </c>
      <c r="IA44" s="30">
        <f>ENERGY_PRICING!IC$20*(1+INDEX(DA_LMP_Basis!$C$23:$AF$35,MATCH(LMP_BY_NODE!IA$1,DA_LMP_Basis!$C$23:$C$35,0),MATCH(LMP_BY_NODE!$A44,DA_LMP_Basis!$C$23:$AF$23,0)))</f>
        <v>56.735613962916226</v>
      </c>
      <c r="IB44" s="30">
        <f>ENERGY_PRICING!ID$20*(1+INDEX(DA_LMP_Basis!$C$23:$AF$35,MATCH(LMP_BY_NODE!IB$1,DA_LMP_Basis!$C$23:$C$35,0),MATCH(LMP_BY_NODE!$A44,DA_LMP_Basis!$C$23:$AF$23,0)))</f>
        <v>59.258513541506076</v>
      </c>
      <c r="IC44" s="30">
        <f>ENERGY_PRICING!IE$20*(1+INDEX(DA_LMP_Basis!$C$23:$AF$35,MATCH(LMP_BY_NODE!IC$1,DA_LMP_Basis!$C$23:$C$35,0),MATCH(LMP_BY_NODE!$A44,DA_LMP_Basis!$C$23:$AF$23,0)))</f>
        <v>77.260957291089667</v>
      </c>
      <c r="ID44" s="30">
        <f>ENERGY_PRICING!IF$20*(1+INDEX(DA_LMP_Basis!$C$23:$AF$35,MATCH(LMP_BY_NODE!ID$1,DA_LMP_Basis!$C$23:$C$35,0),MATCH(LMP_BY_NODE!$A44,DA_LMP_Basis!$C$23:$AF$23,0)))</f>
        <v>77.692557172604623</v>
      </c>
      <c r="IE44" s="30">
        <f>ENERGY_PRICING!IG$20*(1+INDEX(DA_LMP_Basis!$C$23:$AF$35,MATCH(LMP_BY_NODE!IE$1,DA_LMP_Basis!$C$23:$C$35,0),MATCH(LMP_BY_NODE!$A44,DA_LMP_Basis!$C$23:$AF$23,0)))</f>
        <v>57.972340640776643</v>
      </c>
      <c r="IF44" s="30">
        <f>ENERGY_PRICING!IH$20*(1+INDEX(DA_LMP_Basis!$C$23:$AF$35,MATCH(LMP_BY_NODE!IF$1,DA_LMP_Basis!$C$23:$C$35,0),MATCH(LMP_BY_NODE!$A44,DA_LMP_Basis!$C$23:$AF$23,0)))</f>
        <v>57.677050348990043</v>
      </c>
      <c r="IG44" s="30">
        <f>ENERGY_PRICING!II$20*(1+INDEX(DA_LMP_Basis!$C$23:$AF$35,MATCH(LMP_BY_NODE!IG$1,DA_LMP_Basis!$C$23:$C$35,0),MATCH(LMP_BY_NODE!$A44,DA_LMP_Basis!$C$23:$AF$23,0)))</f>
        <v>73.227732811742428</v>
      </c>
      <c r="IH44" s="30">
        <f>ENERGY_PRICING!IJ$20*(1+INDEX(DA_LMP_Basis!$C$23:$AF$35,MATCH(LMP_BY_NODE!IH$1,DA_LMP_Basis!$C$23:$C$35,0),MATCH(LMP_BY_NODE!$A44,DA_LMP_Basis!$C$23:$AF$23,0)))</f>
        <v>113.31754189647994</v>
      </c>
      <c r="II44" s="30">
        <f>ENERGY_PRICING!IK$20*(1+INDEX(DA_LMP_Basis!$C$23:$AF$35,MATCH(LMP_BY_NODE!II$1,DA_LMP_Basis!$C$23:$C$35,0),MATCH(LMP_BY_NODE!$A44,DA_LMP_Basis!$C$23:$AF$23,0)))</f>
        <v>201.93375156495347</v>
      </c>
      <c r="IJ44" s="30">
        <f>ENERGY_PRICING!IL$20*(1+INDEX(DA_LMP_Basis!$C$23:$AF$35,MATCH(LMP_BY_NODE!IJ$1,DA_LMP_Basis!$C$23:$C$35,0),MATCH(LMP_BY_NODE!$A44,DA_LMP_Basis!$C$23:$AF$23,0)))</f>
        <v>176.3164106375292</v>
      </c>
      <c r="IK44" s="30">
        <f>ENERGY_PRICING!IM$20*(1+INDEX(DA_LMP_Basis!$C$23:$AF$35,MATCH(LMP_BY_NODE!IK$1,DA_LMP_Basis!$C$23:$C$35,0),MATCH(LMP_BY_NODE!$A44,DA_LMP_Basis!$C$23:$AF$23,0)))</f>
        <v>110.3589596000101</v>
      </c>
      <c r="IL44" s="30">
        <f>ENERGY_PRICING!IN$20*(1+INDEX(DA_LMP_Basis!$C$23:$AF$35,MATCH(LMP_BY_NODE!IL$1,DA_LMP_Basis!$C$23:$C$35,0),MATCH(LMP_BY_NODE!$A44,DA_LMP_Basis!$C$23:$AF$23,0)))</f>
        <v>81.55973935719976</v>
      </c>
      <c r="IM44" s="30">
        <f>ENERGY_PRICING!IO$20*(1+INDEX(DA_LMP_Basis!$C$23:$AF$35,MATCH(LMP_BY_NODE!IM$1,DA_LMP_Basis!$C$23:$C$35,0),MATCH(LMP_BY_NODE!$A44,DA_LMP_Basis!$C$23:$AF$23,0)))</f>
        <v>57.685406559684779</v>
      </c>
      <c r="IN44" s="30">
        <f>ENERGY_PRICING!IP$20*(1+INDEX(DA_LMP_Basis!$C$23:$AF$35,MATCH(LMP_BY_NODE!IN$1,DA_LMP_Basis!$C$23:$C$35,0),MATCH(LMP_BY_NODE!$A44,DA_LMP_Basis!$C$23:$AF$23,0)))</f>
        <v>60.284460497945524</v>
      </c>
      <c r="IO44" s="30">
        <f>ENERGY_PRICING!IQ$20*(1+INDEX(DA_LMP_Basis!$C$23:$AF$35,MATCH(LMP_BY_NODE!IO$1,DA_LMP_Basis!$C$23:$C$35,0),MATCH(LMP_BY_NODE!$A44,DA_LMP_Basis!$C$23:$AF$23,0)))</f>
        <v>78.594415940616841</v>
      </c>
      <c r="IP44" s="30">
        <f>ENERGY_PRICING!IR$20*(1+INDEX(DA_LMP_Basis!$C$23:$AF$35,MATCH(LMP_BY_NODE!IP$1,DA_LMP_Basis!$C$23:$C$35,0),MATCH(LMP_BY_NODE!$A44,DA_LMP_Basis!$C$23:$AF$23,0)))</f>
        <v>79.033464870335706</v>
      </c>
      <c r="IQ44" s="30">
        <f>ENERGY_PRICING!IS$20*(1+INDEX(DA_LMP_Basis!$C$23:$AF$35,MATCH(LMP_BY_NODE!IQ$1,DA_LMP_Basis!$C$23:$C$35,0),MATCH(LMP_BY_NODE!$A44,DA_LMP_Basis!$C$23:$AF$23,0)))</f>
        <v>58.880062734219131</v>
      </c>
      <c r="IR44" s="30">
        <f>ENERGY_PRICING!IT$20*(1+INDEX(DA_LMP_Basis!$C$23:$AF$35,MATCH(LMP_BY_NODE!IR$1,DA_LMP_Basis!$C$23:$C$35,0),MATCH(LMP_BY_NODE!$A44,DA_LMP_Basis!$C$23:$AF$23,0)))</f>
        <v>58.580148831950865</v>
      </c>
      <c r="IS44" s="30">
        <f>ENERGY_PRICING!IU$20*(1+INDEX(DA_LMP_Basis!$C$23:$AF$35,MATCH(LMP_BY_NODE!IS$1,DA_LMP_Basis!$C$23:$C$35,0),MATCH(LMP_BY_NODE!$A44,DA_LMP_Basis!$C$23:$AF$23,0)))</f>
        <v>73.723706828289536</v>
      </c>
      <c r="IT44" s="30">
        <f>ENERGY_PRICING!IV$20*(1+INDEX(DA_LMP_Basis!$C$23:$AF$35,MATCH(LMP_BY_NODE!IT$1,DA_LMP_Basis!$C$23:$C$35,0),MATCH(LMP_BY_NODE!$A44,DA_LMP_Basis!$C$23:$AF$23,0)))</f>
        <v>114.01470982815432</v>
      </c>
      <c r="IU44" s="30">
        <f>ENERGY_PRICING!IW$20*(1+INDEX(DA_LMP_Basis!$C$23:$AF$35,MATCH(LMP_BY_NODE!IU$1,DA_LMP_Basis!$C$23:$C$35,0),MATCH(LMP_BY_NODE!$A44,DA_LMP_Basis!$C$23:$AF$23,0)))</f>
        <v>203.03041587133572</v>
      </c>
      <c r="IV44" s="30">
        <f>ENERGY_PRICING!IX$20*(1+INDEX(DA_LMP_Basis!$C$23:$AF$35,MATCH(LMP_BY_NODE!IV$1,DA_LMP_Basis!$C$23:$C$35,0),MATCH(LMP_BY_NODE!$A44,DA_LMP_Basis!$C$23:$AF$23,0)))</f>
        <v>177.29376435229136</v>
      </c>
      <c r="IW44" s="30">
        <f>ENERGY_PRICING!IY$20*(1+INDEX(DA_LMP_Basis!$C$23:$AF$35,MATCH(LMP_BY_NODE!IW$1,DA_LMP_Basis!$C$23:$C$35,0),MATCH(LMP_BY_NODE!$A44,DA_LMP_Basis!$C$23:$AF$23,0)))</f>
        <v>111.51538387268219</v>
      </c>
      <c r="IX44" s="30">
        <f>ENERGY_PRICING!IZ$20*(1+INDEX(DA_LMP_Basis!$C$23:$AF$35,MATCH(LMP_BY_NODE!IX$1,DA_LMP_Basis!$C$23:$C$35,0),MATCH(LMP_BY_NODE!$A44,DA_LMP_Basis!$C$23:$AF$23,0)))</f>
        <v>83.337517804154189</v>
      </c>
      <c r="IY44" s="30">
        <f>ENERGY_PRICING!JA$20*(1+INDEX(DA_LMP_Basis!$C$23:$AF$35,MATCH(LMP_BY_NODE!IY$1,DA_LMP_Basis!$C$23:$C$35,0),MATCH(LMP_BY_NODE!$A44,DA_LMP_Basis!$C$23:$AF$23,0)))</f>
        <v>59.016879163394563</v>
      </c>
      <c r="IZ44" s="30">
        <f>ENERGY_PRICING!JB$20*(1+INDEX(DA_LMP_Basis!$C$23:$AF$35,MATCH(LMP_BY_NODE!IZ$1,DA_LMP_Basis!$C$23:$C$35,0),MATCH(LMP_BY_NODE!$A44,DA_LMP_Basis!$C$23:$AF$23,0)))</f>
        <v>61.722690559967631</v>
      </c>
      <c r="JA44" s="30">
        <f>ENERGY_PRICING!JC$20*(1+INDEX(DA_LMP_Basis!$C$23:$AF$35,MATCH(LMP_BY_NODE!JA$1,DA_LMP_Basis!$C$23:$C$35,0),MATCH(LMP_BY_NODE!$A44,DA_LMP_Basis!$C$23:$AF$23,0)))</f>
        <v>80.463733164256936</v>
      </c>
      <c r="JB44" s="30">
        <f>ENERGY_PRICING!JD$20*(1+INDEX(DA_LMP_Basis!$C$23:$AF$35,MATCH(LMP_BY_NODE!JB$1,DA_LMP_Basis!$C$23:$C$35,0),MATCH(LMP_BY_NODE!$A44,DA_LMP_Basis!$C$23:$AF$23,0)))</f>
        <v>80.913224588096057</v>
      </c>
      <c r="JC44" s="30">
        <f>ENERGY_PRICING!JE$20*(1+INDEX(DA_LMP_Basis!$C$23:$AF$35,MATCH(LMP_BY_NODE!JC$1,DA_LMP_Basis!$C$23:$C$35,0),MATCH(LMP_BY_NODE!$A44,DA_LMP_Basis!$C$23:$AF$23,0)))</f>
        <v>60.152558543633482</v>
      </c>
      <c r="JD44" s="30">
        <f>ENERGY_PRICING!JF$20*(1+INDEX(DA_LMP_Basis!$C$23:$AF$35,MATCH(LMP_BY_NODE!JD$1,DA_LMP_Basis!$C$23:$C$35,0),MATCH(LMP_BY_NODE!$A44,DA_LMP_Basis!$C$23:$AF$23,0)))</f>
        <v>59.846163004524158</v>
      </c>
      <c r="JE44" s="30">
        <f>ENERGY_PRICING!JG$20*(1+INDEX(DA_LMP_Basis!$C$23:$AF$35,MATCH(LMP_BY_NODE!JE$1,DA_LMP_Basis!$C$23:$C$35,0),MATCH(LMP_BY_NODE!$A44,DA_LMP_Basis!$C$23:$AF$23,0)))</f>
        <v>74.418991059216538</v>
      </c>
      <c r="JF44" s="30">
        <f>ENERGY_PRICING!JH$20*(1+INDEX(DA_LMP_Basis!$C$23:$AF$35,MATCH(LMP_BY_NODE!JF$1,DA_LMP_Basis!$C$23:$C$35,0),MATCH(LMP_BY_NODE!$A44,DA_LMP_Basis!$C$23:$AF$23,0)))</f>
        <v>114.99203898861278</v>
      </c>
      <c r="JG44" s="30">
        <f>ENERGY_PRICING!JI$20*(1+INDEX(DA_LMP_Basis!$C$23:$AF$35,MATCH(LMP_BY_NODE!JG$1,DA_LMP_Basis!$C$23:$C$35,0),MATCH(LMP_BY_NODE!$A44,DA_LMP_Basis!$C$23:$AF$23,0)))</f>
        <v>204.44488629155288</v>
      </c>
      <c r="JH44" s="30">
        <f>ENERGY_PRICING!JJ$20*(1+INDEX(DA_LMP_Basis!$C$23:$AF$35,MATCH(LMP_BY_NODE!JH$1,DA_LMP_Basis!$C$23:$C$35,0),MATCH(LMP_BY_NODE!$A44,DA_LMP_Basis!$C$23:$AF$23,0)))</f>
        <v>178.55434875498878</v>
      </c>
      <c r="JI44" s="30">
        <f>ENERGY_PRICING!JK$20*(1+INDEX(DA_LMP_Basis!$C$23:$AF$35,MATCH(LMP_BY_NODE!JI$1,DA_LMP_Basis!$C$23:$C$35,0),MATCH(LMP_BY_NODE!$A44,DA_LMP_Basis!$C$23:$AF$23,0)))</f>
        <v>113.00693230495669</v>
      </c>
      <c r="JJ44" s="30">
        <f>ENERGY_PRICING!JL$20*(1+INDEX(DA_LMP_Basis!$C$23:$AF$35,MATCH(LMP_BY_NODE!JJ$1,DA_LMP_Basis!$C$23:$C$35,0),MATCH(LMP_BY_NODE!$A44,DA_LMP_Basis!$C$23:$AF$23,0)))</f>
        <v>85.630484769781162</v>
      </c>
      <c r="JK44" s="30">
        <f>ENERGY_PRICING!JM$20*(1+INDEX(DA_LMP_Basis!$C$23:$AF$35,MATCH(LMP_BY_NODE!JK$1,DA_LMP_Basis!$C$23:$C$35,0),MATCH(LMP_BY_NODE!$A44,DA_LMP_Basis!$C$23:$AF$23,0)))</f>
        <v>60.734203783441629</v>
      </c>
      <c r="JL44" s="30">
        <f>ENERGY_PRICING!JN$20*(1+INDEX(DA_LMP_Basis!$C$23:$AF$35,MATCH(LMP_BY_NODE!JL$1,DA_LMP_Basis!$C$23:$C$35,0),MATCH(LMP_BY_NODE!$A44,DA_LMP_Basis!$C$23:$AF$23,0)))</f>
        <v>63.577710248634652</v>
      </c>
      <c r="JM44" s="30">
        <f>ENERGY_PRICING!JO$20*(1+INDEX(DA_LMP_Basis!$C$23:$AF$35,MATCH(LMP_BY_NODE!JM$1,DA_LMP_Basis!$C$23:$C$35,0),MATCH(LMP_BY_NODE!$A44,DA_LMP_Basis!$C$23:$AF$23,0)))</f>
        <v>82.874766242887858</v>
      </c>
      <c r="JN44" s="30">
        <f>ENERGY_PRICING!JP$20*(1+INDEX(DA_LMP_Basis!$C$23:$AF$35,MATCH(LMP_BY_NODE!JN$1,DA_LMP_Basis!$C$23:$C$35,0),MATCH(LMP_BY_NODE!$A44,DA_LMP_Basis!$C$23:$AF$23,0)))</f>
        <v>83.337726327063976</v>
      </c>
      <c r="JO44" s="30">
        <f>ENERGY_PRICING!JQ$20*(1+INDEX(DA_LMP_Basis!$C$23:$AF$35,MATCH(LMP_BY_NODE!JO$1,DA_LMP_Basis!$C$23:$C$35,0),MATCH(LMP_BY_NODE!$A44,DA_LMP_Basis!$C$23:$AF$23,0)))</f>
        <v>61.793815281718295</v>
      </c>
      <c r="JP44" s="30">
        <f>ENERGY_PRICING!JR$20*(1+INDEX(DA_LMP_Basis!$C$23:$AF$35,MATCH(LMP_BY_NODE!JP$1,DA_LMP_Basis!$C$23:$C$35,0),MATCH(LMP_BY_NODE!$A44,DA_LMP_Basis!$C$23:$AF$23,0)))</f>
        <v>61.479059769978427</v>
      </c>
      <c r="JQ44" s="30">
        <f>ENERGY_PRICING!JS$20*(1+INDEX(DA_LMP_Basis!$C$23:$AF$35,MATCH(LMP_BY_NODE!JQ$1,DA_LMP_Basis!$C$23:$C$35,0),MATCH(LMP_BY_NODE!$A44,DA_LMP_Basis!$C$23:$AF$23,0)))</f>
        <v>75.315764094106328</v>
      </c>
      <c r="JR44" s="30">
        <f>ENERGY_PRICING!JT$20*(1+INDEX(DA_LMP_Basis!$C$23:$AF$35,MATCH(LMP_BY_NODE!JR$1,DA_LMP_Basis!$C$23:$C$35,0),MATCH(LMP_BY_NODE!$A44,DA_LMP_Basis!$C$23:$AF$23,0)))</f>
        <v>116.25259172133057</v>
      </c>
      <c r="JS44" s="30">
        <f>ENERGY_PRICING!JU$20*(1+INDEX(DA_LMP_Basis!$C$23:$AF$35,MATCH(LMP_BY_NODE!JS$1,DA_LMP_Basis!$C$23:$C$35,0),MATCH(LMP_BY_NODE!$A44,DA_LMP_Basis!$C$23:$AF$23,0)))</f>
        <v>203.48417531068705</v>
      </c>
      <c r="JT44" s="30">
        <f>ENERGY_PRICING!JV$20*(1+INDEX(DA_LMP_Basis!$C$23:$AF$35,MATCH(LMP_BY_NODE!JT$1,DA_LMP_Basis!$C$23:$C$35,0),MATCH(LMP_BY_NODE!$A44,DA_LMP_Basis!$C$23:$AF$23,0)))</f>
        <v>177.69815744786081</v>
      </c>
      <c r="JU44" s="30">
        <f>ENERGY_PRICING!JW$20*(1+INDEX(DA_LMP_Basis!$C$23:$AF$35,MATCH(LMP_BY_NODE!JU$1,DA_LMP_Basis!$C$23:$C$35,0),MATCH(LMP_BY_NODE!$A44,DA_LMP_Basis!$C$23:$AF$23,0)))</f>
        <v>111.99386979272732</v>
      </c>
      <c r="JV44" s="30">
        <f>ENERGY_PRICING!JX$20*(1+INDEX(DA_LMP_Basis!$C$23:$AF$35,MATCH(LMP_BY_NODE!JV$1,DA_LMP_Basis!$C$23:$C$35,0),MATCH(LMP_BY_NODE!$A44,DA_LMP_Basis!$C$23:$AF$23,0)))</f>
        <v>84.07309727609136</v>
      </c>
      <c r="JW44" s="30">
        <f>ENERGY_PRICING!JY$20*(1+INDEX(DA_LMP_Basis!$C$23:$AF$35,MATCH(LMP_BY_NODE!JW$1,DA_LMP_Basis!$C$23:$C$35,0),MATCH(LMP_BY_NODE!$A44,DA_LMP_Basis!$C$23:$AF$23,0)))</f>
        <v>59.567793658062612</v>
      </c>
      <c r="JX44" s="30">
        <f>ENERGY_PRICING!JZ$20*(1+INDEX(DA_LMP_Basis!$C$23:$AF$35,MATCH(LMP_BY_NODE!JX$1,DA_LMP_Basis!$C$23:$C$35,0),MATCH(LMP_BY_NODE!$A44,DA_LMP_Basis!$C$23:$AF$23,0)))</f>
        <v>62.317777372589738</v>
      </c>
      <c r="JY44" s="30">
        <f>ENERGY_PRICING!KA$20*(1+INDEX(DA_LMP_Basis!$C$23:$AF$35,MATCH(LMP_BY_NODE!JY$1,DA_LMP_Basis!$C$23:$C$35,0),MATCH(LMP_BY_NODE!$A44,DA_LMP_Basis!$C$23:$AF$23,0)))</f>
        <v>81.237188022258962</v>
      </c>
      <c r="JZ44" s="30">
        <f>ENERGY_PRICING!KB$20*(1+INDEX(DA_LMP_Basis!$C$23:$AF$35,MATCH(LMP_BY_NODE!JZ$1,DA_LMP_Basis!$C$23:$C$35,0),MATCH(LMP_BY_NODE!$A44,DA_LMP_Basis!$C$23:$AF$23,0)))</f>
        <v>81.691000166896472</v>
      </c>
      <c r="KA44" s="30">
        <f>ENERGY_PRICING!KC$20*(1+INDEX(DA_LMP_Basis!$C$23:$AF$35,MATCH(LMP_BY_NODE!KA$1,DA_LMP_Basis!$C$23:$C$35,0),MATCH(LMP_BY_NODE!$A44,DA_LMP_Basis!$C$23:$AF$23,0)))</f>
        <v>60.67907060543444</v>
      </c>
      <c r="KB44" s="30">
        <f>ENERGY_PRICING!KD$20*(1+INDEX(DA_LMP_Basis!$C$23:$AF$35,MATCH(LMP_BY_NODE!KB$1,DA_LMP_Basis!$C$23:$C$35,0),MATCH(LMP_BY_NODE!$A44,DA_LMP_Basis!$C$23:$AF$23,0)))</f>
        <v>60.369993202894385</v>
      </c>
      <c r="KC44" s="30">
        <f>ENERGY_PRICING!KE$20*(1+INDEX(DA_LMP_Basis!$C$23:$AF$35,MATCH(LMP_BY_NODE!KC$1,DA_LMP_Basis!$C$23:$C$35,0),MATCH(LMP_BY_NODE!$A44,DA_LMP_Basis!$C$23:$AF$23,0)))</f>
        <v>74.706674155109425</v>
      </c>
      <c r="KD44" s="30">
        <f>ENERGY_PRICING!KF$20*(1+INDEX(DA_LMP_Basis!$C$23:$AF$35,MATCH(LMP_BY_NODE!KD$1,DA_LMP_Basis!$C$23:$C$35,0),MATCH(LMP_BY_NODE!$A44,DA_LMP_Basis!$C$23:$AF$23,0)))</f>
        <v>115.39642192451258</v>
      </c>
      <c r="KE44" s="30">
        <f>ENERGY_PRICING!KG$20*(1+INDEX(DA_LMP_Basis!$C$23:$AF$35,MATCH(LMP_BY_NODE!KE$1,DA_LMP_Basis!$C$23:$C$35,0),MATCH(LMP_BY_NODE!$A44,DA_LMP_Basis!$C$23:$AF$23,0)))</f>
        <v>205.09421126649974</v>
      </c>
      <c r="KF44" s="30">
        <f>ENERGY_PRICING!KH$20*(1+INDEX(DA_LMP_Basis!$C$23:$AF$35,MATCH(LMP_BY_NODE!KF$1,DA_LMP_Basis!$C$23:$C$35,0),MATCH(LMP_BY_NODE!$A44,DA_LMP_Basis!$C$23:$AF$23,0)))</f>
        <v>179.13303101232026</v>
      </c>
      <c r="KG44" s="30">
        <f>ENERGY_PRICING!KI$20*(1+INDEX(DA_LMP_Basis!$C$23:$AF$35,MATCH(LMP_BY_NODE!KG$1,DA_LMP_Basis!$C$23:$C$35,0),MATCH(LMP_BY_NODE!$A44,DA_LMP_Basis!$C$23:$AF$23,0)))</f>
        <v>113.69164061315161</v>
      </c>
      <c r="KH44" s="30">
        <f>ENERGY_PRICING!KJ$20*(1+INDEX(DA_LMP_Basis!$C$23:$AF$35,MATCH(LMP_BY_NODE!KH$1,DA_LMP_Basis!$C$23:$C$35,0),MATCH(LMP_BY_NODE!$A44,DA_LMP_Basis!$C$23:$AF$23,0)))</f>
        <v>86.683091240887904</v>
      </c>
      <c r="KI44" s="30">
        <f>ENERGY_PRICING!KK$20*(1+INDEX(DA_LMP_Basis!$C$23:$AF$35,MATCH(LMP_BY_NODE!KI$1,DA_LMP_Basis!$C$23:$C$35,0),MATCH(LMP_BY_NODE!$A44,DA_LMP_Basis!$C$23:$AF$23,0)))</f>
        <v>61.522556618502307</v>
      </c>
      <c r="KJ44" s="30">
        <f>ENERGY_PRICING!KL$20*(1+INDEX(DA_LMP_Basis!$C$23:$AF$35,MATCH(LMP_BY_NODE!KJ$1,DA_LMP_Basis!$C$23:$C$35,0),MATCH(LMP_BY_NODE!$A44,DA_LMP_Basis!$C$23:$AF$23,0)))</f>
        <v>64.429273205097658</v>
      </c>
      <c r="KK44" s="30">
        <f>ENERGY_PRICING!KM$20*(1+INDEX(DA_LMP_Basis!$C$23:$AF$35,MATCH(LMP_BY_NODE!KK$1,DA_LMP_Basis!$C$23:$C$35,0),MATCH(LMP_BY_NODE!$A44,DA_LMP_Basis!$C$23:$AF$23,0)))</f>
        <v>83.981571992235146</v>
      </c>
      <c r="KL44" s="30">
        <f>ENERGY_PRICING!KN$20*(1+INDEX(DA_LMP_Basis!$C$23:$AF$35,MATCH(LMP_BY_NODE!KL$1,DA_LMP_Basis!$C$23:$C$35,0),MATCH(LMP_BY_NODE!$A44,DA_LMP_Basis!$C$23:$AF$23,0)))</f>
        <v>84.45071498233203</v>
      </c>
      <c r="KM44" s="30">
        <f>ENERGY_PRICING!KO$20*(1+INDEX(DA_LMP_Basis!$C$23:$AF$35,MATCH(LMP_BY_NODE!KM$1,DA_LMP_Basis!$C$23:$C$35,0),MATCH(LMP_BY_NODE!$A44,DA_LMP_Basis!$C$23:$AF$23,0)))</f>
        <v>62.547248492555347</v>
      </c>
      <c r="KN44" s="30">
        <f>ENERGY_PRICING!KP$20*(1+INDEX(DA_LMP_Basis!$C$23:$AF$35,MATCH(LMP_BY_NODE!KN$1,DA_LMP_Basis!$C$23:$C$35,0),MATCH(LMP_BY_NODE!$A44,DA_LMP_Basis!$C$23:$AF$23,0)))</f>
        <v>62.228655262513769</v>
      </c>
      <c r="KO44" s="30">
        <f>ENERGY_PRICING!KQ$20*(1+INDEX(DA_LMP_Basis!$C$23:$AF$35,MATCH(LMP_BY_NODE!KO$1,DA_LMP_Basis!$C$23:$C$35,0),MATCH(LMP_BY_NODE!$A44,DA_LMP_Basis!$C$23:$AF$23,0)))</f>
        <v>75.727435572060187</v>
      </c>
      <c r="KP44" s="30">
        <f>ENERGY_PRICING!KR$20*(1+INDEX(DA_LMP_Basis!$C$23:$AF$35,MATCH(LMP_BY_NODE!KP$1,DA_LMP_Basis!$C$23:$C$35,0),MATCH(LMP_BY_NODE!$A44,DA_LMP_Basis!$C$23:$AF$23,0)))</f>
        <v>116.83125944028185</v>
      </c>
      <c r="KQ44" s="30">
        <f>ENERGY_PRICING!KS$20*(1+INDEX(DA_LMP_Basis!$C$23:$AF$35,MATCH(LMP_BY_NODE!KQ$1,DA_LMP_Basis!$C$23:$C$35,0),MATCH(LMP_BY_NODE!$A44,DA_LMP_Basis!$C$23:$AF$23,0)))</f>
        <v>206.63984147528268</v>
      </c>
      <c r="KR44" s="30">
        <f>ENERGY_PRICING!KT$20*(1+INDEX(DA_LMP_Basis!$C$23:$AF$35,MATCH(LMP_BY_NODE!KR$1,DA_LMP_Basis!$C$23:$C$35,0),MATCH(LMP_BY_NODE!$A44,DA_LMP_Basis!$C$23:$AF$23,0)))</f>
        <v>180.51050579417577</v>
      </c>
      <c r="KS44" s="30">
        <f>ENERGY_PRICING!KU$20*(1+INDEX(DA_LMP_Basis!$C$23:$AF$35,MATCH(LMP_BY_NODE!KS$1,DA_LMP_Basis!$C$23:$C$35,0),MATCH(LMP_BY_NODE!$A44,DA_LMP_Basis!$C$23:$AF$23,0)))</f>
        <v>115.32149605716455</v>
      </c>
      <c r="KT44" s="30">
        <f>ENERGY_PRICING!KV$20*(1+INDEX(DA_LMP_Basis!$C$23:$AF$35,MATCH(LMP_BY_NODE!KT$1,DA_LMP_Basis!$C$23:$C$35,0),MATCH(LMP_BY_NODE!$A44,DA_LMP_Basis!$C$23:$AF$23,0)))</f>
        <v>89.188678462195909</v>
      </c>
      <c r="KU44" s="30">
        <f>ENERGY_PRICING!KW$20*(1+INDEX(DA_LMP_Basis!$C$23:$AF$35,MATCH(LMP_BY_NODE!KU$1,DA_LMP_Basis!$C$23:$C$35,0),MATCH(LMP_BY_NODE!$A44,DA_LMP_Basis!$C$23:$AF$23,0)))</f>
        <v>63.399123829164651</v>
      </c>
      <c r="KV44" s="30">
        <f>ENERGY_PRICING!KX$20*(1+INDEX(DA_LMP_Basis!$C$23:$AF$35,MATCH(LMP_BY_NODE!KV$1,DA_LMP_Basis!$C$23:$C$35,0),MATCH(LMP_BY_NODE!$A44,DA_LMP_Basis!$C$23:$AF$23,0)))</f>
        <v>66.456303553495175</v>
      </c>
      <c r="KW44" s="30">
        <f>ENERGY_PRICING!KY$20*(1+INDEX(DA_LMP_Basis!$C$23:$AF$35,MATCH(LMP_BY_NODE!KW$1,DA_LMP_Basis!$C$23:$C$35,0),MATCH(LMP_BY_NODE!$A44,DA_LMP_Basis!$C$23:$AF$23,0)))</f>
        <v>86.616173258859433</v>
      </c>
      <c r="KX44" s="30">
        <f>ENERGY_PRICING!KZ$20*(1+INDEX(DA_LMP_Basis!$C$23:$AF$35,MATCH(LMP_BY_NODE!KX$1,DA_LMP_Basis!$C$23:$C$35,0),MATCH(LMP_BY_NODE!$A44,DA_LMP_Basis!$C$23:$AF$23,0)))</f>
        <v>87.100033819568722</v>
      </c>
      <c r="KY44" s="30">
        <f>ENERGY_PRICING!LA$20*(1+INDEX(DA_LMP_Basis!$C$23:$AF$35,MATCH(LMP_BY_NODE!KY$1,DA_LMP_Basis!$C$23:$C$35,0),MATCH(LMP_BY_NODE!$A44,DA_LMP_Basis!$C$23:$AF$23,0)))</f>
        <v>64.340694264551658</v>
      </c>
      <c r="KZ44" s="30">
        <f>ENERGY_PRICING!LB$20*(1+INDEX(DA_LMP_Basis!$C$23:$AF$35,MATCH(LMP_BY_NODE!KZ$1,DA_LMP_Basis!$C$23:$C$35,0),MATCH(LMP_BY_NODE!$A44,DA_LMP_Basis!$C$23:$AF$23,0)))</f>
        <v>64.012965865574984</v>
      </c>
      <c r="LA44" s="30">
        <f>ENERGY_PRICING!LC$20*(1+INDEX(DA_LMP_Basis!$C$23:$AF$35,MATCH(LMP_BY_NODE!LA$1,DA_LMP_Basis!$C$23:$C$35,0),MATCH(LMP_BY_NODE!$A44,DA_LMP_Basis!$C$23:$AF$23,0)))</f>
        <v>76.707363800559136</v>
      </c>
      <c r="LB44" s="30">
        <f>ENERGY_PRICING!LD$20*(1+INDEX(DA_LMP_Basis!$C$23:$AF$35,MATCH(LMP_BY_NODE!LB$1,DA_LMP_Basis!$C$23:$C$35,0),MATCH(LMP_BY_NODE!$A44,DA_LMP_Basis!$C$23:$AF$23,0)))</f>
        <v>118.20869961549127</v>
      </c>
      <c r="LC44" s="30">
        <f>ENERGY_PRICING!LE$20*(1+INDEX(DA_LMP_Basis!$C$23:$AF$35,MATCH(LMP_BY_NODE!LC$1,DA_LMP_Basis!$C$23:$C$35,0),MATCH(LMP_BY_NODE!$A44,DA_LMP_Basis!$C$23:$AF$23,0)))</f>
        <v>208.33108748743547</v>
      </c>
      <c r="LD44" s="30">
        <f>ENERGY_PRICING!LF$20*(1+INDEX(DA_LMP_Basis!$C$23:$AF$35,MATCH(LMP_BY_NODE!LD$1,DA_LMP_Basis!$C$23:$C$35,0),MATCH(LMP_BY_NODE!$A44,DA_LMP_Basis!$C$23:$AF$23,0)))</f>
        <v>182.01775424106563</v>
      </c>
      <c r="LE44" s="30">
        <f>ENERGY_PRICING!LG$20*(1+INDEX(DA_LMP_Basis!$C$23:$AF$35,MATCH(LMP_BY_NODE!LE$1,DA_LMP_Basis!$C$23:$C$35,0),MATCH(LMP_BY_NODE!$A44,DA_LMP_Basis!$C$23:$AF$23,0)))</f>
        <v>117.1049022719298</v>
      </c>
      <c r="LF44" s="30">
        <f>ENERGY_PRICING!LH$20*(1+INDEX(DA_LMP_Basis!$C$23:$AF$35,MATCH(LMP_BY_NODE!LF$1,DA_LMP_Basis!$C$23:$C$35,0),MATCH(LMP_BY_NODE!$A44,DA_LMP_Basis!$C$23:$AF$23,0)))</f>
        <v>91.930320267628076</v>
      </c>
      <c r="LG44" s="30">
        <f>ENERGY_PRICING!LI$20*(1+INDEX(DA_LMP_Basis!$C$23:$AF$35,MATCH(LMP_BY_NODE!LG$1,DA_LMP_Basis!$C$23:$C$35,0),MATCH(LMP_BY_NODE!$A44,DA_LMP_Basis!$C$23:$AF$23,0)))</f>
        <v>65.452484842384294</v>
      </c>
      <c r="LH44" s="30">
        <f>ENERGY_PRICING!LJ$20*(1+INDEX(DA_LMP_Basis!$C$23:$AF$35,MATCH(LMP_BY_NODE!LH$1,DA_LMP_Basis!$C$23:$C$35,0),MATCH(LMP_BY_NODE!$A44,DA_LMP_Basis!$C$23:$AF$23,0)))</f>
        <v>68.674303029540212</v>
      </c>
      <c r="LI44" s="30">
        <f>ENERGY_PRICING!LK$20*(1+INDEX(DA_LMP_Basis!$C$23:$AF$35,MATCH(LMP_BY_NODE!LI$1,DA_LMP_Basis!$C$23:$C$35,0),MATCH(LMP_BY_NODE!$A44,DA_LMP_Basis!$C$23:$AF$23,0)))</f>
        <v>89.498983688205016</v>
      </c>
      <c r="LJ44" s="30">
        <f>ENERGY_PRICING!LL$20*(1+INDEX(DA_LMP_Basis!$C$23:$AF$35,MATCH(LMP_BY_NODE!LJ$1,DA_LMP_Basis!$C$23:$C$35,0),MATCH(LMP_BY_NODE!$A44,DA_LMP_Basis!$C$23:$AF$23,0)))</f>
        <v>89.998948380721103</v>
      </c>
      <c r="LK44" s="30">
        <f>ENERGY_PRICING!LM$20*(1+INDEX(DA_LMP_Basis!$C$23:$AF$35,MATCH(LMP_BY_NODE!LK$1,DA_LMP_Basis!$C$23:$C$35,0),MATCH(LMP_BY_NODE!$A44,DA_LMP_Basis!$C$23:$AF$23,0)))</f>
        <v>66.303102861812079</v>
      </c>
      <c r="LL44" s="30">
        <f>ENERGY_PRICING!LN$20*(1+INDEX(DA_LMP_Basis!$C$23:$AF$35,MATCH(LMP_BY_NODE!LL$1,DA_LMP_Basis!$C$23:$C$35,0),MATCH(LMP_BY_NODE!$A44,DA_LMP_Basis!$C$23:$AF$23,0)))</f>
        <v>65.965378657924234</v>
      </c>
      <c r="LM44" s="30">
        <f>ENERGY_PRICING!LO$20*(1+INDEX(DA_LMP_Basis!$C$23:$AF$35,MATCH(LMP_BY_NODE!LM$1,DA_LMP_Basis!$C$23:$C$35,0),MATCH(LMP_BY_NODE!$A44,DA_LMP_Basis!$C$23:$AF$23,0)))</f>
        <v>77.779612323671131</v>
      </c>
      <c r="LN44" s="30">
        <f>ENERGY_PRICING!LP$20*(1+INDEX(DA_LMP_Basis!$C$23:$AF$35,MATCH(LMP_BY_NODE!LN$1,DA_LMP_Basis!$C$23:$C$35,0),MATCH(LMP_BY_NODE!$A44,DA_LMP_Basis!$C$23:$AF$23,0)))</f>
        <v>119.71591019539854</v>
      </c>
      <c r="LO44" s="30">
        <f>ENERGY_PRICING!LQ$20*(1+INDEX(DA_LMP_Basis!$C$23:$AF$35,MATCH(LMP_BY_NODE!LO$1,DA_LMP_Basis!$C$23:$C$35,0),MATCH(LMP_BY_NODE!$A44,DA_LMP_Basis!$C$23:$AF$23,0)))</f>
        <v>210.06493673248715</v>
      </c>
      <c r="LP44" s="30">
        <f>ENERGY_PRICING!LR$20*(1+INDEX(DA_LMP_Basis!$C$23:$AF$35,MATCH(LMP_BY_NODE!LP$1,DA_LMP_Basis!$C$23:$C$35,0),MATCH(LMP_BY_NODE!$A44,DA_LMP_Basis!$C$23:$AF$23,0)))</f>
        <v>183.56297094104107</v>
      </c>
      <c r="LQ44" s="30">
        <f>ENERGY_PRICING!LS$20*(1+INDEX(DA_LMP_Basis!$C$23:$AF$35,MATCH(LMP_BY_NODE!LQ$1,DA_LMP_Basis!$C$23:$C$35,0),MATCH(LMP_BY_NODE!$A44,DA_LMP_Basis!$C$23:$AF$23,0)))</f>
        <v>118.9332332757412</v>
      </c>
      <c r="LR44" s="30">
        <f>ENERGY_PRICING!LT$20*(1+INDEX(DA_LMP_Basis!$C$23:$AF$35,MATCH(LMP_BY_NODE!LR$1,DA_LMP_Basis!$C$23:$C$35,0),MATCH(LMP_BY_NODE!$A44,DA_LMP_Basis!$C$23:$AF$23,0)))</f>
        <v>94.741025239224697</v>
      </c>
      <c r="LS44" s="30">
        <f>ENERGY_PRICING!LU$20*(1+INDEX(DA_LMP_Basis!$C$23:$AF$35,MATCH(LMP_BY_NODE!LS$1,DA_LMP_Basis!$C$23:$C$35,0),MATCH(LMP_BY_NODE!$A44,DA_LMP_Basis!$C$23:$AF$23,0)))</f>
        <v>67.557570925075311</v>
      </c>
      <c r="LT44" s="30">
        <f>ENERGY_PRICING!LV$20*(1+INDEX(DA_LMP_Basis!$C$23:$AF$35,MATCH(LMP_BY_NODE!LT$1,DA_LMP_Basis!$C$23:$C$35,0),MATCH(LMP_BY_NODE!$A44,DA_LMP_Basis!$C$23:$AF$23,0)))</f>
        <v>70.948174890542063</v>
      </c>
      <c r="LU44" s="30">
        <f>ENERGY_PRICING!LW$20*(1+INDEX(DA_LMP_Basis!$C$23:$AF$35,MATCH(LMP_BY_NODE!LU$1,DA_LMP_Basis!$C$23:$C$35,0),MATCH(LMP_BY_NODE!$A44,DA_LMP_Basis!$C$23:$AF$23,0)))</f>
        <v>92.454413383607914</v>
      </c>
      <c r="LV44" s="30">
        <f>ENERGY_PRICING!LX$20*(1+INDEX(DA_LMP_Basis!$C$23:$AF$35,MATCH(LMP_BY_NODE!LV$1,DA_LMP_Basis!$C$23:$C$35,0),MATCH(LMP_BY_NODE!$A44,DA_LMP_Basis!$C$23:$AF$23,0)))</f>
        <v>92.970887878113089</v>
      </c>
      <c r="LW44" s="30">
        <f>ENERGY_PRICING!LY$20*(1+INDEX(DA_LMP_Basis!$C$23:$AF$35,MATCH(LMP_BY_NODE!LW$1,DA_LMP_Basis!$C$23:$C$35,0),MATCH(LMP_BY_NODE!$A44,DA_LMP_Basis!$C$23:$AF$23,0)))</f>
        <v>68.314945397075135</v>
      </c>
      <c r="LX44" s="30">
        <f>ENERGY_PRICING!LZ$20*(1+INDEX(DA_LMP_Basis!$C$23:$AF$35,MATCH(LMP_BY_NODE!LX$1,DA_LMP_Basis!$C$23:$C$35,0),MATCH(LMP_BY_NODE!$A44,DA_LMP_Basis!$C$23:$AF$23,0)))</f>
        <v>67.966973589542164</v>
      </c>
      <c r="LY44" s="30">
        <f>ENERGY_PRICING!MA$20*(1+INDEX(DA_LMP_Basis!$C$23:$AF$35,MATCH(LMP_BY_NODE!LY$1,DA_LMP_Basis!$C$23:$C$35,0),MATCH(LMP_BY_NODE!$A44,DA_LMP_Basis!$C$23:$AF$23,0)))</f>
        <v>78.878871259950358</v>
      </c>
      <c r="LZ44" s="30">
        <f>ENERGY_PRICING!MB$20*(1+INDEX(DA_LMP_Basis!$C$23:$AF$35,MATCH(LMP_BY_NODE!LZ$1,DA_LMP_Basis!$C$23:$C$35,0),MATCH(LMP_BY_NODE!$A44,DA_LMP_Basis!$C$23:$AF$23,0)))</f>
        <v>121.26108807450539</v>
      </c>
      <c r="MA44" s="30">
        <f>ENERGY_PRICING!MC$20*(1+INDEX(DA_LMP_Basis!$C$23:$AF$35,MATCH(LMP_BY_NODE!MA$1,DA_LMP_Basis!$C$23:$C$35,0),MATCH(LMP_BY_NODE!$A44,DA_LMP_Basis!$C$23:$AF$23,0)))</f>
        <v>212.37018635405565</v>
      </c>
      <c r="MB44" s="30">
        <f>ENERGY_PRICING!MD$20*(1+INDEX(DA_LMP_Basis!$C$23:$AF$35,MATCH(LMP_BY_NODE!MB$1,DA_LMP_Basis!$C$23:$C$35,0),MATCH(LMP_BY_NODE!$A44,DA_LMP_Basis!$C$23:$AF$23,0)))</f>
        <v>185.61742303543494</v>
      </c>
      <c r="MC44" s="30">
        <f>ENERGY_PRICING!ME$20*(1+INDEX(DA_LMP_Basis!$C$23:$AF$35,MATCH(LMP_BY_NODE!MC$1,DA_LMP_Basis!$C$23:$C$35,0),MATCH(LMP_BY_NODE!$A44,DA_LMP_Basis!$C$23:$AF$23,0)))</f>
        <v>121.36410168409145</v>
      </c>
      <c r="MD44" s="30">
        <f>ENERGY_PRICING!MF$20*(1+INDEX(DA_LMP_Basis!$C$23:$AF$35,MATCH(LMP_BY_NODE!MD$1,DA_LMP_Basis!$C$23:$C$35,0),MATCH(LMP_BY_NODE!$A44,DA_LMP_Basis!$C$23:$AF$23,0)))</f>
        <v>98.478014825029547</v>
      </c>
      <c r="ME44" s="30">
        <f>ENERGY_PRICING!MG$20*(1+INDEX(DA_LMP_Basis!$C$23:$AF$35,MATCH(LMP_BY_NODE!ME$1,DA_LMP_Basis!$C$23:$C$35,0),MATCH(LMP_BY_NODE!$A44,DA_LMP_Basis!$C$23:$AF$23,0)))</f>
        <v>70.356400701852039</v>
      </c>
      <c r="MF44" s="30">
        <f>ENERGY_PRICING!MH$20*(1+INDEX(DA_LMP_Basis!$C$23:$AF$35,MATCH(LMP_BY_NODE!MF$1,DA_LMP_Basis!$C$23:$C$35,0),MATCH(LMP_BY_NODE!$A44,DA_LMP_Basis!$C$23:$AF$23,0)))</f>
        <v>73.971414807178249</v>
      </c>
      <c r="MG44" s="30">
        <f>ENERGY_PRICING!MI$20*(1+INDEX(DA_LMP_Basis!$C$23:$AF$35,MATCH(LMP_BY_NODE!MG$1,DA_LMP_Basis!$C$23:$C$35,0),MATCH(LMP_BY_NODE!$A44,DA_LMP_Basis!$C$23:$AF$23,0)))</f>
        <v>96.383822590517767</v>
      </c>
      <c r="MH44" s="30">
        <f>ENERGY_PRICING!MJ$20*(1+INDEX(DA_LMP_Basis!$C$23:$AF$35,MATCH(LMP_BY_NODE!MH$1,DA_LMP_Basis!$C$23:$C$35,0),MATCH(LMP_BY_NODE!$A44,DA_LMP_Basis!$C$23:$AF$23,0)))</f>
        <v>96.922247790885095</v>
      </c>
      <c r="MI44" s="30">
        <f>ENERGY_PRICING!MK$20*(1+INDEX(DA_LMP_Basis!$C$23:$AF$35,MATCH(LMP_BY_NODE!MI$1,DA_LMP_Basis!$C$23:$C$35,0),MATCH(LMP_BY_NODE!$A44,DA_LMP_Basis!$C$23:$AF$23,0)))</f>
        <v>70.989802658343137</v>
      </c>
      <c r="MJ44" s="30">
        <f>ENERGY_PRICING!ML$20*(1+INDEX(DA_LMP_Basis!$C$23:$AF$35,MATCH(LMP_BY_NODE!MJ$1,DA_LMP_Basis!$C$23:$C$35,0),MATCH(LMP_BY_NODE!$A44,DA_LMP_Basis!$C$23:$AF$23,0)))</f>
        <v>70.628206088165825</v>
      </c>
      <c r="MK44" s="30">
        <f>ENERGY_PRICING!MM$20*(1+INDEX(DA_LMP_Basis!$C$23:$AF$35,MATCH(LMP_BY_NODE!MK$1,DA_LMP_Basis!$C$23:$C$35,0),MATCH(LMP_BY_NODE!$A44,DA_LMP_Basis!$C$23:$AF$23,0)))</f>
        <v>80.340397545523075</v>
      </c>
      <c r="ML44" s="30">
        <f>ENERGY_PRICING!MN$20*(1+INDEX(DA_LMP_Basis!$C$23:$AF$35,MATCH(LMP_BY_NODE!ML$1,DA_LMP_Basis!$C$23:$C$35,0),MATCH(LMP_BY_NODE!$A44,DA_LMP_Basis!$C$23:$AF$23,0)))</f>
        <v>123.31548855438155</v>
      </c>
      <c r="MM44" s="30">
        <f>ENERGY_PRICING!MO$20*(1+INDEX(DA_LMP_Basis!$C$23:$AF$35,MATCH(LMP_BY_NODE!MM$1,DA_LMP_Basis!$C$23:$C$35,0),MATCH(LMP_BY_NODE!$A44,DA_LMP_Basis!$C$23:$AF$23,0)))</f>
        <v>213.97269268665815</v>
      </c>
      <c r="MN44" s="30">
        <f>ENERGY_PRICING!MP$20*(1+INDEX(DA_LMP_Basis!$C$23:$AF$35,MATCH(LMP_BY_NODE!MN$1,DA_LMP_Basis!$C$23:$C$35,0),MATCH(LMP_BY_NODE!$A44,DA_LMP_Basis!$C$23:$AF$23,0)))</f>
        <v>187.0455861551645</v>
      </c>
      <c r="MO44" s="30">
        <f>ENERGY_PRICING!MQ$20*(1+INDEX(DA_LMP_Basis!$C$23:$AF$35,MATCH(LMP_BY_NODE!MO$1,DA_LMP_Basis!$C$23:$C$35,0),MATCH(LMP_BY_NODE!$A44,DA_LMP_Basis!$C$23:$AF$23,0)))</f>
        <v>123.05393257340492</v>
      </c>
      <c r="MP44" s="30">
        <f>ENERGY_PRICING!MR$20*(1+INDEX(DA_LMP_Basis!$C$23:$AF$35,MATCH(LMP_BY_NODE!MP$1,DA_LMP_Basis!$C$23:$C$35,0),MATCH(LMP_BY_NODE!$A44,DA_LMP_Basis!$C$23:$AF$23,0)))</f>
        <v>101.07580268283523</v>
      </c>
      <c r="MQ44" s="30">
        <f>ENERGY_PRICING!MS$20*(1+INDEX(DA_LMP_Basis!$C$23:$AF$35,MATCH(LMP_BY_NODE!MQ$1,DA_LMP_Basis!$C$23:$C$35,0),MATCH(LMP_BY_NODE!$A44,DA_LMP_Basis!$C$23:$AF$23,0)))</f>
        <v>72.302021861138641</v>
      </c>
      <c r="MR44" s="30">
        <f>ENERGY_PRICING!MT$20*(1+INDEX(DA_LMP_Basis!$C$23:$AF$35,MATCH(LMP_BY_NODE!MR$1,DA_LMP_Basis!$C$23:$C$35,0),MATCH(LMP_BY_NODE!$A44,DA_LMP_Basis!$C$23:$AF$23,0)))</f>
        <v>76.073035849019973</v>
      </c>
      <c r="MS44" s="30">
        <f>ENERGY_PRICING!MU$20*(1+INDEX(DA_LMP_Basis!$C$23:$AF$35,MATCH(LMP_BY_NODE!MS$1,DA_LMP_Basis!$C$23:$C$35,0),MATCH(LMP_BY_NODE!$A44,DA_LMP_Basis!$C$23:$AF$23,0)))</f>
        <v>99.115371954432234</v>
      </c>
      <c r="MT44" s="30">
        <f>ENERGY_PRICING!MV$20*(1+INDEX(DA_LMP_Basis!$C$23:$AF$35,MATCH(LMP_BY_NODE!MT$1,DA_LMP_Basis!$C$23:$C$35,0),MATCH(LMP_BY_NODE!$A44,DA_LMP_Basis!$C$23:$AF$23,0)))</f>
        <v>99.669056302798154</v>
      </c>
      <c r="MU44" s="30">
        <f>ENERGY_PRICING!MW$20*(1+INDEX(DA_LMP_Basis!$C$23:$AF$35,MATCH(LMP_BY_NODE!MU$1,DA_LMP_Basis!$C$23:$C$35,0),MATCH(LMP_BY_NODE!$A44,DA_LMP_Basis!$C$23:$AF$23,0)))</f>
        <v>72.84924367500544</v>
      </c>
      <c r="MV44" s="30">
        <f>ENERGY_PRICING!MX$20*(1+INDEX(DA_LMP_Basis!$C$23:$AF$35,MATCH(LMP_BY_NODE!MV$1,DA_LMP_Basis!$C$23:$C$35,0),MATCH(LMP_BY_NODE!$A44,DA_LMP_Basis!$C$23:$AF$23,0)))</f>
        <v>72.478175779808282</v>
      </c>
      <c r="MW44" s="30">
        <f>ENERGY_PRICING!MY$20*(1+INDEX(DA_LMP_Basis!$C$23:$AF$35,MATCH(LMP_BY_NODE!MW$1,DA_LMP_Basis!$C$23:$C$35,0),MATCH(LMP_BY_NODE!$A44,DA_LMP_Basis!$C$23:$AF$23,0)))</f>
        <v>81.356385187807874</v>
      </c>
      <c r="MX44" s="30">
        <f>ENERGY_PRICING!MZ$20*(1+INDEX(DA_LMP_Basis!$C$23:$AF$35,MATCH(LMP_BY_NODE!MX$1,DA_LMP_Basis!$C$23:$C$35,0),MATCH(LMP_BY_NODE!$A44,DA_LMP_Basis!$C$23:$AF$23,0)))</f>
        <v>124.74361579400913</v>
      </c>
    </row>
    <row r="45" spans="1:362" x14ac:dyDescent="0.25">
      <c r="A45" s="1">
        <v>4447</v>
      </c>
      <c r="B45" s="1" t="s">
        <v>63</v>
      </c>
      <c r="C45" s="30">
        <f>ENERGY_PRICING!E$19*(1+INDEX(DA_LMP_Basis!$C$23:$AF$35,MATCH(LMP_BY_NODE!C$1,DA_LMP_Basis!$C$23:$C$35,0),MATCH(LMP_BY_NODE!$A45,DA_LMP_Basis!$C$23:$AF$23,0)))</f>
        <v>52.537999627277003</v>
      </c>
      <c r="D45" s="30">
        <f>ENERGY_PRICING!F$19*(1+INDEX(DA_LMP_Basis!$C$23:$AF$35,MATCH(LMP_BY_NODE!D$1,DA_LMP_Basis!$C$23:$C$35,0),MATCH(LMP_BY_NODE!$A45,DA_LMP_Basis!$C$23:$AF$23,0)))</f>
        <v>48.516959217007752</v>
      </c>
      <c r="E45" s="30">
        <f>ENERGY_PRICING!G$19*(1+INDEX(DA_LMP_Basis!$C$23:$AF$35,MATCH(LMP_BY_NODE!E$1,DA_LMP_Basis!$C$23:$C$35,0),MATCH(LMP_BY_NODE!$A45,DA_LMP_Basis!$C$23:$AF$23,0)))</f>
        <v>35.882488547644826</v>
      </c>
      <c r="F45" s="30">
        <f>ENERGY_PRICING!H$19*(1+INDEX(DA_LMP_Basis!$C$23:$AF$35,MATCH(LMP_BY_NODE!F$1,DA_LMP_Basis!$C$23:$C$35,0),MATCH(LMP_BY_NODE!$A45,DA_LMP_Basis!$C$23:$AF$23,0)))</f>
        <v>40.222627535510959</v>
      </c>
      <c r="G45" s="30">
        <f>ENERGY_PRICING!I$19*(1+INDEX(DA_LMP_Basis!$C$23:$AF$35,MATCH(LMP_BY_NODE!G$1,DA_LMP_Basis!$C$23:$C$35,0),MATCH(LMP_BY_NODE!$A45,DA_LMP_Basis!$C$23:$AF$23,0)))</f>
        <v>24.550936063089345</v>
      </c>
      <c r="H45" s="30">
        <f>ENERGY_PRICING!J$19*(1+INDEX(DA_LMP_Basis!$C$23:$AF$35,MATCH(LMP_BY_NODE!H$1,DA_LMP_Basis!$C$23:$C$35,0),MATCH(LMP_BY_NODE!$A45,DA_LMP_Basis!$C$23:$AF$23,0)))</f>
        <v>28.516985025370928</v>
      </c>
      <c r="I45" s="30">
        <f>ENERGY_PRICING!K$19*(1+INDEX(DA_LMP_Basis!$C$23:$AF$35,MATCH(LMP_BY_NODE!I$1,DA_LMP_Basis!$C$23:$C$35,0),MATCH(LMP_BY_NODE!$A45,DA_LMP_Basis!$C$23:$AF$23,0)))</f>
        <v>42.624248243956181</v>
      </c>
      <c r="J45" s="30">
        <f>ENERGY_PRICING!L$19*(1+INDEX(DA_LMP_Basis!$C$23:$AF$35,MATCH(LMP_BY_NODE!J$1,DA_LMP_Basis!$C$23:$C$35,0),MATCH(LMP_BY_NODE!$A45,DA_LMP_Basis!$C$23:$AF$23,0)))</f>
        <v>50.504430236010641</v>
      </c>
      <c r="K45" s="30">
        <f>ENERGY_PRICING!M$19*(1+INDEX(DA_LMP_Basis!$C$23:$AF$35,MATCH(LMP_BY_NODE!K$1,DA_LMP_Basis!$C$23:$C$35,0),MATCH(LMP_BY_NODE!$A45,DA_LMP_Basis!$C$23:$AF$23,0)))</f>
        <v>44.881721738846622</v>
      </c>
      <c r="L45" s="30">
        <f>ENERGY_PRICING!N$19*(1+INDEX(DA_LMP_Basis!$C$23:$AF$35,MATCH(LMP_BY_NODE!L$1,DA_LMP_Basis!$C$23:$C$35,0),MATCH(LMP_BY_NODE!$A45,DA_LMP_Basis!$C$23:$AF$23,0)))</f>
        <v>53.883278804801471</v>
      </c>
      <c r="M45" s="30">
        <f>ENERGY_PRICING!O$19*(1+INDEX(DA_LMP_Basis!$C$23:$AF$35,MATCH(LMP_BY_NODE!M$1,DA_LMP_Basis!$C$23:$C$35,0),MATCH(LMP_BY_NODE!$A45,DA_LMP_Basis!$C$23:$AF$23,0)))</f>
        <v>84.157876374550085</v>
      </c>
      <c r="N45" s="30">
        <f>ENERGY_PRICING!P$19*(1+INDEX(DA_LMP_Basis!$C$23:$AF$35,MATCH(LMP_BY_NODE!N$1,DA_LMP_Basis!$C$23:$C$35,0),MATCH(LMP_BY_NODE!$A45,DA_LMP_Basis!$C$23:$AF$23,0)))</f>
        <v>146.02935894594862</v>
      </c>
      <c r="O45" s="30">
        <f>ENERGY_PRICING!Q$19*(1+INDEX(DA_LMP_Basis!$C$23:$AF$35,MATCH(LMP_BY_NODE!O$1,DA_LMP_Basis!$C$23:$C$35,0),MATCH(LMP_BY_NODE!$A45,DA_LMP_Basis!$C$23:$AF$23,0)))</f>
        <v>149.61400071952971</v>
      </c>
      <c r="P45" s="30">
        <f>ENERGY_PRICING!R$19*(1+INDEX(DA_LMP_Basis!$C$23:$AF$35,MATCH(LMP_BY_NODE!P$1,DA_LMP_Basis!$C$23:$C$35,0),MATCH(LMP_BY_NODE!$A45,DA_LMP_Basis!$C$23:$AF$23,0)))</f>
        <v>116.96470399471492</v>
      </c>
      <c r="Q45" s="30">
        <f>ENERGY_PRICING!S$19*(1+INDEX(DA_LMP_Basis!$C$23:$AF$35,MATCH(LMP_BY_NODE!Q$1,DA_LMP_Basis!$C$23:$C$35,0),MATCH(LMP_BY_NODE!$A45,DA_LMP_Basis!$C$23:$AF$23,0)))</f>
        <v>87.562299097397428</v>
      </c>
      <c r="R45" s="30">
        <f>ENERGY_PRICING!T$19*(1+INDEX(DA_LMP_Basis!$C$23:$AF$35,MATCH(LMP_BY_NODE!R$1,DA_LMP_Basis!$C$23:$C$35,0),MATCH(LMP_BY_NODE!$A45,DA_LMP_Basis!$C$23:$AF$23,0)))</f>
        <v>47.436468343510214</v>
      </c>
      <c r="S45" s="30">
        <f>ENERGY_PRICING!U$19*(1+INDEX(DA_LMP_Basis!$C$23:$AF$35,MATCH(LMP_BY_NODE!S$1,DA_LMP_Basis!$C$23:$C$35,0),MATCH(LMP_BY_NODE!$A45,DA_LMP_Basis!$C$23:$AF$23,0)))</f>
        <v>44.726001720937624</v>
      </c>
      <c r="T45" s="30">
        <f>ENERGY_PRICING!V$19*(1+INDEX(DA_LMP_Basis!$C$23:$AF$35,MATCH(LMP_BY_NODE!T$1,DA_LMP_Basis!$C$23:$C$35,0),MATCH(LMP_BY_NODE!$A45,DA_LMP_Basis!$C$23:$AF$23,0)))</f>
        <v>51.914309987462175</v>
      </c>
      <c r="U45" s="30">
        <f>ENERGY_PRICING!W$19*(1+INDEX(DA_LMP_Basis!$C$23:$AF$35,MATCH(LMP_BY_NODE!U$1,DA_LMP_Basis!$C$23:$C$35,0),MATCH(LMP_BY_NODE!$A45,DA_LMP_Basis!$C$23:$AF$23,0)))</f>
        <v>131.22990154780501</v>
      </c>
      <c r="V45" s="30">
        <f>ENERGY_PRICING!X$19*(1+INDEX(DA_LMP_Basis!$C$23:$AF$35,MATCH(LMP_BY_NODE!V$1,DA_LMP_Basis!$C$23:$C$35,0),MATCH(LMP_BY_NODE!$A45,DA_LMP_Basis!$C$23:$AF$23,0)))</f>
        <v>90.446986557846913</v>
      </c>
      <c r="W45" s="30">
        <f>ENERGY_PRICING!Y$19*(1+INDEX(DA_LMP_Basis!$C$23:$AF$35,MATCH(LMP_BY_NODE!W$1,DA_LMP_Basis!$C$23:$C$35,0),MATCH(LMP_BY_NODE!$A45,DA_LMP_Basis!$C$23:$AF$23,0)))</f>
        <v>94.471984170753913</v>
      </c>
      <c r="X45" s="30">
        <f>ENERGY_PRICING!Z$19*(1+INDEX(DA_LMP_Basis!$C$23:$AF$35,MATCH(LMP_BY_NODE!X$1,DA_LMP_Basis!$C$23:$C$35,0),MATCH(LMP_BY_NODE!$A45,DA_LMP_Basis!$C$23:$AF$23,0)))</f>
        <v>83.180761757839477</v>
      </c>
      <c r="Y45" s="30">
        <f>ENERGY_PRICING!AA$19*(1+INDEX(DA_LMP_Basis!$C$23:$AF$35,MATCH(LMP_BY_NODE!Y$1,DA_LMP_Basis!$C$23:$C$35,0),MATCH(LMP_BY_NODE!$A45,DA_LMP_Basis!$C$23:$AF$23,0)))</f>
        <v>139.54847141137748</v>
      </c>
      <c r="Z45" s="30">
        <f>ENERGY_PRICING!AB$19*(1+INDEX(DA_LMP_Basis!$C$23:$AF$35,MATCH(LMP_BY_NODE!Z$1,DA_LMP_Basis!$C$23:$C$35,0),MATCH(LMP_BY_NODE!$A45,DA_LMP_Basis!$C$23:$AF$23,0)))</f>
        <v>237.41434515533419</v>
      </c>
      <c r="AA45" s="30">
        <f>ENERGY_PRICING!AC$19*(1+INDEX(DA_LMP_Basis!$C$23:$AF$35,MATCH(LMP_BY_NODE!AA$1,DA_LMP_Basis!$C$23:$C$35,0),MATCH(LMP_BY_NODE!$A45,DA_LMP_Basis!$C$23:$AF$23,0)))</f>
        <v>297.03696880396512</v>
      </c>
      <c r="AB45" s="30">
        <f>ENERGY_PRICING!AD$19*(1+INDEX(DA_LMP_Basis!$C$23:$AF$35,MATCH(LMP_BY_NODE!AB$1,DA_LMP_Basis!$C$23:$C$35,0),MATCH(LMP_BY_NODE!$A45,DA_LMP_Basis!$C$23:$AF$23,0)))</f>
        <v>297.05135991191105</v>
      </c>
      <c r="AC45" s="30">
        <f>ENERGY_PRICING!AE$19*(1+INDEX(DA_LMP_Basis!$C$23:$AF$35,MATCH(LMP_BY_NODE!AC$1,DA_LMP_Basis!$C$23:$C$35,0),MATCH(LMP_BY_NODE!$A45,DA_LMP_Basis!$C$23:$AF$23,0)))</f>
        <v>144.5737058228614</v>
      </c>
      <c r="AD45" s="30">
        <f>ENERGY_PRICING!AF$19*(1+INDEX(DA_LMP_Basis!$C$23:$AF$35,MATCH(LMP_BY_NODE!AD$1,DA_LMP_Basis!$C$23:$C$35,0),MATCH(LMP_BY_NODE!$A45,DA_LMP_Basis!$C$23:$AF$23,0)))</f>
        <v>73.714158660527673</v>
      </c>
      <c r="AE45" s="30">
        <f>ENERGY_PRICING!AG$19*(1+INDEX(DA_LMP_Basis!$C$23:$AF$35,MATCH(LMP_BY_NODE!AE$1,DA_LMP_Basis!$C$23:$C$35,0),MATCH(LMP_BY_NODE!$A45,DA_LMP_Basis!$C$23:$AF$23,0)))</f>
        <v>57.298952170382456</v>
      </c>
      <c r="AF45" s="30">
        <f>ENERGY_PRICING!AH$19*(1+INDEX(DA_LMP_Basis!$C$23:$AF$35,MATCH(LMP_BY_NODE!AF$1,DA_LMP_Basis!$C$23:$C$35,0),MATCH(LMP_BY_NODE!$A45,DA_LMP_Basis!$C$23:$AF$23,0)))</f>
        <v>63.307945992775018</v>
      </c>
      <c r="AG45" s="30">
        <f>ENERGY_PRICING!AI$19*(1+INDEX(DA_LMP_Basis!$C$23:$AF$35,MATCH(LMP_BY_NODE!AG$1,DA_LMP_Basis!$C$23:$C$35,0),MATCH(LMP_BY_NODE!$A45,DA_LMP_Basis!$C$23:$AF$23,0)))</f>
        <v>77.781814258440974</v>
      </c>
      <c r="AH45" s="30">
        <f>ENERGY_PRICING!AJ$19*(1+INDEX(DA_LMP_Basis!$C$23:$AF$35,MATCH(LMP_BY_NODE!AH$1,DA_LMP_Basis!$C$23:$C$35,0),MATCH(LMP_BY_NODE!$A45,DA_LMP_Basis!$C$23:$AF$23,0)))</f>
        <v>77.963924636187073</v>
      </c>
      <c r="AI45" s="30">
        <f>ENERGY_PRICING!AK$19*(1+INDEX(DA_LMP_Basis!$C$23:$AF$35,MATCH(LMP_BY_NODE!AI$1,DA_LMP_Basis!$C$23:$C$35,0),MATCH(LMP_BY_NODE!$A45,DA_LMP_Basis!$C$23:$AF$23,0)))</f>
        <v>57.057082423320978</v>
      </c>
      <c r="AJ45" s="30">
        <f>ENERGY_PRICING!AL$19*(1+INDEX(DA_LMP_Basis!$C$23:$AF$35,MATCH(LMP_BY_NODE!AJ$1,DA_LMP_Basis!$C$23:$C$35,0),MATCH(LMP_BY_NODE!$A45,DA_LMP_Basis!$C$23:$AF$23,0)))</f>
        <v>53.864089602947907</v>
      </c>
      <c r="AK45" s="30">
        <f>ENERGY_PRICING!AM$19*(1+INDEX(DA_LMP_Basis!$C$23:$AF$35,MATCH(LMP_BY_NODE!AK$1,DA_LMP_Basis!$C$23:$C$35,0),MATCH(LMP_BY_NODE!$A45,DA_LMP_Basis!$C$23:$AF$23,0)))</f>
        <v>99.761562901353159</v>
      </c>
      <c r="AL45" s="30">
        <f>ENERGY_PRICING!AN$19*(1+INDEX(DA_LMP_Basis!$C$23:$AF$35,MATCH(LMP_BY_NODE!AL$1,DA_LMP_Basis!$C$23:$C$35,0),MATCH(LMP_BY_NODE!$A45,DA_LMP_Basis!$C$23:$AF$23,0)))</f>
        <v>165.33724666109245</v>
      </c>
      <c r="AM45" s="30">
        <f>ENERGY_PRICING!AO$19*(1+INDEX(DA_LMP_Basis!$C$23:$AF$35,MATCH(LMP_BY_NODE!AM$1,DA_LMP_Basis!$C$23:$C$35,0),MATCH(LMP_BY_NODE!$A45,DA_LMP_Basis!$C$23:$AF$23,0)))</f>
        <v>210.52626742898175</v>
      </c>
      <c r="AN45" s="30">
        <f>ENERGY_PRICING!AP$19*(1+INDEX(DA_LMP_Basis!$C$23:$AF$35,MATCH(LMP_BY_NODE!AN$1,DA_LMP_Basis!$C$23:$C$35,0),MATCH(LMP_BY_NODE!$A45,DA_LMP_Basis!$C$23:$AF$23,0)))</f>
        <v>187.35812593183584</v>
      </c>
      <c r="AO45" s="30">
        <f>ENERGY_PRICING!AQ$19*(1+INDEX(DA_LMP_Basis!$C$23:$AF$35,MATCH(LMP_BY_NODE!AO$1,DA_LMP_Basis!$C$23:$C$35,0),MATCH(LMP_BY_NODE!$A45,DA_LMP_Basis!$C$23:$AF$23,0)))</f>
        <v>99.297452584677501</v>
      </c>
      <c r="AP45" s="30">
        <f>ENERGY_PRICING!AR$19*(1+INDEX(DA_LMP_Basis!$C$23:$AF$35,MATCH(LMP_BY_NODE!AP$1,DA_LMP_Basis!$C$23:$C$35,0),MATCH(LMP_BY_NODE!$A45,DA_LMP_Basis!$C$23:$AF$23,0)))</f>
        <v>62.957156142538899</v>
      </c>
      <c r="AQ45" s="30">
        <f>ENERGY_PRICING!AS$19*(1+INDEX(DA_LMP_Basis!$C$23:$AF$35,MATCH(LMP_BY_NODE!AQ$1,DA_LMP_Basis!$C$23:$C$35,0),MATCH(LMP_BY_NODE!$A45,DA_LMP_Basis!$C$23:$AF$23,0)))</f>
        <v>49.055810332439314</v>
      </c>
      <c r="AR45" s="30">
        <f>ENERGY_PRICING!AT$19*(1+INDEX(DA_LMP_Basis!$C$23:$AF$35,MATCH(LMP_BY_NODE!AR$1,DA_LMP_Basis!$C$23:$C$35,0),MATCH(LMP_BY_NODE!$A45,DA_LMP_Basis!$C$23:$AF$23,0)))</f>
        <v>53.588965148348052</v>
      </c>
      <c r="AS45" s="30">
        <f>ENERGY_PRICING!AU$19*(1+INDEX(DA_LMP_Basis!$C$23:$AF$35,MATCH(LMP_BY_NODE!AS$1,DA_LMP_Basis!$C$23:$C$35,0),MATCH(LMP_BY_NODE!$A45,DA_LMP_Basis!$C$23:$AF$23,0)))</f>
        <v>70.345048888841873</v>
      </c>
      <c r="AT45" s="30">
        <f>ENERGY_PRICING!AV$19*(1+INDEX(DA_LMP_Basis!$C$23:$AF$35,MATCH(LMP_BY_NODE!AT$1,DA_LMP_Basis!$C$23:$C$35,0),MATCH(LMP_BY_NODE!$A45,DA_LMP_Basis!$C$23:$AF$23,0)))</f>
        <v>70.509747585418282</v>
      </c>
      <c r="AU45" s="30">
        <f>ENERGY_PRICING!AW$19*(1+INDEX(DA_LMP_Basis!$C$23:$AF$35,MATCH(LMP_BY_NODE!AU$1,DA_LMP_Basis!$C$23:$C$35,0),MATCH(LMP_BY_NODE!$A45,DA_LMP_Basis!$C$23:$AF$23,0)))</f>
        <v>47.269047363253357</v>
      </c>
      <c r="AV45" s="30">
        <f>ENERGY_PRICING!AX$19*(1+INDEX(DA_LMP_Basis!$C$23:$AF$35,MATCH(LMP_BY_NODE!AV$1,DA_LMP_Basis!$C$23:$C$35,0),MATCH(LMP_BY_NODE!$A45,DA_LMP_Basis!$C$23:$AF$23,0)))</f>
        <v>45.593543604062781</v>
      </c>
      <c r="AW45" s="30">
        <f>ENERGY_PRICING!AY$19*(1+INDEX(DA_LMP_Basis!$C$23:$AF$35,MATCH(LMP_BY_NODE!AW$1,DA_LMP_Basis!$C$23:$C$35,0),MATCH(LMP_BY_NODE!$A45,DA_LMP_Basis!$C$23:$AF$23,0)))</f>
        <v>74.552901353541642</v>
      </c>
      <c r="AX45" s="30">
        <f>ENERGY_PRICING!AZ$19*(1+INDEX(DA_LMP_Basis!$C$23:$AF$35,MATCH(LMP_BY_NODE!AX$1,DA_LMP_Basis!$C$23:$C$35,0),MATCH(LMP_BY_NODE!$A45,DA_LMP_Basis!$C$23:$AF$23,0)))</f>
        <v>114.0708570680014</v>
      </c>
      <c r="AY45" s="30">
        <f>ENERGY_PRICING!BA$19*(1+INDEX(DA_LMP_Basis!$C$23:$AF$35,MATCH(LMP_BY_NODE!AY$1,DA_LMP_Basis!$C$23:$C$35,0),MATCH(LMP_BY_NODE!$A45,DA_LMP_Basis!$C$23:$AF$23,0)))</f>
        <v>206.82005434189952</v>
      </c>
      <c r="AZ45" s="30">
        <f>ENERGY_PRICING!BB$19*(1+INDEX(DA_LMP_Basis!$C$23:$AF$35,MATCH(LMP_BY_NODE!AZ$1,DA_LMP_Basis!$C$23:$C$35,0),MATCH(LMP_BY_NODE!$A45,DA_LMP_Basis!$C$23:$AF$23,0)))</f>
        <v>184.05977676724046</v>
      </c>
      <c r="BA45" s="30">
        <f>ENERGY_PRICING!BC$19*(1+INDEX(DA_LMP_Basis!$C$23:$AF$35,MATCH(LMP_BY_NODE!BA$1,DA_LMP_Basis!$C$23:$C$35,0),MATCH(LMP_BY_NODE!$A45,DA_LMP_Basis!$C$23:$AF$23,0)))</f>
        <v>95.487916908419137</v>
      </c>
      <c r="BB45" s="30">
        <f>ENERGY_PRICING!BD$19*(1+INDEX(DA_LMP_Basis!$C$23:$AF$35,MATCH(LMP_BY_NODE!BB$1,DA_LMP_Basis!$C$23:$C$35,0),MATCH(LMP_BY_NODE!$A45,DA_LMP_Basis!$C$23:$AF$23,0)))</f>
        <v>57.177056279465276</v>
      </c>
      <c r="BC45" s="30">
        <f>ENERGY_PRICING!BE$19*(1+INDEX(DA_LMP_Basis!$C$23:$AF$35,MATCH(LMP_BY_NODE!BC$1,DA_LMP_Basis!$C$23:$C$35,0),MATCH(LMP_BY_NODE!$A45,DA_LMP_Basis!$C$23:$AF$23,0)))</f>
        <v>44.551993769576633</v>
      </c>
      <c r="BD45" s="30">
        <f>ENERGY_PRICING!BF$19*(1+INDEX(DA_LMP_Basis!$C$23:$AF$35,MATCH(LMP_BY_NODE!BD$1,DA_LMP_Basis!$C$23:$C$35,0),MATCH(LMP_BY_NODE!$A45,DA_LMP_Basis!$C$23:$AF$23,0)))</f>
        <v>48.668959400074868</v>
      </c>
      <c r="BE45" s="30">
        <f>ENERGY_PRICING!BG$19*(1+INDEX(DA_LMP_Basis!$C$23:$AF$35,MATCH(LMP_BY_NODE!BE$1,DA_LMP_Basis!$C$23:$C$35,0),MATCH(LMP_BY_NODE!$A45,DA_LMP_Basis!$C$23:$AF$23,0)))</f>
        <v>63.886666198719546</v>
      </c>
      <c r="BF45" s="30">
        <f>ENERGY_PRICING!BH$19*(1+INDEX(DA_LMP_Basis!$C$23:$AF$35,MATCH(LMP_BY_NODE!BF$1,DA_LMP_Basis!$C$23:$C$35,0),MATCH(LMP_BY_NODE!$A45,DA_LMP_Basis!$C$23:$AF$23,0)))</f>
        <v>64.036243899179581</v>
      </c>
      <c r="BG45" s="30">
        <f>ENERGY_PRICING!BI$19*(1+INDEX(DA_LMP_Basis!$C$23:$AF$35,MATCH(LMP_BY_NODE!BG$1,DA_LMP_Basis!$C$23:$C$35,0),MATCH(LMP_BY_NODE!$A45,DA_LMP_Basis!$C$23:$AF$23,0)))</f>
        <v>42.929273603883182</v>
      </c>
      <c r="BH45" s="30">
        <f>ENERGY_PRICING!BJ$19*(1+INDEX(DA_LMP_Basis!$C$23:$AF$35,MATCH(LMP_BY_NODE!BH$1,DA_LMP_Basis!$C$23:$C$35,0),MATCH(LMP_BY_NODE!$A45,DA_LMP_Basis!$C$23:$AF$23,0)))</f>
        <v>41.407597934181751</v>
      </c>
      <c r="BI45" s="30">
        <f>ENERGY_PRICING!BK$19*(1+INDEX(DA_LMP_Basis!$C$23:$AF$35,MATCH(LMP_BY_NODE!BI$1,DA_LMP_Basis!$C$23:$C$35,0),MATCH(LMP_BY_NODE!$A45,DA_LMP_Basis!$C$23:$AF$23,0)))</f>
        <v>72.248531736087457</v>
      </c>
      <c r="BJ45" s="30">
        <f>ENERGY_PRICING!BL$19*(1+INDEX(DA_LMP_Basis!$C$23:$AF$35,MATCH(LMP_BY_NODE!BJ$1,DA_LMP_Basis!$C$23:$C$35,0),MATCH(LMP_BY_NODE!$A45,DA_LMP_Basis!$C$23:$AF$23,0)))</f>
        <v>110.75952391344461</v>
      </c>
      <c r="BK45" s="30">
        <f>ENERGY_PRICING!BM$19*(1+INDEX(DA_LMP_Basis!$C$23:$AF$35,MATCH(LMP_BY_NODE!BK$1,DA_LMP_Basis!$C$23:$C$35,0),MATCH(LMP_BY_NODE!$A45,DA_LMP_Basis!$C$23:$AF$23,0)))</f>
        <v>205.69179186604879</v>
      </c>
      <c r="BL45" s="30">
        <f>ENERGY_PRICING!BN$19*(1+INDEX(DA_LMP_Basis!$C$23:$AF$35,MATCH(LMP_BY_NODE!BL$1,DA_LMP_Basis!$C$23:$C$35,0),MATCH(LMP_BY_NODE!$A45,DA_LMP_Basis!$C$23:$AF$23,0)))</f>
        <v>183.05567810717218</v>
      </c>
      <c r="BM45" s="30">
        <f>ENERGY_PRICING!BO$19*(1+INDEX(DA_LMP_Basis!$C$23:$AF$35,MATCH(LMP_BY_NODE!BM$1,DA_LMP_Basis!$C$23:$C$35,0),MATCH(LMP_BY_NODE!$A45,DA_LMP_Basis!$C$23:$AF$23,0)))</f>
        <v>94.328200493591822</v>
      </c>
      <c r="BN45" s="30">
        <f>ENERGY_PRICING!BP$19*(1+INDEX(DA_LMP_Basis!$C$23:$AF$35,MATCH(LMP_BY_NODE!BN$1,DA_LMP_Basis!$C$23:$C$35,0),MATCH(LMP_BY_NODE!$A45,DA_LMP_Basis!$C$23:$AF$23,0)))</f>
        <v>55.417451629396339</v>
      </c>
      <c r="BO45" s="30">
        <f>ENERGY_PRICING!BQ$19*(1+INDEX(DA_LMP_Basis!$C$23:$AF$35,MATCH(LMP_BY_NODE!BO$1,DA_LMP_Basis!$C$23:$C$35,0),MATCH(LMP_BY_NODE!$A45,DA_LMP_Basis!$C$23:$AF$23,0)))</f>
        <v>43.180921166194928</v>
      </c>
      <c r="BP45" s="30">
        <f>ENERGY_PRICING!BR$19*(1+INDEX(DA_LMP_Basis!$C$23:$AF$35,MATCH(LMP_BY_NODE!BP$1,DA_LMP_Basis!$C$23:$C$35,0),MATCH(LMP_BY_NODE!$A45,DA_LMP_Basis!$C$23:$AF$23,0)))</f>
        <v>47.171188565986931</v>
      </c>
      <c r="BQ45" s="30">
        <f>ENERGY_PRICING!BS$19*(1+INDEX(DA_LMP_Basis!$C$23:$AF$35,MATCH(LMP_BY_NODE!BQ$1,DA_LMP_Basis!$C$23:$C$35,0),MATCH(LMP_BY_NODE!$A45,DA_LMP_Basis!$C$23:$AF$23,0)))</f>
        <v>61.920575563146862</v>
      </c>
      <c r="BR45" s="30">
        <f>ENERGY_PRICING!BT$19*(1+INDEX(DA_LMP_Basis!$C$23:$AF$35,MATCH(LMP_BY_NODE!BR$1,DA_LMP_Basis!$C$23:$C$35,0),MATCH(LMP_BY_NODE!$A45,DA_LMP_Basis!$C$23:$AF$23,0)))</f>
        <v>62.065550060252221</v>
      </c>
      <c r="BS45" s="30">
        <f>ENERGY_PRICING!BU$19*(1+INDEX(DA_LMP_Basis!$C$23:$AF$35,MATCH(LMP_BY_NODE!BS$1,DA_LMP_Basis!$C$23:$C$35,0),MATCH(LMP_BY_NODE!$A45,DA_LMP_Basis!$C$23:$AF$23,0)))</f>
        <v>41.608139667077069</v>
      </c>
      <c r="BT45" s="30">
        <f>ENERGY_PRICING!BV$19*(1+INDEX(DA_LMP_Basis!$C$23:$AF$35,MATCH(LMP_BY_NODE!BT$1,DA_LMP_Basis!$C$23:$C$35,0),MATCH(LMP_BY_NODE!$A45,DA_LMP_Basis!$C$23:$AF$23,0)))</f>
        <v>40.133293053618345</v>
      </c>
      <c r="BU45" s="30">
        <f>ENERGY_PRICING!BW$19*(1+INDEX(DA_LMP_Basis!$C$23:$AF$35,MATCH(LMP_BY_NODE!BU$1,DA_LMP_Basis!$C$23:$C$35,0),MATCH(LMP_BY_NODE!$A45,DA_LMP_Basis!$C$23:$AF$23,0)))</f>
        <v>71.547024912606091</v>
      </c>
      <c r="BV45" s="30">
        <f>ENERGY_PRICING!BX$19*(1+INDEX(DA_LMP_Basis!$C$23:$AF$35,MATCH(LMP_BY_NODE!BV$1,DA_LMP_Basis!$C$23:$C$35,0),MATCH(LMP_BY_NODE!$A45,DA_LMP_Basis!$C$23:$AF$23,0)))</f>
        <v>109.75147260728826</v>
      </c>
      <c r="BW45" s="30">
        <f>ENERGY_PRICING!BY$19*(1+INDEX(DA_LMP_Basis!$C$23:$AF$35,MATCH(LMP_BY_NODE!BW$1,DA_LMP_Basis!$C$23:$C$35,0),MATCH(LMP_BY_NODE!$A45,DA_LMP_Basis!$C$23:$AF$23,0)))</f>
        <v>205.22732163861622</v>
      </c>
      <c r="BX45" s="30">
        <f>ENERGY_PRICING!BZ$19*(1+INDEX(DA_LMP_Basis!$C$23:$AF$35,MATCH(LMP_BY_NODE!BX$1,DA_LMP_Basis!$C$23:$C$35,0),MATCH(LMP_BY_NODE!$A45,DA_LMP_Basis!$C$23:$AF$23,0)))</f>
        <v>182.64232222324549</v>
      </c>
      <c r="BY45" s="30">
        <f>ENERGY_PRICING!CA$19*(1+INDEX(DA_LMP_Basis!$C$23:$AF$35,MATCH(LMP_BY_NODE!BY$1,DA_LMP_Basis!$C$23:$C$35,0),MATCH(LMP_BY_NODE!$A45,DA_LMP_Basis!$C$23:$AF$23,0)))</f>
        <v>93.850781667315673</v>
      </c>
      <c r="BZ45" s="30">
        <f>ENERGY_PRICING!CB$19*(1+INDEX(DA_LMP_Basis!$C$23:$AF$35,MATCH(LMP_BY_NODE!BZ$1,DA_LMP_Basis!$C$23:$C$35,0),MATCH(LMP_BY_NODE!$A45,DA_LMP_Basis!$C$23:$AF$23,0)))</f>
        <v>54.693077656582446</v>
      </c>
      <c r="CA45" s="30">
        <f>ENERGY_PRICING!CC$19*(1+INDEX(DA_LMP_Basis!$C$23:$AF$35,MATCH(LMP_BY_NODE!CA$1,DA_LMP_Basis!$C$23:$C$35,0),MATCH(LMP_BY_NODE!$A45,DA_LMP_Basis!$C$23:$AF$23,0)))</f>
        <v>42.616493634880435</v>
      </c>
      <c r="CB45" s="30">
        <f>ENERGY_PRICING!CD$19*(1+INDEX(DA_LMP_Basis!$C$23:$AF$35,MATCH(LMP_BY_NODE!CB$1,DA_LMP_Basis!$C$23:$C$35,0),MATCH(LMP_BY_NODE!$A45,DA_LMP_Basis!$C$23:$AF$23,0)))</f>
        <v>46.554603352137583</v>
      </c>
      <c r="CC45" s="30">
        <f>ENERGY_PRICING!CE$19*(1+INDEX(DA_LMP_Basis!$C$23:$AF$35,MATCH(LMP_BY_NODE!CC$1,DA_LMP_Basis!$C$23:$C$35,0),MATCH(LMP_BY_NODE!$A45,DA_LMP_Basis!$C$23:$AF$23,0)))</f>
        <v>61.111197794938427</v>
      </c>
      <c r="CD45" s="30">
        <f>ENERGY_PRICING!CF$19*(1+INDEX(DA_LMP_Basis!$C$23:$AF$35,MATCH(LMP_BY_NODE!CD$1,DA_LMP_Basis!$C$23:$C$35,0),MATCH(LMP_BY_NODE!$A45,DA_LMP_Basis!$C$23:$AF$23,0)))</f>
        <v>61.254277297789507</v>
      </c>
      <c r="CE45" s="30">
        <f>ENERGY_PRICING!CG$19*(1+INDEX(DA_LMP_Basis!$C$23:$AF$35,MATCH(LMP_BY_NODE!CE$1,DA_LMP_Basis!$C$23:$C$35,0),MATCH(LMP_BY_NODE!$A45,DA_LMP_Basis!$C$23:$AF$23,0)))</f>
        <v>41.064270316432875</v>
      </c>
      <c r="CF45" s="30">
        <f>ENERGY_PRICING!CH$19*(1+INDEX(DA_LMP_Basis!$C$23:$AF$35,MATCH(LMP_BY_NODE!CF$1,DA_LMP_Basis!$C$23:$C$35,0),MATCH(LMP_BY_NODE!$A45,DA_LMP_Basis!$C$23:$AF$23,0)))</f>
        <v>39.608701754729886</v>
      </c>
      <c r="CG45" s="30">
        <f>ENERGY_PRICING!CI$19*(1+INDEX(DA_LMP_Basis!$C$23:$AF$35,MATCH(LMP_BY_NODE!CG$1,DA_LMP_Basis!$C$23:$C$35,0),MATCH(LMP_BY_NODE!$A45,DA_LMP_Basis!$C$23:$AF$23,0)))</f>
        <v>71.258236584693122</v>
      </c>
      <c r="CH45" s="30">
        <f>ENERGY_PRICING!CJ$19*(1+INDEX(DA_LMP_Basis!$C$23:$AF$35,MATCH(LMP_BY_NODE!CH$1,DA_LMP_Basis!$C$23:$C$35,0),MATCH(LMP_BY_NODE!$A45,DA_LMP_Basis!$C$23:$AF$23,0)))</f>
        <v>109.33648954310273</v>
      </c>
      <c r="CI45" s="30">
        <f>ENERGY_PRICING!CK$19*(1+INDEX(DA_LMP_Basis!$C$23:$AF$35,MATCH(LMP_BY_NODE!CI$1,DA_LMP_Basis!$C$23:$C$35,0),MATCH(LMP_BY_NODE!$A45,DA_LMP_Basis!$C$23:$AF$23,0)))</f>
        <v>206.96786291944855</v>
      </c>
      <c r="CJ45" s="30">
        <f>ENERGY_PRICING!CL$19*(1+INDEX(DA_LMP_Basis!$C$23:$AF$35,MATCH(LMP_BY_NODE!CJ$1,DA_LMP_Basis!$C$23:$C$35,0),MATCH(LMP_BY_NODE!$A45,DA_LMP_Basis!$C$23:$AF$23,0)))</f>
        <v>184.19131920336699</v>
      </c>
      <c r="CK45" s="30">
        <f>ENERGY_PRICING!CM$19*(1+INDEX(DA_LMP_Basis!$C$23:$AF$35,MATCH(LMP_BY_NODE!CK$1,DA_LMP_Basis!$C$23:$C$35,0),MATCH(LMP_BY_NODE!$A45,DA_LMP_Basis!$C$23:$AF$23,0)))</f>
        <v>95.639846124629756</v>
      </c>
      <c r="CL45" s="30">
        <f>ENERGY_PRICING!CN$19*(1+INDEX(DA_LMP_Basis!$C$23:$AF$35,MATCH(LMP_BY_NODE!CL$1,DA_LMP_Basis!$C$23:$C$35,0),MATCH(LMP_BY_NODE!$A45,DA_LMP_Basis!$C$23:$AF$23,0)))</f>
        <v>57.407574147374653</v>
      </c>
      <c r="CM45" s="30">
        <f>ENERGY_PRICING!CO$19*(1+INDEX(DA_LMP_Basis!$C$23:$AF$35,MATCH(LMP_BY_NODE!CM$1,DA_LMP_Basis!$C$23:$C$35,0),MATCH(LMP_BY_NODE!$A45,DA_LMP_Basis!$C$23:$AF$23,0)))</f>
        <v>44.731611806655671</v>
      </c>
      <c r="CN45" s="30">
        <f>ENERGY_PRICING!CP$19*(1+INDEX(DA_LMP_Basis!$C$23:$AF$35,MATCH(LMP_BY_NODE!CN$1,DA_LMP_Basis!$C$23:$C$35,0),MATCH(LMP_BY_NODE!$A45,DA_LMP_Basis!$C$23:$AF$23,0)))</f>
        <v>48.865175600843202</v>
      </c>
      <c r="CO45" s="30">
        <f>ENERGY_PRICING!CQ$19*(1+INDEX(DA_LMP_Basis!$C$23:$AF$35,MATCH(LMP_BY_NODE!CO$1,DA_LMP_Basis!$C$23:$C$35,0),MATCH(LMP_BY_NODE!$A45,DA_LMP_Basis!$C$23:$AF$23,0)))</f>
        <v>64.144234864164389</v>
      </c>
      <c r="CP45" s="30">
        <f>ENERGY_PRICING!CR$19*(1+INDEX(DA_LMP_Basis!$C$23:$AF$35,MATCH(LMP_BY_NODE!CP$1,DA_LMP_Basis!$C$23:$C$35,0),MATCH(LMP_BY_NODE!$A45,DA_LMP_Basis!$C$23:$AF$23,0)))</f>
        <v>64.294415609531612</v>
      </c>
      <c r="CQ45" s="30">
        <f>ENERGY_PRICING!CS$19*(1+INDEX(DA_LMP_Basis!$C$23:$AF$35,MATCH(LMP_BY_NODE!CQ$1,DA_LMP_Basis!$C$23:$C$35,0),MATCH(LMP_BY_NODE!$A45,DA_LMP_Basis!$C$23:$AF$23,0)))</f>
        <v>43.102349401519511</v>
      </c>
      <c r="CR45" s="30">
        <f>ENERGY_PRICING!CT$19*(1+INDEX(DA_LMP_Basis!$C$23:$AF$35,MATCH(LMP_BY_NODE!CR$1,DA_LMP_Basis!$C$23:$C$35,0),MATCH(LMP_BY_NODE!$A45,DA_LMP_Basis!$C$23:$AF$23,0)))</f>
        <v>41.574538868398136</v>
      </c>
      <c r="CS45" s="30">
        <f>ENERGY_PRICING!CU$19*(1+INDEX(DA_LMP_Basis!$C$23:$AF$35,MATCH(LMP_BY_NODE!CS$1,DA_LMP_Basis!$C$23:$C$35,0),MATCH(LMP_BY_NODE!$A45,DA_LMP_Basis!$C$23:$AF$23,0)))</f>
        <v>72.340432980646284</v>
      </c>
      <c r="CT45" s="30">
        <f>ENERGY_PRICING!CV$19*(1+INDEX(DA_LMP_Basis!$C$23:$AF$35,MATCH(LMP_BY_NODE!CT$1,DA_LMP_Basis!$C$23:$C$35,0),MATCH(LMP_BY_NODE!$A45,DA_LMP_Basis!$C$23:$AF$23,0)))</f>
        <v>110.89158416790538</v>
      </c>
      <c r="CU45" s="30">
        <f>ENERGY_PRICING!CW$19*(1+INDEX(DA_LMP_Basis!$C$23:$AF$35,MATCH(LMP_BY_NODE!CU$1,DA_LMP_Basis!$C$23:$C$35,0),MATCH(LMP_BY_NODE!$A45,DA_LMP_Basis!$C$23:$AF$23,0)))</f>
        <v>208.43003068879403</v>
      </c>
      <c r="CV45" s="30">
        <f>ENERGY_PRICING!CX$19*(1+INDEX(DA_LMP_Basis!$C$23:$AF$35,MATCH(LMP_BY_NODE!CV$1,DA_LMP_Basis!$C$23:$C$35,0),MATCH(LMP_BY_NODE!$A45,DA_LMP_Basis!$C$23:$AF$23,0)))</f>
        <v>185.49257731432891</v>
      </c>
      <c r="CW45" s="30">
        <f>ENERGY_PRICING!CY$19*(1+INDEX(DA_LMP_Basis!$C$23:$AF$35,MATCH(LMP_BY_NODE!CW$1,DA_LMP_Basis!$C$23:$C$35,0),MATCH(LMP_BY_NODE!$A45,DA_LMP_Basis!$C$23:$AF$23,0)))</f>
        <v>97.142776515062877</v>
      </c>
      <c r="CX45" s="30">
        <f>ENERGY_PRICING!CZ$19*(1+INDEX(DA_LMP_Basis!$C$23:$AF$35,MATCH(LMP_BY_NODE!CX$1,DA_LMP_Basis!$C$23:$C$35,0),MATCH(LMP_BY_NODE!$A45,DA_LMP_Basis!$C$23:$AF$23,0)))</f>
        <v>59.687927576820435</v>
      </c>
      <c r="CY45" s="30">
        <f>ENERGY_PRICING!DA$19*(1+INDEX(DA_LMP_Basis!$C$23:$AF$35,MATCH(LMP_BY_NODE!CY$1,DA_LMP_Basis!$C$23:$C$35,0),MATCH(LMP_BY_NODE!$A45,DA_LMP_Basis!$C$23:$AF$23,0)))</f>
        <v>46.50844850290909</v>
      </c>
      <c r="CZ45" s="30">
        <f>ENERGY_PRICING!DB$19*(1+INDEX(DA_LMP_Basis!$C$23:$AF$35,MATCH(LMP_BY_NODE!CZ$1,DA_LMP_Basis!$C$23:$C$35,0),MATCH(LMP_BY_NODE!$A45,DA_LMP_Basis!$C$23:$AF$23,0)))</f>
        <v>50.8062064215463</v>
      </c>
      <c r="DA45" s="30">
        <f>ENERGY_PRICING!DC$19*(1+INDEX(DA_LMP_Basis!$C$23:$AF$35,MATCH(LMP_BY_NODE!DA$1,DA_LMP_Basis!$C$23:$C$35,0),MATCH(LMP_BY_NODE!$A45,DA_LMP_Basis!$C$23:$AF$23,0)))</f>
        <v>66.692183076993757</v>
      </c>
      <c r="DB45" s="30">
        <f>ENERGY_PRICING!DD$19*(1+INDEX(DA_LMP_Basis!$C$23:$AF$35,MATCH(LMP_BY_NODE!DB$1,DA_LMP_Basis!$C$23:$C$35,0),MATCH(LMP_BY_NODE!$A45,DA_LMP_Basis!$C$23:$AF$23,0)))</f>
        <v>66.848329327485018</v>
      </c>
      <c r="DC45" s="30">
        <f>ENERGY_PRICING!DE$19*(1+INDEX(DA_LMP_Basis!$C$23:$AF$35,MATCH(LMP_BY_NODE!DC$1,DA_LMP_Basis!$C$23:$C$35,0),MATCH(LMP_BY_NODE!$A45,DA_LMP_Basis!$C$23:$AF$23,0)))</f>
        <v>44.814468259261211</v>
      </c>
      <c r="DD45" s="30">
        <f>ENERGY_PRICING!DF$19*(1+INDEX(DA_LMP_Basis!$C$23:$AF$35,MATCH(LMP_BY_NODE!DD$1,DA_LMP_Basis!$C$23:$C$35,0),MATCH(LMP_BY_NODE!$A45,DA_LMP_Basis!$C$23:$AF$23,0)))</f>
        <v>43.22596977615256</v>
      </c>
      <c r="DE45" s="30">
        <f>ENERGY_PRICING!DG$19*(1+INDEX(DA_LMP_Basis!$C$23:$AF$35,MATCH(LMP_BY_NODE!DE$1,DA_LMP_Basis!$C$23:$C$35,0),MATCH(LMP_BY_NODE!$A45,DA_LMP_Basis!$C$23:$AF$23,0)))</f>
        <v>73.249548270062405</v>
      </c>
      <c r="DF45" s="30">
        <f>ENERGY_PRICING!DH$19*(1+INDEX(DA_LMP_Basis!$C$23:$AF$35,MATCH(LMP_BY_NODE!DF$1,DA_LMP_Basis!$C$23:$C$35,0),MATCH(LMP_BY_NODE!$A45,DA_LMP_Basis!$C$23:$AF$23,0)))</f>
        <v>112.19796469660018</v>
      </c>
      <c r="DG45" s="30">
        <f>ENERGY_PRICING!DI$19*(1+INDEX(DA_LMP_Basis!$C$23:$AF$35,MATCH(LMP_BY_NODE!DG$1,DA_LMP_Basis!$C$23:$C$35,0),MATCH(LMP_BY_NODE!$A45,DA_LMP_Basis!$C$23:$AF$23,0)))</f>
        <v>210.67085512174813</v>
      </c>
      <c r="DH45" s="30">
        <f>ENERGY_PRICING!DJ$19*(1+INDEX(DA_LMP_Basis!$C$23:$AF$35,MATCH(LMP_BY_NODE!DH$1,DA_LMP_Basis!$C$23:$C$35,0),MATCH(LMP_BY_NODE!$A45,DA_LMP_Basis!$C$23:$AF$23,0)))</f>
        <v>187.48680193735453</v>
      </c>
      <c r="DI45" s="30">
        <f>ENERGY_PRICING!DK$19*(1+INDEX(DA_LMP_Basis!$C$23:$AF$35,MATCH(LMP_BY_NODE!DI$1,DA_LMP_Basis!$C$23:$C$35,0),MATCH(LMP_BY_NODE!$A45,DA_LMP_Basis!$C$23:$AF$23,0)))</f>
        <v>99.446071123601001</v>
      </c>
      <c r="DJ45" s="30">
        <f>ENERGY_PRICING!DL$19*(1+INDEX(DA_LMP_Basis!$C$23:$AF$35,MATCH(LMP_BY_NODE!DJ$1,DA_LMP_Basis!$C$23:$C$35,0),MATCH(LMP_BY_NODE!$A45,DA_LMP_Basis!$C$23:$AF$23,0)))</f>
        <v>63.18265081419549</v>
      </c>
      <c r="DK45" s="30">
        <f>ENERGY_PRICING!DM$19*(1+INDEX(DA_LMP_Basis!$C$23:$AF$35,MATCH(LMP_BY_NODE!DK$1,DA_LMP_Basis!$C$23:$C$35,0),MATCH(LMP_BY_NODE!$A45,DA_LMP_Basis!$C$23:$AF$23,0)))</f>
        <v>49.231514327370675</v>
      </c>
      <c r="DL45" s="30">
        <f>ENERGY_PRICING!DN$19*(1+INDEX(DA_LMP_Basis!$C$23:$AF$35,MATCH(LMP_BY_NODE!DL$1,DA_LMP_Basis!$C$23:$C$35,0),MATCH(LMP_BY_NODE!$A45,DA_LMP_Basis!$C$23:$AF$23,0)))</f>
        <v>53.780905617723519</v>
      </c>
      <c r="DM45" s="30">
        <f>ENERGY_PRICING!DO$19*(1+INDEX(DA_LMP_Basis!$C$23:$AF$35,MATCH(LMP_BY_NODE!DM$1,DA_LMP_Basis!$C$23:$C$35,0),MATCH(LMP_BY_NODE!$A45,DA_LMP_Basis!$C$23:$AF$23,0)))</f>
        <v>70.597004896288311</v>
      </c>
      <c r="DN45" s="30">
        <f>ENERGY_PRICING!DP$19*(1+INDEX(DA_LMP_Basis!$C$23:$AF$35,MATCH(LMP_BY_NODE!DN$1,DA_LMP_Basis!$C$23:$C$35,0),MATCH(LMP_BY_NODE!$A45,DA_LMP_Basis!$C$23:$AF$23,0)))</f>
        <v>70.762293496869006</v>
      </c>
      <c r="DO45" s="30">
        <f>ENERGY_PRICING!DQ$19*(1+INDEX(DA_LMP_Basis!$C$23:$AF$35,MATCH(LMP_BY_NODE!DO$1,DA_LMP_Basis!$C$23:$C$35,0),MATCH(LMP_BY_NODE!$A45,DA_LMP_Basis!$C$23:$AF$23,0)))</f>
        <v>47.438351680153637</v>
      </c>
      <c r="DP45" s="30">
        <f>ENERGY_PRICING!DR$19*(1+INDEX(DA_LMP_Basis!$C$23:$AF$35,MATCH(LMP_BY_NODE!DP$1,DA_LMP_Basis!$C$23:$C$35,0),MATCH(LMP_BY_NODE!$A45,DA_LMP_Basis!$C$23:$AF$23,0)))</f>
        <v>45.756846741856705</v>
      </c>
      <c r="DQ45" s="30">
        <f>ENERGY_PRICING!DS$19*(1+INDEX(DA_LMP_Basis!$C$23:$AF$35,MATCH(LMP_BY_NODE!DQ$1,DA_LMP_Basis!$C$23:$C$35,0),MATCH(LMP_BY_NODE!$A45,DA_LMP_Basis!$C$23:$AF$23,0)))</f>
        <v>74.642799985498314</v>
      </c>
      <c r="DR45" s="30">
        <f>ENERGY_PRICING!DT$19*(1+INDEX(DA_LMP_Basis!$C$23:$AF$35,MATCH(LMP_BY_NODE!DR$1,DA_LMP_Basis!$C$23:$C$35,0),MATCH(LMP_BY_NODE!$A45,DA_LMP_Basis!$C$23:$AF$23,0)))</f>
        <v>114.20003960811677</v>
      </c>
      <c r="DS45" s="30">
        <f>ENERGY_PRICING!DU$19*(1+INDEX(DA_LMP_Basis!$C$23:$AF$35,MATCH(LMP_BY_NODE!DS$1,DA_LMP_Basis!$C$23:$C$35,0),MATCH(LMP_BY_NODE!$A45,DA_LMP_Basis!$C$23:$AF$23,0)))</f>
        <v>213.2571634629461</v>
      </c>
      <c r="DT45" s="30">
        <f>ENERGY_PRICING!DV$19*(1+INDEX(DA_LMP_Basis!$C$23:$AF$35,MATCH(LMP_BY_NODE!DT$1,DA_LMP_Basis!$C$23:$C$35,0),MATCH(LMP_BY_NODE!$A45,DA_LMP_Basis!$C$23:$AF$23,0)))</f>
        <v>189.78849041455217</v>
      </c>
      <c r="DU45" s="30">
        <f>ENERGY_PRICING!DW$19*(1+INDEX(DA_LMP_Basis!$C$23:$AF$35,MATCH(LMP_BY_NODE!DU$1,DA_LMP_Basis!$C$23:$C$35,0),MATCH(LMP_BY_NODE!$A45,DA_LMP_Basis!$C$23:$AF$23,0)))</f>
        <v>102.10448111355515</v>
      </c>
      <c r="DV45" s="30">
        <f>ENERGY_PRICING!DX$19*(1+INDEX(DA_LMP_Basis!$C$23:$AF$35,MATCH(LMP_BY_NODE!DV$1,DA_LMP_Basis!$C$23:$C$35,0),MATCH(LMP_BY_NODE!$A45,DA_LMP_Basis!$C$23:$AF$23,0)))</f>
        <v>67.216180494647148</v>
      </c>
      <c r="DW45" s="30">
        <f>ENERGY_PRICING!DY$19*(1+INDEX(DA_LMP_Basis!$C$23:$AF$35,MATCH(LMP_BY_NODE!DW$1,DA_LMP_Basis!$C$23:$C$35,0),MATCH(LMP_BY_NODE!$A45,DA_LMP_Basis!$C$23:$AF$23,0)))</f>
        <v>52.374414659884344</v>
      </c>
      <c r="DX45" s="30">
        <f>ENERGY_PRICING!DZ$19*(1+INDEX(DA_LMP_Basis!$C$23:$AF$35,MATCH(LMP_BY_NODE!DX$1,DA_LMP_Basis!$C$23:$C$35,0),MATCH(LMP_BY_NODE!$A45,DA_LMP_Basis!$C$23:$AF$23,0)))</f>
        <v>57.214235436198294</v>
      </c>
      <c r="DY45" s="30">
        <f>ENERGY_PRICING!EA$19*(1+INDEX(DA_LMP_Basis!$C$23:$AF$35,MATCH(LMP_BY_NODE!DY$1,DA_LMP_Basis!$C$23:$C$35,0),MATCH(LMP_BY_NODE!$A45,DA_LMP_Basis!$C$23:$AF$23,0)))</f>
        <v>75.103860986222941</v>
      </c>
      <c r="DZ45" s="30">
        <f>ENERGY_PRICING!EB$19*(1+INDEX(DA_LMP_Basis!$C$23:$AF$35,MATCH(LMP_BY_NODE!DZ$1,DA_LMP_Basis!$C$23:$C$35,0),MATCH(LMP_BY_NODE!$A45,DA_LMP_Basis!$C$23:$AF$23,0)))</f>
        <v>75.279701478306947</v>
      </c>
      <c r="EA45" s="30">
        <f>ENERGY_PRICING!EC$19*(1+INDEX(DA_LMP_Basis!$C$23:$AF$35,MATCH(LMP_BY_NODE!EA$1,DA_LMP_Basis!$C$23:$C$35,0),MATCH(LMP_BY_NODE!$A45,DA_LMP_Basis!$C$23:$AF$23,0)))</f>
        <v>50.466777949515119</v>
      </c>
      <c r="EB45" s="30">
        <f>ENERGY_PRICING!ED$19*(1+INDEX(DA_LMP_Basis!$C$23:$AF$35,MATCH(LMP_BY_NODE!EB$1,DA_LMP_Basis!$C$23:$C$35,0),MATCH(LMP_BY_NODE!$A45,DA_LMP_Basis!$C$23:$AF$23,0)))</f>
        <v>48.677927086521358</v>
      </c>
      <c r="EC45" s="30">
        <f>ENERGY_PRICING!EE$19*(1+INDEX(DA_LMP_Basis!$C$23:$AF$35,MATCH(LMP_BY_NODE!EC$1,DA_LMP_Basis!$C$23:$C$35,0),MATCH(LMP_BY_NODE!$A45,DA_LMP_Basis!$C$23:$AF$23,0)))</f>
        <v>76.25085926940659</v>
      </c>
      <c r="ED45" s="30">
        <f>ENERGY_PRICING!EF$19*(1+INDEX(DA_LMP_Basis!$C$23:$AF$35,MATCH(LMP_BY_NODE!ED$1,DA_LMP_Basis!$C$23:$C$35,0),MATCH(LMP_BY_NODE!$A45,DA_LMP_Basis!$C$23:$AF$23,0)))</f>
        <v>116.51078870885392</v>
      </c>
      <c r="EE45" s="30">
        <f>ENERGY_PRICING!EG$19*(1+INDEX(DA_LMP_Basis!$C$23:$AF$35,MATCH(LMP_BY_NODE!EE$1,DA_LMP_Basis!$C$23:$C$35,0),MATCH(LMP_BY_NODE!$A45,DA_LMP_Basis!$C$23:$AF$23,0)))</f>
        <v>214.49912006466096</v>
      </c>
      <c r="EF45" s="30">
        <f>ENERGY_PRICING!EH$19*(1+INDEX(DA_LMP_Basis!$C$23:$AF$35,MATCH(LMP_BY_NODE!EF$1,DA_LMP_Basis!$C$23:$C$35,0),MATCH(LMP_BY_NODE!$A45,DA_LMP_Basis!$C$23:$AF$23,0)))</f>
        <v>190.89377131003218</v>
      </c>
      <c r="EG45" s="30">
        <f>ENERGY_PRICING!EI$19*(1+INDEX(DA_LMP_Basis!$C$23:$AF$35,MATCH(LMP_BY_NODE!EG$1,DA_LMP_Basis!$C$23:$C$35,0),MATCH(LMP_BY_NODE!$A45,DA_LMP_Basis!$C$23:$AF$23,0)))</f>
        <v>103.38106124303773</v>
      </c>
      <c r="EH45" s="30">
        <f>ENERGY_PRICING!EJ$19*(1+INDEX(DA_LMP_Basis!$C$23:$AF$35,MATCH(LMP_BY_NODE!EH$1,DA_LMP_Basis!$C$23:$C$35,0),MATCH(LMP_BY_NODE!$A45,DA_LMP_Basis!$C$23:$AF$23,0)))</f>
        <v>69.153099126912622</v>
      </c>
      <c r="EI45" s="30">
        <f>ENERGY_PRICING!EK$19*(1+INDEX(DA_LMP_Basis!$C$23:$AF$35,MATCH(LMP_BY_NODE!EI$1,DA_LMP_Basis!$C$23:$C$35,0),MATCH(LMP_BY_NODE!$A45,DA_LMP_Basis!$C$23:$AF$23,0)))</f>
        <v>53.883649175475526</v>
      </c>
      <c r="EJ45" s="30">
        <f>ENERGY_PRICING!EL$19*(1+INDEX(DA_LMP_Basis!$C$23:$AF$35,MATCH(LMP_BY_NODE!EJ$1,DA_LMP_Basis!$C$23:$C$35,0),MATCH(LMP_BY_NODE!$A45,DA_LMP_Basis!$C$23:$AF$23,0)))</f>
        <v>58.862935463954578</v>
      </c>
      <c r="EK45" s="30">
        <f>ENERGY_PRICING!EM$19*(1+INDEX(DA_LMP_Basis!$C$23:$AF$35,MATCH(LMP_BY_NODE!EK$1,DA_LMP_Basis!$C$23:$C$35,0),MATCH(LMP_BY_NODE!$A45,DA_LMP_Basis!$C$23:$AF$23,0)))</f>
        <v>77.268073035000029</v>
      </c>
      <c r="EL45" s="30">
        <f>ENERGY_PRICING!EN$19*(1+INDEX(DA_LMP_Basis!$C$23:$AF$35,MATCH(LMP_BY_NODE!EL$1,DA_LMP_Basis!$C$23:$C$35,0),MATCH(LMP_BY_NODE!$A45,DA_LMP_Basis!$C$23:$AF$23,0)))</f>
        <v>77.448980591634836</v>
      </c>
      <c r="EM45" s="30">
        <f>ENERGY_PRICING!EO$19*(1+INDEX(DA_LMP_Basis!$C$23:$AF$35,MATCH(LMP_BY_NODE!EM$1,DA_LMP_Basis!$C$23:$C$35,0),MATCH(LMP_BY_NODE!$A45,DA_LMP_Basis!$C$23:$AF$23,0)))</f>
        <v>51.921041518219454</v>
      </c>
      <c r="EN45" s="30">
        <f>ENERGY_PRICING!EP$19*(1+INDEX(DA_LMP_Basis!$C$23:$AF$35,MATCH(LMP_BY_NODE!EN$1,DA_LMP_Basis!$C$23:$C$35,0),MATCH(LMP_BY_NODE!$A45,DA_LMP_Basis!$C$23:$AF$23,0)))</f>
        <v>50.080642671669075</v>
      </c>
      <c r="EO45" s="30">
        <f>ENERGY_PRICING!EQ$19*(1+INDEX(DA_LMP_Basis!$C$23:$AF$35,MATCH(LMP_BY_NODE!EO$1,DA_LMP_Basis!$C$23:$C$35,0),MATCH(LMP_BY_NODE!$A45,DA_LMP_Basis!$C$23:$AF$23,0)))</f>
        <v>77.023056385962974</v>
      </c>
      <c r="EP45" s="30">
        <f>ENERGY_PRICING!ER$19*(1+INDEX(DA_LMP_Basis!$C$23:$AF$35,MATCH(LMP_BY_NODE!EP$1,DA_LMP_Basis!$C$23:$C$35,0),MATCH(LMP_BY_NODE!$A45,DA_LMP_Basis!$C$23:$AF$23,0)))</f>
        <v>117.62042055547202</v>
      </c>
      <c r="EQ45" s="30">
        <f>ENERGY_PRICING!ES$19*(1+INDEX(DA_LMP_Basis!$C$23:$AF$35,MATCH(LMP_BY_NODE!EQ$1,DA_LMP_Basis!$C$23:$C$35,0),MATCH(LMP_BY_NODE!$A45,DA_LMP_Basis!$C$23:$AF$23,0)))</f>
        <v>216.45395892723678</v>
      </c>
      <c r="ER45" s="30">
        <f>ENERGY_PRICING!ET$19*(1+INDEX(DA_LMP_Basis!$C$23:$AF$35,MATCH(LMP_BY_NODE!ER$1,DA_LMP_Basis!$C$23:$C$35,0),MATCH(LMP_BY_NODE!$A45,DA_LMP_Basis!$C$23:$AF$23,0)))</f>
        <v>192.6334827021723</v>
      </c>
      <c r="ES45" s="30">
        <f>ENERGY_PRICING!EU$19*(1+INDEX(DA_LMP_Basis!$C$23:$AF$35,MATCH(LMP_BY_NODE!ES$1,DA_LMP_Basis!$C$23:$C$35,0),MATCH(LMP_BY_NODE!$A45,DA_LMP_Basis!$C$23:$AF$23,0)))</f>
        <v>105.3903975152222</v>
      </c>
      <c r="ET45" s="30">
        <f>ENERGY_PRICING!EV$19*(1+INDEX(DA_LMP_Basis!$C$23:$AF$35,MATCH(LMP_BY_NODE!ET$1,DA_LMP_Basis!$C$23:$C$35,0),MATCH(LMP_BY_NODE!$A45,DA_LMP_Basis!$C$23:$AF$23,0)))</f>
        <v>72.20180776195798</v>
      </c>
      <c r="EU45" s="30">
        <f>ENERGY_PRICING!EW$19*(1+INDEX(DA_LMP_Basis!$C$23:$AF$35,MATCH(LMP_BY_NODE!EU$1,DA_LMP_Basis!$C$23:$C$35,0),MATCH(LMP_BY_NODE!$A45,DA_LMP_Basis!$C$23:$AF$23,0)))</f>
        <v>56.259183296188489</v>
      </c>
      <c r="EV45" s="30">
        <f>ENERGY_PRICING!EX$19*(1+INDEX(DA_LMP_Basis!$C$23:$AF$35,MATCH(LMP_BY_NODE!EV$1,DA_LMP_Basis!$C$23:$C$35,0),MATCH(LMP_BY_NODE!$A45,DA_LMP_Basis!$C$23:$AF$23,0)))</f>
        <v>61.457988207776381</v>
      </c>
      <c r="EW45" s="30">
        <f>ENERGY_PRICING!EY$19*(1+INDEX(DA_LMP_Basis!$C$23:$AF$35,MATCH(LMP_BY_NODE!EW$1,DA_LMP_Basis!$C$23:$C$35,0),MATCH(LMP_BY_NODE!$A45,DA_LMP_Basis!$C$23:$AF$23,0)))</f>
        <v>80.674541356004653</v>
      </c>
      <c r="EX45" s="30">
        <f>ENERGY_PRICING!EZ$19*(1+INDEX(DA_LMP_Basis!$C$23:$AF$35,MATCH(LMP_BY_NODE!EX$1,DA_LMP_Basis!$C$23:$C$35,0),MATCH(LMP_BY_NODE!$A45,DA_LMP_Basis!$C$23:$AF$23,0)))</f>
        <v>80.863424468862107</v>
      </c>
      <c r="EY45" s="30">
        <f>ENERGY_PRICING!FA$19*(1+INDEX(DA_LMP_Basis!$C$23:$AF$35,MATCH(LMP_BY_NODE!EY$1,DA_LMP_Basis!$C$23:$C$35,0),MATCH(LMP_BY_NODE!$A45,DA_LMP_Basis!$C$23:$AF$23,0)))</f>
        <v>54.210051405204275</v>
      </c>
      <c r="EZ45" s="30">
        <f>ENERGY_PRICING!FB$19*(1+INDEX(DA_LMP_Basis!$C$23:$AF$35,MATCH(LMP_BY_NODE!EZ$1,DA_LMP_Basis!$C$23:$C$35,0),MATCH(LMP_BY_NODE!$A45,DA_LMP_Basis!$C$23:$AF$23,0)))</f>
        <v>52.288516066924025</v>
      </c>
      <c r="FA45" s="30">
        <f>ENERGY_PRICING!FC$19*(1+INDEX(DA_LMP_Basis!$C$23:$AF$35,MATCH(LMP_BY_NODE!FA$1,DA_LMP_Basis!$C$23:$C$35,0),MATCH(LMP_BY_NODE!$A45,DA_LMP_Basis!$C$23:$AF$23,0)))</f>
        <v>78.238494132281232</v>
      </c>
      <c r="FB45" s="30">
        <f>ENERGY_PRICING!FD$19*(1+INDEX(DA_LMP_Basis!$C$23:$AF$35,MATCH(LMP_BY_NODE!FB$1,DA_LMP_Basis!$C$23:$C$35,0),MATCH(LMP_BY_NODE!$A45,DA_LMP_Basis!$C$23:$AF$23,0)))</f>
        <v>119.36698034180087</v>
      </c>
      <c r="FC45" s="30">
        <f>ENERGY_PRICING!FE$19*(1+INDEX(DA_LMP_Basis!$C$23:$AF$35,MATCH(LMP_BY_NODE!FC$1,DA_LMP_Basis!$C$23:$C$35,0),MATCH(LMP_BY_NODE!$A45,DA_LMP_Basis!$C$23:$AF$23,0)))</f>
        <v>217.87393414158413</v>
      </c>
      <c r="FD45" s="30">
        <f>ENERGY_PRICING!FF$19*(1+INDEX(DA_LMP_Basis!$C$23:$AF$35,MATCH(LMP_BY_NODE!FD$1,DA_LMP_Basis!$C$23:$C$35,0),MATCH(LMP_BY_NODE!$A45,DA_LMP_Basis!$C$23:$AF$23,0)))</f>
        <v>193.8971914938532</v>
      </c>
      <c r="FE45" s="30">
        <f>ENERGY_PRICING!FG$19*(1+INDEX(DA_LMP_Basis!$C$23:$AF$35,MATCH(LMP_BY_NODE!FE$1,DA_LMP_Basis!$C$23:$C$35,0),MATCH(LMP_BY_NODE!$A45,DA_LMP_Basis!$C$23:$AF$23,0)))</f>
        <v>106.84995909772078</v>
      </c>
      <c r="FF45" s="30">
        <f>ENERGY_PRICING!FH$19*(1+INDEX(DA_LMP_Basis!$C$23:$AF$35,MATCH(LMP_BY_NODE!FF$1,DA_LMP_Basis!$C$23:$C$35,0),MATCH(LMP_BY_NODE!$A45,DA_LMP_Basis!$C$23:$AF$23,0)))</f>
        <v>74.416358935667844</v>
      </c>
      <c r="FG45" s="30">
        <f>ENERGY_PRICING!FI$19*(1+INDEX(DA_LMP_Basis!$C$23:$AF$35,MATCH(LMP_BY_NODE!FG$1,DA_LMP_Basis!$C$23:$C$35,0),MATCH(LMP_BY_NODE!$A45,DA_LMP_Basis!$C$23:$AF$23,0)))</f>
        <v>57.984747298841846</v>
      </c>
      <c r="FH45" s="30">
        <f>ENERGY_PRICING!FJ$19*(1+INDEX(DA_LMP_Basis!$C$23:$AF$35,MATCH(LMP_BY_NODE!FH$1,DA_LMP_Basis!$C$23:$C$35,0),MATCH(LMP_BY_NODE!$A45,DA_LMP_Basis!$C$23:$AF$23,0)))</f>
        <v>63.343008322066204</v>
      </c>
      <c r="FI45" s="30">
        <f>ENERGY_PRICING!FK$19*(1+INDEX(DA_LMP_Basis!$C$23:$AF$35,MATCH(LMP_BY_NODE!FI$1,DA_LMP_Basis!$C$23:$C$35,0),MATCH(LMP_BY_NODE!$A45,DA_LMP_Basis!$C$23:$AF$23,0)))</f>
        <v>83.148965553767965</v>
      </c>
      <c r="FJ45" s="30">
        <f>ENERGY_PRICING!FL$19*(1+INDEX(DA_LMP_Basis!$C$23:$AF$35,MATCH(LMP_BY_NODE!FJ$1,DA_LMP_Basis!$C$23:$C$35,0),MATCH(LMP_BY_NODE!$A45,DA_LMP_Basis!$C$23:$AF$23,0)))</f>
        <v>83.343642030146896</v>
      </c>
      <c r="FK45" s="30">
        <f>ENERGY_PRICING!FM$19*(1+INDEX(DA_LMP_Basis!$C$23:$AF$35,MATCH(LMP_BY_NODE!FK$1,DA_LMP_Basis!$C$23:$C$35,0),MATCH(LMP_BY_NODE!$A45,DA_LMP_Basis!$C$23:$AF$23,0)))</f>
        <v>55.872765077998494</v>
      </c>
      <c r="FL45" s="30">
        <f>ENERGY_PRICING!FN$19*(1+INDEX(DA_LMP_Basis!$C$23:$AF$35,MATCH(LMP_BY_NODE!FL$1,DA_LMP_Basis!$C$23:$C$35,0),MATCH(LMP_BY_NODE!$A45,DA_LMP_Basis!$C$23:$AF$23,0)))</f>
        <v>53.892293011253727</v>
      </c>
      <c r="FM45" s="30">
        <f>ENERGY_PRICING!FO$19*(1+INDEX(DA_LMP_Basis!$C$23:$AF$35,MATCH(LMP_BY_NODE!FM$1,DA_LMP_Basis!$C$23:$C$35,0),MATCH(LMP_BY_NODE!$A45,DA_LMP_Basis!$C$23:$AF$23,0)))</f>
        <v>79.121375840536174</v>
      </c>
      <c r="FN45" s="30">
        <f>ENERGY_PRICING!FP$19*(1+INDEX(DA_LMP_Basis!$C$23:$AF$35,MATCH(LMP_BY_NODE!FN$1,DA_LMP_Basis!$C$23:$C$35,0),MATCH(LMP_BY_NODE!$A45,DA_LMP_Basis!$C$23:$AF$23,0)))</f>
        <v>120.63566373788129</v>
      </c>
      <c r="FO45" s="30">
        <f>ENERGY_PRICING!FQ$19*(1+INDEX(DA_LMP_Basis!$C$23:$AF$35,MATCH(LMP_BY_NODE!FO$1,DA_LMP_Basis!$C$23:$C$35,0),MATCH(LMP_BY_NODE!$A45,DA_LMP_Basis!$C$23:$AF$23,0)))</f>
        <v>218.15535247662743</v>
      </c>
      <c r="FP45" s="30">
        <f>ENERGY_PRICING!FR$19*(1+INDEX(DA_LMP_Basis!$C$23:$AF$35,MATCH(LMP_BY_NODE!FP$1,DA_LMP_Basis!$C$23:$C$35,0),MATCH(LMP_BY_NODE!$A45,DA_LMP_Basis!$C$23:$AF$23,0)))</f>
        <v>194.14764010770307</v>
      </c>
      <c r="FQ45" s="30">
        <f>ENERGY_PRICING!FS$19*(1+INDEX(DA_LMP_Basis!$C$23:$AF$35,MATCH(LMP_BY_NODE!FQ$1,DA_LMP_Basis!$C$23:$C$35,0),MATCH(LMP_BY_NODE!$A45,DA_LMP_Basis!$C$23:$AF$23,0)))</f>
        <v>107.1392228723908</v>
      </c>
      <c r="FR45" s="30">
        <f>ENERGY_PRICING!FT$19*(1+INDEX(DA_LMP_Basis!$C$23:$AF$35,MATCH(LMP_BY_NODE!FR$1,DA_LMP_Basis!$C$23:$C$35,0),MATCH(LMP_BY_NODE!$A45,DA_LMP_Basis!$C$23:$AF$23,0)))</f>
        <v>74.855250613407591</v>
      </c>
      <c r="FS45" s="30">
        <f>ENERGY_PRICING!FU$19*(1+INDEX(DA_LMP_Basis!$C$23:$AF$35,MATCH(LMP_BY_NODE!FS$1,DA_LMP_Basis!$C$23:$C$35,0),MATCH(LMP_BY_NODE!$A45,DA_LMP_Basis!$C$23:$AF$23,0)))</f>
        <v>58.326728865654381</v>
      </c>
      <c r="FT45" s="30">
        <f>ENERGY_PRICING!FV$19*(1+INDEX(DA_LMP_Basis!$C$23:$AF$35,MATCH(LMP_BY_NODE!FT$1,DA_LMP_Basis!$C$23:$C$35,0),MATCH(LMP_BY_NODE!$A45,DA_LMP_Basis!$C$23:$AF$23,0)))</f>
        <v>63.716591759809887</v>
      </c>
      <c r="FU45" s="30">
        <f>ENERGY_PRICING!FW$19*(1+INDEX(DA_LMP_Basis!$C$23:$AF$35,MATCH(LMP_BY_NODE!FU$1,DA_LMP_Basis!$C$23:$C$35,0),MATCH(LMP_BY_NODE!$A45,DA_LMP_Basis!$C$23:$AF$23,0)))</f>
        <v>83.639360266921912</v>
      </c>
      <c r="FV45" s="30">
        <f>ENERGY_PRICING!FX$19*(1+INDEX(DA_LMP_Basis!$C$23:$AF$35,MATCH(LMP_BY_NODE!FV$1,DA_LMP_Basis!$C$23:$C$35,0),MATCH(LMP_BY_NODE!$A45,DA_LMP_Basis!$C$23:$AF$23,0)))</f>
        <v>83.835184903282823</v>
      </c>
      <c r="FW45" s="30">
        <f>ENERGY_PRICING!FY$19*(1+INDEX(DA_LMP_Basis!$C$23:$AF$35,MATCH(LMP_BY_NODE!FW$1,DA_LMP_Basis!$C$23:$C$35,0),MATCH(LMP_BY_NODE!$A45,DA_LMP_Basis!$C$23:$AF$23,0)))</f>
        <v>56.202290627968495</v>
      </c>
      <c r="FX45" s="30">
        <f>ENERGY_PRICING!FZ$19*(1+INDEX(DA_LMP_Basis!$C$23:$AF$35,MATCH(LMP_BY_NODE!FX$1,DA_LMP_Basis!$C$23:$C$35,0),MATCH(LMP_BY_NODE!$A45,DA_LMP_Basis!$C$23:$AF$23,0)))</f>
        <v>54.210138162981707</v>
      </c>
      <c r="FY45" s="30">
        <f>ENERGY_PRICING!GA$19*(1+INDEX(DA_LMP_Basis!$C$23:$AF$35,MATCH(LMP_BY_NODE!FY$1,DA_LMP_Basis!$C$23:$C$35,0),MATCH(LMP_BY_NODE!$A45,DA_LMP_Basis!$C$23:$AF$23,0)))</f>
        <v>79.296350092105442</v>
      </c>
      <c r="FZ45" s="30">
        <f>ENERGY_PRICING!GB$19*(1+INDEX(DA_LMP_Basis!$C$23:$AF$35,MATCH(LMP_BY_NODE!FZ$1,DA_LMP_Basis!$C$23:$C$35,0),MATCH(LMP_BY_NODE!$A45,DA_LMP_Basis!$C$23:$AF$23,0)))</f>
        <v>120.88709824562103</v>
      </c>
      <c r="GA45" s="30">
        <f>ENERGY_PRICING!GC$19*(1+INDEX(DA_LMP_Basis!$C$23:$AF$35,MATCH(LMP_BY_NODE!GA$1,DA_LMP_Basis!$C$23:$C$35,0),MATCH(LMP_BY_NODE!$A45,DA_LMP_Basis!$C$23:$AF$23,0)))</f>
        <v>219.02827439197722</v>
      </c>
      <c r="GB45" s="30">
        <f>ENERGY_PRICING!GD$19*(1+INDEX(DA_LMP_Basis!$C$23:$AF$35,MATCH(LMP_BY_NODE!GB$1,DA_LMP_Basis!$C$23:$C$35,0),MATCH(LMP_BY_NODE!$A45,DA_LMP_Basis!$C$23:$AF$23,0)))</f>
        <v>194.9244981033446</v>
      </c>
      <c r="GC45" s="30">
        <f>ENERGY_PRICING!GE$19*(1+INDEX(DA_LMP_Basis!$C$23:$AF$35,MATCH(LMP_BY_NODE!GC$1,DA_LMP_Basis!$C$23:$C$35,0),MATCH(LMP_BY_NODE!$A45,DA_LMP_Basis!$C$23:$AF$23,0)))</f>
        <v>108.03648028878257</v>
      </c>
      <c r="GD45" s="30">
        <f>ENERGY_PRICING!GF$19*(1+INDEX(DA_LMP_Basis!$C$23:$AF$35,MATCH(LMP_BY_NODE!GD$1,DA_LMP_Basis!$C$23:$C$35,0),MATCH(LMP_BY_NODE!$A45,DA_LMP_Basis!$C$23:$AF$23,0)))</f>
        <v>76.216633708452278</v>
      </c>
      <c r="GE45" s="30">
        <f>ENERGY_PRICING!GG$19*(1+INDEX(DA_LMP_Basis!$C$23:$AF$35,MATCH(LMP_BY_NODE!GE$1,DA_LMP_Basis!$C$23:$C$35,0),MATCH(LMP_BY_NODE!$A45,DA_LMP_Basis!$C$23:$AF$23,0)))</f>
        <v>59.387509799740727</v>
      </c>
      <c r="GF45" s="30">
        <f>ENERGY_PRICING!GH$19*(1+INDEX(DA_LMP_Basis!$C$23:$AF$35,MATCH(LMP_BY_NODE!GF$1,DA_LMP_Basis!$C$23:$C$35,0),MATCH(LMP_BY_NODE!$A45,DA_LMP_Basis!$C$23:$AF$23,0)))</f>
        <v>64.875397457270651</v>
      </c>
      <c r="GG45" s="30">
        <f>ENERGY_PRICING!GI$19*(1+INDEX(DA_LMP_Basis!$C$23:$AF$35,MATCH(LMP_BY_NODE!GG$1,DA_LMP_Basis!$C$23:$C$35,0),MATCH(LMP_BY_NODE!$A45,DA_LMP_Basis!$C$23:$AF$23,0)))</f>
        <v>85.160498867282783</v>
      </c>
      <c r="GH45" s="30">
        <f>ENERGY_PRICING!GJ$19*(1+INDEX(DA_LMP_Basis!$C$23:$AF$35,MATCH(LMP_BY_NODE!GH$1,DA_LMP_Basis!$C$23:$C$35,0),MATCH(LMP_BY_NODE!$A45,DA_LMP_Basis!$C$23:$AF$23,0)))</f>
        <v>85.359884941850765</v>
      </c>
      <c r="GI45" s="30">
        <f>ENERGY_PRICING!GK$19*(1+INDEX(DA_LMP_Basis!$C$23:$AF$35,MATCH(LMP_BY_NODE!GI$1,DA_LMP_Basis!$C$23:$C$35,0),MATCH(LMP_BY_NODE!$A45,DA_LMP_Basis!$C$23:$AF$23,0)))</f>
        <v>57.224434669124122</v>
      </c>
      <c r="GJ45" s="30">
        <f>ENERGY_PRICING!GL$19*(1+INDEX(DA_LMP_Basis!$C$23:$AF$35,MATCH(LMP_BY_NODE!GJ$1,DA_LMP_Basis!$C$23:$C$35,0),MATCH(LMP_BY_NODE!$A45,DA_LMP_Basis!$C$23:$AF$23,0)))</f>
        <v>55.196051176034956</v>
      </c>
      <c r="GK45" s="30">
        <f>ENERGY_PRICING!GM$19*(1+INDEX(DA_LMP_Basis!$C$23:$AF$35,MATCH(LMP_BY_NODE!GK$1,DA_LMP_Basis!$C$23:$C$35,0),MATCH(LMP_BY_NODE!$A45,DA_LMP_Basis!$C$23:$AF$23,0)))</f>
        <v>79.839096742899201</v>
      </c>
      <c r="GL45" s="30">
        <f>ENERGY_PRICING!GN$19*(1+INDEX(DA_LMP_Basis!$C$23:$AF$35,MATCH(LMP_BY_NODE!GL$1,DA_LMP_Basis!$C$23:$C$35,0),MATCH(LMP_BY_NODE!$A45,DA_LMP_Basis!$C$23:$AF$23,0)))</f>
        <v>121.66701435182435</v>
      </c>
      <c r="GM45" s="30">
        <f>ENERGY_PRICING!GO$19*(1+INDEX(DA_LMP_Basis!$C$23:$AF$35,MATCH(LMP_BY_NODE!GM$1,DA_LMP_Basis!$C$23:$C$35,0),MATCH(LMP_BY_NODE!$A45,DA_LMP_Basis!$C$23:$AF$23,0)))</f>
        <v>220.2563635830042</v>
      </c>
      <c r="GN45" s="30">
        <f>ENERGY_PRICING!GP$19*(1+INDEX(DA_LMP_Basis!$C$23:$AF$35,MATCH(LMP_BY_NODE!GN$1,DA_LMP_Basis!$C$23:$C$35,0),MATCH(LMP_BY_NODE!$A45,DA_LMP_Basis!$C$23:$AF$23,0)))</f>
        <v>196.01743767861907</v>
      </c>
      <c r="GO45" s="30">
        <f>ENERGY_PRICING!GQ$19*(1+INDEX(DA_LMP_Basis!$C$23:$AF$35,MATCH(LMP_BY_NODE!GO$1,DA_LMP_Basis!$C$23:$C$35,0),MATCH(LMP_BY_NODE!$A45,DA_LMP_Basis!$C$23:$AF$23,0)))</f>
        <v>109.29880640898084</v>
      </c>
      <c r="GP45" s="30">
        <f>ENERGY_PRICING!GR$19*(1+INDEX(DA_LMP_Basis!$C$23:$AF$35,MATCH(LMP_BY_NODE!GP$1,DA_LMP_Basis!$C$23:$C$35,0),MATCH(LMP_BY_NODE!$A45,DA_LMP_Basis!$C$23:$AF$23,0)))</f>
        <v>78.131925138844821</v>
      </c>
      <c r="GQ45" s="30">
        <f>ENERGY_PRICING!GS$19*(1+INDEX(DA_LMP_Basis!$C$23:$AF$35,MATCH(LMP_BY_NODE!GQ$1,DA_LMP_Basis!$C$23:$C$35,0),MATCH(LMP_BY_NODE!$A45,DA_LMP_Basis!$C$23:$AF$23,0)))</f>
        <v>60.879892539011223</v>
      </c>
      <c r="GR45" s="30">
        <f>ENERGY_PRICING!GT$19*(1+INDEX(DA_LMP_Basis!$C$23:$AF$35,MATCH(LMP_BY_NODE!GR$1,DA_LMP_Basis!$C$23:$C$35,0),MATCH(LMP_BY_NODE!$A45,DA_LMP_Basis!$C$23:$AF$23,0)))</f>
        <v>66.505688467872446</v>
      </c>
      <c r="GS45" s="30">
        <f>ENERGY_PRICING!GU$19*(1+INDEX(DA_LMP_Basis!$C$23:$AF$35,MATCH(LMP_BY_NODE!GS$1,DA_LMP_Basis!$C$23:$C$35,0),MATCH(LMP_BY_NODE!$A45,DA_LMP_Basis!$C$23:$AF$23,0)))</f>
        <v>87.300545806542601</v>
      </c>
      <c r="GT45" s="30">
        <f>ENERGY_PRICING!GV$19*(1+INDEX(DA_LMP_Basis!$C$23:$AF$35,MATCH(LMP_BY_NODE!GT$1,DA_LMP_Basis!$C$23:$C$35,0),MATCH(LMP_BY_NODE!$A45,DA_LMP_Basis!$C$23:$AF$23,0)))</f>
        <v>87.504942367947621</v>
      </c>
      <c r="GU45" s="30">
        <f>ENERGY_PRICING!GW$19*(1+INDEX(DA_LMP_Basis!$C$23:$AF$35,MATCH(LMP_BY_NODE!GU$1,DA_LMP_Basis!$C$23:$C$35,0),MATCH(LMP_BY_NODE!$A45,DA_LMP_Basis!$C$23:$AF$23,0)))</f>
        <v>58.662460254852341</v>
      </c>
      <c r="GV45" s="30">
        <f>ENERGY_PRICING!GX$19*(1+INDEX(DA_LMP_Basis!$C$23:$AF$35,MATCH(LMP_BY_NODE!GV$1,DA_LMP_Basis!$C$23:$C$35,0),MATCH(LMP_BY_NODE!$A45,DA_LMP_Basis!$C$23:$AF$23,0)))</f>
        <v>56.583104351505277</v>
      </c>
      <c r="GW45" s="30">
        <f>ENERGY_PRICING!GY$19*(1+INDEX(DA_LMP_Basis!$C$23:$AF$35,MATCH(LMP_BY_NODE!GW$1,DA_LMP_Basis!$C$23:$C$35,0),MATCH(LMP_BY_NODE!$A45,DA_LMP_Basis!$C$23:$AF$23,0)))</f>
        <v>80.602671678509395</v>
      </c>
      <c r="GX45" s="30">
        <f>ENERGY_PRICING!GZ$19*(1+INDEX(DA_LMP_Basis!$C$23:$AF$35,MATCH(LMP_BY_NODE!GX$1,DA_LMP_Basis!$C$23:$C$35,0),MATCH(LMP_BY_NODE!$A45,DA_LMP_Basis!$C$23:$AF$23,0)))</f>
        <v>122.764256296486</v>
      </c>
      <c r="GY45" s="30">
        <f>ENERGY_PRICING!HA$19*(1+INDEX(DA_LMP_Basis!$C$23:$AF$35,MATCH(LMP_BY_NODE!GY$1,DA_LMP_Basis!$C$23:$C$35,0),MATCH(LMP_BY_NODE!$A45,DA_LMP_Basis!$C$23:$AF$23,0)))</f>
        <v>221.95994236290656</v>
      </c>
      <c r="GZ45" s="30">
        <f>ENERGY_PRICING!HB$19*(1+INDEX(DA_LMP_Basis!$C$23:$AF$35,MATCH(LMP_BY_NODE!GZ$1,DA_LMP_Basis!$C$23:$C$35,0),MATCH(LMP_BY_NODE!$A45,DA_LMP_Basis!$C$23:$AF$23,0)))</f>
        <v>197.53353983289023</v>
      </c>
      <c r="HA45" s="30">
        <f>ENERGY_PRICING!HC$19*(1+INDEX(DA_LMP_Basis!$C$23:$AF$35,MATCH(LMP_BY_NODE!HA$1,DA_LMP_Basis!$C$23:$C$35,0),MATCH(LMP_BY_NODE!$A45,DA_LMP_Basis!$C$23:$AF$23,0)))</f>
        <v>111.04987791697769</v>
      </c>
      <c r="HB45" s="30">
        <f>ENERGY_PRICING!HD$19*(1+INDEX(DA_LMP_Basis!$C$23:$AF$35,MATCH(LMP_BY_NODE!HB$1,DA_LMP_Basis!$C$23:$C$35,0),MATCH(LMP_BY_NODE!$A45,DA_LMP_Basis!$C$23:$AF$23,0)))</f>
        <v>80.788776010903248</v>
      </c>
      <c r="HC45" s="30">
        <f>ENERGY_PRICING!HE$19*(1+INDEX(DA_LMP_Basis!$C$23:$AF$35,MATCH(LMP_BY_NODE!HC$1,DA_LMP_Basis!$C$23:$C$35,0),MATCH(LMP_BY_NODE!$A45,DA_LMP_Basis!$C$23:$AF$23,0)))</f>
        <v>62.950093616172168</v>
      </c>
      <c r="HD45" s="30">
        <f>ENERGY_PRICING!HF$19*(1+INDEX(DA_LMP_Basis!$C$23:$AF$35,MATCH(LMP_BY_NODE!HD$1,DA_LMP_Basis!$C$23:$C$35,0),MATCH(LMP_BY_NODE!$A45,DA_LMP_Basis!$C$23:$AF$23,0)))</f>
        <v>68.767192918053539</v>
      </c>
      <c r="HE45" s="30">
        <f>ENERGY_PRICING!HG$19*(1+INDEX(DA_LMP_Basis!$C$23:$AF$35,MATCH(LMP_BY_NODE!HE$1,DA_LMP_Basis!$C$23:$C$35,0),MATCH(LMP_BY_NODE!$A45,DA_LMP_Basis!$C$23:$AF$23,0)))</f>
        <v>90.269172662275523</v>
      </c>
      <c r="HF45" s="30">
        <f>ENERGY_PRICING!HH$19*(1+INDEX(DA_LMP_Basis!$C$23:$AF$35,MATCH(LMP_BY_NODE!HF$1,DA_LMP_Basis!$C$23:$C$35,0),MATCH(LMP_BY_NODE!$A45,DA_LMP_Basis!$C$23:$AF$23,0)))</f>
        <v>90.480519662716191</v>
      </c>
      <c r="HG45" s="30">
        <f>ENERGY_PRICING!HI$19*(1+INDEX(DA_LMP_Basis!$C$23:$AF$35,MATCH(LMP_BY_NODE!HG$1,DA_LMP_Basis!$C$23:$C$35,0),MATCH(LMP_BY_NODE!$A45,DA_LMP_Basis!$C$23:$AF$23,0)))</f>
        <v>60.657258263582193</v>
      </c>
      <c r="HH45" s="30">
        <f>ENERGY_PRICING!HJ$19*(1+INDEX(DA_LMP_Basis!$C$23:$AF$35,MATCH(LMP_BY_NODE!HH$1,DA_LMP_Basis!$C$23:$C$35,0),MATCH(LMP_BY_NODE!$A45,DA_LMP_Basis!$C$23:$AF$23,0)))</f>
        <v>58.507194534524828</v>
      </c>
      <c r="HI45" s="30">
        <f>ENERGY_PRICING!HK$19*(1+INDEX(DA_LMP_Basis!$C$23:$AF$35,MATCH(LMP_BY_NODE!HI$1,DA_LMP_Basis!$C$23:$C$35,0),MATCH(LMP_BY_NODE!$A45,DA_LMP_Basis!$C$23:$AF$23,0)))</f>
        <v>81.661886324054038</v>
      </c>
      <c r="HJ45" s="30">
        <f>ENERGY_PRICING!HL$19*(1+INDEX(DA_LMP_Basis!$C$23:$AF$35,MATCH(LMP_BY_NODE!HJ$1,DA_LMP_Basis!$C$23:$C$35,0),MATCH(LMP_BY_NODE!$A45,DA_LMP_Basis!$C$23:$AF$23,0)))</f>
        <v>124.28632660457264</v>
      </c>
      <c r="HK45" s="30">
        <f>ENERGY_PRICING!HM$19*(1+INDEX(DA_LMP_Basis!$C$23:$AF$35,MATCH(LMP_BY_NODE!HK$1,DA_LMP_Basis!$C$23:$C$35,0),MATCH(LMP_BY_NODE!$A45,DA_LMP_Basis!$C$23:$AF$23,0)))</f>
        <v>223.56658390304861</v>
      </c>
      <c r="HL45" s="30">
        <f>ENERGY_PRICING!HN$19*(1+INDEX(DA_LMP_Basis!$C$23:$AF$35,MATCH(LMP_BY_NODE!HL$1,DA_LMP_Basis!$C$23:$C$35,0),MATCH(LMP_BY_NODE!$A45,DA_LMP_Basis!$C$23:$AF$23,0)))</f>
        <v>198.96337256436541</v>
      </c>
      <c r="HM45" s="30">
        <f>ENERGY_PRICING!HO$19*(1+INDEX(DA_LMP_Basis!$C$23:$AF$35,MATCH(LMP_BY_NODE!HM$1,DA_LMP_Basis!$C$23:$C$35,0),MATCH(LMP_BY_NODE!$A45,DA_LMP_Basis!$C$23:$AF$23,0)))</f>
        <v>112.70130974842384</v>
      </c>
      <c r="HN45" s="30">
        <f>ENERGY_PRICING!HP$19*(1+INDEX(DA_LMP_Basis!$C$23:$AF$35,MATCH(LMP_BY_NODE!HN$1,DA_LMP_Basis!$C$23:$C$35,0),MATCH(LMP_BY_NODE!$A45,DA_LMP_Basis!$C$23:$AF$23,0)))</f>
        <v>83.294446442684759</v>
      </c>
      <c r="HO45" s="30">
        <f>ENERGY_PRICING!HQ$19*(1+INDEX(DA_LMP_Basis!$C$23:$AF$35,MATCH(LMP_BY_NODE!HO$1,DA_LMP_Basis!$C$23:$C$35,0),MATCH(LMP_BY_NODE!$A45,DA_LMP_Basis!$C$23:$AF$23,0)))</f>
        <v>64.902495868567158</v>
      </c>
      <c r="HP45" s="30">
        <f>ENERGY_PRICING!HR$19*(1+INDEX(DA_LMP_Basis!$C$23:$AF$35,MATCH(LMP_BY_NODE!HP$1,DA_LMP_Basis!$C$23:$C$35,0),MATCH(LMP_BY_NODE!$A45,DA_LMP_Basis!$C$23:$AF$23,0)))</f>
        <v>70.900012976475111</v>
      </c>
      <c r="HQ45" s="30">
        <f>ENERGY_PRICING!HS$19*(1+INDEX(DA_LMP_Basis!$C$23:$AF$35,MATCH(LMP_BY_NODE!HQ$1,DA_LMP_Basis!$C$23:$C$35,0),MATCH(LMP_BY_NODE!$A45,DA_LMP_Basis!$C$23:$AF$23,0)))</f>
        <v>93.068878364101238</v>
      </c>
      <c r="HR45" s="30">
        <f>ENERGY_PRICING!HT$19*(1+INDEX(DA_LMP_Basis!$C$23:$AF$35,MATCH(LMP_BY_NODE!HR$1,DA_LMP_Basis!$C$23:$C$35,0),MATCH(LMP_BY_NODE!$A45,DA_LMP_Basis!$C$23:$AF$23,0)))</f>
        <v>93.286780308879443</v>
      </c>
      <c r="HS45" s="30">
        <f>ENERGY_PRICING!HU$19*(1+INDEX(DA_LMP_Basis!$C$23:$AF$35,MATCH(LMP_BY_NODE!HS$1,DA_LMP_Basis!$C$23:$C$35,0),MATCH(LMP_BY_NODE!$A45,DA_LMP_Basis!$C$23:$AF$23,0)))</f>
        <v>62.53854804179943</v>
      </c>
      <c r="HT45" s="30">
        <f>ENERGY_PRICING!HV$19*(1+INDEX(DA_LMP_Basis!$C$23:$AF$35,MATCH(LMP_BY_NODE!HT$1,DA_LMP_Basis!$C$23:$C$35,0),MATCH(LMP_BY_NODE!$A45,DA_LMP_Basis!$C$23:$AF$23,0)))</f>
        <v>60.321799912032517</v>
      </c>
      <c r="HU45" s="30">
        <f>ENERGY_PRICING!HW$19*(1+INDEX(DA_LMP_Basis!$C$23:$AF$35,MATCH(LMP_BY_NODE!HU$1,DA_LMP_Basis!$C$23:$C$35,0),MATCH(LMP_BY_NODE!$A45,DA_LMP_Basis!$C$23:$AF$23,0)))</f>
        <v>82.660829413469827</v>
      </c>
      <c r="HV45" s="30">
        <f>ENERGY_PRICING!HX$19*(1+INDEX(DA_LMP_Basis!$C$23:$AF$35,MATCH(LMP_BY_NODE!HV$1,DA_LMP_Basis!$C$23:$C$35,0),MATCH(LMP_BY_NODE!$A45,DA_LMP_Basis!$C$23:$AF$23,0)))</f>
        <v>125.72178788927415</v>
      </c>
      <c r="HW45" s="30">
        <f>ENERGY_PRICING!HY$19*(1+INDEX(DA_LMP_Basis!$C$23:$AF$35,MATCH(LMP_BY_NODE!HW$1,DA_LMP_Basis!$C$23:$C$35,0),MATCH(LMP_BY_NODE!$A45,DA_LMP_Basis!$C$23:$AF$23,0)))</f>
        <v>225.2063767364036</v>
      </c>
      <c r="HX45" s="30">
        <f>ENERGY_PRICING!HZ$19*(1+INDEX(DA_LMP_Basis!$C$23:$AF$35,MATCH(LMP_BY_NODE!HX$1,DA_LMP_Basis!$C$23:$C$35,0),MATCH(LMP_BY_NODE!$A45,DA_LMP_Basis!$C$23:$AF$23,0)))</f>
        <v>200.42270833241864</v>
      </c>
      <c r="HY45" s="30">
        <f>ENERGY_PRICING!IA$19*(1+INDEX(DA_LMP_Basis!$C$23:$AF$35,MATCH(LMP_BY_NODE!HY$1,DA_LMP_Basis!$C$23:$C$35,0),MATCH(LMP_BY_NODE!$A45,DA_LMP_Basis!$C$23:$AF$23,0)))</f>
        <v>114.3868170718186</v>
      </c>
      <c r="HZ45" s="30">
        <f>ENERGY_PRICING!IB$19*(1+INDEX(DA_LMP_Basis!$C$23:$AF$35,MATCH(LMP_BY_NODE!HZ$1,DA_LMP_Basis!$C$23:$C$35,0),MATCH(LMP_BY_NODE!$A45,DA_LMP_Basis!$C$23:$AF$23,0)))</f>
        <v>85.851818646830225</v>
      </c>
      <c r="IA45" s="30">
        <f>ENERGY_PRICING!IC$19*(1+INDEX(DA_LMP_Basis!$C$23:$AF$35,MATCH(LMP_BY_NODE!IA$1,DA_LMP_Basis!$C$23:$C$35,0),MATCH(LMP_BY_NODE!$A45,DA_LMP_Basis!$C$23:$AF$23,0)))</f>
        <v>66.895183808790762</v>
      </c>
      <c r="IB45" s="30">
        <f>ENERGY_PRICING!ID$19*(1+INDEX(DA_LMP_Basis!$C$23:$AF$35,MATCH(LMP_BY_NODE!IB$1,DA_LMP_Basis!$C$23:$C$35,0),MATCH(LMP_BY_NODE!$A45,DA_LMP_Basis!$C$23:$AF$23,0)))</f>
        <v>73.07684144707855</v>
      </c>
      <c r="IC45" s="30">
        <f>ENERGY_PRICING!IE$19*(1+INDEX(DA_LMP_Basis!$C$23:$AF$35,MATCH(LMP_BY_NODE!IC$1,DA_LMP_Basis!$C$23:$C$35,0),MATCH(LMP_BY_NODE!$A45,DA_LMP_Basis!$C$23:$AF$23,0)))</f>
        <v>95.926352934907371</v>
      </c>
      <c r="ID45" s="30">
        <f>ENERGY_PRICING!IF$19*(1+INDEX(DA_LMP_Basis!$C$23:$AF$35,MATCH(LMP_BY_NODE!ID$1,DA_LMP_Basis!$C$23:$C$35,0),MATCH(LMP_BY_NODE!$A45,DA_LMP_Basis!$C$23:$AF$23,0)))</f>
        <v>96.150945078139429</v>
      </c>
      <c r="IE45" s="30">
        <f>ENERGY_PRICING!IG$19*(1+INDEX(DA_LMP_Basis!$C$23:$AF$35,MATCH(LMP_BY_NODE!IE$1,DA_LMP_Basis!$C$23:$C$35,0),MATCH(LMP_BY_NODE!$A45,DA_LMP_Basis!$C$23:$AF$23,0)))</f>
        <v>64.458656179618245</v>
      </c>
      <c r="IF45" s="30">
        <f>ENERGY_PRICING!IH$19*(1+INDEX(DA_LMP_Basis!$C$23:$AF$35,MATCH(LMP_BY_NODE!IF$1,DA_LMP_Basis!$C$23:$C$35,0),MATCH(LMP_BY_NODE!$A45,DA_LMP_Basis!$C$23:$AF$23,0)))</f>
        <v>62.1738476893739</v>
      </c>
      <c r="IG45" s="30">
        <f>ENERGY_PRICING!II$19*(1+INDEX(DA_LMP_Basis!$C$23:$AF$35,MATCH(LMP_BY_NODE!IG$1,DA_LMP_Basis!$C$23:$C$35,0),MATCH(LMP_BY_NODE!$A45,DA_LMP_Basis!$C$23:$AF$23,0)))</f>
        <v>83.680384602369443</v>
      </c>
      <c r="IH45" s="30">
        <f>ENERGY_PRICING!IJ$19*(1+INDEX(DA_LMP_Basis!$C$23:$AF$35,MATCH(LMP_BY_NODE!IH$1,DA_LMP_Basis!$C$23:$C$35,0),MATCH(LMP_BY_NODE!$A45,DA_LMP_Basis!$C$23:$AF$23,0)))</f>
        <v>127.18686834960133</v>
      </c>
      <c r="II45" s="30">
        <f>ENERGY_PRICING!IK$19*(1+INDEX(DA_LMP_Basis!$C$23:$AF$35,MATCH(LMP_BY_NODE!II$1,DA_LMP_Basis!$C$23:$C$35,0),MATCH(LMP_BY_NODE!$A45,DA_LMP_Basis!$C$23:$AF$23,0)))</f>
        <v>225.95849993759057</v>
      </c>
      <c r="IJ45" s="30">
        <f>ENERGY_PRICING!IL$19*(1+INDEX(DA_LMP_Basis!$C$23:$AF$35,MATCH(LMP_BY_NODE!IJ$1,DA_LMP_Basis!$C$23:$C$35,0),MATCH(LMP_BY_NODE!$A45,DA_LMP_Basis!$C$23:$AF$23,0)))</f>
        <v>201.09206135503743</v>
      </c>
      <c r="IK45" s="30">
        <f>ENERGY_PRICING!IM$19*(1+INDEX(DA_LMP_Basis!$C$23:$AF$35,MATCH(LMP_BY_NODE!IK$1,DA_LMP_Basis!$C$23:$C$35,0),MATCH(LMP_BY_NODE!$A45,DA_LMP_Basis!$C$23:$AF$23,0)))</f>
        <v>115.1599081220472</v>
      </c>
      <c r="IL45" s="30">
        <f>ENERGY_PRICING!IN$19*(1+INDEX(DA_LMP_Basis!$C$23:$AF$35,MATCH(LMP_BY_NODE!IL$1,DA_LMP_Basis!$C$23:$C$35,0),MATCH(LMP_BY_NODE!$A45,DA_LMP_Basis!$C$23:$AF$23,0)))</f>
        <v>87.024807654760636</v>
      </c>
      <c r="IM45" s="30">
        <f>ENERGY_PRICING!IO$19*(1+INDEX(DA_LMP_Basis!$C$23:$AF$35,MATCH(LMP_BY_NODE!IM$1,DA_LMP_Basis!$C$23:$C$35,0),MATCH(LMP_BY_NODE!$A45,DA_LMP_Basis!$C$23:$AF$23,0)))</f>
        <v>67.809169284322607</v>
      </c>
      <c r="IN45" s="30">
        <f>ENERGY_PRICING!IP$19*(1+INDEX(DA_LMP_Basis!$C$23:$AF$35,MATCH(LMP_BY_NODE!IN$1,DA_LMP_Basis!$C$23:$C$35,0),MATCH(LMP_BY_NODE!$A45,DA_LMP_Basis!$C$23:$AF$23,0)))</f>
        <v>74.075286594808233</v>
      </c>
      <c r="IO45" s="30">
        <f>ENERGY_PRICING!IQ$19*(1+INDEX(DA_LMP_Basis!$C$23:$AF$35,MATCH(LMP_BY_NODE!IO$1,DA_LMP_Basis!$C$23:$C$35,0),MATCH(LMP_BY_NODE!$A45,DA_LMP_Basis!$C$23:$AF$23,0)))</f>
        <v>97.236989789630016</v>
      </c>
      <c r="IP45" s="30">
        <f>ENERGY_PRICING!IR$19*(1+INDEX(DA_LMP_Basis!$C$23:$AF$35,MATCH(LMP_BY_NODE!IP$1,DA_LMP_Basis!$C$23:$C$35,0),MATCH(LMP_BY_NODE!$A45,DA_LMP_Basis!$C$23:$AF$23,0)))</f>
        <v>97.464650523829988</v>
      </c>
      <c r="IQ45" s="30">
        <f>ENERGY_PRICING!IS$19*(1+INDEX(DA_LMP_Basis!$C$23:$AF$35,MATCH(LMP_BY_NODE!IQ$1,DA_LMP_Basis!$C$23:$C$35,0),MATCH(LMP_BY_NODE!$A45,DA_LMP_Basis!$C$23:$AF$23,0)))</f>
        <v>65.339351502750461</v>
      </c>
      <c r="IR45" s="30">
        <f>ENERGY_PRICING!IT$19*(1+INDEX(DA_LMP_Basis!$C$23:$AF$35,MATCH(LMP_BY_NODE!IR$1,DA_LMP_Basis!$C$23:$C$35,0),MATCH(LMP_BY_NODE!$A45,DA_LMP_Basis!$C$23:$AF$23,0)))</f>
        <v>63.02332579094314</v>
      </c>
      <c r="IS45" s="30">
        <f>ENERGY_PRICING!IU$19*(1+INDEX(DA_LMP_Basis!$C$23:$AF$35,MATCH(LMP_BY_NODE!IS$1,DA_LMP_Basis!$C$23:$C$35,0),MATCH(LMP_BY_NODE!$A45,DA_LMP_Basis!$C$23:$AF$23,0)))</f>
        <v>84.148023621679613</v>
      </c>
      <c r="IT45" s="30">
        <f>ENERGY_PRICING!IV$19*(1+INDEX(DA_LMP_Basis!$C$23:$AF$35,MATCH(LMP_BY_NODE!IT$1,DA_LMP_Basis!$C$23:$C$35,0),MATCH(LMP_BY_NODE!$A45,DA_LMP_Basis!$C$23:$AF$23,0)))</f>
        <v>127.85885628820161</v>
      </c>
      <c r="IU45" s="30">
        <f>ENERGY_PRICING!IW$19*(1+INDEX(DA_LMP_Basis!$C$23:$AF$35,MATCH(LMP_BY_NODE!IU$1,DA_LMP_Basis!$C$23:$C$35,0),MATCH(LMP_BY_NODE!$A45,DA_LMP_Basis!$C$23:$AF$23,0)))</f>
        <v>227.01286848120958</v>
      </c>
      <c r="IV45" s="30">
        <f>ENERGY_PRICING!IX$19*(1+INDEX(DA_LMP_Basis!$C$23:$AF$35,MATCH(LMP_BY_NODE!IV$1,DA_LMP_Basis!$C$23:$C$35,0),MATCH(LMP_BY_NODE!$A45,DA_LMP_Basis!$C$23:$AF$23,0)))</f>
        <v>202.03039801386112</v>
      </c>
      <c r="IW45" s="30">
        <f>ENERGY_PRICING!IY$19*(1+INDEX(DA_LMP_Basis!$C$23:$AF$35,MATCH(LMP_BY_NODE!IW$1,DA_LMP_Basis!$C$23:$C$35,0),MATCH(LMP_BY_NODE!$A45,DA_LMP_Basis!$C$23:$AF$23,0)))</f>
        <v>116.24367057403383</v>
      </c>
      <c r="IX45" s="30">
        <f>ENERGY_PRICING!IZ$19*(1+INDEX(DA_LMP_Basis!$C$23:$AF$35,MATCH(LMP_BY_NODE!IX$1,DA_LMP_Basis!$C$23:$C$35,0),MATCH(LMP_BY_NODE!$A45,DA_LMP_Basis!$C$23:$AF$23,0)))</f>
        <v>88.669169522631321</v>
      </c>
      <c r="IY45" s="30">
        <f>ENERGY_PRICING!JA$19*(1+INDEX(DA_LMP_Basis!$C$23:$AF$35,MATCH(LMP_BY_NODE!IY$1,DA_LMP_Basis!$C$23:$C$35,0),MATCH(LMP_BY_NODE!$A45,DA_LMP_Basis!$C$23:$AF$23,0)))</f>
        <v>69.090445454509322</v>
      </c>
      <c r="IZ45" s="30">
        <f>ENERGY_PRICING!JB$19*(1+INDEX(DA_LMP_Basis!$C$23:$AF$35,MATCH(LMP_BY_NODE!IZ$1,DA_LMP_Basis!$C$23:$C$35,0),MATCH(LMP_BY_NODE!$A45,DA_LMP_Basis!$C$23:$AF$23,0)))</f>
        <v>75.47496307684446</v>
      </c>
      <c r="JA45" s="30">
        <f>ENERGY_PRICING!JC$19*(1+INDEX(DA_LMP_Basis!$C$23:$AF$35,MATCH(LMP_BY_NODE!JA$1,DA_LMP_Basis!$C$23:$C$35,0),MATCH(LMP_BY_NODE!$A45,DA_LMP_Basis!$C$23:$AF$23,0)))</f>
        <v>99.074314139612099</v>
      </c>
      <c r="JB45" s="30">
        <f>ENERGY_PRICING!JD$19*(1+INDEX(DA_LMP_Basis!$C$23:$AF$35,MATCH(LMP_BY_NODE!JB$1,DA_LMP_Basis!$C$23:$C$35,0),MATCH(LMP_BY_NODE!$A45,DA_LMP_Basis!$C$23:$AF$23,0)))</f>
        <v>99.306276596966867</v>
      </c>
      <c r="JC45" s="30">
        <f>ENERGY_PRICING!JE$19*(1+INDEX(DA_LMP_Basis!$C$23:$AF$35,MATCH(LMP_BY_NODE!JC$1,DA_LMP_Basis!$C$23:$C$35,0),MATCH(LMP_BY_NODE!$A45,DA_LMP_Basis!$C$23:$AF$23,0)))</f>
        <v>66.573959667686097</v>
      </c>
      <c r="JD45" s="30">
        <f>ENERGY_PRICING!JF$19*(1+INDEX(DA_LMP_Basis!$C$23:$AF$35,MATCH(LMP_BY_NODE!JD$1,DA_LMP_Basis!$C$23:$C$35,0),MATCH(LMP_BY_NODE!$A45,DA_LMP_Basis!$C$23:$AF$23,0)))</f>
        <v>64.214171901492946</v>
      </c>
      <c r="JE45" s="30">
        <f>ENERGY_PRICING!JG$19*(1+INDEX(DA_LMP_Basis!$C$23:$AF$35,MATCH(LMP_BY_NODE!JE$1,DA_LMP_Basis!$C$23:$C$35,0),MATCH(LMP_BY_NODE!$A45,DA_LMP_Basis!$C$23:$AF$23,0)))</f>
        <v>84.80358626215039</v>
      </c>
      <c r="JF45" s="30">
        <f>ENERGY_PRICING!JH$19*(1+INDEX(DA_LMP_Basis!$C$23:$AF$35,MATCH(LMP_BY_NODE!JF$1,DA_LMP_Basis!$C$23:$C$35,0),MATCH(LMP_BY_NODE!$A45,DA_LMP_Basis!$C$23:$AF$23,0)))</f>
        <v>128.80088672022836</v>
      </c>
      <c r="JG45" s="30">
        <f>ENERGY_PRICING!JI$19*(1+INDEX(DA_LMP_Basis!$C$23:$AF$35,MATCH(LMP_BY_NODE!JG$1,DA_LMP_Basis!$C$23:$C$35,0),MATCH(LMP_BY_NODE!$A45,DA_LMP_Basis!$C$23:$AF$23,0)))</f>
        <v>228.37278610438486</v>
      </c>
      <c r="JH45" s="30">
        <f>ENERGY_PRICING!JJ$19*(1+INDEX(DA_LMP_Basis!$C$23:$AF$35,MATCH(LMP_BY_NODE!JH$1,DA_LMP_Basis!$C$23:$C$35,0),MATCH(LMP_BY_NODE!$A45,DA_LMP_Basis!$C$23:$AF$23,0)))</f>
        <v>203.24065847404694</v>
      </c>
      <c r="JI45" s="30">
        <f>ENERGY_PRICING!JK$19*(1+INDEX(DA_LMP_Basis!$C$23:$AF$35,MATCH(LMP_BY_NODE!JI$1,DA_LMP_Basis!$C$23:$C$35,0),MATCH(LMP_BY_NODE!$A45,DA_LMP_Basis!$C$23:$AF$23,0)))</f>
        <v>117.64150026718227</v>
      </c>
      <c r="JJ45" s="30">
        <f>ENERGY_PRICING!JL$19*(1+INDEX(DA_LMP_Basis!$C$23:$AF$35,MATCH(LMP_BY_NODE!JJ$1,DA_LMP_Basis!$C$23:$C$35,0),MATCH(LMP_BY_NODE!$A45,DA_LMP_Basis!$C$23:$AF$23,0)))</f>
        <v>90.790056660746558</v>
      </c>
      <c r="JK45" s="30">
        <f>ENERGY_PRICING!JM$19*(1+INDEX(DA_LMP_Basis!$C$23:$AF$35,MATCH(LMP_BY_NODE!JK$1,DA_LMP_Basis!$C$23:$C$35,0),MATCH(LMP_BY_NODE!$A45,DA_LMP_Basis!$C$23:$AF$23,0)))</f>
        <v>70.743027044254802</v>
      </c>
      <c r="JL45" s="30">
        <f>ENERGY_PRICING!JN$19*(1+INDEX(DA_LMP_Basis!$C$23:$AF$35,MATCH(LMP_BY_NODE!JL$1,DA_LMP_Basis!$C$23:$C$35,0),MATCH(LMP_BY_NODE!$A45,DA_LMP_Basis!$C$23:$AF$23,0)))</f>
        <v>77.280256611239707</v>
      </c>
      <c r="JM45" s="30">
        <f>ENERGY_PRICING!JO$19*(1+INDEX(DA_LMP_Basis!$C$23:$AF$35,MATCH(LMP_BY_NODE!JM$1,DA_LMP_Basis!$C$23:$C$35,0),MATCH(LMP_BY_NODE!$A45,DA_LMP_Basis!$C$23:$AF$23,0)))</f>
        <v>101.44408301990663</v>
      </c>
      <c r="JN45" s="30">
        <f>ENERGY_PRICING!JP$19*(1+INDEX(DA_LMP_Basis!$C$23:$AF$35,MATCH(LMP_BY_NODE!JN$1,DA_LMP_Basis!$C$23:$C$35,0),MATCH(LMP_BY_NODE!$A45,DA_LMP_Basis!$C$23:$AF$23,0)))</f>
        <v>101.68159381153562</v>
      </c>
      <c r="JO45" s="30">
        <f>ENERGY_PRICING!JQ$19*(1+INDEX(DA_LMP_Basis!$C$23:$AF$35,MATCH(LMP_BY_NODE!JO$1,DA_LMP_Basis!$C$23:$C$35,0),MATCH(LMP_BY_NODE!$A45,DA_LMP_Basis!$C$23:$AF$23,0)))</f>
        <v>68.166349170742876</v>
      </c>
      <c r="JP45" s="30">
        <f>ENERGY_PRICING!JR$19*(1+INDEX(DA_LMP_Basis!$C$23:$AF$35,MATCH(LMP_BY_NODE!JP$1,DA_LMP_Basis!$C$23:$C$35,0),MATCH(LMP_BY_NODE!$A45,DA_LMP_Basis!$C$23:$AF$23,0)))</f>
        <v>65.750117394202661</v>
      </c>
      <c r="JQ45" s="30">
        <f>ENERGY_PRICING!JS$19*(1+INDEX(DA_LMP_Basis!$C$23:$AF$35,MATCH(LMP_BY_NODE!JQ$1,DA_LMP_Basis!$C$23:$C$35,0),MATCH(LMP_BY_NODE!$A45,DA_LMP_Basis!$C$23:$AF$23,0)))</f>
        <v>85.649126650534484</v>
      </c>
      <c r="JR45" s="30">
        <f>ENERGY_PRICING!JT$19*(1+INDEX(DA_LMP_Basis!$C$23:$AF$35,MATCH(LMP_BY_NODE!JR$1,DA_LMP_Basis!$C$23:$C$35,0),MATCH(LMP_BY_NODE!$A45,DA_LMP_Basis!$C$23:$AF$23,0)))</f>
        <v>130.01591138483329</v>
      </c>
      <c r="JS45" s="30">
        <f>ENERGY_PRICING!JU$19*(1+INDEX(DA_LMP_Basis!$C$23:$AF$35,MATCH(LMP_BY_NODE!JS$1,DA_LMP_Basis!$C$23:$C$35,0),MATCH(LMP_BY_NODE!$A45,DA_LMP_Basis!$C$23:$AF$23,0)))</f>
        <v>227.44912748630156</v>
      </c>
      <c r="JT45" s="30">
        <f>ENERGY_PRICING!JV$19*(1+INDEX(DA_LMP_Basis!$C$23:$AF$35,MATCH(LMP_BY_NODE!JT$1,DA_LMP_Basis!$C$23:$C$35,0),MATCH(LMP_BY_NODE!$A45,DA_LMP_Basis!$C$23:$AF$23,0)))</f>
        <v>202.41864728371769</v>
      </c>
      <c r="JU45" s="30">
        <f>ENERGY_PRICING!JW$19*(1+INDEX(DA_LMP_Basis!$C$23:$AF$35,MATCH(LMP_BY_NODE!JU$1,DA_LMP_Basis!$C$23:$C$35,0),MATCH(LMP_BY_NODE!$A45,DA_LMP_Basis!$C$23:$AF$23,0)))</f>
        <v>116.6920916995702</v>
      </c>
      <c r="JV45" s="30">
        <f>ENERGY_PRICING!JX$19*(1+INDEX(DA_LMP_Basis!$C$23:$AF$35,MATCH(LMP_BY_NODE!JV$1,DA_LMP_Basis!$C$23:$C$35,0),MATCH(LMP_BY_NODE!$A45,DA_LMP_Basis!$C$23:$AF$23,0)))</f>
        <v>89.349546110903077</v>
      </c>
      <c r="JW45" s="30">
        <f>ENERGY_PRICING!JY$19*(1+INDEX(DA_LMP_Basis!$C$23:$AF$35,MATCH(LMP_BY_NODE!JW$1,DA_LMP_Basis!$C$23:$C$35,0),MATCH(LMP_BY_NODE!$A45,DA_LMP_Basis!$C$23:$AF$23,0)))</f>
        <v>69.620590507334228</v>
      </c>
      <c r="JX45" s="30">
        <f>ENERGY_PRICING!JZ$19*(1+INDEX(DA_LMP_Basis!$C$23:$AF$35,MATCH(LMP_BY_NODE!JX$1,DA_LMP_Basis!$C$23:$C$35,0),MATCH(LMP_BY_NODE!$A45,DA_LMP_Basis!$C$23:$AF$23,0)))</f>
        <v>76.054097833092001</v>
      </c>
      <c r="JY45" s="30">
        <f>ENERGY_PRICING!KA$19*(1+INDEX(DA_LMP_Basis!$C$23:$AF$35,MATCH(LMP_BY_NODE!JY$1,DA_LMP_Basis!$C$23:$C$35,0),MATCH(LMP_BY_NODE!$A45,DA_LMP_Basis!$C$23:$AF$23,0)))</f>
        <v>99.834531520721868</v>
      </c>
      <c r="JZ45" s="30">
        <f>ENERGY_PRICING!KB$19*(1+INDEX(DA_LMP_Basis!$C$23:$AF$35,MATCH(LMP_BY_NODE!JZ$1,DA_LMP_Basis!$C$23:$C$35,0),MATCH(LMP_BY_NODE!$A45,DA_LMP_Basis!$C$23:$AF$23,0)))</f>
        <v>100.0682738732329</v>
      </c>
      <c r="KA45" s="30">
        <f>ENERGY_PRICING!KC$19*(1+INDEX(DA_LMP_Basis!$C$23:$AF$35,MATCH(LMP_BY_NODE!KA$1,DA_LMP_Basis!$C$23:$C$35,0),MATCH(LMP_BY_NODE!$A45,DA_LMP_Basis!$C$23:$AF$23,0)))</f>
        <v>67.084795212783675</v>
      </c>
      <c r="KB45" s="30">
        <f>ENERGY_PRICING!KD$19*(1+INDEX(DA_LMP_Basis!$C$23:$AF$35,MATCH(LMP_BY_NODE!KB$1,DA_LMP_Basis!$C$23:$C$35,0),MATCH(LMP_BY_NODE!$A45,DA_LMP_Basis!$C$23:$AF$23,0)))</f>
        <v>64.706900314674755</v>
      </c>
      <c r="KC45" s="30">
        <f>ENERGY_PRICING!KE$19*(1+INDEX(DA_LMP_Basis!$C$23:$AF$35,MATCH(LMP_BY_NODE!KC$1,DA_LMP_Basis!$C$23:$C$35,0),MATCH(LMP_BY_NODE!$A45,DA_LMP_Basis!$C$23:$AF$23,0)))</f>
        <v>85.07483402180533</v>
      </c>
      <c r="KD45" s="30">
        <f>ENERGY_PRICING!KF$19*(1+INDEX(DA_LMP_Basis!$C$23:$AF$35,MATCH(LMP_BY_NODE!KD$1,DA_LMP_Basis!$C$23:$C$35,0),MATCH(LMP_BY_NODE!$A45,DA_LMP_Basis!$C$23:$AF$23,0)))</f>
        <v>129.19066433786463</v>
      </c>
      <c r="KE45" s="30">
        <f>ENERGY_PRICING!KG$19*(1+INDEX(DA_LMP_Basis!$C$23:$AF$35,MATCH(LMP_BY_NODE!KE$1,DA_LMP_Basis!$C$23:$C$35,0),MATCH(LMP_BY_NODE!$A45,DA_LMP_Basis!$C$23:$AF$23,0)))</f>
        <v>228.9970681423666</v>
      </c>
      <c r="KF45" s="30">
        <f>ENERGY_PRICING!KH$19*(1+INDEX(DA_LMP_Basis!$C$23:$AF$35,MATCH(LMP_BY_NODE!KF$1,DA_LMP_Basis!$C$23:$C$35,0),MATCH(LMP_BY_NODE!$A45,DA_LMP_Basis!$C$23:$AF$23,0)))</f>
        <v>203.79623908694421</v>
      </c>
      <c r="KG45" s="30">
        <f>ENERGY_PRICING!KI$19*(1+INDEX(DA_LMP_Basis!$C$23:$AF$35,MATCH(LMP_BY_NODE!KG$1,DA_LMP_Basis!$C$23:$C$35,0),MATCH(LMP_BY_NODE!$A45,DA_LMP_Basis!$C$23:$AF$23,0)))</f>
        <v>118.28318617132737</v>
      </c>
      <c r="KH45" s="30">
        <f>ENERGY_PRICING!KJ$19*(1+INDEX(DA_LMP_Basis!$C$23:$AF$35,MATCH(LMP_BY_NODE!KH$1,DA_LMP_Basis!$C$23:$C$35,0),MATCH(LMP_BY_NODE!$A45,DA_LMP_Basis!$C$23:$AF$23,0)))</f>
        <v>91.7636683871836</v>
      </c>
      <c r="KI45" s="30">
        <f>ENERGY_PRICING!KK$19*(1+INDEX(DA_LMP_Basis!$C$23:$AF$35,MATCH(LMP_BY_NODE!KI$1,DA_LMP_Basis!$C$23:$C$35,0),MATCH(LMP_BY_NODE!$A45,DA_LMP_Basis!$C$23:$AF$23,0)))</f>
        <v>71.501659026954272</v>
      </c>
      <c r="KJ45" s="30">
        <f>ENERGY_PRICING!KL$19*(1+INDEX(DA_LMP_Basis!$C$23:$AF$35,MATCH(LMP_BY_NODE!KJ$1,DA_LMP_Basis!$C$23:$C$35,0),MATCH(LMP_BY_NODE!$A45,DA_LMP_Basis!$C$23:$AF$23,0)))</f>
        <v>78.108992343170343</v>
      </c>
      <c r="KK45" s="30">
        <f>ENERGY_PRICING!KM$19*(1+INDEX(DA_LMP_Basis!$C$23:$AF$35,MATCH(LMP_BY_NODE!KK$1,DA_LMP_Basis!$C$23:$C$35,0),MATCH(LMP_BY_NODE!$A45,DA_LMP_Basis!$C$23:$AF$23,0)))</f>
        <v>102.53194607934822</v>
      </c>
      <c r="KL45" s="30">
        <f>ENERGY_PRICING!KN$19*(1+INDEX(DA_LMP_Basis!$C$23:$AF$35,MATCH(LMP_BY_NODE!KL$1,DA_LMP_Basis!$C$23:$C$35,0),MATCH(LMP_BY_NODE!$A45,DA_LMP_Basis!$C$23:$AF$23,0)))</f>
        <v>102.77200388218515</v>
      </c>
      <c r="KM45" s="30">
        <f>ENERGY_PRICING!KO$19*(1+INDEX(DA_LMP_Basis!$C$23:$AF$35,MATCH(LMP_BY_NODE!KM$1,DA_LMP_Basis!$C$23:$C$35,0),MATCH(LMP_BY_NODE!$A45,DA_LMP_Basis!$C$23:$AF$23,0)))</f>
        <v>68.897349451412708</v>
      </c>
      <c r="KN45" s="30">
        <f>ENERGY_PRICING!KP$19*(1+INDEX(DA_LMP_Basis!$C$23:$AF$35,MATCH(LMP_BY_NODE!KN$1,DA_LMP_Basis!$C$23:$C$35,0),MATCH(LMP_BY_NODE!$A45,DA_LMP_Basis!$C$23:$AF$23,0)))</f>
        <v>66.455206559955812</v>
      </c>
      <c r="KO45" s="30">
        <f>ENERGY_PRICING!KQ$19*(1+INDEX(DA_LMP_Basis!$C$23:$AF$35,MATCH(LMP_BY_NODE!KO$1,DA_LMP_Basis!$C$23:$C$35,0),MATCH(LMP_BY_NODE!$A45,DA_LMP_Basis!$C$23:$AF$23,0)))</f>
        <v>86.037279335565373</v>
      </c>
      <c r="KP45" s="30">
        <f>ENERGY_PRICING!KR$19*(1+INDEX(DA_LMP_Basis!$C$23:$AF$35,MATCH(LMP_BY_NODE!KP$1,DA_LMP_Basis!$C$23:$C$35,0),MATCH(LMP_BY_NODE!$A45,DA_LMP_Basis!$C$23:$AF$23,0)))</f>
        <v>130.57367904729404</v>
      </c>
      <c r="KQ45" s="30">
        <f>ENERGY_PRICING!KS$19*(1+INDEX(DA_LMP_Basis!$C$23:$AF$35,MATCH(LMP_BY_NODE!KQ$1,DA_LMP_Basis!$C$23:$C$35,0),MATCH(LMP_BY_NODE!$A45,DA_LMP_Basis!$C$23:$AF$23,0)))</f>
        <v>230.48308702957198</v>
      </c>
      <c r="KR45" s="30">
        <f>ENERGY_PRICING!KT$19*(1+INDEX(DA_LMP_Basis!$C$23:$AF$35,MATCH(LMP_BY_NODE!KR$1,DA_LMP_Basis!$C$23:$C$35,0),MATCH(LMP_BY_NODE!$A45,DA_LMP_Basis!$C$23:$AF$23,0)))</f>
        <v>205.1187235313142</v>
      </c>
      <c r="KS45" s="30">
        <f>ENERGY_PRICING!KU$19*(1+INDEX(DA_LMP_Basis!$C$23:$AF$35,MATCH(LMP_BY_NODE!KS$1,DA_LMP_Basis!$C$23:$C$35,0),MATCH(LMP_BY_NODE!$A45,DA_LMP_Basis!$C$23:$AF$23,0)))</f>
        <v>119.81063260610838</v>
      </c>
      <c r="KT45" s="30">
        <f>ENERGY_PRICING!KV$19*(1+INDEX(DA_LMP_Basis!$C$23:$AF$35,MATCH(LMP_BY_NODE!KT$1,DA_LMP_Basis!$C$23:$C$35,0),MATCH(LMP_BY_NODE!$A45,DA_LMP_Basis!$C$23:$AF$23,0)))</f>
        <v>94.081219311710328</v>
      </c>
      <c r="KU45" s="30">
        <f>ENERGY_PRICING!KW$19*(1+INDEX(DA_LMP_Basis!$C$23:$AF$35,MATCH(LMP_BY_NODE!KU$1,DA_LMP_Basis!$C$23:$C$35,0),MATCH(LMP_BY_NODE!$A45,DA_LMP_Basis!$C$23:$AF$23,0)))</f>
        <v>73.3074797716517</v>
      </c>
      <c r="KV45" s="30">
        <f>ENERGY_PRICING!KX$19*(1+INDEX(DA_LMP_Basis!$C$23:$AF$35,MATCH(LMP_BY_NODE!KV$1,DA_LMP_Basis!$C$23:$C$35,0),MATCH(LMP_BY_NODE!$A45,DA_LMP_Basis!$C$23:$AF$23,0)))</f>
        <v>80.081685573512559</v>
      </c>
      <c r="KW45" s="30">
        <f>ENERGY_PRICING!KY$19*(1+INDEX(DA_LMP_Basis!$C$23:$AF$35,MATCH(LMP_BY_NODE!KW$1,DA_LMP_Basis!$C$23:$C$35,0),MATCH(LMP_BY_NODE!$A45,DA_LMP_Basis!$C$23:$AF$23,0)))</f>
        <v>105.12145683677676</v>
      </c>
      <c r="KX45" s="30">
        <f>ENERGY_PRICING!KZ$19*(1+INDEX(DA_LMP_Basis!$C$23:$AF$35,MATCH(LMP_BY_NODE!KX$1,DA_LMP_Basis!$C$23:$C$35,0),MATCH(LMP_BY_NODE!$A45,DA_LMP_Basis!$C$23:$AF$23,0)))</f>
        <v>105.3675774550251</v>
      </c>
      <c r="KY45" s="30">
        <f>ENERGY_PRICING!LA$19*(1+INDEX(DA_LMP_Basis!$C$23:$AF$35,MATCH(LMP_BY_NODE!KY$1,DA_LMP_Basis!$C$23:$C$35,0),MATCH(LMP_BY_NODE!$A45,DA_LMP_Basis!$C$23:$AF$23,0)))</f>
        <v>70.637396669717504</v>
      </c>
      <c r="KZ45" s="30">
        <f>ENERGY_PRICING!LB$19*(1+INDEX(DA_LMP_Basis!$C$23:$AF$35,MATCH(LMP_BY_NODE!KZ$1,DA_LMP_Basis!$C$23:$C$35,0),MATCH(LMP_BY_NODE!$A45,DA_LMP_Basis!$C$23:$AF$23,0)))</f>
        <v>68.133575876587784</v>
      </c>
      <c r="LA45" s="30">
        <f>ENERGY_PRICING!LC$19*(1+INDEX(DA_LMP_Basis!$C$23:$AF$35,MATCH(LMP_BY_NODE!LA$1,DA_LMP_Basis!$C$23:$C$35,0),MATCH(LMP_BY_NODE!$A45,DA_LMP_Basis!$C$23:$AF$23,0)))</f>
        <v>86.961224261067457</v>
      </c>
      <c r="LB45" s="30">
        <f>ENERGY_PRICING!LD$19*(1+INDEX(DA_LMP_Basis!$C$23:$AF$35,MATCH(LMP_BY_NODE!LB$1,DA_LMP_Basis!$C$23:$C$35,0),MATCH(LMP_BY_NODE!$A45,DA_LMP_Basis!$C$23:$AF$23,0)))</f>
        <v>131.90136946710598</v>
      </c>
      <c r="LC45" s="30">
        <f>ENERGY_PRICING!LE$19*(1+INDEX(DA_LMP_Basis!$C$23:$AF$35,MATCH(LMP_BY_NODE!LC$1,DA_LMP_Basis!$C$23:$C$35,0),MATCH(LMP_BY_NODE!$A45,DA_LMP_Basis!$C$23:$AF$23,0)))</f>
        <v>232.10910566112341</v>
      </c>
      <c r="LD45" s="30">
        <f>ENERGY_PRICING!LF$19*(1+INDEX(DA_LMP_Basis!$C$23:$AF$35,MATCH(LMP_BY_NODE!LD$1,DA_LMP_Basis!$C$23:$C$35,0),MATCH(LMP_BY_NODE!$A45,DA_LMP_Basis!$C$23:$AF$23,0)))</f>
        <v>206.56580093052992</v>
      </c>
      <c r="LE45" s="30">
        <f>ENERGY_PRICING!LG$19*(1+INDEX(DA_LMP_Basis!$C$23:$AF$35,MATCH(LMP_BY_NODE!LE$1,DA_LMP_Basis!$C$23:$C$35,0),MATCH(LMP_BY_NODE!$A45,DA_LMP_Basis!$C$23:$AF$23,0)))</f>
        <v>121.48198172760009</v>
      </c>
      <c r="LF45" s="30">
        <f>ENERGY_PRICING!LH$19*(1+INDEX(DA_LMP_Basis!$C$23:$AF$35,MATCH(LMP_BY_NODE!LF$1,DA_LMP_Basis!$C$23:$C$35,0),MATCH(LMP_BY_NODE!$A45,DA_LMP_Basis!$C$23:$AF$23,0)))</f>
        <v>96.617109679790801</v>
      </c>
      <c r="LG45" s="30">
        <f>ENERGY_PRICING!LI$19*(1+INDEX(DA_LMP_Basis!$C$23:$AF$35,MATCH(LMP_BY_NODE!LG$1,DA_LMP_Basis!$C$23:$C$35,0),MATCH(LMP_BY_NODE!$A45,DA_LMP_Basis!$C$23:$AF$23,0)))</f>
        <v>75.283429203655359</v>
      </c>
      <c r="LH45" s="30">
        <f>ENERGY_PRICING!LJ$19*(1+INDEX(DA_LMP_Basis!$C$23:$AF$35,MATCH(LMP_BY_NODE!LH$1,DA_LMP_Basis!$C$23:$C$35,0),MATCH(LMP_BY_NODE!$A45,DA_LMP_Basis!$C$23:$AF$23,0)))</f>
        <v>82.240228761953588</v>
      </c>
      <c r="LI45" s="30">
        <f>ENERGY_PRICING!LK$19*(1+INDEX(DA_LMP_Basis!$C$23:$AF$35,MATCH(LMP_BY_NODE!LI$1,DA_LMP_Basis!$C$23:$C$35,0),MATCH(LMP_BY_NODE!$A45,DA_LMP_Basis!$C$23:$AF$23,0)))</f>
        <v>107.95492872225206</v>
      </c>
      <c r="LJ45" s="30">
        <f>ENERGY_PRICING!LL$19*(1+INDEX(DA_LMP_Basis!$C$23:$AF$35,MATCH(LMP_BY_NODE!LJ$1,DA_LMP_Basis!$C$23:$C$35,0),MATCH(LMP_BY_NODE!$A45,DA_LMP_Basis!$C$23:$AF$23,0)))</f>
        <v>108.20768334152386</v>
      </c>
      <c r="LK45" s="30">
        <f>ENERGY_PRICING!LM$19*(1+INDEX(DA_LMP_Basis!$C$23:$AF$35,MATCH(LMP_BY_NODE!LK$1,DA_LMP_Basis!$C$23:$C$35,0),MATCH(LMP_BY_NODE!$A45,DA_LMP_Basis!$C$23:$AF$23,0)))</f>
        <v>72.54137596708955</v>
      </c>
      <c r="LL45" s="30">
        <f>ENERGY_PRICING!LN$19*(1+INDEX(DA_LMP_Basis!$C$23:$AF$35,MATCH(LMP_BY_NODE!LL$1,DA_LMP_Basis!$C$23:$C$35,0),MATCH(LMP_BY_NODE!$A45,DA_LMP_Basis!$C$23:$AF$23,0)))</f>
        <v>69.970066518103224</v>
      </c>
      <c r="LM45" s="30">
        <f>ENERGY_PRICING!LO$19*(1+INDEX(DA_LMP_Basis!$C$23:$AF$35,MATCH(LMP_BY_NODE!LM$1,DA_LMP_Basis!$C$23:$C$35,0),MATCH(LMP_BY_NODE!$A45,DA_LMP_Basis!$C$23:$AF$23,0)))</f>
        <v>87.972215222440212</v>
      </c>
      <c r="LN45" s="30">
        <f>ENERGY_PRICING!LP$19*(1+INDEX(DA_LMP_Basis!$C$23:$AF$35,MATCH(LMP_BY_NODE!LN$1,DA_LMP_Basis!$C$23:$C$35,0),MATCH(LMP_BY_NODE!$A45,DA_LMP_Basis!$C$23:$AF$23,0)))</f>
        <v>133.35414330338372</v>
      </c>
      <c r="LO45" s="30">
        <f>ENERGY_PRICING!LQ$19*(1+INDEX(DA_LMP_Basis!$C$23:$AF$35,MATCH(LMP_BY_NODE!LO$1,DA_LMP_Basis!$C$23:$C$35,0),MATCH(LMP_BY_NODE!$A45,DA_LMP_Basis!$C$23:$AF$23,0)))</f>
        <v>233.77608441909061</v>
      </c>
      <c r="LP45" s="30">
        <f>ENERGY_PRICING!LR$19*(1+INDEX(DA_LMP_Basis!$C$23:$AF$35,MATCH(LMP_BY_NODE!LP$1,DA_LMP_Basis!$C$23:$C$35,0),MATCH(LMP_BY_NODE!$A45,DA_LMP_Basis!$C$23:$AF$23,0)))</f>
        <v>208.04933084760441</v>
      </c>
      <c r="LQ45" s="30">
        <f>ENERGY_PRICING!LS$19*(1+INDEX(DA_LMP_Basis!$C$23:$AF$35,MATCH(LMP_BY_NODE!LQ$1,DA_LMP_Basis!$C$23:$C$35,0),MATCH(LMP_BY_NODE!$A45,DA_LMP_Basis!$C$23:$AF$23,0)))</f>
        <v>123.1954328705403</v>
      </c>
      <c r="LR45" s="30">
        <f>ENERGY_PRICING!LT$19*(1+INDEX(DA_LMP_Basis!$C$23:$AF$35,MATCH(LMP_BY_NODE!LR$1,DA_LMP_Basis!$C$23:$C$35,0),MATCH(LMP_BY_NODE!$A45,DA_LMP_Basis!$C$23:$AF$23,0)))</f>
        <v>99.216880244590826</v>
      </c>
      <c r="LS45" s="30">
        <f>ENERGY_PRICING!LU$19*(1+INDEX(DA_LMP_Basis!$C$23:$AF$35,MATCH(LMP_BY_NODE!LS$1,DA_LMP_Basis!$C$23:$C$35,0),MATCH(LMP_BY_NODE!$A45,DA_LMP_Basis!$C$23:$AF$23,0)))</f>
        <v>77.30915367326044</v>
      </c>
      <c r="LT45" s="30">
        <f>ENERGY_PRICING!LV$19*(1+INDEX(DA_LMP_Basis!$C$23:$AF$35,MATCH(LMP_BY_NODE!LT$1,DA_LMP_Basis!$C$23:$C$35,0),MATCH(LMP_BY_NODE!$A45,DA_LMP_Basis!$C$23:$AF$23,0)))</f>
        <v>84.453146605245976</v>
      </c>
      <c r="LU45" s="30">
        <f>ENERGY_PRICING!LW$19*(1+INDEX(DA_LMP_Basis!$C$23:$AF$35,MATCH(LMP_BY_NODE!LU$1,DA_LMP_Basis!$C$23:$C$35,0),MATCH(LMP_BY_NODE!$A45,DA_LMP_Basis!$C$23:$AF$23,0)))</f>
        <v>110.85977701410592</v>
      </c>
      <c r="LV45" s="30">
        <f>ENERGY_PRICING!LX$19*(1+INDEX(DA_LMP_Basis!$C$23:$AF$35,MATCH(LMP_BY_NODE!LV$1,DA_LMP_Basis!$C$23:$C$35,0),MATCH(LMP_BY_NODE!$A45,DA_LMP_Basis!$C$23:$AF$23,0)))</f>
        <v>111.11933274781259</v>
      </c>
      <c r="LW45" s="30">
        <f>ENERGY_PRICING!LY$19*(1+INDEX(DA_LMP_Basis!$C$23:$AF$35,MATCH(LMP_BY_NODE!LW$1,DA_LMP_Basis!$C$23:$C$35,0),MATCH(LMP_BY_NODE!$A45,DA_LMP_Basis!$C$23:$AF$23,0)))</f>
        <v>74.493317342632253</v>
      </c>
      <c r="LX45" s="30">
        <f>ENERGY_PRICING!LZ$19*(1+INDEX(DA_LMP_Basis!$C$23:$AF$35,MATCH(LMP_BY_NODE!LX$1,DA_LMP_Basis!$C$23:$C$35,0),MATCH(LMP_BY_NODE!$A45,DA_LMP_Basis!$C$23:$AF$23,0)))</f>
        <v>71.852819168785274</v>
      </c>
      <c r="LY45" s="30">
        <f>ENERGY_PRICING!MA$19*(1+INDEX(DA_LMP_Basis!$C$23:$AF$35,MATCH(LMP_BY_NODE!LY$1,DA_LMP_Basis!$C$23:$C$35,0),MATCH(LMP_BY_NODE!$A45,DA_LMP_Basis!$C$23:$AF$23,0)))</f>
        <v>89.008673491984922</v>
      </c>
      <c r="LZ45" s="30">
        <f>ENERGY_PRICING!MB$19*(1+INDEX(DA_LMP_Basis!$C$23:$AF$35,MATCH(LMP_BY_NODE!LZ$1,DA_LMP_Basis!$C$23:$C$35,0),MATCH(LMP_BY_NODE!$A45,DA_LMP_Basis!$C$23:$AF$23,0)))</f>
        <v>134.84351315328203</v>
      </c>
      <c r="MA45" s="30">
        <f>ENERGY_PRICING!MC$19*(1+INDEX(DA_LMP_Basis!$C$23:$AF$35,MATCH(LMP_BY_NODE!MA$1,DA_LMP_Basis!$C$23:$C$35,0),MATCH(LMP_BY_NODE!$A45,DA_LMP_Basis!$C$23:$AF$23,0)))</f>
        <v>235.99242598507956</v>
      </c>
      <c r="MB45" s="30">
        <f>ENERGY_PRICING!MD$19*(1+INDEX(DA_LMP_Basis!$C$23:$AF$35,MATCH(LMP_BY_NODE!MB$1,DA_LMP_Basis!$C$23:$C$35,0),MATCH(LMP_BY_NODE!$A45,DA_LMP_Basis!$C$23:$AF$23,0)))</f>
        <v>210.02176691128278</v>
      </c>
      <c r="MC45" s="30">
        <f>ENERGY_PRICING!ME$19*(1+INDEX(DA_LMP_Basis!$C$23:$AF$35,MATCH(LMP_BY_NODE!MC$1,DA_LMP_Basis!$C$23:$C$35,0),MATCH(LMP_BY_NODE!$A45,DA_LMP_Basis!$C$23:$AF$23,0)))</f>
        <v>125.47356207359061</v>
      </c>
      <c r="MD45" s="30">
        <f>ENERGY_PRICING!MF$19*(1+INDEX(DA_LMP_Basis!$C$23:$AF$35,MATCH(LMP_BY_NODE!MD$1,DA_LMP_Basis!$C$23:$C$35,0),MATCH(LMP_BY_NODE!$A45,DA_LMP_Basis!$C$23:$AF$23,0)))</f>
        <v>102.67342072974211</v>
      </c>
      <c r="ME45" s="30">
        <f>ENERGY_PRICING!MG$19*(1+INDEX(DA_LMP_Basis!$C$23:$AF$35,MATCH(LMP_BY_NODE!ME$1,DA_LMP_Basis!$C$23:$C$35,0),MATCH(LMP_BY_NODE!$A45,DA_LMP_Basis!$C$23:$AF$23,0)))</f>
        <v>80.002467743261903</v>
      </c>
      <c r="MF45" s="30">
        <f>ENERGY_PRICING!MH$19*(1+INDEX(DA_LMP_Basis!$C$23:$AF$35,MATCH(LMP_BY_NODE!MF$1,DA_LMP_Basis!$C$23:$C$35,0),MATCH(LMP_BY_NODE!$A45,DA_LMP_Basis!$C$23:$AF$23,0)))</f>
        <v>87.395344743504452</v>
      </c>
      <c r="MG45" s="30">
        <f>ENERGY_PRICING!MI$19*(1+INDEX(DA_LMP_Basis!$C$23:$AF$35,MATCH(LMP_BY_NODE!MG$1,DA_LMP_Basis!$C$23:$C$35,0),MATCH(LMP_BY_NODE!$A45,DA_LMP_Basis!$C$23:$AF$23,0)))</f>
        <v>114.72193541375981</v>
      </c>
      <c r="MH45" s="30">
        <f>ENERGY_PRICING!MJ$19*(1+INDEX(DA_LMP_Basis!$C$23:$AF$35,MATCH(LMP_BY_NODE!MH$1,DA_LMP_Basis!$C$23:$C$35,0),MATCH(LMP_BY_NODE!$A45,DA_LMP_Basis!$C$23:$AF$23,0)))</f>
        <v>114.99053360979244</v>
      </c>
      <c r="MI45" s="30">
        <f>ENERGY_PRICING!MK$19*(1+INDEX(DA_LMP_Basis!$C$23:$AF$35,MATCH(LMP_BY_NODE!MI$1,DA_LMP_Basis!$C$23:$C$35,0),MATCH(LMP_BY_NODE!$A45,DA_LMP_Basis!$C$23:$AF$23,0)))</f>
        <v>77.088532659151639</v>
      </c>
      <c r="MJ45" s="30">
        <f>ENERGY_PRICING!ML$19*(1+INDEX(DA_LMP_Basis!$C$23:$AF$35,MATCH(LMP_BY_NODE!MJ$1,DA_LMP_Basis!$C$23:$C$35,0),MATCH(LMP_BY_NODE!$A45,DA_LMP_Basis!$C$23:$AF$23,0)))</f>
        <v>74.35604420284092</v>
      </c>
      <c r="MK45" s="30">
        <f>ENERGY_PRICING!MM$19*(1+INDEX(DA_LMP_Basis!$C$23:$AF$35,MATCH(LMP_BY_NODE!MK$1,DA_LMP_Basis!$C$23:$C$35,0),MATCH(LMP_BY_NODE!$A45,DA_LMP_Basis!$C$23:$AF$23,0)))</f>
        <v>90.38670277593701</v>
      </c>
      <c r="ML45" s="30">
        <f>ENERGY_PRICING!MN$19*(1+INDEX(DA_LMP_Basis!$C$23:$AF$35,MATCH(LMP_BY_NODE!ML$1,DA_LMP_Basis!$C$23:$C$35,0),MATCH(LMP_BY_NODE!$A45,DA_LMP_Basis!$C$23:$AF$23,0)))</f>
        <v>136.82371373453336</v>
      </c>
      <c r="MM45" s="30">
        <f>ENERGY_PRICING!MO$19*(1+INDEX(DA_LMP_Basis!$C$23:$AF$35,MATCH(LMP_BY_NODE!MM$1,DA_LMP_Basis!$C$23:$C$35,0),MATCH(LMP_BY_NODE!$A45,DA_LMP_Basis!$C$23:$AF$23,0)))</f>
        <v>237.53312741779072</v>
      </c>
      <c r="MN45" s="30">
        <f>ENERGY_PRICING!MP$19*(1+INDEX(DA_LMP_Basis!$C$23:$AF$35,MATCH(LMP_BY_NODE!MN$1,DA_LMP_Basis!$C$23:$C$35,0),MATCH(LMP_BY_NODE!$A45,DA_LMP_Basis!$C$23:$AF$23,0)))</f>
        <v>211.39291615825562</v>
      </c>
      <c r="MO45" s="30">
        <f>ENERGY_PRICING!MQ$19*(1+INDEX(DA_LMP_Basis!$C$23:$AF$35,MATCH(LMP_BY_NODE!MO$1,DA_LMP_Basis!$C$23:$C$35,0),MATCH(LMP_BY_NODE!$A45,DA_LMP_Basis!$C$23:$AF$23,0)))</f>
        <v>127.05721550540024</v>
      </c>
      <c r="MP45" s="30">
        <f>ENERGY_PRICING!MR$19*(1+INDEX(DA_LMP_Basis!$C$23:$AF$35,MATCH(LMP_BY_NODE!MP$1,DA_LMP_Basis!$C$23:$C$35,0),MATCH(LMP_BY_NODE!$A45,DA_LMP_Basis!$C$23:$AF$23,0)))</f>
        <v>105.07625292827119</v>
      </c>
      <c r="MQ45" s="30">
        <f>ENERGY_PRICING!MS$19*(1+INDEX(DA_LMP_Basis!$C$23:$AF$35,MATCH(LMP_BY_NODE!MQ$1,DA_LMP_Basis!$C$23:$C$35,0),MATCH(LMP_BY_NODE!$A45,DA_LMP_Basis!$C$23:$AF$23,0)))</f>
        <v>81.87473910705809</v>
      </c>
      <c r="MR45" s="30">
        <f>ENERGY_PRICING!MT$19*(1+INDEX(DA_LMP_Basis!$C$23:$AF$35,MATCH(LMP_BY_NODE!MR$1,DA_LMP_Basis!$C$23:$C$35,0),MATCH(LMP_BY_NODE!$A45,DA_LMP_Basis!$C$23:$AF$23,0)))</f>
        <v>89.440629169198189</v>
      </c>
      <c r="MS45" s="30">
        <f>ENERGY_PRICING!MU$19*(1+INDEX(DA_LMP_Basis!$C$23:$AF$35,MATCH(LMP_BY_NODE!MS$1,DA_LMP_Basis!$C$23:$C$35,0),MATCH(LMP_BY_NODE!$A45,DA_LMP_Basis!$C$23:$AF$23,0)))</f>
        <v>117.40673502723858</v>
      </c>
      <c r="MT45" s="30">
        <f>ENERGY_PRICING!MV$19*(1+INDEX(DA_LMP_Basis!$C$23:$AF$35,MATCH(LMP_BY_NODE!MT$1,DA_LMP_Basis!$C$23:$C$35,0),MATCH(LMP_BY_NODE!$A45,DA_LMP_Basis!$C$23:$AF$23,0)))</f>
        <v>117.6816191382559</v>
      </c>
      <c r="MU45" s="30">
        <f>ENERGY_PRICING!MW$19*(1+INDEX(DA_LMP_Basis!$C$23:$AF$35,MATCH(LMP_BY_NODE!MU$1,DA_LMP_Basis!$C$23:$C$35,0),MATCH(LMP_BY_NODE!$A45,DA_LMP_Basis!$C$23:$AF$23,0)))</f>
        <v>78.892610161335341</v>
      </c>
      <c r="MV45" s="30">
        <f>ENERGY_PRICING!MX$19*(1+INDEX(DA_LMP_Basis!$C$23:$AF$35,MATCH(LMP_BY_NODE!MV$1,DA_LMP_Basis!$C$23:$C$35,0),MATCH(LMP_BY_NODE!$A45,DA_LMP_Basis!$C$23:$AF$23,0)))</f>
        <v>76.096174178992413</v>
      </c>
      <c r="MW45" s="30">
        <f>ENERGY_PRICING!MY$19*(1+INDEX(DA_LMP_Basis!$C$23:$AF$35,MATCH(LMP_BY_NODE!MW$1,DA_LMP_Basis!$C$23:$C$35,0),MATCH(LMP_BY_NODE!$A45,DA_LMP_Basis!$C$23:$AF$23,0)))</f>
        <v>91.344647040793831</v>
      </c>
      <c r="MX45" s="30">
        <f>ENERGY_PRICING!MZ$19*(1+INDEX(DA_LMP_Basis!$C$23:$AF$35,MATCH(LMP_BY_NODE!MX$1,DA_LMP_Basis!$C$23:$C$35,0),MATCH(LMP_BY_NODE!$A45,DA_LMP_Basis!$C$23:$AF$23,0)))</f>
        <v>138.2002605265113</v>
      </c>
    </row>
    <row r="46" spans="1:362" x14ac:dyDescent="0.25">
      <c r="A46" s="1">
        <v>4447</v>
      </c>
      <c r="B46" s="1" t="s">
        <v>62</v>
      </c>
      <c r="C46" s="30">
        <f>ENERGY_PRICING!E$20*(1+INDEX(DA_LMP_Basis!$C$23:$AF$35,MATCH(LMP_BY_NODE!C$1,DA_LMP_Basis!$C$23:$C$35,0),MATCH(LMP_BY_NODE!$A46,DA_LMP_Basis!$C$23:$AF$23,0)))</f>
        <v>42.713440480591188</v>
      </c>
      <c r="D46" s="30">
        <f>ENERGY_PRICING!F$20*(1+INDEX(DA_LMP_Basis!$C$23:$AF$35,MATCH(LMP_BY_NODE!D$1,DA_LMP_Basis!$C$23:$C$35,0),MATCH(LMP_BY_NODE!$A46,DA_LMP_Basis!$C$23:$AF$23,0)))</f>
        <v>40.844074634954453</v>
      </c>
      <c r="E46" s="30">
        <f>ENERGY_PRICING!G$20*(1+INDEX(DA_LMP_Basis!$C$23:$AF$35,MATCH(LMP_BY_NODE!E$1,DA_LMP_Basis!$C$23:$C$35,0),MATCH(LMP_BY_NODE!$A46,DA_LMP_Basis!$C$23:$AF$23,0)))</f>
        <v>30.466263861207867</v>
      </c>
      <c r="F46" s="30">
        <f>ENERGY_PRICING!H$20*(1+INDEX(DA_LMP_Basis!$C$23:$AF$35,MATCH(LMP_BY_NODE!F$1,DA_LMP_Basis!$C$23:$C$35,0),MATCH(LMP_BY_NODE!$A46,DA_LMP_Basis!$C$23:$AF$23,0)))</f>
        <v>23.390332316846049</v>
      </c>
      <c r="G46" s="30">
        <f>ENERGY_PRICING!I$20*(1+INDEX(DA_LMP_Basis!$C$23:$AF$35,MATCH(LMP_BY_NODE!G$1,DA_LMP_Basis!$C$23:$C$35,0),MATCH(LMP_BY_NODE!$A46,DA_LMP_Basis!$C$23:$AF$23,0)))</f>
        <v>19.576262339236344</v>
      </c>
      <c r="H46" s="30">
        <f>ENERGY_PRICING!J$20*(1+INDEX(DA_LMP_Basis!$C$23:$AF$35,MATCH(LMP_BY_NODE!H$1,DA_LMP_Basis!$C$23:$C$35,0),MATCH(LMP_BY_NODE!$A46,DA_LMP_Basis!$C$23:$AF$23,0)))</f>
        <v>21.91405896244947</v>
      </c>
      <c r="I46" s="30">
        <f>ENERGY_PRICING!K$20*(1+INDEX(DA_LMP_Basis!$C$23:$AF$35,MATCH(LMP_BY_NODE!I$1,DA_LMP_Basis!$C$23:$C$35,0),MATCH(LMP_BY_NODE!$A46,DA_LMP_Basis!$C$23:$AF$23,0)))</f>
        <v>30.651035784807096</v>
      </c>
      <c r="J46" s="30">
        <f>ENERGY_PRICING!L$20*(1+INDEX(DA_LMP_Basis!$C$23:$AF$35,MATCH(LMP_BY_NODE!J$1,DA_LMP_Basis!$C$23:$C$35,0),MATCH(LMP_BY_NODE!$A46,DA_LMP_Basis!$C$23:$AF$23,0)))</f>
        <v>38.503184922851176</v>
      </c>
      <c r="K46" s="30">
        <f>ENERGY_PRICING!M$20*(1+INDEX(DA_LMP_Basis!$C$23:$AF$35,MATCH(LMP_BY_NODE!K$1,DA_LMP_Basis!$C$23:$C$35,0),MATCH(LMP_BY_NODE!$A46,DA_LMP_Basis!$C$23:$AF$23,0)))</f>
        <v>33.183826179253622</v>
      </c>
      <c r="L46" s="30">
        <f>ENERGY_PRICING!N$20*(1+INDEX(DA_LMP_Basis!$C$23:$AF$35,MATCH(LMP_BY_NODE!L$1,DA_LMP_Basis!$C$23:$C$35,0),MATCH(LMP_BY_NODE!$A46,DA_LMP_Basis!$C$23:$AF$23,0)))</f>
        <v>45.133002759577302</v>
      </c>
      <c r="M46" s="30">
        <f>ENERGY_PRICING!O$20*(1+INDEX(DA_LMP_Basis!$C$23:$AF$35,MATCH(LMP_BY_NODE!M$1,DA_LMP_Basis!$C$23:$C$35,0),MATCH(LMP_BY_NODE!$A46,DA_LMP_Basis!$C$23:$AF$23,0)))</f>
        <v>70.893863250300342</v>
      </c>
      <c r="N46" s="30">
        <f>ENERGY_PRICING!P$20*(1+INDEX(DA_LMP_Basis!$C$23:$AF$35,MATCH(LMP_BY_NODE!N$1,DA_LMP_Basis!$C$23:$C$35,0),MATCH(LMP_BY_NODE!$A46,DA_LMP_Basis!$C$23:$AF$23,0)))</f>
        <v>127.36746003911813</v>
      </c>
      <c r="O46" s="30">
        <f>ENERGY_PRICING!Q$20*(1+INDEX(DA_LMP_Basis!$C$23:$AF$35,MATCH(LMP_BY_NODE!O$1,DA_LMP_Basis!$C$23:$C$35,0),MATCH(LMP_BY_NODE!$A46,DA_LMP_Basis!$C$23:$AF$23,0)))</f>
        <v>127.01751468215232</v>
      </c>
      <c r="P46" s="30">
        <f>ENERGY_PRICING!R$20*(1+INDEX(DA_LMP_Basis!$C$23:$AF$35,MATCH(LMP_BY_NODE!P$1,DA_LMP_Basis!$C$23:$C$35,0),MATCH(LMP_BY_NODE!$A46,DA_LMP_Basis!$C$23:$AF$23,0)))</f>
        <v>102.92893951534913</v>
      </c>
      <c r="Q46" s="30">
        <f>ENERGY_PRICING!S$20*(1+INDEX(DA_LMP_Basis!$C$23:$AF$35,MATCH(LMP_BY_NODE!Q$1,DA_LMP_Basis!$C$23:$C$35,0),MATCH(LMP_BY_NODE!$A46,DA_LMP_Basis!$C$23:$AF$23,0)))</f>
        <v>77.316607398887527</v>
      </c>
      <c r="R46" s="30">
        <f>ENERGY_PRICING!T$20*(1+INDEX(DA_LMP_Basis!$C$23:$AF$35,MATCH(LMP_BY_NODE!R$1,DA_LMP_Basis!$C$23:$C$35,0),MATCH(LMP_BY_NODE!$A46,DA_LMP_Basis!$C$23:$AF$23,0)))</f>
        <v>40.441228772117</v>
      </c>
      <c r="S46" s="30">
        <f>ENERGY_PRICING!U$20*(1+INDEX(DA_LMP_Basis!$C$23:$AF$35,MATCH(LMP_BY_NODE!S$1,DA_LMP_Basis!$C$23:$C$35,0),MATCH(LMP_BY_NODE!$A46,DA_LMP_Basis!$C$23:$AF$23,0)))</f>
        <v>36.849434991503706</v>
      </c>
      <c r="T46" s="30">
        <f>ENERGY_PRICING!V$20*(1+INDEX(DA_LMP_Basis!$C$23:$AF$35,MATCH(LMP_BY_NODE!T$1,DA_LMP_Basis!$C$23:$C$35,0),MATCH(LMP_BY_NODE!$A46,DA_LMP_Basis!$C$23:$AF$23,0)))</f>
        <v>40.430960312816168</v>
      </c>
      <c r="U46" s="30">
        <f>ENERGY_PRICING!W$20*(1+INDEX(DA_LMP_Basis!$C$23:$AF$35,MATCH(LMP_BY_NODE!U$1,DA_LMP_Basis!$C$23:$C$35,0),MATCH(LMP_BY_NODE!$A46,DA_LMP_Basis!$C$23:$AF$23,0)))</f>
        <v>86.209070258946198</v>
      </c>
      <c r="V46" s="30">
        <f>ENERGY_PRICING!X$20*(1+INDEX(DA_LMP_Basis!$C$23:$AF$35,MATCH(LMP_BY_NODE!V$1,DA_LMP_Basis!$C$23:$C$35,0),MATCH(LMP_BY_NODE!$A46,DA_LMP_Basis!$C$23:$AF$23,0)))</f>
        <v>61.756813402400844</v>
      </c>
      <c r="W46" s="30">
        <f>ENERGY_PRICING!Y$20*(1+INDEX(DA_LMP_Basis!$C$23:$AF$35,MATCH(LMP_BY_NODE!W$1,DA_LMP_Basis!$C$23:$C$35,0),MATCH(LMP_BY_NODE!$A46,DA_LMP_Basis!$C$23:$AF$23,0)))</f>
        <v>75.053844822694813</v>
      </c>
      <c r="X46" s="30">
        <f>ENERGY_PRICING!Z$20*(1+INDEX(DA_LMP_Basis!$C$23:$AF$35,MATCH(LMP_BY_NODE!X$1,DA_LMP_Basis!$C$23:$C$35,0),MATCH(LMP_BY_NODE!$A46,DA_LMP_Basis!$C$23:$AF$23,0)))</f>
        <v>71.5432488798794</v>
      </c>
      <c r="Y46" s="30">
        <f>ENERGY_PRICING!AA$20*(1+INDEX(DA_LMP_Basis!$C$23:$AF$35,MATCH(LMP_BY_NODE!Y$1,DA_LMP_Basis!$C$23:$C$35,0),MATCH(LMP_BY_NODE!$A46,DA_LMP_Basis!$C$23:$AF$23,0)))</f>
        <v>118.19108873253884</v>
      </c>
      <c r="Z46" s="30">
        <f>ENERGY_PRICING!AB$20*(1+INDEX(DA_LMP_Basis!$C$23:$AF$35,MATCH(LMP_BY_NODE!Z$1,DA_LMP_Basis!$C$23:$C$35,0),MATCH(LMP_BY_NODE!$A46,DA_LMP_Basis!$C$23:$AF$23,0)))</f>
        <v>218.121546825233</v>
      </c>
      <c r="AA46" s="30">
        <f>ENERGY_PRICING!AC$20*(1+INDEX(DA_LMP_Basis!$C$23:$AF$35,MATCH(LMP_BY_NODE!AA$1,DA_LMP_Basis!$C$23:$C$35,0),MATCH(LMP_BY_NODE!$A46,DA_LMP_Basis!$C$23:$AF$23,0)))</f>
        <v>258.73465614226467</v>
      </c>
      <c r="AB46" s="30">
        <f>ENERGY_PRICING!AD$20*(1+INDEX(DA_LMP_Basis!$C$23:$AF$35,MATCH(LMP_BY_NODE!AB$1,DA_LMP_Basis!$C$23:$C$35,0),MATCH(LMP_BY_NODE!$A46,DA_LMP_Basis!$C$23:$AF$23,0)))</f>
        <v>258.74719154612666</v>
      </c>
      <c r="AC46" s="30">
        <f>ENERGY_PRICING!AE$20*(1+INDEX(DA_LMP_Basis!$C$23:$AF$35,MATCH(LMP_BY_NODE!AC$1,DA_LMP_Basis!$C$23:$C$35,0),MATCH(LMP_BY_NODE!$A46,DA_LMP_Basis!$C$23:$AF$23,0)))</f>
        <v>131.46654466169699</v>
      </c>
      <c r="AD46" s="30">
        <f>ENERGY_PRICING!AF$20*(1+INDEX(DA_LMP_Basis!$C$23:$AF$35,MATCH(LMP_BY_NODE!AD$1,DA_LMP_Basis!$C$23:$C$35,0),MATCH(LMP_BY_NODE!$A46,DA_LMP_Basis!$C$23:$AF$23,0)))</f>
        <v>60.767169208540231</v>
      </c>
      <c r="AE46" s="30">
        <f>ENERGY_PRICING!AG$20*(1+INDEX(DA_LMP_Basis!$C$23:$AF$35,MATCH(LMP_BY_NODE!AE$1,DA_LMP_Basis!$C$23:$C$35,0),MATCH(LMP_BY_NODE!$A46,DA_LMP_Basis!$C$23:$AF$23,0)))</f>
        <v>46.342351937610395</v>
      </c>
      <c r="AF46" s="30">
        <f>ENERGY_PRICING!AH$20*(1+INDEX(DA_LMP_Basis!$C$23:$AF$35,MATCH(LMP_BY_NODE!AF$1,DA_LMP_Basis!$C$23:$C$35,0),MATCH(LMP_BY_NODE!$A46,DA_LMP_Basis!$C$23:$AF$23,0)))</f>
        <v>48.464955331403722</v>
      </c>
      <c r="AG46" s="30">
        <f>ENERGY_PRICING!AI$20*(1+INDEX(DA_LMP_Basis!$C$23:$AF$35,MATCH(LMP_BY_NODE!AG$1,DA_LMP_Basis!$C$23:$C$35,0),MATCH(LMP_BY_NODE!$A46,DA_LMP_Basis!$C$23:$AF$23,0)))</f>
        <v>54.331075690385134</v>
      </c>
      <c r="AH46" s="30">
        <f>ENERGY_PRICING!AJ$20*(1+INDEX(DA_LMP_Basis!$C$23:$AF$35,MATCH(LMP_BY_NODE!AH$1,DA_LMP_Basis!$C$23:$C$35,0),MATCH(LMP_BY_NODE!$A46,DA_LMP_Basis!$C$23:$AF$23,0)))</f>
        <v>54.458280909389835</v>
      </c>
      <c r="AI46" s="30">
        <f>ENERGY_PRICING!AK$20*(1+INDEX(DA_LMP_Basis!$C$23:$AF$35,MATCH(LMP_BY_NODE!AI$1,DA_LMP_Basis!$C$23:$C$35,0),MATCH(LMP_BY_NODE!$A46,DA_LMP_Basis!$C$23:$AF$23,0)))</f>
        <v>44.567028815629371</v>
      </c>
      <c r="AJ46" s="30">
        <f>ENERGY_PRICING!AL$20*(1+INDEX(DA_LMP_Basis!$C$23:$AF$35,MATCH(LMP_BY_NODE!AJ$1,DA_LMP_Basis!$C$23:$C$35,0),MATCH(LMP_BY_NODE!$A46,DA_LMP_Basis!$C$23:$AF$23,0)))</f>
        <v>42.987301097769937</v>
      </c>
      <c r="AK46" s="30">
        <f>ENERGY_PRICING!AM$20*(1+INDEX(DA_LMP_Basis!$C$23:$AF$35,MATCH(LMP_BY_NODE!AK$1,DA_LMP_Basis!$C$23:$C$35,0),MATCH(LMP_BY_NODE!$A46,DA_LMP_Basis!$C$23:$AF$23,0)))</f>
        <v>88.907589297026774</v>
      </c>
      <c r="AL46" s="30">
        <f>ENERGY_PRICING!AN$20*(1+INDEX(DA_LMP_Basis!$C$23:$AF$35,MATCH(LMP_BY_NODE!AL$1,DA_LMP_Basis!$C$23:$C$35,0),MATCH(LMP_BY_NODE!$A46,DA_LMP_Basis!$C$23:$AF$23,0)))</f>
        <v>148.45181697712371</v>
      </c>
      <c r="AM46" s="30">
        <f>ENERGY_PRICING!AO$20*(1+INDEX(DA_LMP_Basis!$C$23:$AF$35,MATCH(LMP_BY_NODE!AM$1,DA_LMP_Basis!$C$23:$C$35,0),MATCH(LMP_BY_NODE!$A46,DA_LMP_Basis!$C$23:$AF$23,0)))</f>
        <v>178.7134092397134</v>
      </c>
      <c r="AN46" s="30">
        <f>ENERGY_PRICING!AP$20*(1+INDEX(DA_LMP_Basis!$C$23:$AF$35,MATCH(LMP_BY_NODE!AN$1,DA_LMP_Basis!$C$23:$C$35,0),MATCH(LMP_BY_NODE!$A46,DA_LMP_Basis!$C$23:$AF$23,0)))</f>
        <v>155.54372644527339</v>
      </c>
      <c r="AO46" s="30">
        <f>ENERGY_PRICING!AQ$20*(1+INDEX(DA_LMP_Basis!$C$23:$AF$35,MATCH(LMP_BY_NODE!AO$1,DA_LMP_Basis!$C$23:$C$35,0),MATCH(LMP_BY_NODE!$A46,DA_LMP_Basis!$C$23:$AF$23,0)))</f>
        <v>87.562299097397428</v>
      </c>
      <c r="AP46" s="30">
        <f>ENERGY_PRICING!AR$20*(1+INDEX(DA_LMP_Basis!$C$23:$AF$35,MATCH(LMP_BY_NODE!AP$1,DA_LMP_Basis!$C$23:$C$35,0),MATCH(LMP_BY_NODE!$A46,DA_LMP_Basis!$C$23:$AF$23,0)))</f>
        <v>51.371290602418888</v>
      </c>
      <c r="AQ46" s="30">
        <f>ENERGY_PRICING!AS$20*(1+INDEX(DA_LMP_Basis!$C$23:$AF$35,MATCH(LMP_BY_NODE!AQ$1,DA_LMP_Basis!$C$23:$C$35,0),MATCH(LMP_BY_NODE!$A46,DA_LMP_Basis!$C$23:$AF$23,0)))</f>
        <v>36.757311404024946</v>
      </c>
      <c r="AR46" s="30">
        <f>ENERGY_PRICING!AT$20*(1+INDEX(DA_LMP_Basis!$C$23:$AF$35,MATCH(LMP_BY_NODE!AR$1,DA_LMP_Basis!$C$23:$C$35,0),MATCH(LMP_BY_NODE!$A46,DA_LMP_Basis!$C$23:$AF$23,0)))</f>
        <v>38.182137668197988</v>
      </c>
      <c r="AS46" s="30">
        <f>ENERGY_PRICING!AU$20*(1+INDEX(DA_LMP_Basis!$C$23:$AF$35,MATCH(LMP_BY_NODE!AS$1,DA_LMP_Basis!$C$23:$C$35,0),MATCH(LMP_BY_NODE!$A46,DA_LMP_Basis!$C$23:$AF$23,0)))</f>
        <v>50.357352239046797</v>
      </c>
      <c r="AT46" s="30">
        <f>ENERGY_PRICING!AV$20*(1+INDEX(DA_LMP_Basis!$C$23:$AF$35,MATCH(LMP_BY_NODE!AT$1,DA_LMP_Basis!$C$23:$C$35,0),MATCH(LMP_BY_NODE!$A46,DA_LMP_Basis!$C$23:$AF$23,0)))</f>
        <v>50.475253788733916</v>
      </c>
      <c r="AU46" s="30">
        <f>ENERGY_PRICING!AW$20*(1+INDEX(DA_LMP_Basis!$C$23:$AF$35,MATCH(LMP_BY_NODE!AU$1,DA_LMP_Basis!$C$23:$C$35,0),MATCH(LMP_BY_NODE!$A46,DA_LMP_Basis!$C$23:$AF$23,0)))</f>
        <v>39.056647215294191</v>
      </c>
      <c r="AV46" s="30">
        <f>ENERGY_PRICING!AX$20*(1+INDEX(DA_LMP_Basis!$C$23:$AF$35,MATCH(LMP_BY_NODE!AV$1,DA_LMP_Basis!$C$23:$C$35,0),MATCH(LMP_BY_NODE!$A46,DA_LMP_Basis!$C$23:$AF$23,0)))</f>
        <v>37.672241078912478</v>
      </c>
      <c r="AW46" s="30">
        <f>ENERGY_PRICING!AY$20*(1+INDEX(DA_LMP_Basis!$C$23:$AF$35,MATCH(LMP_BY_NODE!AW$1,DA_LMP_Basis!$C$23:$C$35,0),MATCH(LMP_BY_NODE!$A46,DA_LMP_Basis!$C$23:$AF$23,0)))</f>
        <v>59.916748940576412</v>
      </c>
      <c r="AX46" s="30">
        <f>ENERGY_PRICING!AZ$20*(1+INDEX(DA_LMP_Basis!$C$23:$AF$35,MATCH(LMP_BY_NODE!AX$1,DA_LMP_Basis!$C$23:$C$35,0),MATCH(LMP_BY_NODE!$A46,DA_LMP_Basis!$C$23:$AF$23,0)))</f>
        <v>96.108779370177047</v>
      </c>
      <c r="AY46" s="30">
        <f>ENERGY_PRICING!BA$20*(1+INDEX(DA_LMP_Basis!$C$23:$AF$35,MATCH(LMP_BY_NODE!AY$1,DA_LMP_Basis!$C$23:$C$35,0),MATCH(LMP_BY_NODE!$A46,DA_LMP_Basis!$C$23:$AF$23,0)))</f>
        <v>175.00719615263117</v>
      </c>
      <c r="AZ46" s="30">
        <f>ENERGY_PRICING!BB$20*(1+INDEX(DA_LMP_Basis!$C$23:$AF$35,MATCH(LMP_BY_NODE!AZ$1,DA_LMP_Basis!$C$23:$C$35,0),MATCH(LMP_BY_NODE!$A46,DA_LMP_Basis!$C$23:$AF$23,0)))</f>
        <v>152.24537728067799</v>
      </c>
      <c r="BA46" s="30">
        <f>ENERGY_PRICING!BC$20*(1+INDEX(DA_LMP_Basis!$C$23:$AF$35,MATCH(LMP_BY_NODE!BA$1,DA_LMP_Basis!$C$23:$C$35,0),MATCH(LMP_BY_NODE!$A46,DA_LMP_Basis!$C$23:$AF$23,0)))</f>
        <v>83.752763421139065</v>
      </c>
      <c r="BB46" s="30">
        <f>ENERGY_PRICING!BD$20*(1+INDEX(DA_LMP_Basis!$C$23:$AF$35,MATCH(LMP_BY_NODE!BB$1,DA_LMP_Basis!$C$23:$C$35,0),MATCH(LMP_BY_NODE!$A46,DA_LMP_Basis!$C$23:$AF$23,0)))</f>
        <v>45.591190739345272</v>
      </c>
      <c r="BC46" s="30">
        <f>ENERGY_PRICING!BE$20*(1+INDEX(DA_LMP_Basis!$C$23:$AF$35,MATCH(LMP_BY_NODE!BC$1,DA_LMP_Basis!$C$23:$C$35,0),MATCH(LMP_BY_NODE!$A46,DA_LMP_Basis!$C$23:$AF$23,0)))</f>
        <v>32.253494841162272</v>
      </c>
      <c r="BD46" s="30">
        <f>ENERGY_PRICING!BF$20*(1+INDEX(DA_LMP_Basis!$C$23:$AF$35,MATCH(LMP_BY_NODE!BD$1,DA_LMP_Basis!$C$23:$C$35,0),MATCH(LMP_BY_NODE!$A46,DA_LMP_Basis!$C$23:$AF$23,0)))</f>
        <v>33.262131919924805</v>
      </c>
      <c r="BE46" s="30">
        <f>ENERGY_PRICING!BG$20*(1+INDEX(DA_LMP_Basis!$C$23:$AF$35,MATCH(LMP_BY_NODE!BE$1,DA_LMP_Basis!$C$23:$C$35,0),MATCH(LMP_BY_NODE!$A46,DA_LMP_Basis!$C$23:$AF$23,0)))</f>
        <v>43.89896954892447</v>
      </c>
      <c r="BF46" s="30">
        <f>ENERGY_PRICING!BH$20*(1+INDEX(DA_LMP_Basis!$C$23:$AF$35,MATCH(LMP_BY_NODE!BF$1,DA_LMP_Basis!$C$23:$C$35,0),MATCH(LMP_BY_NODE!$A46,DA_LMP_Basis!$C$23:$AF$23,0)))</f>
        <v>44.001750102495208</v>
      </c>
      <c r="BG46" s="30">
        <f>ENERGY_PRICING!BI$20*(1+INDEX(DA_LMP_Basis!$C$23:$AF$35,MATCH(LMP_BY_NODE!BG$1,DA_LMP_Basis!$C$23:$C$35,0),MATCH(LMP_BY_NODE!$A46,DA_LMP_Basis!$C$23:$AF$23,0)))</f>
        <v>34.716873455924009</v>
      </c>
      <c r="BH46" s="30">
        <f>ENERGY_PRICING!BJ$20*(1+INDEX(DA_LMP_Basis!$C$23:$AF$35,MATCH(LMP_BY_NODE!BH$1,DA_LMP_Basis!$C$23:$C$35,0),MATCH(LMP_BY_NODE!$A46,DA_LMP_Basis!$C$23:$AF$23,0)))</f>
        <v>33.486295409031449</v>
      </c>
      <c r="BI46" s="30">
        <f>ENERGY_PRICING!BK$20*(1+INDEX(DA_LMP_Basis!$C$23:$AF$35,MATCH(LMP_BY_NODE!BI$1,DA_LMP_Basis!$C$23:$C$35,0),MATCH(LMP_BY_NODE!$A46,DA_LMP_Basis!$C$23:$AF$23,0)))</f>
        <v>57.612379323122219</v>
      </c>
      <c r="BJ46" s="30">
        <f>ENERGY_PRICING!BL$20*(1+INDEX(DA_LMP_Basis!$C$23:$AF$35,MATCH(LMP_BY_NODE!BJ$1,DA_LMP_Basis!$C$23:$C$35,0),MATCH(LMP_BY_NODE!$A46,DA_LMP_Basis!$C$23:$AF$23,0)))</f>
        <v>92.797446215620255</v>
      </c>
      <c r="BK46" s="30">
        <f>ENERGY_PRICING!BM$20*(1+INDEX(DA_LMP_Basis!$C$23:$AF$35,MATCH(LMP_BY_NODE!BK$1,DA_LMP_Basis!$C$23:$C$35,0),MATCH(LMP_BY_NODE!$A46,DA_LMP_Basis!$C$23:$AF$23,0)))</f>
        <v>173.87893367678043</v>
      </c>
      <c r="BL46" s="30">
        <f>ENERGY_PRICING!BN$20*(1+INDEX(DA_LMP_Basis!$C$23:$AF$35,MATCH(LMP_BY_NODE!BL$1,DA_LMP_Basis!$C$23:$C$35,0),MATCH(LMP_BY_NODE!$A46,DA_LMP_Basis!$C$23:$AF$23,0)))</f>
        <v>151.24127862060973</v>
      </c>
      <c r="BM46" s="30">
        <f>ENERGY_PRICING!BO$20*(1+INDEX(DA_LMP_Basis!$C$23:$AF$35,MATCH(LMP_BY_NODE!BM$1,DA_LMP_Basis!$C$23:$C$35,0),MATCH(LMP_BY_NODE!$A46,DA_LMP_Basis!$C$23:$AF$23,0)))</f>
        <v>82.59304700631175</v>
      </c>
      <c r="BN46" s="30">
        <f>ENERGY_PRICING!BP$20*(1+INDEX(DA_LMP_Basis!$C$23:$AF$35,MATCH(LMP_BY_NODE!BN$1,DA_LMP_Basis!$C$23:$C$35,0),MATCH(LMP_BY_NODE!$A46,DA_LMP_Basis!$C$23:$AF$23,0)))</f>
        <v>43.831586089276335</v>
      </c>
      <c r="BO46" s="30">
        <f>ENERGY_PRICING!BQ$20*(1+INDEX(DA_LMP_Basis!$C$23:$AF$35,MATCH(LMP_BY_NODE!BO$1,DA_LMP_Basis!$C$23:$C$35,0),MATCH(LMP_BY_NODE!$A46,DA_LMP_Basis!$C$23:$AF$23,0)))</f>
        <v>30.882422237780563</v>
      </c>
      <c r="BP46" s="30">
        <f>ENERGY_PRICING!BR$20*(1+INDEX(DA_LMP_Basis!$C$23:$AF$35,MATCH(LMP_BY_NODE!BP$1,DA_LMP_Basis!$C$23:$C$35,0),MATCH(LMP_BY_NODE!$A46,DA_LMP_Basis!$C$23:$AF$23,0)))</f>
        <v>31.764361085836864</v>
      </c>
      <c r="BQ46" s="30">
        <f>ENERGY_PRICING!BS$20*(1+INDEX(DA_LMP_Basis!$C$23:$AF$35,MATCH(LMP_BY_NODE!BQ$1,DA_LMP_Basis!$C$23:$C$35,0),MATCH(LMP_BY_NODE!$A46,DA_LMP_Basis!$C$23:$AF$23,0)))</f>
        <v>41.932878913351793</v>
      </c>
      <c r="BR46" s="30">
        <f>ENERGY_PRICING!BT$20*(1+INDEX(DA_LMP_Basis!$C$23:$AF$35,MATCH(LMP_BY_NODE!BR$1,DA_LMP_Basis!$C$23:$C$35,0),MATCH(LMP_BY_NODE!$A46,DA_LMP_Basis!$C$23:$AF$23,0)))</f>
        <v>42.031056263567855</v>
      </c>
      <c r="BS46" s="30">
        <f>ENERGY_PRICING!BU$20*(1+INDEX(DA_LMP_Basis!$C$23:$AF$35,MATCH(LMP_BY_NODE!BS$1,DA_LMP_Basis!$C$23:$C$35,0),MATCH(LMP_BY_NODE!$A46,DA_LMP_Basis!$C$23:$AF$23,0)))</f>
        <v>33.395739519117903</v>
      </c>
      <c r="BT46" s="30">
        <f>ENERGY_PRICING!BV$20*(1+INDEX(DA_LMP_Basis!$C$23:$AF$35,MATCH(LMP_BY_NODE!BT$1,DA_LMP_Basis!$C$23:$C$35,0),MATCH(LMP_BY_NODE!$A46,DA_LMP_Basis!$C$23:$AF$23,0)))</f>
        <v>32.211990528468043</v>
      </c>
      <c r="BU46" s="30">
        <f>ENERGY_PRICING!BW$20*(1+INDEX(DA_LMP_Basis!$C$23:$AF$35,MATCH(LMP_BY_NODE!BU$1,DA_LMP_Basis!$C$23:$C$35,0),MATCH(LMP_BY_NODE!$A46,DA_LMP_Basis!$C$23:$AF$23,0)))</f>
        <v>56.91087249964086</v>
      </c>
      <c r="BV46" s="30">
        <f>ENERGY_PRICING!BX$20*(1+INDEX(DA_LMP_Basis!$C$23:$AF$35,MATCH(LMP_BY_NODE!BV$1,DA_LMP_Basis!$C$23:$C$35,0),MATCH(LMP_BY_NODE!$A46,DA_LMP_Basis!$C$23:$AF$23,0)))</f>
        <v>91.789394909463923</v>
      </c>
      <c r="BW46" s="30">
        <f>ENERGY_PRICING!BY$20*(1+INDEX(DA_LMP_Basis!$C$23:$AF$35,MATCH(LMP_BY_NODE!BW$1,DA_LMP_Basis!$C$23:$C$35,0),MATCH(LMP_BY_NODE!$A46,DA_LMP_Basis!$C$23:$AF$23,0)))</f>
        <v>173.41446344934786</v>
      </c>
      <c r="BX46" s="30">
        <f>ENERGY_PRICING!BZ$20*(1+INDEX(DA_LMP_Basis!$C$23:$AF$35,MATCH(LMP_BY_NODE!BX$1,DA_LMP_Basis!$C$23:$C$35,0),MATCH(LMP_BY_NODE!$A46,DA_LMP_Basis!$C$23:$AF$23,0)))</f>
        <v>150.82792273668304</v>
      </c>
      <c r="BY46" s="30">
        <f>ENERGY_PRICING!CA$20*(1+INDEX(DA_LMP_Basis!$C$23:$AF$35,MATCH(LMP_BY_NODE!BY$1,DA_LMP_Basis!$C$23:$C$35,0),MATCH(LMP_BY_NODE!$A46,DA_LMP_Basis!$C$23:$AF$23,0)))</f>
        <v>82.1156281800356</v>
      </c>
      <c r="BZ46" s="30">
        <f>ENERGY_PRICING!CB$20*(1+INDEX(DA_LMP_Basis!$C$23:$AF$35,MATCH(LMP_BY_NODE!BZ$1,DA_LMP_Basis!$C$23:$C$35,0),MATCH(LMP_BY_NODE!$A46,DA_LMP_Basis!$C$23:$AF$23,0)))</f>
        <v>43.107212116462442</v>
      </c>
      <c r="CA46" s="30">
        <f>ENERGY_PRICING!CC$20*(1+INDEX(DA_LMP_Basis!$C$23:$AF$35,MATCH(LMP_BY_NODE!CA$1,DA_LMP_Basis!$C$23:$C$35,0),MATCH(LMP_BY_NODE!$A46,DA_LMP_Basis!$C$23:$AF$23,0)))</f>
        <v>30.31799470646607</v>
      </c>
      <c r="CB46" s="30">
        <f>ENERGY_PRICING!CD$20*(1+INDEX(DA_LMP_Basis!$C$23:$AF$35,MATCH(LMP_BY_NODE!CB$1,DA_LMP_Basis!$C$23:$C$35,0),MATCH(LMP_BY_NODE!$A46,DA_LMP_Basis!$C$23:$AF$23,0)))</f>
        <v>31.147775871987513</v>
      </c>
      <c r="CC46" s="30">
        <f>ENERGY_PRICING!CE$20*(1+INDEX(DA_LMP_Basis!$C$23:$AF$35,MATCH(LMP_BY_NODE!CC$1,DA_LMP_Basis!$C$23:$C$35,0),MATCH(LMP_BY_NODE!$A46,DA_LMP_Basis!$C$23:$AF$23,0)))</f>
        <v>41.123501145143358</v>
      </c>
      <c r="CD46" s="30">
        <f>ENERGY_PRICING!CF$20*(1+INDEX(DA_LMP_Basis!$C$23:$AF$35,MATCH(LMP_BY_NODE!CD$1,DA_LMP_Basis!$C$23:$C$35,0),MATCH(LMP_BY_NODE!$A46,DA_LMP_Basis!$C$23:$AF$23,0)))</f>
        <v>41.219783501105134</v>
      </c>
      <c r="CE46" s="30">
        <f>ENERGY_PRICING!CG$20*(1+INDEX(DA_LMP_Basis!$C$23:$AF$35,MATCH(LMP_BY_NODE!CE$1,DA_LMP_Basis!$C$23:$C$35,0),MATCH(LMP_BY_NODE!$A46,DA_LMP_Basis!$C$23:$AF$23,0)))</f>
        <v>32.851870168473702</v>
      </c>
      <c r="CF46" s="30">
        <f>ENERGY_PRICING!CH$20*(1+INDEX(DA_LMP_Basis!$C$23:$AF$35,MATCH(LMP_BY_NODE!CF$1,DA_LMP_Basis!$C$23:$C$35,0),MATCH(LMP_BY_NODE!$A46,DA_LMP_Basis!$C$23:$AF$23,0)))</f>
        <v>31.687399229579583</v>
      </c>
      <c r="CG46" s="30">
        <f>ENERGY_PRICING!CI$20*(1+INDEX(DA_LMP_Basis!$C$23:$AF$35,MATCH(LMP_BY_NODE!CG$1,DA_LMP_Basis!$C$23:$C$35,0),MATCH(LMP_BY_NODE!$A46,DA_LMP_Basis!$C$23:$AF$23,0)))</f>
        <v>56.622084171727899</v>
      </c>
      <c r="CH46" s="30">
        <f>ENERGY_PRICING!CJ$20*(1+INDEX(DA_LMP_Basis!$C$23:$AF$35,MATCH(LMP_BY_NODE!CH$1,DA_LMP_Basis!$C$23:$C$35,0),MATCH(LMP_BY_NODE!$A46,DA_LMP_Basis!$C$23:$AF$23,0)))</f>
        <v>91.374411845278388</v>
      </c>
      <c r="CI46" s="30">
        <f>ENERGY_PRICING!CK$20*(1+INDEX(DA_LMP_Basis!$C$23:$AF$35,MATCH(LMP_BY_NODE!CI$1,DA_LMP_Basis!$C$23:$C$35,0),MATCH(LMP_BY_NODE!$A46,DA_LMP_Basis!$C$23:$AF$23,0)))</f>
        <v>175.1550047301802</v>
      </c>
      <c r="CJ46" s="30">
        <f>ENERGY_PRICING!CL$20*(1+INDEX(DA_LMP_Basis!$C$23:$AF$35,MATCH(LMP_BY_NODE!CJ$1,DA_LMP_Basis!$C$23:$C$35,0),MATCH(LMP_BY_NODE!$A46,DA_LMP_Basis!$C$23:$AF$23,0)))</f>
        <v>152.37691971680454</v>
      </c>
      <c r="CK46" s="30">
        <f>ENERGY_PRICING!CM$20*(1+INDEX(DA_LMP_Basis!$C$23:$AF$35,MATCH(LMP_BY_NODE!CK$1,DA_LMP_Basis!$C$23:$C$35,0),MATCH(LMP_BY_NODE!$A46,DA_LMP_Basis!$C$23:$AF$23,0)))</f>
        <v>83.904692637349683</v>
      </c>
      <c r="CL46" s="30">
        <f>ENERGY_PRICING!CN$20*(1+INDEX(DA_LMP_Basis!$C$23:$AF$35,MATCH(LMP_BY_NODE!CL$1,DA_LMP_Basis!$C$23:$C$35,0),MATCH(LMP_BY_NODE!$A46,DA_LMP_Basis!$C$23:$AF$23,0)))</f>
        <v>45.821708607254649</v>
      </c>
      <c r="CM46" s="30">
        <f>ENERGY_PRICING!CO$20*(1+INDEX(DA_LMP_Basis!$C$23:$AF$35,MATCH(LMP_BY_NODE!CM$1,DA_LMP_Basis!$C$23:$C$35,0),MATCH(LMP_BY_NODE!$A46,DA_LMP_Basis!$C$23:$AF$23,0)))</f>
        <v>32.43311287824131</v>
      </c>
      <c r="CN46" s="30">
        <f>ENERGY_PRICING!CP$20*(1+INDEX(DA_LMP_Basis!$C$23:$AF$35,MATCH(LMP_BY_NODE!CN$1,DA_LMP_Basis!$C$23:$C$35,0),MATCH(LMP_BY_NODE!$A46,DA_LMP_Basis!$C$23:$AF$23,0)))</f>
        <v>33.458348120693131</v>
      </c>
      <c r="CO46" s="30">
        <f>ENERGY_PRICING!CQ$20*(1+INDEX(DA_LMP_Basis!$C$23:$AF$35,MATCH(LMP_BY_NODE!CO$1,DA_LMP_Basis!$C$23:$C$35,0),MATCH(LMP_BY_NODE!$A46,DA_LMP_Basis!$C$23:$AF$23,0)))</f>
        <v>44.15653821436932</v>
      </c>
      <c r="CP46" s="30">
        <f>ENERGY_PRICING!CR$20*(1+INDEX(DA_LMP_Basis!$C$23:$AF$35,MATCH(LMP_BY_NODE!CP$1,DA_LMP_Basis!$C$23:$C$35,0),MATCH(LMP_BY_NODE!$A46,DA_LMP_Basis!$C$23:$AF$23,0)))</f>
        <v>44.259921812847239</v>
      </c>
      <c r="CQ46" s="30">
        <f>ENERGY_PRICING!CS$20*(1+INDEX(DA_LMP_Basis!$C$23:$AF$35,MATCH(LMP_BY_NODE!CQ$1,DA_LMP_Basis!$C$23:$C$35,0),MATCH(LMP_BY_NODE!$A46,DA_LMP_Basis!$C$23:$AF$23,0)))</f>
        <v>34.889949253560339</v>
      </c>
      <c r="CR46" s="30">
        <f>ENERGY_PRICING!CT$20*(1+INDEX(DA_LMP_Basis!$C$23:$AF$35,MATCH(LMP_BY_NODE!CR$1,DA_LMP_Basis!$C$23:$C$35,0),MATCH(LMP_BY_NODE!$A46,DA_LMP_Basis!$C$23:$AF$23,0)))</f>
        <v>33.653236343247833</v>
      </c>
      <c r="CS46" s="30">
        <f>ENERGY_PRICING!CU$20*(1+INDEX(DA_LMP_Basis!$C$23:$AF$35,MATCH(LMP_BY_NODE!CS$1,DA_LMP_Basis!$C$23:$C$35,0),MATCH(LMP_BY_NODE!$A46,DA_LMP_Basis!$C$23:$AF$23,0)))</f>
        <v>57.704280567681046</v>
      </c>
      <c r="CT46" s="30">
        <f>ENERGY_PRICING!CV$20*(1+INDEX(DA_LMP_Basis!$C$23:$AF$35,MATCH(LMP_BY_NODE!CT$1,DA_LMP_Basis!$C$23:$C$35,0),MATCH(LMP_BY_NODE!$A46,DA_LMP_Basis!$C$23:$AF$23,0)))</f>
        <v>92.929506470081037</v>
      </c>
      <c r="CU46" s="30">
        <f>ENERGY_PRICING!CW$20*(1+INDEX(DA_LMP_Basis!$C$23:$AF$35,MATCH(LMP_BY_NODE!CU$1,DA_LMP_Basis!$C$23:$C$35,0),MATCH(LMP_BY_NODE!$A46,DA_LMP_Basis!$C$23:$AF$23,0)))</f>
        <v>176.61717249952568</v>
      </c>
      <c r="CV46" s="30">
        <f>ENERGY_PRICING!CX$20*(1+INDEX(DA_LMP_Basis!$C$23:$AF$35,MATCH(LMP_BY_NODE!CV$1,DA_LMP_Basis!$C$23:$C$35,0),MATCH(LMP_BY_NODE!$A46,DA_LMP_Basis!$C$23:$AF$23,0)))</f>
        <v>153.67817782776646</v>
      </c>
      <c r="CW46" s="30">
        <f>ENERGY_PRICING!CY$20*(1+INDEX(DA_LMP_Basis!$C$23:$AF$35,MATCH(LMP_BY_NODE!CW$1,DA_LMP_Basis!$C$23:$C$35,0),MATCH(LMP_BY_NODE!$A46,DA_LMP_Basis!$C$23:$AF$23,0)))</f>
        <v>85.407623027782805</v>
      </c>
      <c r="CX46" s="30">
        <f>ENERGY_PRICING!CZ$20*(1+INDEX(DA_LMP_Basis!$C$23:$AF$35,MATCH(LMP_BY_NODE!CX$1,DA_LMP_Basis!$C$23:$C$35,0),MATCH(LMP_BY_NODE!$A46,DA_LMP_Basis!$C$23:$AF$23,0)))</f>
        <v>48.102062036700431</v>
      </c>
      <c r="CY46" s="30">
        <f>ENERGY_PRICING!DA$20*(1+INDEX(DA_LMP_Basis!$C$23:$AF$35,MATCH(LMP_BY_NODE!CY$1,DA_LMP_Basis!$C$23:$C$35,0),MATCH(LMP_BY_NODE!$A46,DA_LMP_Basis!$C$23:$AF$23,0)))</f>
        <v>34.209949574494722</v>
      </c>
      <c r="CZ46" s="30">
        <f>ENERGY_PRICING!DB$20*(1+INDEX(DA_LMP_Basis!$C$23:$AF$35,MATCH(LMP_BY_NODE!CZ$1,DA_LMP_Basis!$C$23:$C$35,0),MATCH(LMP_BY_NODE!$A46,DA_LMP_Basis!$C$23:$AF$23,0)))</f>
        <v>35.399378941396229</v>
      </c>
      <c r="DA46" s="30">
        <f>ENERGY_PRICING!DC$20*(1+INDEX(DA_LMP_Basis!$C$23:$AF$35,MATCH(LMP_BY_NODE!DA$1,DA_LMP_Basis!$C$23:$C$35,0),MATCH(LMP_BY_NODE!$A46,DA_LMP_Basis!$C$23:$AF$23,0)))</f>
        <v>46.704486427198688</v>
      </c>
      <c r="DB46" s="30">
        <f>ENERGY_PRICING!DD$20*(1+INDEX(DA_LMP_Basis!$C$23:$AF$35,MATCH(LMP_BY_NODE!DB$1,DA_LMP_Basis!$C$23:$C$35,0),MATCH(LMP_BY_NODE!$A46,DA_LMP_Basis!$C$23:$AF$23,0)))</f>
        <v>46.813835530800645</v>
      </c>
      <c r="DC46" s="30">
        <f>ENERGY_PRICING!DE$20*(1+INDEX(DA_LMP_Basis!$C$23:$AF$35,MATCH(LMP_BY_NODE!DC$1,DA_LMP_Basis!$C$23:$C$35,0),MATCH(LMP_BY_NODE!$A46,DA_LMP_Basis!$C$23:$AF$23,0)))</f>
        <v>36.602068111302039</v>
      </c>
      <c r="DD46" s="30">
        <f>ENERGY_PRICING!DF$20*(1+INDEX(DA_LMP_Basis!$C$23:$AF$35,MATCH(LMP_BY_NODE!DD$1,DA_LMP_Basis!$C$23:$C$35,0),MATCH(LMP_BY_NODE!$A46,DA_LMP_Basis!$C$23:$AF$23,0)))</f>
        <v>35.304667251002257</v>
      </c>
      <c r="DE46" s="30">
        <f>ENERGY_PRICING!DG$20*(1+INDEX(DA_LMP_Basis!$C$23:$AF$35,MATCH(LMP_BY_NODE!DE$1,DA_LMP_Basis!$C$23:$C$35,0),MATCH(LMP_BY_NODE!$A46,DA_LMP_Basis!$C$23:$AF$23,0)))</f>
        <v>58.613395857097167</v>
      </c>
      <c r="DF46" s="30">
        <f>ENERGY_PRICING!DH$20*(1+INDEX(DA_LMP_Basis!$C$23:$AF$35,MATCH(LMP_BY_NODE!DF$1,DA_LMP_Basis!$C$23:$C$35,0),MATCH(LMP_BY_NODE!$A46,DA_LMP_Basis!$C$23:$AF$23,0)))</f>
        <v>94.23588699877584</v>
      </c>
      <c r="DG46" s="30">
        <f>ENERGY_PRICING!DI$20*(1+INDEX(DA_LMP_Basis!$C$23:$AF$35,MATCH(LMP_BY_NODE!DG$1,DA_LMP_Basis!$C$23:$C$35,0),MATCH(LMP_BY_NODE!$A46,DA_LMP_Basis!$C$23:$AF$23,0)))</f>
        <v>178.85799693247978</v>
      </c>
      <c r="DH46" s="30">
        <f>ENERGY_PRICING!DJ$20*(1+INDEX(DA_LMP_Basis!$C$23:$AF$35,MATCH(LMP_BY_NODE!DH$1,DA_LMP_Basis!$C$23:$C$35,0),MATCH(LMP_BY_NODE!$A46,DA_LMP_Basis!$C$23:$AF$23,0)))</f>
        <v>155.67240245079208</v>
      </c>
      <c r="DI46" s="30">
        <f>ENERGY_PRICING!DK$20*(1+INDEX(DA_LMP_Basis!$C$23:$AF$35,MATCH(LMP_BY_NODE!DI$1,DA_LMP_Basis!$C$23:$C$35,0),MATCH(LMP_BY_NODE!$A46,DA_LMP_Basis!$C$23:$AF$23,0)))</f>
        <v>87.710917636320929</v>
      </c>
      <c r="DJ46" s="30">
        <f>ENERGY_PRICING!DL$20*(1+INDEX(DA_LMP_Basis!$C$23:$AF$35,MATCH(LMP_BY_NODE!DJ$1,DA_LMP_Basis!$C$23:$C$35,0),MATCH(LMP_BY_NODE!$A46,DA_LMP_Basis!$C$23:$AF$23,0)))</f>
        <v>51.596785274075486</v>
      </c>
      <c r="DK46" s="30">
        <f>ENERGY_PRICING!DM$20*(1+INDEX(DA_LMP_Basis!$C$23:$AF$35,MATCH(LMP_BY_NODE!DK$1,DA_LMP_Basis!$C$23:$C$35,0),MATCH(LMP_BY_NODE!$A46,DA_LMP_Basis!$C$23:$AF$23,0)))</f>
        <v>36.933015398956307</v>
      </c>
      <c r="DL46" s="30">
        <f>ENERGY_PRICING!DN$20*(1+INDEX(DA_LMP_Basis!$C$23:$AF$35,MATCH(LMP_BY_NODE!DL$1,DA_LMP_Basis!$C$23:$C$35,0),MATCH(LMP_BY_NODE!$A46,DA_LMP_Basis!$C$23:$AF$23,0)))</f>
        <v>38.374078137573449</v>
      </c>
      <c r="DM46" s="30">
        <f>ENERGY_PRICING!DO$20*(1+INDEX(DA_LMP_Basis!$C$23:$AF$35,MATCH(LMP_BY_NODE!DM$1,DA_LMP_Basis!$C$23:$C$35,0),MATCH(LMP_BY_NODE!$A46,DA_LMP_Basis!$C$23:$AF$23,0)))</f>
        <v>50.609308246493242</v>
      </c>
      <c r="DN46" s="30">
        <f>ENERGY_PRICING!DP$20*(1+INDEX(DA_LMP_Basis!$C$23:$AF$35,MATCH(LMP_BY_NODE!DN$1,DA_LMP_Basis!$C$23:$C$35,0),MATCH(LMP_BY_NODE!$A46,DA_LMP_Basis!$C$23:$AF$23,0)))</f>
        <v>50.72779970018464</v>
      </c>
      <c r="DO46" s="30">
        <f>ENERGY_PRICING!DQ$20*(1+INDEX(DA_LMP_Basis!$C$23:$AF$35,MATCH(LMP_BY_NODE!DO$1,DA_LMP_Basis!$C$23:$C$35,0),MATCH(LMP_BY_NODE!$A46,DA_LMP_Basis!$C$23:$AF$23,0)))</f>
        <v>39.225951532194465</v>
      </c>
      <c r="DP46" s="30">
        <f>ENERGY_PRICING!DR$20*(1+INDEX(DA_LMP_Basis!$C$23:$AF$35,MATCH(LMP_BY_NODE!DP$1,DA_LMP_Basis!$C$23:$C$35,0),MATCH(LMP_BY_NODE!$A46,DA_LMP_Basis!$C$23:$AF$23,0)))</f>
        <v>37.835544216706403</v>
      </c>
      <c r="DQ46" s="30">
        <f>ENERGY_PRICING!DS$20*(1+INDEX(DA_LMP_Basis!$C$23:$AF$35,MATCH(LMP_BY_NODE!DQ$1,DA_LMP_Basis!$C$23:$C$35,0),MATCH(LMP_BY_NODE!$A46,DA_LMP_Basis!$C$23:$AF$23,0)))</f>
        <v>60.006647572533076</v>
      </c>
      <c r="DR46" s="30">
        <f>ENERGY_PRICING!DT$20*(1+INDEX(DA_LMP_Basis!$C$23:$AF$35,MATCH(LMP_BY_NODE!DR$1,DA_LMP_Basis!$C$23:$C$35,0),MATCH(LMP_BY_NODE!$A46,DA_LMP_Basis!$C$23:$AF$23,0)))</f>
        <v>96.237961910292412</v>
      </c>
      <c r="DS46" s="30">
        <f>ENERGY_PRICING!DU$20*(1+INDEX(DA_LMP_Basis!$C$23:$AF$35,MATCH(LMP_BY_NODE!DS$1,DA_LMP_Basis!$C$23:$C$35,0),MATCH(LMP_BY_NODE!$A46,DA_LMP_Basis!$C$23:$AF$23,0)))</f>
        <v>181.44430527367771</v>
      </c>
      <c r="DT46" s="30">
        <f>ENERGY_PRICING!DV$20*(1+INDEX(DA_LMP_Basis!$C$23:$AF$35,MATCH(LMP_BY_NODE!DT$1,DA_LMP_Basis!$C$23:$C$35,0),MATCH(LMP_BY_NODE!$A46,DA_LMP_Basis!$C$23:$AF$23,0)))</f>
        <v>157.97409092798972</v>
      </c>
      <c r="DU46" s="30">
        <f>ENERGY_PRICING!DW$20*(1+INDEX(DA_LMP_Basis!$C$23:$AF$35,MATCH(LMP_BY_NODE!DU$1,DA_LMP_Basis!$C$23:$C$35,0),MATCH(LMP_BY_NODE!$A46,DA_LMP_Basis!$C$23:$AF$23,0)))</f>
        <v>90.369327626275094</v>
      </c>
      <c r="DV46" s="30">
        <f>ENERGY_PRICING!DX$20*(1+INDEX(DA_LMP_Basis!$C$23:$AF$35,MATCH(LMP_BY_NODE!DV$1,DA_LMP_Basis!$C$23:$C$35,0),MATCH(LMP_BY_NODE!$A46,DA_LMP_Basis!$C$23:$AF$23,0)))</f>
        <v>55.630314954527137</v>
      </c>
      <c r="DW46" s="30">
        <f>ENERGY_PRICING!DY$20*(1+INDEX(DA_LMP_Basis!$C$23:$AF$35,MATCH(LMP_BY_NODE!DW$1,DA_LMP_Basis!$C$23:$C$35,0),MATCH(LMP_BY_NODE!$A46,DA_LMP_Basis!$C$23:$AF$23,0)))</f>
        <v>40.075915731469983</v>
      </c>
      <c r="DX46" s="30">
        <f>ENERGY_PRICING!DZ$20*(1+INDEX(DA_LMP_Basis!$C$23:$AF$35,MATCH(LMP_BY_NODE!DX$1,DA_LMP_Basis!$C$23:$C$35,0),MATCH(LMP_BY_NODE!$A46,DA_LMP_Basis!$C$23:$AF$23,0)))</f>
        <v>41.80740795604823</v>
      </c>
      <c r="DY46" s="30">
        <f>ENERGY_PRICING!EA$20*(1+INDEX(DA_LMP_Basis!$C$23:$AF$35,MATCH(LMP_BY_NODE!DY$1,DA_LMP_Basis!$C$23:$C$35,0),MATCH(LMP_BY_NODE!$A46,DA_LMP_Basis!$C$23:$AF$23,0)))</f>
        <v>55.116164336427865</v>
      </c>
      <c r="DZ46" s="30">
        <f>ENERGY_PRICING!EB$20*(1+INDEX(DA_LMP_Basis!$C$23:$AF$35,MATCH(LMP_BY_NODE!DZ$1,DA_LMP_Basis!$C$23:$C$35,0),MATCH(LMP_BY_NODE!$A46,DA_LMP_Basis!$C$23:$AF$23,0)))</f>
        <v>55.245207681622574</v>
      </c>
      <c r="EA46" s="30">
        <f>ENERGY_PRICING!EC$20*(1+INDEX(DA_LMP_Basis!$C$23:$AF$35,MATCH(LMP_BY_NODE!EA$1,DA_LMP_Basis!$C$23:$C$35,0),MATCH(LMP_BY_NODE!$A46,DA_LMP_Basis!$C$23:$AF$23,0)))</f>
        <v>42.254377801555947</v>
      </c>
      <c r="EB46" s="30">
        <f>ENERGY_PRICING!ED$20*(1+INDEX(DA_LMP_Basis!$C$23:$AF$35,MATCH(LMP_BY_NODE!EB$1,DA_LMP_Basis!$C$23:$C$35,0),MATCH(LMP_BY_NODE!$A46,DA_LMP_Basis!$C$23:$AF$23,0)))</f>
        <v>40.756624561371055</v>
      </c>
      <c r="EC46" s="30">
        <f>ENERGY_PRICING!EE$20*(1+INDEX(DA_LMP_Basis!$C$23:$AF$35,MATCH(LMP_BY_NODE!EC$1,DA_LMP_Basis!$C$23:$C$35,0),MATCH(LMP_BY_NODE!$A46,DA_LMP_Basis!$C$23:$AF$23,0)))</f>
        <v>61.614706856441352</v>
      </c>
      <c r="ED46" s="30">
        <f>ENERGY_PRICING!EF$20*(1+INDEX(DA_LMP_Basis!$C$23:$AF$35,MATCH(LMP_BY_NODE!ED$1,DA_LMP_Basis!$C$23:$C$35,0),MATCH(LMP_BY_NODE!$A46,DA_LMP_Basis!$C$23:$AF$23,0)))</f>
        <v>98.548711011029582</v>
      </c>
      <c r="EE46" s="30">
        <f>ENERGY_PRICING!EG$20*(1+INDEX(DA_LMP_Basis!$C$23:$AF$35,MATCH(LMP_BY_NODE!EE$1,DA_LMP_Basis!$C$23:$C$35,0),MATCH(LMP_BY_NODE!$A46,DA_LMP_Basis!$C$23:$AF$23,0)))</f>
        <v>182.6862618753926</v>
      </c>
      <c r="EF46" s="30">
        <f>ENERGY_PRICING!EH$20*(1+INDEX(DA_LMP_Basis!$C$23:$AF$35,MATCH(LMP_BY_NODE!EF$1,DA_LMP_Basis!$C$23:$C$35,0),MATCH(LMP_BY_NODE!$A46,DA_LMP_Basis!$C$23:$AF$23,0)))</f>
        <v>159.07937182346973</v>
      </c>
      <c r="EG46" s="30">
        <f>ENERGY_PRICING!EI$20*(1+INDEX(DA_LMP_Basis!$C$23:$AF$35,MATCH(LMP_BY_NODE!EG$1,DA_LMP_Basis!$C$23:$C$35,0),MATCH(LMP_BY_NODE!$A46,DA_LMP_Basis!$C$23:$AF$23,0)))</f>
        <v>91.645907755757662</v>
      </c>
      <c r="EH46" s="30">
        <f>ENERGY_PRICING!EJ$20*(1+INDEX(DA_LMP_Basis!$C$23:$AF$35,MATCH(LMP_BY_NODE!EH$1,DA_LMP_Basis!$C$23:$C$35,0),MATCH(LMP_BY_NODE!$A46,DA_LMP_Basis!$C$23:$AF$23,0)))</f>
        <v>57.567233586792611</v>
      </c>
      <c r="EI46" s="30">
        <f>ENERGY_PRICING!EK$20*(1+INDEX(DA_LMP_Basis!$C$23:$AF$35,MATCH(LMP_BY_NODE!EI$1,DA_LMP_Basis!$C$23:$C$35,0),MATCH(LMP_BY_NODE!$A46,DA_LMP_Basis!$C$23:$AF$23,0)))</f>
        <v>41.585150247061158</v>
      </c>
      <c r="EJ46" s="30">
        <f>ENERGY_PRICING!EL$20*(1+INDEX(DA_LMP_Basis!$C$23:$AF$35,MATCH(LMP_BY_NODE!EJ$1,DA_LMP_Basis!$C$23:$C$35,0),MATCH(LMP_BY_NODE!$A46,DA_LMP_Basis!$C$23:$AF$23,0)))</f>
        <v>43.456107983804507</v>
      </c>
      <c r="EK46" s="30">
        <f>ENERGY_PRICING!EM$20*(1+INDEX(DA_LMP_Basis!$C$23:$AF$35,MATCH(LMP_BY_NODE!EK$1,DA_LMP_Basis!$C$23:$C$35,0),MATCH(LMP_BY_NODE!$A46,DA_LMP_Basis!$C$23:$AF$23,0)))</f>
        <v>57.28037638520496</v>
      </c>
      <c r="EL46" s="30">
        <f>ENERGY_PRICING!EN$20*(1+INDEX(DA_LMP_Basis!$C$23:$AF$35,MATCH(LMP_BY_NODE!EL$1,DA_LMP_Basis!$C$23:$C$35,0),MATCH(LMP_BY_NODE!$A46,DA_LMP_Basis!$C$23:$AF$23,0)))</f>
        <v>57.414486794950463</v>
      </c>
      <c r="EM46" s="30">
        <f>ENERGY_PRICING!EO$20*(1+INDEX(DA_LMP_Basis!$C$23:$AF$35,MATCH(LMP_BY_NODE!EM$1,DA_LMP_Basis!$C$23:$C$35,0),MATCH(LMP_BY_NODE!$A46,DA_LMP_Basis!$C$23:$AF$23,0)))</f>
        <v>43.708641370260281</v>
      </c>
      <c r="EN46" s="30">
        <f>ENERGY_PRICING!EP$20*(1+INDEX(DA_LMP_Basis!$C$23:$AF$35,MATCH(LMP_BY_NODE!EN$1,DA_LMP_Basis!$C$23:$C$35,0),MATCH(LMP_BY_NODE!$A46,DA_LMP_Basis!$C$23:$AF$23,0)))</f>
        <v>42.159340146518772</v>
      </c>
      <c r="EO46" s="30">
        <f>ENERGY_PRICING!EQ$20*(1+INDEX(DA_LMP_Basis!$C$23:$AF$35,MATCH(LMP_BY_NODE!EO$1,DA_LMP_Basis!$C$23:$C$35,0),MATCH(LMP_BY_NODE!$A46,DA_LMP_Basis!$C$23:$AF$23,0)))</f>
        <v>62.386903972997736</v>
      </c>
      <c r="EP46" s="30">
        <f>ENERGY_PRICING!ER$20*(1+INDEX(DA_LMP_Basis!$C$23:$AF$35,MATCH(LMP_BY_NODE!EP$1,DA_LMP_Basis!$C$23:$C$35,0),MATCH(LMP_BY_NODE!$A46,DA_LMP_Basis!$C$23:$AF$23,0)))</f>
        <v>99.658342857647682</v>
      </c>
      <c r="EQ46" s="30">
        <f>ENERGY_PRICING!ES$20*(1+INDEX(DA_LMP_Basis!$C$23:$AF$35,MATCH(LMP_BY_NODE!EQ$1,DA_LMP_Basis!$C$23:$C$35,0),MATCH(LMP_BY_NODE!$A46,DA_LMP_Basis!$C$23:$AF$23,0)))</f>
        <v>184.64110073796843</v>
      </c>
      <c r="ER46" s="30">
        <f>ENERGY_PRICING!ET$20*(1+INDEX(DA_LMP_Basis!$C$23:$AF$35,MATCH(LMP_BY_NODE!ER$1,DA_LMP_Basis!$C$23:$C$35,0),MATCH(LMP_BY_NODE!$A46,DA_LMP_Basis!$C$23:$AF$23,0)))</f>
        <v>160.81908321560982</v>
      </c>
      <c r="ES46" s="30">
        <f>ENERGY_PRICING!EU$20*(1+INDEX(DA_LMP_Basis!$C$23:$AF$35,MATCH(LMP_BY_NODE!ES$1,DA_LMP_Basis!$C$23:$C$35,0),MATCH(LMP_BY_NODE!$A46,DA_LMP_Basis!$C$23:$AF$23,0)))</f>
        <v>93.655244027942132</v>
      </c>
      <c r="ET46" s="30">
        <f>ENERGY_PRICING!EV$20*(1+INDEX(DA_LMP_Basis!$C$23:$AF$35,MATCH(LMP_BY_NODE!ET$1,DA_LMP_Basis!$C$23:$C$35,0),MATCH(LMP_BY_NODE!$A46,DA_LMP_Basis!$C$23:$AF$23,0)))</f>
        <v>60.615942221837969</v>
      </c>
      <c r="EU46" s="30">
        <f>ENERGY_PRICING!EW$20*(1+INDEX(DA_LMP_Basis!$C$23:$AF$35,MATCH(LMP_BY_NODE!EU$1,DA_LMP_Basis!$C$23:$C$35,0),MATCH(LMP_BY_NODE!$A46,DA_LMP_Basis!$C$23:$AF$23,0)))</f>
        <v>43.960684367774121</v>
      </c>
      <c r="EV46" s="30">
        <f>ENERGY_PRICING!EX$20*(1+INDEX(DA_LMP_Basis!$C$23:$AF$35,MATCH(LMP_BY_NODE!EV$1,DA_LMP_Basis!$C$23:$C$35,0),MATCH(LMP_BY_NODE!$A46,DA_LMP_Basis!$C$23:$AF$23,0)))</f>
        <v>46.051160727626318</v>
      </c>
      <c r="EW46" s="30">
        <f>ENERGY_PRICING!EY$20*(1+INDEX(DA_LMP_Basis!$C$23:$AF$35,MATCH(LMP_BY_NODE!EW$1,DA_LMP_Basis!$C$23:$C$35,0),MATCH(LMP_BY_NODE!$A46,DA_LMP_Basis!$C$23:$AF$23,0)))</f>
        <v>60.686844706209577</v>
      </c>
      <c r="EX46" s="30">
        <f>ENERGY_PRICING!EZ$20*(1+INDEX(DA_LMP_Basis!$C$23:$AF$35,MATCH(LMP_BY_NODE!EX$1,DA_LMP_Basis!$C$23:$C$35,0),MATCH(LMP_BY_NODE!$A46,DA_LMP_Basis!$C$23:$AF$23,0)))</f>
        <v>60.828930672177734</v>
      </c>
      <c r="EY46" s="30">
        <f>ENERGY_PRICING!FA$20*(1+INDEX(DA_LMP_Basis!$C$23:$AF$35,MATCH(LMP_BY_NODE!EY$1,DA_LMP_Basis!$C$23:$C$35,0),MATCH(LMP_BY_NODE!$A46,DA_LMP_Basis!$C$23:$AF$23,0)))</f>
        <v>45.997651257245103</v>
      </c>
      <c r="EZ46" s="30">
        <f>ENERGY_PRICING!FB$20*(1+INDEX(DA_LMP_Basis!$C$23:$AF$35,MATCH(LMP_BY_NODE!EZ$1,DA_LMP_Basis!$C$23:$C$35,0),MATCH(LMP_BY_NODE!$A46,DA_LMP_Basis!$C$23:$AF$23,0)))</f>
        <v>44.367213541773722</v>
      </c>
      <c r="FA46" s="30">
        <f>ENERGY_PRICING!FC$20*(1+INDEX(DA_LMP_Basis!$C$23:$AF$35,MATCH(LMP_BY_NODE!FA$1,DA_LMP_Basis!$C$23:$C$35,0),MATCH(LMP_BY_NODE!$A46,DA_LMP_Basis!$C$23:$AF$23,0)))</f>
        <v>63.602341719316009</v>
      </c>
      <c r="FB46" s="30">
        <f>ENERGY_PRICING!FD$20*(1+INDEX(DA_LMP_Basis!$C$23:$AF$35,MATCH(LMP_BY_NODE!FB$1,DA_LMP_Basis!$C$23:$C$35,0),MATCH(LMP_BY_NODE!$A46,DA_LMP_Basis!$C$23:$AF$23,0)))</f>
        <v>101.40490264397651</v>
      </c>
      <c r="FC46" s="30">
        <f>ENERGY_PRICING!FE$20*(1+INDEX(DA_LMP_Basis!$C$23:$AF$35,MATCH(LMP_BY_NODE!FC$1,DA_LMP_Basis!$C$23:$C$35,0),MATCH(LMP_BY_NODE!$A46,DA_LMP_Basis!$C$23:$AF$23,0)))</f>
        <v>186.06107595231578</v>
      </c>
      <c r="FD46" s="30">
        <f>ENERGY_PRICING!FF$20*(1+INDEX(DA_LMP_Basis!$C$23:$AF$35,MATCH(LMP_BY_NODE!FD$1,DA_LMP_Basis!$C$23:$C$35,0),MATCH(LMP_BY_NODE!$A46,DA_LMP_Basis!$C$23:$AF$23,0)))</f>
        <v>162.08279200729075</v>
      </c>
      <c r="FE46" s="30">
        <f>ENERGY_PRICING!FG$20*(1+INDEX(DA_LMP_Basis!$C$23:$AF$35,MATCH(LMP_BY_NODE!FE$1,DA_LMP_Basis!$C$23:$C$35,0),MATCH(LMP_BY_NODE!$A46,DA_LMP_Basis!$C$23:$AF$23,0)))</f>
        <v>95.114805610440712</v>
      </c>
      <c r="FF46" s="30">
        <f>ENERGY_PRICING!FH$20*(1+INDEX(DA_LMP_Basis!$C$23:$AF$35,MATCH(LMP_BY_NODE!FF$1,DA_LMP_Basis!$C$23:$C$35,0),MATCH(LMP_BY_NODE!$A46,DA_LMP_Basis!$C$23:$AF$23,0)))</f>
        <v>62.830493395547833</v>
      </c>
      <c r="FG46" s="30">
        <f>ENERGY_PRICING!FI$20*(1+INDEX(DA_LMP_Basis!$C$23:$AF$35,MATCH(LMP_BY_NODE!FG$1,DA_LMP_Basis!$C$23:$C$35,0),MATCH(LMP_BY_NODE!$A46,DA_LMP_Basis!$C$23:$AF$23,0)))</f>
        <v>45.686248370427485</v>
      </c>
      <c r="FH46" s="30">
        <f>ENERGY_PRICING!FJ$20*(1+INDEX(DA_LMP_Basis!$C$23:$AF$35,MATCH(LMP_BY_NODE!FH$1,DA_LMP_Basis!$C$23:$C$35,0),MATCH(LMP_BY_NODE!$A46,DA_LMP_Basis!$C$23:$AF$23,0)))</f>
        <v>47.936180841916141</v>
      </c>
      <c r="FI46" s="30">
        <f>ENERGY_PRICING!FK$20*(1+INDEX(DA_LMP_Basis!$C$23:$AF$35,MATCH(LMP_BY_NODE!FI$1,DA_LMP_Basis!$C$23:$C$35,0),MATCH(LMP_BY_NODE!$A46,DA_LMP_Basis!$C$23:$AF$23,0)))</f>
        <v>63.161268903972896</v>
      </c>
      <c r="FJ46" s="30">
        <f>ENERGY_PRICING!FL$20*(1+INDEX(DA_LMP_Basis!$C$23:$AF$35,MATCH(LMP_BY_NODE!FJ$1,DA_LMP_Basis!$C$23:$C$35,0),MATCH(LMP_BY_NODE!$A46,DA_LMP_Basis!$C$23:$AF$23,0)))</f>
        <v>63.309148233462523</v>
      </c>
      <c r="FK46" s="30">
        <f>ENERGY_PRICING!FM$20*(1+INDEX(DA_LMP_Basis!$C$23:$AF$35,MATCH(LMP_BY_NODE!FK$1,DA_LMP_Basis!$C$23:$C$35,0),MATCH(LMP_BY_NODE!$A46,DA_LMP_Basis!$C$23:$AF$23,0)))</f>
        <v>47.660364930039322</v>
      </c>
      <c r="FL46" s="30">
        <f>ENERGY_PRICING!FN$20*(1+INDEX(DA_LMP_Basis!$C$23:$AF$35,MATCH(LMP_BY_NODE!FL$1,DA_LMP_Basis!$C$23:$C$35,0),MATCH(LMP_BY_NODE!$A46,DA_LMP_Basis!$C$23:$AF$23,0)))</f>
        <v>45.970990486103425</v>
      </c>
      <c r="FM46" s="30">
        <f>ENERGY_PRICING!FO$20*(1+INDEX(DA_LMP_Basis!$C$23:$AF$35,MATCH(LMP_BY_NODE!FM$1,DA_LMP_Basis!$C$23:$C$35,0),MATCH(LMP_BY_NODE!$A46,DA_LMP_Basis!$C$23:$AF$23,0)))</f>
        <v>64.485223427570943</v>
      </c>
      <c r="FN46" s="30">
        <f>ENERGY_PRICING!FP$20*(1+INDEX(DA_LMP_Basis!$C$23:$AF$35,MATCH(LMP_BY_NODE!FN$1,DA_LMP_Basis!$C$23:$C$35,0),MATCH(LMP_BY_NODE!$A46,DA_LMP_Basis!$C$23:$AF$23,0)))</f>
        <v>102.67358604005693</v>
      </c>
      <c r="FO46" s="30">
        <f>ENERGY_PRICING!FQ$20*(1+INDEX(DA_LMP_Basis!$C$23:$AF$35,MATCH(LMP_BY_NODE!FO$1,DA_LMP_Basis!$C$23:$C$35,0),MATCH(LMP_BY_NODE!$A46,DA_LMP_Basis!$C$23:$AF$23,0)))</f>
        <v>186.34249428735907</v>
      </c>
      <c r="FP46" s="30">
        <f>ENERGY_PRICING!FR$20*(1+INDEX(DA_LMP_Basis!$C$23:$AF$35,MATCH(LMP_BY_NODE!FP$1,DA_LMP_Basis!$C$23:$C$35,0),MATCH(LMP_BY_NODE!$A46,DA_LMP_Basis!$C$23:$AF$23,0)))</f>
        <v>162.33324062114062</v>
      </c>
      <c r="FQ46" s="30">
        <f>ENERGY_PRICING!FS$20*(1+INDEX(DA_LMP_Basis!$C$23:$AF$35,MATCH(LMP_BY_NODE!FQ$1,DA_LMP_Basis!$C$23:$C$35,0),MATCH(LMP_BY_NODE!$A46,DA_LMP_Basis!$C$23:$AF$23,0)))</f>
        <v>95.404069385110731</v>
      </c>
      <c r="FR46" s="30">
        <f>ENERGY_PRICING!FT$20*(1+INDEX(DA_LMP_Basis!$C$23:$AF$35,MATCH(LMP_BY_NODE!FR$1,DA_LMP_Basis!$C$23:$C$35,0),MATCH(LMP_BY_NODE!$A46,DA_LMP_Basis!$C$23:$AF$23,0)))</f>
        <v>63.26938507328758</v>
      </c>
      <c r="FS46" s="30">
        <f>ENERGY_PRICING!FU$20*(1+INDEX(DA_LMP_Basis!$C$23:$AF$35,MATCH(LMP_BY_NODE!FS$1,DA_LMP_Basis!$C$23:$C$35,0),MATCH(LMP_BY_NODE!$A46,DA_LMP_Basis!$C$23:$AF$23,0)))</f>
        <v>46.02822993724002</v>
      </c>
      <c r="FT46" s="30">
        <f>ENERGY_PRICING!FV$20*(1+INDEX(DA_LMP_Basis!$C$23:$AF$35,MATCH(LMP_BY_NODE!FT$1,DA_LMP_Basis!$C$23:$C$35,0),MATCH(LMP_BY_NODE!$A46,DA_LMP_Basis!$C$23:$AF$23,0)))</f>
        <v>48.309764279659824</v>
      </c>
      <c r="FU46" s="30">
        <f>ENERGY_PRICING!FW$20*(1+INDEX(DA_LMP_Basis!$C$23:$AF$35,MATCH(LMP_BY_NODE!FU$1,DA_LMP_Basis!$C$23:$C$35,0),MATCH(LMP_BY_NODE!$A46,DA_LMP_Basis!$C$23:$AF$23,0)))</f>
        <v>63.65166361712685</v>
      </c>
      <c r="FV46" s="30">
        <f>ENERGY_PRICING!FX$20*(1+INDEX(DA_LMP_Basis!$C$23:$AF$35,MATCH(LMP_BY_NODE!FV$1,DA_LMP_Basis!$C$23:$C$35,0),MATCH(LMP_BY_NODE!$A46,DA_LMP_Basis!$C$23:$AF$23,0)))</f>
        <v>63.800691106598457</v>
      </c>
      <c r="FW46" s="30">
        <f>ENERGY_PRICING!FY$20*(1+INDEX(DA_LMP_Basis!$C$23:$AF$35,MATCH(LMP_BY_NODE!FW$1,DA_LMP_Basis!$C$23:$C$35,0),MATCH(LMP_BY_NODE!$A46,DA_LMP_Basis!$C$23:$AF$23,0)))</f>
        <v>47.989890480009322</v>
      </c>
      <c r="FX46" s="30">
        <f>ENERGY_PRICING!FZ$20*(1+INDEX(DA_LMP_Basis!$C$23:$AF$35,MATCH(LMP_BY_NODE!FX$1,DA_LMP_Basis!$C$23:$C$35,0),MATCH(LMP_BY_NODE!$A46,DA_LMP_Basis!$C$23:$AF$23,0)))</f>
        <v>46.288835637831404</v>
      </c>
      <c r="FY46" s="30">
        <f>ENERGY_PRICING!GA$20*(1+INDEX(DA_LMP_Basis!$C$23:$AF$35,MATCH(LMP_BY_NODE!FY$1,DA_LMP_Basis!$C$23:$C$35,0),MATCH(LMP_BY_NODE!$A46,DA_LMP_Basis!$C$23:$AF$23,0)))</f>
        <v>64.660197679140211</v>
      </c>
      <c r="FZ46" s="30">
        <f>ENERGY_PRICING!GB$20*(1+INDEX(DA_LMP_Basis!$C$23:$AF$35,MATCH(LMP_BY_NODE!FZ$1,DA_LMP_Basis!$C$23:$C$35,0),MATCH(LMP_BY_NODE!$A46,DA_LMP_Basis!$C$23:$AF$23,0)))</f>
        <v>102.92502054779669</v>
      </c>
      <c r="GA46" s="30">
        <f>ENERGY_PRICING!GC$20*(1+INDEX(DA_LMP_Basis!$C$23:$AF$35,MATCH(LMP_BY_NODE!GA$1,DA_LMP_Basis!$C$23:$C$35,0),MATCH(LMP_BY_NODE!$A46,DA_LMP_Basis!$C$23:$AF$23,0)))</f>
        <v>187.21541620270887</v>
      </c>
      <c r="GB46" s="30">
        <f>ENERGY_PRICING!GD$20*(1+INDEX(DA_LMP_Basis!$C$23:$AF$35,MATCH(LMP_BY_NODE!GB$1,DA_LMP_Basis!$C$23:$C$35,0),MATCH(LMP_BY_NODE!$A46,DA_LMP_Basis!$C$23:$AF$23,0)))</f>
        <v>163.11009861678212</v>
      </c>
      <c r="GC46" s="30">
        <f>ENERGY_PRICING!GE$20*(1+INDEX(DA_LMP_Basis!$C$23:$AF$35,MATCH(LMP_BY_NODE!GC$1,DA_LMP_Basis!$C$23:$C$35,0),MATCH(LMP_BY_NODE!$A46,DA_LMP_Basis!$C$23:$AF$23,0)))</f>
        <v>96.301326801502512</v>
      </c>
      <c r="GD46" s="30">
        <f>ENERGY_PRICING!GF$20*(1+INDEX(DA_LMP_Basis!$C$23:$AF$35,MATCH(LMP_BY_NODE!GD$1,DA_LMP_Basis!$C$23:$C$35,0),MATCH(LMP_BY_NODE!$A46,DA_LMP_Basis!$C$23:$AF$23,0)))</f>
        <v>64.630768168332267</v>
      </c>
      <c r="GE46" s="30">
        <f>ENERGY_PRICING!GG$20*(1+INDEX(DA_LMP_Basis!$C$23:$AF$35,MATCH(LMP_BY_NODE!GE$1,DA_LMP_Basis!$C$23:$C$35,0),MATCH(LMP_BY_NODE!$A46,DA_LMP_Basis!$C$23:$AF$23,0)))</f>
        <v>47.089010871326359</v>
      </c>
      <c r="GF46" s="30">
        <f>ENERGY_PRICING!GH$20*(1+INDEX(DA_LMP_Basis!$C$23:$AF$35,MATCH(LMP_BY_NODE!GF$1,DA_LMP_Basis!$C$23:$C$35,0),MATCH(LMP_BY_NODE!$A46,DA_LMP_Basis!$C$23:$AF$23,0)))</f>
        <v>49.46856997712058</v>
      </c>
      <c r="GG46" s="30">
        <f>ENERGY_PRICING!GI$20*(1+INDEX(DA_LMP_Basis!$C$23:$AF$35,MATCH(LMP_BY_NODE!GG$1,DA_LMP_Basis!$C$23:$C$35,0),MATCH(LMP_BY_NODE!$A46,DA_LMP_Basis!$C$23:$AF$23,0)))</f>
        <v>65.172802217487714</v>
      </c>
      <c r="GH46" s="30">
        <f>ENERGY_PRICING!GJ$20*(1+INDEX(DA_LMP_Basis!$C$23:$AF$35,MATCH(LMP_BY_NODE!GH$1,DA_LMP_Basis!$C$23:$C$35,0),MATCH(LMP_BY_NODE!$A46,DA_LMP_Basis!$C$23:$AF$23,0)))</f>
        <v>65.325391145166392</v>
      </c>
      <c r="GI46" s="30">
        <f>ENERGY_PRICING!GK$20*(1+INDEX(DA_LMP_Basis!$C$23:$AF$35,MATCH(LMP_BY_NODE!GI$1,DA_LMP_Basis!$C$23:$C$35,0),MATCH(LMP_BY_NODE!$A46,DA_LMP_Basis!$C$23:$AF$23,0)))</f>
        <v>49.012034521164956</v>
      </c>
      <c r="GJ46" s="30">
        <f>ENERGY_PRICING!GL$20*(1+INDEX(DA_LMP_Basis!$C$23:$AF$35,MATCH(LMP_BY_NODE!GJ$1,DA_LMP_Basis!$C$23:$C$35,0),MATCH(LMP_BY_NODE!$A46,DA_LMP_Basis!$C$23:$AF$23,0)))</f>
        <v>47.274748650884654</v>
      </c>
      <c r="GK46" s="30">
        <f>ENERGY_PRICING!GM$20*(1+INDEX(DA_LMP_Basis!$C$23:$AF$35,MATCH(LMP_BY_NODE!GK$1,DA_LMP_Basis!$C$23:$C$35,0),MATCH(LMP_BY_NODE!$A46,DA_LMP_Basis!$C$23:$AF$23,0)))</f>
        <v>65.20294432993397</v>
      </c>
      <c r="GL46" s="30">
        <f>ENERGY_PRICING!GN$20*(1+INDEX(DA_LMP_Basis!$C$23:$AF$35,MATCH(LMP_BY_NODE!GL$1,DA_LMP_Basis!$C$23:$C$35,0),MATCH(LMP_BY_NODE!$A46,DA_LMP_Basis!$C$23:$AF$23,0)))</f>
        <v>103.70493665400001</v>
      </c>
      <c r="GM46" s="30">
        <f>ENERGY_PRICING!GO$20*(1+INDEX(DA_LMP_Basis!$C$23:$AF$35,MATCH(LMP_BY_NODE!GM$1,DA_LMP_Basis!$C$23:$C$35,0),MATCH(LMP_BY_NODE!$A46,DA_LMP_Basis!$C$23:$AF$23,0)))</f>
        <v>188.44350539373585</v>
      </c>
      <c r="GN46" s="30">
        <f>ENERGY_PRICING!GP$20*(1+INDEX(DA_LMP_Basis!$C$23:$AF$35,MATCH(LMP_BY_NODE!GN$1,DA_LMP_Basis!$C$23:$C$35,0),MATCH(LMP_BY_NODE!$A46,DA_LMP_Basis!$C$23:$AF$23,0)))</f>
        <v>164.20303819205662</v>
      </c>
      <c r="GO46" s="30">
        <f>ENERGY_PRICING!GQ$20*(1+INDEX(DA_LMP_Basis!$C$23:$AF$35,MATCH(LMP_BY_NODE!GO$1,DA_LMP_Basis!$C$23:$C$35,0),MATCH(LMP_BY_NODE!$A46,DA_LMP_Basis!$C$23:$AF$23,0)))</f>
        <v>97.563652921700779</v>
      </c>
      <c r="GP46" s="30">
        <f>ENERGY_PRICING!GR$20*(1+INDEX(DA_LMP_Basis!$C$23:$AF$35,MATCH(LMP_BY_NODE!GP$1,DA_LMP_Basis!$C$23:$C$35,0),MATCH(LMP_BY_NODE!$A46,DA_LMP_Basis!$C$23:$AF$23,0)))</f>
        <v>66.54605959872481</v>
      </c>
      <c r="GQ46" s="30">
        <f>ENERGY_PRICING!GS$20*(1+INDEX(DA_LMP_Basis!$C$23:$AF$35,MATCH(LMP_BY_NODE!GQ$1,DA_LMP_Basis!$C$23:$C$35,0),MATCH(LMP_BY_NODE!$A46,DA_LMP_Basis!$C$23:$AF$23,0)))</f>
        <v>48.581393610596862</v>
      </c>
      <c r="GR46" s="30">
        <f>ENERGY_PRICING!GT$20*(1+INDEX(DA_LMP_Basis!$C$23:$AF$35,MATCH(LMP_BY_NODE!GR$1,DA_LMP_Basis!$C$23:$C$35,0),MATCH(LMP_BY_NODE!$A46,DA_LMP_Basis!$C$23:$AF$23,0)))</f>
        <v>51.098860987722382</v>
      </c>
      <c r="GS46" s="30">
        <f>ENERGY_PRICING!GU$20*(1+INDEX(DA_LMP_Basis!$C$23:$AF$35,MATCH(LMP_BY_NODE!GS$1,DA_LMP_Basis!$C$23:$C$35,0),MATCH(LMP_BY_NODE!$A46,DA_LMP_Basis!$C$23:$AF$23,0)))</f>
        <v>67.312849156747532</v>
      </c>
      <c r="GT46" s="30">
        <f>ENERGY_PRICING!GV$20*(1+INDEX(DA_LMP_Basis!$C$23:$AF$35,MATCH(LMP_BY_NODE!GT$1,DA_LMP_Basis!$C$23:$C$35,0),MATCH(LMP_BY_NODE!$A46,DA_LMP_Basis!$C$23:$AF$23,0)))</f>
        <v>67.470448571263262</v>
      </c>
      <c r="GU46" s="30">
        <f>ENERGY_PRICING!GW$20*(1+INDEX(DA_LMP_Basis!$C$23:$AF$35,MATCH(LMP_BY_NODE!GU$1,DA_LMP_Basis!$C$23:$C$35,0),MATCH(LMP_BY_NODE!$A46,DA_LMP_Basis!$C$23:$AF$23,0)))</f>
        <v>50.450060106893176</v>
      </c>
      <c r="GV46" s="30">
        <f>ENERGY_PRICING!GX$20*(1+INDEX(DA_LMP_Basis!$C$23:$AF$35,MATCH(LMP_BY_NODE!GV$1,DA_LMP_Basis!$C$23:$C$35,0),MATCH(LMP_BY_NODE!$A46,DA_LMP_Basis!$C$23:$AF$23,0)))</f>
        <v>48.661801826354974</v>
      </c>
      <c r="GW46" s="30">
        <f>ENERGY_PRICING!GY$20*(1+INDEX(DA_LMP_Basis!$C$23:$AF$35,MATCH(LMP_BY_NODE!GW$1,DA_LMP_Basis!$C$23:$C$35,0),MATCH(LMP_BY_NODE!$A46,DA_LMP_Basis!$C$23:$AF$23,0)))</f>
        <v>65.966519265544164</v>
      </c>
      <c r="GX46" s="30">
        <f>ENERGY_PRICING!GZ$20*(1+INDEX(DA_LMP_Basis!$C$23:$AF$35,MATCH(LMP_BY_NODE!GX$1,DA_LMP_Basis!$C$23:$C$35,0),MATCH(LMP_BY_NODE!$A46,DA_LMP_Basis!$C$23:$AF$23,0)))</f>
        <v>104.80217859866164</v>
      </c>
      <c r="GY46" s="30">
        <f>ENERGY_PRICING!HA$20*(1+INDEX(DA_LMP_Basis!$C$23:$AF$35,MATCH(LMP_BY_NODE!GY$1,DA_LMP_Basis!$C$23:$C$35,0),MATCH(LMP_BY_NODE!$A46,DA_LMP_Basis!$C$23:$AF$23,0)))</f>
        <v>190.14708417363821</v>
      </c>
      <c r="GZ46" s="30">
        <f>ENERGY_PRICING!HB$20*(1+INDEX(DA_LMP_Basis!$C$23:$AF$35,MATCH(LMP_BY_NODE!GZ$1,DA_LMP_Basis!$C$23:$C$35,0),MATCH(LMP_BY_NODE!$A46,DA_LMP_Basis!$C$23:$AF$23,0)))</f>
        <v>165.71914034632778</v>
      </c>
      <c r="HA46" s="30">
        <f>ENERGY_PRICING!HC$20*(1+INDEX(DA_LMP_Basis!$C$23:$AF$35,MATCH(LMP_BY_NODE!HA$1,DA_LMP_Basis!$C$23:$C$35,0),MATCH(LMP_BY_NODE!$A46,DA_LMP_Basis!$C$23:$AF$23,0)))</f>
        <v>99.31472442969762</v>
      </c>
      <c r="HB46" s="30">
        <f>ENERGY_PRICING!HD$20*(1+INDEX(DA_LMP_Basis!$C$23:$AF$35,MATCH(LMP_BY_NODE!HB$1,DA_LMP_Basis!$C$23:$C$35,0),MATCH(LMP_BY_NODE!$A46,DA_LMP_Basis!$C$23:$AF$23,0)))</f>
        <v>69.202910470783237</v>
      </c>
      <c r="HC46" s="30">
        <f>ENERGY_PRICING!HE$20*(1+INDEX(DA_LMP_Basis!$C$23:$AF$35,MATCH(LMP_BY_NODE!HC$1,DA_LMP_Basis!$C$23:$C$35,0),MATCH(LMP_BY_NODE!$A46,DA_LMP_Basis!$C$23:$AF$23,0)))</f>
        <v>50.6515946877578</v>
      </c>
      <c r="HD46" s="30">
        <f>ENERGY_PRICING!HF$20*(1+INDEX(DA_LMP_Basis!$C$23:$AF$35,MATCH(LMP_BY_NODE!HD$1,DA_LMP_Basis!$C$23:$C$35,0),MATCH(LMP_BY_NODE!$A46,DA_LMP_Basis!$C$23:$AF$23,0)))</f>
        <v>53.360365437903468</v>
      </c>
      <c r="HE46" s="30">
        <f>ENERGY_PRICING!HG$20*(1+INDEX(DA_LMP_Basis!$C$23:$AF$35,MATCH(LMP_BY_NODE!HE$1,DA_LMP_Basis!$C$23:$C$35,0),MATCH(LMP_BY_NODE!$A46,DA_LMP_Basis!$C$23:$AF$23,0)))</f>
        <v>70.281476012480439</v>
      </c>
      <c r="HF46" s="30">
        <f>ENERGY_PRICING!HH$20*(1+INDEX(DA_LMP_Basis!$C$23:$AF$35,MATCH(LMP_BY_NODE!HF$1,DA_LMP_Basis!$C$23:$C$35,0),MATCH(LMP_BY_NODE!$A46,DA_LMP_Basis!$C$23:$AF$23,0)))</f>
        <v>70.446025866031803</v>
      </c>
      <c r="HG46" s="30">
        <f>ENERGY_PRICING!HI$20*(1+INDEX(DA_LMP_Basis!$C$23:$AF$35,MATCH(LMP_BY_NODE!HG$1,DA_LMP_Basis!$C$23:$C$35,0),MATCH(LMP_BY_NODE!$A46,DA_LMP_Basis!$C$23:$AF$23,0)))</f>
        <v>52.44485811562302</v>
      </c>
      <c r="HH46" s="30">
        <f>ENERGY_PRICING!HJ$20*(1+INDEX(DA_LMP_Basis!$C$23:$AF$35,MATCH(LMP_BY_NODE!HH$1,DA_LMP_Basis!$C$23:$C$35,0),MATCH(LMP_BY_NODE!$A46,DA_LMP_Basis!$C$23:$AF$23,0)))</f>
        <v>50.585892009374525</v>
      </c>
      <c r="HI46" s="30">
        <f>ENERGY_PRICING!HK$20*(1+INDEX(DA_LMP_Basis!$C$23:$AF$35,MATCH(LMP_BY_NODE!HI$1,DA_LMP_Basis!$C$23:$C$35,0),MATCH(LMP_BY_NODE!$A46,DA_LMP_Basis!$C$23:$AF$23,0)))</f>
        <v>67.025733911088807</v>
      </c>
      <c r="HJ46" s="30">
        <f>ENERGY_PRICING!HL$20*(1+INDEX(DA_LMP_Basis!$C$23:$AF$35,MATCH(LMP_BY_NODE!HJ$1,DA_LMP_Basis!$C$23:$C$35,0),MATCH(LMP_BY_NODE!$A46,DA_LMP_Basis!$C$23:$AF$23,0)))</f>
        <v>106.32424890674828</v>
      </c>
      <c r="HK46" s="30">
        <f>ENERGY_PRICING!HM$20*(1+INDEX(DA_LMP_Basis!$C$23:$AF$35,MATCH(LMP_BY_NODE!HK$1,DA_LMP_Basis!$C$23:$C$35,0),MATCH(LMP_BY_NODE!$A46,DA_LMP_Basis!$C$23:$AF$23,0)))</f>
        <v>191.75372571378026</v>
      </c>
      <c r="HL46" s="30">
        <f>ENERGY_PRICING!HN$20*(1+INDEX(DA_LMP_Basis!$C$23:$AF$35,MATCH(LMP_BY_NODE!HL$1,DA_LMP_Basis!$C$23:$C$35,0),MATCH(LMP_BY_NODE!$A46,DA_LMP_Basis!$C$23:$AF$23,0)))</f>
        <v>167.14897307780296</v>
      </c>
      <c r="HM46" s="30">
        <f>ENERGY_PRICING!HO$20*(1+INDEX(DA_LMP_Basis!$C$23:$AF$35,MATCH(LMP_BY_NODE!HM$1,DA_LMP_Basis!$C$23:$C$35,0),MATCH(LMP_BY_NODE!$A46,DA_LMP_Basis!$C$23:$AF$23,0)))</f>
        <v>100.96615626114378</v>
      </c>
      <c r="HN46" s="30">
        <f>ENERGY_PRICING!HP$20*(1+INDEX(DA_LMP_Basis!$C$23:$AF$35,MATCH(LMP_BY_NODE!HN$1,DA_LMP_Basis!$C$23:$C$35,0),MATCH(LMP_BY_NODE!$A46,DA_LMP_Basis!$C$23:$AF$23,0)))</f>
        <v>71.708580902564762</v>
      </c>
      <c r="HO46" s="30">
        <f>ENERGY_PRICING!HQ$20*(1+INDEX(DA_LMP_Basis!$C$23:$AF$35,MATCH(LMP_BY_NODE!HO$1,DA_LMP_Basis!$C$23:$C$35,0),MATCH(LMP_BY_NODE!$A46,DA_LMP_Basis!$C$23:$AF$23,0)))</f>
        <v>52.60399694015279</v>
      </c>
      <c r="HP46" s="30">
        <f>ENERGY_PRICING!HR$20*(1+INDEX(DA_LMP_Basis!$C$23:$AF$35,MATCH(LMP_BY_NODE!HP$1,DA_LMP_Basis!$C$23:$C$35,0),MATCH(LMP_BY_NODE!$A46,DA_LMP_Basis!$C$23:$AF$23,0)))</f>
        <v>55.49318549632504</v>
      </c>
      <c r="HQ46" s="30">
        <f>ENERGY_PRICING!HS$20*(1+INDEX(DA_LMP_Basis!$C$23:$AF$35,MATCH(LMP_BY_NODE!HQ$1,DA_LMP_Basis!$C$23:$C$35,0),MATCH(LMP_BY_NODE!$A46,DA_LMP_Basis!$C$23:$AF$23,0)))</f>
        <v>73.081181714306169</v>
      </c>
      <c r="HR46" s="30">
        <f>ENERGY_PRICING!HT$20*(1+INDEX(DA_LMP_Basis!$C$23:$AF$35,MATCH(LMP_BY_NODE!HR$1,DA_LMP_Basis!$C$23:$C$35,0),MATCH(LMP_BY_NODE!$A46,DA_LMP_Basis!$C$23:$AF$23,0)))</f>
        <v>73.252286512195084</v>
      </c>
      <c r="HS46" s="30">
        <f>ENERGY_PRICING!HU$20*(1+INDEX(DA_LMP_Basis!$C$23:$AF$35,MATCH(LMP_BY_NODE!HS$1,DA_LMP_Basis!$C$23:$C$35,0),MATCH(LMP_BY_NODE!$A46,DA_LMP_Basis!$C$23:$AF$23,0)))</f>
        <v>54.326147893840258</v>
      </c>
      <c r="HT46" s="30">
        <f>ENERGY_PRICING!HV$20*(1+INDEX(DA_LMP_Basis!$C$23:$AF$35,MATCH(LMP_BY_NODE!HT$1,DA_LMP_Basis!$C$23:$C$35,0),MATCH(LMP_BY_NODE!$A46,DA_LMP_Basis!$C$23:$AF$23,0)))</f>
        <v>52.400497386882215</v>
      </c>
      <c r="HU46" s="30">
        <f>ENERGY_PRICING!HW$20*(1+INDEX(DA_LMP_Basis!$C$23:$AF$35,MATCH(LMP_BY_NODE!HU$1,DA_LMP_Basis!$C$23:$C$35,0),MATCH(LMP_BY_NODE!$A46,DA_LMP_Basis!$C$23:$AF$23,0)))</f>
        <v>68.024677000504596</v>
      </c>
      <c r="HV46" s="30">
        <f>ENERGY_PRICING!HX$20*(1+INDEX(DA_LMP_Basis!$C$23:$AF$35,MATCH(LMP_BY_NODE!HV$1,DA_LMP_Basis!$C$23:$C$35,0),MATCH(LMP_BY_NODE!$A46,DA_LMP_Basis!$C$23:$AF$23,0)))</f>
        <v>107.75971019144981</v>
      </c>
      <c r="HW46" s="30">
        <f>ENERGY_PRICING!HY$20*(1+INDEX(DA_LMP_Basis!$C$23:$AF$35,MATCH(LMP_BY_NODE!HW$1,DA_LMP_Basis!$C$23:$C$35,0),MATCH(LMP_BY_NODE!$A46,DA_LMP_Basis!$C$23:$AF$23,0)))</f>
        <v>193.39351854713524</v>
      </c>
      <c r="HX46" s="30">
        <f>ENERGY_PRICING!HZ$20*(1+INDEX(DA_LMP_Basis!$C$23:$AF$35,MATCH(LMP_BY_NODE!HX$1,DA_LMP_Basis!$C$23:$C$35,0),MATCH(LMP_BY_NODE!$A46,DA_LMP_Basis!$C$23:$AF$23,0)))</f>
        <v>168.60830884585616</v>
      </c>
      <c r="HY46" s="30">
        <f>ENERGY_PRICING!IA$20*(1+INDEX(DA_LMP_Basis!$C$23:$AF$35,MATCH(LMP_BY_NODE!HY$1,DA_LMP_Basis!$C$23:$C$35,0),MATCH(LMP_BY_NODE!$A46,DA_LMP_Basis!$C$23:$AF$23,0)))</f>
        <v>102.65166358453853</v>
      </c>
      <c r="HZ46" s="30">
        <f>ENERGY_PRICING!IB$20*(1+INDEX(DA_LMP_Basis!$C$23:$AF$35,MATCH(LMP_BY_NODE!HZ$1,DA_LMP_Basis!$C$23:$C$35,0),MATCH(LMP_BY_NODE!$A46,DA_LMP_Basis!$C$23:$AF$23,0)))</f>
        <v>74.265953106710214</v>
      </c>
      <c r="IA46" s="30">
        <f>ENERGY_PRICING!IC$20*(1+INDEX(DA_LMP_Basis!$C$23:$AF$35,MATCH(LMP_BY_NODE!IA$1,DA_LMP_Basis!$C$23:$C$35,0),MATCH(LMP_BY_NODE!$A46,DA_LMP_Basis!$C$23:$AF$23,0)))</f>
        <v>54.596684880376401</v>
      </c>
      <c r="IB46" s="30">
        <f>ENERGY_PRICING!ID$20*(1+INDEX(DA_LMP_Basis!$C$23:$AF$35,MATCH(LMP_BY_NODE!IB$1,DA_LMP_Basis!$C$23:$C$35,0),MATCH(LMP_BY_NODE!$A46,DA_LMP_Basis!$C$23:$AF$23,0)))</f>
        <v>57.670013966928487</v>
      </c>
      <c r="IC46" s="30">
        <f>ENERGY_PRICING!IE$20*(1+INDEX(DA_LMP_Basis!$C$23:$AF$35,MATCH(LMP_BY_NODE!IC$1,DA_LMP_Basis!$C$23:$C$35,0),MATCH(LMP_BY_NODE!$A46,DA_LMP_Basis!$C$23:$AF$23,0)))</f>
        <v>75.938656285112302</v>
      </c>
      <c r="ID46" s="30">
        <f>ENERGY_PRICING!IF$20*(1+INDEX(DA_LMP_Basis!$C$23:$AF$35,MATCH(LMP_BY_NODE!ID$1,DA_LMP_Basis!$C$23:$C$35,0),MATCH(LMP_BY_NODE!$A46,DA_LMP_Basis!$C$23:$AF$23,0)))</f>
        <v>76.116451281455056</v>
      </c>
      <c r="IE46" s="30">
        <f>ENERGY_PRICING!IG$20*(1+INDEX(DA_LMP_Basis!$C$23:$AF$35,MATCH(LMP_BY_NODE!IE$1,DA_LMP_Basis!$C$23:$C$35,0),MATCH(LMP_BY_NODE!$A46,DA_LMP_Basis!$C$23:$AF$23,0)))</f>
        <v>56.246256031659073</v>
      </c>
      <c r="IF46" s="30">
        <f>ENERGY_PRICING!IH$20*(1+INDEX(DA_LMP_Basis!$C$23:$AF$35,MATCH(LMP_BY_NODE!IF$1,DA_LMP_Basis!$C$23:$C$35,0),MATCH(LMP_BY_NODE!$A46,DA_LMP_Basis!$C$23:$AF$23,0)))</f>
        <v>54.252545164223598</v>
      </c>
      <c r="IG46" s="30">
        <f>ENERGY_PRICING!II$20*(1+INDEX(DA_LMP_Basis!$C$23:$AF$35,MATCH(LMP_BY_NODE!IG$1,DA_LMP_Basis!$C$23:$C$35,0),MATCH(LMP_BY_NODE!$A46,DA_LMP_Basis!$C$23:$AF$23,0)))</f>
        <v>69.044232189404212</v>
      </c>
      <c r="IH46" s="30">
        <f>ENERGY_PRICING!IJ$20*(1+INDEX(DA_LMP_Basis!$C$23:$AF$35,MATCH(LMP_BY_NODE!IH$1,DA_LMP_Basis!$C$23:$C$35,0),MATCH(LMP_BY_NODE!$A46,DA_LMP_Basis!$C$23:$AF$23,0)))</f>
        <v>109.22479065177697</v>
      </c>
      <c r="II46" s="30">
        <f>ENERGY_PRICING!IK$20*(1+INDEX(DA_LMP_Basis!$C$23:$AF$35,MATCH(LMP_BY_NODE!II$1,DA_LMP_Basis!$C$23:$C$35,0),MATCH(LMP_BY_NODE!$A46,DA_LMP_Basis!$C$23:$AF$23,0)))</f>
        <v>194.14564174832222</v>
      </c>
      <c r="IJ46" s="30">
        <f>ENERGY_PRICING!IL$20*(1+INDEX(DA_LMP_Basis!$C$23:$AF$35,MATCH(LMP_BY_NODE!IJ$1,DA_LMP_Basis!$C$23:$C$35,0),MATCH(LMP_BY_NODE!$A46,DA_LMP_Basis!$C$23:$AF$23,0)))</f>
        <v>169.27766186847495</v>
      </c>
      <c r="IK46" s="30">
        <f>ENERGY_PRICING!IM$20*(1+INDEX(DA_LMP_Basis!$C$23:$AF$35,MATCH(LMP_BY_NODE!IK$1,DA_LMP_Basis!$C$23:$C$35,0),MATCH(LMP_BY_NODE!$A46,DA_LMP_Basis!$C$23:$AF$23,0)))</f>
        <v>103.42475463476714</v>
      </c>
      <c r="IL46" s="30">
        <f>ENERGY_PRICING!IN$20*(1+INDEX(DA_LMP_Basis!$C$23:$AF$35,MATCH(LMP_BY_NODE!IL$1,DA_LMP_Basis!$C$23:$C$35,0),MATCH(LMP_BY_NODE!$A46,DA_LMP_Basis!$C$23:$AF$23,0)))</f>
        <v>75.438942114640639</v>
      </c>
      <c r="IM46" s="30">
        <f>ENERGY_PRICING!IO$20*(1+INDEX(DA_LMP_Basis!$C$23:$AF$35,MATCH(LMP_BY_NODE!IM$1,DA_LMP_Basis!$C$23:$C$35,0),MATCH(LMP_BY_NODE!$A46,DA_LMP_Basis!$C$23:$AF$23,0)))</f>
        <v>55.510670355908239</v>
      </c>
      <c r="IN46" s="30">
        <f>ENERGY_PRICING!IP$20*(1+INDEX(DA_LMP_Basis!$C$23:$AF$35,MATCH(LMP_BY_NODE!IN$1,DA_LMP_Basis!$C$23:$C$35,0),MATCH(LMP_BY_NODE!$A46,DA_LMP_Basis!$C$23:$AF$23,0)))</f>
        <v>58.66845911465817</v>
      </c>
      <c r="IO46" s="30">
        <f>ENERGY_PRICING!IQ$20*(1+INDEX(DA_LMP_Basis!$C$23:$AF$35,MATCH(LMP_BY_NODE!IO$1,DA_LMP_Basis!$C$23:$C$35,0),MATCH(LMP_BY_NODE!$A46,DA_LMP_Basis!$C$23:$AF$23,0)))</f>
        <v>77.249293139834933</v>
      </c>
      <c r="IP46" s="30">
        <f>ENERGY_PRICING!IR$20*(1+INDEX(DA_LMP_Basis!$C$23:$AF$35,MATCH(LMP_BY_NODE!IP$1,DA_LMP_Basis!$C$23:$C$35,0),MATCH(LMP_BY_NODE!$A46,DA_LMP_Basis!$C$23:$AF$23,0)))</f>
        <v>77.430156727145615</v>
      </c>
      <c r="IQ46" s="30">
        <f>ENERGY_PRICING!IS$20*(1+INDEX(DA_LMP_Basis!$C$23:$AF$35,MATCH(LMP_BY_NODE!IQ$1,DA_LMP_Basis!$C$23:$C$35,0),MATCH(LMP_BY_NODE!$A46,DA_LMP_Basis!$C$23:$AF$23,0)))</f>
        <v>57.126951354791295</v>
      </c>
      <c r="IR46" s="30">
        <f>ENERGY_PRICING!IT$20*(1+INDEX(DA_LMP_Basis!$C$23:$AF$35,MATCH(LMP_BY_NODE!IR$1,DA_LMP_Basis!$C$23:$C$35,0),MATCH(LMP_BY_NODE!$A46,DA_LMP_Basis!$C$23:$AF$23,0)))</f>
        <v>55.102023265792837</v>
      </c>
      <c r="IS46" s="30">
        <f>ENERGY_PRICING!IU$20*(1+INDEX(DA_LMP_Basis!$C$23:$AF$35,MATCH(LMP_BY_NODE!IS$1,DA_LMP_Basis!$C$23:$C$35,0),MATCH(LMP_BY_NODE!$A46,DA_LMP_Basis!$C$23:$AF$23,0)))</f>
        <v>69.511871208714382</v>
      </c>
      <c r="IT46" s="30">
        <f>ENERGY_PRICING!IV$20*(1+INDEX(DA_LMP_Basis!$C$23:$AF$35,MATCH(LMP_BY_NODE!IT$1,DA_LMP_Basis!$C$23:$C$35,0),MATCH(LMP_BY_NODE!$A46,DA_LMP_Basis!$C$23:$AF$23,0)))</f>
        <v>109.89677859037727</v>
      </c>
      <c r="IU46" s="30">
        <f>ENERGY_PRICING!IW$20*(1+INDEX(DA_LMP_Basis!$C$23:$AF$35,MATCH(LMP_BY_NODE!IU$1,DA_LMP_Basis!$C$23:$C$35,0),MATCH(LMP_BY_NODE!$A46,DA_LMP_Basis!$C$23:$AF$23,0)))</f>
        <v>195.2000102919412</v>
      </c>
      <c r="IV46" s="30">
        <f>ENERGY_PRICING!IX$20*(1+INDEX(DA_LMP_Basis!$C$23:$AF$35,MATCH(LMP_BY_NODE!IV$1,DA_LMP_Basis!$C$23:$C$35,0),MATCH(LMP_BY_NODE!$A46,DA_LMP_Basis!$C$23:$AF$23,0)))</f>
        <v>170.21599852729864</v>
      </c>
      <c r="IW46" s="30">
        <f>ENERGY_PRICING!IY$20*(1+INDEX(DA_LMP_Basis!$C$23:$AF$35,MATCH(LMP_BY_NODE!IW$1,DA_LMP_Basis!$C$23:$C$35,0),MATCH(LMP_BY_NODE!$A46,DA_LMP_Basis!$C$23:$AF$23,0)))</f>
        <v>104.50851708675377</v>
      </c>
      <c r="IX46" s="30">
        <f>ENERGY_PRICING!IZ$20*(1+INDEX(DA_LMP_Basis!$C$23:$AF$35,MATCH(LMP_BY_NODE!IX$1,DA_LMP_Basis!$C$23:$C$35,0),MATCH(LMP_BY_NODE!$A46,DA_LMP_Basis!$C$23:$AF$23,0)))</f>
        <v>77.08330398251131</v>
      </c>
      <c r="IY46" s="30">
        <f>ENERGY_PRICING!JA$20*(1+INDEX(DA_LMP_Basis!$C$23:$AF$35,MATCH(LMP_BY_NODE!IY$1,DA_LMP_Basis!$C$23:$C$35,0),MATCH(LMP_BY_NODE!$A46,DA_LMP_Basis!$C$23:$AF$23,0)))</f>
        <v>56.791946526094961</v>
      </c>
      <c r="IZ46" s="30">
        <f>ENERGY_PRICING!JB$20*(1+INDEX(DA_LMP_Basis!$C$23:$AF$35,MATCH(LMP_BY_NODE!IZ$1,DA_LMP_Basis!$C$23:$C$35,0),MATCH(LMP_BY_NODE!$A46,DA_LMP_Basis!$C$23:$AF$23,0)))</f>
        <v>60.068135596694397</v>
      </c>
      <c r="JA46" s="30">
        <f>ENERGY_PRICING!JC$20*(1+INDEX(DA_LMP_Basis!$C$23:$AF$35,MATCH(LMP_BY_NODE!JA$1,DA_LMP_Basis!$C$23:$C$35,0),MATCH(LMP_BY_NODE!$A46,DA_LMP_Basis!$C$23:$AF$23,0)))</f>
        <v>79.08661748981703</v>
      </c>
      <c r="JB46" s="30">
        <f>ENERGY_PRICING!JD$20*(1+INDEX(DA_LMP_Basis!$C$23:$AF$35,MATCH(LMP_BY_NODE!JB$1,DA_LMP_Basis!$C$23:$C$35,0),MATCH(LMP_BY_NODE!$A46,DA_LMP_Basis!$C$23:$AF$23,0)))</f>
        <v>79.271782800282509</v>
      </c>
      <c r="JC46" s="30">
        <f>ENERGY_PRICING!JE$20*(1+INDEX(DA_LMP_Basis!$C$23:$AF$35,MATCH(LMP_BY_NODE!JC$1,DA_LMP_Basis!$C$23:$C$35,0),MATCH(LMP_BY_NODE!$A46,DA_LMP_Basis!$C$23:$AF$23,0)))</f>
        <v>58.361559519726924</v>
      </c>
      <c r="JD46" s="30">
        <f>ENERGY_PRICING!JF$20*(1+INDEX(DA_LMP_Basis!$C$23:$AF$35,MATCH(LMP_BY_NODE!JD$1,DA_LMP_Basis!$C$23:$C$35,0),MATCH(LMP_BY_NODE!$A46,DA_LMP_Basis!$C$23:$AF$23,0)))</f>
        <v>56.292869376342644</v>
      </c>
      <c r="JE46" s="30">
        <f>ENERGY_PRICING!JG$20*(1+INDEX(DA_LMP_Basis!$C$23:$AF$35,MATCH(LMP_BY_NODE!JE$1,DA_LMP_Basis!$C$23:$C$35,0),MATCH(LMP_BY_NODE!$A46,DA_LMP_Basis!$C$23:$AF$23,0)))</f>
        <v>70.167433849185159</v>
      </c>
      <c r="JF46" s="30">
        <f>ENERGY_PRICING!JH$20*(1+INDEX(DA_LMP_Basis!$C$23:$AF$35,MATCH(LMP_BY_NODE!JF$1,DA_LMP_Basis!$C$23:$C$35,0),MATCH(LMP_BY_NODE!$A46,DA_LMP_Basis!$C$23:$AF$23,0)))</f>
        <v>110.83880902240402</v>
      </c>
      <c r="JG46" s="30">
        <f>ENERGY_PRICING!JI$20*(1+INDEX(DA_LMP_Basis!$C$23:$AF$35,MATCH(LMP_BY_NODE!JG$1,DA_LMP_Basis!$C$23:$C$35,0),MATCH(LMP_BY_NODE!$A46,DA_LMP_Basis!$C$23:$AF$23,0)))</f>
        <v>196.5599279151165</v>
      </c>
      <c r="JH46" s="30">
        <f>ENERGY_PRICING!JJ$20*(1+INDEX(DA_LMP_Basis!$C$23:$AF$35,MATCH(LMP_BY_NODE!JH$1,DA_LMP_Basis!$C$23:$C$35,0),MATCH(LMP_BY_NODE!$A46,DA_LMP_Basis!$C$23:$AF$23,0)))</f>
        <v>171.42625898748449</v>
      </c>
      <c r="JI46" s="30">
        <f>ENERGY_PRICING!JK$20*(1+INDEX(DA_LMP_Basis!$C$23:$AF$35,MATCH(LMP_BY_NODE!JI$1,DA_LMP_Basis!$C$23:$C$35,0),MATCH(LMP_BY_NODE!$A46,DA_LMP_Basis!$C$23:$AF$23,0)))</f>
        <v>105.90634677990219</v>
      </c>
      <c r="JJ46" s="30">
        <f>ENERGY_PRICING!JL$20*(1+INDEX(DA_LMP_Basis!$C$23:$AF$35,MATCH(LMP_BY_NODE!JJ$1,DA_LMP_Basis!$C$23:$C$35,0),MATCH(LMP_BY_NODE!$A46,DA_LMP_Basis!$C$23:$AF$23,0)))</f>
        <v>79.204191120626561</v>
      </c>
      <c r="JK46" s="30">
        <f>ENERGY_PRICING!JM$20*(1+INDEX(DA_LMP_Basis!$C$23:$AF$35,MATCH(LMP_BY_NODE!JK$1,DA_LMP_Basis!$C$23:$C$35,0),MATCH(LMP_BY_NODE!$A46,DA_LMP_Basis!$C$23:$AF$23,0)))</f>
        <v>58.444528115840441</v>
      </c>
      <c r="JL46" s="30">
        <f>ENERGY_PRICING!JN$20*(1+INDEX(DA_LMP_Basis!$C$23:$AF$35,MATCH(LMP_BY_NODE!JL$1,DA_LMP_Basis!$C$23:$C$35,0),MATCH(LMP_BY_NODE!$A46,DA_LMP_Basis!$C$23:$AF$23,0)))</f>
        <v>61.873429131089651</v>
      </c>
      <c r="JM46" s="30">
        <f>ENERGY_PRICING!JO$20*(1+INDEX(DA_LMP_Basis!$C$23:$AF$35,MATCH(LMP_BY_NODE!JM$1,DA_LMP_Basis!$C$23:$C$35,0),MATCH(LMP_BY_NODE!$A46,DA_LMP_Basis!$C$23:$AF$23,0)))</f>
        <v>81.456386370111574</v>
      </c>
      <c r="JN46" s="30">
        <f>ENERGY_PRICING!JP$20*(1+INDEX(DA_LMP_Basis!$C$23:$AF$35,MATCH(LMP_BY_NODE!JN$1,DA_LMP_Basis!$C$23:$C$35,0),MATCH(LMP_BY_NODE!$A46,DA_LMP_Basis!$C$23:$AF$23,0)))</f>
        <v>81.647100014851262</v>
      </c>
      <c r="JO46" s="30">
        <f>ENERGY_PRICING!JQ$20*(1+INDEX(DA_LMP_Basis!$C$23:$AF$35,MATCH(LMP_BY_NODE!JO$1,DA_LMP_Basis!$C$23:$C$35,0),MATCH(LMP_BY_NODE!$A46,DA_LMP_Basis!$C$23:$AF$23,0)))</f>
        <v>59.953949022783696</v>
      </c>
      <c r="JP46" s="30">
        <f>ENERGY_PRICING!JR$20*(1+INDEX(DA_LMP_Basis!$C$23:$AF$35,MATCH(LMP_BY_NODE!JP$1,DA_LMP_Basis!$C$23:$C$35,0),MATCH(LMP_BY_NODE!$A46,DA_LMP_Basis!$C$23:$AF$23,0)))</f>
        <v>57.828814869052358</v>
      </c>
      <c r="JQ46" s="30">
        <f>ENERGY_PRICING!JS$20*(1+INDEX(DA_LMP_Basis!$C$23:$AF$35,MATCH(LMP_BY_NODE!JQ$1,DA_LMP_Basis!$C$23:$C$35,0),MATCH(LMP_BY_NODE!$A46,DA_LMP_Basis!$C$23:$AF$23,0)))</f>
        <v>71.012974237569253</v>
      </c>
      <c r="JR46" s="30">
        <f>ENERGY_PRICING!JT$20*(1+INDEX(DA_LMP_Basis!$C$23:$AF$35,MATCH(LMP_BY_NODE!JR$1,DA_LMP_Basis!$C$23:$C$35,0),MATCH(LMP_BY_NODE!$A46,DA_LMP_Basis!$C$23:$AF$23,0)))</f>
        <v>112.05383368700895</v>
      </c>
      <c r="JS46" s="30">
        <f>ENERGY_PRICING!JU$20*(1+INDEX(DA_LMP_Basis!$C$23:$AF$35,MATCH(LMP_BY_NODE!JS$1,DA_LMP_Basis!$C$23:$C$35,0),MATCH(LMP_BY_NODE!$A46,DA_LMP_Basis!$C$23:$AF$23,0)))</f>
        <v>195.63626929703321</v>
      </c>
      <c r="JT46" s="30">
        <f>ENERGY_PRICING!JV$20*(1+INDEX(DA_LMP_Basis!$C$23:$AF$35,MATCH(LMP_BY_NODE!JT$1,DA_LMP_Basis!$C$23:$C$35,0),MATCH(LMP_BY_NODE!$A46,DA_LMP_Basis!$C$23:$AF$23,0)))</f>
        <v>170.60424779715524</v>
      </c>
      <c r="JU46" s="30">
        <f>ENERGY_PRICING!JW$20*(1+INDEX(DA_LMP_Basis!$C$23:$AF$35,MATCH(LMP_BY_NODE!JU$1,DA_LMP_Basis!$C$23:$C$35,0),MATCH(LMP_BY_NODE!$A46,DA_LMP_Basis!$C$23:$AF$23,0)))</f>
        <v>104.95693821229013</v>
      </c>
      <c r="JV46" s="30">
        <f>ENERGY_PRICING!JX$20*(1+INDEX(DA_LMP_Basis!$C$23:$AF$35,MATCH(LMP_BY_NODE!JV$1,DA_LMP_Basis!$C$23:$C$35,0),MATCH(LMP_BY_NODE!$A46,DA_LMP_Basis!$C$23:$AF$23,0)))</f>
        <v>77.76368057078308</v>
      </c>
      <c r="JW46" s="30">
        <f>ENERGY_PRICING!JY$20*(1+INDEX(DA_LMP_Basis!$C$23:$AF$35,MATCH(LMP_BY_NODE!JW$1,DA_LMP_Basis!$C$23:$C$35,0),MATCH(LMP_BY_NODE!$A46,DA_LMP_Basis!$C$23:$AF$23,0)))</f>
        <v>57.32209157891986</v>
      </c>
      <c r="JX46" s="30">
        <f>ENERGY_PRICING!JZ$20*(1+INDEX(DA_LMP_Basis!$C$23:$AF$35,MATCH(LMP_BY_NODE!JX$1,DA_LMP_Basis!$C$23:$C$35,0),MATCH(LMP_BY_NODE!$A46,DA_LMP_Basis!$C$23:$AF$23,0)))</f>
        <v>60.647270352941938</v>
      </c>
      <c r="JY46" s="30">
        <f>ENERGY_PRICING!KA$20*(1+INDEX(DA_LMP_Basis!$C$23:$AF$35,MATCH(LMP_BY_NODE!JY$1,DA_LMP_Basis!$C$23:$C$35,0),MATCH(LMP_BY_NODE!$A46,DA_LMP_Basis!$C$23:$AF$23,0)))</f>
        <v>79.846834870926813</v>
      </c>
      <c r="JZ46" s="30">
        <f>ENERGY_PRICING!KB$20*(1+INDEX(DA_LMP_Basis!$C$23:$AF$35,MATCH(LMP_BY_NODE!JZ$1,DA_LMP_Basis!$C$23:$C$35,0),MATCH(LMP_BY_NODE!$A46,DA_LMP_Basis!$C$23:$AF$23,0)))</f>
        <v>80.033780076548524</v>
      </c>
      <c r="KA46" s="30">
        <f>ENERGY_PRICING!KC$20*(1+INDEX(DA_LMP_Basis!$C$23:$AF$35,MATCH(LMP_BY_NODE!KA$1,DA_LMP_Basis!$C$23:$C$35,0),MATCH(LMP_BY_NODE!$A46,DA_LMP_Basis!$C$23:$AF$23,0)))</f>
        <v>58.872395064824502</v>
      </c>
      <c r="KB46" s="30">
        <f>ENERGY_PRICING!KD$20*(1+INDEX(DA_LMP_Basis!$C$23:$AF$35,MATCH(LMP_BY_NODE!KB$1,DA_LMP_Basis!$C$23:$C$35,0),MATCH(LMP_BY_NODE!$A46,DA_LMP_Basis!$C$23:$AF$23,0)))</f>
        <v>56.785597789524445</v>
      </c>
      <c r="KC46" s="30">
        <f>ENERGY_PRICING!KE$20*(1+INDEX(DA_LMP_Basis!$C$23:$AF$35,MATCH(LMP_BY_NODE!KC$1,DA_LMP_Basis!$C$23:$C$35,0),MATCH(LMP_BY_NODE!$A46,DA_LMP_Basis!$C$23:$AF$23,0)))</f>
        <v>70.438681608840099</v>
      </c>
      <c r="KD46" s="30">
        <f>ENERGY_PRICING!KF$20*(1+INDEX(DA_LMP_Basis!$C$23:$AF$35,MATCH(LMP_BY_NODE!KD$1,DA_LMP_Basis!$C$23:$C$35,0),MATCH(LMP_BY_NODE!$A46,DA_LMP_Basis!$C$23:$AF$23,0)))</f>
        <v>111.22858664004028</v>
      </c>
      <c r="KE46" s="30">
        <f>ENERGY_PRICING!KG$20*(1+INDEX(DA_LMP_Basis!$C$23:$AF$35,MATCH(LMP_BY_NODE!KE$1,DA_LMP_Basis!$C$23:$C$35,0),MATCH(LMP_BY_NODE!$A46,DA_LMP_Basis!$C$23:$AF$23,0)))</f>
        <v>197.18420995309825</v>
      </c>
      <c r="KF46" s="30">
        <f>ENERGY_PRICING!KH$20*(1+INDEX(DA_LMP_Basis!$C$23:$AF$35,MATCH(LMP_BY_NODE!KF$1,DA_LMP_Basis!$C$23:$C$35,0),MATCH(LMP_BY_NODE!$A46,DA_LMP_Basis!$C$23:$AF$23,0)))</f>
        <v>171.98183960038173</v>
      </c>
      <c r="KG46" s="30">
        <f>ENERGY_PRICING!KI$20*(1+INDEX(DA_LMP_Basis!$C$23:$AF$35,MATCH(LMP_BY_NODE!KG$1,DA_LMP_Basis!$C$23:$C$35,0),MATCH(LMP_BY_NODE!$A46,DA_LMP_Basis!$C$23:$AF$23,0)))</f>
        <v>106.5480326840473</v>
      </c>
      <c r="KH46" s="30">
        <f>ENERGY_PRICING!KJ$20*(1+INDEX(DA_LMP_Basis!$C$23:$AF$35,MATCH(LMP_BY_NODE!KH$1,DA_LMP_Basis!$C$23:$C$35,0),MATCH(LMP_BY_NODE!$A46,DA_LMP_Basis!$C$23:$AF$23,0)))</f>
        <v>80.177802847063589</v>
      </c>
      <c r="KI46" s="30">
        <f>ENERGY_PRICING!KK$20*(1+INDEX(DA_LMP_Basis!$C$23:$AF$35,MATCH(LMP_BY_NODE!KI$1,DA_LMP_Basis!$C$23:$C$35,0),MATCH(LMP_BY_NODE!$A46,DA_LMP_Basis!$C$23:$AF$23,0)))</f>
        <v>59.203160098539911</v>
      </c>
      <c r="KJ46" s="30">
        <f>ENERGY_PRICING!KL$20*(1+INDEX(DA_LMP_Basis!$C$23:$AF$35,MATCH(LMP_BY_NODE!KJ$1,DA_LMP_Basis!$C$23:$C$35,0),MATCH(LMP_BY_NODE!$A46,DA_LMP_Basis!$C$23:$AF$23,0)))</f>
        <v>62.702164863020265</v>
      </c>
      <c r="KK46" s="30">
        <f>ENERGY_PRICING!KM$20*(1+INDEX(DA_LMP_Basis!$C$23:$AF$35,MATCH(LMP_BY_NODE!KK$1,DA_LMP_Basis!$C$23:$C$35,0),MATCH(LMP_BY_NODE!$A46,DA_LMP_Basis!$C$23:$AF$23,0)))</f>
        <v>82.544249429553147</v>
      </c>
      <c r="KL46" s="30">
        <f>ENERGY_PRICING!KN$20*(1+INDEX(DA_LMP_Basis!$C$23:$AF$35,MATCH(LMP_BY_NODE!KL$1,DA_LMP_Basis!$C$23:$C$35,0),MATCH(LMP_BY_NODE!$A46,DA_LMP_Basis!$C$23:$AF$23,0)))</f>
        <v>82.737510085500787</v>
      </c>
      <c r="KM46" s="30">
        <f>ENERGY_PRICING!KO$20*(1+INDEX(DA_LMP_Basis!$C$23:$AF$35,MATCH(LMP_BY_NODE!KM$1,DA_LMP_Basis!$C$23:$C$35,0),MATCH(LMP_BY_NODE!$A46,DA_LMP_Basis!$C$23:$AF$23,0)))</f>
        <v>60.684949303453543</v>
      </c>
      <c r="KN46" s="30">
        <f>ENERGY_PRICING!KP$20*(1+INDEX(DA_LMP_Basis!$C$23:$AF$35,MATCH(LMP_BY_NODE!KN$1,DA_LMP_Basis!$C$23:$C$35,0),MATCH(LMP_BY_NODE!$A46,DA_LMP_Basis!$C$23:$AF$23,0)))</f>
        <v>58.533904034805509</v>
      </c>
      <c r="KO46" s="30">
        <f>ENERGY_PRICING!KQ$20*(1+INDEX(DA_LMP_Basis!$C$23:$AF$35,MATCH(LMP_BY_NODE!KO$1,DA_LMP_Basis!$C$23:$C$35,0),MATCH(LMP_BY_NODE!$A46,DA_LMP_Basis!$C$23:$AF$23,0)))</f>
        <v>71.401126922600142</v>
      </c>
      <c r="KP46" s="30">
        <f>ENERGY_PRICING!KR$20*(1+INDEX(DA_LMP_Basis!$C$23:$AF$35,MATCH(LMP_BY_NODE!KP$1,DA_LMP_Basis!$C$23:$C$35,0),MATCH(LMP_BY_NODE!$A46,DA_LMP_Basis!$C$23:$AF$23,0)))</f>
        <v>112.61160134946968</v>
      </c>
      <c r="KQ46" s="30">
        <f>ENERGY_PRICING!KS$20*(1+INDEX(DA_LMP_Basis!$C$23:$AF$35,MATCH(LMP_BY_NODE!KQ$1,DA_LMP_Basis!$C$23:$C$35,0),MATCH(LMP_BY_NODE!$A46,DA_LMP_Basis!$C$23:$AF$23,0)))</f>
        <v>198.67022884030362</v>
      </c>
      <c r="KR46" s="30">
        <f>ENERGY_PRICING!KT$20*(1+INDEX(DA_LMP_Basis!$C$23:$AF$35,MATCH(LMP_BY_NODE!KR$1,DA_LMP_Basis!$C$23:$C$35,0),MATCH(LMP_BY_NODE!$A46,DA_LMP_Basis!$C$23:$AF$23,0)))</f>
        <v>173.30432404475175</v>
      </c>
      <c r="KS46" s="30">
        <f>ENERGY_PRICING!KU$20*(1+INDEX(DA_LMP_Basis!$C$23:$AF$35,MATCH(LMP_BY_NODE!KS$1,DA_LMP_Basis!$C$23:$C$35,0),MATCH(LMP_BY_NODE!$A46,DA_LMP_Basis!$C$23:$AF$23,0)))</f>
        <v>108.07547911882833</v>
      </c>
      <c r="KT46" s="30">
        <f>ENERGY_PRICING!KV$20*(1+INDEX(DA_LMP_Basis!$C$23:$AF$35,MATCH(LMP_BY_NODE!KT$1,DA_LMP_Basis!$C$23:$C$35,0),MATCH(LMP_BY_NODE!$A46,DA_LMP_Basis!$C$23:$AF$23,0)))</f>
        <v>82.495353771590331</v>
      </c>
      <c r="KU46" s="30">
        <f>ENERGY_PRICING!KW$20*(1+INDEX(DA_LMP_Basis!$C$23:$AF$35,MATCH(LMP_BY_NODE!KU$1,DA_LMP_Basis!$C$23:$C$35,0),MATCH(LMP_BY_NODE!$A46,DA_LMP_Basis!$C$23:$AF$23,0)))</f>
        <v>61.008980843237332</v>
      </c>
      <c r="KV46" s="30">
        <f>ENERGY_PRICING!KX$20*(1+INDEX(DA_LMP_Basis!$C$23:$AF$35,MATCH(LMP_BY_NODE!KV$1,DA_LMP_Basis!$C$23:$C$35,0),MATCH(LMP_BY_NODE!$A46,DA_LMP_Basis!$C$23:$AF$23,0)))</f>
        <v>64.674858093362502</v>
      </c>
      <c r="KW46" s="30">
        <f>ENERGY_PRICING!KY$20*(1+INDEX(DA_LMP_Basis!$C$23:$AF$35,MATCH(LMP_BY_NODE!KW$1,DA_LMP_Basis!$C$23:$C$35,0),MATCH(LMP_BY_NODE!$A46,DA_LMP_Basis!$C$23:$AF$23,0)))</f>
        <v>85.133760186981689</v>
      </c>
      <c r="KX46" s="30">
        <f>ENERGY_PRICING!KZ$20*(1+INDEX(DA_LMP_Basis!$C$23:$AF$35,MATCH(LMP_BY_NODE!KX$1,DA_LMP_Basis!$C$23:$C$35,0),MATCH(LMP_BY_NODE!$A46,DA_LMP_Basis!$C$23:$AF$23,0)))</f>
        <v>85.333083658340726</v>
      </c>
      <c r="KY46" s="30">
        <f>ENERGY_PRICING!LA$20*(1+INDEX(DA_LMP_Basis!$C$23:$AF$35,MATCH(LMP_BY_NODE!KY$1,DA_LMP_Basis!$C$23:$C$35,0),MATCH(LMP_BY_NODE!$A46,DA_LMP_Basis!$C$23:$AF$23,0)))</f>
        <v>62.424996521758324</v>
      </c>
      <c r="KZ46" s="30">
        <f>ENERGY_PRICING!LB$20*(1+INDEX(DA_LMP_Basis!$C$23:$AF$35,MATCH(LMP_BY_NODE!KZ$1,DA_LMP_Basis!$C$23:$C$35,0),MATCH(LMP_BY_NODE!$A46,DA_LMP_Basis!$C$23:$AF$23,0)))</f>
        <v>60.212273351437467</v>
      </c>
      <c r="LA46" s="30">
        <f>ENERGY_PRICING!LC$20*(1+INDEX(DA_LMP_Basis!$C$23:$AF$35,MATCH(LMP_BY_NODE!LA$1,DA_LMP_Basis!$C$23:$C$35,0),MATCH(LMP_BY_NODE!$A46,DA_LMP_Basis!$C$23:$AF$23,0)))</f>
        <v>72.325071848102226</v>
      </c>
      <c r="LB46" s="30">
        <f>ENERGY_PRICING!LD$20*(1+INDEX(DA_LMP_Basis!$C$23:$AF$35,MATCH(LMP_BY_NODE!LB$1,DA_LMP_Basis!$C$23:$C$35,0),MATCH(LMP_BY_NODE!$A46,DA_LMP_Basis!$C$23:$AF$23,0)))</f>
        <v>113.93929176928162</v>
      </c>
      <c r="LC46" s="30">
        <f>ENERGY_PRICING!LE$20*(1+INDEX(DA_LMP_Basis!$C$23:$AF$35,MATCH(LMP_BY_NODE!LC$1,DA_LMP_Basis!$C$23:$C$35,0),MATCH(LMP_BY_NODE!$A46,DA_LMP_Basis!$C$23:$AF$23,0)))</f>
        <v>200.29624747185505</v>
      </c>
      <c r="LD46" s="30">
        <f>ENERGY_PRICING!LF$20*(1+INDEX(DA_LMP_Basis!$C$23:$AF$35,MATCH(LMP_BY_NODE!LD$1,DA_LMP_Basis!$C$23:$C$35,0),MATCH(LMP_BY_NODE!$A46,DA_LMP_Basis!$C$23:$AF$23,0)))</f>
        <v>174.75140144396747</v>
      </c>
      <c r="LE46" s="30">
        <f>ENERGY_PRICING!LG$20*(1+INDEX(DA_LMP_Basis!$C$23:$AF$35,MATCH(LMP_BY_NODE!LE$1,DA_LMP_Basis!$C$23:$C$35,0),MATCH(LMP_BY_NODE!$A46,DA_LMP_Basis!$C$23:$AF$23,0)))</f>
        <v>109.74682824032001</v>
      </c>
      <c r="LF46" s="30">
        <f>ENERGY_PRICING!LH$20*(1+INDEX(DA_LMP_Basis!$C$23:$AF$35,MATCH(LMP_BY_NODE!LF$1,DA_LMP_Basis!$C$23:$C$35,0),MATCH(LMP_BY_NODE!$A46,DA_LMP_Basis!$C$23:$AF$23,0)))</f>
        <v>85.03124413967079</v>
      </c>
      <c r="LG46" s="30">
        <f>ENERGY_PRICING!LI$20*(1+INDEX(DA_LMP_Basis!$C$23:$AF$35,MATCH(LMP_BY_NODE!LG$1,DA_LMP_Basis!$C$23:$C$35,0),MATCH(LMP_BY_NODE!$A46,DA_LMP_Basis!$C$23:$AF$23,0)))</f>
        <v>62.984930275240998</v>
      </c>
      <c r="LH46" s="30">
        <f>ENERGY_PRICING!LJ$20*(1+INDEX(DA_LMP_Basis!$C$23:$AF$35,MATCH(LMP_BY_NODE!LH$1,DA_LMP_Basis!$C$23:$C$35,0),MATCH(LMP_BY_NODE!$A46,DA_LMP_Basis!$C$23:$AF$23,0)))</f>
        <v>66.833401281803518</v>
      </c>
      <c r="LI46" s="30">
        <f>ENERGY_PRICING!LK$20*(1+INDEX(DA_LMP_Basis!$C$23:$AF$35,MATCH(LMP_BY_NODE!LI$1,DA_LMP_Basis!$C$23:$C$35,0),MATCH(LMP_BY_NODE!$A46,DA_LMP_Basis!$C$23:$AF$23,0)))</f>
        <v>87.967232072456994</v>
      </c>
      <c r="LJ46" s="30">
        <f>ENERGY_PRICING!LL$20*(1+INDEX(DA_LMP_Basis!$C$23:$AF$35,MATCH(LMP_BY_NODE!LJ$1,DA_LMP_Basis!$C$23:$C$35,0),MATCH(LMP_BY_NODE!$A46,DA_LMP_Basis!$C$23:$AF$23,0)))</f>
        <v>88.173189544839488</v>
      </c>
      <c r="LK46" s="30">
        <f>ENERGY_PRICING!LM$20*(1+INDEX(DA_LMP_Basis!$C$23:$AF$35,MATCH(LMP_BY_NODE!LK$1,DA_LMP_Basis!$C$23:$C$35,0),MATCH(LMP_BY_NODE!$A46,DA_LMP_Basis!$C$23:$AF$23,0)))</f>
        <v>64.328975819130378</v>
      </c>
      <c r="LL46" s="30">
        <f>ENERGY_PRICING!LN$20*(1+INDEX(DA_LMP_Basis!$C$23:$AF$35,MATCH(LMP_BY_NODE!LL$1,DA_LMP_Basis!$C$23:$C$35,0),MATCH(LMP_BY_NODE!$A46,DA_LMP_Basis!$C$23:$AF$23,0)))</f>
        <v>62.048763992952914</v>
      </c>
      <c r="LM46" s="30">
        <f>ENERGY_PRICING!LO$20*(1+INDEX(DA_LMP_Basis!$C$23:$AF$35,MATCH(LMP_BY_NODE!LM$1,DA_LMP_Basis!$C$23:$C$35,0),MATCH(LMP_BY_NODE!$A46,DA_LMP_Basis!$C$23:$AF$23,0)))</f>
        <v>73.336062809474981</v>
      </c>
      <c r="LN46" s="30">
        <f>ENERGY_PRICING!LP$20*(1+INDEX(DA_LMP_Basis!$C$23:$AF$35,MATCH(LMP_BY_NODE!LN$1,DA_LMP_Basis!$C$23:$C$35,0),MATCH(LMP_BY_NODE!$A46,DA_LMP_Basis!$C$23:$AF$23,0)))</f>
        <v>115.39206560555938</v>
      </c>
      <c r="LO46" s="30">
        <f>ENERGY_PRICING!LQ$20*(1+INDEX(DA_LMP_Basis!$C$23:$AF$35,MATCH(LMP_BY_NODE!LO$1,DA_LMP_Basis!$C$23:$C$35,0),MATCH(LMP_BY_NODE!$A46,DA_LMP_Basis!$C$23:$AF$23,0)))</f>
        <v>201.96322622982225</v>
      </c>
      <c r="LP46" s="30">
        <f>ENERGY_PRICING!LR$20*(1+INDEX(DA_LMP_Basis!$C$23:$AF$35,MATCH(LMP_BY_NODE!LP$1,DA_LMP_Basis!$C$23:$C$35,0),MATCH(LMP_BY_NODE!$A46,DA_LMP_Basis!$C$23:$AF$23,0)))</f>
        <v>176.23493136104193</v>
      </c>
      <c r="LQ46" s="30">
        <f>ENERGY_PRICING!LS$20*(1+INDEX(DA_LMP_Basis!$C$23:$AF$35,MATCH(LMP_BY_NODE!LQ$1,DA_LMP_Basis!$C$23:$C$35,0),MATCH(LMP_BY_NODE!$A46,DA_LMP_Basis!$C$23:$AF$23,0)))</f>
        <v>111.46027938326024</v>
      </c>
      <c r="LR46" s="30">
        <f>ENERGY_PRICING!LT$20*(1+INDEX(DA_LMP_Basis!$C$23:$AF$35,MATCH(LMP_BY_NODE!LR$1,DA_LMP_Basis!$C$23:$C$35,0),MATCH(LMP_BY_NODE!$A46,DA_LMP_Basis!$C$23:$AF$23,0)))</f>
        <v>87.631014704470815</v>
      </c>
      <c r="LS46" s="30">
        <f>ENERGY_PRICING!LU$20*(1+INDEX(DA_LMP_Basis!$C$23:$AF$35,MATCH(LMP_BY_NODE!LS$1,DA_LMP_Basis!$C$23:$C$35,0),MATCH(LMP_BY_NODE!$A46,DA_LMP_Basis!$C$23:$AF$23,0)))</f>
        <v>65.010654744846079</v>
      </c>
      <c r="LT46" s="30">
        <f>ENERGY_PRICING!LV$20*(1+INDEX(DA_LMP_Basis!$C$23:$AF$35,MATCH(LMP_BY_NODE!LT$1,DA_LMP_Basis!$C$23:$C$35,0),MATCH(LMP_BY_NODE!$A46,DA_LMP_Basis!$C$23:$AF$23,0)))</f>
        <v>69.046319125095906</v>
      </c>
      <c r="LU46" s="30">
        <f>ENERGY_PRICING!LW$20*(1+INDEX(DA_LMP_Basis!$C$23:$AF$35,MATCH(LMP_BY_NODE!LU$1,DA_LMP_Basis!$C$23:$C$35,0),MATCH(LMP_BY_NODE!$A46,DA_LMP_Basis!$C$23:$AF$23,0)))</f>
        <v>90.872080364310847</v>
      </c>
      <c r="LV46" s="30">
        <f>ENERGY_PRICING!LX$20*(1+INDEX(DA_LMP_Basis!$C$23:$AF$35,MATCH(LMP_BY_NODE!LV$1,DA_LMP_Basis!$C$23:$C$35,0),MATCH(LMP_BY_NODE!$A46,DA_LMP_Basis!$C$23:$AF$23,0)))</f>
        <v>91.084838951128233</v>
      </c>
      <c r="LW46" s="30">
        <f>ENERGY_PRICING!LY$20*(1+INDEX(DA_LMP_Basis!$C$23:$AF$35,MATCH(LMP_BY_NODE!LW$1,DA_LMP_Basis!$C$23:$C$35,0),MATCH(LMP_BY_NODE!$A46,DA_LMP_Basis!$C$23:$AF$23,0)))</f>
        <v>66.28091719467308</v>
      </c>
      <c r="LX46" s="30">
        <f>ENERGY_PRICING!LZ$20*(1+INDEX(DA_LMP_Basis!$C$23:$AF$35,MATCH(LMP_BY_NODE!LX$1,DA_LMP_Basis!$C$23:$C$35,0),MATCH(LMP_BY_NODE!$A46,DA_LMP_Basis!$C$23:$AF$23,0)))</f>
        <v>63.931516643634964</v>
      </c>
      <c r="LY46" s="30">
        <f>ENERGY_PRICING!MA$20*(1+INDEX(DA_LMP_Basis!$C$23:$AF$35,MATCH(LMP_BY_NODE!LY$1,DA_LMP_Basis!$C$23:$C$35,0),MATCH(LMP_BY_NODE!$A46,DA_LMP_Basis!$C$23:$AF$23,0)))</f>
        <v>74.372521079019691</v>
      </c>
      <c r="LZ46" s="30">
        <f>ENERGY_PRICING!MB$20*(1+INDEX(DA_LMP_Basis!$C$23:$AF$35,MATCH(LMP_BY_NODE!LZ$1,DA_LMP_Basis!$C$23:$C$35,0),MATCH(LMP_BY_NODE!$A46,DA_LMP_Basis!$C$23:$AF$23,0)))</f>
        <v>116.88143545545768</v>
      </c>
      <c r="MA46" s="30">
        <f>ENERGY_PRICING!MC$20*(1+INDEX(DA_LMP_Basis!$C$23:$AF$35,MATCH(LMP_BY_NODE!MA$1,DA_LMP_Basis!$C$23:$C$35,0),MATCH(LMP_BY_NODE!$A46,DA_LMP_Basis!$C$23:$AF$23,0)))</f>
        <v>204.17956779581121</v>
      </c>
      <c r="MB46" s="30">
        <f>ENERGY_PRICING!MD$20*(1+INDEX(DA_LMP_Basis!$C$23:$AF$35,MATCH(LMP_BY_NODE!MB$1,DA_LMP_Basis!$C$23:$C$35,0),MATCH(LMP_BY_NODE!$A46,DA_LMP_Basis!$C$23:$AF$23,0)))</f>
        <v>178.2073674247203</v>
      </c>
      <c r="MC46" s="30">
        <f>ENERGY_PRICING!ME$20*(1+INDEX(DA_LMP_Basis!$C$23:$AF$35,MATCH(LMP_BY_NODE!MC$1,DA_LMP_Basis!$C$23:$C$35,0),MATCH(LMP_BY_NODE!$A46,DA_LMP_Basis!$C$23:$AF$23,0)))</f>
        <v>113.73840858631054</v>
      </c>
      <c r="MD46" s="30">
        <f>ENERGY_PRICING!MF$20*(1+INDEX(DA_LMP_Basis!$C$23:$AF$35,MATCH(LMP_BY_NODE!MD$1,DA_LMP_Basis!$C$23:$C$35,0),MATCH(LMP_BY_NODE!$A46,DA_LMP_Basis!$C$23:$AF$23,0)))</f>
        <v>91.087555189622094</v>
      </c>
      <c r="ME46" s="30">
        <f>ENERGY_PRICING!MG$20*(1+INDEX(DA_LMP_Basis!$C$23:$AF$35,MATCH(LMP_BY_NODE!ME$1,DA_LMP_Basis!$C$23:$C$35,0),MATCH(LMP_BY_NODE!$A46,DA_LMP_Basis!$C$23:$AF$23,0)))</f>
        <v>67.703968814847542</v>
      </c>
      <c r="MF46" s="30">
        <f>ENERGY_PRICING!MH$20*(1+INDEX(DA_LMP_Basis!$C$23:$AF$35,MATCH(LMP_BY_NODE!MF$1,DA_LMP_Basis!$C$23:$C$35,0),MATCH(LMP_BY_NODE!$A46,DA_LMP_Basis!$C$23:$AF$23,0)))</f>
        <v>71.988517263354396</v>
      </c>
      <c r="MG46" s="30">
        <f>ENERGY_PRICING!MI$20*(1+INDEX(DA_LMP_Basis!$C$23:$AF$35,MATCH(LMP_BY_NODE!MG$1,DA_LMP_Basis!$C$23:$C$35,0),MATCH(LMP_BY_NODE!$A46,DA_LMP_Basis!$C$23:$AF$23,0)))</f>
        <v>94.73423876396474</v>
      </c>
      <c r="MH46" s="30">
        <f>ENERGY_PRICING!MJ$20*(1+INDEX(DA_LMP_Basis!$C$23:$AF$35,MATCH(LMP_BY_NODE!MH$1,DA_LMP_Basis!$C$23:$C$35,0),MATCH(LMP_BY_NODE!$A46,DA_LMP_Basis!$C$23:$AF$23,0)))</f>
        <v>94.956039813108077</v>
      </c>
      <c r="MI46" s="30">
        <f>ENERGY_PRICING!MK$20*(1+INDEX(DA_LMP_Basis!$C$23:$AF$35,MATCH(LMP_BY_NODE!MI$1,DA_LMP_Basis!$C$23:$C$35,0),MATCH(LMP_BY_NODE!$A46,DA_LMP_Basis!$C$23:$AF$23,0)))</f>
        <v>68.876132511192452</v>
      </c>
      <c r="MJ46" s="30">
        <f>ENERGY_PRICING!ML$20*(1+INDEX(DA_LMP_Basis!$C$23:$AF$35,MATCH(LMP_BY_NODE!MJ$1,DA_LMP_Basis!$C$23:$C$35,0),MATCH(LMP_BY_NODE!$A46,DA_LMP_Basis!$C$23:$AF$23,0)))</f>
        <v>66.43474167769061</v>
      </c>
      <c r="MK46" s="30">
        <f>ENERGY_PRICING!MM$20*(1+INDEX(DA_LMP_Basis!$C$23:$AF$35,MATCH(LMP_BY_NODE!MK$1,DA_LMP_Basis!$C$23:$C$35,0),MATCH(LMP_BY_NODE!$A46,DA_LMP_Basis!$C$23:$AF$23,0)))</f>
        <v>75.750550362971779</v>
      </c>
      <c r="ML46" s="30">
        <f>ENERGY_PRICING!MN$20*(1+INDEX(DA_LMP_Basis!$C$23:$AF$35,MATCH(LMP_BY_NODE!ML$1,DA_LMP_Basis!$C$23:$C$35,0),MATCH(LMP_BY_NODE!$A46,DA_LMP_Basis!$C$23:$AF$23,0)))</f>
        <v>118.86163603670902</v>
      </c>
      <c r="MM46" s="30">
        <f>ENERGY_PRICING!MO$20*(1+INDEX(DA_LMP_Basis!$C$23:$AF$35,MATCH(LMP_BY_NODE!MM$1,DA_LMP_Basis!$C$23:$C$35,0),MATCH(LMP_BY_NODE!$A46,DA_LMP_Basis!$C$23:$AF$23,0)))</f>
        <v>205.72026922852237</v>
      </c>
      <c r="MN46" s="30">
        <f>ENERGY_PRICING!MP$20*(1+INDEX(DA_LMP_Basis!$C$23:$AF$35,MATCH(LMP_BY_NODE!MN$1,DA_LMP_Basis!$C$23:$C$35,0),MATCH(LMP_BY_NODE!$A46,DA_LMP_Basis!$C$23:$AF$23,0)))</f>
        <v>179.57851667169317</v>
      </c>
      <c r="MO46" s="30">
        <f>ENERGY_PRICING!MQ$20*(1+INDEX(DA_LMP_Basis!$C$23:$AF$35,MATCH(LMP_BY_NODE!MO$1,DA_LMP_Basis!$C$23:$C$35,0),MATCH(LMP_BY_NODE!$A46,DA_LMP_Basis!$C$23:$AF$23,0)))</f>
        <v>115.32206201812016</v>
      </c>
      <c r="MP46" s="30">
        <f>ENERGY_PRICING!MR$20*(1+INDEX(DA_LMP_Basis!$C$23:$AF$35,MATCH(LMP_BY_NODE!MP$1,DA_LMP_Basis!$C$23:$C$35,0),MATCH(LMP_BY_NODE!$A46,DA_LMP_Basis!$C$23:$AF$23,0)))</f>
        <v>93.490387388151177</v>
      </c>
      <c r="MQ46" s="30">
        <f>ENERGY_PRICING!MS$20*(1+INDEX(DA_LMP_Basis!$C$23:$AF$35,MATCH(LMP_BY_NODE!MQ$1,DA_LMP_Basis!$C$23:$C$35,0),MATCH(LMP_BY_NODE!$A46,DA_LMP_Basis!$C$23:$AF$23,0)))</f>
        <v>69.576240178643729</v>
      </c>
      <c r="MR46" s="30">
        <f>ENERGY_PRICING!MT$20*(1+INDEX(DA_LMP_Basis!$C$23:$AF$35,MATCH(LMP_BY_NODE!MR$1,DA_LMP_Basis!$C$23:$C$35,0),MATCH(LMP_BY_NODE!$A46,DA_LMP_Basis!$C$23:$AF$23,0)))</f>
        <v>74.033801689048104</v>
      </c>
      <c r="MS46" s="30">
        <f>ENERGY_PRICING!MU$20*(1+INDEX(DA_LMP_Basis!$C$23:$AF$35,MATCH(LMP_BY_NODE!MS$1,DA_LMP_Basis!$C$23:$C$35,0),MATCH(LMP_BY_NODE!$A46,DA_LMP_Basis!$C$23:$AF$23,0)))</f>
        <v>97.419038377443513</v>
      </c>
      <c r="MT46" s="30">
        <f>ENERGY_PRICING!MV$20*(1+INDEX(DA_LMP_Basis!$C$23:$AF$35,MATCH(LMP_BY_NODE!MT$1,DA_LMP_Basis!$C$23:$C$35,0),MATCH(LMP_BY_NODE!$A46,DA_LMP_Basis!$C$23:$AF$23,0)))</f>
        <v>97.647125341571538</v>
      </c>
      <c r="MU46" s="30">
        <f>ENERGY_PRICING!MW$20*(1+INDEX(DA_LMP_Basis!$C$23:$AF$35,MATCH(LMP_BY_NODE!MU$1,DA_LMP_Basis!$C$23:$C$35,0),MATCH(LMP_BY_NODE!$A46,DA_LMP_Basis!$C$23:$AF$23,0)))</f>
        <v>70.680210013376183</v>
      </c>
      <c r="MV46" s="30">
        <f>ENERGY_PRICING!MX$20*(1+INDEX(DA_LMP_Basis!$C$23:$AF$35,MATCH(LMP_BY_NODE!MV$1,DA_LMP_Basis!$C$23:$C$35,0),MATCH(LMP_BY_NODE!$A46,DA_LMP_Basis!$C$23:$AF$23,0)))</f>
        <v>68.174871653842118</v>
      </c>
      <c r="MW46" s="30">
        <f>ENERGY_PRICING!MY$20*(1+INDEX(DA_LMP_Basis!$C$23:$AF$35,MATCH(LMP_BY_NODE!MW$1,DA_LMP_Basis!$C$23:$C$35,0),MATCH(LMP_BY_NODE!$A46,DA_LMP_Basis!$C$23:$AF$23,0)))</f>
        <v>76.7084946278286</v>
      </c>
      <c r="MX46" s="30">
        <f>ENERGY_PRICING!MZ$20*(1+INDEX(DA_LMP_Basis!$C$23:$AF$35,MATCH(LMP_BY_NODE!MX$1,DA_LMP_Basis!$C$23:$C$35,0),MATCH(LMP_BY_NODE!$A46,DA_LMP_Basis!$C$23:$AF$23,0)))</f>
        <v>120.23818282868693</v>
      </c>
    </row>
    <row r="47" spans="1:362" x14ac:dyDescent="0.25">
      <c r="A47" s="1">
        <v>4448</v>
      </c>
      <c r="B47" s="1" t="s">
        <v>63</v>
      </c>
      <c r="C47" s="30">
        <f>ENERGY_PRICING!E$19*(1+INDEX(DA_LMP_Basis!$C$23:$AF$35,MATCH(LMP_BY_NODE!C$1,DA_LMP_Basis!$C$23:$C$35,0),MATCH(LMP_BY_NODE!$A47,DA_LMP_Basis!$C$23:$AF$23,0)))</f>
        <v>51.274609777640805</v>
      </c>
      <c r="D47" s="30">
        <f>ENERGY_PRICING!F$19*(1+INDEX(DA_LMP_Basis!$C$23:$AF$35,MATCH(LMP_BY_NODE!D$1,DA_LMP_Basis!$C$23:$C$35,0),MATCH(LMP_BY_NODE!$A47,DA_LMP_Basis!$C$23:$AF$23,0)))</f>
        <v>47.10157238678125</v>
      </c>
      <c r="E47" s="30">
        <f>ENERGY_PRICING!G$19*(1+INDEX(DA_LMP_Basis!$C$23:$AF$35,MATCH(LMP_BY_NODE!E$1,DA_LMP_Basis!$C$23:$C$35,0),MATCH(LMP_BY_NODE!$A47,DA_LMP_Basis!$C$23:$AF$23,0)))</f>
        <v>34.996563963695401</v>
      </c>
      <c r="F47" s="30">
        <f>ENERGY_PRICING!H$19*(1+INDEX(DA_LMP_Basis!$C$23:$AF$35,MATCH(LMP_BY_NODE!F$1,DA_LMP_Basis!$C$23:$C$35,0),MATCH(LMP_BY_NODE!$A47,DA_LMP_Basis!$C$23:$AF$23,0)))</f>
        <v>39.408942685016299</v>
      </c>
      <c r="G47" s="30">
        <f>ENERGY_PRICING!I$19*(1+INDEX(DA_LMP_Basis!$C$23:$AF$35,MATCH(LMP_BY_NODE!G$1,DA_LMP_Basis!$C$23:$C$35,0),MATCH(LMP_BY_NODE!$A47,DA_LMP_Basis!$C$23:$AF$23,0)))</f>
        <v>24.149009015565863</v>
      </c>
      <c r="H47" s="30">
        <f>ENERGY_PRICING!J$19*(1+INDEX(DA_LMP_Basis!$C$23:$AF$35,MATCH(LMP_BY_NODE!H$1,DA_LMP_Basis!$C$23:$C$35,0),MATCH(LMP_BY_NODE!$A47,DA_LMP_Basis!$C$23:$AF$23,0)))</f>
        <v>27.687122248473528</v>
      </c>
      <c r="I47" s="30">
        <f>ENERGY_PRICING!K$19*(1+INDEX(DA_LMP_Basis!$C$23:$AF$35,MATCH(LMP_BY_NODE!I$1,DA_LMP_Basis!$C$23:$C$35,0),MATCH(LMP_BY_NODE!$A47,DA_LMP_Basis!$C$23:$AF$23,0)))</f>
        <v>41.43321602347828</v>
      </c>
      <c r="J47" s="30">
        <f>ENERGY_PRICING!L$19*(1+INDEX(DA_LMP_Basis!$C$23:$AF$35,MATCH(LMP_BY_NODE!J$1,DA_LMP_Basis!$C$23:$C$35,0),MATCH(LMP_BY_NODE!$A47,DA_LMP_Basis!$C$23:$AF$23,0)))</f>
        <v>48.969463467182294</v>
      </c>
      <c r="K47" s="30">
        <f>ENERGY_PRICING!M$19*(1+INDEX(DA_LMP_Basis!$C$23:$AF$35,MATCH(LMP_BY_NODE!K$1,DA_LMP_Basis!$C$23:$C$35,0),MATCH(LMP_BY_NODE!$A47,DA_LMP_Basis!$C$23:$AF$23,0)))</f>
        <v>43.615446230168978</v>
      </c>
      <c r="L47" s="30">
        <f>ENERGY_PRICING!N$19*(1+INDEX(DA_LMP_Basis!$C$23:$AF$35,MATCH(LMP_BY_NODE!L$1,DA_LMP_Basis!$C$23:$C$35,0),MATCH(LMP_BY_NODE!$A47,DA_LMP_Basis!$C$23:$AF$23,0)))</f>
        <v>52.479293545878917</v>
      </c>
      <c r="M47" s="30">
        <f>ENERGY_PRICING!O$19*(1+INDEX(DA_LMP_Basis!$C$23:$AF$35,MATCH(LMP_BY_NODE!M$1,DA_LMP_Basis!$C$23:$C$35,0),MATCH(LMP_BY_NODE!$A47,DA_LMP_Basis!$C$23:$AF$23,0)))</f>
        <v>81.560592605712444</v>
      </c>
      <c r="N47" s="30">
        <f>ENERGY_PRICING!P$19*(1+INDEX(DA_LMP_Basis!$C$23:$AF$35,MATCH(LMP_BY_NODE!N$1,DA_LMP_Basis!$C$23:$C$35,0),MATCH(LMP_BY_NODE!$A47,DA_LMP_Basis!$C$23:$AF$23,0)))</f>
        <v>141.77611335711424</v>
      </c>
      <c r="O47" s="30">
        <f>ENERGY_PRICING!Q$19*(1+INDEX(DA_LMP_Basis!$C$23:$AF$35,MATCH(LMP_BY_NODE!O$1,DA_LMP_Basis!$C$23:$C$35,0),MATCH(LMP_BY_NODE!$A47,DA_LMP_Basis!$C$23:$AF$23,0)))</f>
        <v>146.01620843178569</v>
      </c>
      <c r="P47" s="30">
        <f>ENERGY_PRICING!R$19*(1+INDEX(DA_LMP_Basis!$C$23:$AF$35,MATCH(LMP_BY_NODE!P$1,DA_LMP_Basis!$C$23:$C$35,0),MATCH(LMP_BY_NODE!$A47,DA_LMP_Basis!$C$23:$AF$23,0)))</f>
        <v>113.55248887845046</v>
      </c>
      <c r="Q47" s="30">
        <f>ENERGY_PRICING!S$19*(1+INDEX(DA_LMP_Basis!$C$23:$AF$35,MATCH(LMP_BY_NODE!Q$1,DA_LMP_Basis!$C$23:$C$35,0),MATCH(LMP_BY_NODE!$A47,DA_LMP_Basis!$C$23:$AF$23,0)))</f>
        <v>85.400420238451673</v>
      </c>
      <c r="R47" s="30">
        <f>ENERGY_PRICING!T$19*(1+INDEX(DA_LMP_Basis!$C$23:$AF$35,MATCH(LMP_BY_NODE!R$1,DA_LMP_Basis!$C$23:$C$35,0),MATCH(LMP_BY_NODE!$A47,DA_LMP_Basis!$C$23:$AF$23,0)))</f>
        <v>46.476850883959436</v>
      </c>
      <c r="S47" s="30">
        <f>ENERGY_PRICING!U$19*(1+INDEX(DA_LMP_Basis!$C$23:$AF$35,MATCH(LMP_BY_NODE!S$1,DA_LMP_Basis!$C$23:$C$35,0),MATCH(LMP_BY_NODE!$A47,DA_LMP_Basis!$C$23:$AF$23,0)))</f>
        <v>43.993785654998973</v>
      </c>
      <c r="T47" s="30">
        <f>ENERGY_PRICING!V$19*(1+INDEX(DA_LMP_Basis!$C$23:$AF$35,MATCH(LMP_BY_NODE!T$1,DA_LMP_Basis!$C$23:$C$35,0),MATCH(LMP_BY_NODE!$A47,DA_LMP_Basis!$C$23:$AF$23,0)))</f>
        <v>50.403569865090233</v>
      </c>
      <c r="U47" s="30">
        <f>ENERGY_PRICING!W$19*(1+INDEX(DA_LMP_Basis!$C$23:$AF$35,MATCH(LMP_BY_NODE!U$1,DA_LMP_Basis!$C$23:$C$35,0),MATCH(LMP_BY_NODE!$A47,DA_LMP_Basis!$C$23:$AF$23,0)))</f>
        <v>127.56299720408462</v>
      </c>
      <c r="V47" s="30">
        <f>ENERGY_PRICING!X$19*(1+INDEX(DA_LMP_Basis!$C$23:$AF$35,MATCH(LMP_BY_NODE!V$1,DA_LMP_Basis!$C$23:$C$35,0),MATCH(LMP_BY_NODE!$A47,DA_LMP_Basis!$C$23:$AF$23,0)))</f>
        <v>87.698057046946914</v>
      </c>
      <c r="W47" s="30">
        <f>ENERGY_PRICING!Y$19*(1+INDEX(DA_LMP_Basis!$C$23:$AF$35,MATCH(LMP_BY_NODE!W$1,DA_LMP_Basis!$C$23:$C$35,0),MATCH(LMP_BY_NODE!$A47,DA_LMP_Basis!$C$23:$AF$23,0)))</f>
        <v>91.806588210507897</v>
      </c>
      <c r="X47" s="30">
        <f>ENERGY_PRICING!Z$19*(1+INDEX(DA_LMP_Basis!$C$23:$AF$35,MATCH(LMP_BY_NODE!X$1,DA_LMP_Basis!$C$23:$C$35,0),MATCH(LMP_BY_NODE!$A47,DA_LMP_Basis!$C$23:$AF$23,0)))</f>
        <v>81.013399898569162</v>
      </c>
      <c r="Y47" s="30">
        <f>ENERGY_PRICING!AA$19*(1+INDEX(DA_LMP_Basis!$C$23:$AF$35,MATCH(LMP_BY_NODE!Y$1,DA_LMP_Basis!$C$23:$C$35,0),MATCH(LMP_BY_NODE!$A47,DA_LMP_Basis!$C$23:$AF$23,0)))</f>
        <v>135.24172086850754</v>
      </c>
      <c r="Z47" s="30">
        <f>ENERGY_PRICING!AB$19*(1+INDEX(DA_LMP_Basis!$C$23:$AF$35,MATCH(LMP_BY_NODE!Z$1,DA_LMP_Basis!$C$23:$C$35,0),MATCH(LMP_BY_NODE!$A47,DA_LMP_Basis!$C$23:$AF$23,0)))</f>
        <v>230.49942391246492</v>
      </c>
      <c r="AA47" s="30">
        <f>ENERGY_PRICING!AC$19*(1+INDEX(DA_LMP_Basis!$C$23:$AF$35,MATCH(LMP_BY_NODE!AA$1,DA_LMP_Basis!$C$23:$C$35,0),MATCH(LMP_BY_NODE!$A47,DA_LMP_Basis!$C$23:$AF$23,0)))</f>
        <v>289.89407234776286</v>
      </c>
      <c r="AB47" s="30">
        <f>ENERGY_PRICING!AD$19*(1+INDEX(DA_LMP_Basis!$C$23:$AF$35,MATCH(LMP_BY_NODE!AB$1,DA_LMP_Basis!$C$23:$C$35,0),MATCH(LMP_BY_NODE!$A47,DA_LMP_Basis!$C$23:$AF$23,0)))</f>
        <v>288.38547092163805</v>
      </c>
      <c r="AC47" s="30">
        <f>ENERGY_PRICING!AE$19*(1+INDEX(DA_LMP_Basis!$C$23:$AF$35,MATCH(LMP_BY_NODE!AC$1,DA_LMP_Basis!$C$23:$C$35,0),MATCH(LMP_BY_NODE!$A47,DA_LMP_Basis!$C$23:$AF$23,0)))</f>
        <v>141.004237668191</v>
      </c>
      <c r="AD47" s="30">
        <f>ENERGY_PRICING!AF$19*(1+INDEX(DA_LMP_Basis!$C$23:$AF$35,MATCH(LMP_BY_NODE!AD$1,DA_LMP_Basis!$C$23:$C$35,0),MATCH(LMP_BY_NODE!$A47,DA_LMP_Basis!$C$23:$AF$23,0)))</f>
        <v>72.222955876321763</v>
      </c>
      <c r="AE47" s="30">
        <f>ENERGY_PRICING!AG$19*(1+INDEX(DA_LMP_Basis!$C$23:$AF$35,MATCH(LMP_BY_NODE!AE$1,DA_LMP_Basis!$C$23:$C$35,0),MATCH(LMP_BY_NODE!$A47,DA_LMP_Basis!$C$23:$AF$23,0)))</f>
        <v>56.360902451510228</v>
      </c>
      <c r="AF47" s="30">
        <f>ENERGY_PRICING!AH$19*(1+INDEX(DA_LMP_Basis!$C$23:$AF$35,MATCH(LMP_BY_NODE!AF$1,DA_LMP_Basis!$C$23:$C$35,0),MATCH(LMP_BY_NODE!$A47,DA_LMP_Basis!$C$23:$AF$23,0)))</f>
        <v>61.465643666126738</v>
      </c>
      <c r="AG47" s="30">
        <f>ENERGY_PRICING!AI$19*(1+INDEX(DA_LMP_Basis!$C$23:$AF$35,MATCH(LMP_BY_NODE!AG$1,DA_LMP_Basis!$C$23:$C$35,0),MATCH(LMP_BY_NODE!$A47,DA_LMP_Basis!$C$23:$AF$23,0)))</f>
        <v>75.60838831509507</v>
      </c>
      <c r="AH47" s="30">
        <f>ENERGY_PRICING!AJ$19*(1+INDEX(DA_LMP_Basis!$C$23:$AF$35,MATCH(LMP_BY_NODE!AH$1,DA_LMP_Basis!$C$23:$C$35,0),MATCH(LMP_BY_NODE!$A47,DA_LMP_Basis!$C$23:$AF$23,0)))</f>
        <v>75.594389272165557</v>
      </c>
      <c r="AI47" s="30">
        <f>ENERGY_PRICING!AK$19*(1+INDEX(DA_LMP_Basis!$C$23:$AF$35,MATCH(LMP_BY_NODE!AI$1,DA_LMP_Basis!$C$23:$C$35,0),MATCH(LMP_BY_NODE!$A47,DA_LMP_Basis!$C$23:$AF$23,0)))</f>
        <v>55.44729600537439</v>
      </c>
      <c r="AJ47" s="30">
        <f>ENERGY_PRICING!AL$19*(1+INDEX(DA_LMP_Basis!$C$23:$AF$35,MATCH(LMP_BY_NODE!AJ$1,DA_LMP_Basis!$C$23:$C$35,0),MATCH(LMP_BY_NODE!$A47,DA_LMP_Basis!$C$23:$AF$23,0)))</f>
        <v>52.460604338775681</v>
      </c>
      <c r="AK47" s="30">
        <f>ENERGY_PRICING!AM$19*(1+INDEX(DA_LMP_Basis!$C$23:$AF$35,MATCH(LMP_BY_NODE!AK$1,DA_LMP_Basis!$C$23:$C$35,0),MATCH(LMP_BY_NODE!$A47,DA_LMP_Basis!$C$23:$AF$23,0)))</f>
        <v>96.682717530726421</v>
      </c>
      <c r="AL47" s="30">
        <f>ENERGY_PRICING!AN$19*(1+INDEX(DA_LMP_Basis!$C$23:$AF$35,MATCH(LMP_BY_NODE!AL$1,DA_LMP_Basis!$C$23:$C$35,0),MATCH(LMP_BY_NODE!$A47,DA_LMP_Basis!$C$23:$AF$23,0)))</f>
        <v>160.52164026449381</v>
      </c>
      <c r="AM47" s="30">
        <f>ENERGY_PRICING!AO$19*(1+INDEX(DA_LMP_Basis!$C$23:$AF$35,MATCH(LMP_BY_NODE!AM$1,DA_LMP_Basis!$C$23:$C$35,0),MATCH(LMP_BY_NODE!$A47,DA_LMP_Basis!$C$23:$AF$23,0)))</f>
        <v>205.46370792465152</v>
      </c>
      <c r="AN47" s="30">
        <f>ENERGY_PRICING!AP$19*(1+INDEX(DA_LMP_Basis!$C$23:$AF$35,MATCH(LMP_BY_NODE!AN$1,DA_LMP_Basis!$C$23:$C$35,0),MATCH(LMP_BY_NODE!$A47,DA_LMP_Basis!$C$23:$AF$23,0)))</f>
        <v>181.89232122643961</v>
      </c>
      <c r="AO47" s="30">
        <f>ENERGY_PRICING!AQ$19*(1+INDEX(DA_LMP_Basis!$C$23:$AF$35,MATCH(LMP_BY_NODE!AO$1,DA_LMP_Basis!$C$23:$C$35,0),MATCH(LMP_BY_NODE!$A47,DA_LMP_Basis!$C$23:$AF$23,0)))</f>
        <v>96.845837383811187</v>
      </c>
      <c r="AP47" s="30">
        <f>ENERGY_PRICING!AR$19*(1+INDEX(DA_LMP_Basis!$C$23:$AF$35,MATCH(LMP_BY_NODE!AP$1,DA_LMP_Basis!$C$23:$C$35,0),MATCH(LMP_BY_NODE!$A47,DA_LMP_Basis!$C$23:$AF$23,0)))</f>
        <v>61.683562463503769</v>
      </c>
      <c r="AQ47" s="30">
        <f>ENERGY_PRICING!AS$19*(1+INDEX(DA_LMP_Basis!$C$23:$AF$35,MATCH(LMP_BY_NODE!AQ$1,DA_LMP_Basis!$C$23:$C$35,0),MATCH(LMP_BY_NODE!$A47,DA_LMP_Basis!$C$23:$AF$23,0)))</f>
        <v>48.252710321909277</v>
      </c>
      <c r="AR47" s="30">
        <f>ENERGY_PRICING!AT$19*(1+INDEX(DA_LMP_Basis!$C$23:$AF$35,MATCH(LMP_BY_NODE!AR$1,DA_LMP_Basis!$C$23:$C$35,0),MATCH(LMP_BY_NODE!$A47,DA_LMP_Basis!$C$23:$AF$23,0)))</f>
        <v>52.029491473641528</v>
      </c>
      <c r="AS47" s="30">
        <f>ENERGY_PRICING!AU$19*(1+INDEX(DA_LMP_Basis!$C$23:$AF$35,MATCH(LMP_BY_NODE!AS$1,DA_LMP_Basis!$C$23:$C$35,0),MATCH(LMP_BY_NODE!$A47,DA_LMP_Basis!$C$23:$AF$23,0)))</f>
        <v>68.379425488326319</v>
      </c>
      <c r="AT47" s="30">
        <f>ENERGY_PRICING!AV$19*(1+INDEX(DA_LMP_Basis!$C$23:$AF$35,MATCH(LMP_BY_NODE!AT$1,DA_LMP_Basis!$C$23:$C$35,0),MATCH(LMP_BY_NODE!$A47,DA_LMP_Basis!$C$23:$AF$23,0)))</f>
        <v>68.3667649021898</v>
      </c>
      <c r="AU47" s="30">
        <f>ENERGY_PRICING!AW$19*(1+INDEX(DA_LMP_Basis!$C$23:$AF$35,MATCH(LMP_BY_NODE!AU$1,DA_LMP_Basis!$C$23:$C$35,0),MATCH(LMP_BY_NODE!$A47,DA_LMP_Basis!$C$23:$AF$23,0)))</f>
        <v>45.935416774326903</v>
      </c>
      <c r="AV47" s="30">
        <f>ENERGY_PRICING!AX$19*(1+INDEX(DA_LMP_Basis!$C$23:$AF$35,MATCH(LMP_BY_NODE!AV$1,DA_LMP_Basis!$C$23:$C$35,0),MATCH(LMP_BY_NODE!$A47,DA_LMP_Basis!$C$23:$AF$23,0)))</f>
        <v>44.405556077282156</v>
      </c>
      <c r="AW47" s="30">
        <f>ENERGY_PRICING!AY$19*(1+INDEX(DA_LMP_Basis!$C$23:$AF$35,MATCH(LMP_BY_NODE!AW$1,DA_LMP_Basis!$C$23:$C$35,0),MATCH(LMP_BY_NODE!$A47,DA_LMP_Basis!$C$23:$AF$23,0)))</f>
        <v>72.25204671049525</v>
      </c>
      <c r="AX47" s="30">
        <f>ENERGY_PRICING!AZ$19*(1+INDEX(DA_LMP_Basis!$C$23:$AF$35,MATCH(LMP_BY_NODE!AX$1,DA_LMP_Basis!$C$23:$C$35,0),MATCH(LMP_BY_NODE!$A47,DA_LMP_Basis!$C$23:$AF$23,0)))</f>
        <v>110.74843359685123</v>
      </c>
      <c r="AY47" s="30">
        <f>ENERGY_PRICING!BA$19*(1+INDEX(DA_LMP_Basis!$C$23:$AF$35,MATCH(LMP_BY_NODE!AY$1,DA_LMP_Basis!$C$23:$C$35,0),MATCH(LMP_BY_NODE!$A47,DA_LMP_Basis!$C$23:$AF$23,0)))</f>
        <v>201.84661874841527</v>
      </c>
      <c r="AZ47" s="30">
        <f>ENERGY_PRICING!BB$19*(1+INDEX(DA_LMP_Basis!$C$23:$AF$35,MATCH(LMP_BY_NODE!AZ$1,DA_LMP_Basis!$C$23:$C$35,0),MATCH(LMP_BY_NODE!$A47,DA_LMP_Basis!$C$23:$AF$23,0)))</f>
        <v>178.69019490936802</v>
      </c>
      <c r="BA47" s="30">
        <f>ENERGY_PRICING!BC$19*(1+INDEX(DA_LMP_Basis!$C$23:$AF$35,MATCH(LMP_BY_NODE!BA$1,DA_LMP_Basis!$C$23:$C$35,0),MATCH(LMP_BY_NODE!$A47,DA_LMP_Basis!$C$23:$AF$23,0)))</f>
        <v>93.130357650873151</v>
      </c>
      <c r="BB47" s="30">
        <f>ENERGY_PRICING!BD$19*(1+INDEX(DA_LMP_Basis!$C$23:$AF$35,MATCH(LMP_BY_NODE!BB$1,DA_LMP_Basis!$C$23:$C$35,0),MATCH(LMP_BY_NODE!$A47,DA_LMP_Basis!$C$23:$AF$23,0)))</f>
        <v>56.020391304025587</v>
      </c>
      <c r="BC47" s="30">
        <f>ENERGY_PRICING!BE$19*(1+INDEX(DA_LMP_Basis!$C$23:$AF$35,MATCH(LMP_BY_NODE!BC$1,DA_LMP_Basis!$C$23:$C$35,0),MATCH(LMP_BY_NODE!$A47,DA_LMP_Basis!$C$23:$AF$23,0)))</f>
        <v>43.82262641384424</v>
      </c>
      <c r="BD47" s="30">
        <f>ENERGY_PRICING!BF$19*(1+INDEX(DA_LMP_Basis!$C$23:$AF$35,MATCH(LMP_BY_NODE!BD$1,DA_LMP_Basis!$C$23:$C$35,0),MATCH(LMP_BY_NODE!$A47,DA_LMP_Basis!$C$23:$AF$23,0)))</f>
        <v>47.252661086612903</v>
      </c>
      <c r="BE47" s="30">
        <f>ENERGY_PRICING!BG$19*(1+INDEX(DA_LMP_Basis!$C$23:$AF$35,MATCH(LMP_BY_NODE!BE$1,DA_LMP_Basis!$C$23:$C$35,0),MATCH(LMP_BY_NODE!$A47,DA_LMP_Basis!$C$23:$AF$23,0)))</f>
        <v>62.101506787435838</v>
      </c>
      <c r="BF47" s="30">
        <f>ENERGY_PRICING!BH$19*(1+INDEX(DA_LMP_Basis!$C$23:$AF$35,MATCH(LMP_BY_NODE!BF$1,DA_LMP_Basis!$C$23:$C$35,0),MATCH(LMP_BY_NODE!$A47,DA_LMP_Basis!$C$23:$AF$23,0)))</f>
        <v>62.090008570387724</v>
      </c>
      <c r="BG47" s="30">
        <f>ENERGY_PRICING!BI$19*(1+INDEX(DA_LMP_Basis!$C$23:$AF$35,MATCH(LMP_BY_NODE!BG$1,DA_LMP_Basis!$C$23:$C$35,0),MATCH(LMP_BY_NODE!$A47,DA_LMP_Basis!$C$23:$AF$23,0)))</f>
        <v>41.718083710451168</v>
      </c>
      <c r="BH47" s="30">
        <f>ENERGY_PRICING!BJ$19*(1+INDEX(DA_LMP_Basis!$C$23:$AF$35,MATCH(LMP_BY_NODE!BH$1,DA_LMP_Basis!$C$23:$C$35,0),MATCH(LMP_BY_NODE!$A47,DA_LMP_Basis!$C$23:$AF$23,0)))</f>
        <v>40.328679605592534</v>
      </c>
      <c r="BI47" s="30">
        <f>ENERGY_PRICING!BK$19*(1+INDEX(DA_LMP_Basis!$C$23:$AF$35,MATCH(LMP_BY_NODE!BI$1,DA_LMP_Basis!$C$23:$C$35,0),MATCH(LMP_BY_NODE!$A47,DA_LMP_Basis!$C$23:$AF$23,0)))</f>
        <v>70.018794640948045</v>
      </c>
      <c r="BJ47" s="30">
        <f>ENERGY_PRICING!BL$19*(1+INDEX(DA_LMP_Basis!$C$23:$AF$35,MATCH(LMP_BY_NODE!BJ$1,DA_LMP_Basis!$C$23:$C$35,0),MATCH(LMP_BY_NODE!$A47,DA_LMP_Basis!$C$23:$AF$23,0)))</f>
        <v>107.53354620658759</v>
      </c>
      <c r="BK47" s="30">
        <f>ENERGY_PRICING!BM$19*(1+INDEX(DA_LMP_Basis!$C$23:$AF$35,MATCH(LMP_BY_NODE!BK$1,DA_LMP_Basis!$C$23:$C$35,0),MATCH(LMP_BY_NODE!$A47,DA_LMP_Basis!$C$23:$AF$23,0)))</f>
        <v>200.74548778441934</v>
      </c>
      <c r="BL47" s="30">
        <f>ENERGY_PRICING!BN$19*(1+INDEX(DA_LMP_Basis!$C$23:$AF$35,MATCH(LMP_BY_NODE!BL$1,DA_LMP_Basis!$C$23:$C$35,0),MATCH(LMP_BY_NODE!$A47,DA_LMP_Basis!$C$23:$AF$23,0)))</f>
        <v>177.7153888521884</v>
      </c>
      <c r="BM47" s="30">
        <f>ENERGY_PRICING!BO$19*(1+INDEX(DA_LMP_Basis!$C$23:$AF$35,MATCH(LMP_BY_NODE!BM$1,DA_LMP_Basis!$C$23:$C$35,0),MATCH(LMP_BY_NODE!$A47,DA_LMP_Basis!$C$23:$AF$23,0)))</f>
        <v>91.999274179966122</v>
      </c>
      <c r="BN47" s="30">
        <f>ENERGY_PRICING!BP$19*(1+INDEX(DA_LMP_Basis!$C$23:$AF$35,MATCH(LMP_BY_NODE!BN$1,DA_LMP_Basis!$C$23:$C$35,0),MATCH(LMP_BY_NODE!$A47,DA_LMP_Basis!$C$23:$AF$23,0)))</f>
        <v>54.296382629017131</v>
      </c>
      <c r="BO47" s="30">
        <f>ENERGY_PRICING!BQ$19*(1+INDEX(DA_LMP_Basis!$C$23:$AF$35,MATCH(LMP_BY_NODE!BO$1,DA_LMP_Basis!$C$23:$C$35,0),MATCH(LMP_BY_NODE!$A47,DA_LMP_Basis!$C$23:$AF$23,0)))</f>
        <v>42.473999845188111</v>
      </c>
      <c r="BP47" s="30">
        <f>ENERGY_PRICING!BR$19*(1+INDEX(DA_LMP_Basis!$C$23:$AF$35,MATCH(LMP_BY_NODE!BP$1,DA_LMP_Basis!$C$23:$C$35,0),MATCH(LMP_BY_NODE!$A47,DA_LMP_Basis!$C$23:$AF$23,0)))</f>
        <v>45.798476356119941</v>
      </c>
      <c r="BQ47" s="30">
        <f>ENERGY_PRICING!BS$19*(1+INDEX(DA_LMP_Basis!$C$23:$AF$35,MATCH(LMP_BY_NODE!BQ$1,DA_LMP_Basis!$C$23:$C$35,0),MATCH(LMP_BY_NODE!$A47,DA_LMP_Basis!$C$23:$AF$23,0)))</f>
        <v>60.190353831513114</v>
      </c>
      <c r="BR47" s="30">
        <f>ENERGY_PRICING!BT$19*(1+INDEX(DA_LMP_Basis!$C$23:$AF$35,MATCH(LMP_BY_NODE!BR$1,DA_LMP_Basis!$C$23:$C$35,0),MATCH(LMP_BY_NODE!$A47,DA_LMP_Basis!$C$23:$AF$23,0)))</f>
        <v>60.179209468222119</v>
      </c>
      <c r="BS47" s="30">
        <f>ENERGY_PRICING!BU$19*(1+INDEX(DA_LMP_Basis!$C$23:$AF$35,MATCH(LMP_BY_NODE!BS$1,DA_LMP_Basis!$C$23:$C$35,0),MATCH(LMP_BY_NODE!$A47,DA_LMP_Basis!$C$23:$AF$23,0)))</f>
        <v>40.434223734693042</v>
      </c>
      <c r="BT47" s="30">
        <f>ENERGY_PRICING!BV$19*(1+INDEX(DA_LMP_Basis!$C$23:$AF$35,MATCH(LMP_BY_NODE!BT$1,DA_LMP_Basis!$C$23:$C$35,0),MATCH(LMP_BY_NODE!$A47,DA_LMP_Basis!$C$23:$AF$23,0)))</f>
        <v>39.08757807321745</v>
      </c>
      <c r="BU47" s="30">
        <f>ENERGY_PRICING!BW$19*(1+INDEX(DA_LMP_Basis!$C$23:$AF$35,MATCH(LMP_BY_NODE!BU$1,DA_LMP_Basis!$C$23:$C$35,0),MATCH(LMP_BY_NODE!$A47,DA_LMP_Basis!$C$23:$AF$23,0)))</f>
        <v>69.338937749295368</v>
      </c>
      <c r="BV47" s="30">
        <f>ENERGY_PRICING!BX$19*(1+INDEX(DA_LMP_Basis!$C$23:$AF$35,MATCH(LMP_BY_NODE!BV$1,DA_LMP_Basis!$C$23:$C$35,0),MATCH(LMP_BY_NODE!$A47,DA_LMP_Basis!$C$23:$AF$23,0)))</f>
        <v>106.5548553646706</v>
      </c>
      <c r="BW47" s="30">
        <f>ENERGY_PRICING!BY$19*(1+INDEX(DA_LMP_Basis!$C$23:$AF$35,MATCH(LMP_BY_NODE!BW$1,DA_LMP_Basis!$C$23:$C$35,0),MATCH(LMP_BY_NODE!$A47,DA_LMP_Basis!$C$23:$AF$23,0)))</f>
        <v>200.29218674833322</v>
      </c>
      <c r="BX47" s="30">
        <f>ENERGY_PRICING!BZ$19*(1+INDEX(DA_LMP_Basis!$C$23:$AF$35,MATCH(LMP_BY_NODE!BX$1,DA_LMP_Basis!$C$23:$C$35,0),MATCH(LMP_BY_NODE!$A47,DA_LMP_Basis!$C$23:$AF$23,0)))</f>
        <v>177.31409181291619</v>
      </c>
      <c r="BY47" s="30">
        <f>ENERGY_PRICING!CA$19*(1+INDEX(DA_LMP_Basis!$C$23:$AF$35,MATCH(LMP_BY_NODE!BY$1,DA_LMP_Basis!$C$23:$C$35,0),MATCH(LMP_BY_NODE!$A47,DA_LMP_Basis!$C$23:$AF$23,0)))</f>
        <v>91.533642637464254</v>
      </c>
      <c r="BZ47" s="30">
        <f>ENERGY_PRICING!CB$19*(1+INDEX(DA_LMP_Basis!$C$23:$AF$35,MATCH(LMP_BY_NODE!BZ$1,DA_LMP_Basis!$C$23:$C$35,0),MATCH(LMP_BY_NODE!$A47,DA_LMP_Basis!$C$23:$AF$23,0)))</f>
        <v>53.586662401219044</v>
      </c>
      <c r="CA47" s="30">
        <f>ENERGY_PRICING!CC$19*(1+INDEX(DA_LMP_Basis!$C$23:$AF$35,MATCH(LMP_BY_NODE!CA$1,DA_LMP_Basis!$C$23:$C$35,0),MATCH(LMP_BY_NODE!$A47,DA_LMP_Basis!$C$23:$AF$23,0)))</f>
        <v>41.918812641436659</v>
      </c>
      <c r="CB47" s="30">
        <f>ENERGY_PRICING!CD$19*(1+INDEX(DA_LMP_Basis!$C$23:$AF$35,MATCH(LMP_BY_NODE!CB$1,DA_LMP_Basis!$C$23:$C$35,0),MATCH(LMP_BY_NODE!$A47,DA_LMP_Basis!$C$23:$AF$23,0)))</f>
        <v>45.199834172268453</v>
      </c>
      <c r="CC47" s="30">
        <f>ENERGY_PRICING!CE$19*(1+INDEX(DA_LMP_Basis!$C$23:$AF$35,MATCH(LMP_BY_NODE!CC$1,DA_LMP_Basis!$C$23:$C$35,0),MATCH(LMP_BY_NODE!$A47,DA_LMP_Basis!$C$23:$AF$23,0)))</f>
        <v>59.403592180660176</v>
      </c>
      <c r="CD47" s="30">
        <f>ENERGY_PRICING!CF$19*(1+INDEX(DA_LMP_Basis!$C$23:$AF$35,MATCH(LMP_BY_NODE!CD$1,DA_LMP_Basis!$C$23:$C$35,0),MATCH(LMP_BY_NODE!$A47,DA_LMP_Basis!$C$23:$AF$23,0)))</f>
        <v>59.392593487847954</v>
      </c>
      <c r="CE47" s="30">
        <f>ENERGY_PRICING!CG$19*(1+INDEX(DA_LMP_Basis!$C$23:$AF$35,MATCH(LMP_BY_NODE!CE$1,DA_LMP_Basis!$C$23:$C$35,0),MATCH(LMP_BY_NODE!$A47,DA_LMP_Basis!$C$23:$AF$23,0)))</f>
        <v>39.90569890319739</v>
      </c>
      <c r="CF47" s="30">
        <f>ENERGY_PRICING!CH$19*(1+INDEX(DA_LMP_Basis!$C$23:$AF$35,MATCH(LMP_BY_NODE!CF$1,DA_LMP_Basis!$C$23:$C$35,0),MATCH(LMP_BY_NODE!$A47,DA_LMP_Basis!$C$23:$AF$23,0)))</f>
        <v>38.57665555000365</v>
      </c>
      <c r="CG47" s="30">
        <f>ENERGY_PRICING!CI$19*(1+INDEX(DA_LMP_Basis!$C$23:$AF$35,MATCH(LMP_BY_NODE!CG$1,DA_LMP_Basis!$C$23:$C$35,0),MATCH(LMP_BY_NODE!$A47,DA_LMP_Basis!$C$23:$AF$23,0)))</f>
        <v>69.059062018384978</v>
      </c>
      <c r="CH47" s="30">
        <f>ENERGY_PRICING!CJ$19*(1+INDEX(DA_LMP_Basis!$C$23:$AF$35,MATCH(LMP_BY_NODE!CH$1,DA_LMP_Basis!$C$23:$C$35,0),MATCH(LMP_BY_NODE!$A47,DA_LMP_Basis!$C$23:$AF$23,0)))</f>
        <v>106.15195908152641</v>
      </c>
      <c r="CI47" s="30">
        <f>ENERGY_PRICING!CK$19*(1+INDEX(DA_LMP_Basis!$C$23:$AF$35,MATCH(LMP_BY_NODE!CI$1,DA_LMP_Basis!$C$23:$C$35,0),MATCH(LMP_BY_NODE!$A47,DA_LMP_Basis!$C$23:$AF$23,0)))</f>
        <v>201.99087294898212</v>
      </c>
      <c r="CJ47" s="30">
        <f>ENERGY_PRICING!CL$19*(1+INDEX(DA_LMP_Basis!$C$23:$AF$35,MATCH(LMP_BY_NODE!CJ$1,DA_LMP_Basis!$C$23:$C$35,0),MATCH(LMP_BY_NODE!$A47,DA_LMP_Basis!$C$23:$AF$23,0)))</f>
        <v>178.81789985372436</v>
      </c>
      <c r="CK47" s="30">
        <f>ENERGY_PRICING!CM$19*(1+INDEX(DA_LMP_Basis!$C$23:$AF$35,MATCH(LMP_BY_NODE!CK$1,DA_LMP_Basis!$C$23:$C$35,0),MATCH(LMP_BY_NODE!$A47,DA_LMP_Basis!$C$23:$AF$23,0)))</f>
        <v>93.278535794259412</v>
      </c>
      <c r="CL47" s="30">
        <f>ENERGY_PRICING!CN$19*(1+INDEX(DA_LMP_Basis!$C$23:$AF$35,MATCH(LMP_BY_NODE!CL$1,DA_LMP_Basis!$C$23:$C$35,0),MATCH(LMP_BY_NODE!$A47,DA_LMP_Basis!$C$23:$AF$23,0)))</f>
        <v>56.246245903810056</v>
      </c>
      <c r="CM47" s="30">
        <f>ENERGY_PRICING!CO$19*(1+INDEX(DA_LMP_Basis!$C$23:$AF$35,MATCH(LMP_BY_NODE!CM$1,DA_LMP_Basis!$C$23:$C$35,0),MATCH(LMP_BY_NODE!$A47,DA_LMP_Basis!$C$23:$AF$23,0)))</f>
        <v>43.999303897164367</v>
      </c>
      <c r="CN47" s="30">
        <f>ENERGY_PRICING!CP$19*(1+INDEX(DA_LMP_Basis!$C$23:$AF$35,MATCH(LMP_BY_NODE!CN$1,DA_LMP_Basis!$C$23:$C$35,0),MATCH(LMP_BY_NODE!$A47,DA_LMP_Basis!$C$23:$AF$23,0)))</f>
        <v>47.443167268559222</v>
      </c>
      <c r="CO47" s="30">
        <f>ENERGY_PRICING!CQ$19*(1+INDEX(DA_LMP_Basis!$C$23:$AF$35,MATCH(LMP_BY_NODE!CO$1,DA_LMP_Basis!$C$23:$C$35,0),MATCH(LMP_BY_NODE!$A47,DA_LMP_Basis!$C$23:$AF$23,0)))</f>
        <v>62.351878315284864</v>
      </c>
      <c r="CP47" s="30">
        <f>ENERGY_PRICING!CR$19*(1+INDEX(DA_LMP_Basis!$C$23:$AF$35,MATCH(LMP_BY_NODE!CP$1,DA_LMP_Basis!$C$23:$C$35,0),MATCH(LMP_BY_NODE!$A47,DA_LMP_Basis!$C$23:$AF$23,0)))</f>
        <v>62.340333741452206</v>
      </c>
      <c r="CQ47" s="30">
        <f>ENERGY_PRICING!CS$19*(1+INDEX(DA_LMP_Basis!$C$23:$AF$35,MATCH(LMP_BY_NODE!CQ$1,DA_LMP_Basis!$C$23:$C$35,0),MATCH(LMP_BY_NODE!$A47,DA_LMP_Basis!$C$23:$AF$23,0)))</f>
        <v>41.886276414587492</v>
      </c>
      <c r="CR47" s="30">
        <f>ENERGY_PRICING!CT$19*(1+INDEX(DA_LMP_Basis!$C$23:$AF$35,MATCH(LMP_BY_NODE!CR$1,DA_LMP_Basis!$C$23:$C$35,0),MATCH(LMP_BY_NODE!$A47,DA_LMP_Basis!$C$23:$AF$23,0)))</f>
        <v>40.491270718937777</v>
      </c>
      <c r="CS47" s="30">
        <f>ENERGY_PRICING!CU$19*(1+INDEX(DA_LMP_Basis!$C$23:$AF$35,MATCH(LMP_BY_NODE!CS$1,DA_LMP_Basis!$C$23:$C$35,0),MATCH(LMP_BY_NODE!$A47,DA_LMP_Basis!$C$23:$AF$23,0)))</f>
        <v>70.107859625597385</v>
      </c>
      <c r="CT47" s="30">
        <f>ENERGY_PRICING!CV$19*(1+INDEX(DA_LMP_Basis!$C$23:$AF$35,MATCH(LMP_BY_NODE!CT$1,DA_LMP_Basis!$C$23:$C$35,0),MATCH(LMP_BY_NODE!$A47,DA_LMP_Basis!$C$23:$AF$23,0)))</f>
        <v>107.66176007906874</v>
      </c>
      <c r="CU47" s="30">
        <f>ENERGY_PRICING!CW$19*(1+INDEX(DA_LMP_Basis!$C$23:$AF$35,MATCH(LMP_BY_NODE!CU$1,DA_LMP_Basis!$C$23:$C$35,0),MATCH(LMP_BY_NODE!$A47,DA_LMP_Basis!$C$23:$AF$23,0)))</f>
        <v>203.41787973139699</v>
      </c>
      <c r="CV47" s="30">
        <f>ENERGY_PRICING!CX$19*(1+INDEX(DA_LMP_Basis!$C$23:$AF$35,MATCH(LMP_BY_NODE!CV$1,DA_LMP_Basis!$C$23:$C$35,0),MATCH(LMP_BY_NODE!$A47,DA_LMP_Basis!$C$23:$AF$23,0)))</f>
        <v>180.08119631946565</v>
      </c>
      <c r="CW47" s="30">
        <f>ENERGY_PRICING!CY$19*(1+INDEX(DA_LMP_Basis!$C$23:$AF$35,MATCH(LMP_BY_NODE!CW$1,DA_LMP_Basis!$C$23:$C$35,0),MATCH(LMP_BY_NODE!$A47,DA_LMP_Basis!$C$23:$AF$23,0)))</f>
        <v>94.744359422181304</v>
      </c>
      <c r="CX47" s="30">
        <f>ENERGY_PRICING!CZ$19*(1+INDEX(DA_LMP_Basis!$C$23:$AF$35,MATCH(LMP_BY_NODE!CX$1,DA_LMP_Basis!$C$23:$C$35,0),MATCH(LMP_BY_NODE!$A47,DA_LMP_Basis!$C$23:$AF$23,0)))</f>
        <v>58.480468855139371</v>
      </c>
      <c r="CY47" s="30">
        <f>ENERGY_PRICING!DA$19*(1+INDEX(DA_LMP_Basis!$C$23:$AF$35,MATCH(LMP_BY_NODE!CY$1,DA_LMP_Basis!$C$23:$C$35,0),MATCH(LMP_BY_NODE!$A47,DA_LMP_Basis!$C$23:$AF$23,0)))</f>
        <v>45.74705173401864</v>
      </c>
      <c r="CZ47" s="30">
        <f>ENERGY_PRICING!DB$19*(1+INDEX(DA_LMP_Basis!$C$23:$AF$35,MATCH(LMP_BY_NODE!CZ$1,DA_LMP_Basis!$C$23:$C$35,0),MATCH(LMP_BY_NODE!$A47,DA_LMP_Basis!$C$23:$AF$23,0)))</f>
        <v>49.32771283230128</v>
      </c>
      <c r="DA47" s="30">
        <f>ENERGY_PRICING!DC$19*(1+INDEX(DA_LMP_Basis!$C$23:$AF$35,MATCH(LMP_BY_NODE!DA$1,DA_LMP_Basis!$C$23:$C$35,0),MATCH(LMP_BY_NODE!$A47,DA_LMP_Basis!$C$23:$AF$23,0)))</f>
        <v>64.828630236270669</v>
      </c>
      <c r="DB47" s="30">
        <f>ENERGY_PRICING!DD$19*(1+INDEX(DA_LMP_Basis!$C$23:$AF$35,MATCH(LMP_BY_NODE!DB$1,DA_LMP_Basis!$C$23:$C$35,0),MATCH(LMP_BY_NODE!$A47,DA_LMP_Basis!$C$23:$AF$23,0)))</f>
        <v>64.816627086911666</v>
      </c>
      <c r="DC47" s="30">
        <f>ENERGY_PRICING!DE$19*(1+INDEX(DA_LMP_Basis!$C$23:$AF$35,MATCH(LMP_BY_NODE!DC$1,DA_LMP_Basis!$C$23:$C$35,0),MATCH(LMP_BY_NODE!$A47,DA_LMP_Basis!$C$23:$AF$23,0)))</f>
        <v>43.550090214200665</v>
      </c>
      <c r="DD47" s="30">
        <f>ENERGY_PRICING!DF$19*(1+INDEX(DA_LMP_Basis!$C$23:$AF$35,MATCH(LMP_BY_NODE!DD$1,DA_LMP_Basis!$C$23:$C$35,0),MATCH(LMP_BY_NODE!$A47,DA_LMP_Basis!$C$23:$AF$23,0)))</f>
        <v>42.09967186491739</v>
      </c>
      <c r="DE47" s="30">
        <f>ENERGY_PRICING!DG$19*(1+INDEX(DA_LMP_Basis!$C$23:$AF$35,MATCH(LMP_BY_NODE!DE$1,DA_LMP_Basis!$C$23:$C$35,0),MATCH(LMP_BY_NODE!$A47,DA_LMP_Basis!$C$23:$AF$23,0)))</f>
        <v>70.98891776235088</v>
      </c>
      <c r="DF47" s="30">
        <f>ENERGY_PRICING!DH$19*(1+INDEX(DA_LMP_Basis!$C$23:$AF$35,MATCH(LMP_BY_NODE!DF$1,DA_LMP_Basis!$C$23:$C$35,0),MATCH(LMP_BY_NODE!$A47,DA_LMP_Basis!$C$23:$AF$23,0)))</f>
        <v>108.93009101786521</v>
      </c>
      <c r="DG47" s="30">
        <f>ENERGY_PRICING!DI$19*(1+INDEX(DA_LMP_Basis!$C$23:$AF$35,MATCH(LMP_BY_NODE!DG$1,DA_LMP_Basis!$C$23:$C$35,0),MATCH(LMP_BY_NODE!$A47,DA_LMP_Basis!$C$23:$AF$23,0)))</f>
        <v>205.60481869357761</v>
      </c>
      <c r="DH47" s="30">
        <f>ENERGY_PRICING!DJ$19*(1+INDEX(DA_LMP_Basis!$C$23:$AF$35,MATCH(LMP_BY_NODE!DH$1,DA_LMP_Basis!$C$23:$C$35,0),MATCH(LMP_BY_NODE!$A47,DA_LMP_Basis!$C$23:$AF$23,0)))</f>
        <v>182.0172433626615</v>
      </c>
      <c r="DI47" s="30">
        <f>ENERGY_PRICING!DK$19*(1+INDEX(DA_LMP_Basis!$C$23:$AF$35,MATCH(LMP_BY_NODE!DI$1,DA_LMP_Basis!$C$23:$C$35,0),MATCH(LMP_BY_NODE!$A47,DA_LMP_Basis!$C$23:$AF$23,0)))</f>
        <v>96.990786589235469</v>
      </c>
      <c r="DJ47" s="30">
        <f>ENERGY_PRICING!DL$19*(1+INDEX(DA_LMP_Basis!$C$23:$AF$35,MATCH(LMP_BY_NODE!DJ$1,DA_LMP_Basis!$C$23:$C$35,0),MATCH(LMP_BY_NODE!$A47,DA_LMP_Basis!$C$23:$AF$23,0)))</f>
        <v>61.904495483934767</v>
      </c>
      <c r="DK47" s="30">
        <f>ENERGY_PRICING!DM$19*(1+INDEX(DA_LMP_Basis!$C$23:$AF$35,MATCH(LMP_BY_NODE!DK$1,DA_LMP_Basis!$C$23:$C$35,0),MATCH(LMP_BY_NODE!$A47,DA_LMP_Basis!$C$23:$AF$23,0)))</f>
        <v>48.425537840451334</v>
      </c>
      <c r="DL47" s="30">
        <f>ENERGY_PRICING!DN$19*(1+INDEX(DA_LMP_Basis!$C$23:$AF$35,MATCH(LMP_BY_NODE!DL$1,DA_LMP_Basis!$C$23:$C$35,0),MATCH(LMP_BY_NODE!$A47,DA_LMP_Basis!$C$23:$AF$23,0)))</f>
        <v>52.215846350754234</v>
      </c>
      <c r="DM47" s="30">
        <f>ENERGY_PRICING!DO$19*(1+INDEX(DA_LMP_Basis!$C$23:$AF$35,MATCH(LMP_BY_NODE!DM$1,DA_LMP_Basis!$C$23:$C$35,0),MATCH(LMP_BY_NODE!$A47,DA_LMP_Basis!$C$23:$AF$23,0)))</f>
        <v>68.624341190421362</v>
      </c>
      <c r="DN47" s="30">
        <f>ENERGY_PRICING!DP$19*(1+INDEX(DA_LMP_Basis!$C$23:$AF$35,MATCH(LMP_BY_NODE!DN$1,DA_LMP_Basis!$C$23:$C$35,0),MATCH(LMP_BY_NODE!$A47,DA_LMP_Basis!$C$23:$AF$23,0)))</f>
        <v>68.611635257657241</v>
      </c>
      <c r="DO47" s="30">
        <f>ENERGY_PRICING!DQ$19*(1+INDEX(DA_LMP_Basis!$C$23:$AF$35,MATCH(LMP_BY_NODE!DO$1,DA_LMP_Basis!$C$23:$C$35,0),MATCH(LMP_BY_NODE!$A47,DA_LMP_Basis!$C$23:$AF$23,0)))</f>
        <v>46.099944404823489</v>
      </c>
      <c r="DP47" s="30">
        <f>ENERGY_PRICING!DR$19*(1+INDEX(DA_LMP_Basis!$C$23:$AF$35,MATCH(LMP_BY_NODE!DP$1,DA_LMP_Basis!$C$23:$C$35,0),MATCH(LMP_BY_NODE!$A47,DA_LMP_Basis!$C$23:$AF$23,0)))</f>
        <v>44.564604180800437</v>
      </c>
      <c r="DQ47" s="30">
        <f>ENERGY_PRICING!DS$19*(1+INDEX(DA_LMP_Basis!$C$23:$AF$35,MATCH(LMP_BY_NODE!DQ$1,DA_LMP_Basis!$C$23:$C$35,0),MATCH(LMP_BY_NODE!$A47,DA_LMP_Basis!$C$23:$AF$23,0)))</f>
        <v>72.339170887253189</v>
      </c>
      <c r="DR47" s="30">
        <f>ENERGY_PRICING!DT$19*(1+INDEX(DA_LMP_Basis!$C$23:$AF$35,MATCH(LMP_BY_NODE!DR$1,DA_LMP_Basis!$C$23:$C$35,0),MATCH(LMP_BY_NODE!$A47,DA_LMP_Basis!$C$23:$AF$23,0)))</f>
        <v>110.87385357118622</v>
      </c>
      <c r="DS47" s="30">
        <f>ENERGY_PRICING!DU$19*(1+INDEX(DA_LMP_Basis!$C$23:$AF$35,MATCH(LMP_BY_NODE!DS$1,DA_LMP_Basis!$C$23:$C$35,0),MATCH(LMP_BY_NODE!$A47,DA_LMP_Basis!$C$23:$AF$23,0)))</f>
        <v>208.12893365608815</v>
      </c>
      <c r="DT47" s="30">
        <f>ENERGY_PRICING!DV$19*(1+INDEX(DA_LMP_Basis!$C$23:$AF$35,MATCH(LMP_BY_NODE!DT$1,DA_LMP_Basis!$C$23:$C$35,0),MATCH(LMP_BY_NODE!$A47,DA_LMP_Basis!$C$23:$AF$23,0)))</f>
        <v>184.25178460700522</v>
      </c>
      <c r="DU47" s="30">
        <f>ENERGY_PRICING!DW$19*(1+INDEX(DA_LMP_Basis!$C$23:$AF$35,MATCH(LMP_BY_NODE!DU$1,DA_LMP_Basis!$C$23:$C$35,0),MATCH(LMP_BY_NODE!$A47,DA_LMP_Basis!$C$23:$AF$23,0)))</f>
        <v>99.583561478068091</v>
      </c>
      <c r="DV47" s="30">
        <f>ENERGY_PRICING!DX$19*(1+INDEX(DA_LMP_Basis!$C$23:$AF$35,MATCH(LMP_BY_NODE!DV$1,DA_LMP_Basis!$C$23:$C$35,0),MATCH(LMP_BY_NODE!$A47,DA_LMP_Basis!$C$23:$AF$23,0)))</f>
        <v>65.856428754701184</v>
      </c>
      <c r="DW47" s="30">
        <f>ENERGY_PRICING!DY$19*(1+INDEX(DA_LMP_Basis!$C$23:$AF$35,MATCH(LMP_BY_NODE!DW$1,DA_LMP_Basis!$C$23:$C$35,0),MATCH(LMP_BY_NODE!$A47,DA_LMP_Basis!$C$23:$AF$23,0)))</f>
        <v>51.516985281390454</v>
      </c>
      <c r="DX47" s="30">
        <f>ENERGY_PRICING!DZ$19*(1+INDEX(DA_LMP_Basis!$C$23:$AF$35,MATCH(LMP_BY_NODE!DX$1,DA_LMP_Basis!$C$23:$C$35,0),MATCH(LMP_BY_NODE!$A47,DA_LMP_Basis!$C$23:$AF$23,0)))</f>
        <v>55.54926404266201</v>
      </c>
      <c r="DY47" s="30">
        <f>ENERGY_PRICING!EA$19*(1+INDEX(DA_LMP_Basis!$C$23:$AF$35,MATCH(LMP_BY_NODE!DY$1,DA_LMP_Basis!$C$23:$C$35,0),MATCH(LMP_BY_NODE!$A47,DA_LMP_Basis!$C$23:$AF$23,0)))</f>
        <v>73.005264013792612</v>
      </c>
      <c r="DZ47" s="30">
        <f>ENERGY_PRICING!EB$19*(1+INDEX(DA_LMP_Basis!$C$23:$AF$35,MATCH(LMP_BY_NODE!DZ$1,DA_LMP_Basis!$C$23:$C$35,0),MATCH(LMP_BY_NODE!$A47,DA_LMP_Basis!$C$23:$AF$23,0)))</f>
        <v>72.991746944486096</v>
      </c>
      <c r="EA47" s="30">
        <f>ENERGY_PRICING!EC$19*(1+INDEX(DA_LMP_Basis!$C$23:$AF$35,MATCH(LMP_BY_NODE!EA$1,DA_LMP_Basis!$C$23:$C$35,0),MATCH(LMP_BY_NODE!$A47,DA_LMP_Basis!$C$23:$AF$23,0)))</f>
        <v>49.042927828720124</v>
      </c>
      <c r="EB47" s="30">
        <f>ENERGY_PRICING!ED$19*(1+INDEX(DA_LMP_Basis!$C$23:$AF$35,MATCH(LMP_BY_NODE!EB$1,DA_LMP_Basis!$C$23:$C$35,0),MATCH(LMP_BY_NODE!$A47,DA_LMP_Basis!$C$23:$AF$23,0)))</f>
        <v>47.409572717961794</v>
      </c>
      <c r="EC47" s="30">
        <f>ENERGY_PRICING!EE$19*(1+INDEX(DA_LMP_Basis!$C$23:$AF$35,MATCH(LMP_BY_NODE!EC$1,DA_LMP_Basis!$C$23:$C$35,0),MATCH(LMP_BY_NODE!$A47,DA_LMP_Basis!$C$23:$AF$23,0)))</f>
        <v>73.897602180801584</v>
      </c>
      <c r="ED47" s="30">
        <f>ENERGY_PRICING!EF$19*(1+INDEX(DA_LMP_Basis!$C$23:$AF$35,MATCH(LMP_BY_NODE!ED$1,DA_LMP_Basis!$C$23:$C$35,0),MATCH(LMP_BY_NODE!$A47,DA_LMP_Basis!$C$23:$AF$23,0)))</f>
        <v>113.1172998809603</v>
      </c>
      <c r="EE47" s="30">
        <f>ENERGY_PRICING!EG$19*(1+INDEX(DA_LMP_Basis!$C$23:$AF$35,MATCH(LMP_BY_NODE!EE$1,DA_LMP_Basis!$C$23:$C$35,0),MATCH(LMP_BY_NODE!$A47,DA_LMP_Basis!$C$23:$AF$23,0)))</f>
        <v>209.34102472475215</v>
      </c>
      <c r="EF47" s="30">
        <f>ENERGY_PRICING!EH$19*(1+INDEX(DA_LMP_Basis!$C$23:$AF$35,MATCH(LMP_BY_NODE!EF$1,DA_LMP_Basis!$C$23:$C$35,0),MATCH(LMP_BY_NODE!$A47,DA_LMP_Basis!$C$23:$AF$23,0)))</f>
        <v>185.32482110694994</v>
      </c>
      <c r="EG47" s="30">
        <f>ENERGY_PRICING!EI$19*(1+INDEX(DA_LMP_Basis!$C$23:$AF$35,MATCH(LMP_BY_NODE!EG$1,DA_LMP_Basis!$C$23:$C$35,0),MATCH(LMP_BY_NODE!$A47,DA_LMP_Basis!$C$23:$AF$23,0)))</f>
        <v>100.82862334430122</v>
      </c>
      <c r="EH47" s="30">
        <f>ENERGY_PRICING!EJ$19*(1+INDEX(DA_LMP_Basis!$C$23:$AF$35,MATCH(LMP_BY_NODE!EH$1,DA_LMP_Basis!$C$23:$C$35,0),MATCH(LMP_BY_NODE!$A47,DA_LMP_Basis!$C$23:$AF$23,0)))</f>
        <v>67.754164433383536</v>
      </c>
      <c r="EI47" s="30">
        <f>ENERGY_PRICING!EK$19*(1+INDEX(DA_LMP_Basis!$C$23:$AF$35,MATCH(LMP_BY_NODE!EI$1,DA_LMP_Basis!$C$23:$C$35,0),MATCH(LMP_BY_NODE!$A47,DA_LMP_Basis!$C$23:$AF$23,0)))</f>
        <v>53.001511892919922</v>
      </c>
      <c r="EJ47" s="30">
        <f>ENERGY_PRICING!EL$19*(1+INDEX(DA_LMP_Basis!$C$23:$AF$35,MATCH(LMP_BY_NODE!EJ$1,DA_LMP_Basis!$C$23:$C$35,0),MATCH(LMP_BY_NODE!$A47,DA_LMP_Basis!$C$23:$AF$23,0)))</f>
        <v>57.14998582930734</v>
      </c>
      <c r="EK47" s="30">
        <f>ENERGY_PRICING!EM$19*(1+INDEX(DA_LMP_Basis!$C$23:$AF$35,MATCH(LMP_BY_NODE!EK$1,DA_LMP_Basis!$C$23:$C$35,0),MATCH(LMP_BY_NODE!$A47,DA_LMP_Basis!$C$23:$AF$23,0)))</f>
        <v>75.109002355976997</v>
      </c>
      <c r="EL47" s="30">
        <f>ENERGY_PRICING!EN$19*(1+INDEX(DA_LMP_Basis!$C$23:$AF$35,MATCH(LMP_BY_NODE!EL$1,DA_LMP_Basis!$C$23:$C$35,0),MATCH(LMP_BY_NODE!$A47,DA_LMP_Basis!$C$23:$AF$23,0)))</f>
        <v>75.095095775347446</v>
      </c>
      <c r="EM47" s="30">
        <f>ENERGY_PRICING!EO$19*(1+INDEX(DA_LMP_Basis!$C$23:$AF$35,MATCH(LMP_BY_NODE!EM$1,DA_LMP_Basis!$C$23:$C$35,0),MATCH(LMP_BY_NODE!$A47,DA_LMP_Basis!$C$23:$AF$23,0)))</f>
        <v>50.45616136852032</v>
      </c>
      <c r="EN47" s="30">
        <f>ENERGY_PRICING!EP$19*(1+INDEX(DA_LMP_Basis!$C$23:$AF$35,MATCH(LMP_BY_NODE!EN$1,DA_LMP_Basis!$C$23:$C$35,0),MATCH(LMP_BY_NODE!$A47,DA_LMP_Basis!$C$23:$AF$23,0)))</f>
        <v>48.775739079534183</v>
      </c>
      <c r="EO47" s="30">
        <f>ENERGY_PRICING!EQ$19*(1+INDEX(DA_LMP_Basis!$C$23:$AF$35,MATCH(LMP_BY_NODE!EO$1,DA_LMP_Basis!$C$23:$C$35,0),MATCH(LMP_BY_NODE!$A47,DA_LMP_Basis!$C$23:$AF$23,0)))</f>
        <v>74.645967718858429</v>
      </c>
      <c r="EP47" s="30">
        <f>ENERGY_PRICING!ER$19*(1+INDEX(DA_LMP_Basis!$C$23:$AF$35,MATCH(LMP_BY_NODE!EP$1,DA_LMP_Basis!$C$23:$C$35,0),MATCH(LMP_BY_NODE!$A47,DA_LMP_Basis!$C$23:$AF$23,0)))</f>
        <v>114.19461263235723</v>
      </c>
      <c r="EQ47" s="30">
        <f>ENERGY_PRICING!ES$19*(1+INDEX(DA_LMP_Basis!$C$23:$AF$35,MATCH(LMP_BY_NODE!EQ$1,DA_LMP_Basis!$C$23:$C$35,0),MATCH(LMP_BY_NODE!$A47,DA_LMP_Basis!$C$23:$AF$23,0)))</f>
        <v>211.24885525822955</v>
      </c>
      <c r="ER47" s="30">
        <f>ENERGY_PRICING!ET$19*(1+INDEX(DA_LMP_Basis!$C$23:$AF$35,MATCH(LMP_BY_NODE!ER$1,DA_LMP_Basis!$C$23:$C$35,0),MATCH(LMP_BY_NODE!$A47,DA_LMP_Basis!$C$23:$AF$23,0)))</f>
        <v>187.01377984202807</v>
      </c>
      <c r="ES47" s="30">
        <f>ENERGY_PRICING!EU$19*(1+INDEX(DA_LMP_Basis!$C$23:$AF$35,MATCH(LMP_BY_NODE!ES$1,DA_LMP_Basis!$C$23:$C$35,0),MATCH(LMP_BY_NODE!$A47,DA_LMP_Basis!$C$23:$AF$23,0)))</f>
        <v>102.78834989115725</v>
      </c>
      <c r="ET47" s="30">
        <f>ENERGY_PRICING!EV$19*(1+INDEX(DA_LMP_Basis!$C$23:$AF$35,MATCH(LMP_BY_NODE!ET$1,DA_LMP_Basis!$C$23:$C$35,0),MATCH(LMP_BY_NODE!$A47,DA_LMP_Basis!$C$23:$AF$23,0)))</f>
        <v>70.741199125628441</v>
      </c>
      <c r="EU47" s="30">
        <f>ENERGY_PRICING!EW$19*(1+INDEX(DA_LMP_Basis!$C$23:$AF$35,MATCH(LMP_BY_NODE!EU$1,DA_LMP_Basis!$C$23:$C$35,0),MATCH(LMP_BY_NODE!$A47,DA_LMP_Basis!$C$23:$AF$23,0)))</f>
        <v>55.338155789122673</v>
      </c>
      <c r="EV47" s="30">
        <f>ENERGY_PRICING!EX$19*(1+INDEX(DA_LMP_Basis!$C$23:$AF$35,MATCH(LMP_BY_NODE!EV$1,DA_LMP_Basis!$C$23:$C$35,0),MATCH(LMP_BY_NODE!$A47,DA_LMP_Basis!$C$23:$AF$23,0)))</f>
        <v>59.66952085362734</v>
      </c>
      <c r="EW47" s="30">
        <f>ENERGY_PRICING!EY$19*(1+INDEX(DA_LMP_Basis!$C$23:$AF$35,MATCH(LMP_BY_NODE!EW$1,DA_LMP_Basis!$C$23:$C$35,0),MATCH(LMP_BY_NODE!$A47,DA_LMP_Basis!$C$23:$AF$23,0)))</f>
        <v>78.420285103147393</v>
      </c>
      <c r="EX47" s="30">
        <f>ENERGY_PRICING!EZ$19*(1+INDEX(DA_LMP_Basis!$C$23:$AF$35,MATCH(LMP_BY_NODE!EX$1,DA_LMP_Basis!$C$23:$C$35,0),MATCH(LMP_BY_NODE!$A47,DA_LMP_Basis!$C$23:$AF$23,0)))</f>
        <v>78.405765431955231</v>
      </c>
      <c r="EY47" s="30">
        <f>ENERGY_PRICING!FA$19*(1+INDEX(DA_LMP_Basis!$C$23:$AF$35,MATCH(LMP_BY_NODE!EY$1,DA_LMP_Basis!$C$23:$C$35,0),MATCH(LMP_BY_NODE!$A47,DA_LMP_Basis!$C$23:$AF$23,0)))</f>
        <v>52.680590017381626</v>
      </c>
      <c r="EZ47" s="30">
        <f>ENERGY_PRICING!FB$19*(1+INDEX(DA_LMP_Basis!$C$23:$AF$35,MATCH(LMP_BY_NODE!EZ$1,DA_LMP_Basis!$C$23:$C$35,0),MATCH(LMP_BY_NODE!$A47,DA_LMP_Basis!$C$23:$AF$23,0)))</f>
        <v>50.926084021263975</v>
      </c>
      <c r="FA47" s="30">
        <f>ENERGY_PRICING!FC$19*(1+INDEX(DA_LMP_Basis!$C$23:$AF$35,MATCH(LMP_BY_NODE!FA$1,DA_LMP_Basis!$C$23:$C$35,0),MATCH(LMP_BY_NODE!$A47,DA_LMP_Basis!$C$23:$AF$23,0)))</f>
        <v>75.823894576516736</v>
      </c>
      <c r="FB47" s="30">
        <f>ENERGY_PRICING!FD$19*(1+INDEX(DA_LMP_Basis!$C$23:$AF$35,MATCH(LMP_BY_NODE!FB$1,DA_LMP_Basis!$C$23:$C$35,0),MATCH(LMP_BY_NODE!$A47,DA_LMP_Basis!$C$23:$AF$23,0)))</f>
        <v>115.89030218436842</v>
      </c>
      <c r="FC47" s="30">
        <f>ENERGY_PRICING!FE$19*(1+INDEX(DA_LMP_Basis!$C$23:$AF$35,MATCH(LMP_BY_NODE!FC$1,DA_LMP_Basis!$C$23:$C$35,0),MATCH(LMP_BY_NODE!$A47,DA_LMP_Basis!$C$23:$AF$23,0)))</f>
        <v>212.63468409690083</v>
      </c>
      <c r="FD47" s="30">
        <f>ENERGY_PRICING!FF$19*(1+INDEX(DA_LMP_Basis!$C$23:$AF$35,MATCH(LMP_BY_NODE!FD$1,DA_LMP_Basis!$C$23:$C$35,0),MATCH(LMP_BY_NODE!$A47,DA_LMP_Basis!$C$23:$AF$23,0)))</f>
        <v>188.24062241600174</v>
      </c>
      <c r="FE47" s="30">
        <f>ENERGY_PRICING!FG$19*(1+INDEX(DA_LMP_Basis!$C$23:$AF$35,MATCH(LMP_BY_NODE!FE$1,DA_LMP_Basis!$C$23:$C$35,0),MATCH(LMP_BY_NODE!$A47,DA_LMP_Basis!$C$23:$AF$23,0)))</f>
        <v>104.21187547002117</v>
      </c>
      <c r="FF47" s="30">
        <f>ENERGY_PRICING!FH$19*(1+INDEX(DA_LMP_Basis!$C$23:$AF$35,MATCH(LMP_BY_NODE!FF$1,DA_LMP_Basis!$C$23:$C$35,0),MATCH(LMP_BY_NODE!$A47,DA_LMP_Basis!$C$23:$AF$23,0)))</f>
        <v>72.910950969928464</v>
      </c>
      <c r="FG47" s="30">
        <f>ENERGY_PRICING!FI$19*(1+INDEX(DA_LMP_Basis!$C$23:$AF$35,MATCH(LMP_BY_NODE!FG$1,DA_LMP_Basis!$C$23:$C$35,0),MATCH(LMP_BY_NODE!$A47,DA_LMP_Basis!$C$23:$AF$23,0)))</f>
        <v>57.035470325315082</v>
      </c>
      <c r="FH47" s="30">
        <f>ENERGY_PRICING!FJ$19*(1+INDEX(DA_LMP_Basis!$C$23:$AF$35,MATCH(LMP_BY_NODE!FH$1,DA_LMP_Basis!$C$23:$C$35,0),MATCH(LMP_BY_NODE!$A47,DA_LMP_Basis!$C$23:$AF$23,0)))</f>
        <v>61.499685658873787</v>
      </c>
      <c r="FI47" s="30">
        <f>ENERGY_PRICING!FK$19*(1+INDEX(DA_LMP_Basis!$C$23:$AF$35,MATCH(LMP_BY_NODE!FI$1,DA_LMP_Basis!$C$23:$C$35,0),MATCH(LMP_BY_NODE!$A47,DA_LMP_Basis!$C$23:$AF$23,0)))</f>
        <v>80.82556746104062</v>
      </c>
      <c r="FJ47" s="30">
        <f>ENERGY_PRICING!FL$19*(1+INDEX(DA_LMP_Basis!$C$23:$AF$35,MATCH(LMP_BY_NODE!FJ$1,DA_LMP_Basis!$C$23:$C$35,0),MATCH(LMP_BY_NODE!$A47,DA_LMP_Basis!$C$23:$AF$23,0)))</f>
        <v>80.81060244705337</v>
      </c>
      <c r="FK47" s="30">
        <f>ENERGY_PRICING!FM$19*(1+INDEX(DA_LMP_Basis!$C$23:$AF$35,MATCH(LMP_BY_NODE!FK$1,DA_LMP_Basis!$C$23:$C$35,0),MATCH(LMP_BY_NODE!$A47,DA_LMP_Basis!$C$23:$AF$23,0)))</f>
        <v>54.296392530794442</v>
      </c>
      <c r="FL47" s="30">
        <f>ENERGY_PRICING!FN$19*(1+INDEX(DA_LMP_Basis!$C$23:$AF$35,MATCH(LMP_BY_NODE!FL$1,DA_LMP_Basis!$C$23:$C$35,0),MATCH(LMP_BY_NODE!$A47,DA_LMP_Basis!$C$23:$AF$23,0)))</f>
        <v>52.488072877741864</v>
      </c>
      <c r="FM47" s="30">
        <f>ENERGY_PRICING!FO$19*(1+INDEX(DA_LMP_Basis!$C$23:$AF$35,MATCH(LMP_BY_NODE!FM$1,DA_LMP_Basis!$C$23:$C$35,0),MATCH(LMP_BY_NODE!$A47,DA_LMP_Basis!$C$23:$AF$23,0)))</f>
        <v>76.679528753946997</v>
      </c>
      <c r="FN47" s="30">
        <f>ENERGY_PRICING!FP$19*(1+INDEX(DA_LMP_Basis!$C$23:$AF$35,MATCH(LMP_BY_NODE!FN$1,DA_LMP_Basis!$C$23:$C$35,0),MATCH(LMP_BY_NODE!$A47,DA_LMP_Basis!$C$23:$AF$23,0)))</f>
        <v>117.1220339558101</v>
      </c>
      <c r="FO47" s="30">
        <f>ENERGY_PRICING!FQ$19*(1+INDEX(DA_LMP_Basis!$C$23:$AF$35,MATCH(LMP_BY_NODE!FO$1,DA_LMP_Basis!$C$23:$C$35,0),MATCH(LMP_BY_NODE!$A47,DA_LMP_Basis!$C$23:$AF$23,0)))</f>
        <v>212.90933511932246</v>
      </c>
      <c r="FP47" s="30">
        <f>ENERGY_PRICING!FR$19*(1+INDEX(DA_LMP_Basis!$C$23:$AF$35,MATCH(LMP_BY_NODE!FP$1,DA_LMP_Basis!$C$23:$C$35,0),MATCH(LMP_BY_NODE!$A47,DA_LMP_Basis!$C$23:$AF$23,0)))</f>
        <v>188.4837646842889</v>
      </c>
      <c r="FQ47" s="30">
        <f>ENERGY_PRICING!FS$19*(1+INDEX(DA_LMP_Basis!$C$23:$AF$35,MATCH(LMP_BY_NODE!FQ$1,DA_LMP_Basis!$C$23:$C$35,0),MATCH(LMP_BY_NODE!$A47,DA_LMP_Basis!$C$23:$AF$23,0)))</f>
        <v>104.49399743542438</v>
      </c>
      <c r="FR47" s="30">
        <f>ENERGY_PRICING!FT$19*(1+INDEX(DA_LMP_Basis!$C$23:$AF$35,MATCH(LMP_BY_NODE!FR$1,DA_LMP_Basis!$C$23:$C$35,0),MATCH(LMP_BY_NODE!$A47,DA_LMP_Basis!$C$23:$AF$23,0)))</f>
        <v>73.340964075305678</v>
      </c>
      <c r="FS47" s="30">
        <f>ENERGY_PRICING!FU$19*(1+INDEX(DA_LMP_Basis!$C$23:$AF$35,MATCH(LMP_BY_NODE!FS$1,DA_LMP_Basis!$C$23:$C$35,0),MATCH(LMP_BY_NODE!$A47,DA_LMP_Basis!$C$23:$AF$23,0)))</f>
        <v>57.371853260731108</v>
      </c>
      <c r="FT47" s="30">
        <f>ENERGY_PRICING!FV$19*(1+INDEX(DA_LMP_Basis!$C$23:$AF$35,MATCH(LMP_BY_NODE!FT$1,DA_LMP_Basis!$C$23:$C$35,0),MATCH(LMP_BY_NODE!$A47,DA_LMP_Basis!$C$23:$AF$23,0)))</f>
        <v>61.862397576056196</v>
      </c>
      <c r="FU47" s="30">
        <f>ENERGY_PRICING!FW$19*(1+INDEX(DA_LMP_Basis!$C$23:$AF$35,MATCH(LMP_BY_NODE!FU$1,DA_LMP_Basis!$C$23:$C$35,0),MATCH(LMP_BY_NODE!$A47,DA_LMP_Basis!$C$23:$AF$23,0)))</f>
        <v>81.302259272016087</v>
      </c>
      <c r="FV47" s="30">
        <f>ENERGY_PRICING!FX$19*(1+INDEX(DA_LMP_Basis!$C$23:$AF$35,MATCH(LMP_BY_NODE!FV$1,DA_LMP_Basis!$C$23:$C$35,0),MATCH(LMP_BY_NODE!$A47,DA_LMP_Basis!$C$23:$AF$23,0)))</f>
        <v>81.287205997595365</v>
      </c>
      <c r="FW47" s="30">
        <f>ENERGY_PRICING!FY$19*(1+INDEX(DA_LMP_Basis!$C$23:$AF$35,MATCH(LMP_BY_NODE!FW$1,DA_LMP_Basis!$C$23:$C$35,0),MATCH(LMP_BY_NODE!$A47,DA_LMP_Basis!$C$23:$AF$23,0)))</f>
        <v>54.616620974565208</v>
      </c>
      <c r="FX47" s="30">
        <f>ENERGY_PRICING!FZ$19*(1+INDEX(DA_LMP_Basis!$C$23:$AF$35,MATCH(LMP_BY_NODE!FX$1,DA_LMP_Basis!$C$23:$C$35,0),MATCH(LMP_BY_NODE!$A47,DA_LMP_Basis!$C$23:$AF$23,0)))</f>
        <v>52.797636241175873</v>
      </c>
      <c r="FY47" s="30">
        <f>ENERGY_PRICING!GA$19*(1+INDEX(DA_LMP_Basis!$C$23:$AF$35,MATCH(LMP_BY_NODE!FY$1,DA_LMP_Basis!$C$23:$C$35,0),MATCH(LMP_BY_NODE!$A47,DA_LMP_Basis!$C$23:$AF$23,0)))</f>
        <v>76.849102943119931</v>
      </c>
      <c r="FZ47" s="30">
        <f>ENERGY_PRICING!GB$19*(1+INDEX(DA_LMP_Basis!$C$23:$AF$35,MATCH(LMP_BY_NODE!FZ$1,DA_LMP_Basis!$C$23:$C$35,0),MATCH(LMP_BY_NODE!$A47,DA_LMP_Basis!$C$23:$AF$23,0)))</f>
        <v>117.3661451915815</v>
      </c>
      <c r="GA47" s="30">
        <f>ENERGY_PRICING!GC$19*(1+INDEX(DA_LMP_Basis!$C$23:$AF$35,MATCH(LMP_BY_NODE!GA$1,DA_LMP_Basis!$C$23:$C$35,0),MATCH(LMP_BY_NODE!$A47,DA_LMP_Basis!$C$23:$AF$23,0)))</f>
        <v>213.76126573893961</v>
      </c>
      <c r="GB47" s="30">
        <f>ENERGY_PRICING!GD$19*(1+INDEX(DA_LMP_Basis!$C$23:$AF$35,MATCH(LMP_BY_NODE!GB$1,DA_LMP_Basis!$C$23:$C$35,0),MATCH(LMP_BY_NODE!$A47,DA_LMP_Basis!$C$23:$AF$23,0)))</f>
        <v>189.23795937634068</v>
      </c>
      <c r="GC47" s="30">
        <f>ENERGY_PRICING!GE$19*(1+INDEX(DA_LMP_Basis!$C$23:$AF$35,MATCH(LMP_BY_NODE!GC$1,DA_LMP_Basis!$C$23:$C$35,0),MATCH(LMP_BY_NODE!$A47,DA_LMP_Basis!$C$23:$AF$23,0)))</f>
        <v>105.3691019177392</v>
      </c>
      <c r="GD47" s="30">
        <f>ENERGY_PRICING!GF$19*(1+INDEX(DA_LMP_Basis!$C$23:$AF$35,MATCH(LMP_BY_NODE!GD$1,DA_LMP_Basis!$C$23:$C$35,0),MATCH(LMP_BY_NODE!$A47,DA_LMP_Basis!$C$23:$AF$23,0)))</f>
        <v>74.674807030184752</v>
      </c>
      <c r="GE47" s="30">
        <f>ENERGY_PRICING!GG$19*(1+INDEX(DA_LMP_Basis!$C$23:$AF$35,MATCH(LMP_BY_NODE!GE$1,DA_LMP_Basis!$C$23:$C$35,0),MATCH(LMP_BY_NODE!$A47,DA_LMP_Basis!$C$23:$AF$23,0)))</f>
        <v>58.415267991434774</v>
      </c>
      <c r="GF47" s="30">
        <f>ENERGY_PRICING!GH$19*(1+INDEX(DA_LMP_Basis!$C$23:$AF$35,MATCH(LMP_BY_NODE!GF$1,DA_LMP_Basis!$C$23:$C$35,0),MATCH(LMP_BY_NODE!$A47,DA_LMP_Basis!$C$23:$AF$23,0)))</f>
        <v>62.987481275447252</v>
      </c>
      <c r="GG47" s="30">
        <f>ENERGY_PRICING!GI$19*(1+INDEX(DA_LMP_Basis!$C$23:$AF$35,MATCH(LMP_BY_NODE!GG$1,DA_LMP_Basis!$C$23:$C$35,0),MATCH(LMP_BY_NODE!$A47,DA_LMP_Basis!$C$23:$AF$23,0)))</f>
        <v>82.780893308437825</v>
      </c>
      <c r="GH47" s="30">
        <f>ENERGY_PRICING!GJ$19*(1+INDEX(DA_LMP_Basis!$C$23:$AF$35,MATCH(LMP_BY_NODE!GH$1,DA_LMP_Basis!$C$23:$C$35,0),MATCH(LMP_BY_NODE!$A47,DA_LMP_Basis!$C$23:$AF$23,0)))</f>
        <v>82.765566261995062</v>
      </c>
      <c r="GI47" s="30">
        <f>ENERGY_PRICING!GK$19*(1+INDEX(DA_LMP_Basis!$C$23:$AF$35,MATCH(LMP_BY_NODE!GI$1,DA_LMP_Basis!$C$23:$C$35,0),MATCH(LMP_BY_NODE!$A47,DA_LMP_Basis!$C$23:$AF$23,0)))</f>
        <v>55.6099266397515</v>
      </c>
      <c r="GJ47" s="30">
        <f>ENERGY_PRICING!GL$19*(1+INDEX(DA_LMP_Basis!$C$23:$AF$35,MATCH(LMP_BY_NODE!GJ$1,DA_LMP_Basis!$C$23:$C$35,0),MATCH(LMP_BY_NODE!$A47,DA_LMP_Basis!$C$23:$AF$23,0)))</f>
        <v>53.757860258169309</v>
      </c>
      <c r="GK47" s="30">
        <f>ENERGY_PRICING!GM$19*(1+INDEX(DA_LMP_Basis!$C$23:$AF$35,MATCH(LMP_BY_NODE!GK$1,DA_LMP_Basis!$C$23:$C$35,0),MATCH(LMP_BY_NODE!$A47,DA_LMP_Basis!$C$23:$AF$23,0)))</f>
        <v>77.375099324926111</v>
      </c>
      <c r="GL47" s="30">
        <f>ENERGY_PRICING!GN$19*(1+INDEX(DA_LMP_Basis!$C$23:$AF$35,MATCH(LMP_BY_NODE!GL$1,DA_LMP_Basis!$C$23:$C$35,0),MATCH(LMP_BY_NODE!$A47,DA_LMP_Basis!$C$23:$AF$23,0)))</f>
        <v>118.12334549075591</v>
      </c>
      <c r="GM47" s="30">
        <f>ENERGY_PRICING!GO$19*(1+INDEX(DA_LMP_Basis!$C$23:$AF$35,MATCH(LMP_BY_NODE!GM$1,DA_LMP_Basis!$C$23:$C$35,0),MATCH(LMP_BY_NODE!$A47,DA_LMP_Basis!$C$23:$AF$23,0)))</f>
        <v>214.95982286880326</v>
      </c>
      <c r="GN47" s="30">
        <f>ENERGY_PRICING!GP$19*(1+INDEX(DA_LMP_Basis!$C$23:$AF$35,MATCH(LMP_BY_NODE!GN$1,DA_LMP_Basis!$C$23:$C$35,0),MATCH(LMP_BY_NODE!$A47,DA_LMP_Basis!$C$23:$AF$23,0)))</f>
        <v>190.29901458981587</v>
      </c>
      <c r="GO47" s="30">
        <f>ENERGY_PRICING!GQ$19*(1+INDEX(DA_LMP_Basis!$C$23:$AF$35,MATCH(LMP_BY_NODE!GO$1,DA_LMP_Basis!$C$23:$C$35,0),MATCH(LMP_BY_NODE!$A47,DA_LMP_Basis!$C$23:$AF$23,0)))</f>
        <v>106.60026170059272</v>
      </c>
      <c r="GP47" s="30">
        <f>ENERGY_PRICING!GR$19*(1+INDEX(DA_LMP_Basis!$C$23:$AF$35,MATCH(LMP_BY_NODE!GP$1,DA_LMP_Basis!$C$23:$C$35,0),MATCH(LMP_BY_NODE!$A47,DA_LMP_Basis!$C$23:$AF$23,0)))</f>
        <v>76.551353015123325</v>
      </c>
      <c r="GQ47" s="30">
        <f>ENERGY_PRICING!GS$19*(1+INDEX(DA_LMP_Basis!$C$23:$AF$35,MATCH(LMP_BY_NODE!GQ$1,DA_LMP_Basis!$C$23:$C$35,0),MATCH(LMP_BY_NODE!$A47,DA_LMP_Basis!$C$23:$AF$23,0)))</f>
        <v>59.88321870959502</v>
      </c>
      <c r="GR47" s="30">
        <f>ENERGY_PRICING!GT$19*(1+INDEX(DA_LMP_Basis!$C$23:$AF$35,MATCH(LMP_BY_NODE!GR$1,DA_LMP_Basis!$C$23:$C$35,0),MATCH(LMP_BY_NODE!$A47,DA_LMP_Basis!$C$23:$AF$23,0)))</f>
        <v>64.570329759288072</v>
      </c>
      <c r="GS47" s="30">
        <f>ENERGY_PRICING!GU$19*(1+INDEX(DA_LMP_Basis!$C$23:$AF$35,MATCH(LMP_BY_NODE!GS$1,DA_LMP_Basis!$C$23:$C$35,0),MATCH(LMP_BY_NODE!$A47,DA_LMP_Basis!$C$23:$AF$23,0)))</f>
        <v>84.861141777038284</v>
      </c>
      <c r="GT47" s="30">
        <f>ENERGY_PRICING!GV$19*(1+INDEX(DA_LMP_Basis!$C$23:$AF$35,MATCH(LMP_BY_NODE!GT$1,DA_LMP_Basis!$C$23:$C$35,0),MATCH(LMP_BY_NODE!$A47,DA_LMP_Basis!$C$23:$AF$23,0)))</f>
        <v>84.845429568469129</v>
      </c>
      <c r="GU47" s="30">
        <f>ENERGY_PRICING!GW$19*(1+INDEX(DA_LMP_Basis!$C$23:$AF$35,MATCH(LMP_BY_NODE!GU$1,DA_LMP_Basis!$C$23:$C$35,0),MATCH(LMP_BY_NODE!$A47,DA_LMP_Basis!$C$23:$AF$23,0)))</f>
        <v>57.007380328736204</v>
      </c>
      <c r="GV47" s="30">
        <f>ENERGY_PRICING!GX$19*(1+INDEX(DA_LMP_Basis!$C$23:$AF$35,MATCH(LMP_BY_NODE!GV$1,DA_LMP_Basis!$C$23:$C$35,0),MATCH(LMP_BY_NODE!$A47,DA_LMP_Basis!$C$23:$AF$23,0)))</f>
        <v>55.108772310551025</v>
      </c>
      <c r="GW47" s="30">
        <f>ENERGY_PRICING!GY$19*(1+INDEX(DA_LMP_Basis!$C$23:$AF$35,MATCH(LMP_BY_NODE!GW$1,DA_LMP_Basis!$C$23:$C$35,0),MATCH(LMP_BY_NODE!$A47,DA_LMP_Basis!$C$23:$AF$23,0)))</f>
        <v>78.115108780132246</v>
      </c>
      <c r="GX47" s="30">
        <f>ENERGY_PRICING!GZ$19*(1+INDEX(DA_LMP_Basis!$C$23:$AF$35,MATCH(LMP_BY_NODE!GX$1,DA_LMP_Basis!$C$23:$C$35,0),MATCH(LMP_BY_NODE!$A47,DA_LMP_Basis!$C$23:$AF$23,0)))</f>
        <v>119.18862920801246</v>
      </c>
      <c r="GY47" s="30">
        <f>ENERGY_PRICING!HA$19*(1+INDEX(DA_LMP_Basis!$C$23:$AF$35,MATCH(LMP_BY_NODE!GY$1,DA_LMP_Basis!$C$23:$C$35,0),MATCH(LMP_BY_NODE!$A47,DA_LMP_Basis!$C$23:$AF$23,0)))</f>
        <v>216.6224354118132</v>
      </c>
      <c r="GZ47" s="30">
        <f>ENERGY_PRICING!HB$19*(1+INDEX(DA_LMP_Basis!$C$23:$AF$35,MATCH(LMP_BY_NODE!GZ$1,DA_LMP_Basis!$C$23:$C$35,0),MATCH(LMP_BY_NODE!$A47,DA_LMP_Basis!$C$23:$AF$23,0)))</f>
        <v>191.77088744659878</v>
      </c>
      <c r="HA47" s="30">
        <f>ENERGY_PRICING!HC$19*(1+INDEX(DA_LMP_Basis!$C$23:$AF$35,MATCH(LMP_BY_NODE!HA$1,DA_LMP_Basis!$C$23:$C$35,0),MATCH(LMP_BY_NODE!$A47,DA_LMP_Basis!$C$23:$AF$23,0)))</f>
        <v>108.30809993910415</v>
      </c>
      <c r="HB47" s="30">
        <f>ENERGY_PRICING!HD$19*(1+INDEX(DA_LMP_Basis!$C$23:$AF$35,MATCH(LMP_BY_NODE!HB$1,DA_LMP_Basis!$C$23:$C$35,0),MATCH(LMP_BY_NODE!$A47,DA_LMP_Basis!$C$23:$AF$23,0)))</f>
        <v>79.154457042754217</v>
      </c>
      <c r="HC47" s="30">
        <f>ENERGY_PRICING!HE$19*(1+INDEX(DA_LMP_Basis!$C$23:$AF$35,MATCH(LMP_BY_NODE!HC$1,DA_LMP_Basis!$C$23:$C$35,0),MATCH(LMP_BY_NODE!$A47,DA_LMP_Basis!$C$23:$AF$23,0)))</f>
        <v>61.919528215184719</v>
      </c>
      <c r="HD47" s="30">
        <f>ENERGY_PRICING!HF$19*(1+INDEX(DA_LMP_Basis!$C$23:$AF$35,MATCH(LMP_BY_NODE!HD$1,DA_LMP_Basis!$C$23:$C$35,0),MATCH(LMP_BY_NODE!$A47,DA_LMP_Basis!$C$23:$AF$23,0)))</f>
        <v>66.766022961845195</v>
      </c>
      <c r="HE47" s="30">
        <f>ENERGY_PRICING!HG$19*(1+INDEX(DA_LMP_Basis!$C$23:$AF$35,MATCH(LMP_BY_NODE!HE$1,DA_LMP_Basis!$C$23:$C$35,0),MATCH(LMP_BY_NODE!$A47,DA_LMP_Basis!$C$23:$AF$23,0)))</f>
        <v>87.746817486852635</v>
      </c>
      <c r="HF47" s="30">
        <f>ENERGY_PRICING!HH$19*(1+INDEX(DA_LMP_Basis!$C$23:$AF$35,MATCH(LMP_BY_NODE!HF$1,DA_LMP_Basis!$C$23:$C$35,0),MATCH(LMP_BY_NODE!$A47,DA_LMP_Basis!$C$23:$AF$23,0)))</f>
        <v>87.73057098970726</v>
      </c>
      <c r="HG47" s="30">
        <f>ENERGY_PRICING!HI$19*(1+INDEX(DA_LMP_Basis!$C$23:$AF$35,MATCH(LMP_BY_NODE!HG$1,DA_LMP_Basis!$C$23:$C$35,0),MATCH(LMP_BY_NODE!$A47,DA_LMP_Basis!$C$23:$AF$23,0)))</f>
        <v>58.945897879289525</v>
      </c>
      <c r="HH47" s="30">
        <f>ENERGY_PRICING!HJ$19*(1+INDEX(DA_LMP_Basis!$C$23:$AF$35,MATCH(LMP_BY_NODE!HH$1,DA_LMP_Basis!$C$23:$C$35,0),MATCH(LMP_BY_NODE!$A47,DA_LMP_Basis!$C$23:$AF$23,0)))</f>
        <v>56.982728308834282</v>
      </c>
      <c r="HI47" s="30">
        <f>ENERGY_PRICING!HK$19*(1+INDEX(DA_LMP_Basis!$C$23:$AF$35,MATCH(LMP_BY_NODE!HI$1,DA_LMP_Basis!$C$23:$C$35,0),MATCH(LMP_BY_NODE!$A47,DA_LMP_Basis!$C$23:$AF$23,0)))</f>
        <v>79.141633900642475</v>
      </c>
      <c r="HJ47" s="30">
        <f>ENERGY_PRICING!HL$19*(1+INDEX(DA_LMP_Basis!$C$23:$AF$35,MATCH(LMP_BY_NODE!HJ$1,DA_LMP_Basis!$C$23:$C$35,0),MATCH(LMP_BY_NODE!$A47,DA_LMP_Basis!$C$23:$AF$23,0)))</f>
        <v>120.66636775383914</v>
      </c>
      <c r="HK47" s="30">
        <f>ENERGY_PRICING!HM$19*(1+INDEX(DA_LMP_Basis!$C$23:$AF$35,MATCH(LMP_BY_NODE!HK$1,DA_LMP_Basis!$C$23:$C$35,0),MATCH(LMP_BY_NODE!$A47,DA_LMP_Basis!$C$23:$AF$23,0)))</f>
        <v>218.19044178068458</v>
      </c>
      <c r="HL47" s="30">
        <f>ENERGY_PRICING!HN$19*(1+INDEX(DA_LMP_Basis!$C$23:$AF$35,MATCH(LMP_BY_NODE!HL$1,DA_LMP_Basis!$C$23:$C$35,0),MATCH(LMP_BY_NODE!$A47,DA_LMP_Basis!$C$23:$AF$23,0)))</f>
        <v>193.15900762126461</v>
      </c>
      <c r="HM47" s="30">
        <f>ENERGY_PRICING!HO$19*(1+INDEX(DA_LMP_Basis!$C$23:$AF$35,MATCH(LMP_BY_NODE!HM$1,DA_LMP_Basis!$C$23:$C$35,0),MATCH(LMP_BY_NODE!$A47,DA_LMP_Basis!$C$23:$AF$23,0)))</f>
        <v>109.9187585656414</v>
      </c>
      <c r="HN47" s="30">
        <f>ENERGY_PRICING!HP$19*(1+INDEX(DA_LMP_Basis!$C$23:$AF$35,MATCH(LMP_BY_NODE!HN$1,DA_LMP_Basis!$C$23:$C$35,0),MATCH(LMP_BY_NODE!$A47,DA_LMP_Basis!$C$23:$AF$23,0)))</f>
        <v>81.60943893936053</v>
      </c>
      <c r="HO47" s="30">
        <f>ENERGY_PRICING!HQ$19*(1+INDEX(DA_LMP_Basis!$C$23:$AF$35,MATCH(LMP_BY_NODE!HO$1,DA_LMP_Basis!$C$23:$C$35,0),MATCH(LMP_BY_NODE!$A47,DA_LMP_Basis!$C$23:$AF$23,0)))</f>
        <v>63.839967398193401</v>
      </c>
      <c r="HP47" s="30">
        <f>ENERGY_PRICING!HR$19*(1+INDEX(DA_LMP_Basis!$C$23:$AF$35,MATCH(LMP_BY_NODE!HP$1,DA_LMP_Basis!$C$23:$C$35,0),MATCH(LMP_BY_NODE!$A47,DA_LMP_Basis!$C$23:$AF$23,0)))</f>
        <v>68.836776571982369</v>
      </c>
      <c r="HQ47" s="30">
        <f>ENERGY_PRICING!HS$19*(1+INDEX(DA_LMP_Basis!$C$23:$AF$35,MATCH(LMP_BY_NODE!HQ$1,DA_LMP_Basis!$C$23:$C$35,0),MATCH(LMP_BY_NODE!$A47,DA_LMP_Basis!$C$23:$AF$23,0)))</f>
        <v>90.468292138604568</v>
      </c>
      <c r="HR47" s="30">
        <f>ENERGY_PRICING!HT$19*(1+INDEX(DA_LMP_Basis!$C$23:$AF$35,MATCH(LMP_BY_NODE!HR$1,DA_LMP_Basis!$C$23:$C$35,0),MATCH(LMP_BY_NODE!$A47,DA_LMP_Basis!$C$23:$AF$23,0)))</f>
        <v>90.451541755034285</v>
      </c>
      <c r="HS47" s="30">
        <f>ENERGY_PRICING!HU$19*(1+INDEX(DA_LMP_Basis!$C$23:$AF$35,MATCH(LMP_BY_NODE!HS$1,DA_LMP_Basis!$C$23:$C$35,0),MATCH(LMP_BY_NODE!$A47,DA_LMP_Basis!$C$23:$AF$23,0)))</f>
        <v>60.774109676569594</v>
      </c>
      <c r="HT47" s="30">
        <f>ENERGY_PRICING!HV$19*(1+INDEX(DA_LMP_Basis!$C$23:$AF$35,MATCH(LMP_BY_NODE!HT$1,DA_LMP_Basis!$C$23:$C$35,0),MATCH(LMP_BY_NODE!$A47,DA_LMP_Basis!$C$23:$AF$23,0)))</f>
        <v>58.750052242872066</v>
      </c>
      <c r="HU47" s="30">
        <f>ENERGY_PRICING!HW$19*(1+INDEX(DA_LMP_Basis!$C$23:$AF$35,MATCH(LMP_BY_NODE!HU$1,DA_LMP_Basis!$C$23:$C$35,0),MATCH(LMP_BY_NODE!$A47,DA_LMP_Basis!$C$23:$AF$23,0)))</f>
        <v>80.109747568215624</v>
      </c>
      <c r="HV47" s="30">
        <f>ENERGY_PRICING!HX$19*(1+INDEX(DA_LMP_Basis!$C$23:$AF$35,MATCH(LMP_BY_NODE!HV$1,DA_LMP_Basis!$C$23:$C$35,0),MATCH(LMP_BY_NODE!$A47,DA_LMP_Basis!$C$23:$AF$23,0)))</f>
        <v>122.06001984742205</v>
      </c>
      <c r="HW47" s="30">
        <f>ENERGY_PRICING!HY$19*(1+INDEX(DA_LMP_Basis!$C$23:$AF$35,MATCH(LMP_BY_NODE!HW$1,DA_LMP_Basis!$C$23:$C$35,0),MATCH(LMP_BY_NODE!$A47,DA_LMP_Basis!$C$23:$AF$23,0)))</f>
        <v>219.79080224821169</v>
      </c>
      <c r="HX47" s="30">
        <f>ENERGY_PRICING!HZ$19*(1+INDEX(DA_LMP_Basis!$C$23:$AF$35,MATCH(LMP_BY_NODE!HX$1,DA_LMP_Basis!$C$23:$C$35,0),MATCH(LMP_BY_NODE!$A47,DA_LMP_Basis!$C$23:$AF$23,0)))</f>
        <v>194.57577013946218</v>
      </c>
      <c r="HY47" s="30">
        <f>ENERGY_PRICING!IA$19*(1+INDEX(DA_LMP_Basis!$C$23:$AF$35,MATCH(LMP_BY_NODE!HY$1,DA_LMP_Basis!$C$23:$C$35,0),MATCH(LMP_BY_NODE!$A47,DA_LMP_Basis!$C$23:$AF$23,0)))</f>
        <v>111.56265137358135</v>
      </c>
      <c r="HZ47" s="30">
        <f>ENERGY_PRICING!IB$19*(1+INDEX(DA_LMP_Basis!$C$23:$AF$35,MATCH(LMP_BY_NODE!HZ$1,DA_LMP_Basis!$C$23:$C$35,0),MATCH(LMP_BY_NODE!$A47,DA_LMP_Basis!$C$23:$AF$23,0)))</f>
        <v>84.115076705775579</v>
      </c>
      <c r="IA47" s="30">
        <f>ENERGY_PRICING!IC$19*(1+INDEX(DA_LMP_Basis!$C$23:$AF$35,MATCH(LMP_BY_NODE!IA$1,DA_LMP_Basis!$C$23:$C$35,0),MATCH(LMP_BY_NODE!$A47,DA_LMP_Basis!$C$23:$AF$23,0)))</f>
        <v>65.800032746007844</v>
      </c>
      <c r="IB47" s="30">
        <f>ENERGY_PRICING!ID$19*(1+INDEX(DA_LMP_Basis!$C$23:$AF$35,MATCH(LMP_BY_NODE!IB$1,DA_LMP_Basis!$C$23:$C$35,0),MATCH(LMP_BY_NODE!$A47,DA_LMP_Basis!$C$23:$AF$23,0)))</f>
        <v>70.950257920937545</v>
      </c>
      <c r="IC47" s="30">
        <f>ENERGY_PRICING!IE$19*(1+INDEX(DA_LMP_Basis!$C$23:$AF$35,MATCH(LMP_BY_NODE!IC$1,DA_LMP_Basis!$C$23:$C$35,0),MATCH(LMP_BY_NODE!$A47,DA_LMP_Basis!$C$23:$AF$23,0)))</f>
        <v>93.24592144707205</v>
      </c>
      <c r="ID47" s="30">
        <f>ENERGY_PRICING!IF$19*(1+INDEX(DA_LMP_Basis!$C$23:$AF$35,MATCH(LMP_BY_NODE!ID$1,DA_LMP_Basis!$C$23:$C$35,0),MATCH(LMP_BY_NODE!$A47,DA_LMP_Basis!$C$23:$AF$23,0)))</f>
        <v>93.228656779930887</v>
      </c>
      <c r="IE47" s="30">
        <f>ENERGY_PRICING!IG$19*(1+INDEX(DA_LMP_Basis!$C$23:$AF$35,MATCH(LMP_BY_NODE!IE$1,DA_LMP_Basis!$C$23:$C$35,0),MATCH(LMP_BY_NODE!$A47,DA_LMP_Basis!$C$23:$AF$23,0)))</f>
        <v>62.640044627292781</v>
      </c>
      <c r="IF47" s="30">
        <f>ENERGY_PRICING!IH$19*(1+INDEX(DA_LMP_Basis!$C$23:$AF$35,MATCH(LMP_BY_NODE!IF$1,DA_LMP_Basis!$C$23:$C$35,0),MATCH(LMP_BY_NODE!$A47,DA_LMP_Basis!$C$23:$AF$23,0)))</f>
        <v>60.553842975804045</v>
      </c>
      <c r="IG47" s="30">
        <f>ENERGY_PRICING!II$19*(1+INDEX(DA_LMP_Basis!$C$23:$AF$35,MATCH(LMP_BY_NODE!IG$1,DA_LMP_Basis!$C$23:$C$35,0),MATCH(LMP_BY_NODE!$A47,DA_LMP_Basis!$C$23:$AF$23,0)))</f>
        <v>81.09783720382849</v>
      </c>
      <c r="IH47" s="30">
        <f>ENERGY_PRICING!IJ$19*(1+INDEX(DA_LMP_Basis!$C$23:$AF$35,MATCH(LMP_BY_NODE!IH$1,DA_LMP_Basis!$C$23:$C$35,0),MATCH(LMP_BY_NODE!$A47,DA_LMP_Basis!$C$23:$AF$23,0)))</f>
        <v>123.48242842964092</v>
      </c>
      <c r="II47" s="30">
        <f>ENERGY_PRICING!IK$19*(1+INDEX(DA_LMP_Basis!$C$23:$AF$35,MATCH(LMP_BY_NODE!II$1,DA_LMP_Basis!$C$23:$C$35,0),MATCH(LMP_BY_NODE!$A47,DA_LMP_Basis!$C$23:$AF$23,0)))</f>
        <v>220.52483902005616</v>
      </c>
      <c r="IJ47" s="30">
        <f>ENERGY_PRICING!IL$19*(1+INDEX(DA_LMP_Basis!$C$23:$AF$35,MATCH(LMP_BY_NODE!IJ$1,DA_LMP_Basis!$C$23:$C$35,0),MATCH(LMP_BY_NODE!$A47,DA_LMP_Basis!$C$23:$AF$23,0)))</f>
        <v>195.22559610456796</v>
      </c>
      <c r="IK47" s="30">
        <f>ENERGY_PRICING!IM$19*(1+INDEX(DA_LMP_Basis!$C$23:$AF$35,MATCH(LMP_BY_NODE!IK$1,DA_LMP_Basis!$C$23:$C$35,0),MATCH(LMP_BY_NODE!$A47,DA_LMP_Basis!$C$23:$AF$23,0)))</f>
        <v>112.31665510866682</v>
      </c>
      <c r="IL47" s="30">
        <f>ENERGY_PRICING!IN$19*(1+INDEX(DA_LMP_Basis!$C$23:$AF$35,MATCH(LMP_BY_NODE!IL$1,DA_LMP_Basis!$C$23:$C$35,0),MATCH(LMP_BY_NODE!$A47,DA_LMP_Basis!$C$23:$AF$23,0)))</f>
        <v>85.264336697377885</v>
      </c>
      <c r="IM47" s="30">
        <f>ENERGY_PRICING!IO$19*(1+INDEX(DA_LMP_Basis!$C$23:$AF$35,MATCH(LMP_BY_NODE!IM$1,DA_LMP_Basis!$C$23:$C$35,0),MATCH(LMP_BY_NODE!$A47,DA_LMP_Basis!$C$23:$AF$23,0)))</f>
        <v>66.699055228572092</v>
      </c>
      <c r="IN47" s="30">
        <f>ENERGY_PRICING!IP$19*(1+INDEX(DA_LMP_Basis!$C$23:$AF$35,MATCH(LMP_BY_NODE!IN$1,DA_LMP_Basis!$C$23:$C$35,0),MATCH(LMP_BY_NODE!$A47,DA_LMP_Basis!$C$23:$AF$23,0)))</f>
        <v>71.919647666697571</v>
      </c>
      <c r="IO47" s="30">
        <f>ENERGY_PRICING!IQ$19*(1+INDEX(DA_LMP_Basis!$C$23:$AF$35,MATCH(LMP_BY_NODE!IO$1,DA_LMP_Basis!$C$23:$C$35,0),MATCH(LMP_BY_NODE!$A47,DA_LMP_Basis!$C$23:$AF$23,0)))</f>
        <v>94.519935703446777</v>
      </c>
      <c r="IP47" s="30">
        <f>ENERGY_PRICING!IR$19*(1+INDEX(DA_LMP_Basis!$C$23:$AF$35,MATCH(LMP_BY_NODE!IP$1,DA_LMP_Basis!$C$23:$C$35,0),MATCH(LMP_BY_NODE!$A47,DA_LMP_Basis!$C$23:$AF$23,0)))</f>
        <v>94.502435150041336</v>
      </c>
      <c r="IQ47" s="30">
        <f>ENERGY_PRICING!IS$19*(1+INDEX(DA_LMP_Basis!$C$23:$AF$35,MATCH(LMP_BY_NODE!IQ$1,DA_LMP_Basis!$C$23:$C$35,0),MATCH(LMP_BY_NODE!$A47,DA_LMP_Basis!$C$23:$AF$23,0)))</f>
        <v>63.49589235378469</v>
      </c>
      <c r="IR47" s="30">
        <f>ENERGY_PRICING!IT$19*(1+INDEX(DA_LMP_Basis!$C$23:$AF$35,MATCH(LMP_BY_NODE!IR$1,DA_LMP_Basis!$C$23:$C$35,0),MATCH(LMP_BY_NODE!$A47,DA_LMP_Basis!$C$23:$AF$23,0)))</f>
        <v>61.381187035814655</v>
      </c>
      <c r="IS47" s="30">
        <f>ENERGY_PRICING!IU$19*(1+INDEX(DA_LMP_Basis!$C$23:$AF$35,MATCH(LMP_BY_NODE!IS$1,DA_LMP_Basis!$C$23:$C$35,0),MATCH(LMP_BY_NODE!$A47,DA_LMP_Basis!$C$23:$AF$23,0)))</f>
        <v>81.551043928897727</v>
      </c>
      <c r="IT47" s="30">
        <f>ENERGY_PRICING!IV$19*(1+INDEX(DA_LMP_Basis!$C$23:$AF$35,MATCH(LMP_BY_NODE!IT$1,DA_LMP_Basis!$C$23:$C$35,0),MATCH(LMP_BY_NODE!$A47,DA_LMP_Basis!$C$23:$AF$23,0)))</f>
        <v>124.1348440729423</v>
      </c>
      <c r="IU47" s="30">
        <f>ENERGY_PRICING!IW$19*(1+INDEX(DA_LMP_Basis!$C$23:$AF$35,MATCH(LMP_BY_NODE!IU$1,DA_LMP_Basis!$C$23:$C$35,0),MATCH(LMP_BY_NODE!$A47,DA_LMP_Basis!$C$23:$AF$23,0)))</f>
        <v>221.55385299126596</v>
      </c>
      <c r="IV47" s="30">
        <f>ENERGY_PRICING!IX$19*(1+INDEX(DA_LMP_Basis!$C$23:$AF$35,MATCH(LMP_BY_NODE!IV$1,DA_LMP_Basis!$C$23:$C$35,0),MATCH(LMP_BY_NODE!$A47,DA_LMP_Basis!$C$23:$AF$23,0)))</f>
        <v>196.13655863750554</v>
      </c>
      <c r="IW47" s="30">
        <f>ENERGY_PRICING!IY$19*(1+INDEX(DA_LMP_Basis!$C$23:$AF$35,MATCH(LMP_BY_NODE!IW$1,DA_LMP_Basis!$C$23:$C$35,0),MATCH(LMP_BY_NODE!$A47,DA_LMP_Basis!$C$23:$AF$23,0)))</f>
        <v>113.37365989031792</v>
      </c>
      <c r="IX47" s="30">
        <f>ENERGY_PRICING!IZ$19*(1+INDEX(DA_LMP_Basis!$C$23:$AF$35,MATCH(LMP_BY_NODE!IX$1,DA_LMP_Basis!$C$23:$C$35,0),MATCH(LMP_BY_NODE!$A47,DA_LMP_Basis!$C$23:$AF$23,0)))</f>
        <v>86.875433897508088</v>
      </c>
      <c r="IY47" s="30">
        <f>ENERGY_PRICING!JA$19*(1+INDEX(DA_LMP_Basis!$C$23:$AF$35,MATCH(LMP_BY_NODE!IY$1,DA_LMP_Basis!$C$23:$C$35,0),MATCH(LMP_BY_NODE!$A47,DA_LMP_Basis!$C$23:$AF$23,0)))</f>
        <v>67.95935543487613</v>
      </c>
      <c r="IZ47" s="30">
        <f>ENERGY_PRICING!JB$19*(1+INDEX(DA_LMP_Basis!$C$23:$AF$35,MATCH(LMP_BY_NODE!IZ$1,DA_LMP_Basis!$C$23:$C$35,0),MATCH(LMP_BY_NODE!$A47,DA_LMP_Basis!$C$23:$AF$23,0)))</f>
        <v>73.278592654464433</v>
      </c>
      <c r="JA47" s="30">
        <f>ENERGY_PRICING!JC$19*(1+INDEX(DA_LMP_Basis!$C$23:$AF$35,MATCH(LMP_BY_NODE!JA$1,DA_LMP_Basis!$C$23:$C$35,0),MATCH(LMP_BY_NODE!$A47,DA_LMP_Basis!$C$23:$AF$23,0)))</f>
        <v>96.305920438293072</v>
      </c>
      <c r="JB47" s="30">
        <f>ENERGY_PRICING!JD$19*(1+INDEX(DA_LMP_Basis!$C$23:$AF$35,MATCH(LMP_BY_NODE!JB$1,DA_LMP_Basis!$C$23:$C$35,0),MATCH(LMP_BY_NODE!$A47,DA_LMP_Basis!$C$23:$AF$23,0)))</f>
        <v>96.288089206274677</v>
      </c>
      <c r="JC47" s="30">
        <f>ENERGY_PRICING!JE$19*(1+INDEX(DA_LMP_Basis!$C$23:$AF$35,MATCH(LMP_BY_NODE!JC$1,DA_LMP_Basis!$C$23:$C$35,0),MATCH(LMP_BY_NODE!$A47,DA_LMP_Basis!$C$23:$AF$23,0)))</f>
        <v>64.695667762277324</v>
      </c>
      <c r="JD47" s="30">
        <f>ENERGY_PRICING!JF$19*(1+INDEX(DA_LMP_Basis!$C$23:$AF$35,MATCH(LMP_BY_NODE!JD$1,DA_LMP_Basis!$C$23:$C$35,0),MATCH(LMP_BY_NODE!$A47,DA_LMP_Basis!$C$23:$AF$23,0)))</f>
        <v>62.541004403831657</v>
      </c>
      <c r="JE47" s="30">
        <f>ENERGY_PRICING!JG$19*(1+INDEX(DA_LMP_Basis!$C$23:$AF$35,MATCH(LMP_BY_NODE!JE$1,DA_LMP_Basis!$C$23:$C$35,0),MATCH(LMP_BY_NODE!$A47,DA_LMP_Basis!$C$23:$AF$23,0)))</f>
        <v>82.186374568765586</v>
      </c>
      <c r="JF47" s="30">
        <f>ENERGY_PRICING!JH$19*(1+INDEX(DA_LMP_Basis!$C$23:$AF$35,MATCH(LMP_BY_NODE!JF$1,DA_LMP_Basis!$C$23:$C$35,0),MATCH(LMP_BY_NODE!$A47,DA_LMP_Basis!$C$23:$AF$23,0)))</f>
        <v>125.04943696221405</v>
      </c>
      <c r="JG47" s="30">
        <f>ENERGY_PRICING!JI$19*(1+INDEX(DA_LMP_Basis!$C$23:$AF$35,MATCH(LMP_BY_NODE!JG$1,DA_LMP_Basis!$C$23:$C$35,0),MATCH(LMP_BY_NODE!$A47,DA_LMP_Basis!$C$23:$AF$23,0)))</f>
        <v>222.88106845345968</v>
      </c>
      <c r="JH47" s="30">
        <f>ENERGY_PRICING!JJ$19*(1+INDEX(DA_LMP_Basis!$C$23:$AF$35,MATCH(LMP_BY_NODE!JH$1,DA_LMP_Basis!$C$23:$C$35,0),MATCH(LMP_BY_NODE!$A47,DA_LMP_Basis!$C$23:$AF$23,0)))</f>
        <v>197.31151212989835</v>
      </c>
      <c r="JI47" s="30">
        <f>ENERGY_PRICING!JK$19*(1+INDEX(DA_LMP_Basis!$C$23:$AF$35,MATCH(LMP_BY_NODE!JI$1,DA_LMP_Basis!$C$23:$C$35,0),MATCH(LMP_BY_NODE!$A47,DA_LMP_Basis!$C$23:$AF$23,0)))</f>
        <v>114.736977715994</v>
      </c>
      <c r="JJ47" s="30">
        <f>ENERGY_PRICING!JL$19*(1+INDEX(DA_LMP_Basis!$C$23:$AF$35,MATCH(LMP_BY_NODE!JJ$1,DA_LMP_Basis!$C$23:$C$35,0),MATCH(LMP_BY_NODE!$A47,DA_LMP_Basis!$C$23:$AF$23,0)))</f>
        <v>88.953416485631678</v>
      </c>
      <c r="JK47" s="30">
        <f>ENERGY_PRICING!JM$19*(1+INDEX(DA_LMP_Basis!$C$23:$AF$35,MATCH(LMP_BY_NODE!JK$1,DA_LMP_Basis!$C$23:$C$35,0),MATCH(LMP_BY_NODE!$A47,DA_LMP_Basis!$C$23:$AF$23,0)))</f>
        <v>69.584882364161771</v>
      </c>
      <c r="JL47" s="30">
        <f>ENERGY_PRICING!JN$19*(1+INDEX(DA_LMP_Basis!$C$23:$AF$35,MATCH(LMP_BY_NODE!JL$1,DA_LMP_Basis!$C$23:$C$35,0),MATCH(LMP_BY_NODE!$A47,DA_LMP_Basis!$C$23:$AF$23,0)))</f>
        <v>75.031350975048142</v>
      </c>
      <c r="JM47" s="30">
        <f>ENERGY_PRICING!JO$19*(1+INDEX(DA_LMP_Basis!$C$23:$AF$35,MATCH(LMP_BY_NODE!JM$1,DA_LMP_Basis!$C$23:$C$35,0),MATCH(LMP_BY_NODE!$A47,DA_LMP_Basis!$C$23:$AF$23,0)))</f>
        <v>98.609471820149565</v>
      </c>
      <c r="JN47" s="30">
        <f>ENERGY_PRICING!JP$19*(1+INDEX(DA_LMP_Basis!$C$23:$AF$35,MATCH(LMP_BY_NODE!JN$1,DA_LMP_Basis!$C$23:$C$35,0),MATCH(LMP_BY_NODE!$A47,DA_LMP_Basis!$C$23:$AF$23,0)))</f>
        <v>98.591214081027886</v>
      </c>
      <c r="JO47" s="30">
        <f>ENERGY_PRICING!JQ$19*(1+INDEX(DA_LMP_Basis!$C$23:$AF$35,MATCH(LMP_BY_NODE!JO$1,DA_LMP_Basis!$C$23:$C$35,0),MATCH(LMP_BY_NODE!$A47,DA_LMP_Basis!$C$23:$AF$23,0)))</f>
        <v>66.243130204832084</v>
      </c>
      <c r="JP47" s="30">
        <f>ENERGY_PRICING!JR$19*(1+INDEX(DA_LMP_Basis!$C$23:$AF$35,MATCH(LMP_BY_NODE!JP$1,DA_LMP_Basis!$C$23:$C$35,0),MATCH(LMP_BY_NODE!$A47,DA_LMP_Basis!$C$23:$AF$23,0)))</f>
        <v>64.036929228198503</v>
      </c>
      <c r="JQ47" s="30">
        <f>ENERGY_PRICING!JS$19*(1+INDEX(DA_LMP_Basis!$C$23:$AF$35,MATCH(LMP_BY_NODE!JQ$1,DA_LMP_Basis!$C$23:$C$35,0),MATCH(LMP_BY_NODE!$A47,DA_LMP_Basis!$C$23:$AF$23,0)))</f>
        <v>83.005819855642201</v>
      </c>
      <c r="JR47" s="30">
        <f>ENERGY_PRICING!JT$19*(1+INDEX(DA_LMP_Basis!$C$23:$AF$35,MATCH(LMP_BY_NODE!JR$1,DA_LMP_Basis!$C$23:$C$35,0),MATCH(LMP_BY_NODE!$A47,DA_LMP_Basis!$C$23:$AF$23,0)))</f>
        <v>126.22907286436492</v>
      </c>
      <c r="JS47" s="30">
        <f>ENERGY_PRICING!JU$19*(1+INDEX(DA_LMP_Basis!$C$23:$AF$35,MATCH(LMP_BY_NODE!JS$1,DA_LMP_Basis!$C$23:$C$35,0),MATCH(LMP_BY_NODE!$A47,DA_LMP_Basis!$C$23:$AF$23,0)))</f>
        <v>221.97962120487836</v>
      </c>
      <c r="JT47" s="30">
        <f>ENERGY_PRICING!JV$19*(1+INDEX(DA_LMP_Basis!$C$23:$AF$35,MATCH(LMP_BY_NODE!JT$1,DA_LMP_Basis!$C$23:$C$35,0),MATCH(LMP_BY_NODE!$A47,DA_LMP_Basis!$C$23:$AF$23,0)))</f>
        <v>196.513481498777</v>
      </c>
      <c r="JU47" s="30">
        <f>ENERGY_PRICING!JW$19*(1+INDEX(DA_LMP_Basis!$C$23:$AF$35,MATCH(LMP_BY_NODE!JU$1,DA_LMP_Basis!$C$23:$C$35,0),MATCH(LMP_BY_NODE!$A47,DA_LMP_Basis!$C$23:$AF$23,0)))</f>
        <v>113.81100967395037</v>
      </c>
      <c r="JV47" s="30">
        <f>ENERGY_PRICING!JX$19*(1+INDEX(DA_LMP_Basis!$C$23:$AF$35,MATCH(LMP_BY_NODE!JV$1,DA_LMP_Basis!$C$23:$C$35,0),MATCH(LMP_BY_NODE!$A47,DA_LMP_Basis!$C$23:$AF$23,0)))</f>
        <v>87.542046787174655</v>
      </c>
      <c r="JW47" s="30">
        <f>ENERGY_PRICING!JY$19*(1+INDEX(DA_LMP_Basis!$C$23:$AF$35,MATCH(LMP_BY_NODE!JW$1,DA_LMP_Basis!$C$23:$C$35,0),MATCH(LMP_BY_NODE!$A47,DA_LMP_Basis!$C$23:$AF$23,0)))</f>
        <v>68.480821403722572</v>
      </c>
      <c r="JX47" s="30">
        <f>ENERGY_PRICING!JZ$19*(1+INDEX(DA_LMP_Basis!$C$23:$AF$35,MATCH(LMP_BY_NODE!JX$1,DA_LMP_Basis!$C$23:$C$35,0),MATCH(LMP_BY_NODE!$A47,DA_LMP_Basis!$C$23:$AF$23,0)))</f>
        <v>73.840874213342417</v>
      </c>
      <c r="JY47" s="30">
        <f>ENERGY_PRICING!KA$19*(1+INDEX(DA_LMP_Basis!$C$23:$AF$35,MATCH(LMP_BY_NODE!JY$1,DA_LMP_Basis!$C$23:$C$35,0),MATCH(LMP_BY_NODE!$A47,DA_LMP_Basis!$C$23:$AF$23,0)))</f>
        <v>97.044895370966287</v>
      </c>
      <c r="JZ47" s="30">
        <f>ENERGY_PRICING!KB$19*(1+INDEX(DA_LMP_Basis!$C$23:$AF$35,MATCH(LMP_BY_NODE!JZ$1,DA_LMP_Basis!$C$23:$C$35,0),MATCH(LMP_BY_NODE!$A47,DA_LMP_Basis!$C$23:$AF$23,0)))</f>
        <v>97.026927316274694</v>
      </c>
      <c r="KA47" s="30">
        <f>ENERGY_PRICING!KC$19*(1+INDEX(DA_LMP_Basis!$C$23:$AF$35,MATCH(LMP_BY_NODE!KA$1,DA_LMP_Basis!$C$23:$C$35,0),MATCH(LMP_BY_NODE!$A47,DA_LMP_Basis!$C$23:$AF$23,0)))</f>
        <v>65.192090791217822</v>
      </c>
      <c r="KB47" s="30">
        <f>ENERGY_PRICING!KD$19*(1+INDEX(DA_LMP_Basis!$C$23:$AF$35,MATCH(LMP_BY_NODE!KB$1,DA_LMP_Basis!$C$23:$C$35,0),MATCH(LMP_BY_NODE!$A47,DA_LMP_Basis!$C$23:$AF$23,0)))</f>
        <v>63.020894262194524</v>
      </c>
      <c r="KC47" s="30">
        <f>ENERGY_PRICING!KE$19*(1+INDEX(DA_LMP_Basis!$C$23:$AF$35,MATCH(LMP_BY_NODE!KC$1,DA_LMP_Basis!$C$23:$C$35,0),MATCH(LMP_BY_NODE!$A47,DA_LMP_Basis!$C$23:$AF$23,0)))</f>
        <v>82.44925106914171</v>
      </c>
      <c r="KD47" s="30">
        <f>ENERGY_PRICING!KF$19*(1+INDEX(DA_LMP_Basis!$C$23:$AF$35,MATCH(LMP_BY_NODE!KD$1,DA_LMP_Basis!$C$23:$C$35,0),MATCH(LMP_BY_NODE!$A47,DA_LMP_Basis!$C$23:$AF$23,0)))</f>
        <v>125.42786193169239</v>
      </c>
      <c r="KE47" s="30">
        <f>ENERGY_PRICING!KG$19*(1+INDEX(DA_LMP_Basis!$C$23:$AF$35,MATCH(LMP_BY_NODE!KE$1,DA_LMP_Basis!$C$23:$C$35,0),MATCH(LMP_BY_NODE!$A47,DA_LMP_Basis!$C$23:$AF$23,0)))</f>
        <v>223.49033827941028</v>
      </c>
      <c r="KF47" s="30">
        <f>ENERGY_PRICING!KH$19*(1+INDEX(DA_LMP_Basis!$C$23:$AF$35,MATCH(LMP_BY_NODE!KF$1,DA_LMP_Basis!$C$23:$C$35,0),MATCH(LMP_BY_NODE!$A47,DA_LMP_Basis!$C$23:$AF$23,0)))</f>
        <v>197.85088477149412</v>
      </c>
      <c r="KG47" s="30">
        <f>ENERGY_PRICING!KI$19*(1+INDEX(DA_LMP_Basis!$C$23:$AF$35,MATCH(LMP_BY_NODE!KG$1,DA_LMP_Basis!$C$23:$C$35,0),MATCH(LMP_BY_NODE!$A47,DA_LMP_Basis!$C$23:$AF$23,0)))</f>
        <v>115.36282064656994</v>
      </c>
      <c r="KH47" s="30">
        <f>ENERGY_PRICING!KJ$19*(1+INDEX(DA_LMP_Basis!$C$23:$AF$35,MATCH(LMP_BY_NODE!KH$1,DA_LMP_Basis!$C$23:$C$35,0),MATCH(LMP_BY_NODE!$A47,DA_LMP_Basis!$C$23:$AF$23,0)))</f>
        <v>89.907332504438315</v>
      </c>
      <c r="KI47" s="30">
        <f>ENERGY_PRICING!KK$19*(1+INDEX(DA_LMP_Basis!$C$23:$AF$35,MATCH(LMP_BY_NODE!KI$1,DA_LMP_Basis!$C$23:$C$35,0),MATCH(LMP_BY_NODE!$A47,DA_LMP_Basis!$C$23:$AF$23,0)))</f>
        <v>70.331094669168309</v>
      </c>
      <c r="KJ47" s="30">
        <f>ENERGY_PRICING!KL$19*(1+INDEX(DA_LMP_Basis!$C$23:$AF$35,MATCH(LMP_BY_NODE!KJ$1,DA_LMP_Basis!$C$23:$C$35,0),MATCH(LMP_BY_NODE!$A47,DA_LMP_Basis!$C$23:$AF$23,0)))</f>
        <v>75.835969959180844</v>
      </c>
      <c r="KK47" s="30">
        <f>ENERGY_PRICING!KM$19*(1+INDEX(DA_LMP_Basis!$C$23:$AF$35,MATCH(LMP_BY_NODE!KK$1,DA_LMP_Basis!$C$23:$C$35,0),MATCH(LMP_BY_NODE!$A47,DA_LMP_Basis!$C$23:$AF$23,0)))</f>
        <v>99.666937159780417</v>
      </c>
      <c r="KL47" s="30">
        <f>ENERGY_PRICING!KN$19*(1+INDEX(DA_LMP_Basis!$C$23:$AF$35,MATCH(LMP_BY_NODE!KL$1,DA_LMP_Basis!$C$23:$C$35,0),MATCH(LMP_BY_NODE!$A47,DA_LMP_Basis!$C$23:$AF$23,0)))</f>
        <v>99.64848362885553</v>
      </c>
      <c r="KM47" s="30">
        <f>ENERGY_PRICING!KO$19*(1+INDEX(DA_LMP_Basis!$C$23:$AF$35,MATCH(LMP_BY_NODE!KM$1,DA_LMP_Basis!$C$23:$C$35,0),MATCH(LMP_BY_NODE!$A47,DA_LMP_Basis!$C$23:$AF$23,0)))</f>
        <v>66.953506326793516</v>
      </c>
      <c r="KN47" s="30">
        <f>ENERGY_PRICING!KP$19*(1+INDEX(DA_LMP_Basis!$C$23:$AF$35,MATCH(LMP_BY_NODE!KN$1,DA_LMP_Basis!$C$23:$C$35,0),MATCH(LMP_BY_NODE!$A47,DA_LMP_Basis!$C$23:$AF$23,0)))</f>
        <v>64.723646557328109</v>
      </c>
      <c r="KO47" s="30">
        <f>ENERGY_PRICING!KQ$19*(1+INDEX(DA_LMP_Basis!$C$23:$AF$35,MATCH(LMP_BY_NODE!KO$1,DA_LMP_Basis!$C$23:$C$35,0),MATCH(LMP_BY_NODE!$A47,DA_LMP_Basis!$C$23:$AF$23,0)))</f>
        <v>83.38199335688077</v>
      </c>
      <c r="KP47" s="30">
        <f>ENERGY_PRICING!KR$19*(1+INDEX(DA_LMP_Basis!$C$23:$AF$35,MATCH(LMP_BY_NODE!KP$1,DA_LMP_Basis!$C$23:$C$35,0),MATCH(LMP_BY_NODE!$A47,DA_LMP_Basis!$C$23:$AF$23,0)))</f>
        <v>126.77059500697212</v>
      </c>
      <c r="KQ47" s="30">
        <f>ENERGY_PRICING!KS$19*(1+INDEX(DA_LMP_Basis!$C$23:$AF$35,MATCH(LMP_BY_NODE!KQ$1,DA_LMP_Basis!$C$23:$C$35,0),MATCH(LMP_BY_NODE!$A47,DA_LMP_Basis!$C$23:$AF$23,0)))</f>
        <v>224.94062262796206</v>
      </c>
      <c r="KR47" s="30">
        <f>ENERGY_PRICING!KT$19*(1+INDEX(DA_LMP_Basis!$C$23:$AF$35,MATCH(LMP_BY_NODE!KR$1,DA_LMP_Basis!$C$23:$C$35,0),MATCH(LMP_BY_NODE!$A47,DA_LMP_Basis!$C$23:$AF$23,0)))</f>
        <v>199.13478833412816</v>
      </c>
      <c r="KS47" s="30">
        <f>ENERGY_PRICING!KU$19*(1+INDEX(DA_LMP_Basis!$C$23:$AF$35,MATCH(LMP_BY_NODE!KS$1,DA_LMP_Basis!$C$23:$C$35,0),MATCH(LMP_BY_NODE!$A47,DA_LMP_Basis!$C$23:$AF$23,0)))</f>
        <v>116.85255502730986</v>
      </c>
      <c r="KT47" s="30">
        <f>ENERGY_PRICING!KV$19*(1+INDEX(DA_LMP_Basis!$C$23:$AF$35,MATCH(LMP_BY_NODE!KT$1,DA_LMP_Basis!$C$23:$C$35,0),MATCH(LMP_BY_NODE!$A47,DA_LMP_Basis!$C$23:$AF$23,0)))</f>
        <v>92.178000463005844</v>
      </c>
      <c r="KU47" s="30">
        <f>ENERGY_PRICING!KW$19*(1+INDEX(DA_LMP_Basis!$C$23:$AF$35,MATCH(LMP_BY_NODE!KU$1,DA_LMP_Basis!$C$23:$C$35,0),MATCH(LMP_BY_NODE!$A47,DA_LMP_Basis!$C$23:$AF$23,0)))</f>
        <v>72.107352052273015</v>
      </c>
      <c r="KV47" s="30">
        <f>ENERGY_PRICING!KX$19*(1+INDEX(DA_LMP_Basis!$C$23:$AF$35,MATCH(LMP_BY_NODE!KV$1,DA_LMP_Basis!$C$23:$C$35,0),MATCH(LMP_BY_NODE!$A47,DA_LMP_Basis!$C$23:$AF$23,0)))</f>
        <v>77.751256535886938</v>
      </c>
      <c r="KW47" s="30">
        <f>ENERGY_PRICING!KY$19*(1+INDEX(DA_LMP_Basis!$C$23:$AF$35,MATCH(LMP_BY_NODE!KW$1,DA_LMP_Basis!$C$23:$C$35,0),MATCH(LMP_BY_NODE!$A47,DA_LMP_Basis!$C$23:$AF$23,0)))</f>
        <v>102.18409025990275</v>
      </c>
      <c r="KX47" s="30">
        <f>ENERGY_PRICING!KZ$19*(1+INDEX(DA_LMP_Basis!$C$23:$AF$35,MATCH(LMP_BY_NODE!KX$1,DA_LMP_Basis!$C$23:$C$35,0),MATCH(LMP_BY_NODE!$A47,DA_LMP_Basis!$C$23:$AF$23,0)))</f>
        <v>102.16517067309313</v>
      </c>
      <c r="KY47" s="30">
        <f>ENERGY_PRICING!LA$19*(1+INDEX(DA_LMP_Basis!$C$23:$AF$35,MATCH(LMP_BY_NODE!KY$1,DA_LMP_Basis!$C$23:$C$35,0),MATCH(LMP_BY_NODE!$A47,DA_LMP_Basis!$C$23:$AF$23,0)))</f>
        <v>68.644460527025089</v>
      </c>
      <c r="KZ47" s="30">
        <f>ENERGY_PRICING!LB$19*(1+INDEX(DA_LMP_Basis!$C$23:$AF$35,MATCH(LMP_BY_NODE!KZ$1,DA_LMP_Basis!$C$23:$C$35,0),MATCH(LMP_BY_NODE!$A47,DA_LMP_Basis!$C$23:$AF$23,0)))</f>
        <v>66.358284203730506</v>
      </c>
      <c r="LA47" s="30">
        <f>ENERGY_PRICING!LC$19*(1+INDEX(DA_LMP_Basis!$C$23:$AF$35,MATCH(LMP_BY_NODE!LA$1,DA_LMP_Basis!$C$23:$C$35,0),MATCH(LMP_BY_NODE!$A47,DA_LMP_Basis!$C$23:$AF$23,0)))</f>
        <v>84.277423456894326</v>
      </c>
      <c r="LB47" s="30">
        <f>ENERGY_PRICING!LD$19*(1+INDEX(DA_LMP_Basis!$C$23:$AF$35,MATCH(LMP_BY_NODE!LB$1,DA_LMP_Basis!$C$23:$C$35,0),MATCH(LMP_BY_NODE!$A47,DA_LMP_Basis!$C$23:$AF$23,0)))</f>
        <v>128.05961516580254</v>
      </c>
      <c r="LC47" s="30">
        <f>ENERGY_PRICING!LE$19*(1+INDEX(DA_LMP_Basis!$C$23:$AF$35,MATCH(LMP_BY_NODE!LC$1,DA_LMP_Basis!$C$23:$C$35,0),MATCH(LMP_BY_NODE!$A47,DA_LMP_Basis!$C$23:$AF$23,0)))</f>
        <v>226.52754012416395</v>
      </c>
      <c r="LD47" s="30">
        <f>ENERGY_PRICING!LF$19*(1+INDEX(DA_LMP_Basis!$C$23:$AF$35,MATCH(LMP_BY_NODE!LD$1,DA_LMP_Basis!$C$23:$C$35,0),MATCH(LMP_BY_NODE!$A47,DA_LMP_Basis!$C$23:$AF$23,0)))</f>
        <v>200.53965009728128</v>
      </c>
      <c r="LE47" s="30">
        <f>ENERGY_PRICING!LG$19*(1+INDEX(DA_LMP_Basis!$C$23:$AF$35,MATCH(LMP_BY_NODE!LE$1,DA_LMP_Basis!$C$23:$C$35,0),MATCH(LMP_BY_NODE!$A47,DA_LMP_Basis!$C$23:$AF$23,0)))</f>
        <v>118.48263919380476</v>
      </c>
      <c r="LF47" s="30">
        <f>ENERGY_PRICING!LH$19*(1+INDEX(DA_LMP_Basis!$C$23:$AF$35,MATCH(LMP_BY_NODE!LF$1,DA_LMP_Basis!$C$23:$C$35,0),MATCH(LMP_BY_NODE!$A47,DA_LMP_Basis!$C$23:$AF$23,0)))</f>
        <v>94.662590960803072</v>
      </c>
      <c r="LG47" s="30">
        <f>ENERGY_PRICING!LI$19*(1+INDEX(DA_LMP_Basis!$C$23:$AF$35,MATCH(LMP_BY_NODE!LG$1,DA_LMP_Basis!$C$23:$C$35,0),MATCH(LMP_BY_NODE!$A47,DA_LMP_Basis!$C$23:$AF$23,0)))</f>
        <v>74.050952920489934</v>
      </c>
      <c r="LH47" s="30">
        <f>ENERGY_PRICING!LJ$19*(1+INDEX(DA_LMP_Basis!$C$23:$AF$35,MATCH(LMP_BY_NODE!LH$1,DA_LMP_Basis!$C$23:$C$35,0),MATCH(LMP_BY_NODE!$A47,DA_LMP_Basis!$C$23:$AF$23,0)))</f>
        <v>79.846984716261048</v>
      </c>
      <c r="LI47" s="30">
        <f>ENERGY_PRICING!LK$19*(1+INDEX(DA_LMP_Basis!$C$23:$AF$35,MATCH(LMP_BY_NODE!LI$1,DA_LMP_Basis!$C$23:$C$35,0),MATCH(LMP_BY_NODE!$A47,DA_LMP_Basis!$C$23:$AF$23,0)))</f>
        <v>104.93838758041906</v>
      </c>
      <c r="LJ47" s="30">
        <f>ENERGY_PRICING!LL$19*(1+INDEX(DA_LMP_Basis!$C$23:$AF$35,MATCH(LMP_BY_NODE!LJ$1,DA_LMP_Basis!$C$23:$C$35,0),MATCH(LMP_BY_NODE!$A47,DA_LMP_Basis!$C$23:$AF$23,0)))</f>
        <v>104.91895803000237</v>
      </c>
      <c r="LK47" s="30">
        <f>ENERGY_PRICING!LM$19*(1+INDEX(DA_LMP_Basis!$C$23:$AF$35,MATCH(LMP_BY_NODE!LK$1,DA_LMP_Basis!$C$23:$C$35,0),MATCH(LMP_BY_NODE!$A47,DA_LMP_Basis!$C$23:$AF$23,0)))</f>
        <v>70.494721690157093</v>
      </c>
      <c r="LL47" s="30">
        <f>ENERGY_PRICING!LN$19*(1+INDEX(DA_LMP_Basis!$C$23:$AF$35,MATCH(LMP_BY_NODE!LL$1,DA_LMP_Basis!$C$23:$C$35,0),MATCH(LMP_BY_NODE!$A47,DA_LMP_Basis!$C$23:$AF$23,0)))</f>
        <v>68.146923158302826</v>
      </c>
      <c r="LM47" s="30">
        <f>ENERGY_PRICING!LO$19*(1+INDEX(DA_LMP_Basis!$C$23:$AF$35,MATCH(LMP_BY_NODE!LM$1,DA_LMP_Basis!$C$23:$C$35,0),MATCH(LMP_BY_NODE!$A47,DA_LMP_Basis!$C$23:$AF$23,0)))</f>
        <v>85.257213174515059</v>
      </c>
      <c r="LN47" s="30">
        <f>ENERGY_PRICING!LP$19*(1+INDEX(DA_LMP_Basis!$C$23:$AF$35,MATCH(LMP_BY_NODE!LN$1,DA_LMP_Basis!$C$23:$C$35,0),MATCH(LMP_BY_NODE!$A47,DA_LMP_Basis!$C$23:$AF$23,0)))</f>
        <v>129.4700755662389</v>
      </c>
      <c r="LO47" s="30">
        <f>ENERGY_PRICING!LQ$19*(1+INDEX(DA_LMP_Basis!$C$23:$AF$35,MATCH(LMP_BY_NODE!LO$1,DA_LMP_Basis!$C$23:$C$35,0),MATCH(LMP_BY_NODE!$A47,DA_LMP_Basis!$C$23:$AF$23,0)))</f>
        <v>228.15443277193822</v>
      </c>
      <c r="LP47" s="30">
        <f>ENERGY_PRICING!LR$19*(1+INDEX(DA_LMP_Basis!$C$23:$AF$35,MATCH(LMP_BY_NODE!LP$1,DA_LMP_Basis!$C$23:$C$35,0),MATCH(LMP_BY_NODE!$A47,DA_LMP_Basis!$C$23:$AF$23,0)))</f>
        <v>201.97990094780334</v>
      </c>
      <c r="LQ47" s="30">
        <f>ENERGY_PRICING!LS$19*(1+INDEX(DA_LMP_Basis!$C$23:$AF$35,MATCH(LMP_BY_NODE!LQ$1,DA_LMP_Basis!$C$23:$C$35,0),MATCH(LMP_BY_NODE!$A47,DA_LMP_Basis!$C$23:$AF$23,0)))</f>
        <v>120.15378589933364</v>
      </c>
      <c r="LR47" s="30">
        <f>ENERGY_PRICING!LT$19*(1+INDEX(DA_LMP_Basis!$C$23:$AF$35,MATCH(LMP_BY_NODE!LR$1,DA_LMP_Basis!$C$23:$C$35,0),MATCH(LMP_BY_NODE!$A47,DA_LMP_Basis!$C$23:$AF$23,0)))</f>
        <v>97.209769388963792</v>
      </c>
      <c r="LS47" s="30">
        <f>ENERGY_PRICING!LU$19*(1+INDEX(DA_LMP_Basis!$C$23:$AF$35,MATCH(LMP_BY_NODE!LS$1,DA_LMP_Basis!$C$23:$C$35,0),MATCH(LMP_BY_NODE!$A47,DA_LMP_Basis!$C$23:$AF$23,0)))</f>
        <v>76.043513951720527</v>
      </c>
      <c r="LT47" s="30">
        <f>ENERGY_PRICING!LV$19*(1+INDEX(DA_LMP_Basis!$C$23:$AF$35,MATCH(LMP_BY_NODE!LT$1,DA_LMP_Basis!$C$23:$C$35,0),MATCH(LMP_BY_NODE!$A47,DA_LMP_Basis!$C$23:$AF$23,0)))</f>
        <v>81.995505213731406</v>
      </c>
      <c r="LU47" s="30">
        <f>ENERGY_PRICING!LW$19*(1+INDEX(DA_LMP_Basis!$C$23:$AF$35,MATCH(LMP_BY_NODE!LU$1,DA_LMP_Basis!$C$23:$C$35,0),MATCH(LMP_BY_NODE!$A47,DA_LMP_Basis!$C$23:$AF$23,0)))</f>
        <v>107.76206686510598</v>
      </c>
      <c r="LV47" s="30">
        <f>ENERGY_PRICING!LX$19*(1+INDEX(DA_LMP_Basis!$C$23:$AF$35,MATCH(LMP_BY_NODE!LV$1,DA_LMP_Basis!$C$23:$C$35,0),MATCH(LMP_BY_NODE!$A47,DA_LMP_Basis!$C$23:$AF$23,0)))</f>
        <v>107.74211450487405</v>
      </c>
      <c r="LW47" s="30">
        <f>ENERGY_PRICING!LY$19*(1+INDEX(DA_LMP_Basis!$C$23:$AF$35,MATCH(LMP_BY_NODE!LW$1,DA_LMP_Basis!$C$23:$C$35,0),MATCH(LMP_BY_NODE!$A47,DA_LMP_Basis!$C$23:$AF$23,0)))</f>
        <v>72.391591747968135</v>
      </c>
      <c r="LX47" s="30">
        <f>ENERGY_PRICING!LZ$19*(1+INDEX(DA_LMP_Basis!$C$23:$AF$35,MATCH(LMP_BY_NODE!LX$1,DA_LMP_Basis!$C$23:$C$35,0),MATCH(LMP_BY_NODE!$A47,DA_LMP_Basis!$C$23:$AF$23,0)))</f>
        <v>69.980618716944662</v>
      </c>
      <c r="LY47" s="30">
        <f>ENERGY_PRICING!MA$19*(1+INDEX(DA_LMP_Basis!$C$23:$AF$35,MATCH(LMP_BY_NODE!LY$1,DA_LMP_Basis!$C$23:$C$35,0),MATCH(LMP_BY_NODE!$A47,DA_LMP_Basis!$C$23:$AF$23,0)))</f>
        <v>86.261684227217629</v>
      </c>
      <c r="LZ47" s="30">
        <f>ENERGY_PRICING!MB$19*(1+INDEX(DA_LMP_Basis!$C$23:$AF$35,MATCH(LMP_BY_NODE!LZ$1,DA_LMP_Basis!$C$23:$C$35,0),MATCH(LMP_BY_NODE!$A47,DA_LMP_Basis!$C$23:$AF$23,0)))</f>
        <v>130.91606608618636</v>
      </c>
      <c r="MA47" s="30">
        <f>ENERGY_PRICING!MC$19*(1+INDEX(DA_LMP_Basis!$C$23:$AF$35,MATCH(LMP_BY_NODE!MA$1,DA_LMP_Basis!$C$23:$C$35,0),MATCH(LMP_BY_NODE!$A47,DA_LMP_Basis!$C$23:$AF$23,0)))</f>
        <v>230.31747761065051</v>
      </c>
      <c r="MB47" s="30">
        <f>ENERGY_PRICING!MD$19*(1+INDEX(DA_LMP_Basis!$C$23:$AF$35,MATCH(LMP_BY_NODE!MB$1,DA_LMP_Basis!$C$23:$C$35,0),MATCH(LMP_BY_NODE!$A47,DA_LMP_Basis!$C$23:$AF$23,0)))</f>
        <v>203.89479507000291</v>
      </c>
      <c r="MC47" s="30">
        <f>ENERGY_PRICING!ME$19*(1+INDEX(DA_LMP_Basis!$C$23:$AF$35,MATCH(LMP_BY_NODE!MC$1,DA_LMP_Basis!$C$23:$C$35,0),MATCH(LMP_BY_NODE!$A47,DA_LMP_Basis!$C$23:$AF$23,0)))</f>
        <v>122.37566898490199</v>
      </c>
      <c r="MD47" s="30">
        <f>ENERGY_PRICING!MF$19*(1+INDEX(DA_LMP_Basis!$C$23:$AF$35,MATCH(LMP_BY_NODE!MD$1,DA_LMP_Basis!$C$23:$C$35,0),MATCH(LMP_BY_NODE!$A47,DA_LMP_Basis!$C$23:$AF$23,0)))</f>
        <v>100.59638568466707</v>
      </c>
      <c r="ME47" s="30">
        <f>ENERGY_PRICING!MG$19*(1+INDEX(DA_LMP_Basis!$C$23:$AF$35,MATCH(LMP_BY_NODE!ME$1,DA_LMP_Basis!$C$23:$C$35,0),MATCH(LMP_BY_NODE!$A47,DA_LMP_Basis!$C$23:$AF$23,0)))</f>
        <v>78.692735374116722</v>
      </c>
      <c r="MF47" s="30">
        <f>ENERGY_PRICING!MH$19*(1+INDEX(DA_LMP_Basis!$C$23:$AF$35,MATCH(LMP_BY_NODE!MF$1,DA_LMP_Basis!$C$23:$C$35,0),MATCH(LMP_BY_NODE!$A47,DA_LMP_Basis!$C$23:$AF$23,0)))</f>
        <v>84.852083476150085</v>
      </c>
      <c r="MG47" s="30">
        <f>ENERGY_PRICING!MI$19*(1+INDEX(DA_LMP_Basis!$C$23:$AF$35,MATCH(LMP_BY_NODE!MG$1,DA_LMP_Basis!$C$23:$C$35,0),MATCH(LMP_BY_NODE!$A47,DA_LMP_Basis!$C$23:$AF$23,0)))</f>
        <v>111.51630652638707</v>
      </c>
      <c r="MH47" s="30">
        <f>ENERGY_PRICING!MJ$19*(1+INDEX(DA_LMP_Basis!$C$23:$AF$35,MATCH(LMP_BY_NODE!MH$1,DA_LMP_Basis!$C$23:$C$35,0),MATCH(LMP_BY_NODE!$A47,DA_LMP_Basis!$C$23:$AF$23,0)))</f>
        <v>111.49565906124209</v>
      </c>
      <c r="MI47" s="30">
        <f>ENERGY_PRICING!MK$19*(1+INDEX(DA_LMP_Basis!$C$23:$AF$35,MATCH(LMP_BY_NODE!MI$1,DA_LMP_Basis!$C$23:$C$35,0),MATCH(LMP_BY_NODE!$A47,DA_LMP_Basis!$C$23:$AF$23,0)))</f>
        <v>74.913586665007855</v>
      </c>
      <c r="MJ47" s="30">
        <f>ENERGY_PRICING!ML$19*(1+INDEX(DA_LMP_Basis!$C$23:$AF$35,MATCH(LMP_BY_NODE!MJ$1,DA_LMP_Basis!$C$23:$C$35,0),MATCH(LMP_BY_NODE!$A47,DA_LMP_Basis!$C$23:$AF$23,0)))</f>
        <v>72.418619601217017</v>
      </c>
      <c r="MK47" s="30">
        <f>ENERGY_PRICING!MM$19*(1+INDEX(DA_LMP_Basis!$C$23:$AF$35,MATCH(LMP_BY_NODE!MK$1,DA_LMP_Basis!$C$23:$C$35,0),MATCH(LMP_BY_NODE!$A47,DA_LMP_Basis!$C$23:$AF$23,0)))</f>
        <v>87.597184715929416</v>
      </c>
      <c r="ML47" s="30">
        <f>ENERGY_PRICING!MN$19*(1+INDEX(DA_LMP_Basis!$C$23:$AF$35,MATCH(LMP_BY_NODE!ML$1,DA_LMP_Basis!$C$23:$C$35,0),MATCH(LMP_BY_NODE!$A47,DA_LMP_Basis!$C$23:$AF$23,0)))</f>
        <v>132.83859142015862</v>
      </c>
      <c r="MM47" s="30">
        <f>ENERGY_PRICING!MO$19*(1+INDEX(DA_LMP_Basis!$C$23:$AF$35,MATCH(LMP_BY_NODE!MM$1,DA_LMP_Basis!$C$23:$C$35,0),MATCH(LMP_BY_NODE!$A47,DA_LMP_Basis!$C$23:$AF$23,0)))</f>
        <v>231.82112954461377</v>
      </c>
      <c r="MN47" s="30">
        <f>ENERGY_PRICING!MP$19*(1+INDEX(DA_LMP_Basis!$C$23:$AF$35,MATCH(LMP_BY_NODE!MN$1,DA_LMP_Basis!$C$23:$C$35,0),MATCH(LMP_BY_NODE!$A47,DA_LMP_Basis!$C$23:$AF$23,0)))</f>
        <v>205.22594373536967</v>
      </c>
      <c r="MO47" s="30">
        <f>ENERGY_PRICING!MQ$19*(1+INDEX(DA_LMP_Basis!$C$23:$AF$35,MATCH(LMP_BY_NODE!MO$1,DA_LMP_Basis!$C$23:$C$35,0),MATCH(LMP_BY_NODE!$A47,DA_LMP_Basis!$C$23:$AF$23,0)))</f>
        <v>123.92022263393504</v>
      </c>
      <c r="MP47" s="30">
        <f>ENERGY_PRICING!MR$19*(1+INDEX(DA_LMP_Basis!$C$23:$AF$35,MATCH(LMP_BY_NODE!MP$1,DA_LMP_Basis!$C$23:$C$35,0),MATCH(LMP_BY_NODE!$A47,DA_LMP_Basis!$C$23:$AF$23,0)))</f>
        <v>102.95060971714589</v>
      </c>
      <c r="MQ47" s="30">
        <f>ENERGY_PRICING!MS$19*(1+INDEX(DA_LMP_Basis!$C$23:$AF$35,MATCH(LMP_BY_NODE!MQ$1,DA_LMP_Basis!$C$23:$C$35,0),MATCH(LMP_BY_NODE!$A47,DA_LMP_Basis!$C$23:$AF$23,0)))</f>
        <v>80.534355503292787</v>
      </c>
      <c r="MR47" s="30">
        <f>ENERGY_PRICING!MT$19*(1+INDEX(DA_LMP_Basis!$C$23:$AF$35,MATCH(LMP_BY_NODE!MR$1,DA_LMP_Basis!$C$23:$C$35,0),MATCH(LMP_BY_NODE!$A47,DA_LMP_Basis!$C$23:$AF$23,0)))</f>
        <v>86.837848797298193</v>
      </c>
      <c r="MS47" s="30">
        <f>ENERGY_PRICING!MU$19*(1+INDEX(DA_LMP_Basis!$C$23:$AF$35,MATCH(LMP_BY_NODE!MS$1,DA_LMP_Basis!$C$23:$C$35,0),MATCH(LMP_BY_NODE!$A47,DA_LMP_Basis!$C$23:$AF$23,0)))</f>
        <v>114.12608586439076</v>
      </c>
      <c r="MT47" s="30">
        <f>ENERGY_PRICING!MV$19*(1+INDEX(DA_LMP_Basis!$C$23:$AF$35,MATCH(LMP_BY_NODE!MT$1,DA_LMP_Basis!$C$23:$C$35,0),MATCH(LMP_BY_NODE!$A47,DA_LMP_Basis!$C$23:$AF$23,0)))</f>
        <v>114.10495519342956</v>
      </c>
      <c r="MU47" s="30">
        <f>ENERGY_PRICING!MW$19*(1+INDEX(DA_LMP_Basis!$C$23:$AF$35,MATCH(LMP_BY_NODE!MU$1,DA_LMP_Basis!$C$23:$C$35,0),MATCH(LMP_BY_NODE!$A47,DA_LMP_Basis!$C$23:$AF$23,0)))</f>
        <v>76.66676462349615</v>
      </c>
      <c r="MV47" s="30">
        <f>ENERGY_PRICING!MX$19*(1+INDEX(DA_LMP_Basis!$C$23:$AF$35,MATCH(LMP_BY_NODE!MV$1,DA_LMP_Basis!$C$23:$C$35,0),MATCH(LMP_BY_NODE!$A47,DA_LMP_Basis!$C$23:$AF$23,0)))</f>
        <v>74.113408668475842</v>
      </c>
      <c r="MW47" s="30">
        <f>ENERGY_PRICING!MY$19*(1+INDEX(DA_LMP_Basis!$C$23:$AF$35,MATCH(LMP_BY_NODE!MW$1,DA_LMP_Basis!$C$23:$C$35,0),MATCH(LMP_BY_NODE!$A47,DA_LMP_Basis!$C$23:$AF$23,0)))</f>
        <v>88.525564866317737</v>
      </c>
      <c r="MX47" s="30">
        <f>ENERGY_PRICING!MZ$19*(1+INDEX(DA_LMP_Basis!$C$23:$AF$35,MATCH(LMP_BY_NODE!MX$1,DA_LMP_Basis!$C$23:$C$35,0),MATCH(LMP_BY_NODE!$A47,DA_LMP_Basis!$C$23:$AF$23,0)))</f>
        <v>134.17504496230606</v>
      </c>
    </row>
    <row r="48" spans="1:362" x14ac:dyDescent="0.25">
      <c r="A48" s="1">
        <v>4448</v>
      </c>
      <c r="B48" s="1" t="s">
        <v>62</v>
      </c>
      <c r="C48" s="30">
        <f>ENERGY_PRICING!E$20*(1+INDEX(DA_LMP_Basis!$C$23:$AF$35,MATCH(LMP_BY_NODE!C$1,DA_LMP_Basis!$C$23:$C$35,0),MATCH(LMP_BY_NODE!$A48,DA_LMP_Basis!$C$23:$AF$23,0)))</f>
        <v>41.686303407823736</v>
      </c>
      <c r="D48" s="30">
        <f>ENERGY_PRICING!F$20*(1+INDEX(DA_LMP_Basis!$C$23:$AF$35,MATCH(LMP_BY_NODE!D$1,DA_LMP_Basis!$C$23:$C$35,0),MATCH(LMP_BY_NODE!$A48,DA_LMP_Basis!$C$23:$AF$23,0)))</f>
        <v>39.652529116354899</v>
      </c>
      <c r="E48" s="30">
        <f>ENERGY_PRICING!G$20*(1+INDEX(DA_LMP_Basis!$C$23:$AF$35,MATCH(LMP_BY_NODE!E$1,DA_LMP_Basis!$C$23:$C$35,0),MATCH(LMP_BY_NODE!$A48,DA_LMP_Basis!$C$23:$AF$23,0)))</f>
        <v>29.714063742760249</v>
      </c>
      <c r="F48" s="30">
        <f>ENERGY_PRICING!H$20*(1+INDEX(DA_LMP_Basis!$C$23:$AF$35,MATCH(LMP_BY_NODE!F$1,DA_LMP_Basis!$C$23:$C$35,0),MATCH(LMP_BY_NODE!$A48,DA_LMP_Basis!$C$23:$AF$23,0)))</f>
        <v>22.917156887482303</v>
      </c>
      <c r="G48" s="30">
        <f>ENERGY_PRICING!I$20*(1+INDEX(DA_LMP_Basis!$C$23:$AF$35,MATCH(LMP_BY_NODE!G$1,DA_LMP_Basis!$C$23:$C$35,0),MATCH(LMP_BY_NODE!$A48,DA_LMP_Basis!$C$23:$AF$23,0)))</f>
        <v>19.255776419541263</v>
      </c>
      <c r="H48" s="30">
        <f>ENERGY_PRICING!J$20*(1+INDEX(DA_LMP_Basis!$C$23:$AF$35,MATCH(LMP_BY_NODE!H$1,DA_LMP_Basis!$C$23:$C$35,0),MATCH(LMP_BY_NODE!$A48,DA_LMP_Basis!$C$23:$AF$23,0)))</f>
        <v>21.276345620471265</v>
      </c>
      <c r="I48" s="30">
        <f>ENERGY_PRICING!K$20*(1+INDEX(DA_LMP_Basis!$C$23:$AF$35,MATCH(LMP_BY_NODE!I$1,DA_LMP_Basis!$C$23:$C$35,0),MATCH(LMP_BY_NODE!$A48,DA_LMP_Basis!$C$23:$AF$23,0)))</f>
        <v>29.794566223120395</v>
      </c>
      <c r="J48" s="30">
        <f>ENERGY_PRICING!L$20*(1+INDEX(DA_LMP_Basis!$C$23:$AF$35,MATCH(LMP_BY_NODE!J$1,DA_LMP_Basis!$C$23:$C$35,0),MATCH(LMP_BY_NODE!$A48,DA_LMP_Basis!$C$23:$AF$23,0)))</f>
        <v>37.332968585899238</v>
      </c>
      <c r="K48" s="30">
        <f>ENERGY_PRICING!M$20*(1+INDEX(DA_LMP_Basis!$C$23:$AF$35,MATCH(LMP_BY_NODE!K$1,DA_LMP_Basis!$C$23:$C$35,0),MATCH(LMP_BY_NODE!$A48,DA_LMP_Basis!$C$23:$AF$23,0)))</f>
        <v>32.24759056379515</v>
      </c>
      <c r="L48" s="30">
        <f>ENERGY_PRICING!N$20*(1+INDEX(DA_LMP_Basis!$C$23:$AF$35,MATCH(LMP_BY_NODE!L$1,DA_LMP_Basis!$C$23:$C$35,0),MATCH(LMP_BY_NODE!$A48,DA_LMP_Basis!$C$23:$AF$23,0)))</f>
        <v>43.957015106804562</v>
      </c>
      <c r="M48" s="30">
        <f>ENERGY_PRICING!O$20*(1+INDEX(DA_LMP_Basis!$C$23:$AF$35,MATCH(LMP_BY_NODE!M$1,DA_LMP_Basis!$C$23:$C$35,0),MATCH(LMP_BY_NODE!$A48,DA_LMP_Basis!$C$23:$AF$23,0)))</f>
        <v>68.705933988507766</v>
      </c>
      <c r="N48" s="30">
        <f>ENERGY_PRICING!P$20*(1+INDEX(DA_LMP_Basis!$C$23:$AF$35,MATCH(LMP_BY_NODE!N$1,DA_LMP_Basis!$C$23:$C$35,0),MATCH(LMP_BY_NODE!$A48,DA_LMP_Basis!$C$23:$AF$23,0)))</f>
        <v>123.65776021243512</v>
      </c>
      <c r="O48" s="30">
        <f>ENERGY_PRICING!Q$20*(1+INDEX(DA_LMP_Basis!$C$23:$AF$35,MATCH(LMP_BY_NODE!O$1,DA_LMP_Basis!$C$23:$C$35,0),MATCH(LMP_BY_NODE!$A48,DA_LMP_Basis!$C$23:$AF$23,0)))</f>
        <v>123.96310378120641</v>
      </c>
      <c r="P48" s="30">
        <f>ENERGY_PRICING!R$20*(1+INDEX(DA_LMP_Basis!$C$23:$AF$35,MATCH(LMP_BY_NODE!P$1,DA_LMP_Basis!$C$23:$C$35,0),MATCH(LMP_BY_NODE!$A48,DA_LMP_Basis!$C$23:$AF$23,0)))</f>
        <v>99.926190213036406</v>
      </c>
      <c r="Q48" s="30">
        <f>ENERGY_PRICING!S$20*(1+INDEX(DA_LMP_Basis!$C$23:$AF$35,MATCH(LMP_BY_NODE!Q$1,DA_LMP_Basis!$C$23:$C$35,0),MATCH(LMP_BY_NODE!$A48,DA_LMP_Basis!$C$23:$AF$23,0)))</f>
        <v>75.407690653849343</v>
      </c>
      <c r="R48" s="30">
        <f>ENERGY_PRICING!T$20*(1+INDEX(DA_LMP_Basis!$C$23:$AF$35,MATCH(LMP_BY_NODE!R$1,DA_LMP_Basis!$C$23:$C$35,0),MATCH(LMP_BY_NODE!$A48,DA_LMP_Basis!$C$23:$AF$23,0)))</f>
        <v>39.623121721347907</v>
      </c>
      <c r="S48" s="30">
        <f>ENERGY_PRICING!U$20*(1+INDEX(DA_LMP_Basis!$C$23:$AF$35,MATCH(LMP_BY_NODE!S$1,DA_LMP_Basis!$C$23:$C$35,0),MATCH(LMP_BY_NODE!$A48,DA_LMP_Basis!$C$23:$AF$23,0)))</f>
        <v>36.24616737796002</v>
      </c>
      <c r="T48" s="30">
        <f>ENERGY_PRICING!V$20*(1+INDEX(DA_LMP_Basis!$C$23:$AF$35,MATCH(LMP_BY_NODE!T$1,DA_LMP_Basis!$C$23:$C$35,0),MATCH(LMP_BY_NODE!$A48,DA_LMP_Basis!$C$23:$AF$23,0)))</f>
        <v>39.254393120738477</v>
      </c>
      <c r="U48" s="30">
        <f>ENERGY_PRICING!W$20*(1+INDEX(DA_LMP_Basis!$C$23:$AF$35,MATCH(LMP_BY_NODE!U$1,DA_LMP_Basis!$C$23:$C$35,0),MATCH(LMP_BY_NODE!$A48,DA_LMP_Basis!$C$23:$AF$23,0)))</f>
        <v>83.800164891555781</v>
      </c>
      <c r="V48" s="30">
        <f>ENERGY_PRICING!X$20*(1+INDEX(DA_LMP_Basis!$C$23:$AF$35,MATCH(LMP_BY_NODE!V$1,DA_LMP_Basis!$C$23:$C$35,0),MATCH(LMP_BY_NODE!$A48,DA_LMP_Basis!$C$23:$AF$23,0)))</f>
        <v>59.879856155711067</v>
      </c>
      <c r="W48" s="30">
        <f>ENERGY_PRICING!Y$20*(1+INDEX(DA_LMP_Basis!$C$23:$AF$35,MATCH(LMP_BY_NODE!W$1,DA_LMP_Basis!$C$23:$C$35,0),MATCH(LMP_BY_NODE!$A48,DA_LMP_Basis!$C$23:$AF$23,0)))</f>
        <v>72.936304722872592</v>
      </c>
      <c r="X48" s="30">
        <f>ENERGY_PRICING!Z$20*(1+INDEX(DA_LMP_Basis!$C$23:$AF$35,MATCH(LMP_BY_NODE!X$1,DA_LMP_Basis!$C$23:$C$35,0),MATCH(LMP_BY_NODE!$A48,DA_LMP_Basis!$C$23:$AF$23,0)))</f>
        <v>69.679114606116016</v>
      </c>
      <c r="Y48" s="30">
        <f>ENERGY_PRICING!AA$20*(1+INDEX(DA_LMP_Basis!$C$23:$AF$35,MATCH(LMP_BY_NODE!Y$1,DA_LMP_Basis!$C$23:$C$35,0),MATCH(LMP_BY_NODE!$A48,DA_LMP_Basis!$C$23:$AF$23,0)))</f>
        <v>114.54347059374389</v>
      </c>
      <c r="Z48" s="30">
        <f>ENERGY_PRICING!AB$20*(1+INDEX(DA_LMP_Basis!$C$23:$AF$35,MATCH(LMP_BY_NODE!Z$1,DA_LMP_Basis!$C$23:$C$35,0),MATCH(LMP_BY_NODE!$A48,DA_LMP_Basis!$C$23:$AF$23,0)))</f>
        <v>211.76854689726963</v>
      </c>
      <c r="AA48" s="30">
        <f>ENERGY_PRICING!AC$20*(1+INDEX(DA_LMP_Basis!$C$23:$AF$35,MATCH(LMP_BY_NODE!AA$1,DA_LMP_Basis!$C$23:$C$35,0),MATCH(LMP_BY_NODE!$A48,DA_LMP_Basis!$C$23:$AF$23,0)))</f>
        <v>252.51282164840748</v>
      </c>
      <c r="AB48" s="30">
        <f>ENERGY_PRICING!AD$20*(1+INDEX(DA_LMP_Basis!$C$23:$AF$35,MATCH(LMP_BY_NODE!AB$1,DA_LMP_Basis!$C$23:$C$35,0),MATCH(LMP_BY_NODE!$A48,DA_LMP_Basis!$C$23:$AF$23,0)))</f>
        <v>251.19875130620125</v>
      </c>
      <c r="AC48" s="30">
        <f>ENERGY_PRICING!AE$20*(1+INDEX(DA_LMP_Basis!$C$23:$AF$35,MATCH(LMP_BY_NODE!AC$1,DA_LMP_Basis!$C$23:$C$35,0),MATCH(LMP_BY_NODE!$A48,DA_LMP_Basis!$C$23:$AF$23,0)))</f>
        <v>128.22068718088059</v>
      </c>
      <c r="AD48" s="30">
        <f>ENERGY_PRICING!AF$20*(1+INDEX(DA_LMP_Basis!$C$23:$AF$35,MATCH(LMP_BY_NODE!AD$1,DA_LMP_Basis!$C$23:$C$35,0),MATCH(LMP_BY_NODE!$A48,DA_LMP_Basis!$C$23:$AF$23,0)))</f>
        <v>59.537877935890734</v>
      </c>
      <c r="AE48" s="30">
        <f>ENERGY_PRICING!AG$20*(1+INDEX(DA_LMP_Basis!$C$23:$AF$35,MATCH(LMP_BY_NODE!AE$1,DA_LMP_Basis!$C$23:$C$35,0),MATCH(LMP_BY_NODE!$A48,DA_LMP_Basis!$C$23:$AF$23,0)))</f>
        <v>45.583674360441307</v>
      </c>
      <c r="AF48" s="30">
        <f>ENERGY_PRICING!AH$20*(1+INDEX(DA_LMP_Basis!$C$23:$AF$35,MATCH(LMP_BY_NODE!AF$1,DA_LMP_Basis!$C$23:$C$35,0),MATCH(LMP_BY_NODE!$A48,DA_LMP_Basis!$C$23:$AF$23,0)))</f>
        <v>47.054593668775468</v>
      </c>
      <c r="AG48" s="30">
        <f>ENERGY_PRICING!AI$20*(1+INDEX(DA_LMP_Basis!$C$23:$AF$35,MATCH(LMP_BY_NODE!AG$1,DA_LMP_Basis!$C$23:$C$35,0),MATCH(LMP_BY_NODE!$A48,DA_LMP_Basis!$C$23:$AF$23,0)))</f>
        <v>52.812924300356862</v>
      </c>
      <c r="AH48" s="30">
        <f>ENERGY_PRICING!AJ$20*(1+INDEX(DA_LMP_Basis!$C$23:$AF$35,MATCH(LMP_BY_NODE!AH$1,DA_LMP_Basis!$C$23:$C$35,0),MATCH(LMP_BY_NODE!$A48,DA_LMP_Basis!$C$23:$AF$23,0)))</f>
        <v>52.803145882763395</v>
      </c>
      <c r="AI48" s="30">
        <f>ENERGY_PRICING!AK$20*(1+INDEX(DA_LMP_Basis!$C$23:$AF$35,MATCH(LMP_BY_NODE!AI$1,DA_LMP_Basis!$C$23:$C$35,0),MATCH(LMP_BY_NODE!$A48,DA_LMP_Basis!$C$23:$AF$23,0)))</f>
        <v>43.309631931166344</v>
      </c>
      <c r="AJ48" s="30">
        <f>ENERGY_PRICING!AL$20*(1+INDEX(DA_LMP_Basis!$C$23:$AF$35,MATCH(LMP_BY_NODE!AJ$1,DA_LMP_Basis!$C$23:$C$35,0),MATCH(LMP_BY_NODE!$A48,DA_LMP_Basis!$C$23:$AF$23,0)))</f>
        <v>41.867221948897573</v>
      </c>
      <c r="AK48" s="30">
        <f>ENERGY_PRICING!AM$20*(1+INDEX(DA_LMP_Basis!$C$23:$AF$35,MATCH(LMP_BY_NODE!AK$1,DA_LMP_Basis!$C$23:$C$35,0),MATCH(LMP_BY_NODE!$A48,DA_LMP_Basis!$C$23:$AF$23,0)))</f>
        <v>86.163719696753901</v>
      </c>
      <c r="AL48" s="30">
        <f>ENERGY_PRICING!AN$20*(1+INDEX(DA_LMP_Basis!$C$23:$AF$35,MATCH(LMP_BY_NODE!AL$1,DA_LMP_Basis!$C$23:$C$35,0),MATCH(LMP_BY_NODE!$A48,DA_LMP_Basis!$C$23:$AF$23,0)))</f>
        <v>144.12801496724086</v>
      </c>
      <c r="AM48" s="30">
        <f>ENERGY_PRICING!AO$20*(1+INDEX(DA_LMP_Basis!$C$23:$AF$35,MATCH(LMP_BY_NODE!AM$1,DA_LMP_Basis!$C$23:$C$35,0),MATCH(LMP_BY_NODE!$A48,DA_LMP_Basis!$C$23:$AF$23,0)))</f>
        <v>174.41585872714862</v>
      </c>
      <c r="AN48" s="30">
        <f>ENERGY_PRICING!AP$20*(1+INDEX(DA_LMP_Basis!$C$23:$AF$35,MATCH(LMP_BY_NODE!AN$1,DA_LMP_Basis!$C$23:$C$35,0),MATCH(LMP_BY_NODE!$A48,DA_LMP_Basis!$C$23:$AF$23,0)))</f>
        <v>151.00604425150107</v>
      </c>
      <c r="AO48" s="30">
        <f>ENERGY_PRICING!AQ$20*(1+INDEX(DA_LMP_Basis!$C$23:$AF$35,MATCH(LMP_BY_NODE!AO$1,DA_LMP_Basis!$C$23:$C$35,0),MATCH(LMP_BY_NODE!$A48,DA_LMP_Basis!$C$23:$AF$23,0)))</f>
        <v>85.400420238451673</v>
      </c>
      <c r="AP48" s="30">
        <f>ENERGY_PRICING!AR$20*(1+INDEX(DA_LMP_Basis!$C$23:$AF$35,MATCH(LMP_BY_NODE!AP$1,DA_LMP_Basis!$C$23:$C$35,0),MATCH(LMP_BY_NODE!$A48,DA_LMP_Basis!$C$23:$AF$23,0)))</f>
        <v>50.332073537928423</v>
      </c>
      <c r="AQ48" s="30">
        <f>ENERGY_PRICING!AS$20*(1+INDEX(DA_LMP_Basis!$C$23:$AF$35,MATCH(LMP_BY_NODE!AQ$1,DA_LMP_Basis!$C$23:$C$35,0),MATCH(LMP_BY_NODE!$A48,DA_LMP_Basis!$C$23:$AF$23,0)))</f>
        <v>36.155551959515122</v>
      </c>
      <c r="AR48" s="30">
        <f>ENERGY_PRICING!AT$20*(1+INDEX(DA_LMP_Basis!$C$23:$AF$35,MATCH(LMP_BY_NODE!AR$1,DA_LMP_Basis!$C$23:$C$35,0),MATCH(LMP_BY_NODE!$A48,DA_LMP_Basis!$C$23:$AF$23,0)))</f>
        <v>37.071012674969587</v>
      </c>
      <c r="AS48" s="30">
        <f>ENERGY_PRICING!AU$20*(1+INDEX(DA_LMP_Basis!$C$23:$AF$35,MATCH(LMP_BY_NODE!AS$1,DA_LMP_Basis!$C$23:$C$35,0),MATCH(LMP_BY_NODE!$A48,DA_LMP_Basis!$C$23:$AF$23,0)))</f>
        <v>48.950237004746704</v>
      </c>
      <c r="AT48" s="30">
        <f>ENERGY_PRICING!AV$20*(1+INDEX(DA_LMP_Basis!$C$23:$AF$35,MATCH(LMP_BY_NODE!AT$1,DA_LMP_Basis!$C$23:$C$35,0),MATCH(LMP_BY_NODE!$A48,DA_LMP_Basis!$C$23:$AF$23,0)))</f>
        <v>48.941173771360702</v>
      </c>
      <c r="AU48" s="30">
        <f>ENERGY_PRICING!AW$20*(1+INDEX(DA_LMP_Basis!$C$23:$AF$35,MATCH(LMP_BY_NODE!AU$1,DA_LMP_Basis!$C$23:$C$35,0),MATCH(LMP_BY_NODE!$A48,DA_LMP_Basis!$C$23:$AF$23,0)))</f>
        <v>37.954718102423641</v>
      </c>
      <c r="AV48" s="30">
        <f>ENERGY_PRICING!AX$20*(1+INDEX(DA_LMP_Basis!$C$23:$AF$35,MATCH(LMP_BY_NODE!AV$1,DA_LMP_Basis!$C$23:$C$35,0),MATCH(LMP_BY_NODE!$A48,DA_LMP_Basis!$C$23:$AF$23,0)))</f>
        <v>36.690651385067476</v>
      </c>
      <c r="AW48" s="30">
        <f>ENERGY_PRICING!AY$20*(1+INDEX(DA_LMP_Basis!$C$23:$AF$35,MATCH(LMP_BY_NODE!AW$1,DA_LMP_Basis!$C$23:$C$35,0),MATCH(LMP_BY_NODE!$A48,DA_LMP_Basis!$C$23:$AF$23,0)))</f>
        <v>58.067595822545265</v>
      </c>
      <c r="AX48" s="30">
        <f>ENERGY_PRICING!AZ$20*(1+INDEX(DA_LMP_Basis!$C$23:$AF$35,MATCH(LMP_BY_NODE!AX$1,DA_LMP_Basis!$C$23:$C$35,0),MATCH(LMP_BY_NODE!$A48,DA_LMP_Basis!$C$23:$AF$23,0)))</f>
        <v>93.309518695097566</v>
      </c>
      <c r="AY48" s="30">
        <f>ENERGY_PRICING!BA$20*(1+INDEX(DA_LMP_Basis!$C$23:$AF$35,MATCH(LMP_BY_NODE!AY$1,DA_LMP_Basis!$C$23:$C$35,0),MATCH(LMP_BY_NODE!$A48,DA_LMP_Basis!$C$23:$AF$23,0)))</f>
        <v>170.7987695509124</v>
      </c>
      <c r="AZ48" s="30">
        <f>ENERGY_PRICING!BB$20*(1+INDEX(DA_LMP_Basis!$C$23:$AF$35,MATCH(LMP_BY_NODE!AZ$1,DA_LMP_Basis!$C$23:$C$35,0),MATCH(LMP_BY_NODE!$A48,DA_LMP_Basis!$C$23:$AF$23,0)))</f>
        <v>147.80391793442951</v>
      </c>
      <c r="BA48" s="30">
        <f>ENERGY_PRICING!BC$20*(1+INDEX(DA_LMP_Basis!$C$23:$AF$35,MATCH(LMP_BY_NODE!BA$1,DA_LMP_Basis!$C$23:$C$35,0),MATCH(LMP_BY_NODE!$A48,DA_LMP_Basis!$C$23:$AF$23,0)))</f>
        <v>81.684940505513651</v>
      </c>
      <c r="BB48" s="30">
        <f>ENERGY_PRICING!BD$20*(1+INDEX(DA_LMP_Basis!$C$23:$AF$35,MATCH(LMP_BY_NODE!BB$1,DA_LMP_Basis!$C$23:$C$35,0),MATCH(LMP_BY_NODE!$A48,DA_LMP_Basis!$C$23:$AF$23,0)))</f>
        <v>44.668902378450241</v>
      </c>
      <c r="BC48" s="30">
        <f>ENERGY_PRICING!BE$20*(1+INDEX(DA_LMP_Basis!$C$23:$AF$35,MATCH(LMP_BY_NODE!BC$1,DA_LMP_Basis!$C$23:$C$35,0),MATCH(LMP_BY_NODE!$A48,DA_LMP_Basis!$C$23:$AF$23,0)))</f>
        <v>31.725468051450086</v>
      </c>
      <c r="BD48" s="30">
        <f>ENERGY_PRICING!BF$20*(1+INDEX(DA_LMP_Basis!$C$23:$AF$35,MATCH(LMP_BY_NODE!BD$1,DA_LMP_Basis!$C$23:$C$35,0),MATCH(LMP_BY_NODE!$A48,DA_LMP_Basis!$C$23:$AF$23,0)))</f>
        <v>32.294182287940963</v>
      </c>
      <c r="BE48" s="30">
        <f>ENERGY_PRICING!BG$20*(1+INDEX(DA_LMP_Basis!$C$23:$AF$35,MATCH(LMP_BY_NODE!BE$1,DA_LMP_Basis!$C$23:$C$35,0),MATCH(LMP_BY_NODE!$A48,DA_LMP_Basis!$C$23:$AF$23,0)))</f>
        <v>42.672318303856215</v>
      </c>
      <c r="BF48" s="30">
        <f>ENERGY_PRICING!BH$20*(1+INDEX(DA_LMP_Basis!$C$23:$AF$35,MATCH(LMP_BY_NODE!BF$1,DA_LMP_Basis!$C$23:$C$35,0),MATCH(LMP_BY_NODE!$A48,DA_LMP_Basis!$C$23:$AF$23,0)))</f>
        <v>42.664417439558619</v>
      </c>
      <c r="BG48" s="30">
        <f>ENERGY_PRICING!BI$20*(1+INDEX(DA_LMP_Basis!$C$23:$AF$35,MATCH(LMP_BY_NODE!BG$1,DA_LMP_Basis!$C$23:$C$35,0),MATCH(LMP_BY_NODE!$A48,DA_LMP_Basis!$C$23:$AF$23,0)))</f>
        <v>33.737385038547906</v>
      </c>
      <c r="BH48" s="30">
        <f>ENERGY_PRICING!BJ$20*(1+INDEX(DA_LMP_Basis!$C$23:$AF$35,MATCH(LMP_BY_NODE!BH$1,DA_LMP_Basis!$C$23:$C$35,0),MATCH(LMP_BY_NODE!$A48,DA_LMP_Basis!$C$23:$AF$23,0)))</f>
        <v>32.61377491337786</v>
      </c>
      <c r="BI48" s="30">
        <f>ENERGY_PRICING!BK$20*(1+INDEX(DA_LMP_Basis!$C$23:$AF$35,MATCH(LMP_BY_NODE!BI$1,DA_LMP_Basis!$C$23:$C$35,0),MATCH(LMP_BY_NODE!$A48,DA_LMP_Basis!$C$23:$AF$23,0)))</f>
        <v>55.834343752998052</v>
      </c>
      <c r="BJ48" s="30">
        <f>ENERGY_PRICING!BL$20*(1+INDEX(DA_LMP_Basis!$C$23:$AF$35,MATCH(LMP_BY_NODE!BJ$1,DA_LMP_Basis!$C$23:$C$35,0),MATCH(LMP_BY_NODE!$A48,DA_LMP_Basis!$C$23:$AF$23,0)))</f>
        <v>90.094631304833911</v>
      </c>
      <c r="BK48" s="30">
        <f>ENERGY_PRICING!BM$20*(1+INDEX(DA_LMP_Basis!$C$23:$AF$35,MATCH(LMP_BY_NODE!BK$1,DA_LMP_Basis!$C$23:$C$35,0),MATCH(LMP_BY_NODE!$A48,DA_LMP_Basis!$C$23:$AF$23,0)))</f>
        <v>169.69763858691644</v>
      </c>
      <c r="BL48" s="30">
        <f>ENERGY_PRICING!BN$20*(1+INDEX(DA_LMP_Basis!$C$23:$AF$35,MATCH(LMP_BY_NODE!BL$1,DA_LMP_Basis!$C$23:$C$35,0),MATCH(LMP_BY_NODE!$A48,DA_LMP_Basis!$C$23:$AF$23,0)))</f>
        <v>146.82911187724989</v>
      </c>
      <c r="BM48" s="30">
        <f>ENERGY_PRICING!BO$20*(1+INDEX(DA_LMP_Basis!$C$23:$AF$35,MATCH(LMP_BY_NODE!BM$1,DA_LMP_Basis!$C$23:$C$35,0),MATCH(LMP_BY_NODE!$A48,DA_LMP_Basis!$C$23:$AF$23,0)))</f>
        <v>80.553857034606622</v>
      </c>
      <c r="BN48" s="30">
        <f>ENERGY_PRICING!BP$20*(1+INDEX(DA_LMP_Basis!$C$23:$AF$35,MATCH(LMP_BY_NODE!BN$1,DA_LMP_Basis!$C$23:$C$35,0),MATCH(LMP_BY_NODE!$A48,DA_LMP_Basis!$C$23:$AF$23,0)))</f>
        <v>42.944893703441785</v>
      </c>
      <c r="BO48" s="30">
        <f>ENERGY_PRICING!BQ$20*(1+INDEX(DA_LMP_Basis!$C$23:$AF$35,MATCH(LMP_BY_NODE!BO$1,DA_LMP_Basis!$C$23:$C$35,0),MATCH(LMP_BY_NODE!$A48,DA_LMP_Basis!$C$23:$AF$23,0)))</f>
        <v>30.376841482793953</v>
      </c>
      <c r="BP48" s="30">
        <f>ENERGY_PRICING!BR$20*(1+INDEX(DA_LMP_Basis!$C$23:$AF$35,MATCH(LMP_BY_NODE!BP$1,DA_LMP_Basis!$C$23:$C$35,0),MATCH(LMP_BY_NODE!$A48,DA_LMP_Basis!$C$23:$AF$23,0)))</f>
        <v>30.839997557447997</v>
      </c>
      <c r="BQ48" s="30">
        <f>ENERGY_PRICING!BS$20*(1+INDEX(DA_LMP_Basis!$C$23:$AF$35,MATCH(LMP_BY_NODE!BQ$1,DA_LMP_Basis!$C$23:$C$35,0),MATCH(LMP_BY_NODE!$A48,DA_LMP_Basis!$C$23:$AF$23,0)))</f>
        <v>40.761165347933499</v>
      </c>
      <c r="BR48" s="30">
        <f>ENERGY_PRICING!BT$20*(1+INDEX(DA_LMP_Basis!$C$23:$AF$35,MATCH(LMP_BY_NODE!BR$1,DA_LMP_Basis!$C$23:$C$35,0),MATCH(LMP_BY_NODE!$A48,DA_LMP_Basis!$C$23:$AF$23,0)))</f>
        <v>40.753618337393014</v>
      </c>
      <c r="BS48" s="30">
        <f>ENERGY_PRICING!BU$20*(1+INDEX(DA_LMP_Basis!$C$23:$AF$35,MATCH(LMP_BY_NODE!BS$1,DA_LMP_Basis!$C$23:$C$35,0),MATCH(LMP_BY_NODE!$A48,DA_LMP_Basis!$C$23:$AF$23,0)))</f>
        <v>32.45352506278978</v>
      </c>
      <c r="BT48" s="30">
        <f>ENERGY_PRICING!BV$20*(1+INDEX(DA_LMP_Basis!$C$23:$AF$35,MATCH(LMP_BY_NODE!BT$1,DA_LMP_Basis!$C$23:$C$35,0),MATCH(LMP_BY_NODE!$A48,DA_LMP_Basis!$C$23:$AF$23,0)))</f>
        <v>31.37267338100277</v>
      </c>
      <c r="BU48" s="30">
        <f>ENERGY_PRICING!BW$20*(1+INDEX(DA_LMP_Basis!$C$23:$AF$35,MATCH(LMP_BY_NODE!BU$1,DA_LMP_Basis!$C$23:$C$35,0),MATCH(LMP_BY_NODE!$A48,DA_LMP_Basis!$C$23:$AF$23,0)))</f>
        <v>55.154486861345383</v>
      </c>
      <c r="BV48" s="30">
        <f>ENERGY_PRICING!BX$20*(1+INDEX(DA_LMP_Basis!$C$23:$AF$35,MATCH(LMP_BY_NODE!BV$1,DA_LMP_Basis!$C$23:$C$35,0),MATCH(LMP_BY_NODE!$A48,DA_LMP_Basis!$C$23:$AF$23,0)))</f>
        <v>89.115940462916925</v>
      </c>
      <c r="BW48" s="30">
        <f>ENERGY_PRICING!BY$20*(1+INDEX(DA_LMP_Basis!$C$23:$AF$35,MATCH(LMP_BY_NODE!BW$1,DA_LMP_Basis!$C$23:$C$35,0),MATCH(LMP_BY_NODE!$A48,DA_LMP_Basis!$C$23:$AF$23,0)))</f>
        <v>169.24433755083032</v>
      </c>
      <c r="BX48" s="30">
        <f>ENERGY_PRICING!BZ$20*(1+INDEX(DA_LMP_Basis!$C$23:$AF$35,MATCH(LMP_BY_NODE!BX$1,DA_LMP_Basis!$C$23:$C$35,0),MATCH(LMP_BY_NODE!$A48,DA_LMP_Basis!$C$23:$AF$23,0)))</f>
        <v>146.42781483797768</v>
      </c>
      <c r="BY48" s="30">
        <f>ENERGY_PRICING!CA$20*(1+INDEX(DA_LMP_Basis!$C$23:$AF$35,MATCH(LMP_BY_NODE!BY$1,DA_LMP_Basis!$C$23:$C$35,0),MATCH(LMP_BY_NODE!$A48,DA_LMP_Basis!$C$23:$AF$23,0)))</f>
        <v>80.088225492104755</v>
      </c>
      <c r="BZ48" s="30">
        <f>ENERGY_PRICING!CB$20*(1+INDEX(DA_LMP_Basis!$C$23:$AF$35,MATCH(LMP_BY_NODE!BZ$1,DA_LMP_Basis!$C$23:$C$35,0),MATCH(LMP_BY_NODE!$A48,DA_LMP_Basis!$C$23:$AF$23,0)))</f>
        <v>42.235173475643698</v>
      </c>
      <c r="CA48" s="30">
        <f>ENERGY_PRICING!CC$20*(1+INDEX(DA_LMP_Basis!$C$23:$AF$35,MATCH(LMP_BY_NODE!CA$1,DA_LMP_Basis!$C$23:$C$35,0),MATCH(LMP_BY_NODE!$A48,DA_LMP_Basis!$C$23:$AF$23,0)))</f>
        <v>29.821654279042502</v>
      </c>
      <c r="CB48" s="30">
        <f>ENERGY_PRICING!CD$20*(1+INDEX(DA_LMP_Basis!$C$23:$AF$35,MATCH(LMP_BY_NODE!CB$1,DA_LMP_Basis!$C$23:$C$35,0),MATCH(LMP_BY_NODE!$A48,DA_LMP_Basis!$C$23:$AF$23,0)))</f>
        <v>30.241355373596512</v>
      </c>
      <c r="CC48" s="30">
        <f>ENERGY_PRICING!CE$20*(1+INDEX(DA_LMP_Basis!$C$23:$AF$35,MATCH(LMP_BY_NODE!CC$1,DA_LMP_Basis!$C$23:$C$35,0),MATCH(LMP_BY_NODE!$A48,DA_LMP_Basis!$C$23:$AF$23,0)))</f>
        <v>39.974403697080554</v>
      </c>
      <c r="CD48" s="30">
        <f>ENERGY_PRICING!CF$20*(1+INDEX(DA_LMP_Basis!$C$23:$AF$35,MATCH(LMP_BY_NODE!CD$1,DA_LMP_Basis!$C$23:$C$35,0),MATCH(LMP_BY_NODE!$A48,DA_LMP_Basis!$C$23:$AF$23,0)))</f>
        <v>39.967002357018849</v>
      </c>
      <c r="CE48" s="30">
        <f>ENERGY_PRICING!CG$20*(1+INDEX(DA_LMP_Basis!$C$23:$AF$35,MATCH(LMP_BY_NODE!CE$1,DA_LMP_Basis!$C$23:$C$35,0),MATCH(LMP_BY_NODE!$A48,DA_LMP_Basis!$C$23:$AF$23,0)))</f>
        <v>31.925000231294128</v>
      </c>
      <c r="CF48" s="30">
        <f>ENERGY_PRICING!CH$20*(1+INDEX(DA_LMP_Basis!$C$23:$AF$35,MATCH(LMP_BY_NODE!CF$1,DA_LMP_Basis!$C$23:$C$35,0),MATCH(LMP_BY_NODE!$A48,DA_LMP_Basis!$C$23:$AF$23,0)))</f>
        <v>30.861750857788973</v>
      </c>
      <c r="CG48" s="30">
        <f>ENERGY_PRICING!CI$20*(1+INDEX(DA_LMP_Basis!$C$23:$AF$35,MATCH(LMP_BY_NODE!CG$1,DA_LMP_Basis!$C$23:$C$35,0),MATCH(LMP_BY_NODE!$A48,DA_LMP_Basis!$C$23:$AF$23,0)))</f>
        <v>54.874611130434992</v>
      </c>
      <c r="CH48" s="30">
        <f>ENERGY_PRICING!CJ$20*(1+INDEX(DA_LMP_Basis!$C$23:$AF$35,MATCH(LMP_BY_NODE!CH$1,DA_LMP_Basis!$C$23:$C$35,0),MATCH(LMP_BY_NODE!$A48,DA_LMP_Basis!$C$23:$AF$23,0)))</f>
        <v>88.713044179772737</v>
      </c>
      <c r="CI48" s="30">
        <f>ENERGY_PRICING!CK$20*(1+INDEX(DA_LMP_Basis!$C$23:$AF$35,MATCH(LMP_BY_NODE!CI$1,DA_LMP_Basis!$C$23:$C$35,0),MATCH(LMP_BY_NODE!$A48,DA_LMP_Basis!$C$23:$AF$23,0)))</f>
        <v>170.94302375147922</v>
      </c>
      <c r="CJ48" s="30">
        <f>ENERGY_PRICING!CL$20*(1+INDEX(DA_LMP_Basis!$C$23:$AF$35,MATCH(LMP_BY_NODE!CJ$1,DA_LMP_Basis!$C$23:$C$35,0),MATCH(LMP_BY_NODE!$A48,DA_LMP_Basis!$C$23:$AF$23,0)))</f>
        <v>147.93162287878584</v>
      </c>
      <c r="CK48" s="30">
        <f>ENERGY_PRICING!CM$20*(1+INDEX(DA_LMP_Basis!$C$23:$AF$35,MATCH(LMP_BY_NODE!CK$1,DA_LMP_Basis!$C$23:$C$35,0),MATCH(LMP_BY_NODE!$A48,DA_LMP_Basis!$C$23:$AF$23,0)))</f>
        <v>81.833118648899912</v>
      </c>
      <c r="CL48" s="30">
        <f>ENERGY_PRICING!CN$20*(1+INDEX(DA_LMP_Basis!$C$23:$AF$35,MATCH(LMP_BY_NODE!CL$1,DA_LMP_Basis!$C$23:$C$35,0),MATCH(LMP_BY_NODE!$A48,DA_LMP_Basis!$C$23:$AF$23,0)))</f>
        <v>44.89475697823471</v>
      </c>
      <c r="CM48" s="30">
        <f>ENERGY_PRICING!CO$20*(1+INDEX(DA_LMP_Basis!$C$23:$AF$35,MATCH(LMP_BY_NODE!CM$1,DA_LMP_Basis!$C$23:$C$35,0),MATCH(LMP_BY_NODE!$A48,DA_LMP_Basis!$C$23:$AF$23,0)))</f>
        <v>31.902145534770209</v>
      </c>
      <c r="CN48" s="30">
        <f>ENERGY_PRICING!CP$20*(1+INDEX(DA_LMP_Basis!$C$23:$AF$35,MATCH(LMP_BY_NODE!CN$1,DA_LMP_Basis!$C$23:$C$35,0),MATCH(LMP_BY_NODE!$A48,DA_LMP_Basis!$C$23:$AF$23,0)))</f>
        <v>32.484688469887281</v>
      </c>
      <c r="CO48" s="30">
        <f>ENERGY_PRICING!CQ$20*(1+INDEX(DA_LMP_Basis!$C$23:$AF$35,MATCH(LMP_BY_NODE!CO$1,DA_LMP_Basis!$C$23:$C$35,0),MATCH(LMP_BY_NODE!$A48,DA_LMP_Basis!$C$23:$AF$23,0)))</f>
        <v>42.922689831705242</v>
      </c>
      <c r="CP48" s="30">
        <f>ENERGY_PRICING!CR$20*(1+INDEX(DA_LMP_Basis!$C$23:$AF$35,MATCH(LMP_BY_NODE!CP$1,DA_LMP_Basis!$C$23:$C$35,0),MATCH(LMP_BY_NODE!$A48,DA_LMP_Basis!$C$23:$AF$23,0)))</f>
        <v>42.914742610623101</v>
      </c>
      <c r="CQ48" s="30">
        <f>ENERGY_PRICING!CS$20*(1+INDEX(DA_LMP_Basis!$C$23:$AF$35,MATCH(LMP_BY_NODE!CQ$1,DA_LMP_Basis!$C$23:$C$35,0),MATCH(LMP_BY_NODE!$A48,DA_LMP_Basis!$C$23:$AF$23,0)))</f>
        <v>33.90557774268423</v>
      </c>
      <c r="CR48" s="30">
        <f>ENERGY_PRICING!CT$20*(1+INDEX(DA_LMP_Basis!$C$23:$AF$35,MATCH(LMP_BY_NODE!CR$1,DA_LMP_Basis!$C$23:$C$35,0),MATCH(LMP_BY_NODE!$A48,DA_LMP_Basis!$C$23:$AF$23,0)))</f>
        <v>32.776366026723096</v>
      </c>
      <c r="CS48" s="30">
        <f>ENERGY_PRICING!CU$20*(1+INDEX(DA_LMP_Basis!$C$23:$AF$35,MATCH(LMP_BY_NODE!CS$1,DA_LMP_Basis!$C$23:$C$35,0),MATCH(LMP_BY_NODE!$A48,DA_LMP_Basis!$C$23:$AF$23,0)))</f>
        <v>55.923408737647392</v>
      </c>
      <c r="CT48" s="30">
        <f>ENERGY_PRICING!CV$20*(1+INDEX(DA_LMP_Basis!$C$23:$AF$35,MATCH(LMP_BY_NODE!CT$1,DA_LMP_Basis!$C$23:$C$35,0),MATCH(LMP_BY_NODE!$A48,DA_LMP_Basis!$C$23:$AF$23,0)))</f>
        <v>90.222845177315065</v>
      </c>
      <c r="CU48" s="30">
        <f>ENERGY_PRICING!CW$20*(1+INDEX(DA_LMP_Basis!$C$23:$AF$35,MATCH(LMP_BY_NODE!CU$1,DA_LMP_Basis!$C$23:$C$35,0),MATCH(LMP_BY_NODE!$A48,DA_LMP_Basis!$C$23:$AF$23,0)))</f>
        <v>172.3700305338941</v>
      </c>
      <c r="CV48" s="30">
        <f>ENERGY_PRICING!CX$20*(1+INDEX(DA_LMP_Basis!$C$23:$AF$35,MATCH(LMP_BY_NODE!CV$1,DA_LMP_Basis!$C$23:$C$35,0),MATCH(LMP_BY_NODE!$A48,DA_LMP_Basis!$C$23:$AF$23,0)))</f>
        <v>149.19491934452714</v>
      </c>
      <c r="CW48" s="30">
        <f>ENERGY_PRICING!CY$20*(1+INDEX(DA_LMP_Basis!$C$23:$AF$35,MATCH(LMP_BY_NODE!CW$1,DA_LMP_Basis!$C$23:$C$35,0),MATCH(LMP_BY_NODE!$A48,DA_LMP_Basis!$C$23:$AF$23,0)))</f>
        <v>83.298942276821805</v>
      </c>
      <c r="CX48" s="30">
        <f>ENERGY_PRICING!CZ$20*(1+INDEX(DA_LMP_Basis!$C$23:$AF$35,MATCH(LMP_BY_NODE!CX$1,DA_LMP_Basis!$C$23:$C$35,0),MATCH(LMP_BY_NODE!$A48,DA_LMP_Basis!$C$23:$AF$23,0)))</f>
        <v>47.128979929564025</v>
      </c>
      <c r="CY48" s="30">
        <f>ENERGY_PRICING!DA$20*(1+INDEX(DA_LMP_Basis!$C$23:$AF$35,MATCH(LMP_BY_NODE!CY$1,DA_LMP_Basis!$C$23:$C$35,0),MATCH(LMP_BY_NODE!$A48,DA_LMP_Basis!$C$23:$AF$23,0)))</f>
        <v>33.649893371624479</v>
      </c>
      <c r="CZ48" s="30">
        <f>ENERGY_PRICING!DB$20*(1+INDEX(DA_LMP_Basis!$C$23:$AF$35,MATCH(LMP_BY_NODE!CZ$1,DA_LMP_Basis!$C$23:$C$35,0),MATCH(LMP_BY_NODE!$A48,DA_LMP_Basis!$C$23:$AF$23,0)))</f>
        <v>34.36923403362934</v>
      </c>
      <c r="DA48" s="30">
        <f>ENERGY_PRICING!DC$20*(1+INDEX(DA_LMP_Basis!$C$23:$AF$35,MATCH(LMP_BY_NODE!DA$1,DA_LMP_Basis!$C$23:$C$35,0),MATCH(LMP_BY_NODE!$A48,DA_LMP_Basis!$C$23:$AF$23,0)))</f>
        <v>45.399441752691054</v>
      </c>
      <c r="DB48" s="30">
        <f>ENERGY_PRICING!DD$20*(1+INDEX(DA_LMP_Basis!$C$23:$AF$35,MATCH(LMP_BY_NODE!DB$1,DA_LMP_Basis!$C$23:$C$35,0),MATCH(LMP_BY_NODE!$A48,DA_LMP_Basis!$C$23:$AF$23,0)))</f>
        <v>45.391035956082568</v>
      </c>
      <c r="DC48" s="30">
        <f>ENERGY_PRICING!DE$20*(1+INDEX(DA_LMP_Basis!$C$23:$AF$35,MATCH(LMP_BY_NODE!DC$1,DA_LMP_Basis!$C$23:$C$35,0),MATCH(LMP_BY_NODE!$A48,DA_LMP_Basis!$C$23:$AF$23,0)))</f>
        <v>35.569391542297403</v>
      </c>
      <c r="DD48" s="30">
        <f>ENERGY_PRICING!DF$20*(1+INDEX(DA_LMP_Basis!$C$23:$AF$35,MATCH(LMP_BY_NODE!DD$1,DA_LMP_Basis!$C$23:$C$35,0),MATCH(LMP_BY_NODE!$A48,DA_LMP_Basis!$C$23:$AF$23,0)))</f>
        <v>34.384767172702709</v>
      </c>
      <c r="DE48" s="30">
        <f>ENERGY_PRICING!DG$20*(1+INDEX(DA_LMP_Basis!$C$23:$AF$35,MATCH(LMP_BY_NODE!DE$1,DA_LMP_Basis!$C$23:$C$35,0),MATCH(LMP_BY_NODE!$A48,DA_LMP_Basis!$C$23:$AF$23,0)))</f>
        <v>56.804466874400894</v>
      </c>
      <c r="DF48" s="30">
        <f>ENERGY_PRICING!DH$20*(1+INDEX(DA_LMP_Basis!$C$23:$AF$35,MATCH(LMP_BY_NODE!DF$1,DA_LMP_Basis!$C$23:$C$35,0),MATCH(LMP_BY_NODE!$A48,DA_LMP_Basis!$C$23:$AF$23,0)))</f>
        <v>91.491176116111532</v>
      </c>
      <c r="DG48" s="30">
        <f>ENERGY_PRICING!DI$20*(1+INDEX(DA_LMP_Basis!$C$23:$AF$35,MATCH(LMP_BY_NODE!DG$1,DA_LMP_Basis!$C$23:$C$35,0),MATCH(LMP_BY_NODE!$A48,DA_LMP_Basis!$C$23:$AF$23,0)))</f>
        <v>174.55696949607474</v>
      </c>
      <c r="DH48" s="30">
        <f>ENERGY_PRICING!DJ$20*(1+INDEX(DA_LMP_Basis!$C$23:$AF$35,MATCH(LMP_BY_NODE!DH$1,DA_LMP_Basis!$C$23:$C$35,0),MATCH(LMP_BY_NODE!$A48,DA_LMP_Basis!$C$23:$AF$23,0)))</f>
        <v>151.13096638772299</v>
      </c>
      <c r="DI48" s="30">
        <f>ENERGY_PRICING!DK$20*(1+INDEX(DA_LMP_Basis!$C$23:$AF$35,MATCH(LMP_BY_NODE!DI$1,DA_LMP_Basis!$C$23:$C$35,0),MATCH(LMP_BY_NODE!$A48,DA_LMP_Basis!$C$23:$AF$23,0)))</f>
        <v>85.54536944387597</v>
      </c>
      <c r="DJ48" s="30">
        <f>ENERGY_PRICING!DL$20*(1+INDEX(DA_LMP_Basis!$C$23:$AF$35,MATCH(LMP_BY_NODE!DJ$1,DA_LMP_Basis!$C$23:$C$35,0),MATCH(LMP_BY_NODE!$A48,DA_LMP_Basis!$C$23:$AF$23,0)))</f>
        <v>50.553006558359421</v>
      </c>
      <c r="DK48" s="30">
        <f>ENERGY_PRICING!DM$20*(1+INDEX(DA_LMP_Basis!$C$23:$AF$35,MATCH(LMP_BY_NODE!DK$1,DA_LMP_Basis!$C$23:$C$35,0),MATCH(LMP_BY_NODE!$A48,DA_LMP_Basis!$C$23:$AF$23,0)))</f>
        <v>36.328379478057172</v>
      </c>
      <c r="DL48" s="30">
        <f>ENERGY_PRICING!DN$20*(1+INDEX(DA_LMP_Basis!$C$23:$AF$35,MATCH(LMP_BY_NODE!DL$1,DA_LMP_Basis!$C$23:$C$35,0),MATCH(LMP_BY_NODE!$A48,DA_LMP_Basis!$C$23:$AF$23,0)))</f>
        <v>37.257367552082293</v>
      </c>
      <c r="DM48" s="30">
        <f>ENERGY_PRICING!DO$20*(1+INDEX(DA_LMP_Basis!$C$23:$AF$35,MATCH(LMP_BY_NODE!DM$1,DA_LMP_Basis!$C$23:$C$35,0),MATCH(LMP_BY_NODE!$A48,DA_LMP_Basis!$C$23:$AF$23,0)))</f>
        <v>49.195152706841739</v>
      </c>
      <c r="DN48" s="30">
        <f>ENERGY_PRICING!DP$20*(1+INDEX(DA_LMP_Basis!$C$23:$AF$35,MATCH(LMP_BY_NODE!DN$1,DA_LMP_Basis!$C$23:$C$35,0),MATCH(LMP_BY_NODE!$A48,DA_LMP_Basis!$C$23:$AF$23,0)))</f>
        <v>49.186044126828143</v>
      </c>
      <c r="DO48" s="30">
        <f>ENERGY_PRICING!DQ$20*(1+INDEX(DA_LMP_Basis!$C$23:$AF$35,MATCH(LMP_BY_NODE!DO$1,DA_LMP_Basis!$C$23:$C$35,0),MATCH(LMP_BY_NODE!$A48,DA_LMP_Basis!$C$23:$AF$23,0)))</f>
        <v>38.119245732920227</v>
      </c>
      <c r="DP48" s="30">
        <f>ENERGY_PRICING!DR$20*(1+INDEX(DA_LMP_Basis!$C$23:$AF$35,MATCH(LMP_BY_NODE!DP$1,DA_LMP_Basis!$C$23:$C$35,0),MATCH(LMP_BY_NODE!$A48,DA_LMP_Basis!$C$23:$AF$23,0)))</f>
        <v>36.849699488585756</v>
      </c>
      <c r="DQ48" s="30">
        <f>ENERGY_PRICING!DS$20*(1+INDEX(DA_LMP_Basis!$C$23:$AF$35,MATCH(LMP_BY_NODE!DQ$1,DA_LMP_Basis!$C$23:$C$35,0),MATCH(LMP_BY_NODE!$A48,DA_LMP_Basis!$C$23:$AF$23,0)))</f>
        <v>58.154719999303197</v>
      </c>
      <c r="DR48" s="30">
        <f>ENERGY_PRICING!DT$20*(1+INDEX(DA_LMP_Basis!$C$23:$AF$35,MATCH(LMP_BY_NODE!DR$1,DA_LMP_Basis!$C$23:$C$35,0),MATCH(LMP_BY_NODE!$A48,DA_LMP_Basis!$C$23:$AF$23,0)))</f>
        <v>93.434938669432555</v>
      </c>
      <c r="DS48" s="30">
        <f>ENERGY_PRICING!DU$20*(1+INDEX(DA_LMP_Basis!$C$23:$AF$35,MATCH(LMP_BY_NODE!DS$1,DA_LMP_Basis!$C$23:$C$35,0),MATCH(LMP_BY_NODE!$A48,DA_LMP_Basis!$C$23:$AF$23,0)))</f>
        <v>177.08108445858525</v>
      </c>
      <c r="DT48" s="30">
        <f>ENERGY_PRICING!DV$20*(1+INDEX(DA_LMP_Basis!$C$23:$AF$35,MATCH(LMP_BY_NODE!DT$1,DA_LMP_Basis!$C$23:$C$35,0),MATCH(LMP_BY_NODE!$A48,DA_LMP_Basis!$C$23:$AF$23,0)))</f>
        <v>153.36550763206671</v>
      </c>
      <c r="DU48" s="30">
        <f>ENERGY_PRICING!DW$20*(1+INDEX(DA_LMP_Basis!$C$23:$AF$35,MATCH(LMP_BY_NODE!DU$1,DA_LMP_Basis!$C$23:$C$35,0),MATCH(LMP_BY_NODE!$A48,DA_LMP_Basis!$C$23:$AF$23,0)))</f>
        <v>88.138144332708592</v>
      </c>
      <c r="DV48" s="30">
        <f>ENERGY_PRICING!DX$20*(1+INDEX(DA_LMP_Basis!$C$23:$AF$35,MATCH(LMP_BY_NODE!DV$1,DA_LMP_Basis!$C$23:$C$35,0),MATCH(LMP_BY_NODE!$A48,DA_LMP_Basis!$C$23:$AF$23,0)))</f>
        <v>54.504939829125838</v>
      </c>
      <c r="DW48" s="30">
        <f>ENERGY_PRICING!DY$20*(1+INDEX(DA_LMP_Basis!$C$23:$AF$35,MATCH(LMP_BY_NODE!DW$1,DA_LMP_Basis!$C$23:$C$35,0),MATCH(LMP_BY_NODE!$A48,DA_LMP_Basis!$C$23:$AF$23,0)))</f>
        <v>39.4198269189963</v>
      </c>
      <c r="DX48" s="30">
        <f>ENERGY_PRICING!DZ$20*(1+INDEX(DA_LMP_Basis!$C$23:$AF$35,MATCH(LMP_BY_NODE!DX$1,DA_LMP_Basis!$C$23:$C$35,0),MATCH(LMP_BY_NODE!$A48,DA_LMP_Basis!$C$23:$AF$23,0)))</f>
        <v>40.590785243990069</v>
      </c>
      <c r="DY48" s="30">
        <f>ENERGY_PRICING!EA$20*(1+INDEX(DA_LMP_Basis!$C$23:$AF$35,MATCH(LMP_BY_NODE!DY$1,DA_LMP_Basis!$C$23:$C$35,0),MATCH(LMP_BY_NODE!$A48,DA_LMP_Basis!$C$23:$AF$23,0)))</f>
        <v>53.576075530212997</v>
      </c>
      <c r="DZ48" s="30">
        <f>ENERGY_PRICING!EB$20*(1+INDEX(DA_LMP_Basis!$C$23:$AF$35,MATCH(LMP_BY_NODE!DZ$1,DA_LMP_Basis!$C$23:$C$35,0),MATCH(LMP_BY_NODE!$A48,DA_LMP_Basis!$C$23:$AF$23,0)))</f>
        <v>53.566155813656991</v>
      </c>
      <c r="EA48" s="30">
        <f>ENERGY_PRICING!EC$20*(1+INDEX(DA_LMP_Basis!$C$23:$AF$35,MATCH(LMP_BY_NODE!EA$1,DA_LMP_Basis!$C$23:$C$35,0),MATCH(LMP_BY_NODE!$A48,DA_LMP_Basis!$C$23:$AF$23,0)))</f>
        <v>41.062229156816862</v>
      </c>
      <c r="EB48" s="30">
        <f>ENERGY_PRICING!ED$20*(1+INDEX(DA_LMP_Basis!$C$23:$AF$35,MATCH(LMP_BY_NODE!EB$1,DA_LMP_Basis!$C$23:$C$35,0),MATCH(LMP_BY_NODE!$A48,DA_LMP_Basis!$C$23:$AF$23,0)))</f>
        <v>39.694668025747113</v>
      </c>
      <c r="EC48" s="30">
        <f>ENERGY_PRICING!EE$20*(1+INDEX(DA_LMP_Basis!$C$23:$AF$35,MATCH(LMP_BY_NODE!EC$1,DA_LMP_Basis!$C$23:$C$35,0),MATCH(LMP_BY_NODE!$A48,DA_LMP_Basis!$C$23:$AF$23,0)))</f>
        <v>59.713151292851599</v>
      </c>
      <c r="ED48" s="30">
        <f>ENERGY_PRICING!EF$20*(1+INDEX(DA_LMP_Basis!$C$23:$AF$35,MATCH(LMP_BY_NODE!ED$1,DA_LMP_Basis!$C$23:$C$35,0),MATCH(LMP_BY_NODE!$A48,DA_LMP_Basis!$C$23:$AF$23,0)))</f>
        <v>95.678384979206626</v>
      </c>
      <c r="EE48" s="30">
        <f>ENERGY_PRICING!EG$20*(1+INDEX(DA_LMP_Basis!$C$23:$AF$35,MATCH(LMP_BY_NODE!EE$1,DA_LMP_Basis!$C$23:$C$35,0),MATCH(LMP_BY_NODE!$A48,DA_LMP_Basis!$C$23:$AF$23,0)))</f>
        <v>178.29317552724925</v>
      </c>
      <c r="EF48" s="30">
        <f>ENERGY_PRICING!EH$20*(1+INDEX(DA_LMP_Basis!$C$23:$AF$35,MATCH(LMP_BY_NODE!EF$1,DA_LMP_Basis!$C$23:$C$35,0),MATCH(LMP_BY_NODE!$A48,DA_LMP_Basis!$C$23:$AF$23,0)))</f>
        <v>154.4385441320114</v>
      </c>
      <c r="EG48" s="30">
        <f>ENERGY_PRICING!EI$20*(1+INDEX(DA_LMP_Basis!$C$23:$AF$35,MATCH(LMP_BY_NODE!EG$1,DA_LMP_Basis!$C$23:$C$35,0),MATCH(LMP_BY_NODE!$A48,DA_LMP_Basis!$C$23:$AF$23,0)))</f>
        <v>89.383206198941721</v>
      </c>
      <c r="EH48" s="30">
        <f>ENERGY_PRICING!EJ$20*(1+INDEX(DA_LMP_Basis!$C$23:$AF$35,MATCH(LMP_BY_NODE!EH$1,DA_LMP_Basis!$C$23:$C$35,0),MATCH(LMP_BY_NODE!$A48,DA_LMP_Basis!$C$23:$AF$23,0)))</f>
        <v>56.402675507808183</v>
      </c>
      <c r="EI48" s="30">
        <f>ENERGY_PRICING!EK$20*(1+INDEX(DA_LMP_Basis!$C$23:$AF$35,MATCH(LMP_BY_NODE!EI$1,DA_LMP_Basis!$C$23:$C$35,0),MATCH(LMP_BY_NODE!$A48,DA_LMP_Basis!$C$23:$AF$23,0)))</f>
        <v>40.904353530525768</v>
      </c>
      <c r="EJ48" s="30">
        <f>ENERGY_PRICING!EL$20*(1+INDEX(DA_LMP_Basis!$C$23:$AF$35,MATCH(LMP_BY_NODE!EJ$1,DA_LMP_Basis!$C$23:$C$35,0),MATCH(LMP_BY_NODE!$A48,DA_LMP_Basis!$C$23:$AF$23,0)))</f>
        <v>42.1915070306354</v>
      </c>
      <c r="EK48" s="30">
        <f>ENERGY_PRICING!EM$20*(1+INDEX(DA_LMP_Basis!$C$23:$AF$35,MATCH(LMP_BY_NODE!EK$1,DA_LMP_Basis!$C$23:$C$35,0),MATCH(LMP_BY_NODE!$A48,DA_LMP_Basis!$C$23:$AF$23,0)))</f>
        <v>55.679813872397382</v>
      </c>
      <c r="EL48" s="30">
        <f>ENERGY_PRICING!EN$20*(1+INDEX(DA_LMP_Basis!$C$23:$AF$35,MATCH(LMP_BY_NODE!EL$1,DA_LMP_Basis!$C$23:$C$35,0),MATCH(LMP_BY_NODE!$A48,DA_LMP_Basis!$C$23:$AF$23,0)))</f>
        <v>55.669504644518341</v>
      </c>
      <c r="EM48" s="30">
        <f>ENERGY_PRICING!EO$20*(1+INDEX(DA_LMP_Basis!$C$23:$AF$35,MATCH(LMP_BY_NODE!EM$1,DA_LMP_Basis!$C$23:$C$35,0),MATCH(LMP_BY_NODE!$A48,DA_LMP_Basis!$C$23:$AF$23,0)))</f>
        <v>42.475462696617058</v>
      </c>
      <c r="EN48" s="30">
        <f>ENERGY_PRICING!EP$20*(1+INDEX(DA_LMP_Basis!$C$23:$AF$35,MATCH(LMP_BY_NODE!EN$1,DA_LMP_Basis!$C$23:$C$35,0),MATCH(LMP_BY_NODE!$A48,DA_LMP_Basis!$C$23:$AF$23,0)))</f>
        <v>41.060834387319503</v>
      </c>
      <c r="EO48" s="30">
        <f>ENERGY_PRICING!EQ$20*(1+INDEX(DA_LMP_Basis!$C$23:$AF$35,MATCH(LMP_BY_NODE!EO$1,DA_LMP_Basis!$C$23:$C$35,0),MATCH(LMP_BY_NODE!$A48,DA_LMP_Basis!$C$23:$AF$23,0)))</f>
        <v>60.461516830908437</v>
      </c>
      <c r="EP48" s="30">
        <f>ENERGY_PRICING!ER$20*(1+INDEX(DA_LMP_Basis!$C$23:$AF$35,MATCH(LMP_BY_NODE!EP$1,DA_LMP_Basis!$C$23:$C$35,0),MATCH(LMP_BY_NODE!$A48,DA_LMP_Basis!$C$23:$AF$23,0)))</f>
        <v>96.755697730603572</v>
      </c>
      <c r="EQ48" s="30">
        <f>ENERGY_PRICING!ES$20*(1+INDEX(DA_LMP_Basis!$C$23:$AF$35,MATCH(LMP_BY_NODE!EQ$1,DA_LMP_Basis!$C$23:$C$35,0),MATCH(LMP_BY_NODE!$A48,DA_LMP_Basis!$C$23:$AF$23,0)))</f>
        <v>180.20100606072666</v>
      </c>
      <c r="ER48" s="30">
        <f>ENERGY_PRICING!ET$20*(1+INDEX(DA_LMP_Basis!$C$23:$AF$35,MATCH(LMP_BY_NODE!ER$1,DA_LMP_Basis!$C$23:$C$35,0),MATCH(LMP_BY_NODE!$A48,DA_LMP_Basis!$C$23:$AF$23,0)))</f>
        <v>156.12750286708953</v>
      </c>
      <c r="ES48" s="30">
        <f>ENERGY_PRICING!EU$20*(1+INDEX(DA_LMP_Basis!$C$23:$AF$35,MATCH(LMP_BY_NODE!ES$1,DA_LMP_Basis!$C$23:$C$35,0),MATCH(LMP_BY_NODE!$A48,DA_LMP_Basis!$C$23:$AF$23,0)))</f>
        <v>91.342932745797739</v>
      </c>
      <c r="ET48" s="30">
        <f>ENERGY_PRICING!EV$20*(1+INDEX(DA_LMP_Basis!$C$23:$AF$35,MATCH(LMP_BY_NODE!ET$1,DA_LMP_Basis!$C$23:$C$35,0),MATCH(LMP_BY_NODE!$A48,DA_LMP_Basis!$C$23:$AF$23,0)))</f>
        <v>59.389710200053095</v>
      </c>
      <c r="EU48" s="30">
        <f>ENERGY_PRICING!EW$20*(1+INDEX(DA_LMP_Basis!$C$23:$AF$35,MATCH(LMP_BY_NODE!EU$1,DA_LMP_Basis!$C$23:$C$35,0),MATCH(LMP_BY_NODE!$A48,DA_LMP_Basis!$C$23:$AF$23,0)))</f>
        <v>43.240997426728512</v>
      </c>
      <c r="EV48" s="30">
        <f>ENERGY_PRICING!EX$20*(1+INDEX(DA_LMP_Basis!$C$23:$AF$35,MATCH(LMP_BY_NODE!EV$1,DA_LMP_Basis!$C$23:$C$35,0),MATCH(LMP_BY_NODE!$A48,DA_LMP_Basis!$C$23:$AF$23,0)))</f>
        <v>44.711042054955399</v>
      </c>
      <c r="EW48" s="30">
        <f>ENERGY_PRICING!EY$20*(1+INDEX(DA_LMP_Basis!$C$23:$AF$35,MATCH(LMP_BY_NODE!EW$1,DA_LMP_Basis!$C$23:$C$35,0),MATCH(LMP_BY_NODE!$A48,DA_LMP_Basis!$C$23:$AF$23,0)))</f>
        <v>58.99109661956777</v>
      </c>
      <c r="EX48" s="30">
        <f>ENERGY_PRICING!EZ$20*(1+INDEX(DA_LMP_Basis!$C$23:$AF$35,MATCH(LMP_BY_NODE!EX$1,DA_LMP_Basis!$C$23:$C$35,0),MATCH(LMP_BY_NODE!$A48,DA_LMP_Basis!$C$23:$AF$23,0)))</f>
        <v>58.980174301126127</v>
      </c>
      <c r="EY48" s="30">
        <f>ENERGY_PRICING!FA$20*(1+INDEX(DA_LMP_Basis!$C$23:$AF$35,MATCH(LMP_BY_NODE!EY$1,DA_LMP_Basis!$C$23:$C$35,0),MATCH(LMP_BY_NODE!$A48,DA_LMP_Basis!$C$23:$AF$23,0)))</f>
        <v>44.699891345478363</v>
      </c>
      <c r="EZ48" s="30">
        <f>ENERGY_PRICING!FB$20*(1+INDEX(DA_LMP_Basis!$C$23:$AF$35,MATCH(LMP_BY_NODE!EZ$1,DA_LMP_Basis!$C$23:$C$35,0),MATCH(LMP_BY_NODE!$A48,DA_LMP_Basis!$C$23:$AF$23,0)))</f>
        <v>43.211179329049294</v>
      </c>
      <c r="FA48" s="30">
        <f>ENERGY_PRICING!FC$20*(1+INDEX(DA_LMP_Basis!$C$23:$AF$35,MATCH(LMP_BY_NODE!FA$1,DA_LMP_Basis!$C$23:$C$35,0),MATCH(LMP_BY_NODE!$A48,DA_LMP_Basis!$C$23:$AF$23,0)))</f>
        <v>61.639443688566743</v>
      </c>
      <c r="FB48" s="30">
        <f>ENERGY_PRICING!FD$20*(1+INDEX(DA_LMP_Basis!$C$23:$AF$35,MATCH(LMP_BY_NODE!FB$1,DA_LMP_Basis!$C$23:$C$35,0),MATCH(LMP_BY_NODE!$A48,DA_LMP_Basis!$C$23:$AF$23,0)))</f>
        <v>98.451387282614746</v>
      </c>
      <c r="FC48" s="30">
        <f>ENERGY_PRICING!FE$20*(1+INDEX(DA_LMP_Basis!$C$23:$AF$35,MATCH(LMP_BY_NODE!FC$1,DA_LMP_Basis!$C$23:$C$35,0),MATCH(LMP_BY_NODE!$A48,DA_LMP_Basis!$C$23:$AF$23,0)))</f>
        <v>181.58683489939793</v>
      </c>
      <c r="FD48" s="30">
        <f>ENERGY_PRICING!FF$20*(1+INDEX(DA_LMP_Basis!$C$23:$AF$35,MATCH(LMP_BY_NODE!FD$1,DA_LMP_Basis!$C$23:$C$35,0),MATCH(LMP_BY_NODE!$A48,DA_LMP_Basis!$C$23:$AF$23,0)))</f>
        <v>157.35434544106323</v>
      </c>
      <c r="FE48" s="30">
        <f>ENERGY_PRICING!FG$20*(1+INDEX(DA_LMP_Basis!$C$23:$AF$35,MATCH(LMP_BY_NODE!FE$1,DA_LMP_Basis!$C$23:$C$35,0),MATCH(LMP_BY_NODE!$A48,DA_LMP_Basis!$C$23:$AF$23,0)))</f>
        <v>92.76645832466167</v>
      </c>
      <c r="FF48" s="30">
        <f>ENERGY_PRICING!FH$20*(1+INDEX(DA_LMP_Basis!$C$23:$AF$35,MATCH(LMP_BY_NODE!FF$1,DA_LMP_Basis!$C$23:$C$35,0),MATCH(LMP_BY_NODE!$A48,DA_LMP_Basis!$C$23:$AF$23,0)))</f>
        <v>61.559462044353118</v>
      </c>
      <c r="FG48" s="30">
        <f>ENERGY_PRICING!FI$20*(1+INDEX(DA_LMP_Basis!$C$23:$AF$35,MATCH(LMP_BY_NODE!FG$1,DA_LMP_Basis!$C$23:$C$35,0),MATCH(LMP_BY_NODE!$A48,DA_LMP_Basis!$C$23:$AF$23,0)))</f>
        <v>44.93831196292092</v>
      </c>
      <c r="FH48" s="30">
        <f>ENERGY_PRICING!FJ$20*(1+INDEX(DA_LMP_Basis!$C$23:$AF$35,MATCH(LMP_BY_NODE!FH$1,DA_LMP_Basis!$C$23:$C$35,0),MATCH(LMP_BY_NODE!$A48,DA_LMP_Basis!$C$23:$AF$23,0)))</f>
        <v>46.541206860201846</v>
      </c>
      <c r="FI48" s="30">
        <f>ENERGY_PRICING!FK$20*(1+INDEX(DA_LMP_Basis!$C$23:$AF$35,MATCH(LMP_BY_NODE!FI$1,DA_LMP_Basis!$C$23:$C$35,0),MATCH(LMP_BY_NODE!$A48,DA_LMP_Basis!$C$23:$AF$23,0)))</f>
        <v>61.396378977460998</v>
      </c>
      <c r="FJ48" s="30">
        <f>ENERGY_PRICING!FL$20*(1+INDEX(DA_LMP_Basis!$C$23:$AF$35,MATCH(LMP_BY_NODE!FJ$1,DA_LMP_Basis!$C$23:$C$35,0),MATCH(LMP_BY_NODE!$A48,DA_LMP_Basis!$C$23:$AF$23,0)))</f>
        <v>61.385011316224251</v>
      </c>
      <c r="FK48" s="30">
        <f>ENERGY_PRICING!FM$20*(1+INDEX(DA_LMP_Basis!$C$23:$AF$35,MATCH(LMP_BY_NODE!FK$1,DA_LMP_Basis!$C$23:$C$35,0),MATCH(LMP_BY_NODE!$A48,DA_LMP_Basis!$C$23:$AF$23,0)))</f>
        <v>46.31569385889118</v>
      </c>
      <c r="FL48" s="30">
        <f>ENERGY_PRICING!FN$20*(1+INDEX(DA_LMP_Basis!$C$23:$AF$35,MATCH(LMP_BY_NODE!FL$1,DA_LMP_Basis!$C$23:$C$35,0),MATCH(LMP_BY_NODE!$A48,DA_LMP_Basis!$C$23:$AF$23,0)))</f>
        <v>44.773168185527183</v>
      </c>
      <c r="FM48" s="30">
        <f>ENERGY_PRICING!FO$20*(1+INDEX(DA_LMP_Basis!$C$23:$AF$35,MATCH(LMP_BY_NODE!FM$1,DA_LMP_Basis!$C$23:$C$35,0),MATCH(LMP_BY_NODE!$A48,DA_LMP_Basis!$C$23:$AF$23,0)))</f>
        <v>62.495077865997004</v>
      </c>
      <c r="FN48" s="30">
        <f>ENERGY_PRICING!FP$20*(1+INDEX(DA_LMP_Basis!$C$23:$AF$35,MATCH(LMP_BY_NODE!FN$1,DA_LMP_Basis!$C$23:$C$35,0),MATCH(LMP_BY_NODE!$A48,DA_LMP_Basis!$C$23:$AF$23,0)))</f>
        <v>99.683119054056419</v>
      </c>
      <c r="FO48" s="30">
        <f>ENERGY_PRICING!FQ$20*(1+INDEX(DA_LMP_Basis!$C$23:$AF$35,MATCH(LMP_BY_NODE!FO$1,DA_LMP_Basis!$C$23:$C$35,0),MATCH(LMP_BY_NODE!$A48,DA_LMP_Basis!$C$23:$AF$23,0)))</f>
        <v>181.86148592181956</v>
      </c>
      <c r="FP48" s="30">
        <f>ENERGY_PRICING!FR$20*(1+INDEX(DA_LMP_Basis!$C$23:$AF$35,MATCH(LMP_BY_NODE!FP$1,DA_LMP_Basis!$C$23:$C$35,0),MATCH(LMP_BY_NODE!$A48,DA_LMP_Basis!$C$23:$AF$23,0)))</f>
        <v>157.59748770935039</v>
      </c>
      <c r="FQ48" s="30">
        <f>ENERGY_PRICING!FS$20*(1+INDEX(DA_LMP_Basis!$C$23:$AF$35,MATCH(LMP_BY_NODE!FQ$1,DA_LMP_Basis!$C$23:$C$35,0),MATCH(LMP_BY_NODE!$A48,DA_LMP_Basis!$C$23:$AF$23,0)))</f>
        <v>93.048580290064862</v>
      </c>
      <c r="FR48" s="30">
        <f>ENERGY_PRICING!FT$20*(1+INDEX(DA_LMP_Basis!$C$23:$AF$35,MATCH(LMP_BY_NODE!FR$1,DA_LMP_Basis!$C$23:$C$35,0),MATCH(LMP_BY_NODE!$A48,DA_LMP_Basis!$C$23:$AF$23,0)))</f>
        <v>61.989475149730339</v>
      </c>
      <c r="FS48" s="30">
        <f>ENERGY_PRICING!FU$20*(1+INDEX(DA_LMP_Basis!$C$23:$AF$35,MATCH(LMP_BY_NODE!FS$1,DA_LMP_Basis!$C$23:$C$35,0),MATCH(LMP_BY_NODE!$A48,DA_LMP_Basis!$C$23:$AF$23,0)))</f>
        <v>45.274694898336946</v>
      </c>
      <c r="FT48" s="30">
        <f>ENERGY_PRICING!FV$20*(1+INDEX(DA_LMP_Basis!$C$23:$AF$35,MATCH(LMP_BY_NODE!FT$1,DA_LMP_Basis!$C$23:$C$35,0),MATCH(LMP_BY_NODE!$A48,DA_LMP_Basis!$C$23:$AF$23,0)))</f>
        <v>46.903918777384256</v>
      </c>
      <c r="FU48" s="30">
        <f>ENERGY_PRICING!FW$20*(1+INDEX(DA_LMP_Basis!$C$23:$AF$35,MATCH(LMP_BY_NODE!FU$1,DA_LMP_Basis!$C$23:$C$35,0),MATCH(LMP_BY_NODE!$A48,DA_LMP_Basis!$C$23:$AF$23,0)))</f>
        <v>61.873070788436472</v>
      </c>
      <c r="FV48" s="30">
        <f>ENERGY_PRICING!FX$20*(1+INDEX(DA_LMP_Basis!$C$23:$AF$35,MATCH(LMP_BY_NODE!FV$1,DA_LMP_Basis!$C$23:$C$35,0),MATCH(LMP_BY_NODE!$A48,DA_LMP_Basis!$C$23:$AF$23,0)))</f>
        <v>61.861614866766267</v>
      </c>
      <c r="FW48" s="30">
        <f>ENERGY_PRICING!FY$20*(1+INDEX(DA_LMP_Basis!$C$23:$AF$35,MATCH(LMP_BY_NODE!FW$1,DA_LMP_Basis!$C$23:$C$35,0),MATCH(LMP_BY_NODE!$A48,DA_LMP_Basis!$C$23:$AF$23,0)))</f>
        <v>46.635922302661946</v>
      </c>
      <c r="FX48" s="30">
        <f>ENERGY_PRICING!FZ$20*(1+INDEX(DA_LMP_Basis!$C$23:$AF$35,MATCH(LMP_BY_NODE!FX$1,DA_LMP_Basis!$C$23:$C$35,0),MATCH(LMP_BY_NODE!$A48,DA_LMP_Basis!$C$23:$AF$23,0)))</f>
        <v>45.082731548961199</v>
      </c>
      <c r="FY48" s="30">
        <f>ENERGY_PRICING!GA$20*(1+INDEX(DA_LMP_Basis!$C$23:$AF$35,MATCH(LMP_BY_NODE!FY$1,DA_LMP_Basis!$C$23:$C$35,0),MATCH(LMP_BY_NODE!$A48,DA_LMP_Basis!$C$23:$AF$23,0)))</f>
        <v>62.664652055169938</v>
      </c>
      <c r="FZ48" s="30">
        <f>ENERGY_PRICING!GB$20*(1+INDEX(DA_LMP_Basis!$C$23:$AF$35,MATCH(LMP_BY_NODE!FZ$1,DA_LMP_Basis!$C$23:$C$35,0),MATCH(LMP_BY_NODE!$A48,DA_LMP_Basis!$C$23:$AF$23,0)))</f>
        <v>99.927230289827833</v>
      </c>
      <c r="GA48" s="30">
        <f>ENERGY_PRICING!GC$20*(1+INDEX(DA_LMP_Basis!$C$23:$AF$35,MATCH(LMP_BY_NODE!GA$1,DA_LMP_Basis!$C$23:$C$35,0),MATCH(LMP_BY_NODE!$A48,DA_LMP_Basis!$C$23:$AF$23,0)))</f>
        <v>182.71341654143671</v>
      </c>
      <c r="GB48" s="30">
        <f>ENERGY_PRICING!GD$20*(1+INDEX(DA_LMP_Basis!$C$23:$AF$35,MATCH(LMP_BY_NODE!GB$1,DA_LMP_Basis!$C$23:$C$35,0),MATCH(LMP_BY_NODE!$A48,DA_LMP_Basis!$C$23:$AF$23,0)))</f>
        <v>158.35168240140214</v>
      </c>
      <c r="GC48" s="30">
        <f>ENERGY_PRICING!GE$20*(1+INDEX(DA_LMP_Basis!$C$23:$AF$35,MATCH(LMP_BY_NODE!GC$1,DA_LMP_Basis!$C$23:$C$35,0),MATCH(LMP_BY_NODE!$A48,DA_LMP_Basis!$C$23:$AF$23,0)))</f>
        <v>93.923684772379701</v>
      </c>
      <c r="GD48" s="30">
        <f>ENERGY_PRICING!GF$20*(1+INDEX(DA_LMP_Basis!$C$23:$AF$35,MATCH(LMP_BY_NODE!GD$1,DA_LMP_Basis!$C$23:$C$35,0),MATCH(LMP_BY_NODE!$A48,DA_LMP_Basis!$C$23:$AF$23,0)))</f>
        <v>63.323318104609413</v>
      </c>
      <c r="GE48" s="30">
        <f>ENERGY_PRICING!GG$20*(1+INDEX(DA_LMP_Basis!$C$23:$AF$35,MATCH(LMP_BY_NODE!GE$1,DA_LMP_Basis!$C$23:$C$35,0),MATCH(LMP_BY_NODE!$A48,DA_LMP_Basis!$C$23:$AF$23,0)))</f>
        <v>46.31810962904062</v>
      </c>
      <c r="GF48" s="30">
        <f>ENERGY_PRICING!GH$20*(1+INDEX(DA_LMP_Basis!$C$23:$AF$35,MATCH(LMP_BY_NODE!GF$1,DA_LMP_Basis!$C$23:$C$35,0),MATCH(LMP_BY_NODE!$A48,DA_LMP_Basis!$C$23:$AF$23,0)))</f>
        <v>48.029002476775311</v>
      </c>
      <c r="GG48" s="30">
        <f>ENERGY_PRICING!GI$20*(1+INDEX(DA_LMP_Basis!$C$23:$AF$35,MATCH(LMP_BY_NODE!GG$1,DA_LMP_Basis!$C$23:$C$35,0),MATCH(LMP_BY_NODE!$A48,DA_LMP_Basis!$C$23:$AF$23,0)))</f>
        <v>63.351704824858203</v>
      </c>
      <c r="GH48" s="30">
        <f>ENERGY_PRICING!GJ$20*(1+INDEX(DA_LMP_Basis!$C$23:$AF$35,MATCH(LMP_BY_NODE!GH$1,DA_LMP_Basis!$C$23:$C$35,0),MATCH(LMP_BY_NODE!$A48,DA_LMP_Basis!$C$23:$AF$23,0)))</f>
        <v>63.339975131165943</v>
      </c>
      <c r="GI48" s="30">
        <f>ENERGY_PRICING!GK$20*(1+INDEX(DA_LMP_Basis!$C$23:$AF$35,MATCH(LMP_BY_NODE!GI$1,DA_LMP_Basis!$C$23:$C$35,0),MATCH(LMP_BY_NODE!$A48,DA_LMP_Basis!$C$23:$AF$23,0)))</f>
        <v>47.629227967848237</v>
      </c>
      <c r="GJ48" s="30">
        <f>ENERGY_PRICING!GL$20*(1+INDEX(DA_LMP_Basis!$C$23:$AF$35,MATCH(LMP_BY_NODE!GJ$1,DA_LMP_Basis!$C$23:$C$35,0),MATCH(LMP_BY_NODE!$A48,DA_LMP_Basis!$C$23:$AF$23,0)))</f>
        <v>46.042955565954628</v>
      </c>
      <c r="GK48" s="30">
        <f>ENERGY_PRICING!GM$20*(1+INDEX(DA_LMP_Basis!$C$23:$AF$35,MATCH(LMP_BY_NODE!GK$1,DA_LMP_Basis!$C$23:$C$35,0),MATCH(LMP_BY_NODE!$A48,DA_LMP_Basis!$C$23:$AF$23,0)))</f>
        <v>63.190648436976119</v>
      </c>
      <c r="GL48" s="30">
        <f>ENERGY_PRICING!GN$20*(1+INDEX(DA_LMP_Basis!$C$23:$AF$35,MATCH(LMP_BY_NODE!GL$1,DA_LMP_Basis!$C$23:$C$35,0),MATCH(LMP_BY_NODE!$A48,DA_LMP_Basis!$C$23:$AF$23,0)))</f>
        <v>100.68443058900225</v>
      </c>
      <c r="GM48" s="30">
        <f>ENERGY_PRICING!GO$20*(1+INDEX(DA_LMP_Basis!$C$23:$AF$35,MATCH(LMP_BY_NODE!GM$1,DA_LMP_Basis!$C$23:$C$35,0),MATCH(LMP_BY_NODE!$A48,DA_LMP_Basis!$C$23:$AF$23,0)))</f>
        <v>183.91197367130036</v>
      </c>
      <c r="GN48" s="30">
        <f>ENERGY_PRICING!GP$20*(1+INDEX(DA_LMP_Basis!$C$23:$AF$35,MATCH(LMP_BY_NODE!GN$1,DA_LMP_Basis!$C$23:$C$35,0),MATCH(LMP_BY_NODE!$A48,DA_LMP_Basis!$C$23:$AF$23,0)))</f>
        <v>159.41273761487733</v>
      </c>
      <c r="GO48" s="30">
        <f>ENERGY_PRICING!GQ$20*(1+INDEX(DA_LMP_Basis!$C$23:$AF$35,MATCH(LMP_BY_NODE!GO$1,DA_LMP_Basis!$C$23:$C$35,0),MATCH(LMP_BY_NODE!$A48,DA_LMP_Basis!$C$23:$AF$23,0)))</f>
        <v>95.154844555233211</v>
      </c>
      <c r="GP48" s="30">
        <f>ENERGY_PRICING!GR$20*(1+INDEX(DA_LMP_Basis!$C$23:$AF$35,MATCH(LMP_BY_NODE!GP$1,DA_LMP_Basis!$C$23:$C$35,0),MATCH(LMP_BY_NODE!$A48,DA_LMP_Basis!$C$23:$AF$23,0)))</f>
        <v>65.199864089547972</v>
      </c>
      <c r="GQ48" s="30">
        <f>ENERGY_PRICING!GS$20*(1+INDEX(DA_LMP_Basis!$C$23:$AF$35,MATCH(LMP_BY_NODE!GQ$1,DA_LMP_Basis!$C$23:$C$35,0),MATCH(LMP_BY_NODE!$A48,DA_LMP_Basis!$C$23:$AF$23,0)))</f>
        <v>47.786060347200859</v>
      </c>
      <c r="GR48" s="30">
        <f>ENERGY_PRICING!GT$20*(1+INDEX(DA_LMP_Basis!$C$23:$AF$35,MATCH(LMP_BY_NODE!GR$1,DA_LMP_Basis!$C$23:$C$35,0),MATCH(LMP_BY_NODE!$A48,DA_LMP_Basis!$C$23:$AF$23,0)))</f>
        <v>49.611850960616124</v>
      </c>
      <c r="GS48" s="30">
        <f>ENERGY_PRICING!GU$20*(1+INDEX(DA_LMP_Basis!$C$23:$AF$35,MATCH(LMP_BY_NODE!GS$1,DA_LMP_Basis!$C$23:$C$35,0),MATCH(LMP_BY_NODE!$A48,DA_LMP_Basis!$C$23:$AF$23,0)))</f>
        <v>65.431953293458676</v>
      </c>
      <c r="GT48" s="30">
        <f>ENERGY_PRICING!GV$20*(1+INDEX(DA_LMP_Basis!$C$23:$AF$35,MATCH(LMP_BY_NODE!GT$1,DA_LMP_Basis!$C$23:$C$35,0),MATCH(LMP_BY_NODE!$A48,DA_LMP_Basis!$C$23:$AF$23,0)))</f>
        <v>65.419838437640024</v>
      </c>
      <c r="GU48" s="30">
        <f>ENERGY_PRICING!GW$20*(1+INDEX(DA_LMP_Basis!$C$23:$AF$35,MATCH(LMP_BY_NODE!GU$1,DA_LMP_Basis!$C$23:$C$35,0),MATCH(LMP_BY_NODE!$A48,DA_LMP_Basis!$C$23:$AF$23,0)))</f>
        <v>49.026681656832942</v>
      </c>
      <c r="GV48" s="30">
        <f>ENERGY_PRICING!GX$20*(1+INDEX(DA_LMP_Basis!$C$23:$AF$35,MATCH(LMP_BY_NODE!GV$1,DA_LMP_Basis!$C$23:$C$35,0),MATCH(LMP_BY_NODE!$A48,DA_LMP_Basis!$C$23:$AF$23,0)))</f>
        <v>47.393867618336344</v>
      </c>
      <c r="GW48" s="30">
        <f>ENERGY_PRICING!GY$20*(1+INDEX(DA_LMP_Basis!$C$23:$AF$35,MATCH(LMP_BY_NODE!GW$1,DA_LMP_Basis!$C$23:$C$35,0),MATCH(LMP_BY_NODE!$A48,DA_LMP_Basis!$C$23:$AF$23,0)))</f>
        <v>63.930657892182253</v>
      </c>
      <c r="GX48" s="30">
        <f>ENERGY_PRICING!GZ$20*(1+INDEX(DA_LMP_Basis!$C$23:$AF$35,MATCH(LMP_BY_NODE!GX$1,DA_LMP_Basis!$C$23:$C$35,0),MATCH(LMP_BY_NODE!$A48,DA_LMP_Basis!$C$23:$AF$23,0)))</f>
        <v>101.74971430625878</v>
      </c>
      <c r="GY48" s="30">
        <f>ENERGY_PRICING!HA$20*(1+INDEX(DA_LMP_Basis!$C$23:$AF$35,MATCH(LMP_BY_NODE!GY$1,DA_LMP_Basis!$C$23:$C$35,0),MATCH(LMP_BY_NODE!$A48,DA_LMP_Basis!$C$23:$AF$23,0)))</f>
        <v>185.5745862143103</v>
      </c>
      <c r="GZ48" s="30">
        <f>ENERGY_PRICING!HB$20*(1+INDEX(DA_LMP_Basis!$C$23:$AF$35,MATCH(LMP_BY_NODE!GZ$1,DA_LMP_Basis!$C$23:$C$35,0),MATCH(LMP_BY_NODE!$A48,DA_LMP_Basis!$C$23:$AF$23,0)))</f>
        <v>160.88461047166027</v>
      </c>
      <c r="HA48" s="30">
        <f>ENERGY_PRICING!HC$20*(1+INDEX(DA_LMP_Basis!$C$23:$AF$35,MATCH(LMP_BY_NODE!HA$1,DA_LMP_Basis!$C$23:$C$35,0),MATCH(LMP_BY_NODE!$A48,DA_LMP_Basis!$C$23:$AF$23,0)))</f>
        <v>96.862682793744639</v>
      </c>
      <c r="HB48" s="30">
        <f>ENERGY_PRICING!HD$20*(1+INDEX(DA_LMP_Basis!$C$23:$AF$35,MATCH(LMP_BY_NODE!HB$1,DA_LMP_Basis!$C$23:$C$35,0),MATCH(LMP_BY_NODE!$A48,DA_LMP_Basis!$C$23:$AF$23,0)))</f>
        <v>67.802968117178878</v>
      </c>
      <c r="HC48" s="30">
        <f>ENERGY_PRICING!HE$20*(1+INDEX(DA_LMP_Basis!$C$23:$AF$35,MATCH(LMP_BY_NODE!HC$1,DA_LMP_Basis!$C$23:$C$35,0),MATCH(LMP_BY_NODE!$A48,DA_LMP_Basis!$C$23:$AF$23,0)))</f>
        <v>49.822369852790558</v>
      </c>
      <c r="HD48" s="30">
        <f>ENERGY_PRICING!HF$20*(1+INDEX(DA_LMP_Basis!$C$23:$AF$35,MATCH(LMP_BY_NODE!HD$1,DA_LMP_Basis!$C$23:$C$35,0),MATCH(LMP_BY_NODE!$A48,DA_LMP_Basis!$C$23:$AF$23,0)))</f>
        <v>51.807544163173262</v>
      </c>
      <c r="HE48" s="30">
        <f>ENERGY_PRICING!HG$20*(1+INDEX(DA_LMP_Basis!$C$23:$AF$35,MATCH(LMP_BY_NODE!HE$1,DA_LMP_Basis!$C$23:$C$35,0),MATCH(LMP_BY_NODE!$A48,DA_LMP_Basis!$C$23:$AF$23,0)))</f>
        <v>68.317629003273012</v>
      </c>
      <c r="HF48" s="30">
        <f>ENERGY_PRICING!HH$20*(1+INDEX(DA_LMP_Basis!$C$23:$AF$35,MATCH(LMP_BY_NODE!HF$1,DA_LMP_Basis!$C$23:$C$35,0),MATCH(LMP_BY_NODE!$A48,DA_LMP_Basis!$C$23:$AF$23,0)))</f>
        <v>68.304979858878156</v>
      </c>
      <c r="HG48" s="30">
        <f>ENERGY_PRICING!HI$20*(1+INDEX(DA_LMP_Basis!$C$23:$AF$35,MATCH(LMP_BY_NODE!HG$1,DA_LMP_Basis!$C$23:$C$35,0),MATCH(LMP_BY_NODE!$A48,DA_LMP_Basis!$C$23:$AF$23,0)))</f>
        <v>50.96519920738627</v>
      </c>
      <c r="HH48" s="30">
        <f>ENERGY_PRICING!HJ$20*(1+INDEX(DA_LMP_Basis!$C$23:$AF$35,MATCH(LMP_BY_NODE!HH$1,DA_LMP_Basis!$C$23:$C$35,0),MATCH(LMP_BY_NODE!$A48,DA_LMP_Basis!$C$23:$AF$23,0)))</f>
        <v>49.267823616619602</v>
      </c>
      <c r="HI48" s="30">
        <f>ENERGY_PRICING!HK$20*(1+INDEX(DA_LMP_Basis!$C$23:$AF$35,MATCH(LMP_BY_NODE!HI$1,DA_LMP_Basis!$C$23:$C$35,0),MATCH(LMP_BY_NODE!$A48,DA_LMP_Basis!$C$23:$AF$23,0)))</f>
        <v>64.957183012692497</v>
      </c>
      <c r="HJ48" s="30">
        <f>ENERGY_PRICING!HL$20*(1+INDEX(DA_LMP_Basis!$C$23:$AF$35,MATCH(LMP_BY_NODE!HJ$1,DA_LMP_Basis!$C$23:$C$35,0),MATCH(LMP_BY_NODE!$A48,DA_LMP_Basis!$C$23:$AF$23,0)))</f>
        <v>103.22745285208546</v>
      </c>
      <c r="HK48" s="30">
        <f>ENERGY_PRICING!HM$20*(1+INDEX(DA_LMP_Basis!$C$23:$AF$35,MATCH(LMP_BY_NODE!HK$1,DA_LMP_Basis!$C$23:$C$35,0),MATCH(LMP_BY_NODE!$A48,DA_LMP_Basis!$C$23:$AF$23,0)))</f>
        <v>187.14259258318168</v>
      </c>
      <c r="HL48" s="30">
        <f>ENERGY_PRICING!HN$20*(1+INDEX(DA_LMP_Basis!$C$23:$AF$35,MATCH(LMP_BY_NODE!HL$1,DA_LMP_Basis!$C$23:$C$35,0),MATCH(LMP_BY_NODE!$A48,DA_LMP_Basis!$C$23:$AF$23,0)))</f>
        <v>162.2727306463261</v>
      </c>
      <c r="HM48" s="30">
        <f>ENERGY_PRICING!HO$20*(1+INDEX(DA_LMP_Basis!$C$23:$AF$35,MATCH(LMP_BY_NODE!HM$1,DA_LMP_Basis!$C$23:$C$35,0),MATCH(LMP_BY_NODE!$A48,DA_LMP_Basis!$C$23:$AF$23,0)))</f>
        <v>98.473341420281884</v>
      </c>
      <c r="HN48" s="30">
        <f>ENERGY_PRICING!HP$20*(1+INDEX(DA_LMP_Basis!$C$23:$AF$35,MATCH(LMP_BY_NODE!HN$1,DA_LMP_Basis!$C$23:$C$35,0),MATCH(LMP_BY_NODE!$A48,DA_LMP_Basis!$C$23:$AF$23,0)))</f>
        <v>70.257950013785191</v>
      </c>
      <c r="HO48" s="30">
        <f>ENERGY_PRICING!HQ$20*(1+INDEX(DA_LMP_Basis!$C$23:$AF$35,MATCH(LMP_BY_NODE!HO$1,DA_LMP_Basis!$C$23:$C$35,0),MATCH(LMP_BY_NODE!$A48,DA_LMP_Basis!$C$23:$AF$23,0)))</f>
        <v>51.74280903579924</v>
      </c>
      <c r="HP48" s="30">
        <f>ENERGY_PRICING!HR$20*(1+INDEX(DA_LMP_Basis!$C$23:$AF$35,MATCH(LMP_BY_NODE!HP$1,DA_LMP_Basis!$C$23:$C$35,0),MATCH(LMP_BY_NODE!$A48,DA_LMP_Basis!$C$23:$AF$23,0)))</f>
        <v>53.878297773310436</v>
      </c>
      <c r="HQ48" s="30">
        <f>ENERGY_PRICING!HS$20*(1+INDEX(DA_LMP_Basis!$C$23:$AF$35,MATCH(LMP_BY_NODE!HQ$1,DA_LMP_Basis!$C$23:$C$35,0),MATCH(LMP_BY_NODE!$A48,DA_LMP_Basis!$C$23:$AF$23,0)))</f>
        <v>71.039103655024945</v>
      </c>
      <c r="HR48" s="30">
        <f>ENERGY_PRICING!HT$20*(1+INDEX(DA_LMP_Basis!$C$23:$AF$35,MATCH(LMP_BY_NODE!HR$1,DA_LMP_Basis!$C$23:$C$35,0),MATCH(LMP_BY_NODE!$A48,DA_LMP_Basis!$C$23:$AF$23,0)))</f>
        <v>71.02595062420518</v>
      </c>
      <c r="HS48" s="30">
        <f>ENERGY_PRICING!HU$20*(1+INDEX(DA_LMP_Basis!$C$23:$AF$35,MATCH(LMP_BY_NODE!HS$1,DA_LMP_Basis!$C$23:$C$35,0),MATCH(LMP_BY_NODE!$A48,DA_LMP_Basis!$C$23:$AF$23,0)))</f>
        <v>52.793411004666332</v>
      </c>
      <c r="HT48" s="30">
        <f>ENERGY_PRICING!HV$20*(1+INDEX(DA_LMP_Basis!$C$23:$AF$35,MATCH(LMP_BY_NODE!HT$1,DA_LMP_Basis!$C$23:$C$35,0),MATCH(LMP_BY_NODE!$A48,DA_LMP_Basis!$C$23:$AF$23,0)))</f>
        <v>51.035147550657385</v>
      </c>
      <c r="HU48" s="30">
        <f>ENERGY_PRICING!HW$20*(1+INDEX(DA_LMP_Basis!$C$23:$AF$35,MATCH(LMP_BY_NODE!HU$1,DA_LMP_Basis!$C$23:$C$35,0),MATCH(LMP_BY_NODE!$A48,DA_LMP_Basis!$C$23:$AF$23,0)))</f>
        <v>65.925296680265646</v>
      </c>
      <c r="HV48" s="30">
        <f>ENERGY_PRICING!HX$20*(1+INDEX(DA_LMP_Basis!$C$23:$AF$35,MATCH(LMP_BY_NODE!HV$1,DA_LMP_Basis!$C$23:$C$35,0),MATCH(LMP_BY_NODE!$A48,DA_LMP_Basis!$C$23:$AF$23,0)))</f>
        <v>104.62110494566838</v>
      </c>
      <c r="HW48" s="30">
        <f>ENERGY_PRICING!HY$20*(1+INDEX(DA_LMP_Basis!$C$23:$AF$35,MATCH(LMP_BY_NODE!HW$1,DA_LMP_Basis!$C$23:$C$35,0),MATCH(LMP_BY_NODE!$A48,DA_LMP_Basis!$C$23:$AF$23,0)))</f>
        <v>188.74295305070879</v>
      </c>
      <c r="HX48" s="30">
        <f>ENERGY_PRICING!HZ$20*(1+INDEX(DA_LMP_Basis!$C$23:$AF$35,MATCH(LMP_BY_NODE!HX$1,DA_LMP_Basis!$C$23:$C$35,0),MATCH(LMP_BY_NODE!$A48,DA_LMP_Basis!$C$23:$AF$23,0)))</f>
        <v>163.68949316452367</v>
      </c>
      <c r="HY48" s="30">
        <f>ENERGY_PRICING!IA$20*(1+INDEX(DA_LMP_Basis!$C$23:$AF$35,MATCH(LMP_BY_NODE!HY$1,DA_LMP_Basis!$C$23:$C$35,0),MATCH(LMP_BY_NODE!$A48,DA_LMP_Basis!$C$23:$AF$23,0)))</f>
        <v>100.11723422822185</v>
      </c>
      <c r="HZ48" s="30">
        <f>ENERGY_PRICING!IB$20*(1+INDEX(DA_LMP_Basis!$C$23:$AF$35,MATCH(LMP_BY_NODE!HZ$1,DA_LMP_Basis!$C$23:$C$35,0),MATCH(LMP_BY_NODE!$A48,DA_LMP_Basis!$C$23:$AF$23,0)))</f>
        <v>72.76358778020024</v>
      </c>
      <c r="IA48" s="30">
        <f>ENERGY_PRICING!IC$20*(1+INDEX(DA_LMP_Basis!$C$23:$AF$35,MATCH(LMP_BY_NODE!IA$1,DA_LMP_Basis!$C$23:$C$35,0),MATCH(LMP_BY_NODE!$A48,DA_LMP_Basis!$C$23:$AF$23,0)))</f>
        <v>53.702874383613683</v>
      </c>
      <c r="IB48" s="30">
        <f>ENERGY_PRICING!ID$20*(1+INDEX(DA_LMP_Basis!$C$23:$AF$35,MATCH(LMP_BY_NODE!IB$1,DA_LMP_Basis!$C$23:$C$35,0),MATCH(LMP_BY_NODE!$A48,DA_LMP_Basis!$C$23:$AF$23,0)))</f>
        <v>55.991779122265598</v>
      </c>
      <c r="IC48" s="30">
        <f>ENERGY_PRICING!IE$20*(1+INDEX(DA_LMP_Basis!$C$23:$AF$35,MATCH(LMP_BY_NODE!IC$1,DA_LMP_Basis!$C$23:$C$35,0),MATCH(LMP_BY_NODE!$A48,DA_LMP_Basis!$C$23:$AF$23,0)))</f>
        <v>73.816732963492427</v>
      </c>
      <c r="ID48" s="30">
        <f>ENERGY_PRICING!IF$20*(1+INDEX(DA_LMP_Basis!$C$23:$AF$35,MATCH(LMP_BY_NODE!ID$1,DA_LMP_Basis!$C$23:$C$35,0),MATCH(LMP_BY_NODE!$A48,DA_LMP_Basis!$C$23:$AF$23,0)))</f>
        <v>73.803065649101782</v>
      </c>
      <c r="IE48" s="30">
        <f>ENERGY_PRICING!IG$20*(1+INDEX(DA_LMP_Basis!$C$23:$AF$35,MATCH(LMP_BY_NODE!IE$1,DA_LMP_Basis!$C$23:$C$35,0),MATCH(LMP_BY_NODE!$A48,DA_LMP_Basis!$C$23:$AF$23,0)))</f>
        <v>54.659345955389519</v>
      </c>
      <c r="IF48" s="30">
        <f>ENERGY_PRICING!IH$20*(1+INDEX(DA_LMP_Basis!$C$23:$AF$35,MATCH(LMP_BY_NODE!IF$1,DA_LMP_Basis!$C$23:$C$35,0),MATCH(LMP_BY_NODE!$A48,DA_LMP_Basis!$C$23:$AF$23,0)))</f>
        <v>52.838938283589364</v>
      </c>
      <c r="IG48" s="30">
        <f>ENERGY_PRICING!II$20*(1+INDEX(DA_LMP_Basis!$C$23:$AF$35,MATCH(LMP_BY_NODE!IG$1,DA_LMP_Basis!$C$23:$C$35,0),MATCH(LMP_BY_NODE!$A48,DA_LMP_Basis!$C$23:$AF$23,0)))</f>
        <v>66.913386315878498</v>
      </c>
      <c r="IH48" s="30">
        <f>ENERGY_PRICING!IJ$20*(1+INDEX(DA_LMP_Basis!$C$23:$AF$35,MATCH(LMP_BY_NODE!IH$1,DA_LMP_Basis!$C$23:$C$35,0),MATCH(LMP_BY_NODE!$A48,DA_LMP_Basis!$C$23:$AF$23,0)))</f>
        <v>106.04351352788724</v>
      </c>
      <c r="II48" s="30">
        <f>ENERGY_PRICING!IK$20*(1+INDEX(DA_LMP_Basis!$C$23:$AF$35,MATCH(LMP_BY_NODE!II$1,DA_LMP_Basis!$C$23:$C$35,0),MATCH(LMP_BY_NODE!$A48,DA_LMP_Basis!$C$23:$AF$23,0)))</f>
        <v>189.47698982255326</v>
      </c>
      <c r="IJ48" s="30">
        <f>ENERGY_PRICING!IL$20*(1+INDEX(DA_LMP_Basis!$C$23:$AF$35,MATCH(LMP_BY_NODE!IJ$1,DA_LMP_Basis!$C$23:$C$35,0),MATCH(LMP_BY_NODE!$A48,DA_LMP_Basis!$C$23:$AF$23,0)))</f>
        <v>164.33931912962944</v>
      </c>
      <c r="IK48" s="30">
        <f>ENERGY_PRICING!IM$20*(1+INDEX(DA_LMP_Basis!$C$23:$AF$35,MATCH(LMP_BY_NODE!IK$1,DA_LMP_Basis!$C$23:$C$35,0),MATCH(LMP_BY_NODE!$A48,DA_LMP_Basis!$C$23:$AF$23,0)))</f>
        <v>100.87123796330732</v>
      </c>
      <c r="IL48" s="30">
        <f>ENERGY_PRICING!IN$20*(1+INDEX(DA_LMP_Basis!$C$23:$AF$35,MATCH(LMP_BY_NODE!IL$1,DA_LMP_Basis!$C$23:$C$35,0),MATCH(LMP_BY_NODE!$A48,DA_LMP_Basis!$C$23:$AF$23,0)))</f>
        <v>73.912847771802547</v>
      </c>
      <c r="IM48" s="30">
        <f>ENERGY_PRICING!IO$20*(1+INDEX(DA_LMP_Basis!$C$23:$AF$35,MATCH(LMP_BY_NODE!IM$1,DA_LMP_Basis!$C$23:$C$35,0),MATCH(LMP_BY_NODE!$A48,DA_LMP_Basis!$C$23:$AF$23,0)))</f>
        <v>54.601896866177931</v>
      </c>
      <c r="IN48" s="30">
        <f>ENERGY_PRICING!IP$20*(1+INDEX(DA_LMP_Basis!$C$23:$AF$35,MATCH(LMP_BY_NODE!IN$1,DA_LMP_Basis!$C$23:$C$35,0),MATCH(LMP_BY_NODE!$A48,DA_LMP_Basis!$C$23:$AF$23,0)))</f>
        <v>56.961168868025631</v>
      </c>
      <c r="IO48" s="30">
        <f>ENERGY_PRICING!IQ$20*(1+INDEX(DA_LMP_Basis!$C$23:$AF$35,MATCH(LMP_BY_NODE!IO$1,DA_LMP_Basis!$C$23:$C$35,0),MATCH(LMP_BY_NODE!$A48,DA_LMP_Basis!$C$23:$AF$23,0)))</f>
        <v>75.090747219867154</v>
      </c>
      <c r="IP48" s="30">
        <f>ENERGY_PRICING!IR$20*(1+INDEX(DA_LMP_Basis!$C$23:$AF$35,MATCH(LMP_BY_NODE!IP$1,DA_LMP_Basis!$C$23:$C$35,0),MATCH(LMP_BY_NODE!$A48,DA_LMP_Basis!$C$23:$AF$23,0)))</f>
        <v>75.076844019212217</v>
      </c>
      <c r="IQ48" s="30">
        <f>ENERGY_PRICING!IS$20*(1+INDEX(DA_LMP_Basis!$C$23:$AF$35,MATCH(LMP_BY_NODE!IQ$1,DA_LMP_Basis!$C$23:$C$35,0),MATCH(LMP_BY_NODE!$A48,DA_LMP_Basis!$C$23:$AF$23,0)))</f>
        <v>55.515193681881428</v>
      </c>
      <c r="IR48" s="30">
        <f>ENERGY_PRICING!IT$20*(1+INDEX(DA_LMP_Basis!$C$23:$AF$35,MATCH(LMP_BY_NODE!IR$1,DA_LMP_Basis!$C$23:$C$35,0),MATCH(LMP_BY_NODE!$A48,DA_LMP_Basis!$C$23:$AF$23,0)))</f>
        <v>53.666282343599974</v>
      </c>
      <c r="IS48" s="30">
        <f>ENERGY_PRICING!IU$20*(1+INDEX(DA_LMP_Basis!$C$23:$AF$35,MATCH(LMP_BY_NODE!IS$1,DA_LMP_Basis!$C$23:$C$35,0),MATCH(LMP_BY_NODE!$A48,DA_LMP_Basis!$C$23:$AF$23,0)))</f>
        <v>67.366593040947734</v>
      </c>
      <c r="IT48" s="30">
        <f>ENERGY_PRICING!IV$20*(1+INDEX(DA_LMP_Basis!$C$23:$AF$35,MATCH(LMP_BY_NODE!IT$1,DA_LMP_Basis!$C$23:$C$35,0),MATCH(LMP_BY_NODE!$A48,DA_LMP_Basis!$C$23:$AF$23,0)))</f>
        <v>106.69592917118862</v>
      </c>
      <c r="IU48" s="30">
        <f>ENERGY_PRICING!IW$20*(1+INDEX(DA_LMP_Basis!$C$23:$AF$35,MATCH(LMP_BY_NODE!IU$1,DA_LMP_Basis!$C$23:$C$35,0),MATCH(LMP_BY_NODE!$A48,DA_LMP_Basis!$C$23:$AF$23,0)))</f>
        <v>190.50600379376306</v>
      </c>
      <c r="IV48" s="30">
        <f>ENERGY_PRICING!IX$20*(1+INDEX(DA_LMP_Basis!$C$23:$AF$35,MATCH(LMP_BY_NODE!IV$1,DA_LMP_Basis!$C$23:$C$35,0),MATCH(LMP_BY_NODE!$A48,DA_LMP_Basis!$C$23:$AF$23,0)))</f>
        <v>165.25028166256701</v>
      </c>
      <c r="IW48" s="30">
        <f>ENERGY_PRICING!IY$20*(1+INDEX(DA_LMP_Basis!$C$23:$AF$35,MATCH(LMP_BY_NODE!IW$1,DA_LMP_Basis!$C$23:$C$35,0),MATCH(LMP_BY_NODE!$A48,DA_LMP_Basis!$C$23:$AF$23,0)))</f>
        <v>101.92824274495842</v>
      </c>
      <c r="IX48" s="30">
        <f>ENERGY_PRICING!IZ$20*(1+INDEX(DA_LMP_Basis!$C$23:$AF$35,MATCH(LMP_BY_NODE!IX$1,DA_LMP_Basis!$C$23:$C$35,0),MATCH(LMP_BY_NODE!$A48,DA_LMP_Basis!$C$23:$AF$23,0)))</f>
        <v>75.52394497193275</v>
      </c>
      <c r="IY48" s="30">
        <f>ENERGY_PRICING!JA$20*(1+INDEX(DA_LMP_Basis!$C$23:$AF$35,MATCH(LMP_BY_NODE!IY$1,DA_LMP_Basis!$C$23:$C$35,0),MATCH(LMP_BY_NODE!$A48,DA_LMP_Basis!$C$23:$AF$23,0)))</f>
        <v>55.862197072481969</v>
      </c>
      <c r="IZ48" s="30">
        <f>ENERGY_PRICING!JB$20*(1+INDEX(DA_LMP_Basis!$C$23:$AF$35,MATCH(LMP_BY_NODE!IZ$1,DA_LMP_Basis!$C$23:$C$35,0),MATCH(LMP_BY_NODE!$A48,DA_LMP_Basis!$C$23:$AF$23,0)))</f>
        <v>58.320113855792492</v>
      </c>
      <c r="JA48" s="30">
        <f>ENERGY_PRICING!JC$20*(1+INDEX(DA_LMP_Basis!$C$23:$AF$35,MATCH(LMP_BY_NODE!JA$1,DA_LMP_Basis!$C$23:$C$35,0),MATCH(LMP_BY_NODE!$A48,DA_LMP_Basis!$C$23:$AF$23,0)))</f>
        <v>76.876731954713449</v>
      </c>
      <c r="JB48" s="30">
        <f>ENERGY_PRICING!JD$20*(1+INDEX(DA_LMP_Basis!$C$23:$AF$35,MATCH(LMP_BY_NODE!JB$1,DA_LMP_Basis!$C$23:$C$35,0),MATCH(LMP_BY_NODE!$A48,DA_LMP_Basis!$C$23:$AF$23,0)))</f>
        <v>76.862498075445586</v>
      </c>
      <c r="JC48" s="30">
        <f>ENERGY_PRICING!JE$20*(1+INDEX(DA_LMP_Basis!$C$23:$AF$35,MATCH(LMP_BY_NODE!JC$1,DA_LMP_Basis!$C$23:$C$35,0),MATCH(LMP_BY_NODE!$A48,DA_LMP_Basis!$C$23:$AF$23,0)))</f>
        <v>56.714969090374069</v>
      </c>
      <c r="JD48" s="30">
        <f>ENERGY_PRICING!JF$20*(1+INDEX(DA_LMP_Basis!$C$23:$AF$35,MATCH(LMP_BY_NODE!JD$1,DA_LMP_Basis!$C$23:$C$35,0),MATCH(LMP_BY_NODE!$A48,DA_LMP_Basis!$C$23:$AF$23,0)))</f>
        <v>54.826099711616983</v>
      </c>
      <c r="JE48" s="30">
        <f>ENERGY_PRICING!JG$20*(1+INDEX(DA_LMP_Basis!$C$23:$AF$35,MATCH(LMP_BY_NODE!JE$1,DA_LMP_Basis!$C$23:$C$35,0),MATCH(LMP_BY_NODE!$A48,DA_LMP_Basis!$C$23:$AF$23,0)))</f>
        <v>68.001923680815594</v>
      </c>
      <c r="JF48" s="30">
        <f>ENERGY_PRICING!JH$20*(1+INDEX(DA_LMP_Basis!$C$23:$AF$35,MATCH(LMP_BY_NODE!JF$1,DA_LMP_Basis!$C$23:$C$35,0),MATCH(LMP_BY_NODE!$A48,DA_LMP_Basis!$C$23:$AF$23,0)))</f>
        <v>107.61052206046037</v>
      </c>
      <c r="JG48" s="30">
        <f>ENERGY_PRICING!JI$20*(1+INDEX(DA_LMP_Basis!$C$23:$AF$35,MATCH(LMP_BY_NODE!JG$1,DA_LMP_Basis!$C$23:$C$35,0),MATCH(LMP_BY_NODE!$A48,DA_LMP_Basis!$C$23:$AF$23,0)))</f>
        <v>191.83321925595678</v>
      </c>
      <c r="JH48" s="30">
        <f>ENERGY_PRICING!JJ$20*(1+INDEX(DA_LMP_Basis!$C$23:$AF$35,MATCH(LMP_BY_NODE!JH$1,DA_LMP_Basis!$C$23:$C$35,0),MATCH(LMP_BY_NODE!$A48,DA_LMP_Basis!$C$23:$AF$23,0)))</f>
        <v>166.42523515495981</v>
      </c>
      <c r="JI48" s="30">
        <f>ENERGY_PRICING!JK$20*(1+INDEX(DA_LMP_Basis!$C$23:$AF$35,MATCH(LMP_BY_NODE!JI$1,DA_LMP_Basis!$C$23:$C$35,0),MATCH(LMP_BY_NODE!$A48,DA_LMP_Basis!$C$23:$AF$23,0)))</f>
        <v>103.2915605706345</v>
      </c>
      <c r="JJ48" s="30">
        <f>ENERGY_PRICING!JL$20*(1+INDEX(DA_LMP_Basis!$C$23:$AF$35,MATCH(LMP_BY_NODE!JJ$1,DA_LMP_Basis!$C$23:$C$35,0),MATCH(LMP_BY_NODE!$A48,DA_LMP_Basis!$C$23:$AF$23,0)))</f>
        <v>77.601927560056325</v>
      </c>
      <c r="JK48" s="30">
        <f>ENERGY_PRICING!JM$20*(1+INDEX(DA_LMP_Basis!$C$23:$AF$35,MATCH(LMP_BY_NODE!JK$1,DA_LMP_Basis!$C$23:$C$35,0),MATCH(LMP_BY_NODE!$A48,DA_LMP_Basis!$C$23:$AF$23,0)))</f>
        <v>57.48772400176761</v>
      </c>
      <c r="JL48" s="30">
        <f>ENERGY_PRICING!JN$20*(1+INDEX(DA_LMP_Basis!$C$23:$AF$35,MATCH(LMP_BY_NODE!JL$1,DA_LMP_Basis!$C$23:$C$35,0),MATCH(LMP_BY_NODE!$A48,DA_LMP_Basis!$C$23:$AF$23,0)))</f>
        <v>60.072872176376215</v>
      </c>
      <c r="JM48" s="30">
        <f>ENERGY_PRICING!JO$20*(1+INDEX(DA_LMP_Basis!$C$23:$AF$35,MATCH(LMP_BY_NODE!JM$1,DA_LMP_Basis!$C$23:$C$35,0),MATCH(LMP_BY_NODE!$A48,DA_LMP_Basis!$C$23:$AF$23,0)))</f>
        <v>79.180283336569943</v>
      </c>
      <c r="JN48" s="30">
        <f>ENERGY_PRICING!JP$20*(1+INDEX(DA_LMP_Basis!$C$23:$AF$35,MATCH(LMP_BY_NODE!JN$1,DA_LMP_Basis!$C$23:$C$35,0),MATCH(LMP_BY_NODE!$A48,DA_LMP_Basis!$C$23:$AF$23,0)))</f>
        <v>79.165622950198795</v>
      </c>
      <c r="JO48" s="30">
        <f>ENERGY_PRICING!JQ$20*(1+INDEX(DA_LMP_Basis!$C$23:$AF$35,MATCH(LMP_BY_NODE!JO$1,DA_LMP_Basis!$C$23:$C$35,0),MATCH(LMP_BY_NODE!$A48,DA_LMP_Basis!$C$23:$AF$23,0)))</f>
        <v>58.262431532928815</v>
      </c>
      <c r="JP48" s="30">
        <f>ENERGY_PRICING!JR$20*(1+INDEX(DA_LMP_Basis!$C$23:$AF$35,MATCH(LMP_BY_NODE!JP$1,DA_LMP_Basis!$C$23:$C$35,0),MATCH(LMP_BY_NODE!$A48,DA_LMP_Basis!$C$23:$AF$23,0)))</f>
        <v>56.322024535983829</v>
      </c>
      <c r="JQ48" s="30">
        <f>ENERGY_PRICING!JS$20*(1+INDEX(DA_LMP_Basis!$C$23:$AF$35,MATCH(LMP_BY_NODE!JQ$1,DA_LMP_Basis!$C$23:$C$35,0),MATCH(LMP_BY_NODE!$A48,DA_LMP_Basis!$C$23:$AF$23,0)))</f>
        <v>68.821368967692209</v>
      </c>
      <c r="JR48" s="30">
        <f>ENERGY_PRICING!JT$20*(1+INDEX(DA_LMP_Basis!$C$23:$AF$35,MATCH(LMP_BY_NODE!JR$1,DA_LMP_Basis!$C$23:$C$35,0),MATCH(LMP_BY_NODE!$A48,DA_LMP_Basis!$C$23:$AF$23,0)))</f>
        <v>108.79015796261126</v>
      </c>
      <c r="JS48" s="30">
        <f>ENERGY_PRICING!JU$20*(1+INDEX(DA_LMP_Basis!$C$23:$AF$35,MATCH(LMP_BY_NODE!JS$1,DA_LMP_Basis!$C$23:$C$35,0),MATCH(LMP_BY_NODE!$A48,DA_LMP_Basis!$C$23:$AF$23,0)))</f>
        <v>190.93177200737546</v>
      </c>
      <c r="JT48" s="30">
        <f>ENERGY_PRICING!JV$20*(1+INDEX(DA_LMP_Basis!$C$23:$AF$35,MATCH(LMP_BY_NODE!JT$1,DA_LMP_Basis!$C$23:$C$35,0),MATCH(LMP_BY_NODE!$A48,DA_LMP_Basis!$C$23:$AF$23,0)))</f>
        <v>165.62720452383846</v>
      </c>
      <c r="JU48" s="30">
        <f>ENERGY_PRICING!JW$20*(1+INDEX(DA_LMP_Basis!$C$23:$AF$35,MATCH(LMP_BY_NODE!JU$1,DA_LMP_Basis!$C$23:$C$35,0),MATCH(LMP_BY_NODE!$A48,DA_LMP_Basis!$C$23:$AF$23,0)))</f>
        <v>102.36559252859085</v>
      </c>
      <c r="JV48" s="30">
        <f>ENERGY_PRICING!JX$20*(1+INDEX(DA_LMP_Basis!$C$23:$AF$35,MATCH(LMP_BY_NODE!JV$1,DA_LMP_Basis!$C$23:$C$35,0),MATCH(LMP_BY_NODE!$A48,DA_LMP_Basis!$C$23:$AF$23,0)))</f>
        <v>76.190557861599316</v>
      </c>
      <c r="JW48" s="30">
        <f>ENERGY_PRICING!JY$20*(1+INDEX(DA_LMP_Basis!$C$23:$AF$35,MATCH(LMP_BY_NODE!JW$1,DA_LMP_Basis!$C$23:$C$35,0),MATCH(LMP_BY_NODE!$A48,DA_LMP_Basis!$C$23:$AF$23,0)))</f>
        <v>56.383663041328418</v>
      </c>
      <c r="JX48" s="30">
        <f>ENERGY_PRICING!JZ$20*(1+INDEX(DA_LMP_Basis!$C$23:$AF$35,MATCH(LMP_BY_NODE!JX$1,DA_LMP_Basis!$C$23:$C$35,0),MATCH(LMP_BY_NODE!$A48,DA_LMP_Basis!$C$23:$AF$23,0)))</f>
        <v>58.882395414670469</v>
      </c>
      <c r="JY48" s="30">
        <f>ENERGY_PRICING!KA$20*(1+INDEX(DA_LMP_Basis!$C$23:$AF$35,MATCH(LMP_BY_NODE!JY$1,DA_LMP_Basis!$C$23:$C$35,0),MATCH(LMP_BY_NODE!$A48,DA_LMP_Basis!$C$23:$AF$23,0)))</f>
        <v>77.615706887386679</v>
      </c>
      <c r="JZ48" s="30">
        <f>ENERGY_PRICING!KB$20*(1+INDEX(DA_LMP_Basis!$C$23:$AF$35,MATCH(LMP_BY_NODE!JZ$1,DA_LMP_Basis!$C$23:$C$35,0),MATCH(LMP_BY_NODE!$A48,DA_LMP_Basis!$C$23:$AF$23,0)))</f>
        <v>77.601336185445604</v>
      </c>
      <c r="KA48" s="30">
        <f>ENERGY_PRICING!KC$20*(1+INDEX(DA_LMP_Basis!$C$23:$AF$35,MATCH(LMP_BY_NODE!KA$1,DA_LMP_Basis!$C$23:$C$35,0),MATCH(LMP_BY_NODE!$A48,DA_LMP_Basis!$C$23:$AF$23,0)))</f>
        <v>57.211392119314553</v>
      </c>
      <c r="KB48" s="30">
        <f>ENERGY_PRICING!KD$20*(1+INDEX(DA_LMP_Basis!$C$23:$AF$35,MATCH(LMP_BY_NODE!KB$1,DA_LMP_Basis!$C$23:$C$35,0),MATCH(LMP_BY_NODE!$A48,DA_LMP_Basis!$C$23:$AF$23,0)))</f>
        <v>55.30598956997985</v>
      </c>
      <c r="KC48" s="30">
        <f>ENERGY_PRICING!KE$20*(1+INDEX(DA_LMP_Basis!$C$23:$AF$35,MATCH(LMP_BY_NODE!KC$1,DA_LMP_Basis!$C$23:$C$35,0),MATCH(LMP_BY_NODE!$A48,DA_LMP_Basis!$C$23:$AF$23,0)))</f>
        <v>68.264800181191717</v>
      </c>
      <c r="KD48" s="30">
        <f>ENERGY_PRICING!KF$20*(1+INDEX(DA_LMP_Basis!$C$23:$AF$35,MATCH(LMP_BY_NODE!KD$1,DA_LMP_Basis!$C$23:$C$35,0),MATCH(LMP_BY_NODE!$A48,DA_LMP_Basis!$C$23:$AF$23,0)))</f>
        <v>107.98894702993873</v>
      </c>
      <c r="KE48" s="30">
        <f>ENERGY_PRICING!KG$20*(1+INDEX(DA_LMP_Basis!$C$23:$AF$35,MATCH(LMP_BY_NODE!KE$1,DA_LMP_Basis!$C$23:$C$35,0),MATCH(LMP_BY_NODE!$A48,DA_LMP_Basis!$C$23:$AF$23,0)))</f>
        <v>192.44248908190741</v>
      </c>
      <c r="KF48" s="30">
        <f>ENERGY_PRICING!KH$20*(1+INDEX(DA_LMP_Basis!$C$23:$AF$35,MATCH(LMP_BY_NODE!KF$1,DA_LMP_Basis!$C$23:$C$35,0),MATCH(LMP_BY_NODE!$A48,DA_LMP_Basis!$C$23:$AF$23,0)))</f>
        <v>166.96460779655561</v>
      </c>
      <c r="KG48" s="30">
        <f>ENERGY_PRICING!KI$20*(1+INDEX(DA_LMP_Basis!$C$23:$AF$35,MATCH(LMP_BY_NODE!KG$1,DA_LMP_Basis!$C$23:$C$35,0),MATCH(LMP_BY_NODE!$A48,DA_LMP_Basis!$C$23:$AF$23,0)))</f>
        <v>103.91740350121044</v>
      </c>
      <c r="KH48" s="30">
        <f>ENERGY_PRICING!KJ$20*(1+INDEX(DA_LMP_Basis!$C$23:$AF$35,MATCH(LMP_BY_NODE!KH$1,DA_LMP_Basis!$C$23:$C$35,0),MATCH(LMP_BY_NODE!$A48,DA_LMP_Basis!$C$23:$AF$23,0)))</f>
        <v>78.555843578862977</v>
      </c>
      <c r="KI48" s="30">
        <f>ENERGY_PRICING!KK$20*(1+INDEX(DA_LMP_Basis!$C$23:$AF$35,MATCH(LMP_BY_NODE!KI$1,DA_LMP_Basis!$C$23:$C$35,0),MATCH(LMP_BY_NODE!$A48,DA_LMP_Basis!$C$23:$AF$23,0)))</f>
        <v>58.233936306774154</v>
      </c>
      <c r="KJ48" s="30">
        <f>ENERGY_PRICING!KL$20*(1+INDEX(DA_LMP_Basis!$C$23:$AF$35,MATCH(LMP_BY_NODE!KJ$1,DA_LMP_Basis!$C$23:$C$35,0),MATCH(LMP_BY_NODE!$A48,DA_LMP_Basis!$C$23:$AF$23,0)))</f>
        <v>60.877491160508903</v>
      </c>
      <c r="KK48" s="30">
        <f>ENERGY_PRICING!KM$20*(1+INDEX(DA_LMP_Basis!$C$23:$AF$35,MATCH(LMP_BY_NODE!KK$1,DA_LMP_Basis!$C$23:$C$35,0),MATCH(LMP_BY_NODE!$A48,DA_LMP_Basis!$C$23:$AF$23,0)))</f>
        <v>80.237748676200809</v>
      </c>
      <c r="KL48" s="30">
        <f>ENERGY_PRICING!KN$20*(1+INDEX(DA_LMP_Basis!$C$23:$AF$35,MATCH(LMP_BY_NODE!KL$1,DA_LMP_Basis!$C$23:$C$35,0),MATCH(LMP_BY_NODE!$A48,DA_LMP_Basis!$C$23:$AF$23,0)))</f>
        <v>80.22289249802644</v>
      </c>
      <c r="KM48" s="30">
        <f>ENERGY_PRICING!KO$20*(1+INDEX(DA_LMP_Basis!$C$23:$AF$35,MATCH(LMP_BY_NODE!KM$1,DA_LMP_Basis!$C$23:$C$35,0),MATCH(LMP_BY_NODE!$A48,DA_LMP_Basis!$C$23:$AF$23,0)))</f>
        <v>58.972807654890246</v>
      </c>
      <c r="KN48" s="30">
        <f>ENERGY_PRICING!KP$20*(1+INDEX(DA_LMP_Basis!$C$23:$AF$35,MATCH(LMP_BY_NODE!KN$1,DA_LMP_Basis!$C$23:$C$35,0),MATCH(LMP_BY_NODE!$A48,DA_LMP_Basis!$C$23:$AF$23,0)))</f>
        <v>57.008741865113421</v>
      </c>
      <c r="KO48" s="30">
        <f>ENERGY_PRICING!KQ$20*(1+INDEX(DA_LMP_Basis!$C$23:$AF$35,MATCH(LMP_BY_NODE!KO$1,DA_LMP_Basis!$C$23:$C$35,0),MATCH(LMP_BY_NODE!$A48,DA_LMP_Basis!$C$23:$AF$23,0)))</f>
        <v>69.197542468930791</v>
      </c>
      <c r="KP48" s="30">
        <f>ENERGY_PRICING!KR$20*(1+INDEX(DA_LMP_Basis!$C$23:$AF$35,MATCH(LMP_BY_NODE!KP$1,DA_LMP_Basis!$C$23:$C$35,0),MATCH(LMP_BY_NODE!$A48,DA_LMP_Basis!$C$23:$AF$23,0)))</f>
        <v>109.33168010521845</v>
      </c>
      <c r="KQ48" s="30">
        <f>ENERGY_PRICING!KS$20*(1+INDEX(DA_LMP_Basis!$C$23:$AF$35,MATCH(LMP_BY_NODE!KQ$1,DA_LMP_Basis!$C$23:$C$35,0),MATCH(LMP_BY_NODE!$A48,DA_LMP_Basis!$C$23:$AF$23,0)))</f>
        <v>193.89277343045919</v>
      </c>
      <c r="KR48" s="30">
        <f>ENERGY_PRICING!KT$20*(1+INDEX(DA_LMP_Basis!$C$23:$AF$35,MATCH(LMP_BY_NODE!KR$1,DA_LMP_Basis!$C$23:$C$35,0),MATCH(LMP_BY_NODE!$A48,DA_LMP_Basis!$C$23:$AF$23,0)))</f>
        <v>168.24851135918962</v>
      </c>
      <c r="KS48" s="30">
        <f>ENERGY_PRICING!KU$20*(1+INDEX(DA_LMP_Basis!$C$23:$AF$35,MATCH(LMP_BY_NODE!KS$1,DA_LMP_Basis!$C$23:$C$35,0),MATCH(LMP_BY_NODE!$A48,DA_LMP_Basis!$C$23:$AF$23,0)))</f>
        <v>105.40713788195035</v>
      </c>
      <c r="KT48" s="30">
        <f>ENERGY_PRICING!KV$20*(1+INDEX(DA_LMP_Basis!$C$23:$AF$35,MATCH(LMP_BY_NODE!KT$1,DA_LMP_Basis!$C$23:$C$35,0),MATCH(LMP_BY_NODE!$A48,DA_LMP_Basis!$C$23:$AF$23,0)))</f>
        <v>80.826511537430491</v>
      </c>
      <c r="KU48" s="30">
        <f>ENERGY_PRICING!KW$20*(1+INDEX(DA_LMP_Basis!$C$23:$AF$35,MATCH(LMP_BY_NODE!KU$1,DA_LMP_Basis!$C$23:$C$35,0),MATCH(LMP_BY_NODE!$A48,DA_LMP_Basis!$C$23:$AF$23,0)))</f>
        <v>60.010193689878854</v>
      </c>
      <c r="KV48" s="30">
        <f>ENERGY_PRICING!KX$20*(1+INDEX(DA_LMP_Basis!$C$23:$AF$35,MATCH(LMP_BY_NODE!KV$1,DA_LMP_Basis!$C$23:$C$35,0),MATCH(LMP_BY_NODE!$A48,DA_LMP_Basis!$C$23:$AF$23,0)))</f>
        <v>62.792777737214998</v>
      </c>
      <c r="KW48" s="30">
        <f>ENERGY_PRICING!KY$20*(1+INDEX(DA_LMP_Basis!$C$23:$AF$35,MATCH(LMP_BY_NODE!KW$1,DA_LMP_Basis!$C$23:$C$35,0),MATCH(LMP_BY_NODE!$A48,DA_LMP_Basis!$C$23:$AF$23,0)))</f>
        <v>82.754901776323123</v>
      </c>
      <c r="KX48" s="30">
        <f>ENERGY_PRICING!KZ$20*(1+INDEX(DA_LMP_Basis!$C$23:$AF$35,MATCH(LMP_BY_NODE!KX$1,DA_LMP_Basis!$C$23:$C$35,0),MATCH(LMP_BY_NODE!$A48,DA_LMP_Basis!$C$23:$AF$23,0)))</f>
        <v>82.739579542264025</v>
      </c>
      <c r="KY48" s="30">
        <f>ENERGY_PRICING!LA$20*(1+INDEX(DA_LMP_Basis!$C$23:$AF$35,MATCH(LMP_BY_NODE!KY$1,DA_LMP_Basis!$C$23:$C$35,0),MATCH(LMP_BY_NODE!$A48,DA_LMP_Basis!$C$23:$AF$23,0)))</f>
        <v>60.663761855121827</v>
      </c>
      <c r="KZ48" s="30">
        <f>ENERGY_PRICING!LB$20*(1+INDEX(DA_LMP_Basis!$C$23:$AF$35,MATCH(LMP_BY_NODE!KZ$1,DA_LMP_Basis!$C$23:$C$35,0),MATCH(LMP_BY_NODE!$A48,DA_LMP_Basis!$C$23:$AF$23,0)))</f>
        <v>58.643379511515825</v>
      </c>
      <c r="LA48" s="30">
        <f>ENERGY_PRICING!LC$20*(1+INDEX(DA_LMP_Basis!$C$23:$AF$35,MATCH(LMP_BY_NODE!LA$1,DA_LMP_Basis!$C$23:$C$35,0),MATCH(LMP_BY_NODE!$A48,DA_LMP_Basis!$C$23:$AF$23,0)))</f>
        <v>70.092972568944333</v>
      </c>
      <c r="LB48" s="30">
        <f>ENERGY_PRICING!LD$20*(1+INDEX(DA_LMP_Basis!$C$23:$AF$35,MATCH(LMP_BY_NODE!LB$1,DA_LMP_Basis!$C$23:$C$35,0),MATCH(LMP_BY_NODE!$A48,DA_LMP_Basis!$C$23:$AF$23,0)))</f>
        <v>110.62070026404888</v>
      </c>
      <c r="LC48" s="30">
        <f>ENERGY_PRICING!LE$20*(1+INDEX(DA_LMP_Basis!$C$23:$AF$35,MATCH(LMP_BY_NODE!LC$1,DA_LMP_Basis!$C$23:$C$35,0),MATCH(LMP_BY_NODE!$A48,DA_LMP_Basis!$C$23:$AF$23,0)))</f>
        <v>195.47969092666105</v>
      </c>
      <c r="LD48" s="30">
        <f>ENERGY_PRICING!LF$20*(1+INDEX(DA_LMP_Basis!$C$23:$AF$35,MATCH(LMP_BY_NODE!LD$1,DA_LMP_Basis!$C$23:$C$35,0),MATCH(LMP_BY_NODE!$A48,DA_LMP_Basis!$C$23:$AF$23,0)))</f>
        <v>169.65337312234277</v>
      </c>
      <c r="LE48" s="30">
        <f>ENERGY_PRICING!LG$20*(1+INDEX(DA_LMP_Basis!$C$23:$AF$35,MATCH(LMP_BY_NODE!LE$1,DA_LMP_Basis!$C$23:$C$35,0),MATCH(LMP_BY_NODE!$A48,DA_LMP_Basis!$C$23:$AF$23,0)))</f>
        <v>107.03722204844526</v>
      </c>
      <c r="LF48" s="30">
        <f>ENERGY_PRICING!LH$20*(1+INDEX(DA_LMP_Basis!$C$23:$AF$35,MATCH(LMP_BY_NODE!LF$1,DA_LMP_Basis!$C$23:$C$35,0),MATCH(LMP_BY_NODE!$A48,DA_LMP_Basis!$C$23:$AF$23,0)))</f>
        <v>83.311102035227719</v>
      </c>
      <c r="LG48" s="30">
        <f>ENERGY_PRICING!LI$20*(1+INDEX(DA_LMP_Basis!$C$23:$AF$35,MATCH(LMP_BY_NODE!LG$1,DA_LMP_Basis!$C$23:$C$35,0),MATCH(LMP_BY_NODE!$A48,DA_LMP_Basis!$C$23:$AF$23,0)))</f>
        <v>61.95379455809578</v>
      </c>
      <c r="LH48" s="30">
        <f>ENERGY_PRICING!LJ$20*(1+INDEX(DA_LMP_Basis!$C$23:$AF$35,MATCH(LMP_BY_NODE!LH$1,DA_LMP_Basis!$C$23:$C$35,0),MATCH(LMP_BY_NODE!$A48,DA_LMP_Basis!$C$23:$AF$23,0)))</f>
        <v>64.8885059175891</v>
      </c>
      <c r="LI48" s="30">
        <f>ENERGY_PRICING!LK$20*(1+INDEX(DA_LMP_Basis!$C$23:$AF$35,MATCH(LMP_BY_NODE!LI$1,DA_LMP_Basis!$C$23:$C$35,0),MATCH(LMP_BY_NODE!$A48,DA_LMP_Basis!$C$23:$AF$23,0)))</f>
        <v>85.509199096839424</v>
      </c>
      <c r="LJ48" s="30">
        <f>ENERGY_PRICING!LL$20*(1+INDEX(DA_LMP_Basis!$C$23:$AF$35,MATCH(LMP_BY_NODE!LJ$1,DA_LMP_Basis!$C$23:$C$35,0),MATCH(LMP_BY_NODE!$A48,DA_LMP_Basis!$C$23:$AF$23,0)))</f>
        <v>85.493366899173253</v>
      </c>
      <c r="LK48" s="30">
        <f>ENERGY_PRICING!LM$20*(1+INDEX(DA_LMP_Basis!$C$23:$AF$35,MATCH(LMP_BY_NODE!LK$1,DA_LMP_Basis!$C$23:$C$35,0),MATCH(LMP_BY_NODE!$A48,DA_LMP_Basis!$C$23:$AF$23,0)))</f>
        <v>62.51402301825383</v>
      </c>
      <c r="LL48" s="30">
        <f>ENERGY_PRICING!LN$20*(1+INDEX(DA_LMP_Basis!$C$23:$AF$35,MATCH(LMP_BY_NODE!LL$1,DA_LMP_Basis!$C$23:$C$35,0),MATCH(LMP_BY_NODE!$A48,DA_LMP_Basis!$C$23:$AF$23,0)))</f>
        <v>60.432018466088138</v>
      </c>
      <c r="LM48" s="30">
        <f>ENERGY_PRICING!LO$20*(1+INDEX(DA_LMP_Basis!$C$23:$AF$35,MATCH(LMP_BY_NODE!LM$1,DA_LMP_Basis!$C$23:$C$35,0),MATCH(LMP_BY_NODE!$A48,DA_LMP_Basis!$C$23:$AF$23,0)))</f>
        <v>71.072762286565066</v>
      </c>
      <c r="LN48" s="30">
        <f>ENERGY_PRICING!LP$20*(1+INDEX(DA_LMP_Basis!$C$23:$AF$35,MATCH(LMP_BY_NODE!LN$1,DA_LMP_Basis!$C$23:$C$35,0),MATCH(LMP_BY_NODE!$A48,DA_LMP_Basis!$C$23:$AF$23,0)))</f>
        <v>112.03116066448521</v>
      </c>
      <c r="LO48" s="30">
        <f>ENERGY_PRICING!LQ$20*(1+INDEX(DA_LMP_Basis!$C$23:$AF$35,MATCH(LMP_BY_NODE!LO$1,DA_LMP_Basis!$C$23:$C$35,0),MATCH(LMP_BY_NODE!$A48,DA_LMP_Basis!$C$23:$AF$23,0)))</f>
        <v>197.10658357443532</v>
      </c>
      <c r="LP48" s="30">
        <f>ENERGY_PRICING!LR$20*(1+INDEX(DA_LMP_Basis!$C$23:$AF$35,MATCH(LMP_BY_NODE!LP$1,DA_LMP_Basis!$C$23:$C$35,0),MATCH(LMP_BY_NODE!$A48,DA_LMP_Basis!$C$23:$AF$23,0)))</f>
        <v>171.09362397286483</v>
      </c>
      <c r="LQ48" s="30">
        <f>ENERGY_PRICING!LS$20*(1+INDEX(DA_LMP_Basis!$C$23:$AF$35,MATCH(LMP_BY_NODE!LQ$1,DA_LMP_Basis!$C$23:$C$35,0),MATCH(LMP_BY_NODE!$A48,DA_LMP_Basis!$C$23:$AF$23,0)))</f>
        <v>108.70836875397413</v>
      </c>
      <c r="LR48" s="30">
        <f>ENERGY_PRICING!LT$20*(1+INDEX(DA_LMP_Basis!$C$23:$AF$35,MATCH(LMP_BY_NODE!LR$1,DA_LMP_Basis!$C$23:$C$35,0),MATCH(LMP_BY_NODE!$A48,DA_LMP_Basis!$C$23:$AF$23,0)))</f>
        <v>85.858280463388439</v>
      </c>
      <c r="LS48" s="30">
        <f>ENERGY_PRICING!LU$20*(1+INDEX(DA_LMP_Basis!$C$23:$AF$35,MATCH(LMP_BY_NODE!LS$1,DA_LMP_Basis!$C$23:$C$35,0),MATCH(LMP_BY_NODE!$A48,DA_LMP_Basis!$C$23:$AF$23,0)))</f>
        <v>63.946355589326366</v>
      </c>
      <c r="LT48" s="30">
        <f>ENERGY_PRICING!LV$20*(1+INDEX(DA_LMP_Basis!$C$23:$AF$35,MATCH(LMP_BY_NODE!LT$1,DA_LMP_Basis!$C$23:$C$35,0),MATCH(LMP_BY_NODE!$A48,DA_LMP_Basis!$C$23:$AF$23,0)))</f>
        <v>67.037026415059458</v>
      </c>
      <c r="LU48" s="30">
        <f>ENERGY_PRICING!LW$20*(1+INDEX(DA_LMP_Basis!$C$23:$AF$35,MATCH(LMP_BY_NODE!LU$1,DA_LMP_Basis!$C$23:$C$35,0),MATCH(LMP_BY_NODE!$A48,DA_LMP_Basis!$C$23:$AF$23,0)))</f>
        <v>88.332878381526371</v>
      </c>
      <c r="LV48" s="30">
        <f>ENERGY_PRICING!LX$20*(1+INDEX(DA_LMP_Basis!$C$23:$AF$35,MATCH(LMP_BY_NODE!LV$1,DA_LMP_Basis!$C$23:$C$35,0),MATCH(LMP_BY_NODE!$A48,DA_LMP_Basis!$C$23:$AF$23,0)))</f>
        <v>88.316523374044962</v>
      </c>
      <c r="LW48" s="30">
        <f>ENERGY_PRICING!LY$20*(1+INDEX(DA_LMP_Basis!$C$23:$AF$35,MATCH(LMP_BY_NODE!LW$1,DA_LMP_Basis!$C$23:$C$35,0),MATCH(LMP_BY_NODE!$A48,DA_LMP_Basis!$C$23:$AF$23,0)))</f>
        <v>64.410893076064866</v>
      </c>
      <c r="LX48" s="30">
        <f>ENERGY_PRICING!LZ$20*(1+INDEX(DA_LMP_Basis!$C$23:$AF$35,MATCH(LMP_BY_NODE!LX$1,DA_LMP_Basis!$C$23:$C$35,0),MATCH(LMP_BY_NODE!$A48,DA_LMP_Basis!$C$23:$AF$23,0)))</f>
        <v>62.265714024729981</v>
      </c>
      <c r="LY48" s="30">
        <f>ENERGY_PRICING!MA$20*(1+INDEX(DA_LMP_Basis!$C$23:$AF$35,MATCH(LMP_BY_NODE!LY$1,DA_LMP_Basis!$C$23:$C$35,0),MATCH(LMP_BY_NODE!$A48,DA_LMP_Basis!$C$23:$AF$23,0)))</f>
        <v>72.077233339267636</v>
      </c>
      <c r="LZ48" s="30">
        <f>ENERGY_PRICING!MB$20*(1+INDEX(DA_LMP_Basis!$C$23:$AF$35,MATCH(LMP_BY_NODE!LZ$1,DA_LMP_Basis!$C$23:$C$35,0),MATCH(LMP_BY_NODE!$A48,DA_LMP_Basis!$C$23:$AF$23,0)))</f>
        <v>113.4771511844327</v>
      </c>
      <c r="MA48" s="30">
        <f>ENERGY_PRICING!MC$20*(1+INDEX(DA_LMP_Basis!$C$23:$AF$35,MATCH(LMP_BY_NODE!MA$1,DA_LMP_Basis!$C$23:$C$35,0),MATCH(LMP_BY_NODE!$A48,DA_LMP_Basis!$C$23:$AF$23,0)))</f>
        <v>199.26962841314761</v>
      </c>
      <c r="MB48" s="30">
        <f>ENERGY_PRICING!MD$20*(1+INDEX(DA_LMP_Basis!$C$23:$AF$35,MATCH(LMP_BY_NODE!MB$1,DA_LMP_Basis!$C$23:$C$35,0),MATCH(LMP_BY_NODE!$A48,DA_LMP_Basis!$C$23:$AF$23,0)))</f>
        <v>173.0085180950644</v>
      </c>
      <c r="MC48" s="30">
        <f>ENERGY_PRICING!ME$20*(1+INDEX(DA_LMP_Basis!$C$23:$AF$35,MATCH(LMP_BY_NODE!MC$1,DA_LMP_Basis!$C$23:$C$35,0),MATCH(LMP_BY_NODE!$A48,DA_LMP_Basis!$C$23:$AF$23,0)))</f>
        <v>110.93025183954249</v>
      </c>
      <c r="MD48" s="30">
        <f>ENERGY_PRICING!MF$20*(1+INDEX(DA_LMP_Basis!$C$23:$AF$35,MATCH(LMP_BY_NODE!MD$1,DA_LMP_Basis!$C$23:$C$35,0),MATCH(LMP_BY_NODE!$A48,DA_LMP_Basis!$C$23:$AF$23,0)))</f>
        <v>89.244896759091731</v>
      </c>
      <c r="ME48" s="30">
        <f>ENERGY_PRICING!MG$20*(1+INDEX(DA_LMP_Basis!$C$23:$AF$35,MATCH(LMP_BY_NODE!ME$1,DA_LMP_Basis!$C$23:$C$35,0),MATCH(LMP_BY_NODE!$A48,DA_LMP_Basis!$C$23:$AF$23,0)))</f>
        <v>66.595577011722568</v>
      </c>
      <c r="MF48" s="30">
        <f>ENERGY_PRICING!MH$20*(1+INDEX(DA_LMP_Basis!$C$23:$AF$35,MATCH(LMP_BY_NODE!MF$1,DA_LMP_Basis!$C$23:$C$35,0),MATCH(LMP_BY_NODE!$A48,DA_LMP_Basis!$C$23:$AF$23,0)))</f>
        <v>69.893604677478152</v>
      </c>
      <c r="MG48" s="30">
        <f>ENERGY_PRICING!MI$20*(1+INDEX(DA_LMP_Basis!$C$23:$AF$35,MATCH(LMP_BY_NODE!MG$1,DA_LMP_Basis!$C$23:$C$35,0),MATCH(LMP_BY_NODE!$A48,DA_LMP_Basis!$C$23:$AF$23,0)))</f>
        <v>92.087118042807461</v>
      </c>
      <c r="MH48" s="30">
        <f>ENERGY_PRICING!MJ$20*(1+INDEX(DA_LMP_Basis!$C$23:$AF$35,MATCH(LMP_BY_NODE!MH$1,DA_LMP_Basis!$C$23:$C$35,0),MATCH(LMP_BY_NODE!$A48,DA_LMP_Basis!$C$23:$AF$23,0)))</f>
        <v>92.070067930412989</v>
      </c>
      <c r="MI48" s="30">
        <f>ENERGY_PRICING!MK$20*(1+INDEX(DA_LMP_Basis!$C$23:$AF$35,MATCH(LMP_BY_NODE!MI$1,DA_LMP_Basis!$C$23:$C$35,0),MATCH(LMP_BY_NODE!$A48,DA_LMP_Basis!$C$23:$AF$23,0)))</f>
        <v>66.932887993104586</v>
      </c>
      <c r="MJ48" s="30">
        <f>ENERGY_PRICING!ML$20*(1+INDEX(DA_LMP_Basis!$C$23:$AF$35,MATCH(LMP_BY_NODE!MJ$1,DA_LMP_Basis!$C$23:$C$35,0),MATCH(LMP_BY_NODE!$A48,DA_LMP_Basis!$C$23:$AF$23,0)))</f>
        <v>64.703714909002329</v>
      </c>
      <c r="MK48" s="30">
        <f>ENERGY_PRICING!MM$20*(1+INDEX(DA_LMP_Basis!$C$23:$AF$35,MATCH(LMP_BY_NODE!MK$1,DA_LMP_Basis!$C$23:$C$35,0),MATCH(LMP_BY_NODE!$A48,DA_LMP_Basis!$C$23:$AF$23,0)))</f>
        <v>73.412733827979437</v>
      </c>
      <c r="ML48" s="30">
        <f>ENERGY_PRICING!MN$20*(1+INDEX(DA_LMP_Basis!$C$23:$AF$35,MATCH(LMP_BY_NODE!ML$1,DA_LMP_Basis!$C$23:$C$35,0),MATCH(LMP_BY_NODE!$A48,DA_LMP_Basis!$C$23:$AF$23,0)))</f>
        <v>115.39967651840495</v>
      </c>
      <c r="MM48" s="30">
        <f>ENERGY_PRICING!MO$20*(1+INDEX(DA_LMP_Basis!$C$23:$AF$35,MATCH(LMP_BY_NODE!MM$1,DA_LMP_Basis!$C$23:$C$35,0),MATCH(LMP_BY_NODE!$A48,DA_LMP_Basis!$C$23:$AF$23,0)))</f>
        <v>200.77328034711087</v>
      </c>
      <c r="MN48" s="30">
        <f>ENERGY_PRICING!MP$20*(1+INDEX(DA_LMP_Basis!$C$23:$AF$35,MATCH(LMP_BY_NODE!MN$1,DA_LMP_Basis!$C$23:$C$35,0),MATCH(LMP_BY_NODE!$A48,DA_LMP_Basis!$C$23:$AF$23,0)))</f>
        <v>174.33966676043113</v>
      </c>
      <c r="MO48" s="30">
        <f>ENERGY_PRICING!MQ$20*(1+INDEX(DA_LMP_Basis!$C$23:$AF$35,MATCH(LMP_BY_NODE!MO$1,DA_LMP_Basis!$C$23:$C$35,0),MATCH(LMP_BY_NODE!$A48,DA_LMP_Basis!$C$23:$AF$23,0)))</f>
        <v>112.47480548857554</v>
      </c>
      <c r="MP48" s="30">
        <f>ENERGY_PRICING!MR$20*(1+INDEX(DA_LMP_Basis!$C$23:$AF$35,MATCH(LMP_BY_NODE!MP$1,DA_LMP_Basis!$C$23:$C$35,0),MATCH(LMP_BY_NODE!$A48,DA_LMP_Basis!$C$23:$AF$23,0)))</f>
        <v>91.599120791570556</v>
      </c>
      <c r="MQ48" s="30">
        <f>ENERGY_PRICING!MS$20*(1+INDEX(DA_LMP_Basis!$C$23:$AF$35,MATCH(LMP_BY_NODE!MQ$1,DA_LMP_Basis!$C$23:$C$35,0),MATCH(LMP_BY_NODE!$A48,DA_LMP_Basis!$C$23:$AF$23,0)))</f>
        <v>68.437197140898633</v>
      </c>
      <c r="MR48" s="30">
        <f>ENERGY_PRICING!MT$20*(1+INDEX(DA_LMP_Basis!$C$23:$AF$35,MATCH(LMP_BY_NODE!MR$1,DA_LMP_Basis!$C$23:$C$35,0),MATCH(LMP_BY_NODE!$A48,DA_LMP_Basis!$C$23:$AF$23,0)))</f>
        <v>71.879369998626245</v>
      </c>
      <c r="MS48" s="30">
        <f>ENERGY_PRICING!MU$20*(1+INDEX(DA_LMP_Basis!$C$23:$AF$35,MATCH(LMP_BY_NODE!MS$1,DA_LMP_Basis!$C$23:$C$35,0),MATCH(LMP_BY_NODE!$A48,DA_LMP_Basis!$C$23:$AF$23,0)))</f>
        <v>94.696897380811151</v>
      </c>
      <c r="MT48" s="30">
        <f>ENERGY_PRICING!MV$20*(1+INDEX(DA_LMP_Basis!$C$23:$AF$35,MATCH(LMP_BY_NODE!MT$1,DA_LMP_Basis!$C$23:$C$35,0),MATCH(LMP_BY_NODE!$A48,DA_LMP_Basis!$C$23:$AF$23,0)))</f>
        <v>94.679364062600456</v>
      </c>
      <c r="MU48" s="30">
        <f>ENERGY_PRICING!MW$20*(1+INDEX(DA_LMP_Basis!$C$23:$AF$35,MATCH(LMP_BY_NODE!MU$1,DA_LMP_Basis!$C$23:$C$35,0),MATCH(LMP_BY_NODE!$A48,DA_LMP_Basis!$C$23:$AF$23,0)))</f>
        <v>68.686065951592894</v>
      </c>
      <c r="MV48" s="30">
        <f>ENERGY_PRICING!MX$20*(1+INDEX(DA_LMP_Basis!$C$23:$AF$35,MATCH(LMP_BY_NODE!MV$1,DA_LMP_Basis!$C$23:$C$35,0),MATCH(LMP_BY_NODE!$A48,DA_LMP_Basis!$C$23:$AF$23,0)))</f>
        <v>66.398503976261168</v>
      </c>
      <c r="MW48" s="30">
        <f>ENERGY_PRICING!MY$20*(1+INDEX(DA_LMP_Basis!$C$23:$AF$35,MATCH(LMP_BY_NODE!MW$1,DA_LMP_Basis!$C$23:$C$35,0),MATCH(LMP_BY_NODE!$A48,DA_LMP_Basis!$C$23:$AF$23,0)))</f>
        <v>74.341113978367744</v>
      </c>
      <c r="MX48" s="30">
        <f>ENERGY_PRICING!MZ$20*(1+INDEX(DA_LMP_Basis!$C$23:$AF$35,MATCH(LMP_BY_NODE!MX$1,DA_LMP_Basis!$C$23:$C$35,0),MATCH(LMP_BY_NODE!$A48,DA_LMP_Basis!$C$23:$AF$23,0)))</f>
        <v>116.7361300605524</v>
      </c>
    </row>
    <row r="49" spans="1:362" x14ac:dyDescent="0.25">
      <c r="A49" s="1">
        <v>4466</v>
      </c>
      <c r="B49" s="1" t="s">
        <v>63</v>
      </c>
      <c r="C49" s="30">
        <f>ENERGY_PRICING!E$19*(1+INDEX(DA_LMP_Basis!$C$23:$AF$35,MATCH(LMP_BY_NODE!C$1,DA_LMP_Basis!$C$23:$C$35,0),MATCH(LMP_BY_NODE!$A49,DA_LMP_Basis!$C$23:$AF$23,0)))</f>
        <v>56.183231435296861</v>
      </c>
      <c r="D49" s="30">
        <f>ENERGY_PRICING!F$19*(1+INDEX(DA_LMP_Basis!$C$23:$AF$35,MATCH(LMP_BY_NODE!D$1,DA_LMP_Basis!$C$23:$C$35,0),MATCH(LMP_BY_NODE!$A49,DA_LMP_Basis!$C$23:$AF$23,0)))</f>
        <v>51.757641198464711</v>
      </c>
      <c r="E49" s="30">
        <f>ENERGY_PRICING!G$19*(1+INDEX(DA_LMP_Basis!$C$23:$AF$35,MATCH(LMP_BY_NODE!E$1,DA_LMP_Basis!$C$23:$C$35,0),MATCH(LMP_BY_NODE!$A49,DA_LMP_Basis!$C$23:$AF$23,0)))</f>
        <v>39.35250401970081</v>
      </c>
      <c r="F49" s="30">
        <f>ENERGY_PRICING!H$19*(1+INDEX(DA_LMP_Basis!$C$23:$AF$35,MATCH(LMP_BY_NODE!F$1,DA_LMP_Basis!$C$23:$C$35,0),MATCH(LMP_BY_NODE!$A49,DA_LMP_Basis!$C$23:$AF$23,0)))</f>
        <v>44.887061294423248</v>
      </c>
      <c r="G49" s="30">
        <f>ENERGY_PRICING!I$19*(1+INDEX(DA_LMP_Basis!$C$23:$AF$35,MATCH(LMP_BY_NODE!G$1,DA_LMP_Basis!$C$23:$C$35,0),MATCH(LMP_BY_NODE!$A49,DA_LMP_Basis!$C$23:$AF$23,0)))</f>
        <v>26.252296089022131</v>
      </c>
      <c r="H49" s="30">
        <f>ENERGY_PRICING!J$19*(1+INDEX(DA_LMP_Basis!$C$23:$AF$35,MATCH(LMP_BY_NODE!H$1,DA_LMP_Basis!$C$23:$C$35,0),MATCH(LMP_BY_NODE!$A49,DA_LMP_Basis!$C$23:$AF$23,0)))</f>
        <v>29.933860094612047</v>
      </c>
      <c r="I49" s="30">
        <f>ENERGY_PRICING!K$19*(1+INDEX(DA_LMP_Basis!$C$23:$AF$35,MATCH(LMP_BY_NODE!I$1,DA_LMP_Basis!$C$23:$C$35,0),MATCH(LMP_BY_NODE!$A49,DA_LMP_Basis!$C$23:$AF$23,0)))</f>
        <v>44.398435682704608</v>
      </c>
      <c r="J49" s="30">
        <f>ENERGY_PRICING!L$19*(1+INDEX(DA_LMP_Basis!$C$23:$AF$35,MATCH(LMP_BY_NODE!J$1,DA_LMP_Basis!$C$23:$C$35,0),MATCH(LMP_BY_NODE!$A49,DA_LMP_Basis!$C$23:$AF$23,0)))</f>
        <v>52.622507889105918</v>
      </c>
      <c r="K49" s="30">
        <f>ENERGY_PRICING!M$19*(1+INDEX(DA_LMP_Basis!$C$23:$AF$35,MATCH(LMP_BY_NODE!K$1,DA_LMP_Basis!$C$23:$C$35,0),MATCH(LMP_BY_NODE!$A49,DA_LMP_Basis!$C$23:$AF$23,0)))</f>
        <v>47.153334928971454</v>
      </c>
      <c r="L49" s="30">
        <f>ENERGY_PRICING!N$19*(1+INDEX(DA_LMP_Basis!$C$23:$AF$35,MATCH(LMP_BY_NODE!L$1,DA_LMP_Basis!$C$23:$C$35,0),MATCH(LMP_BY_NODE!$A49,DA_LMP_Basis!$C$23:$AF$23,0)))</f>
        <v>58.438920072585454</v>
      </c>
      <c r="M49" s="30">
        <f>ENERGY_PRICING!O$19*(1+INDEX(DA_LMP_Basis!$C$23:$AF$35,MATCH(LMP_BY_NODE!M$1,DA_LMP_Basis!$C$23:$C$35,0),MATCH(LMP_BY_NODE!$A49,DA_LMP_Basis!$C$23:$AF$23,0)))</f>
        <v>91.655032511372767</v>
      </c>
      <c r="N49" s="30">
        <f>ENERGY_PRICING!P$19*(1+INDEX(DA_LMP_Basis!$C$23:$AF$35,MATCH(LMP_BY_NODE!N$1,DA_LMP_Basis!$C$23:$C$35,0),MATCH(LMP_BY_NODE!$A49,DA_LMP_Basis!$C$23:$AF$23,0)))</f>
        <v>155.10645501175392</v>
      </c>
      <c r="O49" s="30">
        <f>ENERGY_PRICING!Q$19*(1+INDEX(DA_LMP_Basis!$C$23:$AF$35,MATCH(LMP_BY_NODE!O$1,DA_LMP_Basis!$C$23:$C$35,0),MATCH(LMP_BY_NODE!$A49,DA_LMP_Basis!$C$23:$AF$23,0)))</f>
        <v>159.99463413186052</v>
      </c>
      <c r="P49" s="30">
        <f>ENERGY_PRICING!R$19*(1+INDEX(DA_LMP_Basis!$C$23:$AF$35,MATCH(LMP_BY_NODE!P$1,DA_LMP_Basis!$C$23:$C$35,0),MATCH(LMP_BY_NODE!$A49,DA_LMP_Basis!$C$23:$AF$23,0)))</f>
        <v>124.77734136563335</v>
      </c>
      <c r="Q49" s="30">
        <f>ENERGY_PRICING!S$19*(1+INDEX(DA_LMP_Basis!$C$23:$AF$35,MATCH(LMP_BY_NODE!Q$1,DA_LMP_Basis!$C$23:$C$35,0),MATCH(LMP_BY_NODE!$A49,DA_LMP_Basis!$C$23:$AF$23,0)))</f>
        <v>96.030009809081221</v>
      </c>
      <c r="R49" s="30">
        <f>ENERGY_PRICING!T$19*(1+INDEX(DA_LMP_Basis!$C$23:$AF$35,MATCH(LMP_BY_NODE!R$1,DA_LMP_Basis!$C$23:$C$35,0),MATCH(LMP_BY_NODE!$A49,DA_LMP_Basis!$C$23:$AF$23,0)))</f>
        <v>52.937458157010028</v>
      </c>
      <c r="S49" s="30">
        <f>ENERGY_PRICING!U$19*(1+INDEX(DA_LMP_Basis!$C$23:$AF$35,MATCH(LMP_BY_NODE!S$1,DA_LMP_Basis!$C$23:$C$35,0),MATCH(LMP_BY_NODE!$A49,DA_LMP_Basis!$C$23:$AF$23,0)))</f>
        <v>47.825477490507488</v>
      </c>
      <c r="T49" s="30">
        <f>ENERGY_PRICING!V$19*(1+INDEX(DA_LMP_Basis!$C$23:$AF$35,MATCH(LMP_BY_NODE!T$1,DA_LMP_Basis!$C$23:$C$35,0),MATCH(LMP_BY_NODE!$A49,DA_LMP_Basis!$C$23:$AF$23,0)))</f>
        <v>54.493688259486696</v>
      </c>
      <c r="U49" s="30">
        <f>ENERGY_PRICING!W$19*(1+INDEX(DA_LMP_Basis!$C$23:$AF$35,MATCH(LMP_BY_NODE!U$1,DA_LMP_Basis!$C$23:$C$35,0),MATCH(LMP_BY_NODE!$A49,DA_LMP_Basis!$C$23:$AF$23,0)))</f>
        <v>136.69220182303206</v>
      </c>
      <c r="V49" s="30">
        <f>ENERGY_PRICING!X$19*(1+INDEX(DA_LMP_Basis!$C$23:$AF$35,MATCH(LMP_BY_NODE!V$1,DA_LMP_Basis!$C$23:$C$35,0),MATCH(LMP_BY_NODE!$A49,DA_LMP_Basis!$C$23:$AF$23,0)))</f>
        <v>94.240193215614298</v>
      </c>
      <c r="W49" s="30">
        <f>ENERGY_PRICING!Y$19*(1+INDEX(DA_LMP_Basis!$C$23:$AF$35,MATCH(LMP_BY_NODE!W$1,DA_LMP_Basis!$C$23:$C$35,0),MATCH(LMP_BY_NODE!$A49,DA_LMP_Basis!$C$23:$AF$23,0)))</f>
        <v>99.253525453600957</v>
      </c>
      <c r="X49" s="30">
        <f>ENERGY_PRICING!Z$19*(1+INDEX(DA_LMP_Basis!$C$23:$AF$35,MATCH(LMP_BY_NODE!X$1,DA_LMP_Basis!$C$23:$C$35,0),MATCH(LMP_BY_NODE!$A49,DA_LMP_Basis!$C$23:$AF$23,0)))</f>
        <v>90.213401926647364</v>
      </c>
      <c r="Y49" s="30">
        <f>ENERGY_PRICING!AA$19*(1+INDEX(DA_LMP_Basis!$C$23:$AF$35,MATCH(LMP_BY_NODE!Y$1,DA_LMP_Basis!$C$23:$C$35,0),MATCH(LMP_BY_NODE!$A49,DA_LMP_Basis!$C$23:$AF$23,0)))</f>
        <v>151.98006693037297</v>
      </c>
      <c r="Z49" s="30">
        <f>ENERGY_PRICING!AB$19*(1+INDEX(DA_LMP_Basis!$C$23:$AF$35,MATCH(LMP_BY_NODE!Z$1,DA_LMP_Basis!$C$23:$C$35,0),MATCH(LMP_BY_NODE!$A49,DA_LMP_Basis!$C$23:$AF$23,0)))</f>
        <v>252.17187633899769</v>
      </c>
      <c r="AA49" s="30">
        <f>ENERGY_PRICING!AC$19*(1+INDEX(DA_LMP_Basis!$C$23:$AF$35,MATCH(LMP_BY_NODE!AA$1,DA_LMP_Basis!$C$23:$C$35,0),MATCH(LMP_BY_NODE!$A49,DA_LMP_Basis!$C$23:$AF$23,0)))</f>
        <v>317.64621572093102</v>
      </c>
      <c r="AB49" s="30">
        <f>ENERGY_PRICING!AD$19*(1+INDEX(DA_LMP_Basis!$C$23:$AF$35,MATCH(LMP_BY_NODE!AB$1,DA_LMP_Basis!$C$23:$C$35,0),MATCH(LMP_BY_NODE!$A49,DA_LMP_Basis!$C$23:$AF$23,0)))</f>
        <v>316.89285462158688</v>
      </c>
      <c r="AC49" s="30">
        <f>ENERGY_PRICING!AE$19*(1+INDEX(DA_LMP_Basis!$C$23:$AF$35,MATCH(LMP_BY_NODE!AC$1,DA_LMP_Basis!$C$23:$C$35,0),MATCH(LMP_BY_NODE!$A49,DA_LMP_Basis!$C$23:$AF$23,0)))</f>
        <v>158.55470369572851</v>
      </c>
      <c r="AD49" s="30">
        <f>ENERGY_PRICING!AF$19*(1+INDEX(DA_LMP_Basis!$C$23:$AF$35,MATCH(LMP_BY_NODE!AD$1,DA_LMP_Basis!$C$23:$C$35,0),MATCH(LMP_BY_NODE!$A49,DA_LMP_Basis!$C$23:$AF$23,0)))</f>
        <v>82.262451778932814</v>
      </c>
      <c r="AE49" s="30">
        <f>ENERGY_PRICING!AG$19*(1+INDEX(DA_LMP_Basis!$C$23:$AF$35,MATCH(LMP_BY_NODE!AE$1,DA_LMP_Basis!$C$23:$C$35,0),MATCH(LMP_BY_NODE!$A49,DA_LMP_Basis!$C$23:$AF$23,0)))</f>
        <v>61.269723244039696</v>
      </c>
      <c r="AF49" s="30">
        <f>ENERGY_PRICING!AH$19*(1+INDEX(DA_LMP_Basis!$C$23:$AF$35,MATCH(LMP_BY_NODE!AF$1,DA_LMP_Basis!$C$23:$C$35,0),MATCH(LMP_BY_NODE!$A49,DA_LMP_Basis!$C$23:$AF$23,0)))</f>
        <v>66.453420533026119</v>
      </c>
      <c r="AG49" s="30">
        <f>ENERGY_PRICING!AI$19*(1+INDEX(DA_LMP_Basis!$C$23:$AF$35,MATCH(LMP_BY_NODE!AG$1,DA_LMP_Basis!$C$23:$C$35,0),MATCH(LMP_BY_NODE!$A49,DA_LMP_Basis!$C$23:$AF$23,0)))</f>
        <v>81.019396702841192</v>
      </c>
      <c r="AH49" s="30">
        <f>ENERGY_PRICING!AJ$19*(1+INDEX(DA_LMP_Basis!$C$23:$AF$35,MATCH(LMP_BY_NODE!AH$1,DA_LMP_Basis!$C$23:$C$35,0),MATCH(LMP_BY_NODE!$A49,DA_LMP_Basis!$C$23:$AF$23,0)))</f>
        <v>81.233610993360713</v>
      </c>
      <c r="AI49" s="30">
        <f>ENERGY_PRICING!AK$19*(1+INDEX(DA_LMP_Basis!$C$23:$AF$35,MATCH(LMP_BY_NODE!AI$1,DA_LMP_Basis!$C$23:$C$35,0),MATCH(LMP_BY_NODE!$A49,DA_LMP_Basis!$C$23:$AF$23,0)))</f>
        <v>59.944931106511582</v>
      </c>
      <c r="AJ49" s="30">
        <f>ENERGY_PRICING!AL$19*(1+INDEX(DA_LMP_Basis!$C$23:$AF$35,MATCH(LMP_BY_NODE!AJ$1,DA_LMP_Basis!$C$23:$C$35,0),MATCH(LMP_BY_NODE!$A49,DA_LMP_Basis!$C$23:$AF$23,0)))</f>
        <v>58.418108491363022</v>
      </c>
      <c r="AK49" s="30">
        <f>ENERGY_PRICING!AM$19*(1+INDEX(DA_LMP_Basis!$C$23:$AF$35,MATCH(LMP_BY_NODE!AK$1,DA_LMP_Basis!$C$23:$C$35,0),MATCH(LMP_BY_NODE!$A49,DA_LMP_Basis!$C$23:$AF$23,0)))</f>
        <v>108.64876450083506</v>
      </c>
      <c r="AL49" s="30">
        <f>ENERGY_PRICING!AN$19*(1+INDEX(DA_LMP_Basis!$C$23:$AF$35,MATCH(LMP_BY_NODE!AL$1,DA_LMP_Basis!$C$23:$C$35,0),MATCH(LMP_BY_NODE!$A49,DA_LMP_Basis!$C$23:$AF$23,0)))</f>
        <v>175.61450927479731</v>
      </c>
      <c r="AM49" s="30">
        <f>ENERGY_PRICING!AO$19*(1+INDEX(DA_LMP_Basis!$C$23:$AF$35,MATCH(LMP_BY_NODE!AM$1,DA_LMP_Basis!$C$23:$C$35,0),MATCH(LMP_BY_NODE!$A49,DA_LMP_Basis!$C$23:$AF$23,0)))</f>
        <v>225.1331624744754</v>
      </c>
      <c r="AN49" s="30">
        <f>ENERGY_PRICING!AP$19*(1+INDEX(DA_LMP_Basis!$C$23:$AF$35,MATCH(LMP_BY_NODE!AN$1,DA_LMP_Basis!$C$23:$C$35,0),MATCH(LMP_BY_NODE!$A49,DA_LMP_Basis!$C$23:$AF$23,0)))</f>
        <v>199.87267986484491</v>
      </c>
      <c r="AO49" s="30">
        <f>ENERGY_PRICING!AQ$19*(1+INDEX(DA_LMP_Basis!$C$23:$AF$35,MATCH(LMP_BY_NODE!AO$1,DA_LMP_Basis!$C$23:$C$35,0),MATCH(LMP_BY_NODE!$A49,DA_LMP_Basis!$C$23:$AF$23,0)))</f>
        <v>108.90001112370037</v>
      </c>
      <c r="AP49" s="30">
        <f>ENERGY_PRICING!AR$19*(1+INDEX(DA_LMP_Basis!$C$23:$AF$35,MATCH(LMP_BY_NODE!AP$1,DA_LMP_Basis!$C$23:$C$35,0),MATCH(LMP_BY_NODE!$A49,DA_LMP_Basis!$C$23:$AF$23,0)))</f>
        <v>70.258008982575518</v>
      </c>
      <c r="AQ49" s="30">
        <f>ENERGY_PRICING!AS$19*(1+INDEX(DA_LMP_Basis!$C$23:$AF$35,MATCH(LMP_BY_NODE!AQ$1,DA_LMP_Basis!$C$23:$C$35,0),MATCH(LMP_BY_NODE!$A49,DA_LMP_Basis!$C$23:$AF$23,0)))</f>
        <v>52.455338339228092</v>
      </c>
      <c r="AR49" s="30">
        <f>ENERGY_PRICING!AT$19*(1+INDEX(DA_LMP_Basis!$C$23:$AF$35,MATCH(LMP_BY_NODE!AR$1,DA_LMP_Basis!$C$23:$C$35,0),MATCH(LMP_BY_NODE!$A49,DA_LMP_Basis!$C$23:$AF$23,0)))</f>
        <v>56.251549171083042</v>
      </c>
      <c r="AS49" s="30">
        <f>ENERGY_PRICING!AU$19*(1+INDEX(DA_LMP_Basis!$C$23:$AF$35,MATCH(LMP_BY_NODE!AS$1,DA_LMP_Basis!$C$23:$C$35,0),MATCH(LMP_BY_NODE!$A49,DA_LMP_Basis!$C$23:$AF$23,0)))</f>
        <v>73.273084156523652</v>
      </c>
      <c r="AT49" s="30">
        <f>ENERGY_PRICING!AV$19*(1+INDEX(DA_LMP_Basis!$C$23:$AF$35,MATCH(LMP_BY_NODE!AT$1,DA_LMP_Basis!$C$23:$C$35,0),MATCH(LMP_BY_NODE!$A49,DA_LMP_Basis!$C$23:$AF$23,0)))</f>
        <v>73.466817291742331</v>
      </c>
      <c r="AU49" s="30">
        <f>ENERGY_PRICING!AW$19*(1+INDEX(DA_LMP_Basis!$C$23:$AF$35,MATCH(LMP_BY_NODE!AU$1,DA_LMP_Basis!$C$23:$C$35,0),MATCH(LMP_BY_NODE!$A49,DA_LMP_Basis!$C$23:$AF$23,0)))</f>
        <v>49.661491042214614</v>
      </c>
      <c r="AV49" s="30">
        <f>ENERGY_PRICING!AX$19*(1+INDEX(DA_LMP_Basis!$C$23:$AF$35,MATCH(LMP_BY_NODE!AV$1,DA_LMP_Basis!$C$23:$C$35,0),MATCH(LMP_BY_NODE!$A49,DA_LMP_Basis!$C$23:$AF$23,0)))</f>
        <v>49.448316984495385</v>
      </c>
      <c r="AW49" s="30">
        <f>ENERGY_PRICING!AY$19*(1+INDEX(DA_LMP_Basis!$C$23:$AF$35,MATCH(LMP_BY_NODE!AW$1,DA_LMP_Basis!$C$23:$C$35,0),MATCH(LMP_BY_NODE!$A49,DA_LMP_Basis!$C$23:$AF$23,0)))</f>
        <v>81.194403800835659</v>
      </c>
      <c r="AX49" s="30">
        <f>ENERGY_PRICING!AZ$19*(1+INDEX(DA_LMP_Basis!$C$23:$AF$35,MATCH(LMP_BY_NODE!AX$1,DA_LMP_Basis!$C$23:$C$35,0),MATCH(LMP_BY_NODE!$A49,DA_LMP_Basis!$C$23:$AF$23,0)))</f>
        <v>121.16143210982055</v>
      </c>
      <c r="AY49" s="30">
        <f>ENERGY_PRICING!BA$19*(1+INDEX(DA_LMP_Basis!$C$23:$AF$35,MATCH(LMP_BY_NODE!AY$1,DA_LMP_Basis!$C$23:$C$35,0),MATCH(LMP_BY_NODE!$A49,DA_LMP_Basis!$C$23:$AF$23,0)))</f>
        <v>221.16980206682183</v>
      </c>
      <c r="AZ49" s="30">
        <f>ENERGY_PRICING!BB$19*(1+INDEX(DA_LMP_Basis!$C$23:$AF$35,MATCH(LMP_BY_NODE!AZ$1,DA_LMP_Basis!$C$23:$C$35,0),MATCH(LMP_BY_NODE!$A49,DA_LMP_Basis!$C$23:$AF$23,0)))</f>
        <v>196.35401803270477</v>
      </c>
      <c r="BA49" s="30">
        <f>ENERGY_PRICING!BC$19*(1+INDEX(DA_LMP_Basis!$C$23:$AF$35,MATCH(LMP_BY_NODE!BA$1,DA_LMP_Basis!$C$23:$C$35,0),MATCH(LMP_BY_NODE!$A49,DA_LMP_Basis!$C$23:$AF$23,0)))</f>
        <v>104.72207436175884</v>
      </c>
      <c r="BB49" s="30">
        <f>ENERGY_PRICING!BD$19*(1+INDEX(DA_LMP_Basis!$C$23:$AF$35,MATCH(LMP_BY_NODE!BB$1,DA_LMP_Basis!$C$23:$C$35,0),MATCH(LMP_BY_NODE!$A49,DA_LMP_Basis!$C$23:$AF$23,0)))</f>
        <v>63.807617430889508</v>
      </c>
      <c r="BC49" s="30">
        <f>ENERGY_PRICING!BE$19*(1+INDEX(DA_LMP_Basis!$C$23:$AF$35,MATCH(LMP_BY_NODE!BC$1,DA_LMP_Basis!$C$23:$C$35,0),MATCH(LMP_BY_NODE!$A49,DA_LMP_Basis!$C$23:$AF$23,0)))</f>
        <v>47.639410928758721</v>
      </c>
      <c r="BD49" s="30">
        <f>ENERGY_PRICING!BF$19*(1+INDEX(DA_LMP_Basis!$C$23:$AF$35,MATCH(LMP_BY_NODE!BD$1,DA_LMP_Basis!$C$23:$C$35,0),MATCH(LMP_BY_NODE!$A49,DA_LMP_Basis!$C$23:$AF$23,0)))</f>
        <v>51.087091441681793</v>
      </c>
      <c r="BE49" s="30">
        <f>ENERGY_PRICING!BG$19*(1+INDEX(DA_LMP_Basis!$C$23:$AF$35,MATCH(LMP_BY_NODE!BE$1,DA_LMP_Basis!$C$23:$C$35,0),MATCH(LMP_BY_NODE!$A49,DA_LMP_Basis!$C$23:$AF$23,0)))</f>
        <v>66.545878392317675</v>
      </c>
      <c r="BF49" s="30">
        <f>ENERGY_PRICING!BH$19*(1+INDEX(DA_LMP_Basis!$C$23:$AF$35,MATCH(LMP_BY_NODE!BF$1,DA_LMP_Basis!$C$23:$C$35,0),MATCH(LMP_BY_NODE!$A49,DA_LMP_Basis!$C$23:$AF$23,0)))</f>
        <v>66.721824878059763</v>
      </c>
      <c r="BG49" s="30">
        <f>ENERGY_PRICING!BI$19*(1+INDEX(DA_LMP_Basis!$C$23:$AF$35,MATCH(LMP_BY_NODE!BG$1,DA_LMP_Basis!$C$23:$C$35,0),MATCH(LMP_BY_NODE!$A49,DA_LMP_Basis!$C$23:$AF$23,0)))</f>
        <v>45.102066901085344</v>
      </c>
      <c r="BH49" s="30">
        <f>ENERGY_PRICING!BJ$19*(1+INDEX(DA_LMP_Basis!$C$23:$AF$35,MATCH(LMP_BY_NODE!BH$1,DA_LMP_Basis!$C$23:$C$35,0),MATCH(LMP_BY_NODE!$A49,DA_LMP_Basis!$C$23:$AF$23,0)))</f>
        <v>44.908464364974307</v>
      </c>
      <c r="BI49" s="30">
        <f>ENERGY_PRICING!BK$19*(1+INDEX(DA_LMP_Basis!$C$23:$AF$35,MATCH(LMP_BY_NODE!BI$1,DA_LMP_Basis!$C$23:$C$35,0),MATCH(LMP_BY_NODE!$A49,DA_LMP_Basis!$C$23:$AF$23,0)))</f>
        <v>78.684750737989901</v>
      </c>
      <c r="BJ49" s="30">
        <f>ENERGY_PRICING!BL$19*(1+INDEX(DA_LMP_Basis!$C$23:$AF$35,MATCH(LMP_BY_NODE!BJ$1,DA_LMP_Basis!$C$23:$C$35,0),MATCH(LMP_BY_NODE!$A49,DA_LMP_Basis!$C$23:$AF$23,0)))</f>
        <v>117.6442685019443</v>
      </c>
      <c r="BK49" s="30">
        <f>ENERGY_PRICING!BM$19*(1+INDEX(DA_LMP_Basis!$C$23:$AF$35,MATCH(LMP_BY_NODE!BK$1,DA_LMP_Basis!$C$23:$C$35,0),MATCH(LMP_BY_NODE!$A49,DA_LMP_Basis!$C$23:$AF$23,0)))</f>
        <v>219.96325761803828</v>
      </c>
      <c r="BL49" s="30">
        <f>ENERGY_PRICING!BN$19*(1+INDEX(DA_LMP_Basis!$C$23:$AF$35,MATCH(LMP_BY_NODE!BL$1,DA_LMP_Basis!$C$23:$C$35,0),MATCH(LMP_BY_NODE!$A49,DA_LMP_Basis!$C$23:$AF$23,0)))</f>
        <v>195.28285077460808</v>
      </c>
      <c r="BM49" s="30">
        <f>ENERGY_PRICING!BO$19*(1+INDEX(DA_LMP_Basis!$C$23:$AF$35,MATCH(LMP_BY_NODE!BM$1,DA_LMP_Basis!$C$23:$C$35,0),MATCH(LMP_BY_NODE!$A49,DA_LMP_Basis!$C$23:$AF$23,0)))</f>
        <v>103.4502075898763</v>
      </c>
      <c r="BN49" s="30">
        <f>ENERGY_PRICING!BP$19*(1+INDEX(DA_LMP_Basis!$C$23:$AF$35,MATCH(LMP_BY_NODE!BN$1,DA_LMP_Basis!$C$23:$C$35,0),MATCH(LMP_BY_NODE!$A49,DA_LMP_Basis!$C$23:$AF$23,0)))</f>
        <v>61.843959494523588</v>
      </c>
      <c r="BO49" s="30">
        <f>ENERGY_PRICING!BQ$19*(1+INDEX(DA_LMP_Basis!$C$23:$AF$35,MATCH(LMP_BY_NODE!BO$1,DA_LMP_Basis!$C$23:$C$35,0),MATCH(LMP_BY_NODE!$A49,DA_LMP_Basis!$C$23:$AF$23,0)))</f>
        <v>46.17332410212903</v>
      </c>
      <c r="BP49" s="30">
        <f>ENERGY_PRICING!BR$19*(1+INDEX(DA_LMP_Basis!$C$23:$AF$35,MATCH(LMP_BY_NODE!BP$1,DA_LMP_Basis!$C$23:$C$35,0),MATCH(LMP_BY_NODE!$A49,DA_LMP_Basis!$C$23:$AF$23,0)))</f>
        <v>49.51490340842755</v>
      </c>
      <c r="BQ49" s="30">
        <f>ENERGY_PRICING!BS$19*(1+INDEX(DA_LMP_Basis!$C$23:$AF$35,MATCH(LMP_BY_NODE!BQ$1,DA_LMP_Basis!$C$23:$C$35,0),MATCH(LMP_BY_NODE!$A49,DA_LMP_Basis!$C$23:$AF$23,0)))</f>
        <v>64.497951397095676</v>
      </c>
      <c r="BR49" s="30">
        <f>ENERGY_PRICING!BT$19*(1+INDEX(DA_LMP_Basis!$C$23:$AF$35,MATCH(LMP_BY_NODE!BR$1,DA_LMP_Basis!$C$23:$C$35,0),MATCH(LMP_BY_NODE!$A49,DA_LMP_Basis!$C$23:$AF$23,0)))</f>
        <v>64.668483188996902</v>
      </c>
      <c r="BS49" s="30">
        <f>ENERGY_PRICING!BU$19*(1+INDEX(DA_LMP_Basis!$C$23:$AF$35,MATCH(LMP_BY_NODE!BS$1,DA_LMP_Basis!$C$23:$C$35,0),MATCH(LMP_BY_NODE!$A49,DA_LMP_Basis!$C$23:$AF$23,0)))</f>
        <v>43.714065982343186</v>
      </c>
      <c r="BT49" s="30">
        <f>ENERGY_PRICING!BV$19*(1+INDEX(DA_LMP_Basis!$C$23:$AF$35,MATCH(LMP_BY_NODE!BT$1,DA_LMP_Basis!$C$23:$C$35,0),MATCH(LMP_BY_NODE!$A49,DA_LMP_Basis!$C$23:$AF$23,0)))</f>
        <v>43.526421499076648</v>
      </c>
      <c r="BU49" s="30">
        <f>ENERGY_PRICING!BW$19*(1+INDEX(DA_LMP_Basis!$C$23:$AF$35,MATCH(LMP_BY_NODE!BU$1,DA_LMP_Basis!$C$23:$C$35,0),MATCH(LMP_BY_NODE!$A49,DA_LMP_Basis!$C$23:$AF$23,0)))</f>
        <v>77.920750581581757</v>
      </c>
      <c r="BV49" s="30">
        <f>ENERGY_PRICING!BX$19*(1+INDEX(DA_LMP_Basis!$C$23:$AF$35,MATCH(LMP_BY_NODE!BV$1,DA_LMP_Basis!$C$23:$C$35,0),MATCH(LMP_BY_NODE!$A49,DA_LMP_Basis!$C$23:$AF$23,0)))</f>
        <v>116.5735573401857</v>
      </c>
      <c r="BW49" s="30">
        <f>ENERGY_PRICING!BY$19*(1+INDEX(DA_LMP_Basis!$C$23:$AF$35,MATCH(LMP_BY_NODE!BW$1,DA_LMP_Basis!$C$23:$C$35,0),MATCH(LMP_BY_NODE!$A49,DA_LMP_Basis!$C$23:$AF$23,0)))</f>
        <v>219.46656116084961</v>
      </c>
      <c r="BX49" s="30">
        <f>ENERGY_PRICING!BZ$19*(1+INDEX(DA_LMP_Basis!$C$23:$AF$35,MATCH(LMP_BY_NODE!BX$1,DA_LMP_Basis!$C$23:$C$35,0),MATCH(LMP_BY_NODE!$A49,DA_LMP_Basis!$C$23:$AF$23,0)))</f>
        <v>194.84188485520946</v>
      </c>
      <c r="BY49" s="30">
        <f>ENERGY_PRICING!CA$19*(1+INDEX(DA_LMP_Basis!$C$23:$AF$35,MATCH(LMP_BY_NODE!BY$1,DA_LMP_Basis!$C$23:$C$35,0),MATCH(LMP_BY_NODE!$A49,DA_LMP_Basis!$C$23:$AF$23,0)))</f>
        <v>102.92661998376124</v>
      </c>
      <c r="BZ49" s="30">
        <f>ENERGY_PRICING!CB$19*(1+INDEX(DA_LMP_Basis!$C$23:$AF$35,MATCH(LMP_BY_NODE!BZ$1,DA_LMP_Basis!$C$23:$C$35,0),MATCH(LMP_BY_NODE!$A49,DA_LMP_Basis!$C$23:$AF$23,0)))</f>
        <v>61.035583192177945</v>
      </c>
      <c r="CA49" s="30">
        <f>ENERGY_PRICING!CC$19*(1+INDEX(DA_LMP_Basis!$C$23:$AF$35,MATCH(LMP_BY_NODE!CA$1,DA_LMP_Basis!$C$23:$C$35,0),MATCH(LMP_BY_NODE!$A49,DA_LMP_Basis!$C$23:$AF$23,0)))</f>
        <v>45.569782199091733</v>
      </c>
      <c r="CB49" s="30">
        <f>ENERGY_PRICING!CD$19*(1+INDEX(DA_LMP_Basis!$C$23:$AF$35,MATCH(LMP_BY_NODE!CB$1,DA_LMP_Basis!$C$23:$C$35,0),MATCH(LMP_BY_NODE!$A49,DA_LMP_Basis!$C$23:$AF$23,0)))</f>
        <v>48.867682970805816</v>
      </c>
      <c r="CC49" s="30">
        <f>ENERGY_PRICING!CE$19*(1+INDEX(DA_LMP_Basis!$C$23:$AF$35,MATCH(LMP_BY_NODE!CC$1,DA_LMP_Basis!$C$23:$C$35,0),MATCH(LMP_BY_NODE!$A49,DA_LMP_Basis!$C$23:$AF$23,0)))</f>
        <v>63.654884169747959</v>
      </c>
      <c r="CD49" s="30">
        <f>ENERGY_PRICING!CF$19*(1+INDEX(DA_LMP_Basis!$C$23:$AF$35,MATCH(LMP_BY_NODE!CD$1,DA_LMP_Basis!$C$23:$C$35,0),MATCH(LMP_BY_NODE!$A49,DA_LMP_Basis!$C$23:$AF$23,0)))</f>
        <v>63.823186902247159</v>
      </c>
      <c r="CE49" s="30">
        <f>ENERGY_PRICING!CG$19*(1+INDEX(DA_LMP_Basis!$C$23:$AF$35,MATCH(LMP_BY_NODE!CE$1,DA_LMP_Basis!$C$23:$C$35,0),MATCH(LMP_BY_NODE!$A49,DA_LMP_Basis!$C$23:$AF$23,0)))</f>
        <v>43.142669595240434</v>
      </c>
      <c r="CF49" s="30">
        <f>ENERGY_PRICING!CH$19*(1+INDEX(DA_LMP_Basis!$C$23:$AF$35,MATCH(LMP_BY_NODE!CF$1,DA_LMP_Basis!$C$23:$C$35,0),MATCH(LMP_BY_NODE!$A49,DA_LMP_Basis!$C$23:$AF$23,0)))</f>
        <v>42.957477855213142</v>
      </c>
      <c r="CG49" s="30">
        <f>ENERGY_PRICING!CI$19*(1+INDEX(DA_LMP_Basis!$C$23:$AF$35,MATCH(LMP_BY_NODE!CG$1,DA_LMP_Basis!$C$23:$C$35,0),MATCH(LMP_BY_NODE!$A49,DA_LMP_Basis!$C$23:$AF$23,0)))</f>
        <v>77.606235711149822</v>
      </c>
      <c r="CH49" s="30">
        <f>ENERGY_PRICING!CJ$19*(1+INDEX(DA_LMP_Basis!$C$23:$AF$35,MATCH(LMP_BY_NODE!CH$1,DA_LMP_Basis!$C$23:$C$35,0),MATCH(LMP_BY_NODE!$A49,DA_LMP_Basis!$C$23:$AF$23,0)))</f>
        <v>116.13277918132547</v>
      </c>
      <c r="CI49" s="30">
        <f>ENERGY_PRICING!CK$19*(1+INDEX(DA_LMP_Basis!$C$23:$AF$35,MATCH(LMP_BY_NODE!CI$1,DA_LMP_Basis!$C$23:$C$35,0),MATCH(LMP_BY_NODE!$A49,DA_LMP_Basis!$C$23:$AF$23,0)))</f>
        <v>221.32786601252729</v>
      </c>
      <c r="CJ49" s="30">
        <f>ENERGY_PRICING!CL$19*(1+INDEX(DA_LMP_Basis!$C$23:$AF$35,MATCH(LMP_BY_NODE!CJ$1,DA_LMP_Basis!$C$23:$C$35,0),MATCH(LMP_BY_NODE!$A49,DA_LMP_Basis!$C$23:$AF$23,0)))</f>
        <v>196.49434682332327</v>
      </c>
      <c r="CK49" s="30">
        <f>ENERGY_PRICING!CM$19*(1+INDEX(DA_LMP_Basis!$C$23:$AF$35,MATCH(LMP_BY_NODE!CK$1,DA_LMP_Basis!$C$23:$C$35,0),MATCH(LMP_BY_NODE!$A49,DA_LMP_Basis!$C$23:$AF$23,0)))</f>
        <v>104.88869589035488</v>
      </c>
      <c r="CL49" s="30">
        <f>ENERGY_PRICING!CN$19*(1+INDEX(DA_LMP_Basis!$C$23:$AF$35,MATCH(LMP_BY_NODE!CL$1,DA_LMP_Basis!$C$23:$C$35,0),MATCH(LMP_BY_NODE!$A49,DA_LMP_Basis!$C$23:$AF$23,0)))</f>
        <v>64.064867399384795</v>
      </c>
      <c r="CM49" s="30">
        <f>ENERGY_PRICING!CO$19*(1+INDEX(DA_LMP_Basis!$C$23:$AF$35,MATCH(LMP_BY_NODE!CM$1,DA_LMP_Basis!$C$23:$C$35,0),MATCH(LMP_BY_NODE!$A49,DA_LMP_Basis!$C$23:$AF$23,0)))</f>
        <v>47.831476350631455</v>
      </c>
      <c r="CN49" s="30">
        <f>ENERGY_PRICING!CP$19*(1+INDEX(DA_LMP_Basis!$C$23:$AF$35,MATCH(LMP_BY_NODE!CN$1,DA_LMP_Basis!$C$23:$C$35,0),MATCH(LMP_BY_NODE!$A49,DA_LMP_Basis!$C$23:$AF$23,0)))</f>
        <v>51.293056704028778</v>
      </c>
      <c r="CO49" s="30">
        <f>ENERGY_PRICING!CQ$19*(1+INDEX(DA_LMP_Basis!$C$23:$AF$35,MATCH(LMP_BY_NODE!CO$1,DA_LMP_Basis!$C$23:$C$35,0),MATCH(LMP_BY_NODE!$A49,DA_LMP_Basis!$C$23:$AF$23,0)))</f>
        <v>66.814168070089409</v>
      </c>
      <c r="CP49" s="30">
        <f>ENERGY_PRICING!CR$19*(1+INDEX(DA_LMP_Basis!$C$23:$AF$35,MATCH(LMP_BY_NODE!CP$1,DA_LMP_Basis!$C$23:$C$35,0),MATCH(LMP_BY_NODE!$A49,DA_LMP_Basis!$C$23:$AF$23,0)))</f>
        <v>66.990823910446764</v>
      </c>
      <c r="CQ49" s="30">
        <f>ENERGY_PRICING!CS$19*(1+INDEX(DA_LMP_Basis!$C$23:$AF$35,MATCH(LMP_BY_NODE!CQ$1,DA_LMP_Basis!$C$23:$C$35,0),MATCH(LMP_BY_NODE!$A49,DA_LMP_Basis!$C$23:$AF$23,0)))</f>
        <v>45.283902640398814</v>
      </c>
      <c r="CR49" s="30">
        <f>ENERGY_PRICING!CT$19*(1+INDEX(DA_LMP_Basis!$C$23:$AF$35,MATCH(LMP_BY_NODE!CR$1,DA_LMP_Basis!$C$23:$C$35,0),MATCH(LMP_BY_NODE!$A49,DA_LMP_Basis!$C$23:$AF$23,0)))</f>
        <v>45.089519566660442</v>
      </c>
      <c r="CS49" s="30">
        <f>ENERGY_PRICING!CU$19*(1+INDEX(DA_LMP_Basis!$C$23:$AF$35,MATCH(LMP_BY_NODE!CS$1,DA_LMP_Basis!$C$23:$C$35,0),MATCH(LMP_BY_NODE!$A49,DA_LMP_Basis!$C$23:$AF$23,0)))</f>
        <v>78.784838952198001</v>
      </c>
      <c r="CT49" s="30">
        <f>ENERGY_PRICING!CV$19*(1+INDEX(DA_LMP_Basis!$C$23:$AF$35,MATCH(LMP_BY_NODE!CT$1,DA_LMP_Basis!$C$23:$C$35,0),MATCH(LMP_BY_NODE!$A49,DA_LMP_Basis!$C$23:$AF$23,0)))</f>
        <v>117.78453754143889</v>
      </c>
      <c r="CU49" s="30">
        <f>ENERGY_PRICING!CW$19*(1+INDEX(DA_LMP_Basis!$C$23:$AF$35,MATCH(LMP_BY_NODE!CU$1,DA_LMP_Basis!$C$23:$C$35,0),MATCH(LMP_BY_NODE!$A49,DA_LMP_Basis!$C$23:$AF$23,0)))</f>
        <v>222.89148302811915</v>
      </c>
      <c r="CV49" s="30">
        <f>ENERGY_PRICING!CX$19*(1+INDEX(DA_LMP_Basis!$C$23:$AF$35,MATCH(LMP_BY_NODE!CV$1,DA_LMP_Basis!$C$23:$C$35,0),MATCH(LMP_BY_NODE!$A49,DA_LMP_Basis!$C$23:$AF$23,0)))</f>
        <v>197.88252224694193</v>
      </c>
      <c r="CW49" s="30">
        <f>ENERGY_PRICING!CY$19*(1+INDEX(DA_LMP_Basis!$C$23:$AF$35,MATCH(LMP_BY_NODE!CW$1,DA_LMP_Basis!$C$23:$C$35,0),MATCH(LMP_BY_NODE!$A49,DA_LMP_Basis!$C$23:$AF$23,0)))</f>
        <v>106.53696713977835</v>
      </c>
      <c r="CX49" s="30">
        <f>ENERGY_PRICING!CZ$19*(1+INDEX(DA_LMP_Basis!$C$23:$AF$35,MATCH(LMP_BY_NODE!CX$1,DA_LMP_Basis!$C$23:$C$35,0),MATCH(LMP_BY_NODE!$A49,DA_LMP_Basis!$C$23:$AF$23,0)))</f>
        <v>66.609662964272076</v>
      </c>
      <c r="CY49" s="30">
        <f>ENERGY_PRICING!DA$19*(1+INDEX(DA_LMP_Basis!$C$23:$AF$35,MATCH(LMP_BY_NODE!CY$1,DA_LMP_Basis!$C$23:$C$35,0),MATCH(LMP_BY_NODE!$A49,DA_LMP_Basis!$C$23:$AF$23,0)))</f>
        <v>49.731446393810934</v>
      </c>
      <c r="CZ49" s="30">
        <f>ENERGY_PRICING!DB$19*(1+INDEX(DA_LMP_Basis!$C$23:$AF$35,MATCH(LMP_BY_NODE!CZ$1,DA_LMP_Basis!$C$23:$C$35,0),MATCH(LMP_BY_NODE!$A49,DA_LMP_Basis!$C$23:$AF$23,0)))</f>
        <v>53.330528231070083</v>
      </c>
      <c r="DA49" s="30">
        <f>ENERGY_PRICING!DC$19*(1+INDEX(DA_LMP_Basis!$C$23:$AF$35,MATCH(LMP_BY_NODE!DA$1,DA_LMP_Basis!$C$23:$C$35,0),MATCH(LMP_BY_NODE!$A49,DA_LMP_Basis!$C$23:$AF$23,0)))</f>
        <v>69.468171824072485</v>
      </c>
      <c r="DB49" s="30">
        <f>ENERGY_PRICING!DD$19*(1+INDEX(DA_LMP_Basis!$C$23:$AF$35,MATCH(LMP_BY_NODE!DB$1,DA_LMP_Basis!$C$23:$C$35,0),MATCH(LMP_BY_NODE!$A49,DA_LMP_Basis!$C$23:$AF$23,0)))</f>
        <v>69.651844817782404</v>
      </c>
      <c r="DC49" s="30">
        <f>ENERGY_PRICING!DE$19*(1+INDEX(DA_LMP_Basis!$C$23:$AF$35,MATCH(LMP_BY_NODE!DC$1,DA_LMP_Basis!$C$23:$C$35,0),MATCH(LMP_BY_NODE!$A49,DA_LMP_Basis!$C$23:$AF$23,0)))</f>
        <v>47.082677527134635</v>
      </c>
      <c r="DD49" s="30">
        <f>ENERGY_PRICING!DF$19*(1+INDEX(DA_LMP_Basis!$C$23:$AF$35,MATCH(LMP_BY_NODE!DD$1,DA_LMP_Basis!$C$23:$C$35,0),MATCH(LMP_BY_NODE!$A49,DA_LMP_Basis!$C$23:$AF$23,0)))</f>
        <v>46.880573135862662</v>
      </c>
      <c r="DE49" s="30">
        <f>ENERGY_PRICING!DG$19*(1+INDEX(DA_LMP_Basis!$C$23:$AF$35,MATCH(LMP_BY_NODE!DE$1,DA_LMP_Basis!$C$23:$C$35,0),MATCH(LMP_BY_NODE!$A49,DA_LMP_Basis!$C$23:$AF$23,0)))</f>
        <v>79.77494225562711</v>
      </c>
      <c r="DF49" s="30">
        <f>ENERGY_PRICING!DH$19*(1+INDEX(DA_LMP_Basis!$C$23:$AF$35,MATCH(LMP_BY_NODE!DF$1,DA_LMP_Basis!$C$23:$C$35,0),MATCH(LMP_BY_NODE!$A49,DA_LMP_Basis!$C$23:$AF$23,0)))</f>
        <v>119.1721218886196</v>
      </c>
      <c r="DG49" s="30">
        <f>ENERGY_PRICING!DI$19*(1+INDEX(DA_LMP_Basis!$C$23:$AF$35,MATCH(LMP_BY_NODE!DG$1,DA_LMP_Basis!$C$23:$C$35,0),MATCH(LMP_BY_NODE!$A49,DA_LMP_Basis!$C$23:$AF$23,0)))</f>
        <v>225.28778206149849</v>
      </c>
      <c r="DH49" s="30">
        <f>ENERGY_PRICING!DJ$19*(1+INDEX(DA_LMP_Basis!$C$23:$AF$35,MATCH(LMP_BY_NODE!DH$1,DA_LMP_Basis!$C$23:$C$35,0),MATCH(LMP_BY_NODE!$A49,DA_LMP_Basis!$C$23:$AF$23,0)))</f>
        <v>200.00995076211402</v>
      </c>
      <c r="DI49" s="30">
        <f>ENERGY_PRICING!DK$19*(1+INDEX(DA_LMP_Basis!$C$23:$AF$35,MATCH(LMP_BY_NODE!DI$1,DA_LMP_Basis!$C$23:$C$35,0),MATCH(LMP_BY_NODE!$A49,DA_LMP_Basis!$C$23:$AF$23,0)))</f>
        <v>109.06300181601601</v>
      </c>
      <c r="DJ49" s="30">
        <f>ENERGY_PRICING!DL$19*(1+INDEX(DA_LMP_Basis!$C$23:$AF$35,MATCH(LMP_BY_NODE!DJ$1,DA_LMP_Basis!$C$23:$C$35,0),MATCH(LMP_BY_NODE!$A49,DA_LMP_Basis!$C$23:$AF$23,0)))</f>
        <v>70.509653237771914</v>
      </c>
      <c r="DK49" s="30">
        <f>ENERGY_PRICING!DM$19*(1+INDEX(DA_LMP_Basis!$C$23:$AF$35,MATCH(LMP_BY_NODE!DK$1,DA_LMP_Basis!$C$23:$C$35,0),MATCH(LMP_BY_NODE!$A49,DA_LMP_Basis!$C$23:$AF$23,0)))</f>
        <v>52.643218478995827</v>
      </c>
      <c r="DL49" s="30">
        <f>ENERGY_PRICING!DN$19*(1+INDEX(DA_LMP_Basis!$C$23:$AF$35,MATCH(LMP_BY_NODE!DL$1,DA_LMP_Basis!$C$23:$C$35,0),MATCH(LMP_BY_NODE!$A49,DA_LMP_Basis!$C$23:$AF$23,0)))</f>
        <v>56.453026261023219</v>
      </c>
      <c r="DM49" s="30">
        <f>ENERGY_PRICING!DO$19*(1+INDEX(DA_LMP_Basis!$C$23:$AF$35,MATCH(LMP_BY_NODE!DM$1,DA_LMP_Basis!$C$23:$C$35,0),MATCH(LMP_BY_NODE!$A49,DA_LMP_Basis!$C$23:$AF$23,0)))</f>
        <v>73.535527555582732</v>
      </c>
      <c r="DN49" s="30">
        <f>ENERGY_PRICING!DP$19*(1+INDEX(DA_LMP_Basis!$C$23:$AF$35,MATCH(LMP_BY_NODE!DN$1,DA_LMP_Basis!$C$23:$C$35,0),MATCH(LMP_BY_NODE!$A49,DA_LMP_Basis!$C$23:$AF$23,0)))</f>
        <v>73.729954587927523</v>
      </c>
      <c r="DO49" s="30">
        <f>ENERGY_PRICING!DQ$19*(1+INDEX(DA_LMP_Basis!$C$23:$AF$35,MATCH(LMP_BY_NODE!DO$1,DA_LMP_Basis!$C$23:$C$35,0),MATCH(LMP_BY_NODE!$A49,DA_LMP_Basis!$C$23:$AF$23,0)))</f>
        <v>49.839364413610028</v>
      </c>
      <c r="DP49" s="30">
        <f>ENERGY_PRICING!DR$19*(1+INDEX(DA_LMP_Basis!$C$23:$AF$35,MATCH(LMP_BY_NODE!DP$1,DA_LMP_Basis!$C$23:$C$35,0),MATCH(LMP_BY_NODE!$A49,DA_LMP_Basis!$C$23:$AF$23,0)))</f>
        <v>49.625426826895904</v>
      </c>
      <c r="DQ49" s="30">
        <f>ENERGY_PRICING!DS$19*(1+INDEX(DA_LMP_Basis!$C$23:$AF$35,MATCH(LMP_BY_NODE!DQ$1,DA_LMP_Basis!$C$23:$C$35,0),MATCH(LMP_BY_NODE!$A49,DA_LMP_Basis!$C$23:$AF$23,0)))</f>
        <v>81.292311000846794</v>
      </c>
      <c r="DR49" s="30">
        <f>ENERGY_PRICING!DT$19*(1+INDEX(DA_LMP_Basis!$C$23:$AF$35,MATCH(LMP_BY_NODE!DR$1,DA_LMP_Basis!$C$23:$C$35,0),MATCH(LMP_BY_NODE!$A49,DA_LMP_Basis!$C$23:$AF$23,0)))</f>
        <v>121.29864455799768</v>
      </c>
      <c r="DS49" s="30">
        <f>ENERGY_PRICING!DU$19*(1+INDEX(DA_LMP_Basis!$C$23:$AF$35,MATCH(LMP_BY_NODE!DS$1,DA_LMP_Basis!$C$23:$C$35,0),MATCH(LMP_BY_NODE!$A49,DA_LMP_Basis!$C$23:$AF$23,0)))</f>
        <v>228.05353563276924</v>
      </c>
      <c r="DT49" s="30">
        <f>ENERGY_PRICING!DV$19*(1+INDEX(DA_LMP_Basis!$C$23:$AF$35,MATCH(LMP_BY_NODE!DT$1,DA_LMP_Basis!$C$23:$C$35,0),MATCH(LMP_BY_NODE!$A49,DA_LMP_Basis!$C$23:$AF$23,0)))</f>
        <v>202.46538012693858</v>
      </c>
      <c r="DU49" s="30">
        <f>ENERGY_PRICING!DW$19*(1+INDEX(DA_LMP_Basis!$C$23:$AF$35,MATCH(LMP_BY_NODE!DU$1,DA_LMP_Basis!$C$23:$C$35,0),MATCH(LMP_BY_NODE!$A49,DA_LMP_Basis!$C$23:$AF$23,0)))</f>
        <v>111.97849330086038</v>
      </c>
      <c r="DV49" s="30">
        <f>ENERGY_PRICING!DX$19*(1+INDEX(DA_LMP_Basis!$C$23:$AF$35,MATCH(LMP_BY_NODE!DV$1,DA_LMP_Basis!$C$23:$C$35,0),MATCH(LMP_BY_NODE!$A49,DA_LMP_Basis!$C$23:$AF$23,0)))</f>
        <v>75.010932867986611</v>
      </c>
      <c r="DW49" s="30">
        <f>ENERGY_PRICING!DY$19*(1+INDEX(DA_LMP_Basis!$C$23:$AF$35,MATCH(LMP_BY_NODE!DW$1,DA_LMP_Basis!$C$23:$C$35,0),MATCH(LMP_BY_NODE!$A49,DA_LMP_Basis!$C$23:$AF$23,0)))</f>
        <v>56.003919264310518</v>
      </c>
      <c r="DX49" s="30">
        <f>ENERGY_PRICING!DZ$19*(1+INDEX(DA_LMP_Basis!$C$23:$AF$35,MATCH(LMP_BY_NODE!DX$1,DA_LMP_Basis!$C$23:$C$35,0),MATCH(LMP_BY_NODE!$A49,DA_LMP_Basis!$C$23:$AF$23,0)))</f>
        <v>60.056942115151877</v>
      </c>
      <c r="DY49" s="30">
        <f>ENERGY_PRICING!EA$19*(1+INDEX(DA_LMP_Basis!$C$23:$AF$35,MATCH(LMP_BY_NODE!DY$1,DA_LMP_Basis!$C$23:$C$35,0),MATCH(LMP_BY_NODE!$A49,DA_LMP_Basis!$C$23:$AF$23,0)))</f>
        <v>78.229976571901531</v>
      </c>
      <c r="DZ49" s="30">
        <f>ENERGY_PRICING!EB$19*(1+INDEX(DA_LMP_Basis!$C$23:$AF$35,MATCH(LMP_BY_NODE!DZ$1,DA_LMP_Basis!$C$23:$C$35,0),MATCH(LMP_BY_NODE!$A49,DA_LMP_Basis!$C$23:$AF$23,0)))</f>
        <v>78.436815669829798</v>
      </c>
      <c r="EA49" s="30">
        <f>ENERGY_PRICING!EC$19*(1+INDEX(DA_LMP_Basis!$C$23:$AF$35,MATCH(LMP_BY_NODE!EA$1,DA_LMP_Basis!$C$23:$C$35,0),MATCH(LMP_BY_NODE!$A49,DA_LMP_Basis!$C$23:$AF$23,0)))</f>
        <v>53.021069407411524</v>
      </c>
      <c r="EB49" s="30">
        <f>ENERGY_PRICING!ED$19*(1+INDEX(DA_LMP_Basis!$C$23:$AF$35,MATCH(LMP_BY_NODE!EB$1,DA_LMP_Basis!$C$23:$C$35,0),MATCH(LMP_BY_NODE!$A49,DA_LMP_Basis!$C$23:$AF$23,0)))</f>
        <v>52.793474216993602</v>
      </c>
      <c r="EC49" s="30">
        <f>ENERGY_PRICING!EE$19*(1+INDEX(DA_LMP_Basis!$C$23:$AF$35,MATCH(LMP_BY_NODE!EC$1,DA_LMP_Basis!$C$23:$C$35,0),MATCH(LMP_BY_NODE!$A49,DA_LMP_Basis!$C$23:$AF$23,0)))</f>
        <v>83.043623323544594</v>
      </c>
      <c r="ED49" s="30">
        <f>ENERGY_PRICING!EF$19*(1+INDEX(DA_LMP_Basis!$C$23:$AF$35,MATCH(LMP_BY_NODE!ED$1,DA_LMP_Basis!$C$23:$C$35,0),MATCH(LMP_BY_NODE!$A49,DA_LMP_Basis!$C$23:$AF$23,0)))</f>
        <v>123.75302841631211</v>
      </c>
      <c r="EE49" s="30">
        <f>ENERGY_PRICING!EG$19*(1+INDEX(DA_LMP_Basis!$C$23:$AF$35,MATCH(LMP_BY_NODE!EE$1,DA_LMP_Basis!$C$23:$C$35,0),MATCH(LMP_BY_NODE!$A49,DA_LMP_Basis!$C$23:$AF$23,0)))</f>
        <v>229.38166262050697</v>
      </c>
      <c r="EF49" s="30">
        <f>ENERGY_PRICING!EH$19*(1+INDEX(DA_LMP_Basis!$C$23:$AF$35,MATCH(LMP_BY_NODE!EF$1,DA_LMP_Basis!$C$23:$C$35,0),MATCH(LMP_BY_NODE!$A49,DA_LMP_Basis!$C$23:$AF$23,0)))</f>
        <v>203.64448807053199</v>
      </c>
      <c r="EG49" s="30">
        <f>ENERGY_PRICING!EI$19*(1+INDEX(DA_LMP_Basis!$C$23:$AF$35,MATCH(LMP_BY_NODE!EG$1,DA_LMP_Basis!$C$23:$C$35,0),MATCH(LMP_BY_NODE!$A49,DA_LMP_Basis!$C$23:$AF$23,0)))</f>
        <v>113.37852509102535</v>
      </c>
      <c r="EH49" s="30">
        <f>ENERGY_PRICING!EJ$19*(1+INDEX(DA_LMP_Basis!$C$23:$AF$35,MATCH(LMP_BY_NODE!EH$1,DA_LMP_Basis!$C$23:$C$35,0),MATCH(LMP_BY_NODE!$A49,DA_LMP_Basis!$C$23:$AF$23,0)))</f>
        <v>77.172467076363546</v>
      </c>
      <c r="EI49" s="30">
        <f>ENERGY_PRICING!EK$19*(1+INDEX(DA_LMP_Basis!$C$23:$AF$35,MATCH(LMP_BY_NODE!EI$1,DA_LMP_Basis!$C$23:$C$35,0),MATCH(LMP_BY_NODE!$A49,DA_LMP_Basis!$C$23:$AF$23,0)))</f>
        <v>57.617742511996738</v>
      </c>
      <c r="EJ49" s="30">
        <f>ENERGY_PRICING!EL$19*(1+INDEX(DA_LMP_Basis!$C$23:$AF$35,MATCH(LMP_BY_NODE!EJ$1,DA_LMP_Basis!$C$23:$C$35,0),MATCH(LMP_BY_NODE!$A49,DA_LMP_Basis!$C$23:$AF$23,0)))</f>
        <v>61.787558304939544</v>
      </c>
      <c r="EK49" s="30">
        <f>ENERGY_PRICING!EM$19*(1+INDEX(DA_LMP_Basis!$C$23:$AF$35,MATCH(LMP_BY_NODE!EK$1,DA_LMP_Basis!$C$23:$C$35,0),MATCH(LMP_BY_NODE!$A49,DA_LMP_Basis!$C$23:$AF$23,0)))</f>
        <v>80.484271566183068</v>
      </c>
      <c r="EL49" s="30">
        <f>ENERGY_PRICING!EN$19*(1+INDEX(DA_LMP_Basis!$C$23:$AF$35,MATCH(LMP_BY_NODE!EL$1,DA_LMP_Basis!$C$23:$C$35,0),MATCH(LMP_BY_NODE!$A49,DA_LMP_Basis!$C$23:$AF$23,0)))</f>
        <v>80.697070992408939</v>
      </c>
      <c r="EM49" s="30">
        <f>ENERGY_PRICING!EO$19*(1+INDEX(DA_LMP_Basis!$C$23:$AF$35,MATCH(LMP_BY_NODE!EM$1,DA_LMP_Basis!$C$23:$C$35,0),MATCH(LMP_BY_NODE!$A49,DA_LMP_Basis!$C$23:$AF$23,0)))</f>
        <v>54.54893809144118</v>
      </c>
      <c r="EN49" s="30">
        <f>ENERGY_PRICING!EP$19*(1+INDEX(DA_LMP_Basis!$C$23:$AF$35,MATCH(LMP_BY_NODE!EN$1,DA_LMP_Basis!$C$23:$C$35,0),MATCH(LMP_BY_NODE!$A49,DA_LMP_Basis!$C$23:$AF$23,0)))</f>
        <v>54.314784459860867</v>
      </c>
      <c r="EO49" s="30">
        <f>ENERGY_PRICING!EQ$19*(1+INDEX(DA_LMP_Basis!$C$23:$AF$35,MATCH(LMP_BY_NODE!EO$1,DA_LMP_Basis!$C$23:$C$35,0),MATCH(LMP_BY_NODE!$A49,DA_LMP_Basis!$C$23:$AF$23,0)))</f>
        <v>83.884611177232486</v>
      </c>
      <c r="EP49" s="30">
        <f>ENERGY_PRICING!ER$19*(1+INDEX(DA_LMP_Basis!$C$23:$AF$35,MATCH(LMP_BY_NODE!EP$1,DA_LMP_Basis!$C$23:$C$35,0),MATCH(LMP_BY_NODE!$A49,DA_LMP_Basis!$C$23:$AF$23,0)))</f>
        <v>124.93163430309673</v>
      </c>
      <c r="EQ49" s="30">
        <f>ENERGY_PRICING!ES$19*(1+INDEX(DA_LMP_Basis!$C$23:$AF$35,MATCH(LMP_BY_NODE!EQ$1,DA_LMP_Basis!$C$23:$C$35,0),MATCH(LMP_BY_NODE!$A49,DA_LMP_Basis!$C$23:$AF$23,0)))</f>
        <v>231.47213361319754</v>
      </c>
      <c r="ER49" s="30">
        <f>ENERGY_PRICING!ET$19*(1+INDEX(DA_LMP_Basis!$C$23:$AF$35,MATCH(LMP_BY_NODE!ER$1,DA_LMP_Basis!$C$23:$C$35,0),MATCH(LMP_BY_NODE!$A49,DA_LMP_Basis!$C$23:$AF$23,0)))</f>
        <v>205.50040318715176</v>
      </c>
      <c r="ES49" s="30">
        <f>ENERGY_PRICING!EU$19*(1+INDEX(DA_LMP_Basis!$C$23:$AF$35,MATCH(LMP_BY_NODE!ES$1,DA_LMP_Basis!$C$23:$C$35,0),MATCH(LMP_BY_NODE!$A49,DA_LMP_Basis!$C$23:$AF$23,0)))</f>
        <v>115.5821741947679</v>
      </c>
      <c r="ET49" s="30">
        <f>ENERGY_PRICING!EV$19*(1+INDEX(DA_LMP_Basis!$C$23:$AF$35,MATCH(LMP_BY_NODE!ET$1,DA_LMP_Basis!$C$23:$C$35,0),MATCH(LMP_BY_NODE!$A49,DA_LMP_Basis!$C$23:$AF$23,0)))</f>
        <v>80.574720478364725</v>
      </c>
      <c r="EU49" s="30">
        <f>ENERGY_PRICING!EW$19*(1+INDEX(DA_LMP_Basis!$C$23:$AF$35,MATCH(LMP_BY_NODE!EU$1,DA_LMP_Basis!$C$23:$C$35,0),MATCH(LMP_BY_NODE!$A49,DA_LMP_Basis!$C$23:$AF$23,0)))</f>
        <v>60.157899227254951</v>
      </c>
      <c r="EV49" s="30">
        <f>ENERGY_PRICING!EX$19*(1+INDEX(DA_LMP_Basis!$C$23:$AF$35,MATCH(LMP_BY_NODE!EV$1,DA_LMP_Basis!$C$23:$C$35,0),MATCH(LMP_BY_NODE!$A49,DA_LMP_Basis!$C$23:$AF$23,0)))</f>
        <v>64.511547033151558</v>
      </c>
      <c r="EW49" s="30">
        <f>ENERGY_PRICING!EY$19*(1+INDEX(DA_LMP_Basis!$C$23:$AF$35,MATCH(LMP_BY_NODE!EW$1,DA_LMP_Basis!$C$23:$C$35,0),MATCH(LMP_BY_NODE!$A49,DA_LMP_Basis!$C$23:$AF$23,0)))</f>
        <v>84.032530383316328</v>
      </c>
      <c r="EX49" s="30">
        <f>ENERGY_PRICING!EZ$19*(1+INDEX(DA_LMP_Basis!$C$23:$AF$35,MATCH(LMP_BY_NODE!EX$1,DA_LMP_Basis!$C$23:$C$35,0),MATCH(LMP_BY_NODE!$A49,DA_LMP_Basis!$C$23:$AF$23,0)))</f>
        <v>84.254711362306395</v>
      </c>
      <c r="EY49" s="30">
        <f>ENERGY_PRICING!FA$19*(1+INDEX(DA_LMP_Basis!$C$23:$AF$35,MATCH(LMP_BY_NODE!EY$1,DA_LMP_Basis!$C$23:$C$35,0),MATCH(LMP_BY_NODE!$A49,DA_LMP_Basis!$C$23:$AF$23,0)))</f>
        <v>56.953802380845246</v>
      </c>
      <c r="EZ49" s="30">
        <f>ENERGY_PRICING!FB$19*(1+INDEX(DA_LMP_Basis!$C$23:$AF$35,MATCH(LMP_BY_NODE!EZ$1,DA_LMP_Basis!$C$23:$C$35,0),MATCH(LMP_BY_NODE!$A49,DA_LMP_Basis!$C$23:$AF$23,0)))</f>
        <v>56.709325767250547</v>
      </c>
      <c r="FA49" s="30">
        <f>ENERGY_PRICING!FC$19*(1+INDEX(DA_LMP_Basis!$C$23:$AF$35,MATCH(LMP_BY_NODE!FA$1,DA_LMP_Basis!$C$23:$C$35,0),MATCH(LMP_BY_NODE!$A49,DA_LMP_Basis!$C$23:$AF$23,0)))</f>
        <v>85.208325497904667</v>
      </c>
      <c r="FB49" s="30">
        <f>ENERGY_PRICING!FD$19*(1+INDEX(DA_LMP_Basis!$C$23:$AF$35,MATCH(LMP_BY_NODE!FB$1,DA_LMP_Basis!$C$23:$C$35,0),MATCH(LMP_BY_NODE!$A49,DA_LMP_Basis!$C$23:$AF$23,0)))</f>
        <v>126.7867591826343</v>
      </c>
      <c r="FC49" s="30">
        <f>ENERGY_PRICING!FE$19*(1+INDEX(DA_LMP_Basis!$C$23:$AF$35,MATCH(LMP_BY_NODE!FC$1,DA_LMP_Basis!$C$23:$C$35,0),MATCH(LMP_BY_NODE!$A49,DA_LMP_Basis!$C$23:$AF$23,0)))</f>
        <v>232.99063063756162</v>
      </c>
      <c r="FD49" s="30">
        <f>ENERGY_PRICING!FF$19*(1+INDEX(DA_LMP_Basis!$C$23:$AF$35,MATCH(LMP_BY_NODE!FD$1,DA_LMP_Basis!$C$23:$C$35,0),MATCH(LMP_BY_NODE!$A49,DA_LMP_Basis!$C$23:$AF$23,0)))</f>
        <v>206.84852119113907</v>
      </c>
      <c r="FE49" s="30">
        <f>ENERGY_PRICING!FG$19*(1+INDEX(DA_LMP_Basis!$C$23:$AF$35,MATCH(LMP_BY_NODE!FE$1,DA_LMP_Basis!$C$23:$C$35,0),MATCH(LMP_BY_NODE!$A49,DA_LMP_Basis!$C$23:$AF$23,0)))</f>
        <v>117.18288265639009</v>
      </c>
      <c r="FF49" s="30">
        <f>ENERGY_PRICING!FH$19*(1+INDEX(DA_LMP_Basis!$C$23:$AF$35,MATCH(LMP_BY_NODE!FF$1,DA_LMP_Basis!$C$23:$C$35,0),MATCH(LMP_BY_NODE!$A49,DA_LMP_Basis!$C$23:$AF$23,0)))</f>
        <v>83.046083001516422</v>
      </c>
      <c r="FG49" s="30">
        <f>ENERGY_PRICING!FI$19*(1+INDEX(DA_LMP_Basis!$C$23:$AF$35,MATCH(LMP_BY_NODE!FG$1,DA_LMP_Basis!$C$23:$C$35,0),MATCH(LMP_BY_NODE!$A49,DA_LMP_Basis!$C$23:$AF$23,0)))</f>
        <v>62.00304342060894</v>
      </c>
      <c r="FH49" s="30">
        <f>ENERGY_PRICING!FJ$19*(1+INDEX(DA_LMP_Basis!$C$23:$AF$35,MATCH(LMP_BY_NODE!FH$1,DA_LMP_Basis!$C$23:$C$35,0),MATCH(LMP_BY_NODE!$A49,DA_LMP_Basis!$C$23:$AF$23,0)))</f>
        <v>66.490224944805973</v>
      </c>
      <c r="FI49" s="30">
        <f>ENERGY_PRICING!FK$19*(1+INDEX(DA_LMP_Basis!$C$23:$AF$35,MATCH(LMP_BY_NODE!FI$1,DA_LMP_Basis!$C$23:$C$35,0),MATCH(LMP_BY_NODE!$A49,DA_LMP_Basis!$C$23:$AF$23,0)))</f>
        <v>86.609949765996006</v>
      </c>
      <c r="FJ49" s="30">
        <f>ENERGY_PRICING!FL$19*(1+INDEX(DA_LMP_Basis!$C$23:$AF$35,MATCH(LMP_BY_NODE!FJ$1,DA_LMP_Basis!$C$23:$C$35,0),MATCH(LMP_BY_NODE!$A49,DA_LMP_Basis!$C$23:$AF$23,0)))</f>
        <v>86.838945410200836</v>
      </c>
      <c r="FK49" s="30">
        <f>ENERGY_PRICING!FM$19*(1+INDEX(DA_LMP_Basis!$C$23:$AF$35,MATCH(LMP_BY_NODE!FK$1,DA_LMP_Basis!$C$23:$C$35,0),MATCH(LMP_BY_NODE!$A49,DA_LMP_Basis!$C$23:$AF$23,0)))</f>
        <v>58.700671521927816</v>
      </c>
      <c r="FL49" s="30">
        <f>ENERGY_PRICING!FN$19*(1+INDEX(DA_LMP_Basis!$C$23:$AF$35,MATCH(LMP_BY_NODE!FL$1,DA_LMP_Basis!$C$23:$C$35,0),MATCH(LMP_BY_NODE!$A49,DA_LMP_Basis!$C$23:$AF$23,0)))</f>
        <v>58.448696398415393</v>
      </c>
      <c r="FM49" s="30">
        <f>ENERGY_PRICING!FO$19*(1+INDEX(DA_LMP_Basis!$C$23:$AF$35,MATCH(LMP_BY_NODE!FM$1,DA_LMP_Basis!$C$23:$C$35,0),MATCH(LMP_BY_NODE!$A49,DA_LMP_Basis!$C$23:$AF$23,0)))</f>
        <v>86.169858216644627</v>
      </c>
      <c r="FN49" s="30">
        <f>ENERGY_PRICING!FP$19*(1+INDEX(DA_LMP_Basis!$C$23:$AF$35,MATCH(LMP_BY_NODE!FN$1,DA_LMP_Basis!$C$23:$C$35,0),MATCH(LMP_BY_NODE!$A49,DA_LMP_Basis!$C$23:$AF$23,0)))</f>
        <v>128.13430316638309</v>
      </c>
      <c r="FO49" s="30">
        <f>ENERGY_PRICING!FQ$19*(1+INDEX(DA_LMP_Basis!$C$23:$AF$35,MATCH(LMP_BY_NODE!FO$1,DA_LMP_Basis!$C$23:$C$35,0),MATCH(LMP_BY_NODE!$A49,DA_LMP_Basis!$C$23:$AF$23,0)))</f>
        <v>233.29157455548852</v>
      </c>
      <c r="FP49" s="30">
        <f>ENERGY_PRICING!FR$19*(1+INDEX(DA_LMP_Basis!$C$23:$AF$35,MATCH(LMP_BY_NODE!FP$1,DA_LMP_Basis!$C$23:$C$35,0),MATCH(LMP_BY_NODE!$A49,DA_LMP_Basis!$C$23:$AF$23,0)))</f>
        <v>207.11569847725698</v>
      </c>
      <c r="FQ49" s="30">
        <f>ENERGY_PRICING!FS$19*(1+INDEX(DA_LMP_Basis!$C$23:$AF$35,MATCH(LMP_BY_NODE!FQ$1,DA_LMP_Basis!$C$23:$C$35,0),MATCH(LMP_BY_NODE!$A49,DA_LMP_Basis!$C$23:$AF$23,0)))</f>
        <v>117.50011967969021</v>
      </c>
      <c r="FR49" s="30">
        <f>ENERGY_PRICING!FT$19*(1+INDEX(DA_LMP_Basis!$C$23:$AF$35,MATCH(LMP_BY_NODE!FR$1,DA_LMP_Basis!$C$23:$C$35,0),MATCH(LMP_BY_NODE!$A49,DA_LMP_Basis!$C$23:$AF$23,0)))</f>
        <v>83.535870935507646</v>
      </c>
      <c r="FS49" s="30">
        <f>ENERGY_PRICING!FU$19*(1+INDEX(DA_LMP_Basis!$C$23:$AF$35,MATCH(LMP_BY_NODE!FS$1,DA_LMP_Basis!$C$23:$C$35,0),MATCH(LMP_BY_NODE!$A49,DA_LMP_Basis!$C$23:$AF$23,0)))</f>
        <v>62.36872403359574</v>
      </c>
      <c r="FT49" s="30">
        <f>ENERGY_PRICING!FV$19*(1+INDEX(DA_LMP_Basis!$C$23:$AF$35,MATCH(LMP_BY_NODE!FT$1,DA_LMP_Basis!$C$23:$C$35,0),MATCH(LMP_BY_NODE!$A49,DA_LMP_Basis!$C$23:$AF$23,0)))</f>
        <v>66.882369989211412</v>
      </c>
      <c r="FU49" s="30">
        <f>ENERGY_PRICING!FW$19*(1+INDEX(DA_LMP_Basis!$C$23:$AF$35,MATCH(LMP_BY_NODE!FU$1,DA_LMP_Basis!$C$23:$C$35,0),MATCH(LMP_BY_NODE!$A49,DA_LMP_Basis!$C$23:$AF$23,0)))</f>
        <v>87.120756619561831</v>
      </c>
      <c r="FV49" s="30">
        <f>ENERGY_PRICING!FX$19*(1+INDEX(DA_LMP_Basis!$C$23:$AF$35,MATCH(LMP_BY_NODE!FV$1,DA_LMP_Basis!$C$23:$C$35,0),MATCH(LMP_BY_NODE!$A49,DA_LMP_Basis!$C$23:$AF$23,0)))</f>
        <v>87.351102830818292</v>
      </c>
      <c r="FW49" s="30">
        <f>ENERGY_PRICING!FY$19*(1+INDEX(DA_LMP_Basis!$C$23:$AF$35,MATCH(LMP_BY_NODE!FW$1,DA_LMP_Basis!$C$23:$C$35,0),MATCH(LMP_BY_NODE!$A49,DA_LMP_Basis!$C$23:$AF$23,0)))</f>
        <v>59.046875455809889</v>
      </c>
      <c r="FX49" s="30">
        <f>ENERGY_PRICING!FZ$19*(1+INDEX(DA_LMP_Basis!$C$23:$AF$35,MATCH(LMP_BY_NODE!FX$1,DA_LMP_Basis!$C$23:$C$35,0),MATCH(LMP_BY_NODE!$A49,DA_LMP_Basis!$C$23:$AF$23,0)))</f>
        <v>58.793414237219871</v>
      </c>
      <c r="FY49" s="30">
        <f>ENERGY_PRICING!GA$19*(1+INDEX(DA_LMP_Basis!$C$23:$AF$35,MATCH(LMP_BY_NODE!FY$1,DA_LMP_Basis!$C$23:$C$35,0),MATCH(LMP_BY_NODE!$A49,DA_LMP_Basis!$C$23:$AF$23,0)))</f>
        <v>86.360419949035048</v>
      </c>
      <c r="FZ49" s="30">
        <f>ENERGY_PRICING!GB$19*(1+INDEX(DA_LMP_Basis!$C$23:$AF$35,MATCH(LMP_BY_NODE!FZ$1,DA_LMP_Basis!$C$23:$C$35,0),MATCH(LMP_BY_NODE!$A49,DA_LMP_Basis!$C$23:$AF$23,0)))</f>
        <v>128.40136669007887</v>
      </c>
      <c r="GA49" s="30">
        <f>ENERGY_PRICING!GC$19*(1+INDEX(DA_LMP_Basis!$C$23:$AF$35,MATCH(LMP_BY_NODE!GA$1,DA_LMP_Basis!$C$23:$C$35,0),MATCH(LMP_BY_NODE!$A49,DA_LMP_Basis!$C$23:$AF$23,0)))</f>
        <v>234.22506220905302</v>
      </c>
      <c r="GB49" s="30">
        <f>ENERGY_PRICING!GD$19*(1+INDEX(DA_LMP_Basis!$C$23:$AF$35,MATCH(LMP_BY_NODE!GB$1,DA_LMP_Basis!$C$23:$C$35,0),MATCH(LMP_BY_NODE!$A49,DA_LMP_Basis!$C$23:$AF$23,0)))</f>
        <v>207.94444656966584</v>
      </c>
      <c r="GC49" s="30">
        <f>ENERGY_PRICING!GE$19*(1+INDEX(DA_LMP_Basis!$C$23:$AF$35,MATCH(LMP_BY_NODE!GC$1,DA_LMP_Basis!$C$23:$C$35,0),MATCH(LMP_BY_NODE!$A49,DA_LMP_Basis!$C$23:$AF$23,0)))</f>
        <v>118.48414635995738</v>
      </c>
      <c r="GD49" s="30">
        <f>ENERGY_PRICING!GF$19*(1+INDEX(DA_LMP_Basis!$C$23:$AF$35,MATCH(LMP_BY_NODE!GD$1,DA_LMP_Basis!$C$23:$C$35,0),MATCH(LMP_BY_NODE!$A49,DA_LMP_Basis!$C$23:$AF$23,0)))</f>
        <v>85.055127388321736</v>
      </c>
      <c r="GE49" s="30">
        <f>ENERGY_PRICING!GG$19*(1+INDEX(DA_LMP_Basis!$C$23:$AF$35,MATCH(LMP_BY_NODE!GE$1,DA_LMP_Basis!$C$23:$C$35,0),MATCH(LMP_BY_NODE!$A49,DA_LMP_Basis!$C$23:$AF$23,0)))</f>
        <v>63.503016229040441</v>
      </c>
      <c r="GF49" s="30">
        <f>ENERGY_PRICING!GH$19*(1+INDEX(DA_LMP_Basis!$C$23:$AF$35,MATCH(LMP_BY_NODE!GF$1,DA_LMP_Basis!$C$23:$C$35,0),MATCH(LMP_BY_NODE!$A49,DA_LMP_Basis!$C$23:$AF$23,0)))</f>
        <v>68.098751299990553</v>
      </c>
      <c r="GG49" s="30">
        <f>ENERGY_PRICING!GI$19*(1+INDEX(DA_LMP_Basis!$C$23:$AF$35,MATCH(LMP_BY_NODE!GG$1,DA_LMP_Basis!$C$23:$C$35,0),MATCH(LMP_BY_NODE!$A49,DA_LMP_Basis!$C$23:$AF$23,0)))</f>
        <v>88.705210940634288</v>
      </c>
      <c r="GH49" s="30">
        <f>ENERGY_PRICING!GJ$19*(1+INDEX(DA_LMP_Basis!$C$23:$AF$35,MATCH(LMP_BY_NODE!GH$1,DA_LMP_Basis!$C$23:$C$35,0),MATCH(LMP_BY_NODE!$A49,DA_LMP_Basis!$C$23:$AF$23,0)))</f>
        <v>88.939746429669412</v>
      </c>
      <c r="GI49" s="30">
        <f>ENERGY_PRICING!GK$19*(1+INDEX(DA_LMP_Basis!$C$23:$AF$35,MATCH(LMP_BY_NODE!GI$1,DA_LMP_Basis!$C$23:$C$35,0),MATCH(LMP_BY_NODE!$A49,DA_LMP_Basis!$C$23:$AF$23,0)))</f>
        <v>60.120753606000079</v>
      </c>
      <c r="GJ49" s="30">
        <f>ENERGY_PRICING!GL$19*(1+INDEX(DA_LMP_Basis!$C$23:$AF$35,MATCH(LMP_BY_NODE!GJ$1,DA_LMP_Basis!$C$23:$C$35,0),MATCH(LMP_BY_NODE!$A49,DA_LMP_Basis!$C$23:$AF$23,0)))</f>
        <v>59.862682719879594</v>
      </c>
      <c r="GK49" s="30">
        <f>ENERGY_PRICING!GM$19*(1+INDEX(DA_LMP_Basis!$C$23:$AF$35,MATCH(LMP_BY_NODE!GK$1,DA_LMP_Basis!$C$23:$C$35,0),MATCH(LMP_BY_NODE!$A49,DA_LMP_Basis!$C$23:$AF$23,0)))</f>
        <v>86.951516873849855</v>
      </c>
      <c r="GL49" s="30">
        <f>ENERGY_PRICING!GN$19*(1+INDEX(DA_LMP_Basis!$C$23:$AF$35,MATCH(LMP_BY_NODE!GL$1,DA_LMP_Basis!$C$23:$C$35,0),MATCH(LMP_BY_NODE!$A49,DA_LMP_Basis!$C$23:$AF$23,0)))</f>
        <v>129.22976190671844</v>
      </c>
      <c r="GM49" s="30">
        <f>ENERGY_PRICING!GO$19*(1+INDEX(DA_LMP_Basis!$C$23:$AF$35,MATCH(LMP_BY_NODE!GM$1,DA_LMP_Basis!$C$23:$C$35,0),MATCH(LMP_BY_NODE!$A49,DA_LMP_Basis!$C$23:$AF$23,0)))</f>
        <v>235.5383596267726</v>
      </c>
      <c r="GN49" s="30">
        <f>ENERGY_PRICING!GP$19*(1+INDEX(DA_LMP_Basis!$C$23:$AF$35,MATCH(LMP_BY_NODE!GN$1,DA_LMP_Basis!$C$23:$C$35,0),MATCH(LMP_BY_NODE!$A49,DA_LMP_Basis!$C$23:$AF$23,0)))</f>
        <v>209.1103888566843</v>
      </c>
      <c r="GO49" s="30">
        <f>ENERGY_PRICING!GQ$19*(1+INDEX(DA_LMP_Basis!$C$23:$AF$35,MATCH(LMP_BY_NODE!GO$1,DA_LMP_Basis!$C$23:$C$35,0),MATCH(LMP_BY_NODE!$A49,DA_LMP_Basis!$C$23:$AF$23,0)))</f>
        <v>119.86854570710177</v>
      </c>
      <c r="GP49" s="30">
        <f>ENERGY_PRICING!GR$19*(1+INDEX(DA_LMP_Basis!$C$23:$AF$35,MATCH(LMP_BY_NODE!GP$1,DA_LMP_Basis!$C$23:$C$35,0),MATCH(LMP_BY_NODE!$A49,DA_LMP_Basis!$C$23:$AF$23,0)))</f>
        <v>87.19252638735064</v>
      </c>
      <c r="GQ49" s="30">
        <f>ENERGY_PRICING!GS$19*(1+INDEX(DA_LMP_Basis!$C$23:$AF$35,MATCH(LMP_BY_NODE!GQ$1,DA_LMP_Basis!$C$23:$C$35,0),MATCH(LMP_BY_NODE!$A49,DA_LMP_Basis!$C$23:$AF$23,0)))</f>
        <v>65.098819885927369</v>
      </c>
      <c r="GR49" s="30">
        <f>ENERGY_PRICING!GT$19*(1+INDEX(DA_LMP_Basis!$C$23:$AF$35,MATCH(LMP_BY_NODE!GR$1,DA_LMP_Basis!$C$23:$C$35,0),MATCH(LMP_BY_NODE!$A49,DA_LMP_Basis!$C$23:$AF$23,0)))</f>
        <v>69.810043815010673</v>
      </c>
      <c r="GS49" s="30">
        <f>ENERGY_PRICING!GU$19*(1+INDEX(DA_LMP_Basis!$C$23:$AF$35,MATCH(LMP_BY_NODE!GS$1,DA_LMP_Basis!$C$23:$C$35,0),MATCH(LMP_BY_NODE!$A49,DA_LMP_Basis!$C$23:$AF$23,0)))</f>
        <v>90.9343349793009</v>
      </c>
      <c r="GT49" s="30">
        <f>ENERGY_PRICING!GV$19*(1+INDEX(DA_LMP_Basis!$C$23:$AF$35,MATCH(LMP_BY_NODE!GT$1,DA_LMP_Basis!$C$23:$C$35,0),MATCH(LMP_BY_NODE!$A49,DA_LMP_Basis!$C$23:$AF$23,0)))</f>
        <v>91.174764244935901</v>
      </c>
      <c r="GU49" s="30">
        <f>ENERGY_PRICING!GW$19*(1+INDEX(DA_LMP_Basis!$C$23:$AF$35,MATCH(LMP_BY_NODE!GU$1,DA_LMP_Basis!$C$23:$C$35,0),MATCH(LMP_BY_NODE!$A49,DA_LMP_Basis!$C$23:$AF$23,0)))</f>
        <v>61.63156244873624</v>
      </c>
      <c r="GV49" s="30">
        <f>ENERGY_PRICING!GX$19*(1+INDEX(DA_LMP_Basis!$C$23:$AF$35,MATCH(LMP_BY_NODE!GV$1,DA_LMP_Basis!$C$23:$C$35,0),MATCH(LMP_BY_NODE!$A49,DA_LMP_Basis!$C$23:$AF$23,0)))</f>
        <v>61.367006351546067</v>
      </c>
      <c r="GW49" s="30">
        <f>ENERGY_PRICING!GY$19*(1+INDEX(DA_LMP_Basis!$C$23:$AF$35,MATCH(LMP_BY_NODE!GW$1,DA_LMP_Basis!$C$23:$C$35,0),MATCH(LMP_BY_NODE!$A49,DA_LMP_Basis!$C$23:$AF$23,0)))</f>
        <v>87.783114444548374</v>
      </c>
      <c r="GX49" s="30">
        <f>ENERGY_PRICING!GZ$19*(1+INDEX(DA_LMP_Basis!$C$23:$AF$35,MATCH(LMP_BY_NODE!GX$1,DA_LMP_Basis!$C$23:$C$35,0),MATCH(LMP_BY_NODE!$A49,DA_LMP_Basis!$C$23:$AF$23,0)))</f>
        <v>130.39520774278256</v>
      </c>
      <c r="GY49" s="30">
        <f>ENERGY_PRICING!HA$19*(1+INDEX(DA_LMP_Basis!$C$23:$AF$35,MATCH(LMP_BY_NODE!GY$1,DA_LMP_Basis!$C$23:$C$35,0),MATCH(LMP_BY_NODE!$A49,DA_LMP_Basis!$C$23:$AF$23,0)))</f>
        <v>237.36013741691562</v>
      </c>
      <c r="GZ49" s="30">
        <f>ENERGY_PRICING!HB$19*(1+INDEX(DA_LMP_Basis!$C$23:$AF$35,MATCH(LMP_BY_NODE!GZ$1,DA_LMP_Basis!$C$23:$C$35,0),MATCH(LMP_BY_NODE!$A49,DA_LMP_Basis!$C$23:$AF$23,0)))</f>
        <v>210.72775879468895</v>
      </c>
      <c r="HA49" s="30">
        <f>ENERGY_PRICING!HC$19*(1+INDEX(DA_LMP_Basis!$C$23:$AF$35,MATCH(LMP_BY_NODE!HA$1,DA_LMP_Basis!$C$23:$C$35,0),MATCH(LMP_BY_NODE!$A49,DA_LMP_Basis!$C$23:$AF$23,0)))</f>
        <v>121.7889545568317</v>
      </c>
      <c r="HB49" s="30">
        <f>ENERGY_PRICING!HD$19*(1+INDEX(DA_LMP_Basis!$C$23:$AF$35,MATCH(LMP_BY_NODE!HB$1,DA_LMP_Basis!$C$23:$C$35,0),MATCH(LMP_BY_NODE!$A49,DA_LMP_Basis!$C$23:$AF$23,0)))</f>
        <v>90.157480077632059</v>
      </c>
      <c r="HC49" s="30">
        <f>ENERGY_PRICING!HE$19*(1+INDEX(DA_LMP_Basis!$C$23:$AF$35,MATCH(LMP_BY_NODE!HC$1,DA_LMP_Basis!$C$23:$C$35,0),MATCH(LMP_BY_NODE!$A49,DA_LMP_Basis!$C$23:$AF$23,0)))</f>
        <v>67.312484224500167</v>
      </c>
      <c r="HD49" s="30">
        <f>ENERGY_PRICING!HF$19*(1+INDEX(DA_LMP_Basis!$C$23:$AF$35,MATCH(LMP_BY_NODE!HD$1,DA_LMP_Basis!$C$23:$C$35,0),MATCH(LMP_BY_NODE!$A49,DA_LMP_Basis!$C$23:$AF$23,0)))</f>
        <v>72.183911801224355</v>
      </c>
      <c r="HE49" s="30">
        <f>ENERGY_PRICING!HG$19*(1+INDEX(DA_LMP_Basis!$C$23:$AF$35,MATCH(LMP_BY_NODE!HE$1,DA_LMP_Basis!$C$23:$C$35,0),MATCH(LMP_BY_NODE!$A49,DA_LMP_Basis!$C$23:$AF$23,0)))</f>
        <v>94.026527661875562</v>
      </c>
      <c r="HF49" s="30">
        <f>ENERGY_PRICING!HH$19*(1+INDEX(DA_LMP_Basis!$C$23:$AF$35,MATCH(LMP_BY_NODE!HF$1,DA_LMP_Basis!$C$23:$C$35,0),MATCH(LMP_BY_NODE!$A49,DA_LMP_Basis!$C$23:$AF$23,0)))</f>
        <v>94.27513264701237</v>
      </c>
      <c r="HG49" s="30">
        <f>ENERGY_PRICING!HI$19*(1+INDEX(DA_LMP_Basis!$C$23:$AF$35,MATCH(LMP_BY_NODE!HG$1,DA_LMP_Basis!$C$23:$C$35,0),MATCH(LMP_BY_NODE!$A49,DA_LMP_Basis!$C$23:$AF$23,0)))</f>
        <v>63.727323818333396</v>
      </c>
      <c r="HH49" s="30">
        <f>ENERGY_PRICING!HJ$19*(1+INDEX(DA_LMP_Basis!$C$23:$AF$35,MATCH(LMP_BY_NODE!HH$1,DA_LMP_Basis!$C$23:$C$35,0),MATCH(LMP_BY_NODE!$A49,DA_LMP_Basis!$C$23:$AF$23,0)))</f>
        <v>63.453771576529107</v>
      </c>
      <c r="HI49" s="30">
        <f>ENERGY_PRICING!HK$19*(1+INDEX(DA_LMP_Basis!$C$23:$AF$35,MATCH(LMP_BY_NODE!HI$1,DA_LMP_Basis!$C$23:$C$35,0),MATCH(LMP_BY_NODE!$A49,DA_LMP_Basis!$C$23:$AF$23,0)))</f>
        <v>88.936688619137158</v>
      </c>
      <c r="HJ49" s="30">
        <f>ENERGY_PRICING!HL$19*(1+INDEX(DA_LMP_Basis!$C$23:$AF$35,MATCH(LMP_BY_NODE!HJ$1,DA_LMP_Basis!$C$23:$C$35,0),MATCH(LMP_BY_NODE!$A49,DA_LMP_Basis!$C$23:$AF$23,0)))</f>
        <v>132.01188901475439</v>
      </c>
      <c r="HK49" s="30">
        <f>ENERGY_PRICING!HM$19*(1+INDEX(DA_LMP_Basis!$C$23:$AF$35,MATCH(LMP_BY_NODE!HK$1,DA_LMP_Basis!$C$23:$C$35,0),MATCH(LMP_BY_NODE!$A49,DA_LMP_Basis!$C$23:$AF$23,0)))</f>
        <v>239.07825219333924</v>
      </c>
      <c r="HL49" s="30">
        <f>ENERGY_PRICING!HN$19*(1+INDEX(DA_LMP_Basis!$C$23:$AF$35,MATCH(LMP_BY_NODE!HL$1,DA_LMP_Basis!$C$23:$C$35,0),MATCH(LMP_BY_NODE!$A49,DA_LMP_Basis!$C$23:$AF$23,0)))</f>
        <v>212.25309695857723</v>
      </c>
      <c r="HM49" s="30">
        <f>ENERGY_PRICING!HO$19*(1+INDEX(DA_LMP_Basis!$C$23:$AF$35,MATCH(LMP_BY_NODE!HM$1,DA_LMP_Basis!$C$23:$C$35,0),MATCH(LMP_BY_NODE!$A49,DA_LMP_Basis!$C$23:$AF$23,0)))</f>
        <v>123.60008807670881</v>
      </c>
      <c r="HN49" s="30">
        <f>ENERGY_PRICING!HP$19*(1+INDEX(DA_LMP_Basis!$C$23:$AF$35,MATCH(LMP_BY_NODE!HN$1,DA_LMP_Basis!$C$23:$C$35,0),MATCH(LMP_BY_NODE!$A49,DA_LMP_Basis!$C$23:$AF$23,0)))</f>
        <v>92.953721624898066</v>
      </c>
      <c r="HO49" s="30">
        <f>ENERGY_PRICING!HQ$19*(1+INDEX(DA_LMP_Basis!$C$23:$AF$35,MATCH(LMP_BY_NODE!HO$1,DA_LMP_Basis!$C$23:$C$35,0),MATCH(LMP_BY_NODE!$A49,DA_LMP_Basis!$C$23:$AF$23,0)))</f>
        <v>69.400186374961365</v>
      </c>
      <c r="HP49" s="30">
        <f>ENERGY_PRICING!HR$19*(1+INDEX(DA_LMP_Basis!$C$23:$AF$35,MATCH(LMP_BY_NODE!HP$1,DA_LMP_Basis!$C$23:$C$35,0),MATCH(LMP_BY_NODE!$A49,DA_LMP_Basis!$C$23:$AF$23,0)))</f>
        <v>74.422701672558006</v>
      </c>
      <c r="HQ49" s="30">
        <f>ENERGY_PRICING!HS$19*(1+INDEX(DA_LMP_Basis!$C$23:$AF$35,MATCH(LMP_BY_NODE!HQ$1,DA_LMP_Basis!$C$23:$C$35,0),MATCH(LMP_BY_NODE!$A49,DA_LMP_Basis!$C$23:$AF$23,0)))</f>
        <v>96.942768033355563</v>
      </c>
      <c r="HR49" s="30">
        <f>ENERGY_PRICING!HT$19*(1+INDEX(DA_LMP_Basis!$C$23:$AF$35,MATCH(LMP_BY_NODE!HR$1,DA_LMP_Basis!$C$23:$C$35,0),MATCH(LMP_BY_NODE!$A49,DA_LMP_Basis!$C$23:$AF$23,0)))</f>
        <v>97.199083522243114</v>
      </c>
      <c r="HS49" s="30">
        <f>ENERGY_PRICING!HU$19*(1+INDEX(DA_LMP_Basis!$C$23:$AF$35,MATCH(LMP_BY_NODE!HS$1,DA_LMP_Basis!$C$23:$C$35,0),MATCH(LMP_BY_NODE!$A49,DA_LMP_Basis!$C$23:$AF$23,0)))</f>
        <v>65.703831928403233</v>
      </c>
      <c r="HT49" s="30">
        <f>ENERGY_PRICING!HV$19*(1+INDEX(DA_LMP_Basis!$C$23:$AF$35,MATCH(LMP_BY_NODE!HT$1,DA_LMP_Basis!$C$23:$C$35,0),MATCH(LMP_BY_NODE!$A49,DA_LMP_Basis!$C$23:$AF$23,0)))</f>
        <v>65.421795441661942</v>
      </c>
      <c r="HU49" s="30">
        <f>ENERGY_PRICING!HW$19*(1+INDEX(DA_LMP_Basis!$C$23:$AF$35,MATCH(LMP_BY_NODE!HU$1,DA_LMP_Basis!$C$23:$C$35,0),MATCH(LMP_BY_NODE!$A49,DA_LMP_Basis!$C$23:$AF$23,0)))</f>
        <v>90.024621980596166</v>
      </c>
      <c r="HV49" s="30">
        <f>ENERGY_PRICING!HX$19*(1+INDEX(DA_LMP_Basis!$C$23:$AF$35,MATCH(LMP_BY_NODE!HV$1,DA_LMP_Basis!$C$23:$C$35,0),MATCH(LMP_BY_NODE!$A49,DA_LMP_Basis!$C$23:$AF$23,0)))</f>
        <v>133.53657769916532</v>
      </c>
      <c r="HW49" s="30">
        <f>ENERGY_PRICING!HY$19*(1+INDEX(DA_LMP_Basis!$C$23:$AF$35,MATCH(LMP_BY_NODE!HW$1,DA_LMP_Basis!$C$23:$C$35,0),MATCH(LMP_BY_NODE!$A49,DA_LMP_Basis!$C$23:$AF$23,0)))</f>
        <v>240.83181839144191</v>
      </c>
      <c r="HX49" s="30">
        <f>ENERGY_PRICING!HZ$19*(1+INDEX(DA_LMP_Basis!$C$23:$AF$35,MATCH(LMP_BY_NODE!HX$1,DA_LMP_Basis!$C$23:$C$35,0),MATCH(LMP_BY_NODE!$A49,DA_LMP_Basis!$C$23:$AF$23,0)))</f>
        <v>213.80990880931881</v>
      </c>
      <c r="HY49" s="30">
        <f>ENERGY_PRICING!IA$19*(1+INDEX(DA_LMP_Basis!$C$23:$AF$35,MATCH(LMP_BY_NODE!HY$1,DA_LMP_Basis!$C$23:$C$35,0),MATCH(LMP_BY_NODE!$A49,DA_LMP_Basis!$C$23:$AF$23,0)))</f>
        <v>125.44859235842983</v>
      </c>
      <c r="HZ49" s="30">
        <f>ENERGY_PRICING!IB$19*(1+INDEX(DA_LMP_Basis!$C$23:$AF$35,MATCH(LMP_BY_NODE!HZ$1,DA_LMP_Basis!$C$23:$C$35,0),MATCH(LMP_BY_NODE!$A49,DA_LMP_Basis!$C$23:$AF$23,0)))</f>
        <v>95.807660562099144</v>
      </c>
      <c r="IA49" s="30">
        <f>ENERGY_PRICING!IC$19*(1+INDEX(DA_LMP_Basis!$C$23:$AF$35,MATCH(LMP_BY_NODE!IA$1,DA_LMP_Basis!$C$23:$C$35,0),MATCH(LMP_BY_NODE!$A49,DA_LMP_Basis!$C$23:$AF$23,0)))</f>
        <v>71.530965978856884</v>
      </c>
      <c r="IB49" s="30">
        <f>ENERGY_PRICING!ID$19*(1+INDEX(DA_LMP_Basis!$C$23:$AF$35,MATCH(LMP_BY_NODE!IB$1,DA_LMP_Basis!$C$23:$C$35,0),MATCH(LMP_BY_NODE!$A49,DA_LMP_Basis!$C$23:$AF$23,0)))</f>
        <v>76.707686527409933</v>
      </c>
      <c r="IC49" s="30">
        <f>ENERGY_PRICING!IE$19*(1+INDEX(DA_LMP_Basis!$C$23:$AF$35,MATCH(LMP_BY_NODE!IC$1,DA_LMP_Basis!$C$23:$C$35,0),MATCH(LMP_BY_NODE!$A49,DA_LMP_Basis!$C$23:$AF$23,0)))</f>
        <v>99.919181839431062</v>
      </c>
      <c r="ID49" s="30">
        <f>ENERGY_PRICING!IF$19*(1+INDEX(DA_LMP_Basis!$C$23:$AF$35,MATCH(LMP_BY_NODE!ID$1,DA_LMP_Basis!$C$23:$C$35,0),MATCH(LMP_BY_NODE!$A49,DA_LMP_Basis!$C$23:$AF$23,0)))</f>
        <v>100.18336692989192</v>
      </c>
      <c r="IE49" s="30">
        <f>ENERGY_PRICING!IG$19*(1+INDEX(DA_LMP_Basis!$C$23:$AF$35,MATCH(LMP_BY_NODE!IE$1,DA_LMP_Basis!$C$23:$C$35,0),MATCH(LMP_BY_NODE!$A49,DA_LMP_Basis!$C$23:$AF$23,0)))</f>
        <v>67.721123124343464</v>
      </c>
      <c r="IF49" s="30">
        <f>ENERGY_PRICING!IH$19*(1+INDEX(DA_LMP_Basis!$C$23:$AF$35,MATCH(LMP_BY_NODE!IF$1,DA_LMP_Basis!$C$23:$C$35,0),MATCH(LMP_BY_NODE!$A49,DA_LMP_Basis!$C$23:$AF$23,0)))</f>
        <v>67.430427329538418</v>
      </c>
      <c r="IG49" s="30">
        <f>ENERGY_PRICING!II$19*(1+INDEX(DA_LMP_Basis!$C$23:$AF$35,MATCH(LMP_BY_NODE!IG$1,DA_LMP_Basis!$C$23:$C$35,0),MATCH(LMP_BY_NODE!$A49,DA_LMP_Basis!$C$23:$AF$23,0)))</f>
        <v>91.135003658596673</v>
      </c>
      <c r="IH49" s="30">
        <f>ENERGY_PRICING!IJ$19*(1+INDEX(DA_LMP_Basis!$C$23:$AF$35,MATCH(LMP_BY_NODE!IH$1,DA_LMP_Basis!$C$23:$C$35,0),MATCH(LMP_BY_NODE!$A49,DA_LMP_Basis!$C$23:$AF$23,0)))</f>
        <v>135.09272666912997</v>
      </c>
      <c r="II49" s="30">
        <f>ENERGY_PRICING!IK$19*(1+INDEX(DA_LMP_Basis!$C$23:$AF$35,MATCH(LMP_BY_NODE!II$1,DA_LMP_Basis!$C$23:$C$35,0),MATCH(LMP_BY_NODE!$A49,DA_LMP_Basis!$C$23:$AF$23,0)))</f>
        <v>241.63612598175612</v>
      </c>
      <c r="IJ49" s="30">
        <f>ENERGY_PRICING!IL$19*(1+INDEX(DA_LMP_Basis!$C$23:$AF$35,MATCH(LMP_BY_NODE!IJ$1,DA_LMP_Basis!$C$23:$C$35,0),MATCH(LMP_BY_NODE!$A49,DA_LMP_Basis!$C$23:$AF$23,0)))</f>
        <v>214.52397115244412</v>
      </c>
      <c r="IK49" s="30">
        <f>ENERGY_PRICING!IM$19*(1+INDEX(DA_LMP_Basis!$C$23:$AF$35,MATCH(LMP_BY_NODE!IK$1,DA_LMP_Basis!$C$23:$C$35,0),MATCH(LMP_BY_NODE!$A49,DA_LMP_Basis!$C$23:$AF$23,0)))</f>
        <v>126.29644516611124</v>
      </c>
      <c r="IL49" s="30">
        <f>ENERGY_PRICING!IN$19*(1+INDEX(DA_LMP_Basis!$C$23:$AF$35,MATCH(LMP_BY_NODE!IL$1,DA_LMP_Basis!$C$23:$C$35,0),MATCH(LMP_BY_NODE!$A49,DA_LMP_Basis!$C$23:$AF$23,0)))</f>
        <v>97.116675729001742</v>
      </c>
      <c r="IM49" s="30">
        <f>ENERGY_PRICING!IO$19*(1+INDEX(DA_LMP_Basis!$C$23:$AF$35,MATCH(LMP_BY_NODE!IM$1,DA_LMP_Basis!$C$23:$C$35,0),MATCH(LMP_BY_NODE!$A49,DA_LMP_Basis!$C$23:$AF$23,0)))</f>
        <v>72.508289909116357</v>
      </c>
      <c r="IN49" s="30">
        <f>ENERGY_PRICING!IP$19*(1+INDEX(DA_LMP_Basis!$C$23:$AF$35,MATCH(LMP_BY_NODE!IN$1,DA_LMP_Basis!$C$23:$C$35,0),MATCH(LMP_BY_NODE!$A49,DA_LMP_Basis!$C$23:$AF$23,0)))</f>
        <v>77.755739725800098</v>
      </c>
      <c r="IO49" s="30">
        <f>ENERGY_PRICING!IQ$19*(1+INDEX(DA_LMP_Basis!$C$23:$AF$35,MATCH(LMP_BY_NODE!IO$1,DA_LMP_Basis!$C$23:$C$35,0),MATCH(LMP_BY_NODE!$A49,DA_LMP_Basis!$C$23:$AF$23,0)))</f>
        <v>101.2843725112932</v>
      </c>
      <c r="IP49" s="30">
        <f>ENERGY_PRICING!IR$19*(1+INDEX(DA_LMP_Basis!$C$23:$AF$35,MATCH(LMP_BY_NODE!IP$1,DA_LMP_Basis!$C$23:$C$35,0),MATCH(LMP_BY_NODE!$A49,DA_LMP_Basis!$C$23:$AF$23,0)))</f>
        <v>101.55216714913529</v>
      </c>
      <c r="IQ49" s="30">
        <f>ENERGY_PRICING!IS$19*(1+INDEX(DA_LMP_Basis!$C$23:$AF$35,MATCH(LMP_BY_NODE!IQ$1,DA_LMP_Basis!$C$23:$C$35,0),MATCH(LMP_BY_NODE!$A49,DA_LMP_Basis!$C$23:$AF$23,0)))</f>
        <v>68.646393366507283</v>
      </c>
      <c r="IR49" s="30">
        <f>ENERGY_PRICING!IT$19*(1+INDEX(DA_LMP_Basis!$C$23:$AF$35,MATCH(LMP_BY_NODE!IR$1,DA_LMP_Basis!$C$23:$C$35,0),MATCH(LMP_BY_NODE!$A49,DA_LMP_Basis!$C$23:$AF$23,0)))</f>
        <v>68.351725809923266</v>
      </c>
      <c r="IS49" s="30">
        <f>ENERGY_PRICING!IU$19*(1+INDEX(DA_LMP_Basis!$C$23:$AF$35,MATCH(LMP_BY_NODE!IS$1,DA_LMP_Basis!$C$23:$C$35,0),MATCH(LMP_BY_NODE!$A49,DA_LMP_Basis!$C$23:$AF$23,0)))</f>
        <v>91.644302031665191</v>
      </c>
      <c r="IT49" s="30">
        <f>ENERGY_PRICING!IV$19*(1+INDEX(DA_LMP_Basis!$C$23:$AF$35,MATCH(LMP_BY_NODE!IT$1,DA_LMP_Basis!$C$23:$C$35,0),MATCH(LMP_BY_NODE!$A49,DA_LMP_Basis!$C$23:$AF$23,0)))</f>
        <v>135.80648496896288</v>
      </c>
      <c r="IU49" s="30">
        <f>ENERGY_PRICING!IW$19*(1+INDEX(DA_LMP_Basis!$C$23:$AF$35,MATCH(LMP_BY_NODE!IU$1,DA_LMP_Basis!$C$23:$C$35,0),MATCH(LMP_BY_NODE!$A49,DA_LMP_Basis!$C$23:$AF$23,0)))</f>
        <v>242.76364953279531</v>
      </c>
      <c r="IV49" s="30">
        <f>ENERGY_PRICING!IX$19*(1+INDEX(DA_LMP_Basis!$C$23:$AF$35,MATCH(LMP_BY_NODE!IV$1,DA_LMP_Basis!$C$23:$C$35,0),MATCH(LMP_BY_NODE!$A49,DA_LMP_Basis!$C$23:$AF$23,0)))</f>
        <v>215.52498384768609</v>
      </c>
      <c r="IW49" s="30">
        <f>ENERGY_PRICING!IY$19*(1+INDEX(DA_LMP_Basis!$C$23:$AF$35,MATCH(LMP_BY_NODE!IW$1,DA_LMP_Basis!$C$23:$C$35,0),MATCH(LMP_BY_NODE!$A49,DA_LMP_Basis!$C$23:$AF$23,0)))</f>
        <v>127.48501284841052</v>
      </c>
      <c r="IX49" s="30">
        <f>ENERGY_PRICING!IZ$19*(1+INDEX(DA_LMP_Basis!$C$23:$AF$35,MATCH(LMP_BY_NODE!IX$1,DA_LMP_Basis!$C$23:$C$35,0),MATCH(LMP_BY_NODE!$A49,DA_LMP_Basis!$C$23:$AF$23,0)))</f>
        <v>98.951726705921601</v>
      </c>
      <c r="IY49" s="30">
        <f>ENERGY_PRICING!JA$19*(1+INDEX(DA_LMP_Basis!$C$23:$AF$35,MATCH(LMP_BY_NODE!IY$1,DA_LMP_Basis!$C$23:$C$35,0),MATCH(LMP_BY_NODE!$A49,DA_LMP_Basis!$C$23:$AF$23,0)))</f>
        <v>73.878357482308402</v>
      </c>
      <c r="IZ49" s="30">
        <f>ENERGY_PRICING!JB$19*(1+INDEX(DA_LMP_Basis!$C$23:$AF$35,MATCH(LMP_BY_NODE!IZ$1,DA_LMP_Basis!$C$23:$C$35,0),MATCH(LMP_BY_NODE!$A49,DA_LMP_Basis!$C$23:$AF$23,0)))</f>
        <v>79.224959559303386</v>
      </c>
      <c r="JA49" s="30">
        <f>ENERGY_PRICING!JC$19*(1+INDEX(DA_LMP_Basis!$C$23:$AF$35,MATCH(LMP_BY_NODE!JA$1,DA_LMP_Basis!$C$23:$C$35,0),MATCH(LMP_BY_NODE!$A49,DA_LMP_Basis!$C$23:$AF$23,0)))</f>
        <v>103.19817346595316</v>
      </c>
      <c r="JB49" s="30">
        <f>ENERGY_PRICING!JD$19*(1+INDEX(DA_LMP_Basis!$C$23:$AF$35,MATCH(LMP_BY_NODE!JB$1,DA_LMP_Basis!$C$23:$C$35,0),MATCH(LMP_BY_NODE!$A49,DA_LMP_Basis!$C$23:$AF$23,0)))</f>
        <v>103.47102817003102</v>
      </c>
      <c r="JC49" s="30">
        <f>ENERGY_PRICING!JE$19*(1+INDEX(DA_LMP_Basis!$C$23:$AF$35,MATCH(LMP_BY_NODE!JC$1,DA_LMP_Basis!$C$23:$C$35,0),MATCH(LMP_BY_NODE!$A49,DA_LMP_Basis!$C$23:$AF$23,0)))</f>
        <v>69.943489156325555</v>
      </c>
      <c r="JD49" s="30">
        <f>ENERGY_PRICING!JF$19*(1+INDEX(DA_LMP_Basis!$C$23:$AF$35,MATCH(LMP_BY_NODE!JD$1,DA_LMP_Basis!$C$23:$C$35,0),MATCH(LMP_BY_NODE!$A49,DA_LMP_Basis!$C$23:$AF$23,0)))</f>
        <v>69.64325376102056</v>
      </c>
      <c r="JE49" s="30">
        <f>ENERGY_PRICING!JG$19*(1+INDEX(DA_LMP_Basis!$C$23:$AF$35,MATCH(LMP_BY_NODE!JE$1,DA_LMP_Basis!$C$23:$C$35,0),MATCH(LMP_BY_NODE!$A49,DA_LMP_Basis!$C$23:$AF$23,0)))</f>
        <v>92.358265093876696</v>
      </c>
      <c r="JF49" s="30">
        <f>ENERGY_PRICING!JH$19*(1+INDEX(DA_LMP_Basis!$C$23:$AF$35,MATCH(LMP_BY_NODE!JF$1,DA_LMP_Basis!$C$23:$C$35,0),MATCH(LMP_BY_NODE!$A49,DA_LMP_Basis!$C$23:$AF$23,0)))</f>
        <v>136.80707143924207</v>
      </c>
      <c r="JG49" s="30">
        <f>ENERGY_PRICING!JI$19*(1+INDEX(DA_LMP_Basis!$C$23:$AF$35,MATCH(LMP_BY_NODE!JG$1,DA_LMP_Basis!$C$23:$C$35,0),MATCH(LMP_BY_NODE!$A49,DA_LMP_Basis!$C$23:$AF$23,0)))</f>
        <v>244.2179220041082</v>
      </c>
      <c r="JH49" s="30">
        <f>ENERGY_PRICING!JJ$19*(1+INDEX(DA_LMP_Basis!$C$23:$AF$35,MATCH(LMP_BY_NODE!JH$1,DA_LMP_Basis!$C$23:$C$35,0),MATCH(LMP_BY_NODE!$A49,DA_LMP_Basis!$C$23:$AF$23,0)))</f>
        <v>216.81608344803016</v>
      </c>
      <c r="JI49" s="30">
        <f>ENERGY_PRICING!JK$19*(1+INDEX(DA_LMP_Basis!$C$23:$AF$35,MATCH(LMP_BY_NODE!JI$1,DA_LMP_Basis!$C$23:$C$35,0),MATCH(LMP_BY_NODE!$A49,DA_LMP_Basis!$C$23:$AF$23,0)))</f>
        <v>129.01801963932584</v>
      </c>
      <c r="JJ49" s="30">
        <f>ENERGY_PRICING!JL$19*(1+INDEX(DA_LMP_Basis!$C$23:$AF$35,MATCH(LMP_BY_NODE!JJ$1,DA_LMP_Basis!$C$23:$C$35,0),MATCH(LMP_BY_NODE!$A49,DA_LMP_Basis!$C$23:$AF$23,0)))</f>
        <v>101.3185634045705</v>
      </c>
      <c r="JK49" s="30">
        <f>ENERGY_PRICING!JM$19*(1+INDEX(DA_LMP_Basis!$C$23:$AF$35,MATCH(LMP_BY_NODE!JK$1,DA_LMP_Basis!$C$23:$C$35,0),MATCH(LMP_BY_NODE!$A49,DA_LMP_Basis!$C$23:$AF$23,0)))</f>
        <v>75.64546164052787</v>
      </c>
      <c r="JL49" s="30">
        <f>ENERGY_PRICING!JN$19*(1+INDEX(DA_LMP_Basis!$C$23:$AF$35,MATCH(LMP_BY_NODE!JL$1,DA_LMP_Basis!$C$23:$C$35,0),MATCH(LMP_BY_NODE!$A49,DA_LMP_Basis!$C$23:$AF$23,0)))</f>
        <v>81.119949651706833</v>
      </c>
      <c r="JM49" s="30">
        <f>ENERGY_PRICING!JO$19*(1+INDEX(DA_LMP_Basis!$C$23:$AF$35,MATCH(LMP_BY_NODE!JM$1,DA_LMP_Basis!$C$23:$C$35,0),MATCH(LMP_BY_NODE!$A49,DA_LMP_Basis!$C$23:$AF$23,0)))</f>
        <v>105.66658136871425</v>
      </c>
      <c r="JN49" s="30">
        <f>ENERGY_PRICING!JP$19*(1+INDEX(DA_LMP_Basis!$C$23:$AF$35,MATCH(LMP_BY_NODE!JN$1,DA_LMP_Basis!$C$23:$C$35,0),MATCH(LMP_BY_NODE!$A49,DA_LMP_Basis!$C$23:$AF$23,0)))</f>
        <v>105.94596251299187</v>
      </c>
      <c r="JO49" s="30">
        <f>ENERGY_PRICING!JQ$19*(1+INDEX(DA_LMP_Basis!$C$23:$AF$35,MATCH(LMP_BY_NODE!JO$1,DA_LMP_Basis!$C$23:$C$35,0),MATCH(LMP_BY_NODE!$A49,DA_LMP_Basis!$C$23:$AF$23,0)))</f>
        <v>71.616474787579193</v>
      </c>
      <c r="JP49" s="30">
        <f>ENERGY_PRICING!JR$19*(1+INDEX(DA_LMP_Basis!$C$23:$AF$35,MATCH(LMP_BY_NODE!JP$1,DA_LMP_Basis!$C$23:$C$35,0),MATCH(LMP_BY_NODE!$A49,DA_LMP_Basis!$C$23:$AF$23,0)))</f>
        <v>71.309058030457706</v>
      </c>
      <c r="JQ49" s="30">
        <f>ENERGY_PRICING!JS$19*(1+INDEX(DA_LMP_Basis!$C$23:$AF$35,MATCH(LMP_BY_NODE!JQ$1,DA_LMP_Basis!$C$23:$C$35,0),MATCH(LMP_BY_NODE!$A49,DA_LMP_Basis!$C$23:$AF$23,0)))</f>
        <v>93.279129962687222</v>
      </c>
      <c r="JR49" s="30">
        <f>ENERGY_PRICING!JT$19*(1+INDEX(DA_LMP_Basis!$C$23:$AF$35,MATCH(LMP_BY_NODE!JR$1,DA_LMP_Basis!$C$23:$C$35,0),MATCH(LMP_BY_NODE!$A49,DA_LMP_Basis!$C$23:$AF$23,0)))</f>
        <v>138.09762129742828</v>
      </c>
      <c r="JS49" s="30">
        <f>ENERGY_PRICING!JU$19*(1+INDEX(DA_LMP_Basis!$C$23:$AF$35,MATCH(LMP_BY_NODE!JS$1,DA_LMP_Basis!$C$23:$C$35,0),MATCH(LMP_BY_NODE!$A49,DA_LMP_Basis!$C$23:$AF$23,0)))</f>
        <v>243.23017739496558</v>
      </c>
      <c r="JT49" s="30">
        <f>ENERGY_PRICING!JV$19*(1+INDEX(DA_LMP_Basis!$C$23:$AF$35,MATCH(LMP_BY_NODE!JT$1,DA_LMP_Basis!$C$23:$C$35,0),MATCH(LMP_BY_NODE!$A49,DA_LMP_Basis!$C$23:$AF$23,0)))</f>
        <v>215.93916616102774</v>
      </c>
      <c r="JU49" s="30">
        <f>ENERGY_PRICING!JW$19*(1+INDEX(DA_LMP_Basis!$C$23:$AF$35,MATCH(LMP_BY_NODE!JU$1,DA_LMP_Basis!$C$23:$C$35,0),MATCH(LMP_BY_NODE!$A49,DA_LMP_Basis!$C$23:$AF$23,0)))</f>
        <v>127.97679853160686</v>
      </c>
      <c r="JV49" s="30">
        <f>ENERGY_PRICING!JX$19*(1+INDEX(DA_LMP_Basis!$C$23:$AF$35,MATCH(LMP_BY_NODE!JV$1,DA_LMP_Basis!$C$23:$C$35,0),MATCH(LMP_BY_NODE!$A49,DA_LMP_Basis!$C$23:$AF$23,0)))</f>
        <v>99.711003448697369</v>
      </c>
      <c r="JW49" s="30">
        <f>ENERGY_PRICING!JY$19*(1+INDEX(DA_LMP_Basis!$C$23:$AF$35,MATCH(LMP_BY_NODE!JW$1,DA_LMP_Basis!$C$23:$C$35,0),MATCH(LMP_BY_NODE!$A49,DA_LMP_Basis!$C$23:$AF$23,0)))</f>
        <v>74.445241158805516</v>
      </c>
      <c r="JX49" s="30">
        <f>ENERGY_PRICING!JZ$19*(1+INDEX(DA_LMP_Basis!$C$23:$AF$35,MATCH(LMP_BY_NODE!JX$1,DA_LMP_Basis!$C$23:$C$35,0),MATCH(LMP_BY_NODE!$A49,DA_LMP_Basis!$C$23:$AF$23,0)))</f>
        <v>79.832868801953623</v>
      </c>
      <c r="JY49" s="30">
        <f>ENERGY_PRICING!KA$19*(1+INDEX(DA_LMP_Basis!$C$23:$AF$35,MATCH(LMP_BY_NODE!JY$1,DA_LMP_Basis!$C$23:$C$35,0),MATCH(LMP_BY_NODE!$A49,DA_LMP_Basis!$C$23:$AF$23,0)))</f>
        <v>103.99003405917459</v>
      </c>
      <c r="JZ49" s="30">
        <f>ENERGY_PRICING!KB$19*(1+INDEX(DA_LMP_Basis!$C$23:$AF$35,MATCH(LMP_BY_NODE!JZ$1,DA_LMP_Basis!$C$23:$C$35,0),MATCH(LMP_BY_NODE!$A49,DA_LMP_Basis!$C$23:$AF$23,0)))</f>
        <v>104.2649824329423</v>
      </c>
      <c r="KA49" s="30">
        <f>ENERGY_PRICING!KC$19*(1+INDEX(DA_LMP_Basis!$C$23:$AF$35,MATCH(LMP_BY_NODE!KA$1,DA_LMP_Basis!$C$23:$C$35,0),MATCH(LMP_BY_NODE!$A49,DA_LMP_Basis!$C$23:$AF$23,0)))</f>
        <v>70.480179787129956</v>
      </c>
      <c r="KB49" s="30">
        <f>ENERGY_PRICING!KD$19*(1+INDEX(DA_LMP_Basis!$C$23:$AF$35,MATCH(LMP_BY_NODE!KB$1,DA_LMP_Basis!$C$23:$C$35,0),MATCH(LMP_BY_NODE!$A49,DA_LMP_Basis!$C$23:$AF$23,0)))</f>
        <v>70.177640624517394</v>
      </c>
      <c r="KC49" s="30">
        <f>ENERGY_PRICING!KE$19*(1+INDEX(DA_LMP_Basis!$C$23:$AF$35,MATCH(LMP_BY_NODE!KC$1,DA_LMP_Basis!$C$23:$C$35,0),MATCH(LMP_BY_NODE!$A49,DA_LMP_Basis!$C$23:$AF$23,0)))</f>
        <v>92.653676804590077</v>
      </c>
      <c r="KD49" s="30">
        <f>ENERGY_PRICING!KF$19*(1+INDEX(DA_LMP_Basis!$C$23:$AF$35,MATCH(LMP_BY_NODE!KD$1,DA_LMP_Basis!$C$23:$C$35,0),MATCH(LMP_BY_NODE!$A49,DA_LMP_Basis!$C$23:$AF$23,0)))</f>
        <v>137.22107739633776</v>
      </c>
      <c r="KE49" s="30">
        <f>ENERGY_PRICING!KG$19*(1+INDEX(DA_LMP_Basis!$C$23:$AF$35,MATCH(LMP_BY_NODE!KE$1,DA_LMP_Basis!$C$23:$C$35,0),MATCH(LMP_BY_NODE!$A49,DA_LMP_Basis!$C$23:$AF$23,0)))</f>
        <v>244.88551845752585</v>
      </c>
      <c r="KF49" s="30">
        <f>ENERGY_PRICING!KH$19*(1+INDEX(DA_LMP_Basis!$C$23:$AF$35,MATCH(LMP_BY_NODE!KF$1,DA_LMP_Basis!$C$23:$C$35,0),MATCH(LMP_BY_NODE!$A49,DA_LMP_Basis!$C$23:$AF$23,0)))</f>
        <v>217.40877397281224</v>
      </c>
      <c r="KG49" s="30">
        <f>ENERGY_PRICING!KI$19*(1+INDEX(DA_LMP_Basis!$C$23:$AF$35,MATCH(LMP_BY_NODE!KG$1,DA_LMP_Basis!$C$23:$C$35,0),MATCH(LMP_BY_NODE!$A49,DA_LMP_Basis!$C$23:$AF$23,0)))</f>
        <v>129.72175976840651</v>
      </c>
      <c r="KH49" s="30">
        <f>ENERGY_PRICING!KJ$19*(1+INDEX(DA_LMP_Basis!$C$23:$AF$35,MATCH(LMP_BY_NODE!KH$1,DA_LMP_Basis!$C$23:$C$35,0),MATCH(LMP_BY_NODE!$A49,DA_LMP_Basis!$C$23:$AF$23,0)))</f>
        <v>102.4050804204707</v>
      </c>
      <c r="KI49" s="30">
        <f>ENERGY_PRICING!KK$19*(1+INDEX(DA_LMP_Basis!$C$23:$AF$35,MATCH(LMP_BY_NODE!KI$1,DA_LMP_Basis!$C$23:$C$35,0),MATCH(LMP_BY_NODE!$A49,DA_LMP_Basis!$C$23:$AF$23,0)))</f>
        <v>76.456666206465798</v>
      </c>
      <c r="KJ49" s="30">
        <f>ENERGY_PRICING!KL$19*(1+INDEX(DA_LMP_Basis!$C$23:$AF$35,MATCH(LMP_BY_NODE!KJ$1,DA_LMP_Basis!$C$23:$C$35,0),MATCH(LMP_BY_NODE!$A49,DA_LMP_Basis!$C$23:$AF$23,0)))</f>
        <v>81.9898613703877</v>
      </c>
      <c r="KK49" s="30">
        <f>ENERGY_PRICING!KM$19*(1+INDEX(DA_LMP_Basis!$C$23:$AF$35,MATCH(LMP_BY_NODE!KK$1,DA_LMP_Basis!$C$23:$C$35,0),MATCH(LMP_BY_NODE!$A49,DA_LMP_Basis!$C$23:$AF$23,0)))</f>
        <v>106.79972553115836</v>
      </c>
      <c r="KL49" s="30">
        <f>ENERGY_PRICING!KN$19*(1+INDEX(DA_LMP_Basis!$C$23:$AF$35,MATCH(LMP_BY_NODE!KL$1,DA_LMP_Basis!$C$23:$C$35,0),MATCH(LMP_BY_NODE!$A49,DA_LMP_Basis!$C$23:$AF$23,0)))</f>
        <v>107.08210269469424</v>
      </c>
      <c r="KM49" s="30">
        <f>ENERGY_PRICING!KO$19*(1+INDEX(DA_LMP_Basis!$C$23:$AF$35,MATCH(LMP_BY_NODE!KM$1,DA_LMP_Basis!$C$23:$C$35,0),MATCH(LMP_BY_NODE!$A49,DA_LMP_Basis!$C$23:$AF$23,0)))</f>
        <v>72.384473423374899</v>
      </c>
      <c r="KN49" s="30">
        <f>ENERGY_PRICING!KP$19*(1+INDEX(DA_LMP_Basis!$C$23:$AF$35,MATCH(LMP_BY_NODE!KN$1,DA_LMP_Basis!$C$23:$C$35,0),MATCH(LMP_BY_NODE!$A49,DA_LMP_Basis!$C$23:$AF$23,0)))</f>
        <v>72.0737599995187</v>
      </c>
      <c r="KO49" s="30">
        <f>ENERGY_PRICING!KQ$19*(1+INDEX(DA_LMP_Basis!$C$23:$AF$35,MATCH(LMP_BY_NODE!KO$1,DA_LMP_Basis!$C$23:$C$35,0),MATCH(LMP_BY_NODE!$A49,DA_LMP_Basis!$C$23:$AF$23,0)))</f>
        <v>93.701861006987201</v>
      </c>
      <c r="KP49" s="30">
        <f>ENERGY_PRICING!KR$19*(1+INDEX(DA_LMP_Basis!$C$23:$AF$35,MATCH(LMP_BY_NODE!KP$1,DA_LMP_Basis!$C$23:$C$35,0),MATCH(LMP_BY_NODE!$A49,DA_LMP_Basis!$C$23:$AF$23,0)))</f>
        <v>138.69005945828124</v>
      </c>
      <c r="KQ49" s="30">
        <f>ENERGY_PRICING!KS$19*(1+INDEX(DA_LMP_Basis!$C$23:$AF$35,MATCH(LMP_BY_NODE!KQ$1,DA_LMP_Basis!$C$23:$C$35,0),MATCH(LMP_BY_NODE!$A49,DA_LMP_Basis!$C$23:$AF$23,0)))</f>
        <v>246.47464144754039</v>
      </c>
      <c r="KR49" s="30">
        <f>ENERGY_PRICING!KT$19*(1+INDEX(DA_LMP_Basis!$C$23:$AF$35,MATCH(LMP_BY_NODE!KR$1,DA_LMP_Basis!$C$23:$C$35,0),MATCH(LMP_BY_NODE!$A49,DA_LMP_Basis!$C$23:$AF$23,0)))</f>
        <v>218.81959353914357</v>
      </c>
      <c r="KS49" s="30">
        <f>ENERGY_PRICING!KU$19*(1+INDEX(DA_LMP_Basis!$C$23:$AF$35,MATCH(LMP_BY_NODE!KS$1,DA_LMP_Basis!$C$23:$C$35,0),MATCH(LMP_BY_NODE!$A49,DA_LMP_Basis!$C$23:$AF$23,0)))</f>
        <v>131.39691788584827</v>
      </c>
      <c r="KT49" s="30">
        <f>ENERGY_PRICING!KV$19*(1+INDEX(DA_LMP_Basis!$C$23:$AF$35,MATCH(LMP_BY_NODE!KT$1,DA_LMP_Basis!$C$23:$C$35,0),MATCH(LMP_BY_NODE!$A49,DA_LMP_Basis!$C$23:$AF$23,0)))</f>
        <v>104.99138710345247</v>
      </c>
      <c r="KU49" s="30">
        <f>ENERGY_PRICING!KW$19*(1+INDEX(DA_LMP_Basis!$C$23:$AF$35,MATCH(LMP_BY_NODE!KU$1,DA_LMP_Basis!$C$23:$C$35,0),MATCH(LMP_BY_NODE!$A49,DA_LMP_Basis!$C$23:$AF$23,0)))</f>
        <v>78.38762886922018</v>
      </c>
      <c r="KV49" s="30">
        <f>ENERGY_PRICING!KX$19*(1+INDEX(DA_LMP_Basis!$C$23:$AF$35,MATCH(LMP_BY_NODE!KV$1,DA_LMP_Basis!$C$23:$C$35,0),MATCH(LMP_BY_NODE!$A49,DA_LMP_Basis!$C$23:$AF$23,0)))</f>
        <v>84.060568463515423</v>
      </c>
      <c r="KW49" s="30">
        <f>ENERGY_PRICING!KY$19*(1+INDEX(DA_LMP_Basis!$C$23:$AF$35,MATCH(LMP_BY_NODE!KW$1,DA_LMP_Basis!$C$23:$C$35,0),MATCH(LMP_BY_NODE!$A49,DA_LMP_Basis!$C$23:$AF$23,0)))</f>
        <v>109.49702182493323</v>
      </c>
      <c r="KX49" s="30">
        <f>ENERGY_PRICING!KZ$19*(1+INDEX(DA_LMP_Basis!$C$23:$AF$35,MATCH(LMP_BY_NODE!KX$1,DA_LMP_Basis!$C$23:$C$35,0),MATCH(LMP_BY_NODE!$A49,DA_LMP_Basis!$C$23:$AF$23,0)))</f>
        <v>109.78653060676554</v>
      </c>
      <c r="KY49" s="30">
        <f>ENERGY_PRICING!LA$19*(1+INDEX(DA_LMP_Basis!$C$23:$AF$35,MATCH(LMP_BY_NODE!KY$1,DA_LMP_Basis!$C$23:$C$35,0),MATCH(LMP_BY_NODE!$A49,DA_LMP_Basis!$C$23:$AF$23,0)))</f>
        <v>74.212590217876908</v>
      </c>
      <c r="KZ49" s="30">
        <f>ENERGY_PRICING!LB$19*(1+INDEX(DA_LMP_Basis!$C$23:$AF$35,MATCH(LMP_BY_NODE!KZ$1,DA_LMP_Basis!$C$23:$C$35,0),MATCH(LMP_BY_NODE!$A49,DA_LMP_Basis!$C$23:$AF$23,0)))</f>
        <v>73.894029525102866</v>
      </c>
      <c r="LA49" s="30">
        <f>ENERGY_PRICING!LC$19*(1+INDEX(DA_LMP_Basis!$C$23:$AF$35,MATCH(LMP_BY_NODE!LA$1,DA_LMP_Basis!$C$23:$C$35,0),MATCH(LMP_BY_NODE!$A49,DA_LMP_Basis!$C$23:$AF$23,0)))</f>
        <v>94.708115036125477</v>
      </c>
      <c r="LB49" s="30">
        <f>ENERGY_PRICING!LD$19*(1+INDEX(DA_LMP_Basis!$C$23:$AF$35,MATCH(LMP_BY_NODE!LB$1,DA_LMP_Basis!$C$23:$C$35,0),MATCH(LMP_BY_NODE!$A49,DA_LMP_Basis!$C$23:$AF$23,0)))</f>
        <v>140.10027830643986</v>
      </c>
      <c r="LC49" s="30">
        <f>ENERGY_PRICING!LE$19*(1+INDEX(DA_LMP_Basis!$C$23:$AF$35,MATCH(LMP_BY_NODE!LC$1,DA_LMP_Basis!$C$23:$C$35,0),MATCH(LMP_BY_NODE!$A49,DA_LMP_Basis!$C$23:$AF$23,0)))</f>
        <v>248.21347775159961</v>
      </c>
      <c r="LD49" s="30">
        <f>ENERGY_PRICING!LF$19*(1+INDEX(DA_LMP_Basis!$C$23:$AF$35,MATCH(LMP_BY_NODE!LD$1,DA_LMP_Basis!$C$23:$C$35,0),MATCH(LMP_BY_NODE!$A49,DA_LMP_Basis!$C$23:$AF$23,0)))</f>
        <v>220.36332822540064</v>
      </c>
      <c r="LE49" s="30">
        <f>ENERGY_PRICING!LG$19*(1+INDEX(DA_LMP_Basis!$C$23:$AF$35,MATCH(LMP_BY_NODE!LE$1,DA_LMP_Basis!$C$23:$C$35,0),MATCH(LMP_BY_NODE!$A49,DA_LMP_Basis!$C$23:$AF$23,0)))</f>
        <v>133.22989479698123</v>
      </c>
      <c r="LF49" s="30">
        <f>ENERGY_PRICING!LH$19*(1+INDEX(DA_LMP_Basis!$C$23:$AF$35,MATCH(LMP_BY_NODE!LF$1,DA_LMP_Basis!$C$23:$C$35,0),MATCH(LMP_BY_NODE!$A49,DA_LMP_Basis!$C$23:$AF$23,0)))</f>
        <v>107.82135305451995</v>
      </c>
      <c r="LG49" s="30">
        <f>ENERGY_PRICING!LI$19*(1+INDEX(DA_LMP_Basis!$C$23:$AF$35,MATCH(LMP_BY_NODE!LG$1,DA_LMP_Basis!$C$23:$C$35,0),MATCH(LMP_BY_NODE!$A49,DA_LMP_Basis!$C$23:$AF$23,0)))</f>
        <v>80.500509999804962</v>
      </c>
      <c r="LH49" s="30">
        <f>ENERGY_PRICING!LJ$19*(1+INDEX(DA_LMP_Basis!$C$23:$AF$35,MATCH(LMP_BY_NODE!LH$1,DA_LMP_Basis!$C$23:$C$35,0),MATCH(LMP_BY_NODE!$A49,DA_LMP_Basis!$C$23:$AF$23,0)))</f>
        <v>86.326359526402541</v>
      </c>
      <c r="LI49" s="30">
        <f>ENERGY_PRICING!LK$19*(1+INDEX(DA_LMP_Basis!$C$23:$AF$35,MATCH(LMP_BY_NODE!LI$1,DA_LMP_Basis!$C$23:$C$35,0),MATCH(LMP_BY_NODE!$A49,DA_LMP_Basis!$C$23:$AF$23,0)))</f>
        <v>112.4484338603083</v>
      </c>
      <c r="LJ49" s="30">
        <f>ENERGY_PRICING!LL$19*(1+INDEX(DA_LMP_Basis!$C$23:$AF$35,MATCH(LMP_BY_NODE!LJ$1,DA_LMP_Basis!$C$23:$C$35,0),MATCH(LMP_BY_NODE!$A49,DA_LMP_Basis!$C$23:$AF$23,0)))</f>
        <v>112.74574613933903</v>
      </c>
      <c r="LK49" s="30">
        <f>ENERGY_PRICING!LM$19*(1+INDEX(DA_LMP_Basis!$C$23:$AF$35,MATCH(LMP_BY_NODE!LK$1,DA_LMP_Basis!$C$23:$C$35,0),MATCH(LMP_BY_NODE!$A49,DA_LMP_Basis!$C$23:$AF$23,0)))</f>
        <v>76.21293623911933</v>
      </c>
      <c r="LL49" s="30">
        <f>ENERGY_PRICING!LN$19*(1+INDEX(DA_LMP_Basis!$C$23:$AF$35,MATCH(LMP_BY_NODE!LL$1,DA_LMP_Basis!$C$23:$C$35,0),MATCH(LMP_BY_NODE!$A49,DA_LMP_Basis!$C$23:$AF$23,0)))</f>
        <v>75.885788976163028</v>
      </c>
      <c r="LM49" s="30">
        <f>ENERGY_PRICING!LO$19*(1+INDEX(DA_LMP_Basis!$C$23:$AF$35,MATCH(LMP_BY_NODE!LM$1,DA_LMP_Basis!$C$23:$C$35,0),MATCH(LMP_BY_NODE!$A49,DA_LMP_Basis!$C$23:$AF$23,0)))</f>
        <v>95.809169547303057</v>
      </c>
      <c r="LN49" s="30">
        <f>ENERGY_PRICING!LP$19*(1+INDEX(DA_LMP_Basis!$C$23:$AF$35,MATCH(LMP_BY_NODE!LN$1,DA_LMP_Basis!$C$23:$C$35,0),MATCH(LMP_BY_NODE!$A49,DA_LMP_Basis!$C$23:$AF$23,0)))</f>
        <v>141.64335568009508</v>
      </c>
      <c r="LO49" s="30">
        <f>ENERGY_PRICING!LQ$19*(1+INDEX(DA_LMP_Basis!$C$23:$AF$35,MATCH(LMP_BY_NODE!LO$1,DA_LMP_Basis!$C$23:$C$35,0),MATCH(LMP_BY_NODE!$A49,DA_LMP_Basis!$C$23:$AF$23,0)))</f>
        <v>249.99611610899854</v>
      </c>
      <c r="LP49" s="30">
        <f>ENERGY_PRICING!LR$19*(1+INDEX(DA_LMP_Basis!$C$23:$AF$35,MATCH(LMP_BY_NODE!LP$1,DA_LMP_Basis!$C$23:$C$35,0),MATCH(LMP_BY_NODE!$A49,DA_LMP_Basis!$C$23:$AF$23,0)))</f>
        <v>221.94595026920368</v>
      </c>
      <c r="LQ49" s="30">
        <f>ENERGY_PRICING!LS$19*(1+INDEX(DA_LMP_Basis!$C$23:$AF$35,MATCH(LMP_BY_NODE!LQ$1,DA_LMP_Basis!$C$23:$C$35,0),MATCH(LMP_BY_NODE!$A49,DA_LMP_Basis!$C$23:$AF$23,0)))</f>
        <v>135.10904520486289</v>
      </c>
      <c r="LR49" s="30">
        <f>ENERGY_PRICING!LT$19*(1+INDEX(DA_LMP_Basis!$C$23:$AF$35,MATCH(LMP_BY_NODE!LR$1,DA_LMP_Basis!$C$23:$C$35,0),MATCH(LMP_BY_NODE!$A49,DA_LMP_Basis!$C$23:$AF$23,0)))</f>
        <v>110.72260709593209</v>
      </c>
      <c r="LS49" s="30">
        <f>ENERGY_PRICING!LU$19*(1+INDEX(DA_LMP_Basis!$C$23:$AF$35,MATCH(LMP_BY_NODE!LS$1,DA_LMP_Basis!$C$23:$C$35,0),MATCH(LMP_BY_NODE!$A49,DA_LMP_Basis!$C$23:$AF$23,0)))</f>
        <v>82.666615537866392</v>
      </c>
      <c r="LT49" s="30">
        <f>ENERGY_PRICING!LV$19*(1+INDEX(DA_LMP_Basis!$C$23:$AF$35,MATCH(LMP_BY_NODE!LT$1,DA_LMP_Basis!$C$23:$C$35,0),MATCH(LMP_BY_NODE!$A49,DA_LMP_Basis!$C$23:$AF$23,0)))</f>
        <v>88.649226865395491</v>
      </c>
      <c r="LU49" s="30">
        <f>ENERGY_PRICING!LW$19*(1+INDEX(DA_LMP_Basis!$C$23:$AF$35,MATCH(LMP_BY_NODE!LU$1,DA_LMP_Basis!$C$23:$C$35,0),MATCH(LMP_BY_NODE!$A49,DA_LMP_Basis!$C$23:$AF$23,0)))</f>
        <v>115.47419326645043</v>
      </c>
      <c r="LV49" s="30">
        <f>ENERGY_PRICING!LX$19*(1+INDEX(DA_LMP_Basis!$C$23:$AF$35,MATCH(LMP_BY_NODE!LV$1,DA_LMP_Basis!$C$23:$C$35,0),MATCH(LMP_BY_NODE!$A49,DA_LMP_Basis!$C$23:$AF$23,0)))</f>
        <v>115.77950561621542</v>
      </c>
      <c r="LW49" s="30">
        <f>ENERGY_PRICING!LY$19*(1+INDEX(DA_LMP_Basis!$C$23:$AF$35,MATCH(LMP_BY_NODE!LW$1,DA_LMP_Basis!$C$23:$C$35,0),MATCH(LMP_BY_NODE!$A49,DA_LMP_Basis!$C$23:$AF$23,0)))</f>
        <v>78.26367185880521</v>
      </c>
      <c r="LX49" s="30">
        <f>ENERGY_PRICING!LZ$19*(1+INDEX(DA_LMP_Basis!$C$23:$AF$35,MATCH(LMP_BY_NODE!LX$1,DA_LMP_Basis!$C$23:$C$35,0),MATCH(LMP_BY_NODE!$A49,DA_LMP_Basis!$C$23:$AF$23,0)))</f>
        <v>77.927721726176969</v>
      </c>
      <c r="LY49" s="30">
        <f>ENERGY_PRICING!MA$19*(1+INDEX(DA_LMP_Basis!$C$23:$AF$35,MATCH(LMP_BY_NODE!LY$1,DA_LMP_Basis!$C$23:$C$35,0),MATCH(LMP_BY_NODE!$A49,DA_LMP_Basis!$C$23:$AF$23,0)))</f>
        <v>96.937960107190918</v>
      </c>
      <c r="LZ49" s="30">
        <f>ENERGY_PRICING!MB$19*(1+INDEX(DA_LMP_Basis!$C$23:$AF$35,MATCH(LMP_BY_NODE!LZ$1,DA_LMP_Basis!$C$23:$C$35,0),MATCH(LMP_BY_NODE!$A49,DA_LMP_Basis!$C$23:$AF$23,0)))</f>
        <v>143.22530385330194</v>
      </c>
      <c r="MA49" s="30">
        <f>ENERGY_PRICING!MC$19*(1+INDEX(DA_LMP_Basis!$C$23:$AF$35,MATCH(LMP_BY_NODE!MA$1,DA_LMP_Basis!$C$23:$C$35,0),MATCH(LMP_BY_NODE!$A49,DA_LMP_Basis!$C$23:$AF$23,0)))</f>
        <v>252.3662335863487</v>
      </c>
      <c r="MB49" s="30">
        <f>ENERGY_PRICING!MD$19*(1+INDEX(DA_LMP_Basis!$C$23:$AF$35,MATCH(LMP_BY_NODE!MB$1,DA_LMP_Basis!$C$23:$C$35,0),MATCH(LMP_BY_NODE!$A49,DA_LMP_Basis!$C$23:$AF$23,0)))</f>
        <v>224.0501348619386</v>
      </c>
      <c r="MC49" s="30">
        <f>ENERGY_PRICING!ME$19*(1+INDEX(DA_LMP_Basis!$C$23:$AF$35,MATCH(LMP_BY_NODE!MC$1,DA_LMP_Basis!$C$23:$C$35,0),MATCH(LMP_BY_NODE!$A49,DA_LMP_Basis!$C$23:$AF$23,0)))</f>
        <v>137.60748085548386</v>
      </c>
      <c r="MD49" s="30">
        <f>ENERGY_PRICING!MF$19*(1+INDEX(DA_LMP_Basis!$C$23:$AF$35,MATCH(LMP_BY_NODE!MD$1,DA_LMP_Basis!$C$23:$C$35,0),MATCH(LMP_BY_NODE!$A49,DA_LMP_Basis!$C$23:$AF$23,0)))</f>
        <v>114.57998673843957</v>
      </c>
      <c r="ME49" s="30">
        <f>ENERGY_PRICING!MG$19*(1+INDEX(DA_LMP_Basis!$C$23:$AF$35,MATCH(LMP_BY_NODE!ME$1,DA_LMP_Basis!$C$23:$C$35,0),MATCH(LMP_BY_NODE!$A49,DA_LMP_Basis!$C$23:$AF$23,0)))</f>
        <v>85.54657409605386</v>
      </c>
      <c r="MF49" s="30">
        <f>ENERGY_PRICING!MH$19*(1+INDEX(DA_LMP_Basis!$C$23:$AF$35,MATCH(LMP_BY_NODE!MF$1,DA_LMP_Basis!$C$23:$C$35,0),MATCH(LMP_BY_NODE!$A49,DA_LMP_Basis!$C$23:$AF$23,0)))</f>
        <v>91.737609012487908</v>
      </c>
      <c r="MG49" s="30">
        <f>ENERGY_PRICING!MI$19*(1+INDEX(DA_LMP_Basis!$C$23:$AF$35,MATCH(LMP_BY_NODE!MG$1,DA_LMP_Basis!$C$23:$C$35,0),MATCH(LMP_BY_NODE!$A49,DA_LMP_Basis!$C$23:$AF$23,0)))</f>
        <v>119.49710976041497</v>
      </c>
      <c r="MH49" s="30">
        <f>ENERGY_PRICING!MJ$19*(1+INDEX(DA_LMP_Basis!$C$23:$AF$35,MATCH(LMP_BY_NODE!MH$1,DA_LMP_Basis!$C$23:$C$35,0),MATCH(LMP_BY_NODE!$A49,DA_LMP_Basis!$C$23:$AF$23,0)))</f>
        <v>119.81305865201618</v>
      </c>
      <c r="MI49" s="30">
        <f>ENERGY_PRICING!MK$19*(1+INDEX(DA_LMP_Basis!$C$23:$AF$35,MATCH(LMP_BY_NODE!MI$1,DA_LMP_Basis!$C$23:$C$35,0),MATCH(LMP_BY_NODE!$A49,DA_LMP_Basis!$C$23:$AF$23,0)))</f>
        <v>80.990239652810246</v>
      </c>
      <c r="MJ49" s="30">
        <f>ENERGY_PRICING!ML$19*(1+INDEX(DA_LMP_Basis!$C$23:$AF$35,MATCH(LMP_BY_NODE!MJ$1,DA_LMP_Basis!$C$23:$C$35,0),MATCH(LMP_BY_NODE!$A49,DA_LMP_Basis!$C$23:$AF$23,0)))</f>
        <v>80.642585612222405</v>
      </c>
      <c r="MK49" s="30">
        <f>ENERGY_PRICING!MM$19*(1+INDEX(DA_LMP_Basis!$C$23:$AF$35,MATCH(LMP_BY_NODE!MK$1,DA_LMP_Basis!$C$23:$C$35,0),MATCH(LMP_BY_NODE!$A49,DA_LMP_Basis!$C$23:$AF$23,0)))</f>
        <v>98.438750339350904</v>
      </c>
      <c r="ML49" s="30">
        <f>ENERGY_PRICING!MN$19*(1+INDEX(DA_LMP_Basis!$C$23:$AF$35,MATCH(LMP_BY_NODE!ML$1,DA_LMP_Basis!$C$23:$C$35,0),MATCH(LMP_BY_NODE!$A49,DA_LMP_Basis!$C$23:$AF$23,0)))</f>
        <v>145.32859249736012</v>
      </c>
      <c r="MM49" s="30">
        <f>ENERGY_PRICING!MO$19*(1+INDEX(DA_LMP_Basis!$C$23:$AF$35,MATCH(LMP_BY_NODE!MM$1,DA_LMP_Basis!$C$23:$C$35,0),MATCH(LMP_BY_NODE!$A49,DA_LMP_Basis!$C$23:$AF$23,0)))</f>
        <v>254.01383314820492</v>
      </c>
      <c r="MN49" s="30">
        <f>ENERGY_PRICING!MP$19*(1+INDEX(DA_LMP_Basis!$C$23:$AF$35,MATCH(LMP_BY_NODE!MN$1,DA_LMP_Basis!$C$23:$C$35,0),MATCH(LMP_BY_NODE!$A49,DA_LMP_Basis!$C$23:$AF$23,0)))</f>
        <v>225.51286978802787</v>
      </c>
      <c r="MO49" s="30">
        <f>ENERGY_PRICING!MQ$19*(1+INDEX(DA_LMP_Basis!$C$23:$AF$35,MATCH(LMP_BY_NODE!MO$1,DA_LMP_Basis!$C$23:$C$35,0),MATCH(LMP_BY_NODE!$A49,DA_LMP_Basis!$C$23:$AF$23,0)))</f>
        <v>139.34428146668873</v>
      </c>
      <c r="MP49" s="30">
        <f>ENERGY_PRICING!MR$19*(1+INDEX(DA_LMP_Basis!$C$23:$AF$35,MATCH(LMP_BY_NODE!MP$1,DA_LMP_Basis!$C$23:$C$35,0),MATCH(LMP_BY_NODE!$A49,DA_LMP_Basis!$C$23:$AF$23,0)))</f>
        <v>117.26146437389157</v>
      </c>
      <c r="MQ49" s="30">
        <f>ENERGY_PRICING!MS$19*(1+INDEX(DA_LMP_Basis!$C$23:$AF$35,MATCH(LMP_BY_NODE!MQ$1,DA_LMP_Basis!$C$23:$C$35,0),MATCH(LMP_BY_NODE!$A49,DA_LMP_Basis!$C$23:$AF$23,0)))</f>
        <v>87.548592352101977</v>
      </c>
      <c r="MR49" s="30">
        <f>ENERGY_PRICING!MT$19*(1+INDEX(DA_LMP_Basis!$C$23:$AF$35,MATCH(LMP_BY_NODE!MR$1,DA_LMP_Basis!$C$23:$C$35,0),MATCH(LMP_BY_NODE!$A49,DA_LMP_Basis!$C$23:$AF$23,0)))</f>
        <v>93.884514016573576</v>
      </c>
      <c r="MS49" s="30">
        <f>ENERGY_PRICING!MU$19*(1+INDEX(DA_LMP_Basis!$C$23:$AF$35,MATCH(LMP_BY_NODE!MS$1,DA_LMP_Basis!$C$23:$C$35,0),MATCH(LMP_BY_NODE!$A49,DA_LMP_Basis!$C$23:$AF$23,0)))</f>
        <v>122.29366120403813</v>
      </c>
      <c r="MT49" s="30">
        <f>ENERGY_PRICING!MV$19*(1+INDEX(DA_LMP_Basis!$C$23:$AF$35,MATCH(LMP_BY_NODE!MT$1,DA_LMP_Basis!$C$23:$C$35,0),MATCH(LMP_BY_NODE!$A49,DA_LMP_Basis!$C$23:$AF$23,0)))</f>
        <v>122.61700414333379</v>
      </c>
      <c r="MU49" s="30">
        <f>ENERGY_PRICING!MW$19*(1+INDEX(DA_LMP_Basis!$C$23:$AF$35,MATCH(LMP_BY_NODE!MU$1,DA_LMP_Basis!$C$23:$C$35,0),MATCH(LMP_BY_NODE!$A49,DA_LMP_Basis!$C$23:$AF$23,0)))</f>
        <v>82.885627516789199</v>
      </c>
      <c r="MV49" s="30">
        <f>ENERGY_PRICING!MX$19*(1+INDEX(DA_LMP_Basis!$C$23:$AF$35,MATCH(LMP_BY_NODE!MV$1,DA_LMP_Basis!$C$23:$C$35,0),MATCH(LMP_BY_NODE!$A49,DA_LMP_Basis!$C$23:$AF$23,0)))</f>
        <v>82.529837443363121</v>
      </c>
      <c r="MW49" s="30">
        <f>ENERGY_PRICING!MY$19*(1+INDEX(DA_LMP_Basis!$C$23:$AF$35,MATCH(LMP_BY_NODE!MW$1,DA_LMP_Basis!$C$23:$C$35,0),MATCH(LMP_BY_NODE!$A49,DA_LMP_Basis!$C$23:$AF$23,0)))</f>
        <v>99.482032519485472</v>
      </c>
      <c r="MX49" s="30">
        <f>ENERGY_PRICING!MZ$19*(1+INDEX(DA_LMP_Basis!$C$23:$AF$35,MATCH(LMP_BY_NODE!MX$1,DA_LMP_Basis!$C$23:$C$35,0),MATCH(LMP_BY_NODE!$A49,DA_LMP_Basis!$C$23:$AF$23,0)))</f>
        <v>146.7907046000403</v>
      </c>
    </row>
    <row r="50" spans="1:362" x14ac:dyDescent="0.25">
      <c r="A50" s="1">
        <v>4466</v>
      </c>
      <c r="B50" s="1" t="s">
        <v>62</v>
      </c>
      <c r="C50" s="30">
        <f>ENERGY_PRICING!E$20*(1+INDEX(DA_LMP_Basis!$C$23:$AF$35,MATCH(LMP_BY_NODE!C$1,DA_LMP_Basis!$C$23:$C$35,0),MATCH(LMP_BY_NODE!$A50,DA_LMP_Basis!$C$23:$AF$23,0)))</f>
        <v>45.677017186488008</v>
      </c>
      <c r="D50" s="30">
        <f>ENERGY_PRICING!F$20*(1+INDEX(DA_LMP_Basis!$C$23:$AF$35,MATCH(LMP_BY_NODE!D$1,DA_LMP_Basis!$C$23:$C$35,0),MATCH(LMP_BY_NODE!$A50,DA_LMP_Basis!$C$23:$AF$23,0)))</f>
        <v>43.572247604879159</v>
      </c>
      <c r="E50" s="30">
        <f>ENERGY_PRICING!G$20*(1+INDEX(DA_LMP_Basis!$C$23:$AF$35,MATCH(LMP_BY_NODE!E$1,DA_LMP_Basis!$C$23:$C$35,0),MATCH(LMP_BY_NODE!$A50,DA_LMP_Basis!$C$23:$AF$23,0)))</f>
        <v>33.412503412953519</v>
      </c>
      <c r="F50" s="30">
        <f>ENERGY_PRICING!H$20*(1+INDEX(DA_LMP_Basis!$C$23:$AF$35,MATCH(LMP_BY_NODE!F$1,DA_LMP_Basis!$C$23:$C$35,0),MATCH(LMP_BY_NODE!$A50,DA_LMP_Basis!$C$23:$AF$23,0)))</f>
        <v>26.10280194838743</v>
      </c>
      <c r="G50" s="30">
        <f>ENERGY_PRICING!I$20*(1+INDEX(DA_LMP_Basis!$C$23:$AF$35,MATCH(LMP_BY_NODE!G$1,DA_LMP_Basis!$C$23:$C$35,0),MATCH(LMP_BY_NODE!$A50,DA_LMP_Basis!$C$23:$AF$23,0)))</f>
        <v>20.932881496875059</v>
      </c>
      <c r="H50" s="30">
        <f>ENERGY_PRICING!J$20*(1+INDEX(DA_LMP_Basis!$C$23:$AF$35,MATCH(LMP_BY_NODE!H$1,DA_LMP_Basis!$C$23:$C$35,0),MATCH(LMP_BY_NODE!$A50,DA_LMP_Basis!$C$23:$AF$23,0)))</f>
        <v>23.002865643175028</v>
      </c>
      <c r="I50" s="30">
        <f>ENERGY_PRICING!K$20*(1+INDEX(DA_LMP_Basis!$C$23:$AF$35,MATCH(LMP_BY_NODE!I$1,DA_LMP_Basis!$C$23:$C$35,0),MATCH(LMP_BY_NODE!$A50,DA_LMP_Basis!$C$23:$AF$23,0)))</f>
        <v>31.92685142764941</v>
      </c>
      <c r="J50" s="30">
        <f>ENERGY_PRICING!L$20*(1+INDEX(DA_LMP_Basis!$C$23:$AF$35,MATCH(LMP_BY_NODE!J$1,DA_LMP_Basis!$C$23:$C$35,0),MATCH(LMP_BY_NODE!$A50,DA_LMP_Basis!$C$23:$AF$23,0)))</f>
        <v>40.117948918345917</v>
      </c>
      <c r="K50" s="30">
        <f>ENERGY_PRICING!M$20*(1+INDEX(DA_LMP_Basis!$C$23:$AF$35,MATCH(LMP_BY_NODE!K$1,DA_LMP_Basis!$C$23:$C$35,0),MATCH(LMP_BY_NODE!$A50,DA_LMP_Basis!$C$23:$AF$23,0)))</f>
        <v>34.863369974079959</v>
      </c>
      <c r="L50" s="30">
        <f>ENERGY_PRICING!N$20*(1+INDEX(DA_LMP_Basis!$C$23:$AF$35,MATCH(LMP_BY_NODE!L$1,DA_LMP_Basis!$C$23:$C$35,0),MATCH(LMP_BY_NODE!$A50,DA_LMP_Basis!$C$23:$AF$23,0)))</f>
        <v>48.94883903515705</v>
      </c>
      <c r="M50" s="30">
        <f>ENERGY_PRICING!O$20*(1+INDEX(DA_LMP_Basis!$C$23:$AF$35,MATCH(LMP_BY_NODE!M$1,DA_LMP_Basis!$C$23:$C$35,0),MATCH(LMP_BY_NODE!$A50,DA_LMP_Basis!$C$23:$AF$23,0)))</f>
        <v>77.2094023872977</v>
      </c>
      <c r="N50" s="30">
        <f>ENERGY_PRICING!P$20*(1+INDEX(DA_LMP_Basis!$C$23:$AF$35,MATCH(LMP_BY_NODE!N$1,DA_LMP_Basis!$C$23:$C$35,0),MATCH(LMP_BY_NODE!$A50,DA_LMP_Basis!$C$23:$AF$23,0)))</f>
        <v>135.2845438281432</v>
      </c>
      <c r="O50" s="30">
        <f>ENERGY_PRICING!Q$20*(1+INDEX(DA_LMP_Basis!$C$23:$AF$35,MATCH(LMP_BY_NODE!O$1,DA_LMP_Basis!$C$23:$C$35,0),MATCH(LMP_BY_NODE!$A50,DA_LMP_Basis!$C$23:$AF$23,0)))</f>
        <v>135.83034135960017</v>
      </c>
      <c r="P50" s="30">
        <f>ENERGY_PRICING!R$20*(1+INDEX(DA_LMP_Basis!$C$23:$AF$35,MATCH(LMP_BY_NODE!P$1,DA_LMP_Basis!$C$23:$C$35,0),MATCH(LMP_BY_NODE!$A50,DA_LMP_Basis!$C$23:$AF$23,0)))</f>
        <v>109.80406040175734</v>
      </c>
      <c r="Q50" s="30">
        <f>ENERGY_PRICING!S$20*(1+INDEX(DA_LMP_Basis!$C$23:$AF$35,MATCH(LMP_BY_NODE!Q$1,DA_LMP_Basis!$C$23:$C$35,0),MATCH(LMP_BY_NODE!$A50,DA_LMP_Basis!$C$23:$AF$23,0)))</f>
        <v>84.793508661317603</v>
      </c>
      <c r="R50" s="30">
        <f>ENERGY_PRICING!T$20*(1+INDEX(DA_LMP_Basis!$C$23:$AF$35,MATCH(LMP_BY_NODE!R$1,DA_LMP_Basis!$C$23:$C$35,0),MATCH(LMP_BY_NODE!$A50,DA_LMP_Basis!$C$23:$AF$23,0)))</f>
        <v>45.131012714501637</v>
      </c>
      <c r="S50" s="30">
        <f>ENERGY_PRICING!U$20*(1+INDEX(DA_LMP_Basis!$C$23:$AF$35,MATCH(LMP_BY_NODE!S$1,DA_LMP_Basis!$C$23:$C$35,0),MATCH(LMP_BY_NODE!$A50,DA_LMP_Basis!$C$23:$AF$23,0)))</f>
        <v>39.403071052941286</v>
      </c>
      <c r="T50" s="30">
        <f>ENERGY_PRICING!V$20*(1+INDEX(DA_LMP_Basis!$C$23:$AF$35,MATCH(LMP_BY_NODE!T$1,DA_LMP_Basis!$C$23:$C$35,0),MATCH(LMP_BY_NODE!$A50,DA_LMP_Basis!$C$23:$AF$23,0)))</f>
        <v>42.439784865683187</v>
      </c>
      <c r="U50" s="30">
        <f>ENERGY_PRICING!W$20*(1+INDEX(DA_LMP_Basis!$C$23:$AF$35,MATCH(LMP_BY_NODE!U$1,DA_LMP_Basis!$C$23:$C$35,0),MATCH(LMP_BY_NODE!$A50,DA_LMP_Basis!$C$23:$AF$23,0)))</f>
        <v>89.797427962856915</v>
      </c>
      <c r="V50" s="30">
        <f>ENERGY_PRICING!X$20*(1+INDEX(DA_LMP_Basis!$C$23:$AF$35,MATCH(LMP_BY_NODE!V$1,DA_LMP_Basis!$C$23:$C$35,0),MATCH(LMP_BY_NODE!$A50,DA_LMP_Basis!$C$23:$AF$23,0)))</f>
        <v>64.346798593457081</v>
      </c>
      <c r="W50" s="30">
        <f>ENERGY_PRICING!Y$20*(1+INDEX(DA_LMP_Basis!$C$23:$AF$35,MATCH(LMP_BY_NODE!W$1,DA_LMP_Basis!$C$23:$C$35,0),MATCH(LMP_BY_NODE!$A50,DA_LMP_Basis!$C$23:$AF$23,0)))</f>
        <v>78.852569498652329</v>
      </c>
      <c r="X50" s="30">
        <f>ENERGY_PRICING!Z$20*(1+INDEX(DA_LMP_Basis!$C$23:$AF$35,MATCH(LMP_BY_NODE!X$1,DA_LMP_Basis!$C$23:$C$35,0),MATCH(LMP_BY_NODE!$A50,DA_LMP_Basis!$C$23:$AF$23,0)))</f>
        <v>77.591978360674773</v>
      </c>
      <c r="Y50" s="30">
        <f>ENERGY_PRICING!AA$20*(1+INDEX(DA_LMP_Basis!$C$23:$AF$35,MATCH(LMP_BY_NODE!Y$1,DA_LMP_Basis!$C$23:$C$35,0),MATCH(LMP_BY_NODE!$A50,DA_LMP_Basis!$C$23:$AF$23,0)))</f>
        <v>128.72007406797289</v>
      </c>
      <c r="Z50" s="30">
        <f>ENERGY_PRICING!AB$20*(1+INDEX(DA_LMP_Basis!$C$23:$AF$35,MATCH(LMP_BY_NODE!Z$1,DA_LMP_Basis!$C$23:$C$35,0),MATCH(LMP_BY_NODE!$A50,DA_LMP_Basis!$C$23:$AF$23,0)))</f>
        <v>231.6798494079865</v>
      </c>
      <c r="AA50" s="30">
        <f>ENERGY_PRICING!AC$20*(1+INDEX(DA_LMP_Basis!$C$23:$AF$35,MATCH(LMP_BY_NODE!AA$1,DA_LMP_Basis!$C$23:$C$35,0),MATCH(LMP_BY_NODE!$A50,DA_LMP_Basis!$C$23:$AF$23,0)))</f>
        <v>276.68638260878197</v>
      </c>
      <c r="AB50" s="30">
        <f>ENERGY_PRICING!AD$20*(1+INDEX(DA_LMP_Basis!$C$23:$AF$35,MATCH(LMP_BY_NODE!AB$1,DA_LMP_Basis!$C$23:$C$35,0),MATCH(LMP_BY_NODE!$A50,DA_LMP_Basis!$C$23:$AF$23,0)))</f>
        <v>276.0301658901202</v>
      </c>
      <c r="AC50" s="30">
        <f>ENERGY_PRICING!AE$20*(1+INDEX(DA_LMP_Basis!$C$23:$AF$35,MATCH(LMP_BY_NODE!AC$1,DA_LMP_Basis!$C$23:$C$35,0),MATCH(LMP_BY_NODE!$A50,DA_LMP_Basis!$C$23:$AF$23,0)))</f>
        <v>144.18001472741153</v>
      </c>
      <c r="AD50" s="30">
        <f>ENERGY_PRICING!AF$20*(1+INDEX(DA_LMP_Basis!$C$23:$AF$35,MATCH(LMP_BY_NODE!AD$1,DA_LMP_Basis!$C$23:$C$35,0),MATCH(LMP_BY_NODE!$A50,DA_LMP_Basis!$C$23:$AF$23,0)))</f>
        <v>67.814059301426582</v>
      </c>
      <c r="AE50" s="30">
        <f>ENERGY_PRICING!AG$20*(1+INDEX(DA_LMP_Basis!$C$23:$AF$35,MATCH(LMP_BY_NODE!AE$1,DA_LMP_Basis!$C$23:$C$35,0),MATCH(LMP_BY_NODE!$A50,DA_LMP_Basis!$C$23:$AF$23,0)))</f>
        <v>49.553839470784226</v>
      </c>
      <c r="AF50" s="30">
        <f>ENERGY_PRICING!AH$20*(1+INDEX(DA_LMP_Basis!$C$23:$AF$35,MATCH(LMP_BY_NODE!AF$1,DA_LMP_Basis!$C$23:$C$35,0),MATCH(LMP_BY_NODE!$A50,DA_LMP_Basis!$C$23:$AF$23,0)))</f>
        <v>50.872951368847978</v>
      </c>
      <c r="AG50" s="30">
        <f>ENERGY_PRICING!AI$20*(1+INDEX(DA_LMP_Basis!$C$23:$AF$35,MATCH(LMP_BY_NODE!AG$1,DA_LMP_Basis!$C$23:$C$35,0),MATCH(LMP_BY_NODE!$A50,DA_LMP_Basis!$C$23:$AF$23,0)))</f>
        <v>56.592546941957046</v>
      </c>
      <c r="AH50" s="30">
        <f>ENERGY_PRICING!AJ$20*(1+INDEX(DA_LMP_Basis!$C$23:$AF$35,MATCH(LMP_BY_NODE!AH$1,DA_LMP_Basis!$C$23:$C$35,0),MATCH(LMP_BY_NODE!$A50,DA_LMP_Basis!$C$23:$AF$23,0)))</f>
        <v>56.742176941503054</v>
      </c>
      <c r="AI50" s="30">
        <f>ENERGY_PRICING!AK$20*(1+INDEX(DA_LMP_Basis!$C$23:$AF$35,MATCH(LMP_BY_NODE!AI$1,DA_LMP_Basis!$C$23:$C$35,0),MATCH(LMP_BY_NODE!$A50,DA_LMP_Basis!$C$23:$AF$23,0)))</f>
        <v>46.82271435040758</v>
      </c>
      <c r="AJ50" s="30">
        <f>ENERGY_PRICING!AL$20*(1+INDEX(DA_LMP_Basis!$C$23:$AF$35,MATCH(LMP_BY_NODE!AJ$1,DA_LMP_Basis!$C$23:$C$35,0),MATCH(LMP_BY_NODE!$A50,DA_LMP_Basis!$C$23:$AF$23,0)))</f>
        <v>46.621725862103432</v>
      </c>
      <c r="AK50" s="30">
        <f>ENERGY_PRICING!AM$20*(1+INDEX(DA_LMP_Basis!$C$23:$AF$35,MATCH(LMP_BY_NODE!AK$1,DA_LMP_Basis!$C$23:$C$35,0),MATCH(LMP_BY_NODE!$A50,DA_LMP_Basis!$C$23:$AF$23,0)))</f>
        <v>96.827870884715281</v>
      </c>
      <c r="AL50" s="30">
        <f>ENERGY_PRICING!AN$20*(1+INDEX(DA_LMP_Basis!$C$23:$AF$35,MATCH(LMP_BY_NODE!AL$1,DA_LMP_Basis!$C$23:$C$35,0),MATCH(LMP_BY_NODE!$A50,DA_LMP_Basis!$C$23:$AF$23,0)))</f>
        <v>157.67949155962646</v>
      </c>
      <c r="AM50" s="30">
        <f>ENERGY_PRICING!AO$20*(1+INDEX(DA_LMP_Basis!$C$23:$AF$35,MATCH(LMP_BY_NODE!AM$1,DA_LMP_Basis!$C$23:$C$35,0),MATCH(LMP_BY_NODE!$A50,DA_LMP_Basis!$C$23:$AF$23,0)))</f>
        <v>191.1130401449991</v>
      </c>
      <c r="AN50" s="30">
        <f>ENERGY_PRICING!AP$20*(1+INDEX(DA_LMP_Basis!$C$23:$AF$35,MATCH(LMP_BY_NODE!AN$1,DA_LMP_Basis!$C$23:$C$35,0),MATCH(LMP_BY_NODE!$A50,DA_LMP_Basis!$C$23:$AF$23,0)))</f>
        <v>165.93324301339263</v>
      </c>
      <c r="AO50" s="30">
        <f>ENERGY_PRICING!AQ$20*(1+INDEX(DA_LMP_Basis!$C$23:$AF$35,MATCH(LMP_BY_NODE!AO$1,DA_LMP_Basis!$C$23:$C$35,0),MATCH(LMP_BY_NODE!$A50,DA_LMP_Basis!$C$23:$AF$23,0)))</f>
        <v>96.030009809081221</v>
      </c>
      <c r="AP50" s="30">
        <f>ENERGY_PRICING!AR$20*(1+INDEX(DA_LMP_Basis!$C$23:$AF$35,MATCH(LMP_BY_NODE!AP$1,DA_LMP_Basis!$C$23:$C$35,0),MATCH(LMP_BY_NODE!$A50,DA_LMP_Basis!$C$23:$AF$23,0)))</f>
        <v>57.328583718420994</v>
      </c>
      <c r="AQ50" s="30">
        <f>ENERGY_PRICING!AS$20*(1+INDEX(DA_LMP_Basis!$C$23:$AF$35,MATCH(LMP_BY_NODE!AQ$1,DA_LMP_Basis!$C$23:$C$35,0),MATCH(LMP_BY_NODE!$A50,DA_LMP_Basis!$C$23:$AF$23,0)))</f>
        <v>39.304563375308931</v>
      </c>
      <c r="AR50" s="30">
        <f>ENERGY_PRICING!AT$20*(1+INDEX(DA_LMP_Basis!$C$23:$AF$35,MATCH(LMP_BY_NODE!AR$1,DA_LMP_Basis!$C$23:$C$35,0),MATCH(LMP_BY_NODE!$A50,DA_LMP_Basis!$C$23:$AF$23,0)))</f>
        <v>40.079228784396669</v>
      </c>
      <c r="AS50" s="30">
        <f>ENERGY_PRICING!AU$20*(1+INDEX(DA_LMP_Basis!$C$23:$AF$35,MATCH(LMP_BY_NODE!AS$1,DA_LMP_Basis!$C$23:$C$35,0),MATCH(LMP_BY_NODE!$A50,DA_LMP_Basis!$C$23:$AF$23,0)))</f>
        <v>52.453421623773487</v>
      </c>
      <c r="AT50" s="30">
        <f>ENERGY_PRICING!AV$20*(1+INDEX(DA_LMP_Basis!$C$23:$AF$35,MATCH(LMP_BY_NODE!AT$1,DA_LMP_Basis!$C$23:$C$35,0),MATCH(LMP_BY_NODE!$A50,DA_LMP_Basis!$C$23:$AF$23,0)))</f>
        <v>52.592107826778303</v>
      </c>
      <c r="AU50" s="30">
        <f>ENERGY_PRICING!AW$20*(1+INDEX(DA_LMP_Basis!$C$23:$AF$35,MATCH(LMP_BY_NODE!AU$1,DA_LMP_Basis!$C$23:$C$35,0),MATCH(LMP_BY_NODE!$A50,DA_LMP_Basis!$C$23:$AF$23,0)))</f>
        <v>41.033434012658134</v>
      </c>
      <c r="AV50" s="30">
        <f>ENERGY_PRICING!AX$20*(1+INDEX(DA_LMP_Basis!$C$23:$AF$35,MATCH(LMP_BY_NODE!AV$1,DA_LMP_Basis!$C$23:$C$35,0),MATCH(LMP_BY_NODE!$A50,DA_LMP_Basis!$C$23:$AF$23,0)))</f>
        <v>40.857296255875987</v>
      </c>
      <c r="AW50" s="30">
        <f>ENERGY_PRICING!AY$20*(1+INDEX(DA_LMP_Basis!$C$23:$AF$35,MATCH(LMP_BY_NODE!AW$1,DA_LMP_Basis!$C$23:$C$35,0),MATCH(LMP_BY_NODE!$A50,DA_LMP_Basis!$C$23:$AF$23,0)))</f>
        <v>65.254398146683869</v>
      </c>
      <c r="AX50" s="30">
        <f>ENERGY_PRICING!AZ$20*(1+INDEX(DA_LMP_Basis!$C$23:$AF$35,MATCH(LMP_BY_NODE!AX$1,DA_LMP_Basis!$C$23:$C$35,0),MATCH(LMP_BY_NODE!$A50,DA_LMP_Basis!$C$23:$AF$23,0)))</f>
        <v>102.08284259559524</v>
      </c>
      <c r="AY50" s="30">
        <f>ENERGY_PRICING!BA$20*(1+INDEX(DA_LMP_Basis!$C$23:$AF$35,MATCH(LMP_BY_NODE!AY$1,DA_LMP_Basis!$C$23:$C$35,0),MATCH(LMP_BY_NODE!$A50,DA_LMP_Basis!$C$23:$AF$23,0)))</f>
        <v>187.14967973734556</v>
      </c>
      <c r="AZ50" s="30">
        <f>ENERGY_PRICING!BB$20*(1+INDEX(DA_LMP_Basis!$C$23:$AF$35,MATCH(LMP_BY_NODE!AZ$1,DA_LMP_Basis!$C$23:$C$35,0),MATCH(LMP_BY_NODE!$A50,DA_LMP_Basis!$C$23:$AF$23,0)))</f>
        <v>162.41458118125252</v>
      </c>
      <c r="BA50" s="30">
        <f>ENERGY_PRICING!BC$20*(1+INDEX(DA_LMP_Basis!$C$23:$AF$35,MATCH(LMP_BY_NODE!BA$1,DA_LMP_Basis!$C$23:$C$35,0),MATCH(LMP_BY_NODE!$A50,DA_LMP_Basis!$C$23:$AF$23,0)))</f>
        <v>91.852073047139712</v>
      </c>
      <c r="BB50" s="30">
        <f>ENERGY_PRICING!BD$20*(1+INDEX(DA_LMP_Basis!$C$23:$AF$35,MATCH(LMP_BY_NODE!BB$1,DA_LMP_Basis!$C$23:$C$35,0),MATCH(LMP_BY_NODE!$A50,DA_LMP_Basis!$C$23:$AF$23,0)))</f>
        <v>50.878192166734983</v>
      </c>
      <c r="BC50" s="30">
        <f>ENERGY_PRICING!BE$20*(1+INDEX(DA_LMP_Basis!$C$23:$AF$35,MATCH(LMP_BY_NODE!BC$1,DA_LMP_Basis!$C$23:$C$35,0),MATCH(LMP_BY_NODE!$A50,DA_LMP_Basis!$C$23:$AF$23,0)))</f>
        <v>34.48863596483956</v>
      </c>
      <c r="BD50" s="30">
        <f>ENERGY_PRICING!BF$20*(1+INDEX(DA_LMP_Basis!$C$23:$AF$35,MATCH(LMP_BY_NODE!BD$1,DA_LMP_Basis!$C$23:$C$35,0),MATCH(LMP_BY_NODE!$A50,DA_LMP_Basis!$C$23:$AF$23,0)))</f>
        <v>34.914771054995413</v>
      </c>
      <c r="BE50" s="30">
        <f>ENERGY_PRICING!BG$20*(1+INDEX(DA_LMP_Basis!$C$23:$AF$35,MATCH(LMP_BY_NODE!BE$1,DA_LMP_Basis!$C$23:$C$35,0),MATCH(LMP_BY_NODE!$A50,DA_LMP_Basis!$C$23:$AF$23,0)))</f>
        <v>45.726215859567503</v>
      </c>
      <c r="BF50" s="30">
        <f>ENERGY_PRICING!BH$20*(1+INDEX(DA_LMP_Basis!$C$23:$AF$35,MATCH(LMP_BY_NODE!BF$1,DA_LMP_Basis!$C$23:$C$35,0),MATCH(LMP_BY_NODE!$A50,DA_LMP_Basis!$C$23:$AF$23,0)))</f>
        <v>45.847115413095729</v>
      </c>
      <c r="BG50" s="30">
        <f>ENERGY_PRICING!BI$20*(1+INDEX(DA_LMP_Basis!$C$23:$AF$35,MATCH(LMP_BY_NODE!BG$1,DA_LMP_Basis!$C$23:$C$35,0),MATCH(LMP_BY_NODE!$A50,DA_LMP_Basis!$C$23:$AF$23,0)))</f>
        <v>36.474009871528871</v>
      </c>
      <c r="BH50" s="30">
        <f>ENERGY_PRICING!BJ$20*(1+INDEX(DA_LMP_Basis!$C$23:$AF$35,MATCH(LMP_BY_NODE!BH$1,DA_LMP_Basis!$C$23:$C$35,0),MATCH(LMP_BY_NODE!$A50,DA_LMP_Basis!$C$23:$AF$23,0)))</f>
        <v>36.317443636354902</v>
      </c>
      <c r="BI50" s="30">
        <f>ENERGY_PRICING!BK$20*(1+INDEX(DA_LMP_Basis!$C$23:$AF$35,MATCH(LMP_BY_NODE!BI$1,DA_LMP_Basis!$C$23:$C$35,0),MATCH(LMP_BY_NODE!$A50,DA_LMP_Basis!$C$23:$AF$23,0)))</f>
        <v>62.744745083838119</v>
      </c>
      <c r="BJ50" s="30">
        <f>ENERGY_PRICING!BL$20*(1+INDEX(DA_LMP_Basis!$C$23:$AF$35,MATCH(LMP_BY_NODE!BJ$1,DA_LMP_Basis!$C$23:$C$35,0),MATCH(LMP_BY_NODE!$A50,DA_LMP_Basis!$C$23:$AF$23,0)))</f>
        <v>98.565678987718968</v>
      </c>
      <c r="BK50" s="30">
        <f>ENERGY_PRICING!BM$20*(1+INDEX(DA_LMP_Basis!$C$23:$AF$35,MATCH(LMP_BY_NODE!BK$1,DA_LMP_Basis!$C$23:$C$35,0),MATCH(LMP_BY_NODE!$A50,DA_LMP_Basis!$C$23:$AF$23,0)))</f>
        <v>185.94313528856199</v>
      </c>
      <c r="BL50" s="30">
        <f>ENERGY_PRICING!BN$20*(1+INDEX(DA_LMP_Basis!$C$23:$AF$35,MATCH(LMP_BY_NODE!BL$1,DA_LMP_Basis!$C$23:$C$35,0),MATCH(LMP_BY_NODE!$A50,DA_LMP_Basis!$C$23:$AF$23,0)))</f>
        <v>161.34341392315579</v>
      </c>
      <c r="BM50" s="30">
        <f>ENERGY_PRICING!BO$20*(1+INDEX(DA_LMP_Basis!$C$23:$AF$35,MATCH(LMP_BY_NODE!BM$1,DA_LMP_Basis!$C$23:$C$35,0),MATCH(LMP_BY_NODE!$A50,DA_LMP_Basis!$C$23:$AF$23,0)))</f>
        <v>90.580206275257169</v>
      </c>
      <c r="BN50" s="30">
        <f>ENERGY_PRICING!BP$20*(1+INDEX(DA_LMP_Basis!$C$23:$AF$35,MATCH(LMP_BY_NODE!BN$1,DA_LMP_Basis!$C$23:$C$35,0),MATCH(LMP_BY_NODE!$A50,DA_LMP_Basis!$C$23:$AF$23,0)))</f>
        <v>48.914534230369064</v>
      </c>
      <c r="BO50" s="30">
        <f>ENERGY_PRICING!BQ$20*(1+INDEX(DA_LMP_Basis!$C$23:$AF$35,MATCH(LMP_BY_NODE!BO$1,DA_LMP_Basis!$C$23:$C$35,0),MATCH(LMP_BY_NODE!$A50,DA_LMP_Basis!$C$23:$AF$23,0)))</f>
        <v>33.022549138209875</v>
      </c>
      <c r="BP50" s="30">
        <f>ENERGY_PRICING!BR$20*(1+INDEX(DA_LMP_Basis!$C$23:$AF$35,MATCH(LMP_BY_NODE!BP$1,DA_LMP_Basis!$C$23:$C$35,0),MATCH(LMP_BY_NODE!$A50,DA_LMP_Basis!$C$23:$AF$23,0)))</f>
        <v>33.34258302174117</v>
      </c>
      <c r="BQ50" s="30">
        <f>ENERGY_PRICING!BS$20*(1+INDEX(DA_LMP_Basis!$C$23:$AF$35,MATCH(LMP_BY_NODE!BQ$1,DA_LMP_Basis!$C$23:$C$35,0),MATCH(LMP_BY_NODE!$A50,DA_LMP_Basis!$C$23:$AF$23,0)))</f>
        <v>43.678288864345504</v>
      </c>
      <c r="BR50" s="30">
        <f>ENERGY_PRICING!BT$20*(1+INDEX(DA_LMP_Basis!$C$23:$AF$35,MATCH(LMP_BY_NODE!BR$1,DA_LMP_Basis!$C$23:$C$35,0),MATCH(LMP_BY_NODE!$A50,DA_LMP_Basis!$C$23:$AF$23,0)))</f>
        <v>43.793773724032874</v>
      </c>
      <c r="BS50" s="30">
        <f>ENERGY_PRICING!BU$20*(1+INDEX(DA_LMP_Basis!$C$23:$AF$35,MATCH(LMP_BY_NODE!BS$1,DA_LMP_Basis!$C$23:$C$35,0),MATCH(LMP_BY_NODE!$A50,DA_LMP_Basis!$C$23:$AF$23,0)))</f>
        <v>35.086008952786706</v>
      </c>
      <c r="BT50" s="30">
        <f>ENERGY_PRICING!BV$20*(1+INDEX(DA_LMP_Basis!$C$23:$AF$35,MATCH(LMP_BY_NODE!BT$1,DA_LMP_Basis!$C$23:$C$35,0),MATCH(LMP_BY_NODE!$A50,DA_LMP_Basis!$C$23:$AF$23,0)))</f>
        <v>34.935400770457242</v>
      </c>
      <c r="BU50" s="30">
        <f>ENERGY_PRICING!BW$20*(1+INDEX(DA_LMP_Basis!$C$23:$AF$35,MATCH(LMP_BY_NODE!BU$1,DA_LMP_Basis!$C$23:$C$35,0),MATCH(LMP_BY_NODE!$A50,DA_LMP_Basis!$C$23:$AF$23,0)))</f>
        <v>61.980744927429967</v>
      </c>
      <c r="BV50" s="30">
        <f>ENERGY_PRICING!BX$20*(1+INDEX(DA_LMP_Basis!$C$23:$AF$35,MATCH(LMP_BY_NODE!BV$1,DA_LMP_Basis!$C$23:$C$35,0),MATCH(LMP_BY_NODE!$A50,DA_LMP_Basis!$C$23:$AF$23,0)))</f>
        <v>97.494967825960387</v>
      </c>
      <c r="BW50" s="30">
        <f>ENERGY_PRICING!BY$20*(1+INDEX(DA_LMP_Basis!$C$23:$AF$35,MATCH(LMP_BY_NODE!BW$1,DA_LMP_Basis!$C$23:$C$35,0),MATCH(LMP_BY_NODE!$A50,DA_LMP_Basis!$C$23:$AF$23,0)))</f>
        <v>185.44643883137334</v>
      </c>
      <c r="BX50" s="30">
        <f>ENERGY_PRICING!BZ$20*(1+INDEX(DA_LMP_Basis!$C$23:$AF$35,MATCH(LMP_BY_NODE!BX$1,DA_LMP_Basis!$C$23:$C$35,0),MATCH(LMP_BY_NODE!$A50,DA_LMP_Basis!$C$23:$AF$23,0)))</f>
        <v>160.90244800375717</v>
      </c>
      <c r="BY50" s="30">
        <f>ENERGY_PRICING!CA$20*(1+INDEX(DA_LMP_Basis!$C$23:$AF$35,MATCH(LMP_BY_NODE!BY$1,DA_LMP_Basis!$C$23:$C$35,0),MATCH(LMP_BY_NODE!$A50,DA_LMP_Basis!$C$23:$AF$23,0)))</f>
        <v>90.056618669142097</v>
      </c>
      <c r="BZ50" s="30">
        <f>ENERGY_PRICING!CB$20*(1+INDEX(DA_LMP_Basis!$C$23:$AF$35,MATCH(LMP_BY_NODE!BZ$1,DA_LMP_Basis!$C$23:$C$35,0),MATCH(LMP_BY_NODE!$A50,DA_LMP_Basis!$C$23:$AF$23,0)))</f>
        <v>48.106157928023428</v>
      </c>
      <c r="CA50" s="30">
        <f>ENERGY_PRICING!CC$20*(1+INDEX(DA_LMP_Basis!$C$23:$AF$35,MATCH(LMP_BY_NODE!CA$1,DA_LMP_Basis!$C$23:$C$35,0),MATCH(LMP_BY_NODE!$A50,DA_LMP_Basis!$C$23:$AF$23,0)))</f>
        <v>32.419007235172579</v>
      </c>
      <c r="CB50" s="30">
        <f>ENERGY_PRICING!CD$20*(1+INDEX(DA_LMP_Basis!$C$23:$AF$35,MATCH(LMP_BY_NODE!CB$1,DA_LMP_Basis!$C$23:$C$35,0),MATCH(LMP_BY_NODE!$A50,DA_LMP_Basis!$C$23:$AF$23,0)))</f>
        <v>32.695362584119437</v>
      </c>
      <c r="CC50" s="30">
        <f>ENERGY_PRICING!CE$20*(1+INDEX(DA_LMP_Basis!$C$23:$AF$35,MATCH(LMP_BY_NODE!CC$1,DA_LMP_Basis!$C$23:$C$35,0),MATCH(LMP_BY_NODE!$A50,DA_LMP_Basis!$C$23:$AF$23,0)))</f>
        <v>42.835221636997787</v>
      </c>
      <c r="CD50" s="30">
        <f>ENERGY_PRICING!CF$20*(1+INDEX(DA_LMP_Basis!$C$23:$AF$35,MATCH(LMP_BY_NODE!CD$1,DA_LMP_Basis!$C$23:$C$35,0),MATCH(LMP_BY_NODE!$A50,DA_LMP_Basis!$C$23:$AF$23,0)))</f>
        <v>42.948477437283131</v>
      </c>
      <c r="CE50" s="30">
        <f>ENERGY_PRICING!CG$20*(1+INDEX(DA_LMP_Basis!$C$23:$AF$35,MATCH(LMP_BY_NODE!CE$1,DA_LMP_Basis!$C$23:$C$35,0),MATCH(LMP_BY_NODE!$A50,DA_LMP_Basis!$C$23:$AF$23,0)))</f>
        <v>34.514612565683954</v>
      </c>
      <c r="CF50" s="30">
        <f>ENERGY_PRICING!CH$20*(1+INDEX(DA_LMP_Basis!$C$23:$AF$35,MATCH(LMP_BY_NODE!CF$1,DA_LMP_Basis!$C$23:$C$35,0),MATCH(LMP_BY_NODE!$A50,DA_LMP_Basis!$C$23:$AF$23,0)))</f>
        <v>34.366457126593744</v>
      </c>
      <c r="CG50" s="30">
        <f>ENERGY_PRICING!CI$20*(1+INDEX(DA_LMP_Basis!$C$23:$AF$35,MATCH(LMP_BY_NODE!CG$1,DA_LMP_Basis!$C$23:$C$35,0),MATCH(LMP_BY_NODE!$A50,DA_LMP_Basis!$C$23:$AF$23,0)))</f>
        <v>61.666230056998039</v>
      </c>
      <c r="CH50" s="30">
        <f>ENERGY_PRICING!CJ$20*(1+INDEX(DA_LMP_Basis!$C$23:$AF$35,MATCH(LMP_BY_NODE!CH$1,DA_LMP_Basis!$C$23:$C$35,0),MATCH(LMP_BY_NODE!$A50,DA_LMP_Basis!$C$23:$AF$23,0)))</f>
        <v>97.054189667100161</v>
      </c>
      <c r="CI50" s="30">
        <f>ENERGY_PRICING!CK$20*(1+INDEX(DA_LMP_Basis!$C$23:$AF$35,MATCH(LMP_BY_NODE!CI$1,DA_LMP_Basis!$C$23:$C$35,0),MATCH(LMP_BY_NODE!$A50,DA_LMP_Basis!$C$23:$AF$23,0)))</f>
        <v>187.307743683051</v>
      </c>
      <c r="CJ50" s="30">
        <f>ENERGY_PRICING!CL$20*(1+INDEX(DA_LMP_Basis!$C$23:$AF$35,MATCH(LMP_BY_NODE!CJ$1,DA_LMP_Basis!$C$23:$C$35,0),MATCH(LMP_BY_NODE!$A50,DA_LMP_Basis!$C$23:$AF$23,0)))</f>
        <v>162.55490997187098</v>
      </c>
      <c r="CK50" s="30">
        <f>ENERGY_PRICING!CM$20*(1+INDEX(DA_LMP_Basis!$C$23:$AF$35,MATCH(LMP_BY_NODE!CK$1,DA_LMP_Basis!$C$23:$C$35,0),MATCH(LMP_BY_NODE!$A50,DA_LMP_Basis!$C$23:$AF$23,0)))</f>
        <v>92.018694575735751</v>
      </c>
      <c r="CL50" s="30">
        <f>ENERGY_PRICING!CN$20*(1+INDEX(DA_LMP_Basis!$C$23:$AF$35,MATCH(LMP_BY_NODE!CL$1,DA_LMP_Basis!$C$23:$C$35,0),MATCH(LMP_BY_NODE!$A50,DA_LMP_Basis!$C$23:$AF$23,0)))</f>
        <v>51.135442135230271</v>
      </c>
      <c r="CM50" s="30">
        <f>ENERGY_PRICING!CO$20*(1+INDEX(DA_LMP_Basis!$C$23:$AF$35,MATCH(LMP_BY_NODE!CM$1,DA_LMP_Basis!$C$23:$C$35,0),MATCH(LMP_BY_NODE!$A50,DA_LMP_Basis!$C$23:$AF$23,0)))</f>
        <v>34.6807013867123</v>
      </c>
      <c r="CN50" s="30">
        <f>ENERGY_PRICING!CP$20*(1+INDEX(DA_LMP_Basis!$C$23:$AF$35,MATCH(LMP_BY_NODE!CN$1,DA_LMP_Basis!$C$23:$C$35,0),MATCH(LMP_BY_NODE!$A50,DA_LMP_Basis!$C$23:$AF$23,0)))</f>
        <v>35.120736317342399</v>
      </c>
      <c r="CO50" s="30">
        <f>ENERGY_PRICING!CQ$20*(1+INDEX(DA_LMP_Basis!$C$23:$AF$35,MATCH(LMP_BY_NODE!CO$1,DA_LMP_Basis!$C$23:$C$35,0),MATCH(LMP_BY_NODE!$A50,DA_LMP_Basis!$C$23:$AF$23,0)))</f>
        <v>45.994505537339229</v>
      </c>
      <c r="CP50" s="30">
        <f>ENERGY_PRICING!CR$20*(1+INDEX(DA_LMP_Basis!$C$23:$AF$35,MATCH(LMP_BY_NODE!CP$1,DA_LMP_Basis!$C$23:$C$35,0),MATCH(LMP_BY_NODE!$A50,DA_LMP_Basis!$C$23:$AF$23,0)))</f>
        <v>46.116114445482729</v>
      </c>
      <c r="CQ50" s="30">
        <f>ENERGY_PRICING!CS$20*(1+INDEX(DA_LMP_Basis!$C$23:$AF$35,MATCH(LMP_BY_NODE!CQ$1,DA_LMP_Basis!$C$23:$C$35,0),MATCH(LMP_BY_NODE!$A50,DA_LMP_Basis!$C$23:$AF$23,0)))</f>
        <v>36.655845610842334</v>
      </c>
      <c r="CR50" s="30">
        <f>ENERGY_PRICING!CT$20*(1+INDEX(DA_LMP_Basis!$C$23:$AF$35,MATCH(LMP_BY_NODE!CR$1,DA_LMP_Basis!$C$23:$C$35,0),MATCH(LMP_BY_NODE!$A50,DA_LMP_Basis!$C$23:$AF$23,0)))</f>
        <v>36.498498838041044</v>
      </c>
      <c r="CS50" s="30">
        <f>ENERGY_PRICING!CU$20*(1+INDEX(DA_LMP_Basis!$C$23:$AF$35,MATCH(LMP_BY_NODE!CS$1,DA_LMP_Basis!$C$23:$C$35,0),MATCH(LMP_BY_NODE!$A50,DA_LMP_Basis!$C$23:$AF$23,0)))</f>
        <v>62.844833298046218</v>
      </c>
      <c r="CT50" s="30">
        <f>ENERGY_PRICING!CV$20*(1+INDEX(DA_LMP_Basis!$C$23:$AF$35,MATCH(LMP_BY_NODE!CT$1,DA_LMP_Basis!$C$23:$C$35,0),MATCH(LMP_BY_NODE!$A50,DA_LMP_Basis!$C$23:$AF$23,0)))</f>
        <v>98.705948027213566</v>
      </c>
      <c r="CU50" s="30">
        <f>ENERGY_PRICING!CW$20*(1+INDEX(DA_LMP_Basis!$C$23:$AF$35,MATCH(LMP_BY_NODE!CU$1,DA_LMP_Basis!$C$23:$C$35,0),MATCH(LMP_BY_NODE!$A50,DA_LMP_Basis!$C$23:$AF$23,0)))</f>
        <v>188.87136069864286</v>
      </c>
      <c r="CV50" s="30">
        <f>ENERGY_PRICING!CX$20*(1+INDEX(DA_LMP_Basis!$C$23:$AF$35,MATCH(LMP_BY_NODE!CV$1,DA_LMP_Basis!$C$23:$C$35,0),MATCH(LMP_BY_NODE!$A50,DA_LMP_Basis!$C$23:$AF$23,0)))</f>
        <v>163.94308539548967</v>
      </c>
      <c r="CW50" s="30">
        <f>ENERGY_PRICING!CY$20*(1+INDEX(DA_LMP_Basis!$C$23:$AF$35,MATCH(LMP_BY_NODE!CW$1,DA_LMP_Basis!$C$23:$C$35,0),MATCH(LMP_BY_NODE!$A50,DA_LMP_Basis!$C$23:$AF$23,0)))</f>
        <v>93.666965825159224</v>
      </c>
      <c r="CX50" s="30">
        <f>ENERGY_PRICING!CZ$20*(1+INDEX(DA_LMP_Basis!$C$23:$AF$35,MATCH(LMP_BY_NODE!CX$1,DA_LMP_Basis!$C$23:$C$35,0),MATCH(LMP_BY_NODE!$A50,DA_LMP_Basis!$C$23:$AF$23,0)))</f>
        <v>53.680237700117544</v>
      </c>
      <c r="CY50" s="30">
        <f>ENERGY_PRICING!DA$20*(1+INDEX(DA_LMP_Basis!$C$23:$AF$35,MATCH(LMP_BY_NODE!CY$1,DA_LMP_Basis!$C$23:$C$35,0),MATCH(LMP_BY_NODE!$A50,DA_LMP_Basis!$C$23:$AF$23,0)))</f>
        <v>36.58067142989178</v>
      </c>
      <c r="CZ50" s="30">
        <f>ENERGY_PRICING!DB$20*(1+INDEX(DA_LMP_Basis!$C$23:$AF$35,MATCH(LMP_BY_NODE!CZ$1,DA_LMP_Basis!$C$23:$C$35,0),MATCH(LMP_BY_NODE!$A50,DA_LMP_Basis!$C$23:$AF$23,0)))</f>
        <v>37.158207844383703</v>
      </c>
      <c r="DA50" s="30">
        <f>ENERGY_PRICING!DC$20*(1+INDEX(DA_LMP_Basis!$C$23:$AF$35,MATCH(LMP_BY_NODE!DA$1,DA_LMP_Basis!$C$23:$C$35,0),MATCH(LMP_BY_NODE!$A50,DA_LMP_Basis!$C$23:$AF$23,0)))</f>
        <v>48.64850929132232</v>
      </c>
      <c r="DB50" s="30">
        <f>ENERGY_PRICING!DD$20*(1+INDEX(DA_LMP_Basis!$C$23:$AF$35,MATCH(LMP_BY_NODE!DB$1,DA_LMP_Basis!$C$23:$C$35,0),MATCH(LMP_BY_NODE!$A50,DA_LMP_Basis!$C$23:$AF$23,0)))</f>
        <v>48.777135352818377</v>
      </c>
      <c r="DC50" s="30">
        <f>ENERGY_PRICING!DE$20*(1+INDEX(DA_LMP_Basis!$C$23:$AF$35,MATCH(LMP_BY_NODE!DC$1,DA_LMP_Basis!$C$23:$C$35,0),MATCH(LMP_BY_NODE!$A50,DA_LMP_Basis!$C$23:$AF$23,0)))</f>
        <v>38.454620497578155</v>
      </c>
      <c r="DD50" s="30">
        <f>ENERGY_PRICING!DF$20*(1+INDEX(DA_LMP_Basis!$C$23:$AF$35,MATCH(LMP_BY_NODE!DD$1,DA_LMP_Basis!$C$23:$C$35,0),MATCH(LMP_BY_NODE!$A50,DA_LMP_Basis!$C$23:$AF$23,0)))</f>
        <v>38.289552407243264</v>
      </c>
      <c r="DE50" s="30">
        <f>ENERGY_PRICING!DG$20*(1+INDEX(DA_LMP_Basis!$C$23:$AF$35,MATCH(LMP_BY_NODE!DE$1,DA_LMP_Basis!$C$23:$C$35,0),MATCH(LMP_BY_NODE!$A50,DA_LMP_Basis!$C$23:$AF$23,0)))</f>
        <v>63.834936601475327</v>
      </c>
      <c r="DF50" s="30">
        <f>ENERGY_PRICING!DH$20*(1+INDEX(DA_LMP_Basis!$C$23:$AF$35,MATCH(LMP_BY_NODE!DF$1,DA_LMP_Basis!$C$23:$C$35,0),MATCH(LMP_BY_NODE!$A50,DA_LMP_Basis!$C$23:$AF$23,0)))</f>
        <v>100.09353237439429</v>
      </c>
      <c r="DG50" s="30">
        <f>ENERGY_PRICING!DI$20*(1+INDEX(DA_LMP_Basis!$C$23:$AF$35,MATCH(LMP_BY_NODE!DG$1,DA_LMP_Basis!$C$23:$C$35,0),MATCH(LMP_BY_NODE!$A50,DA_LMP_Basis!$C$23:$AF$23,0)))</f>
        <v>191.2676597320222</v>
      </c>
      <c r="DH50" s="30">
        <f>ENERGY_PRICING!DJ$20*(1+INDEX(DA_LMP_Basis!$C$23:$AF$35,MATCH(LMP_BY_NODE!DH$1,DA_LMP_Basis!$C$23:$C$35,0),MATCH(LMP_BY_NODE!$A50,DA_LMP_Basis!$C$23:$AF$23,0)))</f>
        <v>166.07051391066173</v>
      </c>
      <c r="DI50" s="30">
        <f>ENERGY_PRICING!DK$20*(1+INDEX(DA_LMP_Basis!$C$23:$AF$35,MATCH(LMP_BY_NODE!DI$1,DA_LMP_Basis!$C$23:$C$35,0),MATCH(LMP_BY_NODE!$A50,DA_LMP_Basis!$C$23:$AF$23,0)))</f>
        <v>96.193000501396881</v>
      </c>
      <c r="DJ50" s="30">
        <f>ENERGY_PRICING!DL$20*(1+INDEX(DA_LMP_Basis!$C$23:$AF$35,MATCH(LMP_BY_NODE!DJ$1,DA_LMP_Basis!$C$23:$C$35,0),MATCH(LMP_BY_NODE!$A50,DA_LMP_Basis!$C$23:$AF$23,0)))</f>
        <v>57.580227973617383</v>
      </c>
      <c r="DK50" s="30">
        <f>ENERGY_PRICING!DM$20*(1+INDEX(DA_LMP_Basis!$C$23:$AF$35,MATCH(LMP_BY_NODE!DK$1,DA_LMP_Basis!$C$23:$C$35,0),MATCH(LMP_BY_NODE!$A50,DA_LMP_Basis!$C$23:$AF$23,0)))</f>
        <v>39.492443515076673</v>
      </c>
      <c r="DL50" s="30">
        <f>ENERGY_PRICING!DN$20*(1+INDEX(DA_LMP_Basis!$C$23:$AF$35,MATCH(LMP_BY_NODE!DL$1,DA_LMP_Basis!$C$23:$C$35,0),MATCH(LMP_BY_NODE!$A50,DA_LMP_Basis!$C$23:$AF$23,0)))</f>
        <v>40.280705874336839</v>
      </c>
      <c r="DM50" s="30">
        <f>ENERGY_PRICING!DO$20*(1+INDEX(DA_LMP_Basis!$C$23:$AF$35,MATCH(LMP_BY_NODE!DM$1,DA_LMP_Basis!$C$23:$C$35,0),MATCH(LMP_BY_NODE!$A50,DA_LMP_Basis!$C$23:$AF$23,0)))</f>
        <v>52.715865022832567</v>
      </c>
      <c r="DN50" s="30">
        <f>ENERGY_PRICING!DP$20*(1+INDEX(DA_LMP_Basis!$C$23:$AF$35,MATCH(LMP_BY_NODE!DN$1,DA_LMP_Basis!$C$23:$C$35,0),MATCH(LMP_BY_NODE!$A50,DA_LMP_Basis!$C$23:$AF$23,0)))</f>
        <v>52.855245122963488</v>
      </c>
      <c r="DO50" s="30">
        <f>ENERGY_PRICING!DQ$20*(1+INDEX(DA_LMP_Basis!$C$23:$AF$35,MATCH(LMP_BY_NODE!DO$1,DA_LMP_Basis!$C$23:$C$35,0),MATCH(LMP_BY_NODE!$A50,DA_LMP_Basis!$C$23:$AF$23,0)))</f>
        <v>41.211307384053548</v>
      </c>
      <c r="DP50" s="30">
        <f>ENERGY_PRICING!DR$20*(1+INDEX(DA_LMP_Basis!$C$23:$AF$35,MATCH(LMP_BY_NODE!DP$1,DA_LMP_Basis!$C$23:$C$35,0),MATCH(LMP_BY_NODE!$A50,DA_LMP_Basis!$C$23:$AF$23,0)))</f>
        <v>41.034406098276499</v>
      </c>
      <c r="DQ50" s="30">
        <f>ENERGY_PRICING!DS$20*(1+INDEX(DA_LMP_Basis!$C$23:$AF$35,MATCH(LMP_BY_NODE!DQ$1,DA_LMP_Basis!$C$23:$C$35,0),MATCH(LMP_BY_NODE!$A50,DA_LMP_Basis!$C$23:$AF$23,0)))</f>
        <v>65.352305346695005</v>
      </c>
      <c r="DR50" s="30">
        <f>ENERGY_PRICING!DT$20*(1+INDEX(DA_LMP_Basis!$C$23:$AF$35,MATCH(LMP_BY_NODE!DR$1,DA_LMP_Basis!$C$23:$C$35,0),MATCH(LMP_BY_NODE!$A50,DA_LMP_Basis!$C$23:$AF$23,0)))</f>
        <v>102.22005504377235</v>
      </c>
      <c r="DS50" s="30">
        <f>ENERGY_PRICING!DU$20*(1+INDEX(DA_LMP_Basis!$C$23:$AF$35,MATCH(LMP_BY_NODE!DS$1,DA_LMP_Basis!$C$23:$C$35,0),MATCH(LMP_BY_NODE!$A50,DA_LMP_Basis!$C$23:$AF$23,0)))</f>
        <v>194.03341330329295</v>
      </c>
      <c r="DT50" s="30">
        <f>ENERGY_PRICING!DV$20*(1+INDEX(DA_LMP_Basis!$C$23:$AF$35,MATCH(LMP_BY_NODE!DT$1,DA_LMP_Basis!$C$23:$C$35,0),MATCH(LMP_BY_NODE!$A50,DA_LMP_Basis!$C$23:$AF$23,0)))</f>
        <v>168.52594327548633</v>
      </c>
      <c r="DU50" s="30">
        <f>ENERGY_PRICING!DW$20*(1+INDEX(DA_LMP_Basis!$C$23:$AF$35,MATCH(LMP_BY_NODE!DU$1,DA_LMP_Basis!$C$23:$C$35,0),MATCH(LMP_BY_NODE!$A50,DA_LMP_Basis!$C$23:$AF$23,0)))</f>
        <v>99.108491986241248</v>
      </c>
      <c r="DV50" s="30">
        <f>ENERGY_PRICING!DX$20*(1+INDEX(DA_LMP_Basis!$C$23:$AF$35,MATCH(LMP_BY_NODE!DV$1,DA_LMP_Basis!$C$23:$C$35,0),MATCH(LMP_BY_NODE!$A50,DA_LMP_Basis!$C$23:$AF$23,0)))</f>
        <v>62.081507603832094</v>
      </c>
      <c r="DW50" s="30">
        <f>ENERGY_PRICING!DY$20*(1+INDEX(DA_LMP_Basis!$C$23:$AF$35,MATCH(LMP_BY_NODE!DW$1,DA_LMP_Basis!$C$23:$C$35,0),MATCH(LMP_BY_NODE!$A50,DA_LMP_Basis!$C$23:$AF$23,0)))</f>
        <v>42.853144300391364</v>
      </c>
      <c r="DX50" s="30">
        <f>ENERGY_PRICING!DZ$20*(1+INDEX(DA_LMP_Basis!$C$23:$AF$35,MATCH(LMP_BY_NODE!DX$1,DA_LMP_Basis!$C$23:$C$35,0),MATCH(LMP_BY_NODE!$A50,DA_LMP_Basis!$C$23:$AF$23,0)))</f>
        <v>43.884621728465497</v>
      </c>
      <c r="DY50" s="30">
        <f>ENERGY_PRICING!EA$20*(1+INDEX(DA_LMP_Basis!$C$23:$AF$35,MATCH(LMP_BY_NODE!DY$1,DA_LMP_Basis!$C$23:$C$35,0),MATCH(LMP_BY_NODE!$A50,DA_LMP_Basis!$C$23:$AF$23,0)))</f>
        <v>57.410314039151359</v>
      </c>
      <c r="DZ50" s="30">
        <f>ENERGY_PRICING!EB$20*(1+INDEX(DA_LMP_Basis!$C$23:$AF$35,MATCH(LMP_BY_NODE!DZ$1,DA_LMP_Basis!$C$23:$C$35,0),MATCH(LMP_BY_NODE!$A50,DA_LMP_Basis!$C$23:$AF$23,0)))</f>
        <v>57.562106204865771</v>
      </c>
      <c r="EA50" s="30">
        <f>ENERGY_PRICING!EC$20*(1+INDEX(DA_LMP_Basis!$C$23:$AF$35,MATCH(LMP_BY_NODE!EA$1,DA_LMP_Basis!$C$23:$C$35,0),MATCH(LMP_BY_NODE!$A50,DA_LMP_Basis!$C$23:$AF$23,0)))</f>
        <v>44.393012377855044</v>
      </c>
      <c r="EB50" s="30">
        <f>ENERGY_PRICING!ED$20*(1+INDEX(DA_LMP_Basis!$C$23:$AF$35,MATCH(LMP_BY_NODE!EB$1,DA_LMP_Basis!$C$23:$C$35,0),MATCH(LMP_BY_NODE!$A50,DA_LMP_Basis!$C$23:$AF$23,0)))</f>
        <v>44.202453488374204</v>
      </c>
      <c r="EC50" s="30">
        <f>ENERGY_PRICING!EE$20*(1+INDEX(DA_LMP_Basis!$C$23:$AF$35,MATCH(LMP_BY_NODE!EC$1,DA_LMP_Basis!$C$23:$C$35,0),MATCH(LMP_BY_NODE!$A50,DA_LMP_Basis!$C$23:$AF$23,0)))</f>
        <v>67.103617669392818</v>
      </c>
      <c r="ED50" s="30">
        <f>ENERGY_PRICING!EF$20*(1+INDEX(DA_LMP_Basis!$C$23:$AF$35,MATCH(LMP_BY_NODE!ED$1,DA_LMP_Basis!$C$23:$C$35,0),MATCH(LMP_BY_NODE!$A50,DA_LMP_Basis!$C$23:$AF$23,0)))</f>
        <v>104.67443890208678</v>
      </c>
      <c r="EE50" s="30">
        <f>ENERGY_PRICING!EG$20*(1+INDEX(DA_LMP_Basis!$C$23:$AF$35,MATCH(LMP_BY_NODE!EE$1,DA_LMP_Basis!$C$23:$C$35,0),MATCH(LMP_BY_NODE!$A50,DA_LMP_Basis!$C$23:$AF$23,0)))</f>
        <v>195.36154029103068</v>
      </c>
      <c r="EF50" s="30">
        <f>ENERGY_PRICING!EH$20*(1+INDEX(DA_LMP_Basis!$C$23:$AF$35,MATCH(LMP_BY_NODE!EF$1,DA_LMP_Basis!$C$23:$C$35,0),MATCH(LMP_BY_NODE!$A50,DA_LMP_Basis!$C$23:$AF$23,0)))</f>
        <v>169.70505121907973</v>
      </c>
      <c r="EG50" s="30">
        <f>ENERGY_PRICING!EI$20*(1+INDEX(DA_LMP_Basis!$C$23:$AF$35,MATCH(LMP_BY_NODE!EG$1,DA_LMP_Basis!$C$23:$C$35,0),MATCH(LMP_BY_NODE!$A50,DA_LMP_Basis!$C$23:$AF$23,0)))</f>
        <v>100.50852377640622</v>
      </c>
      <c r="EH50" s="30">
        <f>ENERGY_PRICING!EJ$20*(1+INDEX(DA_LMP_Basis!$C$23:$AF$35,MATCH(LMP_BY_NODE!EH$1,DA_LMP_Basis!$C$23:$C$35,0),MATCH(LMP_BY_NODE!$A50,DA_LMP_Basis!$C$23:$AF$23,0)))</f>
        <v>64.243041812209029</v>
      </c>
      <c r="EI50" s="30">
        <f>ENERGY_PRICING!EK$20*(1+INDEX(DA_LMP_Basis!$C$23:$AF$35,MATCH(LMP_BY_NODE!EI$1,DA_LMP_Basis!$C$23:$C$35,0),MATCH(LMP_BY_NODE!$A50,DA_LMP_Basis!$C$23:$AF$23,0)))</f>
        <v>44.466967548077584</v>
      </c>
      <c r="EJ50" s="30">
        <f>ENERGY_PRICING!EL$20*(1+INDEX(DA_LMP_Basis!$C$23:$AF$35,MATCH(LMP_BY_NODE!EJ$1,DA_LMP_Basis!$C$23:$C$35,0),MATCH(LMP_BY_NODE!$A50,DA_LMP_Basis!$C$23:$AF$23,0)))</f>
        <v>45.615237918253165</v>
      </c>
      <c r="EK50" s="30">
        <f>ENERGY_PRICING!EM$20*(1+INDEX(DA_LMP_Basis!$C$23:$AF$35,MATCH(LMP_BY_NODE!EK$1,DA_LMP_Basis!$C$23:$C$35,0),MATCH(LMP_BY_NODE!$A50,DA_LMP_Basis!$C$23:$AF$23,0)))</f>
        <v>59.664609033432903</v>
      </c>
      <c r="EL50" s="30">
        <f>ENERGY_PRICING!EN$20*(1+INDEX(DA_LMP_Basis!$C$23:$AF$35,MATCH(LMP_BY_NODE!EL$1,DA_LMP_Basis!$C$23:$C$35,0),MATCH(LMP_BY_NODE!$A50,DA_LMP_Basis!$C$23:$AF$23,0)))</f>
        <v>59.822361527444912</v>
      </c>
      <c r="EM50" s="30">
        <f>ENERGY_PRICING!EO$20*(1+INDEX(DA_LMP_Basis!$C$23:$AF$35,MATCH(LMP_BY_NODE!EM$1,DA_LMP_Basis!$C$23:$C$35,0),MATCH(LMP_BY_NODE!$A50,DA_LMP_Basis!$C$23:$AF$23,0)))</f>
        <v>45.9208810618847</v>
      </c>
      <c r="EN50" s="30">
        <f>ENERGY_PRICING!EP$20*(1+INDEX(DA_LMP_Basis!$C$23:$AF$35,MATCH(LMP_BY_NODE!EN$1,DA_LMP_Basis!$C$23:$C$35,0),MATCH(LMP_BY_NODE!$A50,DA_LMP_Basis!$C$23:$AF$23,0)))</f>
        <v>45.723763731241469</v>
      </c>
      <c r="EO50" s="30">
        <f>ENERGY_PRICING!EQ$20*(1+INDEX(DA_LMP_Basis!$C$23:$AF$35,MATCH(LMP_BY_NODE!EO$1,DA_LMP_Basis!$C$23:$C$35,0),MATCH(LMP_BY_NODE!$A50,DA_LMP_Basis!$C$23:$AF$23,0)))</f>
        <v>67.944605523080696</v>
      </c>
      <c r="EP50" s="30">
        <f>ENERGY_PRICING!ER$20*(1+INDEX(DA_LMP_Basis!$C$23:$AF$35,MATCH(LMP_BY_NODE!EP$1,DA_LMP_Basis!$C$23:$C$35,0),MATCH(LMP_BY_NODE!$A50,DA_LMP_Basis!$C$23:$AF$23,0)))</f>
        <v>105.8530447888714</v>
      </c>
      <c r="EQ50" s="30">
        <f>ENERGY_PRICING!ES$20*(1+INDEX(DA_LMP_Basis!$C$23:$AF$35,MATCH(LMP_BY_NODE!EQ$1,DA_LMP_Basis!$C$23:$C$35,0),MATCH(LMP_BY_NODE!$A50,DA_LMP_Basis!$C$23:$AF$23,0)))</f>
        <v>197.45201128372125</v>
      </c>
      <c r="ER50" s="30">
        <f>ENERGY_PRICING!ET$20*(1+INDEX(DA_LMP_Basis!$C$23:$AF$35,MATCH(LMP_BY_NODE!ER$1,DA_LMP_Basis!$C$23:$C$35,0),MATCH(LMP_BY_NODE!$A50,DA_LMP_Basis!$C$23:$AF$23,0)))</f>
        <v>171.5609663356995</v>
      </c>
      <c r="ES50" s="30">
        <f>ENERGY_PRICING!EU$20*(1+INDEX(DA_LMP_Basis!$C$23:$AF$35,MATCH(LMP_BY_NODE!ES$1,DA_LMP_Basis!$C$23:$C$35,0),MATCH(LMP_BY_NODE!$A50,DA_LMP_Basis!$C$23:$AF$23,0)))</f>
        <v>102.71217288014877</v>
      </c>
      <c r="ET50" s="30">
        <f>ENERGY_PRICING!EV$20*(1+INDEX(DA_LMP_Basis!$C$23:$AF$35,MATCH(LMP_BY_NODE!ET$1,DA_LMP_Basis!$C$23:$C$35,0),MATCH(LMP_BY_NODE!$A50,DA_LMP_Basis!$C$23:$AF$23,0)))</f>
        <v>67.645295214210194</v>
      </c>
      <c r="EU50" s="30">
        <f>ENERGY_PRICING!EW$20*(1+INDEX(DA_LMP_Basis!$C$23:$AF$35,MATCH(LMP_BY_NODE!EU$1,DA_LMP_Basis!$C$23:$C$35,0),MATCH(LMP_BY_NODE!$A50,DA_LMP_Basis!$C$23:$AF$23,0)))</f>
        <v>47.007124263335797</v>
      </c>
      <c r="EV50" s="30">
        <f>ENERGY_PRICING!EX$20*(1+INDEX(DA_LMP_Basis!$C$23:$AF$35,MATCH(LMP_BY_NODE!EV$1,DA_LMP_Basis!$C$23:$C$35,0),MATCH(LMP_BY_NODE!$A50,DA_LMP_Basis!$C$23:$AF$23,0)))</f>
        <v>48.339226646465178</v>
      </c>
      <c r="EW50" s="30">
        <f>ENERGY_PRICING!EY$20*(1+INDEX(DA_LMP_Basis!$C$23:$AF$35,MATCH(LMP_BY_NODE!EW$1,DA_LMP_Basis!$C$23:$C$35,0),MATCH(LMP_BY_NODE!$A50,DA_LMP_Basis!$C$23:$AF$23,0)))</f>
        <v>63.212867850566155</v>
      </c>
      <c r="EX50" s="30">
        <f>ENERGY_PRICING!EZ$20*(1+INDEX(DA_LMP_Basis!$C$23:$AF$35,MATCH(LMP_BY_NODE!EX$1,DA_LMP_Basis!$C$23:$C$35,0),MATCH(LMP_BY_NODE!$A50,DA_LMP_Basis!$C$23:$AF$23,0)))</f>
        <v>63.380001897342375</v>
      </c>
      <c r="EY50" s="30">
        <f>ENERGY_PRICING!FA$20*(1+INDEX(DA_LMP_Basis!$C$23:$AF$35,MATCH(LMP_BY_NODE!EY$1,DA_LMP_Basis!$C$23:$C$35,0),MATCH(LMP_BY_NODE!$A50,DA_LMP_Basis!$C$23:$AF$23,0)))</f>
        <v>48.325745351288766</v>
      </c>
      <c r="EZ50" s="30">
        <f>ENERGY_PRICING!FB$20*(1+INDEX(DA_LMP_Basis!$C$23:$AF$35,MATCH(LMP_BY_NODE!EZ$1,DA_LMP_Basis!$C$23:$C$35,0),MATCH(LMP_BY_NODE!$A50,DA_LMP_Basis!$C$23:$AF$23,0)))</f>
        <v>48.118305038631149</v>
      </c>
      <c r="FA50" s="30">
        <f>ENERGY_PRICING!FC$20*(1+INDEX(DA_LMP_Basis!$C$23:$AF$35,MATCH(LMP_BY_NODE!FA$1,DA_LMP_Basis!$C$23:$C$35,0),MATCH(LMP_BY_NODE!$A50,DA_LMP_Basis!$C$23:$AF$23,0)))</f>
        <v>69.268319843752877</v>
      </c>
      <c r="FB50" s="30">
        <f>ENERGY_PRICING!FD$20*(1+INDEX(DA_LMP_Basis!$C$23:$AF$35,MATCH(LMP_BY_NODE!FB$1,DA_LMP_Basis!$C$23:$C$35,0),MATCH(LMP_BY_NODE!$A50,DA_LMP_Basis!$C$23:$AF$23,0)))</f>
        <v>107.70816966840898</v>
      </c>
      <c r="FC50" s="30">
        <f>ENERGY_PRICING!FE$20*(1+INDEX(DA_LMP_Basis!$C$23:$AF$35,MATCH(LMP_BY_NODE!FC$1,DA_LMP_Basis!$C$23:$C$35,0),MATCH(LMP_BY_NODE!$A50,DA_LMP_Basis!$C$23:$AF$23,0)))</f>
        <v>198.97050830808533</v>
      </c>
      <c r="FD50" s="30">
        <f>ENERGY_PRICING!FF$20*(1+INDEX(DA_LMP_Basis!$C$23:$AF$35,MATCH(LMP_BY_NODE!FD$1,DA_LMP_Basis!$C$23:$C$35,0),MATCH(LMP_BY_NODE!$A50,DA_LMP_Basis!$C$23:$AF$23,0)))</f>
        <v>172.90908433968679</v>
      </c>
      <c r="FE50" s="30">
        <f>ENERGY_PRICING!FG$20*(1+INDEX(DA_LMP_Basis!$C$23:$AF$35,MATCH(LMP_BY_NODE!FE$1,DA_LMP_Basis!$C$23:$C$35,0),MATCH(LMP_BY_NODE!$A50,DA_LMP_Basis!$C$23:$AF$23,0)))</f>
        <v>104.31288134177096</v>
      </c>
      <c r="FF50" s="30">
        <f>ENERGY_PRICING!FH$20*(1+INDEX(DA_LMP_Basis!$C$23:$AF$35,MATCH(LMP_BY_NODE!FF$1,DA_LMP_Basis!$C$23:$C$35,0),MATCH(LMP_BY_NODE!$A50,DA_LMP_Basis!$C$23:$AF$23,0)))</f>
        <v>70.116657737361905</v>
      </c>
      <c r="FG50" s="30">
        <f>ENERGY_PRICING!FI$20*(1+INDEX(DA_LMP_Basis!$C$23:$AF$35,MATCH(LMP_BY_NODE!FG$1,DA_LMP_Basis!$C$23:$C$35,0),MATCH(LMP_BY_NODE!$A50,DA_LMP_Basis!$C$23:$AF$23,0)))</f>
        <v>48.852268456689778</v>
      </c>
      <c r="FH50" s="30">
        <f>ENERGY_PRICING!FJ$20*(1+INDEX(DA_LMP_Basis!$C$23:$AF$35,MATCH(LMP_BY_NODE!FH$1,DA_LMP_Basis!$C$23:$C$35,0),MATCH(LMP_BY_NODE!$A50,DA_LMP_Basis!$C$23:$AF$23,0)))</f>
        <v>50.317904558119594</v>
      </c>
      <c r="FI50" s="30">
        <f>ENERGY_PRICING!FK$20*(1+INDEX(DA_LMP_Basis!$C$23:$AF$35,MATCH(LMP_BY_NODE!FI$1,DA_LMP_Basis!$C$23:$C$35,0),MATCH(LMP_BY_NODE!$A50,DA_LMP_Basis!$C$23:$AF$23,0)))</f>
        <v>65.79028723324582</v>
      </c>
      <c r="FJ50" s="30">
        <f>ENERGY_PRICING!FL$20*(1+INDEX(DA_LMP_Basis!$C$23:$AF$35,MATCH(LMP_BY_NODE!FJ$1,DA_LMP_Basis!$C$23:$C$35,0),MATCH(LMP_BY_NODE!$A50,DA_LMP_Basis!$C$23:$AF$23,0)))</f>
        <v>65.964235945236808</v>
      </c>
      <c r="FK50" s="30">
        <f>ENERGY_PRICING!FM$20*(1+INDEX(DA_LMP_Basis!$C$23:$AF$35,MATCH(LMP_BY_NODE!FK$1,DA_LMP_Basis!$C$23:$C$35,0),MATCH(LMP_BY_NODE!$A50,DA_LMP_Basis!$C$23:$AF$23,0)))</f>
        <v>50.072614492371336</v>
      </c>
      <c r="FL50" s="30">
        <f>ENERGY_PRICING!FN$20*(1+INDEX(DA_LMP_Basis!$C$23:$AF$35,MATCH(LMP_BY_NODE!FL$1,DA_LMP_Basis!$C$23:$C$35,0),MATCH(LMP_BY_NODE!$A50,DA_LMP_Basis!$C$23:$AF$23,0)))</f>
        <v>49.857675669795995</v>
      </c>
      <c r="FM50" s="30">
        <f>ENERGY_PRICING!FO$20*(1+INDEX(DA_LMP_Basis!$C$23:$AF$35,MATCH(LMP_BY_NODE!FM$1,DA_LMP_Basis!$C$23:$C$35,0),MATCH(LMP_BY_NODE!$A50,DA_LMP_Basis!$C$23:$AF$23,0)))</f>
        <v>70.229852562492837</v>
      </c>
      <c r="FN50" s="30">
        <f>ENERGY_PRICING!FP$20*(1+INDEX(DA_LMP_Basis!$C$23:$AF$35,MATCH(LMP_BY_NODE!FN$1,DA_LMP_Basis!$C$23:$C$35,0),MATCH(LMP_BY_NODE!$A50,DA_LMP_Basis!$C$23:$AF$23,0)))</f>
        <v>109.05571365215778</v>
      </c>
      <c r="FO50" s="30">
        <f>ENERGY_PRICING!FQ$20*(1+INDEX(DA_LMP_Basis!$C$23:$AF$35,MATCH(LMP_BY_NODE!FO$1,DA_LMP_Basis!$C$23:$C$35,0),MATCH(LMP_BY_NODE!$A50,DA_LMP_Basis!$C$23:$AF$23,0)))</f>
        <v>199.27145222601223</v>
      </c>
      <c r="FP50" s="30">
        <f>ENERGY_PRICING!FR$20*(1+INDEX(DA_LMP_Basis!$C$23:$AF$35,MATCH(LMP_BY_NODE!FP$1,DA_LMP_Basis!$C$23:$C$35,0),MATCH(LMP_BY_NODE!$A50,DA_LMP_Basis!$C$23:$AF$23,0)))</f>
        <v>173.17626162580473</v>
      </c>
      <c r="FQ50" s="30">
        <f>ENERGY_PRICING!FS$20*(1+INDEX(DA_LMP_Basis!$C$23:$AF$35,MATCH(LMP_BY_NODE!FQ$1,DA_LMP_Basis!$C$23:$C$35,0),MATCH(LMP_BY_NODE!$A50,DA_LMP_Basis!$C$23:$AF$23,0)))</f>
        <v>104.63011836507108</v>
      </c>
      <c r="FR50" s="30">
        <f>ENERGY_PRICING!FT$20*(1+INDEX(DA_LMP_Basis!$C$23:$AF$35,MATCH(LMP_BY_NODE!FR$1,DA_LMP_Basis!$C$23:$C$35,0),MATCH(LMP_BY_NODE!$A50,DA_LMP_Basis!$C$23:$AF$23,0)))</f>
        <v>70.606445671353129</v>
      </c>
      <c r="FS50" s="30">
        <f>ENERGY_PRICING!FU$20*(1+INDEX(DA_LMP_Basis!$C$23:$AF$35,MATCH(LMP_BY_NODE!FS$1,DA_LMP_Basis!$C$23:$C$35,0),MATCH(LMP_BY_NODE!$A50,DA_LMP_Basis!$C$23:$AF$23,0)))</f>
        <v>49.217949069676585</v>
      </c>
      <c r="FT50" s="30">
        <f>ENERGY_PRICING!FV$20*(1+INDEX(DA_LMP_Basis!$C$23:$AF$35,MATCH(LMP_BY_NODE!FT$1,DA_LMP_Basis!$C$23:$C$35,0),MATCH(LMP_BY_NODE!$A50,DA_LMP_Basis!$C$23:$AF$23,0)))</f>
        <v>50.710049602525039</v>
      </c>
      <c r="FU50" s="30">
        <f>ENERGY_PRICING!FW$20*(1+INDEX(DA_LMP_Basis!$C$23:$AF$35,MATCH(LMP_BY_NODE!FU$1,DA_LMP_Basis!$C$23:$C$35,0),MATCH(LMP_BY_NODE!$A50,DA_LMP_Basis!$C$23:$AF$23,0)))</f>
        <v>66.301094086811659</v>
      </c>
      <c r="FV50" s="30">
        <f>ENERGY_PRICING!FX$20*(1+INDEX(DA_LMP_Basis!$C$23:$AF$35,MATCH(LMP_BY_NODE!FV$1,DA_LMP_Basis!$C$23:$C$35,0),MATCH(LMP_BY_NODE!$A50,DA_LMP_Basis!$C$23:$AF$23,0)))</f>
        <v>66.476393365854264</v>
      </c>
      <c r="FW50" s="30">
        <f>ENERGY_PRICING!FY$20*(1+INDEX(DA_LMP_Basis!$C$23:$AF$35,MATCH(LMP_BY_NODE!FW$1,DA_LMP_Basis!$C$23:$C$35,0),MATCH(LMP_BY_NODE!$A50,DA_LMP_Basis!$C$23:$AF$23,0)))</f>
        <v>50.418818426253409</v>
      </c>
      <c r="FX50" s="30">
        <f>ENERGY_PRICING!FZ$20*(1+INDEX(DA_LMP_Basis!$C$23:$AF$35,MATCH(LMP_BY_NODE!FX$1,DA_LMP_Basis!$C$23:$C$35,0),MATCH(LMP_BY_NODE!$A50,DA_LMP_Basis!$C$23:$AF$23,0)))</f>
        <v>50.202393508600466</v>
      </c>
      <c r="FY50" s="30">
        <f>ENERGY_PRICING!GA$20*(1+INDEX(DA_LMP_Basis!$C$23:$AF$35,MATCH(LMP_BY_NODE!FY$1,DA_LMP_Basis!$C$23:$C$35,0),MATCH(LMP_BY_NODE!$A50,DA_LMP_Basis!$C$23:$AF$23,0)))</f>
        <v>70.420414294883273</v>
      </c>
      <c r="FZ50" s="30">
        <f>ENERGY_PRICING!GB$20*(1+INDEX(DA_LMP_Basis!$C$23:$AF$35,MATCH(LMP_BY_NODE!FZ$1,DA_LMP_Basis!$C$23:$C$35,0),MATCH(LMP_BY_NODE!$A50,DA_LMP_Basis!$C$23:$AF$23,0)))</f>
        <v>109.32277717585355</v>
      </c>
      <c r="GA50" s="30">
        <f>ENERGY_PRICING!GC$20*(1+INDEX(DA_LMP_Basis!$C$23:$AF$35,MATCH(LMP_BY_NODE!GA$1,DA_LMP_Basis!$C$23:$C$35,0),MATCH(LMP_BY_NODE!$A50,DA_LMP_Basis!$C$23:$AF$23,0)))</f>
        <v>200.20493987957676</v>
      </c>
      <c r="GB50" s="30">
        <f>ENERGY_PRICING!GD$20*(1+INDEX(DA_LMP_Basis!$C$23:$AF$35,MATCH(LMP_BY_NODE!GB$1,DA_LMP_Basis!$C$23:$C$35,0),MATCH(LMP_BY_NODE!$A50,DA_LMP_Basis!$C$23:$AF$23,0)))</f>
        <v>174.00500971821356</v>
      </c>
      <c r="GC50" s="30">
        <f>ENERGY_PRICING!GE$20*(1+INDEX(DA_LMP_Basis!$C$23:$AF$35,MATCH(LMP_BY_NODE!GC$1,DA_LMP_Basis!$C$23:$C$35,0),MATCH(LMP_BY_NODE!$A50,DA_LMP_Basis!$C$23:$AF$23,0)))</f>
        <v>105.61414504533825</v>
      </c>
      <c r="GD50" s="30">
        <f>ENERGY_PRICING!GF$20*(1+INDEX(DA_LMP_Basis!$C$23:$AF$35,MATCH(LMP_BY_NODE!GD$1,DA_LMP_Basis!$C$23:$C$35,0),MATCH(LMP_BY_NODE!$A50,DA_LMP_Basis!$C$23:$AF$23,0)))</f>
        <v>72.125702124167219</v>
      </c>
      <c r="GE50" s="30">
        <f>ENERGY_PRICING!GG$20*(1+INDEX(DA_LMP_Basis!$C$23:$AF$35,MATCH(LMP_BY_NODE!GE$1,DA_LMP_Basis!$C$23:$C$35,0),MATCH(LMP_BY_NODE!$A50,DA_LMP_Basis!$C$23:$AF$23,0)))</f>
        <v>50.352241265121286</v>
      </c>
      <c r="GF50" s="30">
        <f>ENERGY_PRICING!GH$20*(1+INDEX(DA_LMP_Basis!$C$23:$AF$35,MATCH(LMP_BY_NODE!GF$1,DA_LMP_Basis!$C$23:$C$35,0),MATCH(LMP_BY_NODE!$A50,DA_LMP_Basis!$C$23:$AF$23,0)))</f>
        <v>51.926430913304181</v>
      </c>
      <c r="GG50" s="30">
        <f>ENERGY_PRICING!GI$20*(1+INDEX(DA_LMP_Basis!$C$23:$AF$35,MATCH(LMP_BY_NODE!GG$1,DA_LMP_Basis!$C$23:$C$35,0),MATCH(LMP_BY_NODE!$A50,DA_LMP_Basis!$C$23:$AF$23,0)))</f>
        <v>67.885548407884102</v>
      </c>
      <c r="GH50" s="30">
        <f>ENERGY_PRICING!GJ$20*(1+INDEX(DA_LMP_Basis!$C$23:$AF$35,MATCH(LMP_BY_NODE!GH$1,DA_LMP_Basis!$C$23:$C$35,0),MATCH(LMP_BY_NODE!$A50,DA_LMP_Basis!$C$23:$AF$23,0)))</f>
        <v>68.065036964705385</v>
      </c>
      <c r="GI50" s="30">
        <f>ENERGY_PRICING!GK$20*(1+INDEX(DA_LMP_Basis!$C$23:$AF$35,MATCH(LMP_BY_NODE!GI$1,DA_LMP_Basis!$C$23:$C$35,0),MATCH(LMP_BY_NODE!$A50,DA_LMP_Basis!$C$23:$AF$23,0)))</f>
        <v>51.492696576443599</v>
      </c>
      <c r="GJ50" s="30">
        <f>ENERGY_PRICING!GL$20*(1+INDEX(DA_LMP_Basis!$C$23:$AF$35,MATCH(LMP_BY_NODE!GJ$1,DA_LMP_Basis!$C$23:$C$35,0),MATCH(LMP_BY_NODE!$A50,DA_LMP_Basis!$C$23:$AF$23,0)))</f>
        <v>51.271661991260196</v>
      </c>
      <c r="GK50" s="30">
        <f>ENERGY_PRICING!GM$20*(1+INDEX(DA_LMP_Basis!$C$23:$AF$35,MATCH(LMP_BY_NODE!GK$1,DA_LMP_Basis!$C$23:$C$35,0),MATCH(LMP_BY_NODE!$A50,DA_LMP_Basis!$C$23:$AF$23,0)))</f>
        <v>71.011511219698079</v>
      </c>
      <c r="GL50" s="30">
        <f>ENERGY_PRICING!GN$20*(1+INDEX(DA_LMP_Basis!$C$23:$AF$35,MATCH(LMP_BY_NODE!GL$1,DA_LMP_Basis!$C$23:$C$35,0),MATCH(LMP_BY_NODE!$A50,DA_LMP_Basis!$C$23:$AF$23,0)))</f>
        <v>110.15117239249311</v>
      </c>
      <c r="GM50" s="30">
        <f>ENERGY_PRICING!GO$20*(1+INDEX(DA_LMP_Basis!$C$23:$AF$35,MATCH(LMP_BY_NODE!GM$1,DA_LMP_Basis!$C$23:$C$35,0),MATCH(LMP_BY_NODE!$A50,DA_LMP_Basis!$C$23:$AF$23,0)))</f>
        <v>201.51823729729634</v>
      </c>
      <c r="GN50" s="30">
        <f>ENERGY_PRICING!GP$20*(1+INDEX(DA_LMP_Basis!$C$23:$AF$35,MATCH(LMP_BY_NODE!GN$1,DA_LMP_Basis!$C$23:$C$35,0),MATCH(LMP_BY_NODE!$A50,DA_LMP_Basis!$C$23:$AF$23,0)))</f>
        <v>175.17095200523201</v>
      </c>
      <c r="GO50" s="30">
        <f>ENERGY_PRICING!GQ$20*(1+INDEX(DA_LMP_Basis!$C$23:$AF$35,MATCH(LMP_BY_NODE!GO$1,DA_LMP_Basis!$C$23:$C$35,0),MATCH(LMP_BY_NODE!$A50,DA_LMP_Basis!$C$23:$AF$23,0)))</f>
        <v>106.99854439248264</v>
      </c>
      <c r="GP50" s="30">
        <f>ENERGY_PRICING!GR$20*(1+INDEX(DA_LMP_Basis!$C$23:$AF$35,MATCH(LMP_BY_NODE!GP$1,DA_LMP_Basis!$C$23:$C$35,0),MATCH(LMP_BY_NODE!$A50,DA_LMP_Basis!$C$23:$AF$23,0)))</f>
        <v>74.263101123196108</v>
      </c>
      <c r="GQ50" s="30">
        <f>ENERGY_PRICING!GS$20*(1+INDEX(DA_LMP_Basis!$C$23:$AF$35,MATCH(LMP_BY_NODE!GQ$1,DA_LMP_Basis!$C$23:$C$35,0),MATCH(LMP_BY_NODE!$A50,DA_LMP_Basis!$C$23:$AF$23,0)))</f>
        <v>51.948044922008215</v>
      </c>
      <c r="GR50" s="30">
        <f>ENERGY_PRICING!GT$20*(1+INDEX(DA_LMP_Basis!$C$23:$AF$35,MATCH(LMP_BY_NODE!GR$1,DA_LMP_Basis!$C$23:$C$35,0),MATCH(LMP_BY_NODE!$A50,DA_LMP_Basis!$C$23:$AF$23,0)))</f>
        <v>53.637723428324293</v>
      </c>
      <c r="GS50" s="30">
        <f>ENERGY_PRICING!GU$20*(1+INDEX(DA_LMP_Basis!$C$23:$AF$35,MATCH(LMP_BY_NODE!GS$1,DA_LMP_Basis!$C$23:$C$35,0),MATCH(LMP_BY_NODE!$A50,DA_LMP_Basis!$C$23:$AF$23,0)))</f>
        <v>70.114672446550728</v>
      </c>
      <c r="GT50" s="30">
        <f>ENERGY_PRICING!GV$20*(1+INDEX(DA_LMP_Basis!$C$23:$AF$35,MATCH(LMP_BY_NODE!GT$1,DA_LMP_Basis!$C$23:$C$35,0),MATCH(LMP_BY_NODE!$A50,DA_LMP_Basis!$C$23:$AF$23,0)))</f>
        <v>70.300054779971873</v>
      </c>
      <c r="GU50" s="30">
        <f>ENERGY_PRICING!GW$20*(1+INDEX(DA_LMP_Basis!$C$23:$AF$35,MATCH(LMP_BY_NODE!GU$1,DA_LMP_Basis!$C$23:$C$35,0),MATCH(LMP_BY_NODE!$A50,DA_LMP_Basis!$C$23:$AF$23,0)))</f>
        <v>53.00350541917976</v>
      </c>
      <c r="GV50" s="30">
        <f>ENERGY_PRICING!GX$20*(1+INDEX(DA_LMP_Basis!$C$23:$AF$35,MATCH(LMP_BY_NODE!GV$1,DA_LMP_Basis!$C$23:$C$35,0),MATCH(LMP_BY_NODE!$A50,DA_LMP_Basis!$C$23:$AF$23,0)))</f>
        <v>52.775985622926662</v>
      </c>
      <c r="GW50" s="30">
        <f>ENERGY_PRICING!GY$20*(1+INDEX(DA_LMP_Basis!$C$23:$AF$35,MATCH(LMP_BY_NODE!GW$1,DA_LMP_Basis!$C$23:$C$35,0),MATCH(LMP_BY_NODE!$A50,DA_LMP_Basis!$C$23:$AF$23,0)))</f>
        <v>71.843108790396585</v>
      </c>
      <c r="GX50" s="30">
        <f>ENERGY_PRICING!GZ$20*(1+INDEX(DA_LMP_Basis!$C$23:$AF$35,MATCH(LMP_BY_NODE!GX$1,DA_LMP_Basis!$C$23:$C$35,0),MATCH(LMP_BY_NODE!$A50,DA_LMP_Basis!$C$23:$AF$23,0)))</f>
        <v>111.31661822855725</v>
      </c>
      <c r="GY50" s="30">
        <f>ENERGY_PRICING!HA$20*(1+INDEX(DA_LMP_Basis!$C$23:$AF$35,MATCH(LMP_BY_NODE!GY$1,DA_LMP_Basis!$C$23:$C$35,0),MATCH(LMP_BY_NODE!$A50,DA_LMP_Basis!$C$23:$AF$23,0)))</f>
        <v>203.34001508743933</v>
      </c>
      <c r="GZ50" s="30">
        <f>ENERGY_PRICING!HB$20*(1+INDEX(DA_LMP_Basis!$C$23:$AF$35,MATCH(LMP_BY_NODE!GZ$1,DA_LMP_Basis!$C$23:$C$35,0),MATCH(LMP_BY_NODE!$A50,DA_LMP_Basis!$C$23:$AF$23,0)))</f>
        <v>176.78832194323667</v>
      </c>
      <c r="HA50" s="30">
        <f>ENERGY_PRICING!HC$20*(1+INDEX(DA_LMP_Basis!$C$23:$AF$35,MATCH(LMP_BY_NODE!HA$1,DA_LMP_Basis!$C$23:$C$35,0),MATCH(LMP_BY_NODE!$A50,DA_LMP_Basis!$C$23:$AF$23,0)))</f>
        <v>108.91895324221257</v>
      </c>
      <c r="HB50" s="30">
        <f>ENERGY_PRICING!HD$20*(1+INDEX(DA_LMP_Basis!$C$23:$AF$35,MATCH(LMP_BY_NODE!HB$1,DA_LMP_Basis!$C$23:$C$35,0),MATCH(LMP_BY_NODE!$A50,DA_LMP_Basis!$C$23:$AF$23,0)))</f>
        <v>77.228054813477542</v>
      </c>
      <c r="HC50" s="30">
        <f>ENERGY_PRICING!HE$20*(1+INDEX(DA_LMP_Basis!$C$23:$AF$35,MATCH(LMP_BY_NODE!HC$1,DA_LMP_Basis!$C$23:$C$35,0),MATCH(LMP_BY_NODE!$A50,DA_LMP_Basis!$C$23:$AF$23,0)))</f>
        <v>54.161709260581006</v>
      </c>
      <c r="HD50" s="30">
        <f>ENERGY_PRICING!HF$20*(1+INDEX(DA_LMP_Basis!$C$23:$AF$35,MATCH(LMP_BY_NODE!HD$1,DA_LMP_Basis!$C$23:$C$35,0),MATCH(LMP_BY_NODE!$A50,DA_LMP_Basis!$C$23:$AF$23,0)))</f>
        <v>56.011591414537982</v>
      </c>
      <c r="HE50" s="30">
        <f>ENERGY_PRICING!HG$20*(1+INDEX(DA_LMP_Basis!$C$23:$AF$35,MATCH(LMP_BY_NODE!HE$1,DA_LMP_Basis!$C$23:$C$35,0),MATCH(LMP_BY_NODE!$A50,DA_LMP_Basis!$C$23:$AF$23,0)))</f>
        <v>73.20686512912539</v>
      </c>
      <c r="HF50" s="30">
        <f>ENERGY_PRICING!HH$20*(1+INDEX(DA_LMP_Basis!$C$23:$AF$35,MATCH(LMP_BY_NODE!HF$1,DA_LMP_Basis!$C$23:$C$35,0),MATCH(LMP_BY_NODE!$A50,DA_LMP_Basis!$C$23:$AF$23,0)))</f>
        <v>73.400423182048343</v>
      </c>
      <c r="HG50" s="30">
        <f>ENERGY_PRICING!HI$20*(1+INDEX(DA_LMP_Basis!$C$23:$AF$35,MATCH(LMP_BY_NODE!HG$1,DA_LMP_Basis!$C$23:$C$35,0),MATCH(LMP_BY_NODE!$A50,DA_LMP_Basis!$C$23:$AF$23,0)))</f>
        <v>55.099266788776916</v>
      </c>
      <c r="HH50" s="30">
        <f>ENERGY_PRICING!HJ$20*(1+INDEX(DA_LMP_Basis!$C$23:$AF$35,MATCH(LMP_BY_NODE!HH$1,DA_LMP_Basis!$C$23:$C$35,0),MATCH(LMP_BY_NODE!$A50,DA_LMP_Basis!$C$23:$AF$23,0)))</f>
        <v>54.862750847909709</v>
      </c>
      <c r="HI50" s="30">
        <f>ENERGY_PRICING!HK$20*(1+INDEX(DA_LMP_Basis!$C$23:$AF$35,MATCH(LMP_BY_NODE!HI$1,DA_LMP_Basis!$C$23:$C$35,0),MATCH(LMP_BY_NODE!$A50,DA_LMP_Basis!$C$23:$AF$23,0)))</f>
        <v>72.996682964985368</v>
      </c>
      <c r="HJ50" s="30">
        <f>ENERGY_PRICING!HL$20*(1+INDEX(DA_LMP_Basis!$C$23:$AF$35,MATCH(LMP_BY_NODE!HJ$1,DA_LMP_Basis!$C$23:$C$35,0),MATCH(LMP_BY_NODE!$A50,DA_LMP_Basis!$C$23:$AF$23,0)))</f>
        <v>112.93329950052907</v>
      </c>
      <c r="HK50" s="30">
        <f>ENERGY_PRICING!HM$20*(1+INDEX(DA_LMP_Basis!$C$23:$AF$35,MATCH(LMP_BY_NODE!HK$1,DA_LMP_Basis!$C$23:$C$35,0),MATCH(LMP_BY_NODE!$A50,DA_LMP_Basis!$C$23:$AF$23,0)))</f>
        <v>205.05812986386294</v>
      </c>
      <c r="HL50" s="30">
        <f>ENERGY_PRICING!HN$20*(1+INDEX(DA_LMP_Basis!$C$23:$AF$35,MATCH(LMP_BY_NODE!HL$1,DA_LMP_Basis!$C$23:$C$35,0),MATCH(LMP_BY_NODE!$A50,DA_LMP_Basis!$C$23:$AF$23,0)))</f>
        <v>178.31366010712497</v>
      </c>
      <c r="HM50" s="30">
        <f>ENERGY_PRICING!HO$20*(1+INDEX(DA_LMP_Basis!$C$23:$AF$35,MATCH(LMP_BY_NODE!HM$1,DA_LMP_Basis!$C$23:$C$35,0),MATCH(LMP_BY_NODE!$A50,DA_LMP_Basis!$C$23:$AF$23,0)))</f>
        <v>110.73008676208968</v>
      </c>
      <c r="HN50" s="30">
        <f>ENERGY_PRICING!HP$20*(1+INDEX(DA_LMP_Basis!$C$23:$AF$35,MATCH(LMP_BY_NODE!HN$1,DA_LMP_Basis!$C$23:$C$35,0),MATCH(LMP_BY_NODE!$A50,DA_LMP_Basis!$C$23:$AF$23,0)))</f>
        <v>80.024296360743534</v>
      </c>
      <c r="HO50" s="30">
        <f>ENERGY_PRICING!HQ$20*(1+INDEX(DA_LMP_Basis!$C$23:$AF$35,MATCH(LMP_BY_NODE!HO$1,DA_LMP_Basis!$C$23:$C$35,0),MATCH(LMP_BY_NODE!$A50,DA_LMP_Basis!$C$23:$AF$23,0)))</f>
        <v>56.249411411042203</v>
      </c>
      <c r="HP50" s="30">
        <f>ENERGY_PRICING!HR$20*(1+INDEX(DA_LMP_Basis!$C$23:$AF$35,MATCH(LMP_BY_NODE!HP$1,DA_LMP_Basis!$C$23:$C$35,0),MATCH(LMP_BY_NODE!$A50,DA_LMP_Basis!$C$23:$AF$23,0)))</f>
        <v>58.250381285871626</v>
      </c>
      <c r="HQ50" s="30">
        <f>ENERGY_PRICING!HS$20*(1+INDEX(DA_LMP_Basis!$C$23:$AF$35,MATCH(LMP_BY_NODE!HQ$1,DA_LMP_Basis!$C$23:$C$35,0),MATCH(LMP_BY_NODE!$A50,DA_LMP_Basis!$C$23:$AF$23,0)))</f>
        <v>76.123105500605391</v>
      </c>
      <c r="HR50" s="30">
        <f>ENERGY_PRICING!HT$20*(1+INDEX(DA_LMP_Basis!$C$23:$AF$35,MATCH(LMP_BY_NODE!HR$1,DA_LMP_Basis!$C$23:$C$35,0),MATCH(LMP_BY_NODE!$A50,DA_LMP_Basis!$C$23:$AF$23,0)))</f>
        <v>76.324374057279101</v>
      </c>
      <c r="HS50" s="30">
        <f>ENERGY_PRICING!HU$20*(1+INDEX(DA_LMP_Basis!$C$23:$AF$35,MATCH(LMP_BY_NODE!HS$1,DA_LMP_Basis!$C$23:$C$35,0),MATCH(LMP_BY_NODE!$A50,DA_LMP_Basis!$C$23:$AF$23,0)))</f>
        <v>57.075774898846753</v>
      </c>
      <c r="HT50" s="30">
        <f>ENERGY_PRICING!HV$20*(1+INDEX(DA_LMP_Basis!$C$23:$AF$35,MATCH(LMP_BY_NODE!HT$1,DA_LMP_Basis!$C$23:$C$35,0),MATCH(LMP_BY_NODE!$A50,DA_LMP_Basis!$C$23:$AF$23,0)))</f>
        <v>56.830774713042544</v>
      </c>
      <c r="HU50" s="30">
        <f>ENERGY_PRICING!HW$20*(1+INDEX(DA_LMP_Basis!$C$23:$AF$35,MATCH(LMP_BY_NODE!HU$1,DA_LMP_Basis!$C$23:$C$35,0),MATCH(LMP_BY_NODE!$A50,DA_LMP_Basis!$C$23:$AF$23,0)))</f>
        <v>74.084616326444376</v>
      </c>
      <c r="HV50" s="30">
        <f>ENERGY_PRICING!HX$20*(1+INDEX(DA_LMP_Basis!$C$23:$AF$35,MATCH(LMP_BY_NODE!HV$1,DA_LMP_Basis!$C$23:$C$35,0),MATCH(LMP_BY_NODE!$A50,DA_LMP_Basis!$C$23:$AF$23,0)))</f>
        <v>114.45798818494001</v>
      </c>
      <c r="HW50" s="30">
        <f>ENERGY_PRICING!HY$20*(1+INDEX(DA_LMP_Basis!$C$23:$AF$35,MATCH(LMP_BY_NODE!HW$1,DA_LMP_Basis!$C$23:$C$35,0),MATCH(LMP_BY_NODE!$A50,DA_LMP_Basis!$C$23:$AF$23,0)))</f>
        <v>206.81169606196562</v>
      </c>
      <c r="HX50" s="30">
        <f>ENERGY_PRICING!HZ$20*(1+INDEX(DA_LMP_Basis!$C$23:$AF$35,MATCH(LMP_BY_NODE!HX$1,DA_LMP_Basis!$C$23:$C$35,0),MATCH(LMP_BY_NODE!$A50,DA_LMP_Basis!$C$23:$AF$23,0)))</f>
        <v>179.87047195786653</v>
      </c>
      <c r="HY50" s="30">
        <f>ENERGY_PRICING!IA$20*(1+INDEX(DA_LMP_Basis!$C$23:$AF$35,MATCH(LMP_BY_NODE!HY$1,DA_LMP_Basis!$C$23:$C$35,0),MATCH(LMP_BY_NODE!$A50,DA_LMP_Basis!$C$23:$AF$23,0)))</f>
        <v>112.5785910438107</v>
      </c>
      <c r="HZ50" s="30">
        <f>ENERGY_PRICING!IB$20*(1+INDEX(DA_LMP_Basis!$C$23:$AF$35,MATCH(LMP_BY_NODE!HZ$1,DA_LMP_Basis!$C$23:$C$35,0),MATCH(LMP_BY_NODE!$A50,DA_LMP_Basis!$C$23:$AF$23,0)))</f>
        <v>82.878235297944627</v>
      </c>
      <c r="IA50" s="30">
        <f>ENERGY_PRICING!IC$20*(1+INDEX(DA_LMP_Basis!$C$23:$AF$35,MATCH(LMP_BY_NODE!IA$1,DA_LMP_Basis!$C$23:$C$35,0),MATCH(LMP_BY_NODE!$A50,DA_LMP_Basis!$C$23:$AF$23,0)))</f>
        <v>58.380191014937722</v>
      </c>
      <c r="IB50" s="30">
        <f>ENERGY_PRICING!ID$20*(1+INDEX(DA_LMP_Basis!$C$23:$AF$35,MATCH(LMP_BY_NODE!IB$1,DA_LMP_Basis!$C$23:$C$35,0),MATCH(LMP_BY_NODE!$A50,DA_LMP_Basis!$C$23:$AF$23,0)))</f>
        <v>60.535366140723553</v>
      </c>
      <c r="IC50" s="30">
        <f>ENERGY_PRICING!IE$20*(1+INDEX(DA_LMP_Basis!$C$23:$AF$35,MATCH(LMP_BY_NODE!IC$1,DA_LMP_Basis!$C$23:$C$35,0),MATCH(LMP_BY_NODE!$A50,DA_LMP_Basis!$C$23:$AF$23,0)))</f>
        <v>79.099519306680875</v>
      </c>
      <c r="ID50" s="30">
        <f>ENERGY_PRICING!IF$20*(1+INDEX(DA_LMP_Basis!$C$23:$AF$35,MATCH(LMP_BY_NODE!ID$1,DA_LMP_Basis!$C$23:$C$35,0),MATCH(LMP_BY_NODE!$A50,DA_LMP_Basis!$C$23:$AF$23,0)))</f>
        <v>79.30865746492789</v>
      </c>
      <c r="IE50" s="30">
        <f>ENERGY_PRICING!IG$20*(1+INDEX(DA_LMP_Basis!$C$23:$AF$35,MATCH(LMP_BY_NODE!IE$1,DA_LMP_Basis!$C$23:$C$35,0),MATCH(LMP_BY_NODE!$A50,DA_LMP_Basis!$C$23:$AF$23,0)))</f>
        <v>59.093066094786977</v>
      </c>
      <c r="IF50" s="30">
        <f>ENERGY_PRICING!IH$20*(1+INDEX(DA_LMP_Basis!$C$23:$AF$35,MATCH(LMP_BY_NODE!IF$1,DA_LMP_Basis!$C$23:$C$35,0),MATCH(LMP_BY_NODE!$A50,DA_LMP_Basis!$C$23:$AF$23,0)))</f>
        <v>58.83940660091902</v>
      </c>
      <c r="IG50" s="30">
        <f>ENERGY_PRICING!II$20*(1+INDEX(DA_LMP_Basis!$C$23:$AF$35,MATCH(LMP_BY_NODE!IG$1,DA_LMP_Basis!$C$23:$C$35,0),MATCH(LMP_BY_NODE!$A50,DA_LMP_Basis!$C$23:$AF$23,0)))</f>
        <v>75.194998004444884</v>
      </c>
      <c r="IH50" s="30">
        <f>ENERGY_PRICING!IJ$20*(1+INDEX(DA_LMP_Basis!$C$23:$AF$35,MATCH(LMP_BY_NODE!IH$1,DA_LMP_Basis!$C$23:$C$35,0),MATCH(LMP_BY_NODE!$A50,DA_LMP_Basis!$C$23:$AF$23,0)))</f>
        <v>116.01413715490465</v>
      </c>
      <c r="II50" s="30">
        <f>ENERGY_PRICING!IK$20*(1+INDEX(DA_LMP_Basis!$C$23:$AF$35,MATCH(LMP_BY_NODE!II$1,DA_LMP_Basis!$C$23:$C$35,0),MATCH(LMP_BY_NODE!$A50,DA_LMP_Basis!$C$23:$AF$23,0)))</f>
        <v>207.61600365227983</v>
      </c>
      <c r="IJ50" s="30">
        <f>ENERGY_PRICING!IL$20*(1+INDEX(DA_LMP_Basis!$C$23:$AF$35,MATCH(LMP_BY_NODE!IJ$1,DA_LMP_Basis!$C$23:$C$35,0),MATCH(LMP_BY_NODE!$A50,DA_LMP_Basis!$C$23:$AF$23,0)))</f>
        <v>180.58453430099183</v>
      </c>
      <c r="IK50" s="30">
        <f>ENERGY_PRICING!IM$20*(1+INDEX(DA_LMP_Basis!$C$23:$AF$35,MATCH(LMP_BY_NODE!IK$1,DA_LMP_Basis!$C$23:$C$35,0),MATCH(LMP_BY_NODE!$A50,DA_LMP_Basis!$C$23:$AF$23,0)))</f>
        <v>113.42644385149211</v>
      </c>
      <c r="IL50" s="30">
        <f>ENERGY_PRICING!IN$20*(1+INDEX(DA_LMP_Basis!$C$23:$AF$35,MATCH(LMP_BY_NODE!IL$1,DA_LMP_Basis!$C$23:$C$35,0),MATCH(LMP_BY_NODE!$A50,DA_LMP_Basis!$C$23:$AF$23,0)))</f>
        <v>84.18725046484721</v>
      </c>
      <c r="IM50" s="30">
        <f>ENERGY_PRICING!IO$20*(1+INDEX(DA_LMP_Basis!$C$23:$AF$35,MATCH(LMP_BY_NODE!IM$1,DA_LMP_Basis!$C$23:$C$35,0),MATCH(LMP_BY_NODE!$A50,DA_LMP_Basis!$C$23:$AF$23,0)))</f>
        <v>59.357514945197195</v>
      </c>
      <c r="IN50" s="30">
        <f>ENERGY_PRICING!IP$20*(1+INDEX(DA_LMP_Basis!$C$23:$AF$35,MATCH(LMP_BY_NODE!IN$1,DA_LMP_Basis!$C$23:$C$35,0),MATCH(LMP_BY_NODE!$A50,DA_LMP_Basis!$C$23:$AF$23,0)))</f>
        <v>61.583419339113725</v>
      </c>
      <c r="IO50" s="30">
        <f>ENERGY_PRICING!IQ$20*(1+INDEX(DA_LMP_Basis!$C$23:$AF$35,MATCH(LMP_BY_NODE!IO$1,DA_LMP_Basis!$C$23:$C$35,0),MATCH(LMP_BY_NODE!$A50,DA_LMP_Basis!$C$23:$AF$23,0)))</f>
        <v>80.464709978543027</v>
      </c>
      <c r="IP50" s="30">
        <f>ENERGY_PRICING!IR$20*(1+INDEX(DA_LMP_Basis!$C$23:$AF$35,MATCH(LMP_BY_NODE!IP$1,DA_LMP_Basis!$C$23:$C$35,0),MATCH(LMP_BY_NODE!$A50,DA_LMP_Basis!$C$23:$AF$23,0)))</f>
        <v>80.677457684171245</v>
      </c>
      <c r="IQ50" s="30">
        <f>ENERGY_PRICING!IS$20*(1+INDEX(DA_LMP_Basis!$C$23:$AF$35,MATCH(LMP_BY_NODE!IQ$1,DA_LMP_Basis!$C$23:$C$35,0),MATCH(LMP_BY_NODE!$A50,DA_LMP_Basis!$C$23:$AF$23,0)))</f>
        <v>60.01833633695081</v>
      </c>
      <c r="IR50" s="30">
        <f>ENERGY_PRICING!IT$20*(1+INDEX(DA_LMP_Basis!$C$23:$AF$35,MATCH(LMP_BY_NODE!IR$1,DA_LMP_Basis!$C$23:$C$35,0),MATCH(LMP_BY_NODE!$A50,DA_LMP_Basis!$C$23:$AF$23,0)))</f>
        <v>59.760705081303861</v>
      </c>
      <c r="IS50" s="30">
        <f>ENERGY_PRICING!IU$20*(1+INDEX(DA_LMP_Basis!$C$23:$AF$35,MATCH(LMP_BY_NODE!IS$1,DA_LMP_Basis!$C$23:$C$35,0),MATCH(LMP_BY_NODE!$A50,DA_LMP_Basis!$C$23:$AF$23,0)))</f>
        <v>75.704296377513401</v>
      </c>
      <c r="IT50" s="30">
        <f>ENERGY_PRICING!IV$20*(1+INDEX(DA_LMP_Basis!$C$23:$AF$35,MATCH(LMP_BY_NODE!IT$1,DA_LMP_Basis!$C$23:$C$35,0),MATCH(LMP_BY_NODE!$A50,DA_LMP_Basis!$C$23:$AF$23,0)))</f>
        <v>116.72789545473755</v>
      </c>
      <c r="IU50" s="30">
        <f>ENERGY_PRICING!IW$20*(1+INDEX(DA_LMP_Basis!$C$23:$AF$35,MATCH(LMP_BY_NODE!IU$1,DA_LMP_Basis!$C$23:$C$35,0),MATCH(LMP_BY_NODE!$A50,DA_LMP_Basis!$C$23:$AF$23,0)))</f>
        <v>208.74352720331902</v>
      </c>
      <c r="IV50" s="30">
        <f>ENERGY_PRICING!IX$20*(1+INDEX(DA_LMP_Basis!$C$23:$AF$35,MATCH(LMP_BY_NODE!IV$1,DA_LMP_Basis!$C$23:$C$35,0),MATCH(LMP_BY_NODE!$A50,DA_LMP_Basis!$C$23:$AF$23,0)))</f>
        <v>181.58554699623383</v>
      </c>
      <c r="IW50" s="30">
        <f>ENERGY_PRICING!IY$20*(1+INDEX(DA_LMP_Basis!$C$23:$AF$35,MATCH(LMP_BY_NODE!IW$1,DA_LMP_Basis!$C$23:$C$35,0),MATCH(LMP_BY_NODE!$A50,DA_LMP_Basis!$C$23:$AF$23,0)))</f>
        <v>114.61501153379137</v>
      </c>
      <c r="IX50" s="30">
        <f>ENERGY_PRICING!IZ$20*(1+INDEX(DA_LMP_Basis!$C$23:$AF$35,MATCH(LMP_BY_NODE!IX$1,DA_LMP_Basis!$C$23:$C$35,0),MATCH(LMP_BY_NODE!$A50,DA_LMP_Basis!$C$23:$AF$23,0)))</f>
        <v>86.022301441767084</v>
      </c>
      <c r="IY50" s="30">
        <f>ENERGY_PRICING!JA$20*(1+INDEX(DA_LMP_Basis!$C$23:$AF$35,MATCH(LMP_BY_NODE!IY$1,DA_LMP_Basis!$C$23:$C$35,0),MATCH(LMP_BY_NODE!$A50,DA_LMP_Basis!$C$23:$AF$23,0)))</f>
        <v>60.727582518389248</v>
      </c>
      <c r="IZ50" s="30">
        <f>ENERGY_PRICING!JB$20*(1+INDEX(DA_LMP_Basis!$C$23:$AF$35,MATCH(LMP_BY_NODE!IZ$1,DA_LMP_Basis!$C$23:$C$35,0),MATCH(LMP_BY_NODE!$A50,DA_LMP_Basis!$C$23:$AF$23,0)))</f>
        <v>63.052639172617013</v>
      </c>
      <c r="JA50" s="30">
        <f>ENERGY_PRICING!JC$20*(1+INDEX(DA_LMP_Basis!$C$23:$AF$35,MATCH(LMP_BY_NODE!JA$1,DA_LMP_Basis!$C$23:$C$35,0),MATCH(LMP_BY_NODE!$A50,DA_LMP_Basis!$C$23:$AF$23,0)))</f>
        <v>82.378510933203003</v>
      </c>
      <c r="JB50" s="30">
        <f>ENERGY_PRICING!JD$20*(1+INDEX(DA_LMP_Basis!$C$23:$AF$35,MATCH(LMP_BY_NODE!JB$1,DA_LMP_Basis!$C$23:$C$35,0),MATCH(LMP_BY_NODE!$A50,DA_LMP_Basis!$C$23:$AF$23,0)))</f>
        <v>82.596318705066992</v>
      </c>
      <c r="JC50" s="30">
        <f>ENERGY_PRICING!JE$20*(1+INDEX(DA_LMP_Basis!$C$23:$AF$35,MATCH(LMP_BY_NODE!JC$1,DA_LMP_Basis!$C$23:$C$35,0),MATCH(LMP_BY_NODE!$A50,DA_LMP_Basis!$C$23:$AF$23,0)))</f>
        <v>61.315432126769068</v>
      </c>
      <c r="JD50" s="30">
        <f>ENERGY_PRICING!JF$20*(1+INDEX(DA_LMP_Basis!$C$23:$AF$35,MATCH(LMP_BY_NODE!JD$1,DA_LMP_Basis!$C$23:$C$35,0),MATCH(LMP_BY_NODE!$A50,DA_LMP_Basis!$C$23:$AF$23,0)))</f>
        <v>61.052233032401155</v>
      </c>
      <c r="JE50" s="30">
        <f>ENERGY_PRICING!JG$20*(1+INDEX(DA_LMP_Basis!$C$23:$AF$35,MATCH(LMP_BY_NODE!JE$1,DA_LMP_Basis!$C$23:$C$35,0),MATCH(LMP_BY_NODE!$A50,DA_LMP_Basis!$C$23:$AF$23,0)))</f>
        <v>76.41825943972492</v>
      </c>
      <c r="JF50" s="30">
        <f>ENERGY_PRICING!JH$20*(1+INDEX(DA_LMP_Basis!$C$23:$AF$35,MATCH(LMP_BY_NODE!JF$1,DA_LMP_Basis!$C$23:$C$35,0),MATCH(LMP_BY_NODE!$A50,DA_LMP_Basis!$C$23:$AF$23,0)))</f>
        <v>117.72848192501674</v>
      </c>
      <c r="JG50" s="30">
        <f>ENERGY_PRICING!JI$20*(1+INDEX(DA_LMP_Basis!$C$23:$AF$35,MATCH(LMP_BY_NODE!JG$1,DA_LMP_Basis!$C$23:$C$35,0),MATCH(LMP_BY_NODE!$A50,DA_LMP_Basis!$C$23:$AF$23,0)))</f>
        <v>210.19779967463191</v>
      </c>
      <c r="JH50" s="30">
        <f>ENERGY_PRICING!JJ$20*(1+INDEX(DA_LMP_Basis!$C$23:$AF$35,MATCH(LMP_BY_NODE!JH$1,DA_LMP_Basis!$C$23:$C$35,0),MATCH(LMP_BY_NODE!$A50,DA_LMP_Basis!$C$23:$AF$23,0)))</f>
        <v>182.87664659657787</v>
      </c>
      <c r="JI50" s="30">
        <f>ENERGY_PRICING!JK$20*(1+INDEX(DA_LMP_Basis!$C$23:$AF$35,MATCH(LMP_BY_NODE!JI$1,DA_LMP_Basis!$C$23:$C$35,0),MATCH(LMP_BY_NODE!$A50,DA_LMP_Basis!$C$23:$AF$23,0)))</f>
        <v>116.1480183247067</v>
      </c>
      <c r="JJ50" s="30">
        <f>ENERGY_PRICING!JL$20*(1+INDEX(DA_LMP_Basis!$C$23:$AF$35,MATCH(LMP_BY_NODE!JJ$1,DA_LMP_Basis!$C$23:$C$35,0),MATCH(LMP_BY_NODE!$A50,DA_LMP_Basis!$C$23:$AF$23,0)))</f>
        <v>88.38913814041598</v>
      </c>
      <c r="JK50" s="30">
        <f>ENERGY_PRICING!JM$20*(1+INDEX(DA_LMP_Basis!$C$23:$AF$35,MATCH(LMP_BY_NODE!JK$1,DA_LMP_Basis!$C$23:$C$35,0),MATCH(LMP_BY_NODE!$A50,DA_LMP_Basis!$C$23:$AF$23,0)))</f>
        <v>62.494686676608708</v>
      </c>
      <c r="JL50" s="30">
        <f>ENERGY_PRICING!JN$20*(1+INDEX(DA_LMP_Basis!$C$23:$AF$35,MATCH(LMP_BY_NODE!JL$1,DA_LMP_Basis!$C$23:$C$35,0),MATCH(LMP_BY_NODE!$A50,DA_LMP_Basis!$C$23:$AF$23,0)))</f>
        <v>64.947629265020453</v>
      </c>
      <c r="JM50" s="30">
        <f>ENERGY_PRICING!JO$20*(1+INDEX(DA_LMP_Basis!$C$23:$AF$35,MATCH(LMP_BY_NODE!JM$1,DA_LMP_Basis!$C$23:$C$35,0),MATCH(LMP_BY_NODE!$A50,DA_LMP_Basis!$C$23:$AF$23,0)))</f>
        <v>84.84691883596409</v>
      </c>
      <c r="JN50" s="30">
        <f>ENERGY_PRICING!JP$20*(1+INDEX(DA_LMP_Basis!$C$23:$AF$35,MATCH(LMP_BY_NODE!JN$1,DA_LMP_Basis!$C$23:$C$35,0),MATCH(LMP_BY_NODE!$A50,DA_LMP_Basis!$C$23:$AF$23,0)))</f>
        <v>85.071253048027856</v>
      </c>
      <c r="JO50" s="30">
        <f>ENERGY_PRICING!JQ$20*(1+INDEX(DA_LMP_Basis!$C$23:$AF$35,MATCH(LMP_BY_NODE!JO$1,DA_LMP_Basis!$C$23:$C$35,0),MATCH(LMP_BY_NODE!$A50,DA_LMP_Basis!$C$23:$AF$23,0)))</f>
        <v>62.988417758022706</v>
      </c>
      <c r="JP50" s="30">
        <f>ENERGY_PRICING!JR$20*(1+INDEX(DA_LMP_Basis!$C$23:$AF$35,MATCH(LMP_BY_NODE!JP$1,DA_LMP_Basis!$C$23:$C$35,0),MATCH(LMP_BY_NODE!$A50,DA_LMP_Basis!$C$23:$AF$23,0)))</f>
        <v>62.718037301838301</v>
      </c>
      <c r="JQ50" s="30">
        <f>ENERGY_PRICING!JS$20*(1+INDEX(DA_LMP_Basis!$C$23:$AF$35,MATCH(LMP_BY_NODE!JQ$1,DA_LMP_Basis!$C$23:$C$35,0),MATCH(LMP_BY_NODE!$A50,DA_LMP_Basis!$C$23:$AF$23,0)))</f>
        <v>77.339124308535432</v>
      </c>
      <c r="JR50" s="30">
        <f>ENERGY_PRICING!JT$20*(1+INDEX(DA_LMP_Basis!$C$23:$AF$35,MATCH(LMP_BY_NODE!JR$1,DA_LMP_Basis!$C$23:$C$35,0),MATCH(LMP_BY_NODE!$A50,DA_LMP_Basis!$C$23:$AF$23,0)))</f>
        <v>119.01903178320295</v>
      </c>
      <c r="JS50" s="30">
        <f>ENERGY_PRICING!JU$20*(1+INDEX(DA_LMP_Basis!$C$23:$AF$35,MATCH(LMP_BY_NODE!JS$1,DA_LMP_Basis!$C$23:$C$35,0),MATCH(LMP_BY_NODE!$A50,DA_LMP_Basis!$C$23:$AF$23,0)))</f>
        <v>209.21005506548931</v>
      </c>
      <c r="JT50" s="30">
        <f>ENERGY_PRICING!JV$20*(1+INDEX(DA_LMP_Basis!$C$23:$AF$35,MATCH(LMP_BY_NODE!JT$1,DA_LMP_Basis!$C$23:$C$35,0),MATCH(LMP_BY_NODE!$A50,DA_LMP_Basis!$C$23:$AF$23,0)))</f>
        <v>181.99972930957549</v>
      </c>
      <c r="JU50" s="30">
        <f>ENERGY_PRICING!JW$20*(1+INDEX(DA_LMP_Basis!$C$23:$AF$35,MATCH(LMP_BY_NODE!JU$1,DA_LMP_Basis!$C$23:$C$35,0),MATCH(LMP_BY_NODE!$A50,DA_LMP_Basis!$C$23:$AF$23,0)))</f>
        <v>115.10679721698773</v>
      </c>
      <c r="JV50" s="30">
        <f>ENERGY_PRICING!JX$20*(1+INDEX(DA_LMP_Basis!$C$23:$AF$35,MATCH(LMP_BY_NODE!JV$1,DA_LMP_Basis!$C$23:$C$35,0),MATCH(LMP_BY_NODE!$A50,DA_LMP_Basis!$C$23:$AF$23,0)))</f>
        <v>86.781578184542838</v>
      </c>
      <c r="JW50" s="30">
        <f>ENERGY_PRICING!JY$20*(1+INDEX(DA_LMP_Basis!$C$23:$AF$35,MATCH(LMP_BY_NODE!JW$1,DA_LMP_Basis!$C$23:$C$35,0),MATCH(LMP_BY_NODE!$A50,DA_LMP_Basis!$C$23:$AF$23,0)))</f>
        <v>61.294466194886361</v>
      </c>
      <c r="JX50" s="30">
        <f>ENERGY_PRICING!JZ$20*(1+INDEX(DA_LMP_Basis!$C$23:$AF$35,MATCH(LMP_BY_NODE!JX$1,DA_LMP_Basis!$C$23:$C$35,0),MATCH(LMP_BY_NODE!$A50,DA_LMP_Basis!$C$23:$AF$23,0)))</f>
        <v>63.660548415267243</v>
      </c>
      <c r="JY50" s="30">
        <f>ENERGY_PRICING!KA$20*(1+INDEX(DA_LMP_Basis!$C$23:$AF$35,MATCH(LMP_BY_NODE!JY$1,DA_LMP_Basis!$C$23:$C$35,0),MATCH(LMP_BY_NODE!$A50,DA_LMP_Basis!$C$23:$AF$23,0)))</f>
        <v>83.170371526424432</v>
      </c>
      <c r="JZ50" s="30">
        <f>ENERGY_PRICING!KB$20*(1+INDEX(DA_LMP_Basis!$C$23:$AF$35,MATCH(LMP_BY_NODE!JZ$1,DA_LMP_Basis!$C$23:$C$35,0),MATCH(LMP_BY_NODE!$A50,DA_LMP_Basis!$C$23:$AF$23,0)))</f>
        <v>83.390272967978277</v>
      </c>
      <c r="KA50" s="30">
        <f>ENERGY_PRICING!KC$20*(1+INDEX(DA_LMP_Basis!$C$23:$AF$35,MATCH(LMP_BY_NODE!KA$1,DA_LMP_Basis!$C$23:$C$35,0),MATCH(LMP_BY_NODE!$A50,DA_LMP_Basis!$C$23:$AF$23,0)))</f>
        <v>61.852122757573476</v>
      </c>
      <c r="KB50" s="30">
        <f>ENERGY_PRICING!KD$20*(1+INDEX(DA_LMP_Basis!$C$23:$AF$35,MATCH(LMP_BY_NODE!KB$1,DA_LMP_Basis!$C$23:$C$35,0),MATCH(LMP_BY_NODE!$A50,DA_LMP_Basis!$C$23:$AF$23,0)))</f>
        <v>61.586619895897989</v>
      </c>
      <c r="KC50" s="30">
        <f>ENERGY_PRICING!KE$20*(1+INDEX(DA_LMP_Basis!$C$23:$AF$35,MATCH(LMP_BY_NODE!KC$1,DA_LMP_Basis!$C$23:$C$35,0),MATCH(LMP_BY_NODE!$A50,DA_LMP_Basis!$C$23:$AF$23,0)))</f>
        <v>76.713671150438287</v>
      </c>
      <c r="KD50" s="30">
        <f>ENERGY_PRICING!KF$20*(1+INDEX(DA_LMP_Basis!$C$23:$AF$35,MATCH(LMP_BY_NODE!KD$1,DA_LMP_Basis!$C$23:$C$35,0),MATCH(LMP_BY_NODE!$A50,DA_LMP_Basis!$C$23:$AF$23,0)))</f>
        <v>118.14248788211243</v>
      </c>
      <c r="KE50" s="30">
        <f>ENERGY_PRICING!KG$20*(1+INDEX(DA_LMP_Basis!$C$23:$AF$35,MATCH(LMP_BY_NODE!KE$1,DA_LMP_Basis!$C$23:$C$35,0),MATCH(LMP_BY_NODE!$A50,DA_LMP_Basis!$C$23:$AF$23,0)))</f>
        <v>210.86539612804955</v>
      </c>
      <c r="KF50" s="30">
        <f>ENERGY_PRICING!KH$20*(1+INDEX(DA_LMP_Basis!$C$23:$AF$35,MATCH(LMP_BY_NODE!KF$1,DA_LMP_Basis!$C$23:$C$35,0),MATCH(LMP_BY_NODE!$A50,DA_LMP_Basis!$C$23:$AF$23,0)))</f>
        <v>183.46933712135996</v>
      </c>
      <c r="KG50" s="30">
        <f>ENERGY_PRICING!KI$20*(1+INDEX(DA_LMP_Basis!$C$23:$AF$35,MATCH(LMP_BY_NODE!KG$1,DA_LMP_Basis!$C$23:$C$35,0),MATCH(LMP_BY_NODE!$A50,DA_LMP_Basis!$C$23:$AF$23,0)))</f>
        <v>116.85175845378738</v>
      </c>
      <c r="KH50" s="30">
        <f>ENERGY_PRICING!KJ$20*(1+INDEX(DA_LMP_Basis!$C$23:$AF$35,MATCH(LMP_BY_NODE!KH$1,DA_LMP_Basis!$C$23:$C$35,0),MATCH(LMP_BY_NODE!$A50,DA_LMP_Basis!$C$23:$AF$23,0)))</f>
        <v>89.475655156316179</v>
      </c>
      <c r="KI50" s="30">
        <f>ENERGY_PRICING!KK$20*(1+INDEX(DA_LMP_Basis!$C$23:$AF$35,MATCH(LMP_BY_NODE!KI$1,DA_LMP_Basis!$C$23:$C$35,0),MATCH(LMP_BY_NODE!$A50,DA_LMP_Basis!$C$23:$AF$23,0)))</f>
        <v>63.30589124254665</v>
      </c>
      <c r="KJ50" s="30">
        <f>ENERGY_PRICING!KL$20*(1+INDEX(DA_LMP_Basis!$C$23:$AF$35,MATCH(LMP_BY_NODE!KJ$1,DA_LMP_Basis!$C$23:$C$35,0),MATCH(LMP_BY_NODE!$A50,DA_LMP_Basis!$C$23:$AF$23,0)))</f>
        <v>65.817540983701321</v>
      </c>
      <c r="KK50" s="30">
        <f>ENERGY_PRICING!KM$20*(1+INDEX(DA_LMP_Basis!$C$23:$AF$35,MATCH(LMP_BY_NODE!KK$1,DA_LMP_Basis!$C$23:$C$35,0),MATCH(LMP_BY_NODE!$A50,DA_LMP_Basis!$C$23:$AF$23,0)))</f>
        <v>85.980062998408187</v>
      </c>
      <c r="KL50" s="30">
        <f>ENERGY_PRICING!KN$20*(1+INDEX(DA_LMP_Basis!$C$23:$AF$35,MATCH(LMP_BY_NODE!KL$1,DA_LMP_Basis!$C$23:$C$35,0),MATCH(LMP_BY_NODE!$A50,DA_LMP_Basis!$C$23:$AF$23,0)))</f>
        <v>86.207393229730215</v>
      </c>
      <c r="KM50" s="30">
        <f>ENERGY_PRICING!KO$20*(1+INDEX(DA_LMP_Basis!$C$23:$AF$35,MATCH(LMP_BY_NODE!KM$1,DA_LMP_Basis!$C$23:$C$35,0),MATCH(LMP_BY_NODE!$A50,DA_LMP_Basis!$C$23:$AF$23,0)))</f>
        <v>63.756416393818427</v>
      </c>
      <c r="KN50" s="30">
        <f>ENERGY_PRICING!KP$20*(1+INDEX(DA_LMP_Basis!$C$23:$AF$35,MATCH(LMP_BY_NODE!KN$1,DA_LMP_Basis!$C$23:$C$35,0),MATCH(LMP_BY_NODE!$A50,DA_LMP_Basis!$C$23:$AF$23,0)))</f>
        <v>63.482739270899302</v>
      </c>
      <c r="KO50" s="30">
        <f>ENERGY_PRICING!KQ$20*(1+INDEX(DA_LMP_Basis!$C$23:$AF$35,MATCH(LMP_BY_NODE!KO$1,DA_LMP_Basis!$C$23:$C$35,0),MATCH(LMP_BY_NODE!$A50,DA_LMP_Basis!$C$23:$AF$23,0)))</f>
        <v>77.761855352835411</v>
      </c>
      <c r="KP50" s="30">
        <f>ENERGY_PRICING!KR$20*(1+INDEX(DA_LMP_Basis!$C$23:$AF$35,MATCH(LMP_BY_NODE!KP$1,DA_LMP_Basis!$C$23:$C$35,0),MATCH(LMP_BY_NODE!$A50,DA_LMP_Basis!$C$23:$AF$23,0)))</f>
        <v>119.61146994405593</v>
      </c>
      <c r="KQ50" s="30">
        <f>ENERGY_PRICING!KS$20*(1+INDEX(DA_LMP_Basis!$C$23:$AF$35,MATCH(LMP_BY_NODE!KQ$1,DA_LMP_Basis!$C$23:$C$35,0),MATCH(LMP_BY_NODE!$A50,DA_LMP_Basis!$C$23:$AF$23,0)))</f>
        <v>212.4545191180641</v>
      </c>
      <c r="KR50" s="30">
        <f>ENERGY_PRICING!KT$20*(1+INDEX(DA_LMP_Basis!$C$23:$AF$35,MATCH(LMP_BY_NODE!KR$1,DA_LMP_Basis!$C$23:$C$35,0),MATCH(LMP_BY_NODE!$A50,DA_LMP_Basis!$C$23:$AF$23,0)))</f>
        <v>184.88015668769128</v>
      </c>
      <c r="KS50" s="30">
        <f>ENERGY_PRICING!KU$20*(1+INDEX(DA_LMP_Basis!$C$23:$AF$35,MATCH(LMP_BY_NODE!KS$1,DA_LMP_Basis!$C$23:$C$35,0),MATCH(LMP_BY_NODE!$A50,DA_LMP_Basis!$C$23:$AF$23,0)))</f>
        <v>118.52691657122914</v>
      </c>
      <c r="KT50" s="30">
        <f>ENERGY_PRICING!KV$20*(1+INDEX(DA_LMP_Basis!$C$23:$AF$35,MATCH(LMP_BY_NODE!KT$1,DA_LMP_Basis!$C$23:$C$35,0),MATCH(LMP_BY_NODE!$A50,DA_LMP_Basis!$C$23:$AF$23,0)))</f>
        <v>92.06196183929795</v>
      </c>
      <c r="KU50" s="30">
        <f>ENERGY_PRICING!KW$20*(1+INDEX(DA_LMP_Basis!$C$23:$AF$35,MATCH(LMP_BY_NODE!KU$1,DA_LMP_Basis!$C$23:$C$35,0),MATCH(LMP_BY_NODE!$A50,DA_LMP_Basis!$C$23:$AF$23,0)))</f>
        <v>65.236853905301004</v>
      </c>
      <c r="KV50" s="30">
        <f>ENERGY_PRICING!KX$20*(1+INDEX(DA_LMP_Basis!$C$23:$AF$35,MATCH(LMP_BY_NODE!KV$1,DA_LMP_Basis!$C$23:$C$35,0),MATCH(LMP_BY_NODE!$A50,DA_LMP_Basis!$C$23:$AF$23,0)))</f>
        <v>67.888248076829058</v>
      </c>
      <c r="KW50" s="30">
        <f>ENERGY_PRICING!KY$20*(1+INDEX(DA_LMP_Basis!$C$23:$AF$35,MATCH(LMP_BY_NODE!KW$1,DA_LMP_Basis!$C$23:$C$35,0),MATCH(LMP_BY_NODE!$A50,DA_LMP_Basis!$C$23:$AF$23,0)))</f>
        <v>88.677359292183041</v>
      </c>
      <c r="KX50" s="30">
        <f>ENERGY_PRICING!KZ$20*(1+INDEX(DA_LMP_Basis!$C$23:$AF$35,MATCH(LMP_BY_NODE!KX$1,DA_LMP_Basis!$C$23:$C$35,0),MATCH(LMP_BY_NODE!$A50,DA_LMP_Basis!$C$23:$AF$23,0)))</f>
        <v>88.911821141801511</v>
      </c>
      <c r="KY50" s="30">
        <f>ENERGY_PRICING!LA$20*(1+INDEX(DA_LMP_Basis!$C$23:$AF$35,MATCH(LMP_BY_NODE!KY$1,DA_LMP_Basis!$C$23:$C$35,0),MATCH(LMP_BY_NODE!$A50,DA_LMP_Basis!$C$23:$AF$23,0)))</f>
        <v>65.584533188320421</v>
      </c>
      <c r="KZ50" s="30">
        <f>ENERGY_PRICING!LB$20*(1+INDEX(DA_LMP_Basis!$C$23:$AF$35,MATCH(LMP_BY_NODE!KZ$1,DA_LMP_Basis!$C$23:$C$35,0),MATCH(LMP_BY_NODE!$A50,DA_LMP_Basis!$C$23:$AF$23,0)))</f>
        <v>65.303008796483468</v>
      </c>
      <c r="LA50" s="30">
        <f>ENERGY_PRICING!LC$20*(1+INDEX(DA_LMP_Basis!$C$23:$AF$35,MATCH(LMP_BY_NODE!LA$1,DA_LMP_Basis!$C$23:$C$35,0),MATCH(LMP_BY_NODE!$A50,DA_LMP_Basis!$C$23:$AF$23,0)))</f>
        <v>78.768109381973701</v>
      </c>
      <c r="LB50" s="30">
        <f>ENERGY_PRICING!LD$20*(1+INDEX(DA_LMP_Basis!$C$23:$AF$35,MATCH(LMP_BY_NODE!LB$1,DA_LMP_Basis!$C$23:$C$35,0),MATCH(LMP_BY_NODE!$A50,DA_LMP_Basis!$C$23:$AF$23,0)))</f>
        <v>121.02168879221455</v>
      </c>
      <c r="LC50" s="30">
        <f>ENERGY_PRICING!LE$20*(1+INDEX(DA_LMP_Basis!$C$23:$AF$35,MATCH(LMP_BY_NODE!LC$1,DA_LMP_Basis!$C$23:$C$35,0),MATCH(LMP_BY_NODE!$A50,DA_LMP_Basis!$C$23:$AF$23,0)))</f>
        <v>214.19335542212332</v>
      </c>
      <c r="LD50" s="30">
        <f>ENERGY_PRICING!LF$20*(1+INDEX(DA_LMP_Basis!$C$23:$AF$35,MATCH(LMP_BY_NODE!LD$1,DA_LMP_Basis!$C$23:$C$35,0),MATCH(LMP_BY_NODE!$A50,DA_LMP_Basis!$C$23:$AF$23,0)))</f>
        <v>186.42389137394838</v>
      </c>
      <c r="LE50" s="30">
        <f>ENERGY_PRICING!LG$20*(1+INDEX(DA_LMP_Basis!$C$23:$AF$35,MATCH(LMP_BY_NODE!LE$1,DA_LMP_Basis!$C$23:$C$35,0),MATCH(LMP_BY_NODE!$A50,DA_LMP_Basis!$C$23:$AF$23,0)))</f>
        <v>120.35989348236208</v>
      </c>
      <c r="LF50" s="30">
        <f>ENERGY_PRICING!LH$20*(1+INDEX(DA_LMP_Basis!$C$23:$AF$35,MATCH(LMP_BY_NODE!LF$1,DA_LMP_Basis!$C$23:$C$35,0),MATCH(LMP_BY_NODE!$A50,DA_LMP_Basis!$C$23:$AF$23,0)))</f>
        <v>94.891927790365429</v>
      </c>
      <c r="LG50" s="30">
        <f>ENERGY_PRICING!LI$20*(1+INDEX(DA_LMP_Basis!$C$23:$AF$35,MATCH(LMP_BY_NODE!LG$1,DA_LMP_Basis!$C$23:$C$35,0),MATCH(LMP_BY_NODE!$A50,DA_LMP_Basis!$C$23:$AF$23,0)))</f>
        <v>67.349735035885814</v>
      </c>
      <c r="LH50" s="30">
        <f>ENERGY_PRICING!LJ$20*(1+INDEX(DA_LMP_Basis!$C$23:$AF$35,MATCH(LMP_BY_NODE!LH$1,DA_LMP_Basis!$C$23:$C$35,0),MATCH(LMP_BY_NODE!$A50,DA_LMP_Basis!$C$23:$AF$23,0)))</f>
        <v>70.154039139716161</v>
      </c>
      <c r="LI50" s="30">
        <f>ENERGY_PRICING!LK$20*(1+INDEX(DA_LMP_Basis!$C$23:$AF$35,MATCH(LMP_BY_NODE!LI$1,DA_LMP_Basis!$C$23:$C$35,0),MATCH(LMP_BY_NODE!$A50,DA_LMP_Basis!$C$23:$AF$23,0)))</f>
        <v>91.628771327558127</v>
      </c>
      <c r="LJ50" s="30">
        <f>ENERGY_PRICING!LL$20*(1+INDEX(DA_LMP_Basis!$C$23:$AF$35,MATCH(LMP_BY_NODE!LJ$1,DA_LMP_Basis!$C$23:$C$35,0),MATCH(LMP_BY_NODE!$A50,DA_LMP_Basis!$C$23:$AF$23,0)))</f>
        <v>91.871036674375006</v>
      </c>
      <c r="LK50" s="30">
        <f>ENERGY_PRICING!LM$20*(1+INDEX(DA_LMP_Basis!$C$23:$AF$35,MATCH(LMP_BY_NODE!LK$1,DA_LMP_Basis!$C$23:$C$35,0),MATCH(LMP_BY_NODE!$A50,DA_LMP_Basis!$C$23:$AF$23,0)))</f>
        <v>67.584879209562843</v>
      </c>
      <c r="LL50" s="30">
        <f>ENERGY_PRICING!LN$20*(1+INDEX(DA_LMP_Basis!$C$23:$AF$35,MATCH(LMP_BY_NODE!LL$1,DA_LMP_Basis!$C$23:$C$35,0),MATCH(LMP_BY_NODE!$A50,DA_LMP_Basis!$C$23:$AF$23,0)))</f>
        <v>67.294768247543615</v>
      </c>
      <c r="LM50" s="30">
        <f>ENERGY_PRICING!LO$20*(1+INDEX(DA_LMP_Basis!$C$23:$AF$35,MATCH(LMP_BY_NODE!LM$1,DA_LMP_Basis!$C$23:$C$35,0),MATCH(LMP_BY_NODE!$A50,DA_LMP_Basis!$C$23:$AF$23,0)))</f>
        <v>79.869163893151281</v>
      </c>
      <c r="LN50" s="30">
        <f>ENERGY_PRICING!LP$20*(1+INDEX(DA_LMP_Basis!$C$23:$AF$35,MATCH(LMP_BY_NODE!LN$1,DA_LMP_Basis!$C$23:$C$35,0),MATCH(LMP_BY_NODE!$A50,DA_LMP_Basis!$C$23:$AF$23,0)))</f>
        <v>122.56476616586976</v>
      </c>
      <c r="LO50" s="30">
        <f>ENERGY_PRICING!LQ$20*(1+INDEX(DA_LMP_Basis!$C$23:$AF$35,MATCH(LMP_BY_NODE!LO$1,DA_LMP_Basis!$C$23:$C$35,0),MATCH(LMP_BY_NODE!$A50,DA_LMP_Basis!$C$23:$AF$23,0)))</f>
        <v>215.97599377952227</v>
      </c>
      <c r="LP50" s="30">
        <f>ENERGY_PRICING!LR$20*(1+INDEX(DA_LMP_Basis!$C$23:$AF$35,MATCH(LMP_BY_NODE!LP$1,DA_LMP_Basis!$C$23:$C$35,0),MATCH(LMP_BY_NODE!$A50,DA_LMP_Basis!$C$23:$AF$23,0)))</f>
        <v>188.00651341775139</v>
      </c>
      <c r="LQ50" s="30">
        <f>ENERGY_PRICING!LS$20*(1+INDEX(DA_LMP_Basis!$C$23:$AF$35,MATCH(LMP_BY_NODE!LQ$1,DA_LMP_Basis!$C$23:$C$35,0),MATCH(LMP_BY_NODE!$A50,DA_LMP_Basis!$C$23:$AF$23,0)))</f>
        <v>122.23904389024375</v>
      </c>
      <c r="LR50" s="30">
        <f>ENERGY_PRICING!LT$20*(1+INDEX(DA_LMP_Basis!$C$23:$AF$35,MATCH(LMP_BY_NODE!LR$1,DA_LMP_Basis!$C$23:$C$35,0),MATCH(LMP_BY_NODE!$A50,DA_LMP_Basis!$C$23:$AF$23,0)))</f>
        <v>97.793181831777559</v>
      </c>
      <c r="LS50" s="30">
        <f>ENERGY_PRICING!LU$20*(1+INDEX(DA_LMP_Basis!$C$23:$AF$35,MATCH(LMP_BY_NODE!LS$1,DA_LMP_Basis!$C$23:$C$35,0),MATCH(LMP_BY_NODE!$A50,DA_LMP_Basis!$C$23:$AF$23,0)))</f>
        <v>69.515840573947244</v>
      </c>
      <c r="LT50" s="30">
        <f>ENERGY_PRICING!LV$20*(1+INDEX(DA_LMP_Basis!$C$23:$AF$35,MATCH(LMP_BY_NODE!LT$1,DA_LMP_Basis!$C$23:$C$35,0),MATCH(LMP_BY_NODE!$A50,DA_LMP_Basis!$C$23:$AF$23,0)))</f>
        <v>72.476906478709111</v>
      </c>
      <c r="LU50" s="30">
        <f>ENERGY_PRICING!LW$20*(1+INDEX(DA_LMP_Basis!$C$23:$AF$35,MATCH(LMP_BY_NODE!LU$1,DA_LMP_Basis!$C$23:$C$35,0),MATCH(LMP_BY_NODE!$A50,DA_LMP_Basis!$C$23:$AF$23,0)))</f>
        <v>94.654530733700255</v>
      </c>
      <c r="LV50" s="30">
        <f>ENERGY_PRICING!LX$20*(1+INDEX(DA_LMP_Basis!$C$23:$AF$35,MATCH(LMP_BY_NODE!LV$1,DA_LMP_Basis!$C$23:$C$35,0),MATCH(LMP_BY_NODE!$A50,DA_LMP_Basis!$C$23:$AF$23,0)))</f>
        <v>94.904796151251404</v>
      </c>
      <c r="LW50" s="30">
        <f>ENERGY_PRICING!LY$20*(1+INDEX(DA_LMP_Basis!$C$23:$AF$35,MATCH(LMP_BY_NODE!LW$1,DA_LMP_Basis!$C$23:$C$35,0),MATCH(LMP_BY_NODE!$A50,DA_LMP_Basis!$C$23:$AF$23,0)))</f>
        <v>69.635614829248723</v>
      </c>
      <c r="LX50" s="30">
        <f>ENERGY_PRICING!LZ$20*(1+INDEX(DA_LMP_Basis!$C$23:$AF$35,MATCH(LMP_BY_NODE!LX$1,DA_LMP_Basis!$C$23:$C$35,0),MATCH(LMP_BY_NODE!$A50,DA_LMP_Basis!$C$23:$AF$23,0)))</f>
        <v>69.336700997557557</v>
      </c>
      <c r="LY50" s="30">
        <f>ENERGY_PRICING!MA$20*(1+INDEX(DA_LMP_Basis!$C$23:$AF$35,MATCH(LMP_BY_NODE!LY$1,DA_LMP_Basis!$C$23:$C$35,0),MATCH(LMP_BY_NODE!$A50,DA_LMP_Basis!$C$23:$AF$23,0)))</f>
        <v>80.997954453039128</v>
      </c>
      <c r="LZ50" s="30">
        <f>ENERGY_PRICING!MB$20*(1+INDEX(DA_LMP_Basis!$C$23:$AF$35,MATCH(LMP_BY_NODE!LZ$1,DA_LMP_Basis!$C$23:$C$35,0),MATCH(LMP_BY_NODE!$A50,DA_LMP_Basis!$C$23:$AF$23,0)))</f>
        <v>124.14671433907662</v>
      </c>
      <c r="MA50" s="30">
        <f>ENERGY_PRICING!MC$20*(1+INDEX(DA_LMP_Basis!$C$23:$AF$35,MATCH(LMP_BY_NODE!MA$1,DA_LMP_Basis!$C$23:$C$35,0),MATCH(LMP_BY_NODE!$A50,DA_LMP_Basis!$C$23:$AF$23,0)))</f>
        <v>218.34611125687243</v>
      </c>
      <c r="MB50" s="30">
        <f>ENERGY_PRICING!MD$20*(1+INDEX(DA_LMP_Basis!$C$23:$AF$35,MATCH(LMP_BY_NODE!MB$1,DA_LMP_Basis!$C$23:$C$35,0),MATCH(LMP_BY_NODE!$A50,DA_LMP_Basis!$C$23:$AF$23,0)))</f>
        <v>190.11069801048635</v>
      </c>
      <c r="MC50" s="30">
        <f>ENERGY_PRICING!ME$20*(1+INDEX(DA_LMP_Basis!$C$23:$AF$35,MATCH(LMP_BY_NODE!MC$1,DA_LMP_Basis!$C$23:$C$35,0),MATCH(LMP_BY_NODE!$A50,DA_LMP_Basis!$C$23:$AF$23,0)))</f>
        <v>124.73747954086473</v>
      </c>
      <c r="MD50" s="30">
        <f>ENERGY_PRICING!MF$20*(1+INDEX(DA_LMP_Basis!$C$23:$AF$35,MATCH(LMP_BY_NODE!MD$1,DA_LMP_Basis!$C$23:$C$35,0),MATCH(LMP_BY_NODE!$A50,DA_LMP_Basis!$C$23:$AF$23,0)))</f>
        <v>101.65056147428504</v>
      </c>
      <c r="ME50" s="30">
        <f>ENERGY_PRICING!MG$20*(1+INDEX(DA_LMP_Basis!$C$23:$AF$35,MATCH(LMP_BY_NODE!ME$1,DA_LMP_Basis!$C$23:$C$35,0),MATCH(LMP_BY_NODE!$A50,DA_LMP_Basis!$C$23:$AF$23,0)))</f>
        <v>72.395799132134712</v>
      </c>
      <c r="MF50" s="30">
        <f>ENERGY_PRICING!MH$20*(1+INDEX(DA_LMP_Basis!$C$23:$AF$35,MATCH(LMP_BY_NODE!MF$1,DA_LMP_Basis!$C$23:$C$35,0),MATCH(LMP_BY_NODE!$A50,DA_LMP_Basis!$C$23:$AF$23,0)))</f>
        <v>75.565288625801529</v>
      </c>
      <c r="MG50" s="30">
        <f>ENERGY_PRICING!MI$20*(1+INDEX(DA_LMP_Basis!$C$23:$AF$35,MATCH(LMP_BY_NODE!MG$1,DA_LMP_Basis!$C$23:$C$35,0),MATCH(LMP_BY_NODE!$A50,DA_LMP_Basis!$C$23:$AF$23,0)))</f>
        <v>98.677447227664814</v>
      </c>
      <c r="MH50" s="30">
        <f>ENERGY_PRICING!MJ$20*(1+INDEX(DA_LMP_Basis!$C$23:$AF$35,MATCH(LMP_BY_NODE!MH$1,DA_LMP_Basis!$C$23:$C$35,0),MATCH(LMP_BY_NODE!$A50,DA_LMP_Basis!$C$23:$AF$23,0)))</f>
        <v>98.938349187052154</v>
      </c>
      <c r="MI50" s="30">
        <f>ENERGY_PRICING!MK$20*(1+INDEX(DA_LMP_Basis!$C$23:$AF$35,MATCH(LMP_BY_NODE!MI$1,DA_LMP_Basis!$C$23:$C$35,0),MATCH(LMP_BY_NODE!$A50,DA_LMP_Basis!$C$23:$AF$23,0)))</f>
        <v>72.362182623253759</v>
      </c>
      <c r="MJ50" s="30">
        <f>ENERGY_PRICING!ML$20*(1+INDEX(DA_LMP_Basis!$C$23:$AF$35,MATCH(LMP_BY_NODE!MJ$1,DA_LMP_Basis!$C$23:$C$35,0),MATCH(LMP_BY_NODE!$A50,DA_LMP_Basis!$C$23:$AF$23,0)))</f>
        <v>72.051564883603007</v>
      </c>
      <c r="MK50" s="30">
        <f>ENERGY_PRICING!MM$20*(1+INDEX(DA_LMP_Basis!$C$23:$AF$35,MATCH(LMP_BY_NODE!MK$1,DA_LMP_Basis!$C$23:$C$35,0),MATCH(LMP_BY_NODE!$A50,DA_LMP_Basis!$C$23:$AF$23,0)))</f>
        <v>82.498744685199128</v>
      </c>
      <c r="ML50" s="30">
        <f>ENERGY_PRICING!MN$20*(1+INDEX(DA_LMP_Basis!$C$23:$AF$35,MATCH(LMP_BY_NODE!ML$1,DA_LMP_Basis!$C$23:$C$35,0),MATCH(LMP_BY_NODE!$A50,DA_LMP_Basis!$C$23:$AF$23,0)))</f>
        <v>126.25000298313481</v>
      </c>
      <c r="MM50" s="30">
        <f>ENERGY_PRICING!MO$20*(1+INDEX(DA_LMP_Basis!$C$23:$AF$35,MATCH(LMP_BY_NODE!MM$1,DA_LMP_Basis!$C$23:$C$35,0),MATCH(LMP_BY_NODE!$A50,DA_LMP_Basis!$C$23:$AF$23,0)))</f>
        <v>219.99371081872866</v>
      </c>
      <c r="MN50" s="30">
        <f>ENERGY_PRICING!MP$20*(1+INDEX(DA_LMP_Basis!$C$23:$AF$35,MATCH(LMP_BY_NODE!MN$1,DA_LMP_Basis!$C$23:$C$35,0),MATCH(LMP_BY_NODE!$A50,DA_LMP_Basis!$C$23:$AF$23,0)))</f>
        <v>191.57343293657561</v>
      </c>
      <c r="MO50" s="30">
        <f>ENERGY_PRICING!MQ$20*(1+INDEX(DA_LMP_Basis!$C$23:$AF$35,MATCH(LMP_BY_NODE!MO$1,DA_LMP_Basis!$C$23:$C$35,0),MATCH(LMP_BY_NODE!$A50,DA_LMP_Basis!$C$23:$AF$23,0)))</f>
        <v>126.4742801520696</v>
      </c>
      <c r="MP50" s="30">
        <f>ENERGY_PRICING!MR$20*(1+INDEX(DA_LMP_Basis!$C$23:$AF$35,MATCH(LMP_BY_NODE!MP$1,DA_LMP_Basis!$C$23:$C$35,0),MATCH(LMP_BY_NODE!$A50,DA_LMP_Basis!$C$23:$AF$23,0)))</f>
        <v>104.33203910973705</v>
      </c>
      <c r="MQ50" s="30">
        <f>ENERGY_PRICING!MS$20*(1+INDEX(DA_LMP_Basis!$C$23:$AF$35,MATCH(LMP_BY_NODE!MQ$1,DA_LMP_Basis!$C$23:$C$35,0),MATCH(LMP_BY_NODE!$A50,DA_LMP_Basis!$C$23:$AF$23,0)))</f>
        <v>74.39781738818283</v>
      </c>
      <c r="MR50" s="30">
        <f>ENERGY_PRICING!MT$20*(1+INDEX(DA_LMP_Basis!$C$23:$AF$35,MATCH(LMP_BY_NODE!MR$1,DA_LMP_Basis!$C$23:$C$35,0),MATCH(LMP_BY_NODE!$A50,DA_LMP_Basis!$C$23:$AF$23,0)))</f>
        <v>77.712193629887196</v>
      </c>
      <c r="MS50" s="30">
        <f>ENERGY_PRICING!MU$20*(1+INDEX(DA_LMP_Basis!$C$23:$AF$35,MATCH(LMP_BY_NODE!MS$1,DA_LMP_Basis!$C$23:$C$35,0),MATCH(LMP_BY_NODE!$A50,DA_LMP_Basis!$C$23:$AF$23,0)))</f>
        <v>101.47399867128797</v>
      </c>
      <c r="MT50" s="30">
        <f>ENERGY_PRICING!MV$20*(1+INDEX(DA_LMP_Basis!$C$23:$AF$35,MATCH(LMP_BY_NODE!MT$1,DA_LMP_Basis!$C$23:$C$35,0),MATCH(LMP_BY_NODE!$A50,DA_LMP_Basis!$C$23:$AF$23,0)))</f>
        <v>101.74229467836977</v>
      </c>
      <c r="MU50" s="30">
        <f>ENERGY_PRICING!MW$20*(1+INDEX(DA_LMP_Basis!$C$23:$AF$35,MATCH(LMP_BY_NODE!MU$1,DA_LMP_Basis!$C$23:$C$35,0),MATCH(LMP_BY_NODE!$A50,DA_LMP_Basis!$C$23:$AF$23,0)))</f>
        <v>74.257570487232726</v>
      </c>
      <c r="MV50" s="30">
        <f>ENERGY_PRICING!MX$20*(1+INDEX(DA_LMP_Basis!$C$23:$AF$35,MATCH(LMP_BY_NODE!MV$1,DA_LMP_Basis!$C$23:$C$35,0),MATCH(LMP_BY_NODE!$A50,DA_LMP_Basis!$C$23:$AF$23,0)))</f>
        <v>73.938816714743723</v>
      </c>
      <c r="MW50" s="30">
        <f>ENERGY_PRICING!MY$20*(1+INDEX(DA_LMP_Basis!$C$23:$AF$35,MATCH(LMP_BY_NODE!MW$1,DA_LMP_Basis!$C$23:$C$35,0),MATCH(LMP_BY_NODE!$A50,DA_LMP_Basis!$C$23:$AF$23,0)))</f>
        <v>83.542026865333682</v>
      </c>
      <c r="MX50" s="30">
        <f>ENERGY_PRICING!MZ$20*(1+INDEX(DA_LMP_Basis!$C$23:$AF$35,MATCH(LMP_BY_NODE!MX$1,DA_LMP_Basis!$C$23:$C$35,0),MATCH(LMP_BY_NODE!$A50,DA_LMP_Basis!$C$23:$AF$23,0)))</f>
        <v>127.71211508581497</v>
      </c>
    </row>
    <row r="51" spans="1:362" x14ac:dyDescent="0.25">
      <c r="A51" s="1">
        <v>4479</v>
      </c>
      <c r="B51" s="1" t="s">
        <v>63</v>
      </c>
      <c r="C51" s="30">
        <f>ENERGY_PRICING!E$19*(1+INDEX(DA_LMP_Basis!$C$23:$AF$35,MATCH(LMP_BY_NODE!C$1,DA_LMP_Basis!$C$23:$C$35,0),MATCH(LMP_BY_NODE!$A51,DA_LMP_Basis!$C$23:$AF$23,0)))</f>
        <v>56.020196320408893</v>
      </c>
      <c r="D51" s="30">
        <f>ENERGY_PRICING!F$19*(1+INDEX(DA_LMP_Basis!$C$23:$AF$35,MATCH(LMP_BY_NODE!D$1,DA_LMP_Basis!$C$23:$C$35,0),MATCH(LMP_BY_NODE!$A51,DA_LMP_Basis!$C$23:$AF$23,0)))</f>
        <v>51.756534130157931</v>
      </c>
      <c r="E51" s="30">
        <f>ENERGY_PRICING!G$19*(1+INDEX(DA_LMP_Basis!$C$23:$AF$35,MATCH(LMP_BY_NODE!E$1,DA_LMP_Basis!$C$23:$C$35,0),MATCH(LMP_BY_NODE!$A51,DA_LMP_Basis!$C$23:$AF$23,0)))</f>
        <v>39.66144424322124</v>
      </c>
      <c r="F51" s="30">
        <f>ENERGY_PRICING!H$19*(1+INDEX(DA_LMP_Basis!$C$23:$AF$35,MATCH(LMP_BY_NODE!F$1,DA_LMP_Basis!$C$23:$C$35,0),MATCH(LMP_BY_NODE!$A51,DA_LMP_Basis!$C$23:$AF$23,0)))</f>
        <v>45.945039518045647</v>
      </c>
      <c r="G51" s="30">
        <f>ENERGY_PRICING!I$19*(1+INDEX(DA_LMP_Basis!$C$23:$AF$35,MATCH(LMP_BY_NODE!G$1,DA_LMP_Basis!$C$23:$C$35,0),MATCH(LMP_BY_NODE!$A51,DA_LMP_Basis!$C$23:$AF$23,0)))</f>
        <v>26.597162646671993</v>
      </c>
      <c r="H51" s="30">
        <f>ENERGY_PRICING!J$19*(1+INDEX(DA_LMP_Basis!$C$23:$AF$35,MATCH(LMP_BY_NODE!H$1,DA_LMP_Basis!$C$23:$C$35,0),MATCH(LMP_BY_NODE!$A51,DA_LMP_Basis!$C$23:$AF$23,0)))</f>
        <v>29.831283470611748</v>
      </c>
      <c r="I51" s="30">
        <f>ENERGY_PRICING!K$19*(1+INDEX(DA_LMP_Basis!$C$23:$AF$35,MATCH(LMP_BY_NODE!I$1,DA_LMP_Basis!$C$23:$C$35,0),MATCH(LMP_BY_NODE!$A51,DA_LMP_Basis!$C$23:$AF$23,0)))</f>
        <v>43.988187700617509</v>
      </c>
      <c r="J51" s="30">
        <f>ENERGY_PRICING!L$19*(1+INDEX(DA_LMP_Basis!$C$23:$AF$35,MATCH(LMP_BY_NODE!J$1,DA_LMP_Basis!$C$23:$C$35,0),MATCH(LMP_BY_NODE!$A51,DA_LMP_Basis!$C$23:$AF$23,0)))</f>
        <v>52.074407869229795</v>
      </c>
      <c r="K51" s="30">
        <f>ENERGY_PRICING!M$19*(1+INDEX(DA_LMP_Basis!$C$23:$AF$35,MATCH(LMP_BY_NODE!K$1,DA_LMP_Basis!$C$23:$C$35,0),MATCH(LMP_BY_NODE!$A51,DA_LMP_Basis!$C$23:$AF$23,0)))</f>
        <v>46.889041502003167</v>
      </c>
      <c r="L51" s="30">
        <f>ENERGY_PRICING!N$19*(1+INDEX(DA_LMP_Basis!$C$23:$AF$35,MATCH(LMP_BY_NODE!L$1,DA_LMP_Basis!$C$23:$C$35,0),MATCH(LMP_BY_NODE!$A51,DA_LMP_Basis!$C$23:$AF$23,0)))</f>
        <v>58.552890439939965</v>
      </c>
      <c r="M51" s="30">
        <f>ENERGY_PRICING!O$19*(1+INDEX(DA_LMP_Basis!$C$23:$AF$35,MATCH(LMP_BY_NODE!M$1,DA_LMP_Basis!$C$23:$C$35,0),MATCH(LMP_BY_NODE!$A51,DA_LMP_Basis!$C$23:$AF$23,0)))</f>
        <v>91.773080690390429</v>
      </c>
      <c r="N51" s="30">
        <f>ENERGY_PRICING!P$19*(1+INDEX(DA_LMP_Basis!$C$23:$AF$35,MATCH(LMP_BY_NODE!N$1,DA_LMP_Basis!$C$23:$C$35,0),MATCH(LMP_BY_NODE!$A51,DA_LMP_Basis!$C$23:$AF$23,0)))</f>
        <v>154.84277623604945</v>
      </c>
      <c r="O51" s="30">
        <f>ENERGY_PRICING!Q$19*(1+INDEX(DA_LMP_Basis!$C$23:$AF$35,MATCH(LMP_BY_NODE!O$1,DA_LMP_Basis!$C$23:$C$35,0),MATCH(LMP_BY_NODE!$A51,DA_LMP_Basis!$C$23:$AF$23,0)))</f>
        <v>159.53035425883138</v>
      </c>
      <c r="P51" s="30">
        <f>ENERGY_PRICING!R$19*(1+INDEX(DA_LMP_Basis!$C$23:$AF$35,MATCH(LMP_BY_NODE!P$1,DA_LMP_Basis!$C$23:$C$35,0),MATCH(LMP_BY_NODE!$A51,DA_LMP_Basis!$C$23:$AF$23,0)))</f>
        <v>124.77467244493234</v>
      </c>
      <c r="Q51" s="30">
        <f>ENERGY_PRICING!S$19*(1+INDEX(DA_LMP_Basis!$C$23:$AF$35,MATCH(LMP_BY_NODE!Q$1,DA_LMP_Basis!$C$23:$C$35,0),MATCH(LMP_BY_NODE!$A51,DA_LMP_Basis!$C$23:$AF$23,0)))</f>
        <v>96.783901675282024</v>
      </c>
      <c r="R51" s="30">
        <f>ENERGY_PRICING!T$19*(1+INDEX(DA_LMP_Basis!$C$23:$AF$35,MATCH(LMP_BY_NODE!R$1,DA_LMP_Basis!$C$23:$C$35,0),MATCH(LMP_BY_NODE!$A51,DA_LMP_Basis!$C$23:$AF$23,0)))</f>
        <v>54.185182475086442</v>
      </c>
      <c r="S51" s="30">
        <f>ENERGY_PRICING!U$19*(1+INDEX(DA_LMP_Basis!$C$23:$AF$35,MATCH(LMP_BY_NODE!S$1,DA_LMP_Basis!$C$23:$C$35,0),MATCH(LMP_BY_NODE!$A51,DA_LMP_Basis!$C$23:$AF$23,0)))</f>
        <v>48.453742832867739</v>
      </c>
      <c r="T51" s="30">
        <f>ENERGY_PRICING!V$19*(1+INDEX(DA_LMP_Basis!$C$23:$AF$35,MATCH(LMP_BY_NODE!T$1,DA_LMP_Basis!$C$23:$C$35,0),MATCH(LMP_BY_NODE!$A51,DA_LMP_Basis!$C$23:$AF$23,0)))</f>
        <v>54.306950613445885</v>
      </c>
      <c r="U51" s="30">
        <f>ENERGY_PRICING!W$19*(1+INDEX(DA_LMP_Basis!$C$23:$AF$35,MATCH(LMP_BY_NODE!U$1,DA_LMP_Basis!$C$23:$C$35,0),MATCH(LMP_BY_NODE!$A51,DA_LMP_Basis!$C$23:$AF$23,0)))</f>
        <v>135.42914606211059</v>
      </c>
      <c r="V51" s="30">
        <f>ENERGY_PRICING!X$19*(1+INDEX(DA_LMP_Basis!$C$23:$AF$35,MATCH(LMP_BY_NODE!V$1,DA_LMP_Basis!$C$23:$C$35,0),MATCH(LMP_BY_NODE!$A51,DA_LMP_Basis!$C$23:$AF$23,0)))</f>
        <v>93.258616056968435</v>
      </c>
      <c r="W51" s="30">
        <f>ENERGY_PRICING!Y$19*(1+INDEX(DA_LMP_Basis!$C$23:$AF$35,MATCH(LMP_BY_NODE!W$1,DA_LMP_Basis!$C$23:$C$35,0),MATCH(LMP_BY_NODE!$A51,DA_LMP_Basis!$C$23:$AF$23,0)))</f>
        <v>98.69721158056673</v>
      </c>
      <c r="X51" s="30">
        <f>ENERGY_PRICING!Z$19*(1+INDEX(DA_LMP_Basis!$C$23:$AF$35,MATCH(LMP_BY_NODE!X$1,DA_LMP_Basis!$C$23:$C$35,0),MATCH(LMP_BY_NODE!$A51,DA_LMP_Basis!$C$23:$AF$23,0)))</f>
        <v>90.389340403010536</v>
      </c>
      <c r="Y51" s="30">
        <f>ENERGY_PRICING!AA$19*(1+INDEX(DA_LMP_Basis!$C$23:$AF$35,MATCH(LMP_BY_NODE!Y$1,DA_LMP_Basis!$C$23:$C$35,0),MATCH(LMP_BY_NODE!$A51,DA_LMP_Basis!$C$23:$AF$23,0)))</f>
        <v>152.17581144823006</v>
      </c>
      <c r="Z51" s="30">
        <f>ENERGY_PRICING!AB$19*(1+INDEX(DA_LMP_Basis!$C$23:$AF$35,MATCH(LMP_BY_NODE!Z$1,DA_LMP_Basis!$C$23:$C$35,0),MATCH(LMP_BY_NODE!$A51,DA_LMP_Basis!$C$23:$AF$23,0)))</f>
        <v>251.74318772242705</v>
      </c>
      <c r="AA51" s="30">
        <f>ENERGY_PRICING!AC$19*(1+INDEX(DA_LMP_Basis!$C$23:$AF$35,MATCH(LMP_BY_NODE!AA$1,DA_LMP_Basis!$C$23:$C$35,0),MATCH(LMP_BY_NODE!$A51,DA_LMP_Basis!$C$23:$AF$23,0)))</f>
        <v>316.72445515375131</v>
      </c>
      <c r="AB51" s="30">
        <f>ENERGY_PRICING!AD$19*(1+INDEX(DA_LMP_Basis!$C$23:$AF$35,MATCH(LMP_BY_NODE!AB$1,DA_LMP_Basis!$C$23:$C$35,0),MATCH(LMP_BY_NODE!$A51,DA_LMP_Basis!$C$23:$AF$23,0)))</f>
        <v>316.88607645264653</v>
      </c>
      <c r="AC51" s="30">
        <f>ENERGY_PRICING!AE$19*(1+INDEX(DA_LMP_Basis!$C$23:$AF$35,MATCH(LMP_BY_NODE!AC$1,DA_LMP_Basis!$C$23:$C$35,0),MATCH(LMP_BY_NODE!$A51,DA_LMP_Basis!$C$23:$AF$23,0)))</f>
        <v>159.79945105857615</v>
      </c>
      <c r="AD51" s="30">
        <f>ENERGY_PRICING!AF$19*(1+INDEX(DA_LMP_Basis!$C$23:$AF$35,MATCH(LMP_BY_NODE!AD$1,DA_LMP_Basis!$C$23:$C$35,0),MATCH(LMP_BY_NODE!$A51,DA_LMP_Basis!$C$23:$AF$23,0)))</f>
        <v>84.201359787034292</v>
      </c>
      <c r="AE51" s="30">
        <f>ENERGY_PRICING!AG$19*(1+INDEX(DA_LMP_Basis!$C$23:$AF$35,MATCH(LMP_BY_NODE!AE$1,DA_LMP_Basis!$C$23:$C$35,0),MATCH(LMP_BY_NODE!$A51,DA_LMP_Basis!$C$23:$AF$23,0)))</f>
        <v>62.074600595402778</v>
      </c>
      <c r="AF51" s="30">
        <f>ENERGY_PRICING!AH$19*(1+INDEX(DA_LMP_Basis!$C$23:$AF$35,MATCH(LMP_BY_NODE!AF$1,DA_LMP_Basis!$C$23:$C$35,0),MATCH(LMP_BY_NODE!$A51,DA_LMP_Basis!$C$23:$AF$23,0)))</f>
        <v>66.225699567203307</v>
      </c>
      <c r="AG51" s="30">
        <f>ENERGY_PRICING!AI$19*(1+INDEX(DA_LMP_Basis!$C$23:$AF$35,MATCH(LMP_BY_NODE!AG$1,DA_LMP_Basis!$C$23:$C$35,0),MATCH(LMP_BY_NODE!$A51,DA_LMP_Basis!$C$23:$AF$23,0)))</f>
        <v>80.270765732038711</v>
      </c>
      <c r="AH51" s="30">
        <f>ENERGY_PRICING!AJ$19*(1+INDEX(DA_LMP_Basis!$C$23:$AF$35,MATCH(LMP_BY_NODE!AH$1,DA_LMP_Basis!$C$23:$C$35,0),MATCH(LMP_BY_NODE!$A51,DA_LMP_Basis!$C$23:$AF$23,0)))</f>
        <v>80.387506434948207</v>
      </c>
      <c r="AI51" s="30">
        <f>ENERGY_PRICING!AK$19*(1+INDEX(DA_LMP_Basis!$C$23:$AF$35,MATCH(LMP_BY_NODE!AI$1,DA_LMP_Basis!$C$23:$C$35,0),MATCH(LMP_BY_NODE!$A51,DA_LMP_Basis!$C$23:$AF$23,0)))</f>
        <v>59.608941058397647</v>
      </c>
      <c r="AJ51" s="30">
        <f>ENERGY_PRICING!AL$19*(1+INDEX(DA_LMP_Basis!$C$23:$AF$35,MATCH(LMP_BY_NODE!AJ$1,DA_LMP_Basis!$C$23:$C$35,0),MATCH(LMP_BY_NODE!$A51,DA_LMP_Basis!$C$23:$AF$23,0)))</f>
        <v>58.532038270979868</v>
      </c>
      <c r="AK51" s="30">
        <f>ENERGY_PRICING!AM$19*(1+INDEX(DA_LMP_Basis!$C$23:$AF$35,MATCH(LMP_BY_NODE!AK$1,DA_LMP_Basis!$C$23:$C$35,0),MATCH(LMP_BY_NODE!$A51,DA_LMP_Basis!$C$23:$AF$23,0)))</f>
        <v>108.7886999571915</v>
      </c>
      <c r="AL51" s="30">
        <f>ENERGY_PRICING!AN$19*(1+INDEX(DA_LMP_Basis!$C$23:$AF$35,MATCH(LMP_BY_NODE!AL$1,DA_LMP_Basis!$C$23:$C$35,0),MATCH(LMP_BY_NODE!$A51,DA_LMP_Basis!$C$23:$AF$23,0)))</f>
        <v>175.31596709743911</v>
      </c>
      <c r="AM51" s="30">
        <f>ENERGY_PRICING!AO$19*(1+INDEX(DA_LMP_Basis!$C$23:$AF$35,MATCH(LMP_BY_NODE!AM$1,DA_LMP_Basis!$C$23:$C$35,0),MATCH(LMP_BY_NODE!$A51,DA_LMP_Basis!$C$23:$AF$23,0)))</f>
        <v>224.47986058934995</v>
      </c>
      <c r="AN51" s="30">
        <f>ENERGY_PRICING!AP$19*(1+INDEX(DA_LMP_Basis!$C$23:$AF$35,MATCH(LMP_BY_NODE!AN$1,DA_LMP_Basis!$C$23:$C$35,0),MATCH(LMP_BY_NODE!$A51,DA_LMP_Basis!$C$23:$AF$23,0)))</f>
        <v>199.86840469495411</v>
      </c>
      <c r="AO51" s="30">
        <f>ENERGY_PRICING!AQ$19*(1+INDEX(DA_LMP_Basis!$C$23:$AF$35,MATCH(LMP_BY_NODE!AO$1,DA_LMP_Basis!$C$23:$C$35,0),MATCH(LMP_BY_NODE!$A51,DA_LMP_Basis!$C$23:$AF$23,0)))</f>
        <v>109.75494004413426</v>
      </c>
      <c r="AP51" s="30">
        <f>ENERGY_PRICING!AR$19*(1+INDEX(DA_LMP_Basis!$C$23:$AF$35,MATCH(LMP_BY_NODE!AP$1,DA_LMP_Basis!$C$23:$C$35,0),MATCH(LMP_BY_NODE!$A51,DA_LMP_Basis!$C$23:$AF$23,0)))</f>
        <v>71.913974897810576</v>
      </c>
      <c r="AQ51" s="30">
        <f>ENERGY_PRICING!AS$19*(1+INDEX(DA_LMP_Basis!$C$23:$AF$35,MATCH(LMP_BY_NODE!AQ$1,DA_LMP_Basis!$C$23:$C$35,0),MATCH(LMP_BY_NODE!$A51,DA_LMP_Basis!$C$23:$AF$23,0)))</f>
        <v>53.144424425338975</v>
      </c>
      <c r="AR51" s="30">
        <f>ENERGY_PRICING!AT$19*(1+INDEX(DA_LMP_Basis!$C$23:$AF$35,MATCH(LMP_BY_NODE!AR$1,DA_LMP_Basis!$C$23:$C$35,0),MATCH(LMP_BY_NODE!$A51,DA_LMP_Basis!$C$23:$AF$23,0)))</f>
        <v>56.058787730008653</v>
      </c>
      <c r="AS51" s="30">
        <f>ENERGY_PRICING!AU$19*(1+INDEX(DA_LMP_Basis!$C$23:$AF$35,MATCH(LMP_BY_NODE!AS$1,DA_LMP_Basis!$C$23:$C$35,0),MATCH(LMP_BY_NODE!$A51,DA_LMP_Basis!$C$23:$AF$23,0)))</f>
        <v>72.596030236621203</v>
      </c>
      <c r="AT51" s="30">
        <f>ENERGY_PRICING!AV$19*(1+INDEX(DA_LMP_Basis!$C$23:$AF$35,MATCH(LMP_BY_NODE!AT$1,DA_LMP_Basis!$C$23:$C$35,0),MATCH(LMP_BY_NODE!$A51,DA_LMP_Basis!$C$23:$AF$23,0)))</f>
        <v>72.701609291722704</v>
      </c>
      <c r="AU51" s="30">
        <f>ENERGY_PRICING!AW$19*(1+INDEX(DA_LMP_Basis!$C$23:$AF$35,MATCH(LMP_BY_NODE!AU$1,DA_LMP_Basis!$C$23:$C$35,0),MATCH(LMP_BY_NODE!$A51,DA_LMP_Basis!$C$23:$AF$23,0)))</f>
        <v>49.38313945423738</v>
      </c>
      <c r="AV51" s="30">
        <f>ENERGY_PRICING!AX$19*(1+INDEX(DA_LMP_Basis!$C$23:$AF$35,MATCH(LMP_BY_NODE!AV$1,DA_LMP_Basis!$C$23:$C$35,0),MATCH(LMP_BY_NODE!$A51,DA_LMP_Basis!$C$23:$AF$23,0)))</f>
        <v>49.544753449179971</v>
      </c>
      <c r="AW51" s="30">
        <f>ENERGY_PRICING!AY$19*(1+INDEX(DA_LMP_Basis!$C$23:$AF$35,MATCH(LMP_BY_NODE!AW$1,DA_LMP_Basis!$C$23:$C$35,0),MATCH(LMP_BY_NODE!$A51,DA_LMP_Basis!$C$23:$AF$23,0)))</f>
        <v>81.298979089856743</v>
      </c>
      <c r="AX51" s="30">
        <f>ENERGY_PRICING!AZ$19*(1+INDEX(DA_LMP_Basis!$C$23:$AF$35,MATCH(LMP_BY_NODE!AX$1,DA_LMP_Basis!$C$23:$C$35,0),MATCH(LMP_BY_NODE!$A51,DA_LMP_Basis!$C$23:$AF$23,0)))</f>
        <v>120.9554593920578</v>
      </c>
      <c r="AY51" s="30">
        <f>ENERGY_PRICING!BA$19*(1+INDEX(DA_LMP_Basis!$C$23:$AF$35,MATCH(LMP_BY_NODE!AY$1,DA_LMP_Basis!$C$23:$C$35,0),MATCH(LMP_BY_NODE!$A51,DA_LMP_Basis!$C$23:$AF$23,0)))</f>
        <v>220.52800124532158</v>
      </c>
      <c r="AZ51" s="30">
        <f>ENERGY_PRICING!BB$19*(1+INDEX(DA_LMP_Basis!$C$23:$AF$35,MATCH(LMP_BY_NODE!AZ$1,DA_LMP_Basis!$C$23:$C$35,0),MATCH(LMP_BY_NODE!$A51,DA_LMP_Basis!$C$23:$AF$23,0)))</f>
        <v>196.34981812511163</v>
      </c>
      <c r="BA51" s="30">
        <f>ENERGY_PRICING!BC$19*(1+INDEX(DA_LMP_Basis!$C$23:$AF$35,MATCH(LMP_BY_NODE!BA$1,DA_LMP_Basis!$C$23:$C$35,0),MATCH(LMP_BY_NODE!$A51,DA_LMP_Basis!$C$23:$AF$23,0)))</f>
        <v>105.54420402966126</v>
      </c>
      <c r="BB51" s="30">
        <f>ENERGY_PRICING!BD$19*(1+INDEX(DA_LMP_Basis!$C$23:$AF$35,MATCH(LMP_BY_NODE!BB$1,DA_LMP_Basis!$C$23:$C$35,0),MATCH(LMP_BY_NODE!$A51,DA_LMP_Basis!$C$23:$AF$23,0)))</f>
        <v>65.311549027130965</v>
      </c>
      <c r="BC51" s="30">
        <f>ENERGY_PRICING!BE$19*(1+INDEX(DA_LMP_Basis!$C$23:$AF$35,MATCH(LMP_BY_NODE!BC$1,DA_LMP_Basis!$C$23:$C$35,0),MATCH(LMP_BY_NODE!$A51,DA_LMP_Basis!$C$23:$AF$23,0)))</f>
        <v>48.265231984553466</v>
      </c>
      <c r="BD51" s="30">
        <f>ENERGY_PRICING!BF$19*(1+INDEX(DA_LMP_Basis!$C$23:$AF$35,MATCH(LMP_BY_NODE!BD$1,DA_LMP_Basis!$C$23:$C$35,0),MATCH(LMP_BY_NODE!$A51,DA_LMP_Basis!$C$23:$AF$23,0)))</f>
        <v>50.912027438792784</v>
      </c>
      <c r="BE51" s="30">
        <f>ENERGY_PRICING!BG$19*(1+INDEX(DA_LMP_Basis!$C$23:$AF$35,MATCH(LMP_BY_NODE!BE$1,DA_LMP_Basis!$C$23:$C$35,0),MATCH(LMP_BY_NODE!$A51,DA_LMP_Basis!$C$23:$AF$23,0)))</f>
        <v>65.930984828910056</v>
      </c>
      <c r="BF51" s="30">
        <f>ENERGY_PRICING!BH$19*(1+INDEX(DA_LMP_Basis!$C$23:$AF$35,MATCH(LMP_BY_NODE!BF$1,DA_LMP_Basis!$C$23:$C$35,0),MATCH(LMP_BY_NODE!$A51,DA_LMP_Basis!$C$23:$AF$23,0)))</f>
        <v>66.026870665331955</v>
      </c>
      <c r="BG51" s="30">
        <f>ENERGY_PRICING!BI$19*(1+INDEX(DA_LMP_Basis!$C$23:$AF$35,MATCH(LMP_BY_NODE!BG$1,DA_LMP_Basis!$C$23:$C$35,0),MATCH(LMP_BY_NODE!$A51,DA_LMP_Basis!$C$23:$AF$23,0)))</f>
        <v>44.849270787245331</v>
      </c>
      <c r="BH51" s="30">
        <f>ENERGY_PRICING!BJ$19*(1+INDEX(DA_LMP_Basis!$C$23:$AF$35,MATCH(LMP_BY_NODE!BH$1,DA_LMP_Basis!$C$23:$C$35,0),MATCH(LMP_BY_NODE!$A51,DA_LMP_Basis!$C$23:$AF$23,0)))</f>
        <v>44.996046992693053</v>
      </c>
      <c r="BI51" s="30">
        <f>ENERGY_PRICING!BK$19*(1+INDEX(DA_LMP_Basis!$C$23:$AF$35,MATCH(LMP_BY_NODE!BI$1,DA_LMP_Basis!$C$23:$C$35,0),MATCH(LMP_BY_NODE!$A51,DA_LMP_Basis!$C$23:$AF$23,0)))</f>
        <v>78.786093689779548</v>
      </c>
      <c r="BJ51" s="30">
        <f>ENERGY_PRICING!BL$19*(1+INDEX(DA_LMP_Basis!$C$23:$AF$35,MATCH(LMP_BY_NODE!BJ$1,DA_LMP_Basis!$C$23:$C$35,0),MATCH(LMP_BY_NODE!$A51,DA_LMP_Basis!$C$23:$AF$23,0)))</f>
        <v>117.4442749124777</v>
      </c>
      <c r="BK51" s="30">
        <f>ENERGY_PRICING!BM$19*(1+INDEX(DA_LMP_Basis!$C$23:$AF$35,MATCH(LMP_BY_NODE!BK$1,DA_LMP_Basis!$C$23:$C$35,0),MATCH(LMP_BY_NODE!$A51,DA_LMP_Basis!$C$23:$AF$23,0)))</f>
        <v>219.32495800335363</v>
      </c>
      <c r="BL51" s="30">
        <f>ENERGY_PRICING!BN$19*(1+INDEX(DA_LMP_Basis!$C$23:$AF$35,MATCH(LMP_BY_NODE!BL$1,DA_LMP_Basis!$C$23:$C$35,0),MATCH(LMP_BY_NODE!$A51,DA_LMP_Basis!$C$23:$AF$23,0)))</f>
        <v>195.27867377871056</v>
      </c>
      <c r="BM51" s="30">
        <f>ENERGY_PRICING!BO$19*(1+INDEX(DA_LMP_Basis!$C$23:$AF$35,MATCH(LMP_BY_NODE!BM$1,DA_LMP_Basis!$C$23:$C$35,0),MATCH(LMP_BY_NODE!$A51,DA_LMP_Basis!$C$23:$AF$23,0)))</f>
        <v>104.26235235809871</v>
      </c>
      <c r="BN51" s="30">
        <f>ENERGY_PRICING!BP$19*(1+INDEX(DA_LMP_Basis!$C$23:$AF$35,MATCH(LMP_BY_NODE!BN$1,DA_LMP_Basis!$C$23:$C$35,0),MATCH(LMP_BY_NODE!$A51,DA_LMP_Basis!$C$23:$AF$23,0)))</f>
        <v>63.301608102406966</v>
      </c>
      <c r="BO51" s="30">
        <f>ENERGY_PRICING!BQ$19*(1+INDEX(DA_LMP_Basis!$C$23:$AF$35,MATCH(LMP_BY_NODE!BO$1,DA_LMP_Basis!$C$23:$C$35,0),MATCH(LMP_BY_NODE!$A51,DA_LMP_Basis!$C$23:$AF$23,0)))</f>
        <v>46.779885725704936</v>
      </c>
      <c r="BP51" s="30">
        <f>ENERGY_PRICING!BR$19*(1+INDEX(DA_LMP_Basis!$C$23:$AF$35,MATCH(LMP_BY_NODE!BP$1,DA_LMP_Basis!$C$23:$C$35,0),MATCH(LMP_BY_NODE!$A51,DA_LMP_Basis!$C$23:$AF$23,0)))</f>
        <v>49.345226941266816</v>
      </c>
      <c r="BQ51" s="30">
        <f>ENERGY_PRICING!BS$19*(1+INDEX(DA_LMP_Basis!$C$23:$AF$35,MATCH(LMP_BY_NODE!BQ$1,DA_LMP_Basis!$C$23:$C$35,0),MATCH(LMP_BY_NODE!$A51,DA_LMP_Basis!$C$23:$AF$23,0)))</f>
        <v>63.901980976009021</v>
      </c>
      <c r="BR51" s="30">
        <f>ENERGY_PRICING!BT$19*(1+INDEX(DA_LMP_Basis!$C$23:$AF$35,MATCH(LMP_BY_NODE!BR$1,DA_LMP_Basis!$C$23:$C$35,0),MATCH(LMP_BY_NODE!$A51,DA_LMP_Basis!$C$23:$AF$23,0)))</f>
        <v>63.994915958108876</v>
      </c>
      <c r="BS51" s="30">
        <f>ENERGY_PRICING!BU$19*(1+INDEX(DA_LMP_Basis!$C$23:$AF$35,MATCH(LMP_BY_NODE!BS$1,DA_LMP_Basis!$C$23:$C$35,0),MATCH(LMP_BY_NODE!$A51,DA_LMP_Basis!$C$23:$AF$23,0)))</f>
        <v>43.469049583766193</v>
      </c>
      <c r="BT51" s="30">
        <f>ENERGY_PRICING!BV$19*(1+INDEX(DA_LMP_Basis!$C$23:$AF$35,MATCH(LMP_BY_NODE!BT$1,DA_LMP_Basis!$C$23:$C$35,0),MATCH(LMP_BY_NODE!$A51,DA_LMP_Basis!$C$23:$AF$23,0)))</f>
        <v>43.611308800924718</v>
      </c>
      <c r="BU51" s="30">
        <f>ENERGY_PRICING!BW$19*(1+INDEX(DA_LMP_Basis!$C$23:$AF$35,MATCH(LMP_BY_NODE!BU$1,DA_LMP_Basis!$C$23:$C$35,0),MATCH(LMP_BY_NODE!$A51,DA_LMP_Basis!$C$23:$AF$23,0)))</f>
        <v>78.021109530368378</v>
      </c>
      <c r="BV51" s="30">
        <f>ENERGY_PRICING!BX$19*(1+INDEX(DA_LMP_Basis!$C$23:$AF$35,MATCH(LMP_BY_NODE!BV$1,DA_LMP_Basis!$C$23:$C$35,0),MATCH(LMP_BY_NODE!$A51,DA_LMP_Basis!$C$23:$AF$23,0)))</f>
        <v>116.37538394452241</v>
      </c>
      <c r="BW51" s="30">
        <f>ENERGY_PRICING!BY$19*(1+INDEX(DA_LMP_Basis!$C$23:$AF$35,MATCH(LMP_BY_NODE!BW$1,DA_LMP_Basis!$C$23:$C$35,0),MATCH(LMP_BY_NODE!$A51,DA_LMP_Basis!$C$23:$AF$23,0)))</f>
        <v>218.8297028830531</v>
      </c>
      <c r="BX51" s="30">
        <f>ENERGY_PRICING!BZ$19*(1+INDEX(DA_LMP_Basis!$C$23:$AF$35,MATCH(LMP_BY_NODE!BX$1,DA_LMP_Basis!$C$23:$C$35,0),MATCH(LMP_BY_NODE!$A51,DA_LMP_Basis!$C$23:$AF$23,0)))</f>
        <v>194.8377172913375</v>
      </c>
      <c r="BY51" s="30">
        <f>ENERGY_PRICING!CA$19*(1+INDEX(DA_LMP_Basis!$C$23:$AF$35,MATCH(LMP_BY_NODE!BY$1,DA_LMP_Basis!$C$23:$C$35,0),MATCH(LMP_BY_NODE!$A51,DA_LMP_Basis!$C$23:$AF$23,0)))</f>
        <v>103.73465428236817</v>
      </c>
      <c r="BZ51" s="30">
        <f>ENERGY_PRICING!CB$19*(1+INDEX(DA_LMP_Basis!$C$23:$AF$35,MATCH(LMP_BY_NODE!BZ$1,DA_LMP_Basis!$C$23:$C$35,0),MATCH(LMP_BY_NODE!$A51,DA_LMP_Basis!$C$23:$AF$23,0)))</f>
        <v>62.474178547304049</v>
      </c>
      <c r="CA51" s="30">
        <f>ENERGY_PRICING!CC$19*(1+INDEX(DA_LMP_Basis!$C$23:$AF$35,MATCH(LMP_BY_NODE!CA$1,DA_LMP_Basis!$C$23:$C$35,0),MATCH(LMP_BY_NODE!$A51,DA_LMP_Basis!$C$23:$AF$23,0)))</f>
        <v>46.168415319279134</v>
      </c>
      <c r="CB51" s="30">
        <f>ENERGY_PRICING!CD$19*(1+INDEX(DA_LMP_Basis!$C$23:$AF$35,MATCH(LMP_BY_NODE!CB$1,DA_LMP_Basis!$C$23:$C$35,0),MATCH(LMP_BY_NODE!$A51,DA_LMP_Basis!$C$23:$AF$23,0)))</f>
        <v>48.70022438290507</v>
      </c>
      <c r="CC51" s="30">
        <f>ENERGY_PRICING!CE$19*(1+INDEX(DA_LMP_Basis!$C$23:$AF$35,MATCH(LMP_BY_NODE!CC$1,DA_LMP_Basis!$C$23:$C$35,0),MATCH(LMP_BY_NODE!$A51,DA_LMP_Basis!$C$23:$AF$23,0)))</f>
        <v>63.066703812060268</v>
      </c>
      <c r="CD51" s="30">
        <f>ENERGY_PRICING!CF$19*(1+INDEX(DA_LMP_Basis!$C$23:$AF$35,MATCH(LMP_BY_NODE!CD$1,DA_LMP_Basis!$C$23:$C$35,0),MATCH(LMP_BY_NODE!$A51,DA_LMP_Basis!$C$23:$AF$23,0)))</f>
        <v>63.158424020109393</v>
      </c>
      <c r="CE51" s="30">
        <f>ENERGY_PRICING!CG$19*(1+INDEX(DA_LMP_Basis!$C$23:$AF$35,MATCH(LMP_BY_NODE!CE$1,DA_LMP_Basis!$C$23:$C$35,0),MATCH(LMP_BY_NODE!$A51,DA_LMP_Basis!$C$23:$AF$23,0)))</f>
        <v>42.900855861109811</v>
      </c>
      <c r="CF51" s="30">
        <f>ENERGY_PRICING!CH$19*(1+INDEX(DA_LMP_Basis!$C$23:$AF$35,MATCH(LMP_BY_NODE!CF$1,DA_LMP_Basis!$C$23:$C$35,0),MATCH(LMP_BY_NODE!$A51,DA_LMP_Basis!$C$23:$AF$23,0)))</f>
        <v>43.041255576048862</v>
      </c>
      <c r="CG51" s="30">
        <f>ENERGY_PRICING!CI$19*(1+INDEX(DA_LMP_Basis!$C$23:$AF$35,MATCH(LMP_BY_NODE!CG$1,DA_LMP_Basis!$C$23:$C$35,0),MATCH(LMP_BY_NODE!$A51,DA_LMP_Basis!$C$23:$AF$23,0)))</f>
        <v>77.706189576803411</v>
      </c>
      <c r="CH51" s="30">
        <f>ENERGY_PRICING!CJ$19*(1+INDEX(DA_LMP_Basis!$C$23:$AF$35,MATCH(LMP_BY_NODE!CH$1,DA_LMP_Basis!$C$23:$C$35,0),MATCH(LMP_BY_NODE!$A51,DA_LMP_Basis!$C$23:$AF$23,0)))</f>
        <v>115.93535510228655</v>
      </c>
      <c r="CI51" s="30">
        <f>ENERGY_PRICING!CK$19*(1+INDEX(DA_LMP_Basis!$C$23:$AF$35,MATCH(LMP_BY_NODE!CI$1,DA_LMP_Basis!$C$23:$C$35,0),MATCH(LMP_BY_NODE!$A51,DA_LMP_Basis!$C$23:$AF$23,0)))</f>
        <v>220.68560651371547</v>
      </c>
      <c r="CJ51" s="30">
        <f>ENERGY_PRICING!CL$19*(1+INDEX(DA_LMP_Basis!$C$23:$AF$35,MATCH(LMP_BY_NODE!CJ$1,DA_LMP_Basis!$C$23:$C$35,0),MATCH(LMP_BY_NODE!$A51,DA_LMP_Basis!$C$23:$AF$23,0)))</f>
        <v>196.49014391417222</v>
      </c>
      <c r="CK51" s="30">
        <f>ENERGY_PRICING!CM$19*(1+INDEX(DA_LMP_Basis!$C$23:$AF$35,MATCH(LMP_BY_NODE!CK$1,DA_LMP_Basis!$C$23:$C$35,0),MATCH(LMP_BY_NODE!$A51,DA_LMP_Basis!$C$23:$AF$23,0)))</f>
        <v>105.71213363492407</v>
      </c>
      <c r="CL51" s="30">
        <f>ENERGY_PRICING!CN$19*(1+INDEX(DA_LMP_Basis!$C$23:$AF$35,MATCH(LMP_BY_NODE!CL$1,DA_LMP_Basis!$C$23:$C$35,0),MATCH(LMP_BY_NODE!$A51,DA_LMP_Basis!$C$23:$AF$23,0)))</f>
        <v>65.574862321155862</v>
      </c>
      <c r="CM51" s="30">
        <f>ENERGY_PRICING!CO$19*(1+INDEX(DA_LMP_Basis!$C$23:$AF$35,MATCH(LMP_BY_NODE!CM$1,DA_LMP_Basis!$C$23:$C$35,0),MATCH(LMP_BY_NODE!$A51,DA_LMP_Basis!$C$23:$AF$23,0)))</f>
        <v>48.459820497764966</v>
      </c>
      <c r="CN51" s="30">
        <f>ENERGY_PRICING!CP$19*(1+INDEX(DA_LMP_Basis!$C$23:$AF$35,MATCH(LMP_BY_NODE!CN$1,DA_LMP_Basis!$C$23:$C$35,0),MATCH(LMP_BY_NODE!$A51,DA_LMP_Basis!$C$23:$AF$23,0)))</f>
        <v>51.117286904386326</v>
      </c>
      <c r="CO51" s="30">
        <f>ENERGY_PRICING!CQ$19*(1+INDEX(DA_LMP_Basis!$C$23:$AF$35,MATCH(LMP_BY_NODE!CO$1,DA_LMP_Basis!$C$23:$C$35,0),MATCH(LMP_BY_NODE!$A51,DA_LMP_Basis!$C$23:$AF$23,0)))</f>
        <v>66.196795471165601</v>
      </c>
      <c r="CP51" s="30">
        <f>ENERGY_PRICING!CR$19*(1+INDEX(DA_LMP_Basis!$C$23:$AF$35,MATCH(LMP_BY_NODE!CP$1,DA_LMP_Basis!$C$23:$C$35,0),MATCH(LMP_BY_NODE!$A51,DA_LMP_Basis!$C$23:$AF$23,0)))</f>
        <v>66.29306788570139</v>
      </c>
      <c r="CQ51" s="30">
        <f>ENERGY_PRICING!CS$19*(1+INDEX(DA_LMP_Basis!$C$23:$AF$35,MATCH(LMP_BY_NODE!CQ$1,DA_LMP_Basis!$C$23:$C$35,0),MATCH(LMP_BY_NODE!$A51,DA_LMP_Basis!$C$23:$AF$23,0)))</f>
        <v>45.030087341155244</v>
      </c>
      <c r="CR51" s="30">
        <f>ENERGY_PRICING!CT$19*(1+INDEX(DA_LMP_Basis!$C$23:$AF$35,MATCH(LMP_BY_NODE!CR$1,DA_LMP_Basis!$C$23:$C$35,0),MATCH(LMP_BY_NODE!$A51,DA_LMP_Basis!$C$23:$AF$23,0)))</f>
        <v>45.177455296863322</v>
      </c>
      <c r="CS51" s="30">
        <f>ENERGY_PRICING!CU$19*(1+INDEX(DA_LMP_Basis!$C$23:$AF$35,MATCH(LMP_BY_NODE!CS$1,DA_LMP_Basis!$C$23:$C$35,0),MATCH(LMP_BY_NODE!$A51,DA_LMP_Basis!$C$23:$AF$23,0)))</f>
        <v>78.886310813782401</v>
      </c>
      <c r="CT51" s="30">
        <f>ENERGY_PRICING!CV$19*(1+INDEX(DA_LMP_Basis!$C$23:$AF$35,MATCH(LMP_BY_NODE!CT$1,DA_LMP_Basis!$C$23:$C$35,0),MATCH(LMP_BY_NODE!$A51,DA_LMP_Basis!$C$23:$AF$23,0)))</f>
        <v>117.58430549659272</v>
      </c>
      <c r="CU51" s="30">
        <f>ENERGY_PRICING!CW$19*(1+INDEX(DA_LMP_Basis!$C$23:$AF$35,MATCH(LMP_BY_NODE!CU$1,DA_LMP_Basis!$C$23:$C$35,0),MATCH(LMP_BY_NODE!$A51,DA_LMP_Basis!$C$23:$AF$23,0)))</f>
        <v>222.24468615270467</v>
      </c>
      <c r="CV51" s="30">
        <f>ENERGY_PRICING!CX$19*(1+INDEX(DA_LMP_Basis!$C$23:$AF$35,MATCH(LMP_BY_NODE!CV$1,DA_LMP_Basis!$C$23:$C$35,0),MATCH(LMP_BY_NODE!$A51,DA_LMP_Basis!$C$23:$AF$23,0)))</f>
        <v>197.87828964545986</v>
      </c>
      <c r="CW51" s="30">
        <f>ENERGY_PRICING!CY$19*(1+INDEX(DA_LMP_Basis!$C$23:$AF$35,MATCH(LMP_BY_NODE!CW$1,DA_LMP_Basis!$C$23:$C$35,0),MATCH(LMP_BY_NODE!$A51,DA_LMP_Basis!$C$23:$AF$23,0)))</f>
        <v>107.37334477981047</v>
      </c>
      <c r="CX51" s="30">
        <f>ENERGY_PRICING!CZ$19*(1+INDEX(DA_LMP_Basis!$C$23:$AF$35,MATCH(LMP_BY_NODE!CX$1,DA_LMP_Basis!$C$23:$C$35,0),MATCH(LMP_BY_NODE!$A51,DA_LMP_Basis!$C$23:$AF$23,0)))</f>
        <v>68.179638161284643</v>
      </c>
      <c r="CY51" s="30">
        <f>ENERGY_PRICING!DA$19*(1+INDEX(DA_LMP_Basis!$C$23:$AF$35,MATCH(LMP_BY_NODE!CY$1,DA_LMP_Basis!$C$23:$C$35,0),MATCH(LMP_BY_NODE!$A51,DA_LMP_Basis!$C$23:$AF$23,0)))</f>
        <v>50.384749734083485</v>
      </c>
      <c r="CZ51" s="30">
        <f>ENERGY_PRICING!DB$19*(1+INDEX(DA_LMP_Basis!$C$23:$AF$35,MATCH(LMP_BY_NODE!CZ$1,DA_LMP_Basis!$C$23:$C$35,0),MATCH(LMP_BY_NODE!$A51,DA_LMP_Basis!$C$23:$AF$23,0)))</f>
        <v>53.147776473535124</v>
      </c>
      <c r="DA51" s="30">
        <f>ENERGY_PRICING!DC$19*(1+INDEX(DA_LMP_Basis!$C$23:$AF$35,MATCH(LMP_BY_NODE!DA$1,DA_LMP_Basis!$C$23:$C$35,0),MATCH(LMP_BY_NODE!$A51,DA_LMP_Basis!$C$23:$AF$23,0)))</f>
        <v>68.82627584571469</v>
      </c>
      <c r="DB51" s="30">
        <f>ENERGY_PRICING!DD$19*(1+INDEX(DA_LMP_Basis!$C$23:$AF$35,MATCH(LMP_BY_NODE!DB$1,DA_LMP_Basis!$C$23:$C$35,0),MATCH(LMP_BY_NODE!$A51,DA_LMP_Basis!$C$23:$AF$23,0)))</f>
        <v>68.926372409483548</v>
      </c>
      <c r="DC51" s="30">
        <f>ENERGY_PRICING!DE$19*(1+INDEX(DA_LMP_Basis!$C$23:$AF$35,MATCH(LMP_BY_NODE!DC$1,DA_LMP_Basis!$C$23:$C$35,0),MATCH(LMP_BY_NODE!$A51,DA_LMP_Basis!$C$23:$AF$23,0)))</f>
        <v>46.818780133382248</v>
      </c>
      <c r="DD51" s="30">
        <f>ENERGY_PRICING!DF$19*(1+INDEX(DA_LMP_Basis!$C$23:$AF$35,MATCH(LMP_BY_NODE!DD$1,DA_LMP_Basis!$C$23:$C$35,0),MATCH(LMP_BY_NODE!$A51,DA_LMP_Basis!$C$23:$AF$23,0)))</f>
        <v>46.972001864104868</v>
      </c>
      <c r="DE51" s="30">
        <f>ENERGY_PRICING!DG$19*(1+INDEX(DA_LMP_Basis!$C$23:$AF$35,MATCH(LMP_BY_NODE!DE$1,DA_LMP_Basis!$C$23:$C$35,0),MATCH(LMP_BY_NODE!$A51,DA_LMP_Basis!$C$23:$AF$23,0)))</f>
        <v>79.877689332426712</v>
      </c>
      <c r="DF51" s="30">
        <f>ENERGY_PRICING!DH$19*(1+INDEX(DA_LMP_Basis!$C$23:$AF$35,MATCH(LMP_BY_NODE!DF$1,DA_LMP_Basis!$C$23:$C$35,0),MATCH(LMP_BY_NODE!$A51,DA_LMP_Basis!$C$23:$AF$23,0)))</f>
        <v>118.96953097004491</v>
      </c>
      <c r="DG51" s="30">
        <f>ENERGY_PRICING!DI$19*(1+INDEX(DA_LMP_Basis!$C$23:$AF$35,MATCH(LMP_BY_NODE!DG$1,DA_LMP_Basis!$C$23:$C$35,0),MATCH(LMP_BY_NODE!$A51,DA_LMP_Basis!$C$23:$AF$23,0)))</f>
        <v>224.63403149406179</v>
      </c>
      <c r="DH51" s="30">
        <f>ENERGY_PRICING!DJ$19*(1+INDEX(DA_LMP_Basis!$C$23:$AF$35,MATCH(LMP_BY_NODE!DH$1,DA_LMP_Basis!$C$23:$C$35,0),MATCH(LMP_BY_NODE!$A51,DA_LMP_Basis!$C$23:$AF$23,0)))</f>
        <v>200.00567265607205</v>
      </c>
      <c r="DI51" s="30">
        <f>ENERGY_PRICING!DK$19*(1+INDEX(DA_LMP_Basis!$C$23:$AF$35,MATCH(LMP_BY_NODE!DI$1,DA_LMP_Basis!$C$23:$C$35,0),MATCH(LMP_BY_NODE!$A51,DA_LMP_Basis!$C$23:$AF$23,0)))</f>
        <v>109.91921030892364</v>
      </c>
      <c r="DJ51" s="30">
        <f>ENERGY_PRICING!DL$19*(1+INDEX(DA_LMP_Basis!$C$23:$AF$35,MATCH(LMP_BY_NODE!DJ$1,DA_LMP_Basis!$C$23:$C$35,0),MATCH(LMP_BY_NODE!$A51,DA_LMP_Basis!$C$23:$AF$23,0)))</f>
        <v>72.171550353099377</v>
      </c>
      <c r="DK51" s="30">
        <f>ENERGY_PRICING!DM$19*(1+INDEX(DA_LMP_Basis!$C$23:$AF$35,MATCH(LMP_BY_NODE!DK$1,DA_LMP_Basis!$C$23:$C$35,0),MATCH(LMP_BY_NODE!$A51,DA_LMP_Basis!$C$23:$AF$23,0)))</f>
        <v>53.334772675965773</v>
      </c>
      <c r="DL51" s="30">
        <f>ENERGY_PRICING!DN$19*(1+INDEX(DA_LMP_Basis!$C$23:$AF$35,MATCH(LMP_BY_NODE!DL$1,DA_LMP_Basis!$C$23:$C$35,0),MATCH(LMP_BY_NODE!$A51,DA_LMP_Basis!$C$23:$AF$23,0)))</f>
        <v>56.259574403155469</v>
      </c>
      <c r="DM51" s="30">
        <f>ENERGY_PRICING!DO$19*(1+INDEX(DA_LMP_Basis!$C$23:$AF$35,MATCH(LMP_BY_NODE!DM$1,DA_LMP_Basis!$C$23:$C$35,0),MATCH(LMP_BY_NODE!$A51,DA_LMP_Basis!$C$23:$AF$23,0)))</f>
        <v>72.856048620626922</v>
      </c>
      <c r="DN51" s="30">
        <f>ENERGY_PRICING!DP$19*(1+INDEX(DA_LMP_Basis!$C$23:$AF$35,MATCH(LMP_BY_NODE!DN$1,DA_LMP_Basis!$C$23:$C$35,0),MATCH(LMP_BY_NODE!$A51,DA_LMP_Basis!$C$23:$AF$23,0)))</f>
        <v>72.962005829949845</v>
      </c>
      <c r="DO51" s="30">
        <f>ENERGY_PRICING!DQ$19*(1+INDEX(DA_LMP_Basis!$C$23:$AF$35,MATCH(LMP_BY_NODE!DO$1,DA_LMP_Basis!$C$23:$C$35,0),MATCH(LMP_BY_NODE!$A51,DA_LMP_Basis!$C$23:$AF$23,0)))</f>
        <v>49.5600158492161</v>
      </c>
      <c r="DP51" s="30">
        <f>ENERGY_PRICING!DR$19*(1+INDEX(DA_LMP_Basis!$C$23:$AF$35,MATCH(LMP_BY_NODE!DP$1,DA_LMP_Basis!$C$23:$C$35,0),MATCH(LMP_BY_NODE!$A51,DA_LMP_Basis!$C$23:$AF$23,0)))</f>
        <v>49.722208699636887</v>
      </c>
      <c r="DQ51" s="30">
        <f>ENERGY_PRICING!DS$19*(1+INDEX(DA_LMP_Basis!$C$23:$AF$35,MATCH(LMP_BY_NODE!DQ$1,DA_LMP_Basis!$C$23:$C$35,0),MATCH(LMP_BY_NODE!$A51,DA_LMP_Basis!$C$23:$AF$23,0)))</f>
        <v>81.397012390599699</v>
      </c>
      <c r="DR51" s="30">
        <f>ENERGY_PRICING!DT$19*(1+INDEX(DA_LMP_Basis!$C$23:$AF$35,MATCH(LMP_BY_NODE!DR$1,DA_LMP_Basis!$C$23:$C$35,0),MATCH(LMP_BY_NODE!$A51,DA_LMP_Basis!$C$23:$AF$23,0)))</f>
        <v>121.09243858101728</v>
      </c>
      <c r="DS51" s="30">
        <f>ENERGY_PRICING!DU$19*(1+INDEX(DA_LMP_Basis!$C$23:$AF$35,MATCH(LMP_BY_NODE!DS$1,DA_LMP_Basis!$C$23:$C$35,0),MATCH(LMP_BY_NODE!$A51,DA_LMP_Basis!$C$23:$AF$23,0)))</f>
        <v>227.39175927294355</v>
      </c>
      <c r="DT51" s="30">
        <f>ENERGY_PRICING!DV$19*(1+INDEX(DA_LMP_Basis!$C$23:$AF$35,MATCH(LMP_BY_NODE!DT$1,DA_LMP_Basis!$C$23:$C$35,0),MATCH(LMP_BY_NODE!$A51,DA_LMP_Basis!$C$23:$AF$23,0)))</f>
        <v>202.46104950057369</v>
      </c>
      <c r="DU51" s="30">
        <f>ENERGY_PRICING!DW$19*(1+INDEX(DA_LMP_Basis!$C$23:$AF$35,MATCH(LMP_BY_NODE!DU$1,DA_LMP_Basis!$C$23:$C$35,0),MATCH(LMP_BY_NODE!$A51,DA_LMP_Basis!$C$23:$AF$23,0)))</f>
        <v>112.85759011087607</v>
      </c>
      <c r="DV51" s="30">
        <f>ENERGY_PRICING!DX$19*(1+INDEX(DA_LMP_Basis!$C$23:$AF$35,MATCH(LMP_BY_NODE!DV$1,DA_LMP_Basis!$C$23:$C$35,0),MATCH(LMP_BY_NODE!$A51,DA_LMP_Basis!$C$23:$AF$23,0)))</f>
        <v>76.778924160341305</v>
      </c>
      <c r="DW51" s="30">
        <f>ENERGY_PRICING!DY$19*(1+INDEX(DA_LMP_Basis!$C$23:$AF$35,MATCH(LMP_BY_NODE!DW$1,DA_LMP_Basis!$C$23:$C$35,0),MATCH(LMP_BY_NODE!$A51,DA_LMP_Basis!$C$23:$AF$23,0)))</f>
        <v>56.739621725767208</v>
      </c>
      <c r="DX51" s="30">
        <f>ENERGY_PRICING!DZ$19*(1+INDEX(DA_LMP_Basis!$C$23:$AF$35,MATCH(LMP_BY_NODE!DX$1,DA_LMP_Basis!$C$23:$C$35,0),MATCH(LMP_BY_NODE!$A51,DA_LMP_Basis!$C$23:$AF$23,0)))</f>
        <v>59.851140446055993</v>
      </c>
      <c r="DY51" s="30">
        <f>ENERGY_PRICING!EA$19*(1+INDEX(DA_LMP_Basis!$C$23:$AF$35,MATCH(LMP_BY_NODE!DY$1,DA_LMP_Basis!$C$23:$C$35,0),MATCH(LMP_BY_NODE!$A51,DA_LMP_Basis!$C$23:$AF$23,0)))</f>
        <v>77.507120247487251</v>
      </c>
      <c r="DZ51" s="30">
        <f>ENERGY_PRICING!EB$19*(1+INDEX(DA_LMP_Basis!$C$23:$AF$35,MATCH(LMP_BY_NODE!DZ$1,DA_LMP_Basis!$C$23:$C$35,0),MATCH(LMP_BY_NODE!$A51,DA_LMP_Basis!$C$23:$AF$23,0)))</f>
        <v>77.619841679949815</v>
      </c>
      <c r="EA51" s="30">
        <f>ENERGY_PRICING!EC$19*(1+INDEX(DA_LMP_Basis!$C$23:$AF$35,MATCH(LMP_BY_NODE!EA$1,DA_LMP_Basis!$C$23:$C$35,0),MATCH(LMP_BY_NODE!$A51,DA_LMP_Basis!$C$23:$AF$23,0)))</f>
        <v>52.723887455036014</v>
      </c>
      <c r="EB51" s="30">
        <f>ENERGY_PRICING!ED$19*(1+INDEX(DA_LMP_Basis!$C$23:$AF$35,MATCH(LMP_BY_NODE!EB$1,DA_LMP_Basis!$C$23:$C$35,0),MATCH(LMP_BY_NODE!$A51,DA_LMP_Basis!$C$23:$AF$23,0)))</f>
        <v>52.896434566756362</v>
      </c>
      <c r="EC51" s="30">
        <f>ENERGY_PRICING!EE$19*(1+INDEX(DA_LMP_Basis!$C$23:$AF$35,MATCH(LMP_BY_NODE!EC$1,DA_LMP_Basis!$C$23:$C$35,0),MATCH(LMP_BY_NODE!$A51,DA_LMP_Basis!$C$23:$AF$23,0)))</f>
        <v>83.150580336637759</v>
      </c>
      <c r="ED51" s="30">
        <f>ENERGY_PRICING!EF$19*(1+INDEX(DA_LMP_Basis!$C$23:$AF$35,MATCH(LMP_BY_NODE!ED$1,DA_LMP_Basis!$C$23:$C$35,0),MATCH(LMP_BY_NODE!$A51,DA_LMP_Basis!$C$23:$AF$23,0)))</f>
        <v>123.54265002155051</v>
      </c>
      <c r="EE51" s="30">
        <f>ENERGY_PRICING!EG$19*(1+INDEX(DA_LMP_Basis!$C$23:$AF$35,MATCH(LMP_BY_NODE!EE$1,DA_LMP_Basis!$C$23:$C$35,0),MATCH(LMP_BY_NODE!$A51,DA_LMP_Basis!$C$23:$AF$23,0)))</f>
        <v>228.7160322399975</v>
      </c>
      <c r="EF51" s="30">
        <f>ENERGY_PRICING!EH$19*(1+INDEX(DA_LMP_Basis!$C$23:$AF$35,MATCH(LMP_BY_NODE!EF$1,DA_LMP_Basis!$C$23:$C$35,0),MATCH(LMP_BY_NODE!$A51,DA_LMP_Basis!$C$23:$AF$23,0)))</f>
        <v>203.64013222367785</v>
      </c>
      <c r="EG51" s="30">
        <f>ENERGY_PRICING!EI$19*(1+INDEX(DA_LMP_Basis!$C$23:$AF$35,MATCH(LMP_BY_NODE!EG$1,DA_LMP_Basis!$C$23:$C$35,0),MATCH(LMP_BY_NODE!$A51,DA_LMP_Basis!$C$23:$AF$23,0)))</f>
        <v>114.2686129712401</v>
      </c>
      <c r="EH51" s="30">
        <f>ENERGY_PRICING!EJ$19*(1+INDEX(DA_LMP_Basis!$C$23:$AF$35,MATCH(LMP_BY_NODE!EH$1,DA_LMP_Basis!$C$23:$C$35,0),MATCH(LMP_BY_NODE!$A51,DA_LMP_Basis!$C$23:$AF$23,0)))</f>
        <v>78.991405257557261</v>
      </c>
      <c r="EI51" s="30">
        <f>ENERGY_PRICING!EK$19*(1+INDEX(DA_LMP_Basis!$C$23:$AF$35,MATCH(LMP_BY_NODE!EI$1,DA_LMP_Basis!$C$23:$C$35,0),MATCH(LMP_BY_NODE!$A51,DA_LMP_Basis!$C$23:$AF$23,0)))</f>
        <v>58.374645163570044</v>
      </c>
      <c r="EJ51" s="30">
        <f>ENERGY_PRICING!EL$19*(1+INDEX(DA_LMP_Basis!$C$23:$AF$35,MATCH(LMP_BY_NODE!EJ$1,DA_LMP_Basis!$C$23:$C$35,0),MATCH(LMP_BY_NODE!$A51,DA_LMP_Basis!$C$23:$AF$23,0)))</f>
        <v>61.575826202360389</v>
      </c>
      <c r="EK51" s="30">
        <f>ENERGY_PRICING!EM$19*(1+INDEX(DA_LMP_Basis!$C$23:$AF$35,MATCH(LMP_BY_NODE!EK$1,DA_LMP_Basis!$C$23:$C$35,0),MATCH(LMP_BY_NODE!$A51,DA_LMP_Basis!$C$23:$AF$23,0)))</f>
        <v>79.740585229219647</v>
      </c>
      <c r="EL51" s="30">
        <f>ENERGY_PRICING!EN$19*(1+INDEX(DA_LMP_Basis!$C$23:$AF$35,MATCH(LMP_BY_NODE!EL$1,DA_LMP_Basis!$C$23:$C$35,0),MATCH(LMP_BY_NODE!$A51,DA_LMP_Basis!$C$23:$AF$23,0)))</f>
        <v>79.856554871282739</v>
      </c>
      <c r="EM51" s="30">
        <f>ENERGY_PRICING!EO$19*(1+INDEX(DA_LMP_Basis!$C$23:$AF$35,MATCH(LMP_BY_NODE!EM$1,DA_LMP_Basis!$C$23:$C$35,0),MATCH(LMP_BY_NODE!$A51,DA_LMP_Basis!$C$23:$AF$23,0)))</f>
        <v>54.24319246798985</v>
      </c>
      <c r="EN51" s="30">
        <f>ENERGY_PRICING!EP$19*(1+INDEX(DA_LMP_Basis!$C$23:$AF$35,MATCH(LMP_BY_NODE!EN$1,DA_LMP_Basis!$C$23:$C$35,0),MATCH(LMP_BY_NODE!$A51,DA_LMP_Basis!$C$23:$AF$23,0)))</f>
        <v>54.420711741370908</v>
      </c>
      <c r="EO51" s="30">
        <f>ENERGY_PRICING!EQ$19*(1+INDEX(DA_LMP_Basis!$C$23:$AF$35,MATCH(LMP_BY_NODE!EO$1,DA_LMP_Basis!$C$23:$C$35,0),MATCH(LMP_BY_NODE!$A51,DA_LMP_Basis!$C$23:$AF$23,0)))</f>
        <v>83.99265135054047</v>
      </c>
      <c r="EP51" s="30">
        <f>ENERGY_PRICING!ER$19*(1+INDEX(DA_LMP_Basis!$C$23:$AF$35,MATCH(LMP_BY_NODE!EP$1,DA_LMP_Basis!$C$23:$C$35,0),MATCH(LMP_BY_NODE!$A51,DA_LMP_Basis!$C$23:$AF$23,0)))</f>
        <v>124.71925229502813</v>
      </c>
      <c r="EQ51" s="30">
        <f>ENERGY_PRICING!ES$19*(1+INDEX(DA_LMP_Basis!$C$23:$AF$35,MATCH(LMP_BY_NODE!EQ$1,DA_LMP_Basis!$C$23:$C$35,0),MATCH(LMP_BY_NODE!$A51,DA_LMP_Basis!$C$23:$AF$23,0)))</f>
        <v>230.80043700670291</v>
      </c>
      <c r="ER51" s="30">
        <f>ENERGY_PRICING!ET$19*(1+INDEX(DA_LMP_Basis!$C$23:$AF$35,MATCH(LMP_BY_NODE!ER$1,DA_LMP_Basis!$C$23:$C$35,0),MATCH(LMP_BY_NODE!$A51,DA_LMP_Basis!$C$23:$AF$23,0)))</f>
        <v>205.49600764326431</v>
      </c>
      <c r="ES51" s="30">
        <f>ENERGY_PRICING!EU$19*(1+INDEX(DA_LMP_Basis!$C$23:$AF$35,MATCH(LMP_BY_NODE!ES$1,DA_LMP_Basis!$C$23:$C$35,0),MATCH(LMP_BY_NODE!$A51,DA_LMP_Basis!$C$23:$AF$23,0)))</f>
        <v>116.48956201214371</v>
      </c>
      <c r="ET51" s="30">
        <f>ENERGY_PRICING!EV$19*(1+INDEX(DA_LMP_Basis!$C$23:$AF$35,MATCH(LMP_BY_NODE!ET$1,DA_LMP_Basis!$C$23:$C$35,0),MATCH(LMP_BY_NODE!$A51,DA_LMP_Basis!$C$23:$AF$23,0)))</f>
        <v>82.473849028603823</v>
      </c>
      <c r="EU51" s="30">
        <f>ENERGY_PRICING!EW$19*(1+INDEX(DA_LMP_Basis!$C$23:$AF$35,MATCH(LMP_BY_NODE!EU$1,DA_LMP_Basis!$C$23:$C$35,0),MATCH(LMP_BY_NODE!$A51,DA_LMP_Basis!$C$23:$AF$23,0)))</f>
        <v>60.948170963928916</v>
      </c>
      <c r="EV51" s="30">
        <f>ENERGY_PRICING!EX$19*(1+INDEX(DA_LMP_Basis!$C$23:$AF$35,MATCH(LMP_BY_NODE!EV$1,DA_LMP_Basis!$C$23:$C$35,0),MATCH(LMP_BY_NODE!$A51,DA_LMP_Basis!$C$23:$AF$23,0)))</f>
        <v>64.290480432225991</v>
      </c>
      <c r="EW51" s="30">
        <f>ENERGY_PRICING!EY$19*(1+INDEX(DA_LMP_Basis!$C$23:$AF$35,MATCH(LMP_BY_NODE!EW$1,DA_LMP_Basis!$C$23:$C$35,0),MATCH(LMP_BY_NODE!$A51,DA_LMP_Basis!$C$23:$AF$23,0)))</f>
        <v>83.256057620496492</v>
      </c>
      <c r="EX51" s="30">
        <f>ENERGY_PRICING!EZ$19*(1+INDEX(DA_LMP_Basis!$C$23:$AF$35,MATCH(LMP_BY_NODE!EX$1,DA_LMP_Basis!$C$23:$C$35,0),MATCH(LMP_BY_NODE!$A51,DA_LMP_Basis!$C$23:$AF$23,0)))</f>
        <v>83.37713994230387</v>
      </c>
      <c r="EY51" s="30">
        <f>ENERGY_PRICING!FA$19*(1+INDEX(DA_LMP_Basis!$C$23:$AF$35,MATCH(LMP_BY_NODE!EY$1,DA_LMP_Basis!$C$23:$C$35,0),MATCH(LMP_BY_NODE!$A51,DA_LMP_Basis!$C$23:$AF$23,0)))</f>
        <v>56.634577544833498</v>
      </c>
      <c r="EZ51" s="30">
        <f>ENERGY_PRICING!FB$19*(1+INDEX(DA_LMP_Basis!$C$23:$AF$35,MATCH(LMP_BY_NODE!EZ$1,DA_LMP_Basis!$C$23:$C$35,0),MATCH(LMP_BY_NODE!$A51,DA_LMP_Basis!$C$23:$AF$23,0)))</f>
        <v>56.819922997351519</v>
      </c>
      <c r="FA51" s="30">
        <f>ENERGY_PRICING!FC$19*(1+INDEX(DA_LMP_Basis!$C$23:$AF$35,MATCH(LMP_BY_NODE!FA$1,DA_LMP_Basis!$C$23:$C$35,0),MATCH(LMP_BY_NODE!$A51,DA_LMP_Basis!$C$23:$AF$23,0)))</f>
        <v>85.318070564668176</v>
      </c>
      <c r="FB51" s="30">
        <f>ENERGY_PRICING!FD$19*(1+INDEX(DA_LMP_Basis!$C$23:$AF$35,MATCH(LMP_BY_NODE!FB$1,DA_LMP_Basis!$C$23:$C$35,0),MATCH(LMP_BY_NODE!$A51,DA_LMP_Basis!$C$23:$AF$23,0)))</f>
        <v>126.5712234885571</v>
      </c>
      <c r="FC51" s="30">
        <f>ENERGY_PRICING!FE$19*(1+INDEX(DA_LMP_Basis!$C$23:$AF$35,MATCH(LMP_BY_NODE!FC$1,DA_LMP_Basis!$C$23:$C$35,0),MATCH(LMP_BY_NODE!$A51,DA_LMP_Basis!$C$23:$AF$23,0)))</f>
        <v>232.31452758575406</v>
      </c>
      <c r="FD51" s="30">
        <f>ENERGY_PRICING!FF$19*(1+INDEX(DA_LMP_Basis!$C$23:$AF$35,MATCH(LMP_BY_NODE!FD$1,DA_LMP_Basis!$C$23:$C$35,0),MATCH(LMP_BY_NODE!$A51,DA_LMP_Basis!$C$23:$AF$23,0)))</f>
        <v>206.84409681172738</v>
      </c>
      <c r="FE51" s="30">
        <f>ENERGY_PRICING!FG$19*(1+INDEX(DA_LMP_Basis!$C$23:$AF$35,MATCH(LMP_BY_NODE!FE$1,DA_LMP_Basis!$C$23:$C$35,0),MATCH(LMP_BY_NODE!$A51,DA_LMP_Basis!$C$23:$AF$23,0)))</f>
        <v>118.10283697346506</v>
      </c>
      <c r="FF51" s="30">
        <f>ENERGY_PRICING!FH$19*(1+INDEX(DA_LMP_Basis!$C$23:$AF$35,MATCH(LMP_BY_NODE!FF$1,DA_LMP_Basis!$C$23:$C$35,0),MATCH(LMP_BY_NODE!$A51,DA_LMP_Basis!$C$23:$AF$23,0)))</f>
        <v>85.003461026253788</v>
      </c>
      <c r="FG51" s="30">
        <f>ENERGY_PRICING!FI$19*(1+INDEX(DA_LMP_Basis!$C$23:$AF$35,MATCH(LMP_BY_NODE!FG$1,DA_LMP_Basis!$C$23:$C$35,0),MATCH(LMP_BY_NODE!$A51,DA_LMP_Basis!$C$23:$AF$23,0)))</f>
        <v>62.817554123816414</v>
      </c>
      <c r="FH51" s="30">
        <f>ENERGY_PRICING!FJ$19*(1+INDEX(DA_LMP_Basis!$C$23:$AF$35,MATCH(LMP_BY_NODE!FH$1,DA_LMP_Basis!$C$23:$C$35,0),MATCH(LMP_BY_NODE!$A51,DA_LMP_Basis!$C$23:$AF$23,0)))</f>
        <v>66.262377858519685</v>
      </c>
      <c r="FI51" s="30">
        <f>ENERGY_PRICING!FK$19*(1+INDEX(DA_LMP_Basis!$C$23:$AF$35,MATCH(LMP_BY_NODE!FI$1,DA_LMP_Basis!$C$23:$C$35,0),MATCH(LMP_BY_NODE!$A51,DA_LMP_Basis!$C$23:$AF$23,0)))</f>
        <v>85.809661274435342</v>
      </c>
      <c r="FJ51" s="30">
        <f>ENERGY_PRICING!FL$19*(1+INDEX(DA_LMP_Basis!$C$23:$AF$35,MATCH(LMP_BY_NODE!FJ$1,DA_LMP_Basis!$C$23:$C$35,0),MATCH(LMP_BY_NODE!$A51,DA_LMP_Basis!$C$23:$AF$23,0)))</f>
        <v>85.934457395192979</v>
      </c>
      <c r="FK51" s="30">
        <f>ENERGY_PRICING!FM$19*(1+INDEX(DA_LMP_Basis!$C$23:$AF$35,MATCH(LMP_BY_NODE!FK$1,DA_LMP_Basis!$C$23:$C$35,0),MATCH(LMP_BY_NODE!$A51,DA_LMP_Basis!$C$23:$AF$23,0)))</f>
        <v>58.371655521993993</v>
      </c>
      <c r="FL51" s="30">
        <f>ENERGY_PRICING!FN$19*(1+INDEX(DA_LMP_Basis!$C$23:$AF$35,MATCH(LMP_BY_NODE!FL$1,DA_LMP_Basis!$C$23:$C$35,0),MATCH(LMP_BY_NODE!$A51,DA_LMP_Basis!$C$23:$AF$23,0)))</f>
        <v>58.562685832026517</v>
      </c>
      <c r="FM51" s="30">
        <f>ENERGY_PRICING!FO$19*(1+INDEX(DA_LMP_Basis!$C$23:$AF$35,MATCH(LMP_BY_NODE!FM$1,DA_LMP_Basis!$C$23:$C$35,0),MATCH(LMP_BY_NODE!$A51,DA_LMP_Basis!$C$23:$AF$23,0)))</f>
        <v>86.280841700802171</v>
      </c>
      <c r="FN51" s="30">
        <f>ENERGY_PRICING!FP$19*(1+INDEX(DA_LMP_Basis!$C$23:$AF$35,MATCH(LMP_BY_NODE!FN$1,DA_LMP_Basis!$C$23:$C$35,0),MATCH(LMP_BY_NODE!$A51,DA_LMP_Basis!$C$23:$AF$23,0)))</f>
        <v>127.91647666662784</v>
      </c>
      <c r="FO51" s="30">
        <f>ENERGY_PRICING!FQ$19*(1+INDEX(DA_LMP_Basis!$C$23:$AF$35,MATCH(LMP_BY_NODE!FO$1,DA_LMP_Basis!$C$23:$C$35,0),MATCH(LMP_BY_NODE!$A51,DA_LMP_Basis!$C$23:$AF$23,0)))</f>
        <v>232.61459821061857</v>
      </c>
      <c r="FP51" s="30">
        <f>ENERGY_PRICING!FR$19*(1+INDEX(DA_LMP_Basis!$C$23:$AF$35,MATCH(LMP_BY_NODE!FP$1,DA_LMP_Basis!$C$23:$C$35,0),MATCH(LMP_BY_NODE!$A51,DA_LMP_Basis!$C$23:$AF$23,0)))</f>
        <v>207.11126838306583</v>
      </c>
      <c r="FQ51" s="30">
        <f>ENERGY_PRICING!FS$19*(1+INDEX(DA_LMP_Basis!$C$23:$AF$35,MATCH(LMP_BY_NODE!FQ$1,DA_LMP_Basis!$C$23:$C$35,0),MATCH(LMP_BY_NODE!$A51,DA_LMP_Basis!$C$23:$AF$23,0)))</f>
        <v>118.42256449335056</v>
      </c>
      <c r="FR51" s="30">
        <f>ENERGY_PRICING!FT$19*(1+INDEX(DA_LMP_Basis!$C$23:$AF$35,MATCH(LMP_BY_NODE!FR$1,DA_LMP_Basis!$C$23:$C$35,0),MATCH(LMP_BY_NODE!$A51,DA_LMP_Basis!$C$23:$AF$23,0)))</f>
        <v>85.504793154794896</v>
      </c>
      <c r="FS51" s="30">
        <f>ENERGY_PRICING!FU$19*(1+INDEX(DA_LMP_Basis!$C$23:$AF$35,MATCH(LMP_BY_NODE!FS$1,DA_LMP_Basis!$C$23:$C$35,0),MATCH(LMP_BY_NODE!$A51,DA_LMP_Basis!$C$23:$AF$23,0)))</f>
        <v>63.188038545726158</v>
      </c>
      <c r="FT51" s="30">
        <f>ENERGY_PRICING!FV$19*(1+INDEX(DA_LMP_Basis!$C$23:$AF$35,MATCH(LMP_BY_NODE!FT$1,DA_LMP_Basis!$C$23:$C$35,0),MATCH(LMP_BY_NODE!$A51,DA_LMP_Basis!$C$23:$AF$23,0)))</f>
        <v>66.653179109821053</v>
      </c>
      <c r="FU51" s="30">
        <f>ENERGY_PRICING!FW$19*(1+INDEX(DA_LMP_Basis!$C$23:$AF$35,MATCH(LMP_BY_NODE!FU$1,DA_LMP_Basis!$C$23:$C$35,0),MATCH(LMP_BY_NODE!$A51,DA_LMP_Basis!$C$23:$AF$23,0)))</f>
        <v>86.315748198623254</v>
      </c>
      <c r="FV51" s="30">
        <f>ENERGY_PRICING!FX$19*(1+INDEX(DA_LMP_Basis!$C$23:$AF$35,MATCH(LMP_BY_NODE!FV$1,DA_LMP_Basis!$C$23:$C$35,0),MATCH(LMP_BY_NODE!$A51,DA_LMP_Basis!$C$23:$AF$23,0)))</f>
        <v>86.441280340056977</v>
      </c>
      <c r="FW51" s="30">
        <f>ENERGY_PRICING!FY$19*(1+INDEX(DA_LMP_Basis!$C$23:$AF$35,MATCH(LMP_BY_NODE!FW$1,DA_LMP_Basis!$C$23:$C$35,0),MATCH(LMP_BY_NODE!$A51,DA_LMP_Basis!$C$23:$AF$23,0)))</f>
        <v>58.715918990281139</v>
      </c>
      <c r="FX51" s="30">
        <f>ENERGY_PRICING!FZ$19*(1+INDEX(DA_LMP_Basis!$C$23:$AF$35,MATCH(LMP_BY_NODE!FX$1,DA_LMP_Basis!$C$23:$C$35,0),MATCH(LMP_BY_NODE!$A51,DA_LMP_Basis!$C$23:$AF$23,0)))</f>
        <v>58.908075955990832</v>
      </c>
      <c r="FY51" s="30">
        <f>ENERGY_PRICING!GA$19*(1+INDEX(DA_LMP_Basis!$C$23:$AF$35,MATCH(LMP_BY_NODE!FY$1,DA_LMP_Basis!$C$23:$C$35,0),MATCH(LMP_BY_NODE!$A51,DA_LMP_Basis!$C$23:$AF$23,0)))</f>
        <v>86.47164886942106</v>
      </c>
      <c r="FZ51" s="30">
        <f>ENERGY_PRICING!GB$19*(1+INDEX(DA_LMP_Basis!$C$23:$AF$35,MATCH(LMP_BY_NODE!FZ$1,DA_LMP_Basis!$C$23:$C$35,0),MATCH(LMP_BY_NODE!$A51,DA_LMP_Basis!$C$23:$AF$23,0)))</f>
        <v>128.18308618611755</v>
      </c>
      <c r="GA51" s="30">
        <f>ENERGY_PRICING!GC$19*(1+INDEX(DA_LMP_Basis!$C$23:$AF$35,MATCH(LMP_BY_NODE!GA$1,DA_LMP_Basis!$C$23:$C$35,0),MATCH(LMP_BY_NODE!$A51,DA_LMP_Basis!$C$23:$AF$23,0)))</f>
        <v>233.54537702627974</v>
      </c>
      <c r="GB51" s="30">
        <f>ENERGY_PRICING!GD$19*(1+INDEX(DA_LMP_Basis!$C$23:$AF$35,MATCH(LMP_BY_NODE!GB$1,DA_LMP_Basis!$C$23:$C$35,0),MATCH(LMP_BY_NODE!$A51,DA_LMP_Basis!$C$23:$AF$23,0)))</f>
        <v>207.93999874899555</v>
      </c>
      <c r="GC51" s="30">
        <f>ENERGY_PRICING!GE$19*(1+INDEX(DA_LMP_Basis!$C$23:$AF$35,MATCH(LMP_BY_NODE!GC$1,DA_LMP_Basis!$C$23:$C$35,0),MATCH(LMP_BY_NODE!$A51,DA_LMP_Basis!$C$23:$AF$23,0)))</f>
        <v>119.41431635985745</v>
      </c>
      <c r="GD51" s="30">
        <f>ENERGY_PRICING!GF$19*(1+INDEX(DA_LMP_Basis!$C$23:$AF$35,MATCH(LMP_BY_NODE!GD$1,DA_LMP_Basis!$C$23:$C$35,0),MATCH(LMP_BY_NODE!$A51,DA_LMP_Basis!$C$23:$AF$23,0)))</f>
        <v>87.059858150133792</v>
      </c>
      <c r="GE51" s="30">
        <f>ENERGY_PRICING!GG$19*(1+INDEX(DA_LMP_Basis!$C$23:$AF$35,MATCH(LMP_BY_NODE!GE$1,DA_LMP_Basis!$C$23:$C$35,0),MATCH(LMP_BY_NODE!$A51,DA_LMP_Basis!$C$23:$AF$23,0)))</f>
        <v>64.337231511887651</v>
      </c>
      <c r="GF51" s="30">
        <f>ENERGY_PRICING!GH$19*(1+INDEX(DA_LMP_Basis!$C$23:$AF$35,MATCH(LMP_BY_NODE!GF$1,DA_LMP_Basis!$C$23:$C$35,0),MATCH(LMP_BY_NODE!$A51,DA_LMP_Basis!$C$23:$AF$23,0)))</f>
        <v>67.865392154697886</v>
      </c>
      <c r="GG51" s="30">
        <f>ENERGY_PRICING!GI$19*(1+INDEX(DA_LMP_Basis!$C$23:$AF$35,MATCH(LMP_BY_NODE!GG$1,DA_LMP_Basis!$C$23:$C$35,0),MATCH(LMP_BY_NODE!$A51,DA_LMP_Basis!$C$23:$AF$23,0)))</f>
        <v>87.885561932072889</v>
      </c>
      <c r="GH51" s="30">
        <f>ENERGY_PRICING!GJ$19*(1+INDEX(DA_LMP_Basis!$C$23:$AF$35,MATCH(LMP_BY_NODE!GH$1,DA_LMP_Basis!$C$23:$C$35,0),MATCH(LMP_BY_NODE!$A51,DA_LMP_Basis!$C$23:$AF$23,0)))</f>
        <v>88.013377110886509</v>
      </c>
      <c r="GI51" s="30">
        <f>ENERGY_PRICING!GK$19*(1+INDEX(DA_LMP_Basis!$C$23:$AF$35,MATCH(LMP_BY_NODE!GI$1,DA_LMP_Basis!$C$23:$C$35,0),MATCH(LMP_BY_NODE!$A51,DA_LMP_Basis!$C$23:$AF$23,0)))</f>
        <v>59.783778076562335</v>
      </c>
      <c r="GJ51" s="30">
        <f>ENERGY_PRICING!GL$19*(1+INDEX(DA_LMP_Basis!$C$23:$AF$35,MATCH(LMP_BY_NODE!GJ$1,DA_LMP_Basis!$C$23:$C$35,0),MATCH(LMP_BY_NODE!$A51,DA_LMP_Basis!$C$23:$AF$23,0)))</f>
        <v>59.979429777010985</v>
      </c>
      <c r="GK51" s="30">
        <f>ENERGY_PRICING!GM$19*(1+INDEX(DA_LMP_Basis!$C$23:$AF$35,MATCH(LMP_BY_NODE!GK$1,DA_LMP_Basis!$C$23:$C$35,0),MATCH(LMP_BY_NODE!$A51,DA_LMP_Basis!$C$23:$AF$23,0)))</f>
        <v>87.063507104484586</v>
      </c>
      <c r="GL51" s="30">
        <f>ENERGY_PRICING!GN$19*(1+INDEX(DA_LMP_Basis!$C$23:$AF$35,MATCH(LMP_BY_NODE!GL$1,DA_LMP_Basis!$C$23:$C$35,0),MATCH(LMP_BY_NODE!$A51,DA_LMP_Basis!$C$23:$AF$23,0)))</f>
        <v>129.01007314262696</v>
      </c>
      <c r="GM51" s="30">
        <f>ENERGY_PRICING!GO$19*(1+INDEX(DA_LMP_Basis!$C$23:$AF$35,MATCH(LMP_BY_NODE!GM$1,DA_LMP_Basis!$C$23:$C$35,0),MATCH(LMP_BY_NODE!$A51,DA_LMP_Basis!$C$23:$AF$23,0)))</f>
        <v>234.85486345645177</v>
      </c>
      <c r="GN51" s="30">
        <f>ENERGY_PRICING!GP$19*(1+INDEX(DA_LMP_Basis!$C$23:$AF$35,MATCH(LMP_BY_NODE!GN$1,DA_LMP_Basis!$C$23:$C$35,0),MATCH(LMP_BY_NODE!$A51,DA_LMP_Basis!$C$23:$AF$23,0)))</f>
        <v>209.10591609713109</v>
      </c>
      <c r="GO51" s="30">
        <f>ENERGY_PRICING!GQ$19*(1+INDEX(DA_LMP_Basis!$C$23:$AF$35,MATCH(LMP_BY_NODE!GO$1,DA_LMP_Basis!$C$23:$C$35,0),MATCH(LMP_BY_NODE!$A51,DA_LMP_Basis!$C$23:$AF$23,0)))</f>
        <v>120.80958405336004</v>
      </c>
      <c r="GP51" s="30">
        <f>ENERGY_PRICING!GR$19*(1+INDEX(DA_LMP_Basis!$C$23:$AF$35,MATCH(LMP_BY_NODE!GP$1,DA_LMP_Basis!$C$23:$C$35,0),MATCH(LMP_BY_NODE!$A51,DA_LMP_Basis!$C$23:$AF$23,0)))</f>
        <v>89.247635176392691</v>
      </c>
      <c r="GQ51" s="30">
        <f>ENERGY_PRICING!GS$19*(1+INDEX(DA_LMP_Basis!$C$23:$AF$35,MATCH(LMP_BY_NODE!GQ$1,DA_LMP_Basis!$C$23:$C$35,0),MATCH(LMP_BY_NODE!$A51,DA_LMP_Basis!$C$23:$AF$23,0)))</f>
        <v>65.953998642292078</v>
      </c>
      <c r="GR51" s="30">
        <f>ENERGY_PRICING!GT$19*(1+INDEX(DA_LMP_Basis!$C$23:$AF$35,MATCH(LMP_BY_NODE!GR$1,DA_LMP_Basis!$C$23:$C$35,0),MATCH(LMP_BY_NODE!$A51,DA_LMP_Basis!$C$23:$AF$23,0)))</f>
        <v>69.57082045413361</v>
      </c>
      <c r="GS51" s="30">
        <f>ENERGY_PRICING!GU$19*(1+INDEX(DA_LMP_Basis!$C$23:$AF$35,MATCH(LMP_BY_NODE!GS$1,DA_LMP_Basis!$C$23:$C$35,0),MATCH(LMP_BY_NODE!$A51,DA_LMP_Basis!$C$23:$AF$23,0)))</f>
        <v>90.094088541469233</v>
      </c>
      <c r="GT51" s="30">
        <f>ENERGY_PRICING!GV$19*(1+INDEX(DA_LMP_Basis!$C$23:$AF$35,MATCH(LMP_BY_NODE!GT$1,DA_LMP_Basis!$C$23:$C$35,0),MATCH(LMP_BY_NODE!$A51,DA_LMP_Basis!$C$23:$AF$23,0)))</f>
        <v>90.225115661098712</v>
      </c>
      <c r="GU51" s="30">
        <f>ENERGY_PRICING!GW$19*(1+INDEX(DA_LMP_Basis!$C$23:$AF$35,MATCH(LMP_BY_NODE!GU$1,DA_LMP_Basis!$C$23:$C$35,0),MATCH(LMP_BY_NODE!$A51,DA_LMP_Basis!$C$23:$AF$23,0)))</f>
        <v>61.286118868265788</v>
      </c>
      <c r="GV51" s="30">
        <f>ENERGY_PRICING!GX$19*(1+INDEX(DA_LMP_Basis!$C$23:$AF$35,MATCH(LMP_BY_NODE!GV$1,DA_LMP_Basis!$C$23:$C$35,0),MATCH(LMP_BY_NODE!$A51,DA_LMP_Basis!$C$23:$AF$23,0)))</f>
        <v>61.486687212325918</v>
      </c>
      <c r="GW51" s="30">
        <f>ENERGY_PRICING!GY$19*(1+INDEX(DA_LMP_Basis!$C$23:$AF$35,MATCH(LMP_BY_NODE!GW$1,DA_LMP_Basis!$C$23:$C$35,0),MATCH(LMP_BY_NODE!$A51,DA_LMP_Basis!$C$23:$AF$23,0)))</f>
        <v>87.896175741072298</v>
      </c>
      <c r="GX51" s="30">
        <f>ENERGY_PRICING!GZ$19*(1+INDEX(DA_LMP_Basis!$C$23:$AF$35,MATCH(LMP_BY_NODE!GX$1,DA_LMP_Basis!$C$23:$C$35,0),MATCH(LMP_BY_NODE!$A51,DA_LMP_Basis!$C$23:$AF$23,0)))</f>
        <v>130.17353773728382</v>
      </c>
      <c r="GY51" s="30">
        <f>ENERGY_PRICING!HA$19*(1+INDEX(DA_LMP_Basis!$C$23:$AF$35,MATCH(LMP_BY_NODE!GY$1,DA_LMP_Basis!$C$23:$C$35,0),MATCH(LMP_BY_NODE!$A51,DA_LMP_Basis!$C$23:$AF$23,0)))</f>
        <v>236.67135472704564</v>
      </c>
      <c r="GZ51" s="30">
        <f>ENERGY_PRICING!HB$19*(1+INDEX(DA_LMP_Basis!$C$23:$AF$35,MATCH(LMP_BY_NODE!GZ$1,DA_LMP_Basis!$C$23:$C$35,0),MATCH(LMP_BY_NODE!$A51,DA_LMP_Basis!$C$23:$AF$23,0)))</f>
        <v>210.72325144045644</v>
      </c>
      <c r="HA51" s="30">
        <f>ENERGY_PRICING!HC$19*(1+INDEX(DA_LMP_Basis!$C$23:$AF$35,MATCH(LMP_BY_NODE!HA$1,DA_LMP_Basis!$C$23:$C$35,0),MATCH(LMP_BY_NODE!$A51,DA_LMP_Basis!$C$23:$AF$23,0)))</f>
        <v>122.74506923823218</v>
      </c>
      <c r="HB51" s="30">
        <f>ENERGY_PRICING!HD$19*(1+INDEX(DA_LMP_Basis!$C$23:$AF$35,MATCH(LMP_BY_NODE!HB$1,DA_LMP_Basis!$C$23:$C$35,0),MATCH(LMP_BY_NODE!$A51,DA_LMP_Basis!$C$23:$AF$23,0)))</f>
        <v>92.282472177096054</v>
      </c>
      <c r="HC51" s="30">
        <f>ENERGY_PRICING!HE$19*(1+INDEX(DA_LMP_Basis!$C$23:$AF$35,MATCH(LMP_BY_NODE!HC$1,DA_LMP_Basis!$C$23:$C$35,0),MATCH(LMP_BY_NODE!$A51,DA_LMP_Basis!$C$23:$AF$23,0)))</f>
        <v>68.196743058190194</v>
      </c>
      <c r="HD51" s="30">
        <f>ENERGY_PRICING!HF$19*(1+INDEX(DA_LMP_Basis!$C$23:$AF$35,MATCH(LMP_BY_NODE!HD$1,DA_LMP_Basis!$C$23:$C$35,0),MATCH(LMP_BY_NODE!$A51,DA_LMP_Basis!$C$23:$AF$23,0)))</f>
        <v>71.936553727247201</v>
      </c>
      <c r="HE51" s="30">
        <f>ENERGY_PRICING!HG$19*(1+INDEX(DA_LMP_Basis!$C$23:$AF$35,MATCH(LMP_BY_NODE!HE$1,DA_LMP_Basis!$C$23:$C$35,0),MATCH(LMP_BY_NODE!$A51,DA_LMP_Basis!$C$23:$AF$23,0)))</f>
        <v>93.157708915386081</v>
      </c>
      <c r="HF51" s="30">
        <f>ENERGY_PRICING!HH$19*(1+INDEX(DA_LMP_Basis!$C$23:$AF$35,MATCH(LMP_BY_NODE!HF$1,DA_LMP_Basis!$C$23:$C$35,0),MATCH(LMP_BY_NODE!$A51,DA_LMP_Basis!$C$23:$AF$23,0)))</f>
        <v>93.293191569887284</v>
      </c>
      <c r="HG51" s="30">
        <f>ENERGY_PRICING!HI$19*(1+INDEX(DA_LMP_Basis!$C$23:$AF$35,MATCH(LMP_BY_NODE!HG$1,DA_LMP_Basis!$C$23:$C$35,0),MATCH(LMP_BY_NODE!$A51,DA_LMP_Basis!$C$23:$AF$23,0)))</f>
        <v>63.37013354051242</v>
      </c>
      <c r="HH51" s="30">
        <f>ENERGY_PRICING!HJ$19*(1+INDEX(DA_LMP_Basis!$C$23:$AF$35,MATCH(LMP_BY_NODE!HH$1,DA_LMP_Basis!$C$23:$C$35,0),MATCH(LMP_BY_NODE!$A51,DA_LMP_Basis!$C$23:$AF$23,0)))</f>
        <v>63.577522146314166</v>
      </c>
      <c r="HI51" s="30">
        <f>ENERGY_PRICING!HK$19*(1+INDEX(DA_LMP_Basis!$C$23:$AF$35,MATCH(LMP_BY_NODE!HI$1,DA_LMP_Basis!$C$23:$C$35,0),MATCH(LMP_BY_NODE!$A51,DA_LMP_Basis!$C$23:$AF$23,0)))</f>
        <v>89.051235675110846</v>
      </c>
      <c r="HJ51" s="30">
        <f>ENERGY_PRICING!HL$19*(1+INDEX(DA_LMP_Basis!$C$23:$AF$35,MATCH(LMP_BY_NODE!HJ$1,DA_LMP_Basis!$C$23:$C$35,0),MATCH(LMP_BY_NODE!$A51,DA_LMP_Basis!$C$23:$AF$23,0)))</f>
        <v>131.78747067400121</v>
      </c>
      <c r="HK51" s="30">
        <f>ENERGY_PRICING!HM$19*(1+INDEX(DA_LMP_Basis!$C$23:$AF$35,MATCH(LMP_BY_NODE!HK$1,DA_LMP_Basis!$C$23:$C$35,0),MATCH(LMP_BY_NODE!$A51,DA_LMP_Basis!$C$23:$AF$23,0)))</f>
        <v>238.38448379807622</v>
      </c>
      <c r="HL51" s="30">
        <f>ENERGY_PRICING!HN$19*(1+INDEX(DA_LMP_Basis!$C$23:$AF$35,MATCH(LMP_BY_NODE!HL$1,DA_LMP_Basis!$C$23:$C$35,0),MATCH(LMP_BY_NODE!$A51,DA_LMP_Basis!$C$23:$AF$23,0)))</f>
        <v>212.24855697817594</v>
      </c>
      <c r="HM51" s="30">
        <f>ENERGY_PRICING!HO$19*(1+INDEX(DA_LMP_Basis!$C$23:$AF$35,MATCH(LMP_BY_NODE!HM$1,DA_LMP_Basis!$C$23:$C$35,0),MATCH(LMP_BY_NODE!$A51,DA_LMP_Basis!$C$23:$AF$23,0)))</f>
        <v>124.57042121785905</v>
      </c>
      <c r="HN51" s="30">
        <f>ENERGY_PRICING!HP$19*(1+INDEX(DA_LMP_Basis!$C$23:$AF$35,MATCH(LMP_BY_NODE!HN$1,DA_LMP_Basis!$C$23:$C$35,0),MATCH(LMP_BY_NODE!$A51,DA_LMP_Basis!$C$23:$AF$23,0)))</f>
        <v>95.144620526448989</v>
      </c>
      <c r="HO51" s="30">
        <f>ENERGY_PRICING!HQ$19*(1+INDEX(DA_LMP_Basis!$C$23:$AF$35,MATCH(LMP_BY_NODE!HO$1,DA_LMP_Basis!$C$23:$C$35,0),MATCH(LMP_BY_NODE!$A51,DA_LMP_Basis!$C$23:$AF$23,0)))</f>
        <v>70.311870568002291</v>
      </c>
      <c r="HP51" s="30">
        <f>ENERGY_PRICING!HR$19*(1+INDEX(DA_LMP_Basis!$C$23:$AF$35,MATCH(LMP_BY_NODE!HP$1,DA_LMP_Basis!$C$23:$C$35,0),MATCH(LMP_BY_NODE!$A51,DA_LMP_Basis!$C$23:$AF$23,0)))</f>
        <v>74.167671767880705</v>
      </c>
      <c r="HQ51" s="30">
        <f>ENERGY_PRICING!HS$19*(1+INDEX(DA_LMP_Basis!$C$23:$AF$35,MATCH(LMP_BY_NODE!HQ$1,DA_LMP_Basis!$C$23:$C$35,0),MATCH(LMP_BY_NODE!$A51,DA_LMP_Basis!$C$23:$AF$23,0)))</f>
        <v>96.047002803070328</v>
      </c>
      <c r="HR51" s="30">
        <f>ENERGY_PRICING!HT$19*(1+INDEX(DA_LMP_Basis!$C$23:$AF$35,MATCH(LMP_BY_NODE!HR$1,DA_LMP_Basis!$C$23:$C$35,0),MATCH(LMP_BY_NODE!$A51,DA_LMP_Basis!$C$23:$AF$23,0)))</f>
        <v>96.186687463074833</v>
      </c>
      <c r="HS51" s="30">
        <f>ENERGY_PRICING!HU$19*(1+INDEX(DA_LMP_Basis!$C$23:$AF$35,MATCH(LMP_BY_NODE!HS$1,DA_LMP_Basis!$C$23:$C$35,0),MATCH(LMP_BY_NODE!$A51,DA_LMP_Basis!$C$23:$AF$23,0)))</f>
        <v>65.335563365183603</v>
      </c>
      <c r="HT51" s="30">
        <f>ENERGY_PRICING!HV$19*(1+INDEX(DA_LMP_Basis!$C$23:$AF$35,MATCH(LMP_BY_NODE!HT$1,DA_LMP_Basis!$C$23:$C$35,0),MATCH(LMP_BY_NODE!$A51,DA_LMP_Basis!$C$23:$AF$23,0)))</f>
        <v>65.549384145392551</v>
      </c>
      <c r="HU51" s="30">
        <f>ENERGY_PRICING!HW$19*(1+INDEX(DA_LMP_Basis!$C$23:$AF$35,MATCH(LMP_BY_NODE!HU$1,DA_LMP_Basis!$C$23:$C$35,0),MATCH(LMP_BY_NODE!$A51,DA_LMP_Basis!$C$23:$AF$23,0)))</f>
        <v>90.140570253160945</v>
      </c>
      <c r="HV51" s="30">
        <f>ENERGY_PRICING!HX$19*(1+INDEX(DA_LMP_Basis!$C$23:$AF$35,MATCH(LMP_BY_NODE!HV$1,DA_LMP_Basis!$C$23:$C$35,0),MATCH(LMP_BY_NODE!$A51,DA_LMP_Basis!$C$23:$AF$23,0)))</f>
        <v>133.30956740925308</v>
      </c>
      <c r="HW51" s="30">
        <f>ENERGY_PRICING!HY$19*(1+INDEX(DA_LMP_Basis!$C$23:$AF$35,MATCH(LMP_BY_NODE!HW$1,DA_LMP_Basis!$C$23:$C$35,0),MATCH(LMP_BY_NODE!$A51,DA_LMP_Basis!$C$23:$AF$23,0)))</f>
        <v>240.13296141620108</v>
      </c>
      <c r="HX51" s="30">
        <f>ENERGY_PRICING!HZ$19*(1+INDEX(DA_LMP_Basis!$C$23:$AF$35,MATCH(LMP_BY_NODE!HX$1,DA_LMP_Basis!$C$23:$C$35,0),MATCH(LMP_BY_NODE!$A51,DA_LMP_Basis!$C$23:$AF$23,0)))</f>
        <v>213.80533552954336</v>
      </c>
      <c r="HY51" s="30">
        <f>ENERGY_PRICING!IA$19*(1+INDEX(DA_LMP_Basis!$C$23:$AF$35,MATCH(LMP_BY_NODE!HY$1,DA_LMP_Basis!$C$23:$C$35,0),MATCH(LMP_BY_NODE!$A51,DA_LMP_Basis!$C$23:$AF$23,0)))</f>
        <v>126.43343734171565</v>
      </c>
      <c r="HZ51" s="30">
        <f>ENERGY_PRICING!IB$19*(1+INDEX(DA_LMP_Basis!$C$23:$AF$35,MATCH(LMP_BY_NODE!HZ$1,DA_LMP_Basis!$C$23:$C$35,0),MATCH(LMP_BY_NODE!$A51,DA_LMP_Basis!$C$23:$AF$23,0)))</f>
        <v>98.065826180606706</v>
      </c>
      <c r="IA51" s="30">
        <f>ENERGY_PRICING!IC$19*(1+INDEX(DA_LMP_Basis!$C$23:$AF$35,MATCH(LMP_BY_NODE!IA$1,DA_LMP_Basis!$C$23:$C$35,0),MATCH(LMP_BY_NODE!$A51,DA_LMP_Basis!$C$23:$AF$23,0)))</f>
        <v>72.470641423581625</v>
      </c>
      <c r="IB51" s="30">
        <f>ENERGY_PRICING!ID$19*(1+INDEX(DA_LMP_Basis!$C$23:$AF$35,MATCH(LMP_BY_NODE!IB$1,DA_LMP_Basis!$C$23:$C$35,0),MATCH(LMP_BY_NODE!$A51,DA_LMP_Basis!$C$23:$AF$23,0)))</f>
        <v>76.444826492186095</v>
      </c>
      <c r="IC51" s="30">
        <f>ENERGY_PRICING!IE$19*(1+INDEX(DA_LMP_Basis!$C$23:$AF$35,MATCH(LMP_BY_NODE!IC$1,DA_LMP_Basis!$C$23:$C$35,0),MATCH(LMP_BY_NODE!$A51,DA_LMP_Basis!$C$23:$AF$23,0)))</f>
        <v>98.99591411409115</v>
      </c>
      <c r="ID51" s="30">
        <f>ENERGY_PRICING!IF$19*(1+INDEX(DA_LMP_Basis!$C$23:$AF$35,MATCH(LMP_BY_NODE!ID$1,DA_LMP_Basis!$C$23:$C$35,0),MATCH(LMP_BY_NODE!$A51,DA_LMP_Basis!$C$23:$AF$23,0)))</f>
        <v>99.139887483392584</v>
      </c>
      <c r="IE51" s="30">
        <f>ENERGY_PRICING!IG$19*(1+INDEX(DA_LMP_Basis!$C$23:$AF$35,MATCH(LMP_BY_NODE!IE$1,DA_LMP_Basis!$C$23:$C$35,0),MATCH(LMP_BY_NODE!$A51,DA_LMP_Basis!$C$23:$AF$23,0)))</f>
        <v>67.341547687407029</v>
      </c>
      <c r="IF51" s="30">
        <f>ENERGY_PRICING!IH$19*(1+INDEX(DA_LMP_Basis!$C$23:$AF$35,MATCH(LMP_BY_NODE!IF$1,DA_LMP_Basis!$C$23:$C$35,0),MATCH(LMP_BY_NODE!$A51,DA_LMP_Basis!$C$23:$AF$23,0)))</f>
        <v>67.561933362916065</v>
      </c>
      <c r="IG51" s="30">
        <f>ENERGY_PRICING!II$19*(1+INDEX(DA_LMP_Basis!$C$23:$AF$35,MATCH(LMP_BY_NODE!IG$1,DA_LMP_Basis!$C$23:$C$35,0),MATCH(LMP_BY_NODE!$A51,DA_LMP_Basis!$C$23:$AF$23,0)))</f>
        <v>91.25238206032634</v>
      </c>
      <c r="IH51" s="30">
        <f>ENERGY_PRICING!IJ$19*(1+INDEX(DA_LMP_Basis!$C$23:$AF$35,MATCH(LMP_BY_NODE!IH$1,DA_LMP_Basis!$C$23:$C$35,0),MATCH(LMP_BY_NODE!$A51,DA_LMP_Basis!$C$23:$AF$23,0)))</f>
        <v>134.86307094801899</v>
      </c>
      <c r="II51" s="30">
        <f>ENERGY_PRICING!IK$19*(1+INDEX(DA_LMP_Basis!$C$23:$AF$35,MATCH(LMP_BY_NODE!II$1,DA_LMP_Basis!$C$23:$C$35,0),MATCH(LMP_BY_NODE!$A51,DA_LMP_Basis!$C$23:$AF$23,0)))</f>
        <v>240.93493502932952</v>
      </c>
      <c r="IJ51" s="30">
        <f>ENERGY_PRICING!IL$19*(1+INDEX(DA_LMP_Basis!$C$23:$AF$35,MATCH(LMP_BY_NODE!IJ$1,DA_LMP_Basis!$C$23:$C$35,0),MATCH(LMP_BY_NODE!$A51,DA_LMP_Basis!$C$23:$AF$23,0)))</f>
        <v>214.51938259925643</v>
      </c>
      <c r="IK51" s="30">
        <f>ENERGY_PRICING!IM$19*(1+INDEX(DA_LMP_Basis!$C$23:$AF$35,MATCH(LMP_BY_NODE!IK$1,DA_LMP_Basis!$C$23:$C$35,0),MATCH(LMP_BY_NODE!$A51,DA_LMP_Basis!$C$23:$AF$23,0)))</f>
        <v>127.28794629091693</v>
      </c>
      <c r="IL51" s="30">
        <f>ENERGY_PRICING!IN$19*(1+INDEX(DA_LMP_Basis!$C$23:$AF$35,MATCH(LMP_BY_NODE!IL$1,DA_LMP_Basis!$C$23:$C$35,0),MATCH(LMP_BY_NODE!$A51,DA_LMP_Basis!$C$23:$AF$23,0)))</f>
        <v>99.405694548878174</v>
      </c>
      <c r="IM51" s="30">
        <f>ENERGY_PRICING!IO$19*(1+INDEX(DA_LMP_Basis!$C$23:$AF$35,MATCH(LMP_BY_NODE!IM$1,DA_LMP_Basis!$C$23:$C$35,0),MATCH(LMP_BY_NODE!$A51,DA_LMP_Basis!$C$23:$AF$23,0)))</f>
        <v>73.46080409138979</v>
      </c>
      <c r="IN51" s="30">
        <f>ENERGY_PRICING!IP$19*(1+INDEX(DA_LMP_Basis!$C$23:$AF$35,MATCH(LMP_BY_NODE!IN$1,DA_LMP_Basis!$C$23:$C$35,0),MATCH(LMP_BY_NODE!$A51,DA_LMP_Basis!$C$23:$AF$23,0)))</f>
        <v>77.489288247356995</v>
      </c>
      <c r="IO51" s="30">
        <f>ENERGY_PRICING!IQ$19*(1+INDEX(DA_LMP_Basis!$C$23:$AF$35,MATCH(LMP_BY_NODE!IO$1,DA_LMP_Basis!$C$23:$C$35,0),MATCH(LMP_BY_NODE!$A51,DA_LMP_Basis!$C$23:$AF$23,0)))</f>
        <v>100.34849022623551</v>
      </c>
      <c r="IP51" s="30">
        <f>ENERGY_PRICING!IR$19*(1+INDEX(DA_LMP_Basis!$C$23:$AF$35,MATCH(LMP_BY_NODE!IP$1,DA_LMP_Basis!$C$23:$C$35,0),MATCH(LMP_BY_NODE!$A51,DA_LMP_Basis!$C$23:$AF$23,0)))</f>
        <v>100.49443069631928</v>
      </c>
      <c r="IQ51" s="30">
        <f>ENERGY_PRICING!IS$19*(1+INDEX(DA_LMP_Basis!$C$23:$AF$35,MATCH(LMP_BY_NODE!IQ$1,DA_LMP_Basis!$C$23:$C$35,0),MATCH(LMP_BY_NODE!$A51,DA_LMP_Basis!$C$23:$AF$23,0)))</f>
        <v>68.261631809786508</v>
      </c>
      <c r="IR51" s="30">
        <f>ENERGY_PRICING!IT$19*(1+INDEX(DA_LMP_Basis!$C$23:$AF$35,MATCH(LMP_BY_NODE!IR$1,DA_LMP_Basis!$C$23:$C$35,0),MATCH(LMP_BY_NODE!$A51,DA_LMP_Basis!$C$23:$AF$23,0)))</f>
        <v>68.485028603510059</v>
      </c>
      <c r="IS51" s="30">
        <f>ENERGY_PRICING!IU$19*(1+INDEX(DA_LMP_Basis!$C$23:$AF$35,MATCH(LMP_BY_NODE!IS$1,DA_LMP_Basis!$C$23:$C$35,0),MATCH(LMP_BY_NODE!$A51,DA_LMP_Basis!$C$23:$AF$23,0)))</f>
        <v>91.762336390235092</v>
      </c>
      <c r="IT51" s="30">
        <f>ENERGY_PRICING!IV$19*(1+INDEX(DA_LMP_Basis!$C$23:$AF$35,MATCH(LMP_BY_NODE!IT$1,DA_LMP_Basis!$C$23:$C$35,0),MATCH(LMP_BY_NODE!$A51,DA_LMP_Basis!$C$23:$AF$23,0)))</f>
        <v>135.57561586885592</v>
      </c>
      <c r="IU51" s="30">
        <f>ENERGY_PRICING!IW$19*(1+INDEX(DA_LMP_Basis!$C$23:$AF$35,MATCH(LMP_BY_NODE!IU$1,DA_LMP_Basis!$C$23:$C$35,0),MATCH(LMP_BY_NODE!$A51,DA_LMP_Basis!$C$23:$AF$23,0)))</f>
        <v>242.05918668007061</v>
      </c>
      <c r="IV51" s="30">
        <f>ENERGY_PRICING!IX$19*(1+INDEX(DA_LMP_Basis!$C$23:$AF$35,MATCH(LMP_BY_NODE!IV$1,DA_LMP_Basis!$C$23:$C$35,0),MATCH(LMP_BY_NODE!$A51,DA_LMP_Basis!$C$23:$AF$23,0)))</f>
        <v>215.52037388337141</v>
      </c>
      <c r="IW51" s="30">
        <f>ENERGY_PRICING!IY$19*(1+INDEX(DA_LMP_Basis!$C$23:$AF$35,MATCH(LMP_BY_NODE!IW$1,DA_LMP_Basis!$C$23:$C$35,0),MATCH(LMP_BY_NODE!$A51,DA_LMP_Basis!$C$23:$AF$23,0)))</f>
        <v>128.48584492621617</v>
      </c>
      <c r="IX51" s="30">
        <f>ENERGY_PRICING!IZ$19*(1+INDEX(DA_LMP_Basis!$C$23:$AF$35,MATCH(LMP_BY_NODE!IX$1,DA_LMP_Basis!$C$23:$C$35,0),MATCH(LMP_BY_NODE!$A51,DA_LMP_Basis!$C$23:$AF$23,0)))</f>
        <v>101.28399727623196</v>
      </c>
      <c r="IY51" s="30">
        <f>ENERGY_PRICING!JA$19*(1+INDEX(DA_LMP_Basis!$C$23:$AF$35,MATCH(LMP_BY_NODE!IY$1,DA_LMP_Basis!$C$23:$C$35,0),MATCH(LMP_BY_NODE!$A51,DA_LMP_Basis!$C$23:$AF$23,0)))</f>
        <v>74.848869727917418</v>
      </c>
      <c r="IZ51" s="30">
        <f>ENERGY_PRICING!JB$19*(1+INDEX(DA_LMP_Basis!$C$23:$AF$35,MATCH(LMP_BY_NODE!IZ$1,DA_LMP_Basis!$C$23:$C$35,0),MATCH(LMP_BY_NODE!$A51,DA_LMP_Basis!$C$23:$AF$23,0)))</f>
        <v>78.953473394055479</v>
      </c>
      <c r="JA51" s="30">
        <f>ENERGY_PRICING!JC$19*(1+INDEX(DA_LMP_Basis!$C$23:$AF$35,MATCH(LMP_BY_NODE!JA$1,DA_LMP_Basis!$C$23:$C$35,0),MATCH(LMP_BY_NODE!$A51,DA_LMP_Basis!$C$23:$AF$23,0)))</f>
        <v>102.24460738263338</v>
      </c>
      <c r="JB51" s="30">
        <f>ENERGY_PRICING!JD$19*(1+INDEX(DA_LMP_Basis!$C$23:$AF$35,MATCH(LMP_BY_NODE!JB$1,DA_LMP_Basis!$C$23:$C$35,0),MATCH(LMP_BY_NODE!$A51,DA_LMP_Basis!$C$23:$AF$23,0)))</f>
        <v>102.39330544506872</v>
      </c>
      <c r="JC51" s="30">
        <f>ENERGY_PRICING!JE$19*(1+INDEX(DA_LMP_Basis!$C$23:$AF$35,MATCH(LMP_BY_NODE!JC$1,DA_LMP_Basis!$C$23:$C$35,0),MATCH(LMP_BY_NODE!$A51,DA_LMP_Basis!$C$23:$AF$23,0)))</f>
        <v>69.551457405631993</v>
      </c>
      <c r="JD51" s="30">
        <f>ENERGY_PRICING!JF$19*(1+INDEX(DA_LMP_Basis!$C$23:$AF$35,MATCH(LMP_BY_NODE!JD$1,DA_LMP_Basis!$C$23:$C$35,0),MATCH(LMP_BY_NODE!$A51,DA_LMP_Basis!$C$23:$AF$23,0)))</f>
        <v>69.779075353976893</v>
      </c>
      <c r="JE51" s="30">
        <f>ENERGY_PRICING!JG$19*(1+INDEX(DA_LMP_Basis!$C$23:$AF$35,MATCH(LMP_BY_NODE!JE$1,DA_LMP_Basis!$C$23:$C$35,0),MATCH(LMP_BY_NODE!$A51,DA_LMP_Basis!$C$23:$AF$23,0)))</f>
        <v>92.477219009584601</v>
      </c>
      <c r="JF51" s="30">
        <f>ENERGY_PRICING!JH$19*(1+INDEX(DA_LMP_Basis!$C$23:$AF$35,MATCH(LMP_BY_NODE!JF$1,DA_LMP_Basis!$C$23:$C$35,0),MATCH(LMP_BY_NODE!$A51,DA_LMP_Basis!$C$23:$AF$23,0)))</f>
        <v>136.57450135631368</v>
      </c>
      <c r="JG51" s="30">
        <f>ENERGY_PRICING!JI$19*(1+INDEX(DA_LMP_Basis!$C$23:$AF$35,MATCH(LMP_BY_NODE!JG$1,DA_LMP_Basis!$C$23:$C$35,0),MATCH(LMP_BY_NODE!$A51,DA_LMP_Basis!$C$23:$AF$23,0)))</f>
        <v>243.50923907586662</v>
      </c>
      <c r="JH51" s="30">
        <f>ENERGY_PRICING!JJ$19*(1+INDEX(DA_LMP_Basis!$C$23:$AF$35,MATCH(LMP_BY_NODE!JH$1,DA_LMP_Basis!$C$23:$C$35,0),MATCH(LMP_BY_NODE!$A51,DA_LMP_Basis!$C$23:$AF$23,0)))</f>
        <v>216.81144586778447</v>
      </c>
      <c r="JI51" s="30">
        <f>ENERGY_PRICING!JK$19*(1+INDEX(DA_LMP_Basis!$C$23:$AF$35,MATCH(LMP_BY_NODE!JI$1,DA_LMP_Basis!$C$23:$C$35,0),MATCH(LMP_BY_NODE!$A51,DA_LMP_Basis!$C$23:$AF$23,0)))</f>
        <v>130.03088671903143</v>
      </c>
      <c r="JJ51" s="30">
        <f>ENERGY_PRICING!JL$19*(1+INDEX(DA_LMP_Basis!$C$23:$AF$35,MATCH(LMP_BY_NODE!JJ$1,DA_LMP_Basis!$C$23:$C$35,0),MATCH(LMP_BY_NODE!$A51,DA_LMP_Basis!$C$23:$AF$23,0)))</f>
        <v>103.70661979854206</v>
      </c>
      <c r="JK51" s="30">
        <f>ENERGY_PRICING!JM$19*(1+INDEX(DA_LMP_Basis!$C$23:$AF$35,MATCH(LMP_BY_NODE!JK$1,DA_LMP_Basis!$C$23:$C$35,0),MATCH(LMP_BY_NODE!$A51,DA_LMP_Basis!$C$23:$AF$23,0)))</f>
        <v>76.639187670027908</v>
      </c>
      <c r="JL51" s="30">
        <f>ENERGY_PRICING!JN$19*(1+INDEX(DA_LMP_Basis!$C$23:$AF$35,MATCH(LMP_BY_NODE!JL$1,DA_LMP_Basis!$C$23:$C$35,0),MATCH(LMP_BY_NODE!$A51,DA_LMP_Basis!$C$23:$AF$23,0)))</f>
        <v>80.841969780482529</v>
      </c>
      <c r="JM51" s="30">
        <f>ENERGY_PRICING!JO$19*(1+INDEX(DA_LMP_Basis!$C$23:$AF$35,MATCH(LMP_BY_NODE!JM$1,DA_LMP_Basis!$C$23:$C$35,0),MATCH(LMP_BY_NODE!$A51,DA_LMP_Basis!$C$23:$AF$23,0)))</f>
        <v>104.69020683853132</v>
      </c>
      <c r="JN51" s="30">
        <f>ENERGY_PRICING!JP$19*(1+INDEX(DA_LMP_Basis!$C$23:$AF$35,MATCH(LMP_BY_NODE!JN$1,DA_LMP_Basis!$C$23:$C$35,0),MATCH(LMP_BY_NODE!$A51,DA_LMP_Basis!$C$23:$AF$23,0)))</f>
        <v>104.84246162547169</v>
      </c>
      <c r="JO51" s="30">
        <f>ENERGY_PRICING!JQ$19*(1+INDEX(DA_LMP_Basis!$C$23:$AF$35,MATCH(LMP_BY_NODE!JO$1,DA_LMP_Basis!$C$23:$C$35,0),MATCH(LMP_BY_NODE!$A51,DA_LMP_Basis!$C$23:$AF$23,0)))</f>
        <v>71.215065988445289</v>
      </c>
      <c r="JP51" s="30">
        <f>ENERGY_PRICING!JR$19*(1+INDEX(DA_LMP_Basis!$C$23:$AF$35,MATCH(LMP_BY_NODE!JP$1,DA_LMP_Basis!$C$23:$C$35,0),MATCH(LMP_BY_NODE!$A51,DA_LMP_Basis!$C$23:$AF$23,0)))</f>
        <v>71.448128354299087</v>
      </c>
      <c r="JQ51" s="30">
        <f>ENERGY_PRICING!JS$19*(1+INDEX(DA_LMP_Basis!$C$23:$AF$35,MATCH(LMP_BY_NODE!JQ$1,DA_LMP_Basis!$C$23:$C$35,0),MATCH(LMP_BY_NODE!$A51,DA_LMP_Basis!$C$23:$AF$23,0)))</f>
        <v>93.399269917152694</v>
      </c>
      <c r="JR51" s="30">
        <f>ENERGY_PRICING!JT$19*(1+INDEX(DA_LMP_Basis!$C$23:$AF$35,MATCH(LMP_BY_NODE!JR$1,DA_LMP_Basis!$C$23:$C$35,0),MATCH(LMP_BY_NODE!$A51,DA_LMP_Basis!$C$23:$AF$23,0)))</f>
        <v>137.86285729802771</v>
      </c>
      <c r="JS51" s="30">
        <f>ENERGY_PRICING!JU$19*(1+INDEX(DA_LMP_Basis!$C$23:$AF$35,MATCH(LMP_BY_NODE!JS$1,DA_LMP_Basis!$C$23:$C$35,0),MATCH(LMP_BY_NODE!$A51,DA_LMP_Basis!$C$23:$AF$23,0)))</f>
        <v>242.52436074998536</v>
      </c>
      <c r="JT51" s="30">
        <f>ENERGY_PRICING!JV$19*(1+INDEX(DA_LMP_Basis!$C$23:$AF$35,MATCH(LMP_BY_NODE!JT$1,DA_LMP_Basis!$C$23:$C$35,0),MATCH(LMP_BY_NODE!$A51,DA_LMP_Basis!$C$23:$AF$23,0)))</f>
        <v>215.93454733757454</v>
      </c>
      <c r="JU51" s="30">
        <f>ENERGY_PRICING!JW$19*(1+INDEX(DA_LMP_Basis!$C$23:$AF$35,MATCH(LMP_BY_NODE!JU$1,DA_LMP_Basis!$C$23:$C$35,0),MATCH(LMP_BY_NODE!$A51,DA_LMP_Basis!$C$23:$AF$23,0)))</f>
        <v>128.981491415292</v>
      </c>
      <c r="JV51" s="30">
        <f>ENERGY_PRICING!JX$19*(1+INDEX(DA_LMP_Basis!$C$23:$AF$35,MATCH(LMP_BY_NODE!JV$1,DA_LMP_Basis!$C$23:$C$35,0),MATCH(LMP_BY_NODE!$A51,DA_LMP_Basis!$C$23:$AF$23,0)))</f>
        <v>102.06117000587776</v>
      </c>
      <c r="JW51" s="30">
        <f>ENERGY_PRICING!JY$19*(1+INDEX(DA_LMP_Basis!$C$23:$AF$35,MATCH(LMP_BY_NODE!JW$1,DA_LMP_Basis!$C$23:$C$35,0),MATCH(LMP_BY_NODE!$A51,DA_LMP_Basis!$C$23:$AF$23,0)))</f>
        <v>75.42320034244382</v>
      </c>
      <c r="JX51" s="30">
        <f>ENERGY_PRICING!JZ$19*(1+INDEX(DA_LMP_Basis!$C$23:$AF$35,MATCH(LMP_BY_NODE!JX$1,DA_LMP_Basis!$C$23:$C$35,0),MATCH(LMP_BY_NODE!$A51,DA_LMP_Basis!$C$23:$AF$23,0)))</f>
        <v>79.559299468092888</v>
      </c>
      <c r="JY51" s="30">
        <f>ENERGY_PRICING!KA$19*(1+INDEX(DA_LMP_Basis!$C$23:$AF$35,MATCH(LMP_BY_NODE!JY$1,DA_LMP_Basis!$C$23:$C$35,0),MATCH(LMP_BY_NODE!$A51,DA_LMP_Basis!$C$23:$AF$23,0)))</f>
        <v>103.02915106917852</v>
      </c>
      <c r="JZ51" s="30">
        <f>ENERGY_PRICING!KB$19*(1+INDEX(DA_LMP_Basis!$C$23:$AF$35,MATCH(LMP_BY_NODE!JZ$1,DA_LMP_Basis!$C$23:$C$35,0),MATCH(LMP_BY_NODE!$A51,DA_LMP_Basis!$C$23:$AF$23,0)))</f>
        <v>103.17899012211763</v>
      </c>
      <c r="KA51" s="30">
        <f>ENERGY_PRICING!KC$19*(1+INDEX(DA_LMP_Basis!$C$23:$AF$35,MATCH(LMP_BY_NODE!KA$1,DA_LMP_Basis!$C$23:$C$35,0),MATCH(LMP_BY_NODE!$A51,DA_LMP_Basis!$C$23:$AF$23,0)))</f>
        <v>70.085139897006798</v>
      </c>
      <c r="KB51" s="30">
        <f>ENERGY_PRICING!KD$19*(1+INDEX(DA_LMP_Basis!$C$23:$AF$35,MATCH(LMP_BY_NODE!KB$1,DA_LMP_Basis!$C$23:$C$35,0),MATCH(LMP_BY_NODE!$A51,DA_LMP_Basis!$C$23:$AF$23,0)))</f>
        <v>70.314504404205906</v>
      </c>
      <c r="KC51" s="30">
        <f>ENERGY_PRICING!KE$19*(1+INDEX(DA_LMP_Basis!$C$23:$AF$35,MATCH(LMP_BY_NODE!KC$1,DA_LMP_Basis!$C$23:$C$35,0),MATCH(LMP_BY_NODE!$A51,DA_LMP_Basis!$C$23:$AF$23,0)))</f>
        <v>92.773011199291375</v>
      </c>
      <c r="KD51" s="30">
        <f>ENERGY_PRICING!KF$19*(1+INDEX(DA_LMP_Basis!$C$23:$AF$35,MATCH(LMP_BY_NODE!KD$1,DA_LMP_Basis!$C$23:$C$35,0),MATCH(LMP_BY_NODE!$A51,DA_LMP_Basis!$C$23:$AF$23,0)))</f>
        <v>136.98780350914865</v>
      </c>
      <c r="KE51" s="30">
        <f>ENERGY_PRICING!KG$19*(1+INDEX(DA_LMP_Basis!$C$23:$AF$35,MATCH(LMP_BY_NODE!KE$1,DA_LMP_Basis!$C$23:$C$35,0),MATCH(LMP_BY_NODE!$A51,DA_LMP_Basis!$C$23:$AF$23,0)))</f>
        <v>244.17489826683601</v>
      </c>
      <c r="KF51" s="30">
        <f>ENERGY_PRICING!KH$19*(1+INDEX(DA_LMP_Basis!$C$23:$AF$35,MATCH(LMP_BY_NODE!KF$1,DA_LMP_Basis!$C$23:$C$35,0),MATCH(LMP_BY_NODE!$A51,DA_LMP_Basis!$C$23:$AF$23,0)))</f>
        <v>217.40412371523271</v>
      </c>
      <c r="KG51" s="30">
        <f>ENERGY_PRICING!KI$19*(1+INDEX(DA_LMP_Basis!$C$23:$AF$35,MATCH(LMP_BY_NODE!KG$1,DA_LMP_Basis!$C$23:$C$35,0),MATCH(LMP_BY_NODE!$A51,DA_LMP_Basis!$C$23:$AF$23,0)))</f>
        <v>130.74015162063154</v>
      </c>
      <c r="KH51" s="30">
        <f>ENERGY_PRICING!KJ$19*(1+INDEX(DA_LMP_Basis!$C$23:$AF$35,MATCH(LMP_BY_NODE!KH$1,DA_LMP_Basis!$C$23:$C$35,0),MATCH(LMP_BY_NODE!$A51,DA_LMP_Basis!$C$23:$AF$23,0)))</f>
        <v>104.81874578302406</v>
      </c>
      <c r="KI51" s="30">
        <f>ENERGY_PRICING!KK$19*(1+INDEX(DA_LMP_Basis!$C$23:$AF$35,MATCH(LMP_BY_NODE!KI$1,DA_LMP_Basis!$C$23:$C$35,0),MATCH(LMP_BY_NODE!$A51,DA_LMP_Basis!$C$23:$AF$23,0)))</f>
        <v>77.461048725792722</v>
      </c>
      <c r="KJ51" s="30">
        <f>ENERGY_PRICING!KL$19*(1+INDEX(DA_LMP_Basis!$C$23:$AF$35,MATCH(LMP_BY_NODE!KJ$1,DA_LMP_Basis!$C$23:$C$35,0),MATCH(LMP_BY_NODE!$A51,DA_LMP_Basis!$C$23:$AF$23,0)))</f>
        <v>81.708900506835704</v>
      </c>
      <c r="KK51" s="30">
        <f>ENERGY_PRICING!KM$19*(1+INDEX(DA_LMP_Basis!$C$23:$AF$35,MATCH(LMP_BY_NODE!KK$1,DA_LMP_Basis!$C$23:$C$35,0),MATCH(LMP_BY_NODE!$A51,DA_LMP_Basis!$C$23:$AF$23,0)))</f>
        <v>105.81288058464413</v>
      </c>
      <c r="KL51" s="30">
        <f>ENERGY_PRICING!KN$19*(1+INDEX(DA_LMP_Basis!$C$23:$AF$35,MATCH(LMP_BY_NODE!KL$1,DA_LMP_Basis!$C$23:$C$35,0),MATCH(LMP_BY_NODE!$A51,DA_LMP_Basis!$C$23:$AF$23,0)))</f>
        <v>105.96676811696899</v>
      </c>
      <c r="KM51" s="30">
        <f>ENERGY_PRICING!KO$19*(1+INDEX(DA_LMP_Basis!$C$23:$AF$35,MATCH(LMP_BY_NODE!KM$1,DA_LMP_Basis!$C$23:$C$35,0),MATCH(LMP_BY_NODE!$A51,DA_LMP_Basis!$C$23:$AF$23,0)))</f>
        <v>71.978760008423961</v>
      </c>
      <c r="KN51" s="30">
        <f>ENERGY_PRICING!KP$19*(1+INDEX(DA_LMP_Basis!$C$23:$AF$35,MATCH(LMP_BY_NODE!KN$1,DA_LMP_Basis!$C$23:$C$35,0),MATCH(LMP_BY_NODE!$A51,DA_LMP_Basis!$C$23:$AF$23,0)))</f>
        <v>72.214321681588856</v>
      </c>
      <c r="KO51" s="30">
        <f>ENERGY_PRICING!KQ$19*(1+INDEX(DA_LMP_Basis!$C$23:$AF$35,MATCH(LMP_BY_NODE!KO$1,DA_LMP_Basis!$C$23:$C$35,0),MATCH(LMP_BY_NODE!$A51,DA_LMP_Basis!$C$23:$AF$23,0)))</f>
        <v>93.822545422881859</v>
      </c>
      <c r="KP51" s="30">
        <f>ENERGY_PRICING!KR$19*(1+INDEX(DA_LMP_Basis!$C$23:$AF$35,MATCH(LMP_BY_NODE!KP$1,DA_LMP_Basis!$C$23:$C$35,0),MATCH(LMP_BY_NODE!$A51,DA_LMP_Basis!$C$23:$AF$23,0)))</f>
        <v>138.45428832240191</v>
      </c>
      <c r="KQ51" s="30">
        <f>ENERGY_PRICING!KS$19*(1+INDEX(DA_LMP_Basis!$C$23:$AF$35,MATCH(LMP_BY_NODE!KQ$1,DA_LMP_Basis!$C$23:$C$35,0),MATCH(LMP_BY_NODE!$A51,DA_LMP_Basis!$C$23:$AF$23,0)))</f>
        <v>245.75940986582461</v>
      </c>
      <c r="KR51" s="30">
        <f>ENERGY_PRICING!KT$19*(1+INDEX(DA_LMP_Basis!$C$23:$AF$35,MATCH(LMP_BY_NODE!KR$1,DA_LMP_Basis!$C$23:$C$35,0),MATCH(LMP_BY_NODE!$A51,DA_LMP_Basis!$C$23:$AF$23,0)))</f>
        <v>218.8149131048869</v>
      </c>
      <c r="KS51" s="30">
        <f>ENERGY_PRICING!KU$19*(1+INDEX(DA_LMP_Basis!$C$23:$AF$35,MATCH(LMP_BY_NODE!KS$1,DA_LMP_Basis!$C$23:$C$35,0),MATCH(LMP_BY_NODE!$A51,DA_LMP_Basis!$C$23:$AF$23,0)))</f>
        <v>132.42846071121022</v>
      </c>
      <c r="KT51" s="30">
        <f>ENERGY_PRICING!KV$19*(1+INDEX(DA_LMP_Basis!$C$23:$AF$35,MATCH(LMP_BY_NODE!KT$1,DA_LMP_Basis!$C$23:$C$35,0),MATCH(LMP_BY_NODE!$A51,DA_LMP_Basis!$C$23:$AF$23,0)))</f>
        <v>107.46601114922761</v>
      </c>
      <c r="KU51" s="30">
        <f>ENERGY_PRICING!KW$19*(1+INDEX(DA_LMP_Basis!$C$23:$AF$35,MATCH(LMP_BY_NODE!KU$1,DA_LMP_Basis!$C$23:$C$35,0),MATCH(LMP_BY_NODE!$A51,DA_LMP_Basis!$C$23:$AF$23,0)))</f>
        <v>79.417377720093725</v>
      </c>
      <c r="KV51" s="30">
        <f>ENERGY_PRICING!KX$19*(1+INDEX(DA_LMP_Basis!$C$23:$AF$35,MATCH(LMP_BY_NODE!KV$1,DA_LMP_Basis!$C$23:$C$35,0),MATCH(LMP_BY_NODE!$A51,DA_LMP_Basis!$C$23:$AF$23,0)))</f>
        <v>83.772511751241097</v>
      </c>
      <c r="KW51" s="30">
        <f>ENERGY_PRICING!KY$19*(1+INDEX(DA_LMP_Basis!$C$23:$AF$35,MATCH(LMP_BY_NODE!KW$1,DA_LMP_Basis!$C$23:$C$35,0),MATCH(LMP_BY_NODE!$A51,DA_LMP_Basis!$C$23:$AF$23,0)))</f>
        <v>108.48525346964126</v>
      </c>
      <c r="KX51" s="30">
        <f>ENERGY_PRICING!KZ$19*(1+INDEX(DA_LMP_Basis!$C$23:$AF$35,MATCH(LMP_BY_NODE!KX$1,DA_LMP_Basis!$C$23:$C$35,0),MATCH(LMP_BY_NODE!$A51,DA_LMP_Basis!$C$23:$AF$23,0)))</f>
        <v>108.64302753134187</v>
      </c>
      <c r="KY51" s="30">
        <f>ENERGY_PRICING!LA$19*(1+INDEX(DA_LMP_Basis!$C$23:$AF$35,MATCH(LMP_BY_NODE!KY$1,DA_LMP_Basis!$C$23:$C$35,0),MATCH(LMP_BY_NODE!$A51,DA_LMP_Basis!$C$23:$AF$23,0)))</f>
        <v>73.796630247655912</v>
      </c>
      <c r="KZ51" s="30">
        <f>ENERGY_PRICING!LB$19*(1+INDEX(DA_LMP_Basis!$C$23:$AF$35,MATCH(LMP_BY_NODE!KZ$1,DA_LMP_Basis!$C$23:$C$35,0),MATCH(LMP_BY_NODE!$A51,DA_LMP_Basis!$C$23:$AF$23,0)))</f>
        <v>74.038141183563027</v>
      </c>
      <c r="LA51" s="30">
        <f>ENERGY_PRICING!LC$19*(1+INDEX(DA_LMP_Basis!$C$23:$AF$35,MATCH(LMP_BY_NODE!LA$1,DA_LMP_Basis!$C$23:$C$35,0),MATCH(LMP_BY_NODE!$A51,DA_LMP_Basis!$C$23:$AF$23,0)))</f>
        <v>94.83009546875283</v>
      </c>
      <c r="LB51" s="30">
        <f>ENERGY_PRICING!LD$19*(1+INDEX(DA_LMP_Basis!$C$23:$AF$35,MATCH(LMP_BY_NODE!LB$1,DA_LMP_Basis!$C$23:$C$35,0),MATCH(LMP_BY_NODE!$A51,DA_LMP_Basis!$C$23:$AF$23,0)))</f>
        <v>139.86210981850107</v>
      </c>
      <c r="LC51" s="30">
        <f>ENERGY_PRICING!LE$19*(1+INDEX(DA_LMP_Basis!$C$23:$AF$35,MATCH(LMP_BY_NODE!LC$1,DA_LMP_Basis!$C$23:$C$35,0),MATCH(LMP_BY_NODE!$A51,DA_LMP_Basis!$C$23:$AF$23,0)))</f>
        <v>247.49320033379786</v>
      </c>
      <c r="LD51" s="30">
        <f>ENERGY_PRICING!LF$19*(1+INDEX(DA_LMP_Basis!$C$23:$AF$35,MATCH(LMP_BY_NODE!LD$1,DA_LMP_Basis!$C$23:$C$35,0),MATCH(LMP_BY_NODE!$A51,DA_LMP_Basis!$C$23:$AF$23,0)))</f>
        <v>220.35861477148339</v>
      </c>
      <c r="LE51" s="30">
        <f>ENERGY_PRICING!LG$19*(1+INDEX(DA_LMP_Basis!$C$23:$AF$35,MATCH(LMP_BY_NODE!LE$1,DA_LMP_Basis!$C$23:$C$35,0),MATCH(LMP_BY_NODE!$A51,DA_LMP_Basis!$C$23:$AF$23,0)))</f>
        <v>134.27582756551806</v>
      </c>
      <c r="LF51" s="30">
        <f>ENERGY_PRICING!LH$19*(1+INDEX(DA_LMP_Basis!$C$23:$AF$35,MATCH(LMP_BY_NODE!LF$1,DA_LMP_Basis!$C$23:$C$35,0),MATCH(LMP_BY_NODE!$A51,DA_LMP_Basis!$C$23:$AF$23,0)))</f>
        <v>110.36267877920839</v>
      </c>
      <c r="LG51" s="30">
        <f>ENERGY_PRICING!LI$19*(1+INDEX(DA_LMP_Basis!$C$23:$AF$35,MATCH(LMP_BY_NODE!LG$1,DA_LMP_Basis!$C$23:$C$35,0),MATCH(LMP_BY_NODE!$A51,DA_LMP_Basis!$C$23:$AF$23,0)))</f>
        <v>81.558014976838194</v>
      </c>
      <c r="LH51" s="30">
        <f>ENERGY_PRICING!LJ$19*(1+INDEX(DA_LMP_Basis!$C$23:$AF$35,MATCH(LMP_BY_NODE!LH$1,DA_LMP_Basis!$C$23:$C$35,0),MATCH(LMP_BY_NODE!$A51,DA_LMP_Basis!$C$23:$AF$23,0)))</f>
        <v>86.030538456401345</v>
      </c>
      <c r="LI51" s="30">
        <f>ENERGY_PRICING!LK$19*(1+INDEX(DA_LMP_Basis!$C$23:$AF$35,MATCH(LMP_BY_NODE!LI$1,DA_LMP_Basis!$C$23:$C$35,0),MATCH(LMP_BY_NODE!$A51,DA_LMP_Basis!$C$23:$AF$23,0)))</f>
        <v>111.40939402994741</v>
      </c>
      <c r="LJ51" s="30">
        <f>ENERGY_PRICING!LL$19*(1+INDEX(DA_LMP_Basis!$C$23:$AF$35,MATCH(LMP_BY_NODE!LJ$1,DA_LMP_Basis!$C$23:$C$35,0),MATCH(LMP_BY_NODE!$A51,DA_LMP_Basis!$C$23:$AF$23,0)))</f>
        <v>111.57142077593853</v>
      </c>
      <c r="LK51" s="30">
        <f>ENERGY_PRICING!LM$19*(1+INDEX(DA_LMP_Basis!$C$23:$AF$35,MATCH(LMP_BY_NODE!LK$1,DA_LMP_Basis!$C$23:$C$35,0),MATCH(LMP_BY_NODE!$A51,DA_LMP_Basis!$C$23:$AF$23,0)))</f>
        <v>75.785764372520845</v>
      </c>
      <c r="LL51" s="30">
        <f>ENERGY_PRICING!LN$19*(1+INDEX(DA_LMP_Basis!$C$23:$AF$35,MATCH(LMP_BY_NODE!LL$1,DA_LMP_Basis!$C$23:$C$35,0),MATCH(LMP_BY_NODE!$A51,DA_LMP_Basis!$C$23:$AF$23,0)))</f>
        <v>76.033785058839726</v>
      </c>
      <c r="LM51" s="30">
        <f>ENERGY_PRICING!LO$19*(1+INDEX(DA_LMP_Basis!$C$23:$AF$35,MATCH(LMP_BY_NODE!LM$1,DA_LMP_Basis!$C$23:$C$35,0),MATCH(LMP_BY_NODE!$A51,DA_LMP_Basis!$C$23:$AF$23,0)))</f>
        <v>95.932568096060876</v>
      </c>
      <c r="LN51" s="30">
        <f>ENERGY_PRICING!LP$19*(1+INDEX(DA_LMP_Basis!$C$23:$AF$35,MATCH(LMP_BY_NODE!LN$1,DA_LMP_Basis!$C$23:$C$35,0),MATCH(LMP_BY_NODE!$A51,DA_LMP_Basis!$C$23:$AF$23,0)))</f>
        <v>141.40256398248604</v>
      </c>
      <c r="LO51" s="30">
        <f>ENERGY_PRICING!LQ$19*(1+INDEX(DA_LMP_Basis!$C$23:$AF$35,MATCH(LMP_BY_NODE!LO$1,DA_LMP_Basis!$C$23:$C$35,0),MATCH(LMP_BY_NODE!$A51,DA_LMP_Basis!$C$23:$AF$23,0)))</f>
        <v>249.27066574827452</v>
      </c>
      <c r="LP51" s="30">
        <f>ENERGY_PRICING!LR$19*(1+INDEX(DA_LMP_Basis!$C$23:$AF$35,MATCH(LMP_BY_NODE!LP$1,DA_LMP_Basis!$C$23:$C$35,0),MATCH(LMP_BY_NODE!$A51,DA_LMP_Basis!$C$23:$AF$23,0)))</f>
        <v>221.941202963846</v>
      </c>
      <c r="LQ51" s="30">
        <f>ENERGY_PRICING!LS$19*(1+INDEX(DA_LMP_Basis!$C$23:$AF$35,MATCH(LMP_BY_NODE!LQ$1,DA_LMP_Basis!$C$23:$C$35,0),MATCH(LMP_BY_NODE!$A51,DA_LMP_Basis!$C$23:$AF$23,0)))</f>
        <v>136.16973040558926</v>
      </c>
      <c r="LR51" s="30">
        <f>ENERGY_PRICING!LT$19*(1+INDEX(DA_LMP_Basis!$C$23:$AF$35,MATCH(LMP_BY_NODE!LR$1,DA_LMP_Basis!$C$23:$C$35,0),MATCH(LMP_BY_NODE!$A51,DA_LMP_Basis!$C$23:$AF$23,0)))</f>
        <v>113.33231474424163</v>
      </c>
      <c r="LS51" s="30">
        <f>ENERGY_PRICING!LU$19*(1+INDEX(DA_LMP_Basis!$C$23:$AF$35,MATCH(LMP_BY_NODE!LS$1,DA_LMP_Basis!$C$23:$C$35,0),MATCH(LMP_BY_NODE!$A51,DA_LMP_Basis!$C$23:$AF$23,0)))</f>
        <v>83.752575830117934</v>
      </c>
      <c r="LT51" s="30">
        <f>ENERGY_PRICING!LV$19*(1+INDEX(DA_LMP_Basis!$C$23:$AF$35,MATCH(LMP_BY_NODE!LT$1,DA_LMP_Basis!$C$23:$C$35,0),MATCH(LMP_BY_NODE!$A51,DA_LMP_Basis!$C$23:$AF$23,0)))</f>
        <v>88.345445850072124</v>
      </c>
      <c r="LU51" s="30">
        <f>ENERGY_PRICING!LW$19*(1+INDEX(DA_LMP_Basis!$C$23:$AF$35,MATCH(LMP_BY_NODE!LU$1,DA_LMP_Basis!$C$23:$C$35,0),MATCH(LMP_BY_NODE!$A51,DA_LMP_Basis!$C$23:$AF$23,0)))</f>
        <v>114.40719498053669</v>
      </c>
      <c r="LV51" s="30">
        <f>ENERGY_PRICING!LX$19*(1+INDEX(DA_LMP_Basis!$C$23:$AF$35,MATCH(LMP_BY_NODE!LV$1,DA_LMP_Basis!$C$23:$C$35,0),MATCH(LMP_BY_NODE!$A51,DA_LMP_Basis!$C$23:$AF$23,0)))</f>
        <v>114.57358153781107</v>
      </c>
      <c r="LW51" s="30">
        <f>ENERGY_PRICING!LY$19*(1+INDEX(DA_LMP_Basis!$C$23:$AF$35,MATCH(LMP_BY_NODE!LW$1,DA_LMP_Basis!$C$23:$C$35,0),MATCH(LMP_BY_NODE!$A51,DA_LMP_Basis!$C$23:$AF$23,0)))</f>
        <v>77.825005663214952</v>
      </c>
      <c r="LX51" s="30">
        <f>ENERGY_PRICING!LZ$19*(1+INDEX(DA_LMP_Basis!$C$23:$AF$35,MATCH(LMP_BY_NODE!LX$1,DA_LMP_Basis!$C$23:$C$35,0),MATCH(LMP_BY_NODE!$A51,DA_LMP_Basis!$C$23:$AF$23,0)))</f>
        <v>78.079700083429316</v>
      </c>
      <c r="LY51" s="30">
        <f>ENERGY_PRICING!MA$19*(1+INDEX(DA_LMP_Basis!$C$23:$AF$35,MATCH(LMP_BY_NODE!LY$1,DA_LMP_Basis!$C$23:$C$35,0),MATCH(LMP_BY_NODE!$A51,DA_LMP_Basis!$C$23:$AF$23,0)))</f>
        <v>97.06281249504994</v>
      </c>
      <c r="LZ51" s="30">
        <f>ENERGY_PRICING!MB$19*(1+INDEX(DA_LMP_Basis!$C$23:$AF$35,MATCH(LMP_BY_NODE!LZ$1,DA_LMP_Basis!$C$23:$C$35,0),MATCH(LMP_BY_NODE!$A51,DA_LMP_Basis!$C$23:$AF$23,0)))</f>
        <v>142.98182286621423</v>
      </c>
      <c r="MA51" s="30">
        <f>ENERGY_PRICING!MC$19*(1+INDEX(DA_LMP_Basis!$C$23:$AF$35,MATCH(LMP_BY_NODE!MA$1,DA_LMP_Basis!$C$23:$C$35,0),MATCH(LMP_BY_NODE!$A51,DA_LMP_Basis!$C$23:$AF$23,0)))</f>
        <v>251.63390550845989</v>
      </c>
      <c r="MB51" s="30">
        <f>ENERGY_PRICING!MD$19*(1+INDEX(DA_LMP_Basis!$C$23:$AF$35,MATCH(LMP_BY_NODE!MB$1,DA_LMP_Basis!$C$23:$C$35,0),MATCH(LMP_BY_NODE!$A51,DA_LMP_Basis!$C$23:$AF$23,0)))</f>
        <v>224.04534254919614</v>
      </c>
      <c r="MC51" s="30">
        <f>ENERGY_PRICING!ME$19*(1+INDEX(DA_LMP_Basis!$C$23:$AF$35,MATCH(LMP_BY_NODE!MC$1,DA_LMP_Basis!$C$23:$C$35,0),MATCH(LMP_BY_NODE!$A51,DA_LMP_Basis!$C$23:$AF$23,0)))</f>
        <v>138.68778024055715</v>
      </c>
      <c r="MD51" s="30">
        <f>ENERGY_PRICING!MF$19*(1+INDEX(DA_LMP_Basis!$C$23:$AF$35,MATCH(LMP_BY_NODE!MD$1,DA_LMP_Basis!$C$23:$C$35,0),MATCH(LMP_BY_NODE!$A51,DA_LMP_Basis!$C$23:$AF$23,0)))</f>
        <v>117.28061198180504</v>
      </c>
      <c r="ME51" s="30">
        <f>ENERGY_PRICING!MG$19*(1+INDEX(DA_LMP_Basis!$C$23:$AF$35,MATCH(LMP_BY_NODE!ME$1,DA_LMP_Basis!$C$23:$C$35,0),MATCH(LMP_BY_NODE!$A51,DA_LMP_Basis!$C$23:$AF$23,0)))</f>
        <v>86.670367322642591</v>
      </c>
      <c r="MF51" s="30">
        <f>ENERGY_PRICING!MH$19*(1+INDEX(DA_LMP_Basis!$C$23:$AF$35,MATCH(LMP_BY_NODE!MF$1,DA_LMP_Basis!$C$23:$C$35,0),MATCH(LMP_BY_NODE!$A51,DA_LMP_Basis!$C$23:$AF$23,0)))</f>
        <v>91.423244804309675</v>
      </c>
      <c r="MG51" s="30">
        <f>ENERGY_PRICING!MI$19*(1+INDEX(DA_LMP_Basis!$C$23:$AF$35,MATCH(LMP_BY_NODE!MG$1,DA_LMP_Basis!$C$23:$C$35,0),MATCH(LMP_BY_NODE!$A51,DA_LMP_Basis!$C$23:$AF$23,0)))</f>
        <v>118.39293914290045</v>
      </c>
      <c r="MH51" s="30">
        <f>ENERGY_PRICING!MJ$19*(1+INDEX(DA_LMP_Basis!$C$23:$AF$35,MATCH(LMP_BY_NODE!MH$1,DA_LMP_Basis!$C$23:$C$35,0),MATCH(LMP_BY_NODE!$A51,DA_LMP_Basis!$C$23:$AF$23,0)))</f>
        <v>118.56512231331148</v>
      </c>
      <c r="MI51" s="30">
        <f>ENERGY_PRICING!MK$19*(1+INDEX(DA_LMP_Basis!$C$23:$AF$35,MATCH(LMP_BY_NODE!MI$1,DA_LMP_Basis!$C$23:$C$35,0),MATCH(LMP_BY_NODE!$A51,DA_LMP_Basis!$C$23:$AF$23,0)))</f>
        <v>80.536291103443219</v>
      </c>
      <c r="MJ51" s="30">
        <f>ENERGY_PRICING!ML$19*(1+INDEX(DA_LMP_Basis!$C$23:$AF$35,MATCH(LMP_BY_NODE!MJ$1,DA_LMP_Basis!$C$23:$C$35,0),MATCH(LMP_BY_NODE!$A51,DA_LMP_Basis!$C$23:$AF$23,0)))</f>
        <v>80.799858626426413</v>
      </c>
      <c r="MK51" s="30">
        <f>ENERGY_PRICING!MM$19*(1+INDEX(DA_LMP_Basis!$C$23:$AF$35,MATCH(LMP_BY_NODE!MK$1,DA_LMP_Basis!$C$23:$C$35,0),MATCH(LMP_BY_NODE!$A51,DA_LMP_Basis!$C$23:$AF$23,0)))</f>
        <v>98.565535687671996</v>
      </c>
      <c r="ML51" s="30">
        <f>ENERGY_PRICING!MN$19*(1+INDEX(DA_LMP_Basis!$C$23:$AF$35,MATCH(LMP_BY_NODE!ML$1,DA_LMP_Basis!$C$23:$C$35,0),MATCH(LMP_BY_NODE!$A51,DA_LMP_Basis!$C$23:$AF$23,0)))</f>
        <v>145.08153594938054</v>
      </c>
      <c r="MM51" s="30">
        <f>ENERGY_PRICING!MO$19*(1+INDEX(DA_LMP_Basis!$C$23:$AF$35,MATCH(LMP_BY_NODE!MM$1,DA_LMP_Basis!$C$23:$C$35,0),MATCH(LMP_BY_NODE!$A51,DA_LMP_Basis!$C$23:$AF$23,0)))</f>
        <v>253.27672398925341</v>
      </c>
      <c r="MN51" s="30">
        <f>ENERGY_PRICING!MP$19*(1+INDEX(DA_LMP_Basis!$C$23:$AF$35,MATCH(LMP_BY_NODE!MN$1,DA_LMP_Basis!$C$23:$C$35,0),MATCH(LMP_BY_NODE!$A51,DA_LMP_Basis!$C$23:$AF$23,0)))</f>
        <v>225.50804618816645</v>
      </c>
      <c r="MO51" s="30">
        <f>ENERGY_PRICING!MQ$19*(1+INDEX(DA_LMP_Basis!$C$23:$AF$35,MATCH(LMP_BY_NODE!MO$1,DA_LMP_Basis!$C$23:$C$35,0),MATCH(LMP_BY_NODE!$A51,DA_LMP_Basis!$C$23:$AF$23,0)))</f>
        <v>140.43821575460751</v>
      </c>
      <c r="MP51" s="30">
        <f>ENERGY_PRICING!MR$19*(1+INDEX(DA_LMP_Basis!$C$23:$AF$35,MATCH(LMP_BY_NODE!MP$1,DA_LMP_Basis!$C$23:$C$35,0),MATCH(LMP_BY_NODE!$A51,DA_LMP_Basis!$C$23:$AF$23,0)))</f>
        <v>120.02529145902679</v>
      </c>
      <c r="MQ51" s="30">
        <f>ENERGY_PRICING!MS$19*(1+INDEX(DA_LMP_Basis!$C$23:$AF$35,MATCH(LMP_BY_NODE!MQ$1,DA_LMP_Basis!$C$23:$C$35,0),MATCH(LMP_BY_NODE!$A51,DA_LMP_Basis!$C$23:$AF$23,0)))</f>
        <v>88.698685340889568</v>
      </c>
      <c r="MR51" s="30">
        <f>ENERGY_PRICING!MT$19*(1+INDEX(DA_LMP_Basis!$C$23:$AF$35,MATCH(LMP_BY_NODE!MR$1,DA_LMP_Basis!$C$23:$C$35,0),MATCH(LMP_BY_NODE!$A51,DA_LMP_Basis!$C$23:$AF$23,0)))</f>
        <v>93.562792846524331</v>
      </c>
      <c r="MS51" s="30">
        <f>ENERGY_PRICING!MU$19*(1+INDEX(DA_LMP_Basis!$C$23:$AF$35,MATCH(LMP_BY_NODE!MS$1,DA_LMP_Basis!$C$23:$C$35,0),MATCH(LMP_BY_NODE!$A51,DA_LMP_Basis!$C$23:$AF$23,0)))</f>
        <v>121.16365004577239</v>
      </c>
      <c r="MT51" s="30">
        <f>ENERGY_PRICING!MV$19*(1+INDEX(DA_LMP_Basis!$C$23:$AF$35,MATCH(LMP_BY_NODE!MT$1,DA_LMP_Basis!$C$23:$C$35,0),MATCH(LMP_BY_NODE!$A51,DA_LMP_Basis!$C$23:$AF$23,0)))</f>
        <v>121.33986276212597</v>
      </c>
      <c r="MU51" s="30">
        <f>ENERGY_PRICING!MW$19*(1+INDEX(DA_LMP_Basis!$C$23:$AF$35,MATCH(LMP_BY_NODE!MU$1,DA_LMP_Basis!$C$23:$C$35,0),MATCH(LMP_BY_NODE!$A51,DA_LMP_Basis!$C$23:$AF$23,0)))</f>
        <v>82.421055359256187</v>
      </c>
      <c r="MV51" s="30">
        <f>ENERGY_PRICING!MX$19*(1+INDEX(DA_LMP_Basis!$C$23:$AF$35,MATCH(LMP_BY_NODE!MV$1,DA_LMP_Basis!$C$23:$C$35,0),MATCH(LMP_BY_NODE!$A51,DA_LMP_Basis!$C$23:$AF$23,0)))</f>
        <v>82.690791066042053</v>
      </c>
      <c r="MW51" s="30">
        <f>ENERGY_PRICING!MY$19*(1+INDEX(DA_LMP_Basis!$C$23:$AF$35,MATCH(LMP_BY_NODE!MW$1,DA_LMP_Basis!$C$23:$C$35,0),MATCH(LMP_BY_NODE!$A51,DA_LMP_Basis!$C$23:$AF$23,0)))</f>
        <v>99.610161575382591</v>
      </c>
      <c r="MX51" s="30">
        <f>ENERGY_PRICING!MZ$19*(1+INDEX(DA_LMP_Basis!$C$23:$AF$35,MATCH(LMP_BY_NODE!MX$1,DA_LMP_Basis!$C$23:$C$35,0),MATCH(LMP_BY_NODE!$A51,DA_LMP_Basis!$C$23:$AF$23,0)))</f>
        <v>146.54116248220387</v>
      </c>
    </row>
    <row r="52" spans="1:362" x14ac:dyDescent="0.25">
      <c r="A52" s="1">
        <v>4479</v>
      </c>
      <c r="B52" s="1" t="s">
        <v>62</v>
      </c>
      <c r="C52" s="30">
        <f>ENERGY_PRICING!E$20*(1+INDEX(DA_LMP_Basis!$C$23:$AF$35,MATCH(LMP_BY_NODE!C$1,DA_LMP_Basis!$C$23:$C$35,0),MATCH(LMP_BY_NODE!$A52,DA_LMP_Basis!$C$23:$AF$23,0)))</f>
        <v>45.54446949290589</v>
      </c>
      <c r="D52" s="30">
        <f>ENERGY_PRICING!F$20*(1+INDEX(DA_LMP_Basis!$C$23:$AF$35,MATCH(LMP_BY_NODE!D$1,DA_LMP_Basis!$C$23:$C$35,0),MATCH(LMP_BY_NODE!$A52,DA_LMP_Basis!$C$23:$AF$23,0)))</f>
        <v>43.571315617770367</v>
      </c>
      <c r="E52" s="30">
        <f>ENERGY_PRICING!G$20*(1+INDEX(DA_LMP_Basis!$C$23:$AF$35,MATCH(LMP_BY_NODE!E$1,DA_LMP_Basis!$C$23:$C$35,0),MATCH(LMP_BY_NODE!$A52,DA_LMP_Basis!$C$23:$AF$23,0)))</f>
        <v>33.674811149904826</v>
      </c>
      <c r="F52" s="30">
        <f>ENERGY_PRICING!H$20*(1+INDEX(DA_LMP_Basis!$C$23:$AF$35,MATCH(LMP_BY_NODE!F$1,DA_LMP_Basis!$C$23:$C$35,0),MATCH(LMP_BY_NODE!$A52,DA_LMP_Basis!$C$23:$AF$23,0)))</f>
        <v>26.718039284950461</v>
      </c>
      <c r="G52" s="30">
        <f>ENERGY_PRICING!I$20*(1+INDEX(DA_LMP_Basis!$C$23:$AF$35,MATCH(LMP_BY_NODE!G$1,DA_LMP_Basis!$C$23:$C$35,0),MATCH(LMP_BY_NODE!$A52,DA_LMP_Basis!$C$23:$AF$23,0)))</f>
        <v>21.207868902130578</v>
      </c>
      <c r="H52" s="30">
        <f>ENERGY_PRICING!J$20*(1+INDEX(DA_LMP_Basis!$C$23:$AF$35,MATCH(LMP_BY_NODE!H$1,DA_LMP_Basis!$C$23:$C$35,0),MATCH(LMP_BY_NODE!$A52,DA_LMP_Basis!$C$23:$AF$23,0)))</f>
        <v>22.924039982449965</v>
      </c>
      <c r="I52" s="30">
        <f>ENERGY_PRICING!K$20*(1+INDEX(DA_LMP_Basis!$C$23:$AF$35,MATCH(LMP_BY_NODE!I$1,DA_LMP_Basis!$C$23:$C$35,0),MATCH(LMP_BY_NODE!$A52,DA_LMP_Basis!$C$23:$AF$23,0)))</f>
        <v>31.631842692067085</v>
      </c>
      <c r="J52" s="30">
        <f>ENERGY_PRICING!L$20*(1+INDEX(DA_LMP_Basis!$C$23:$AF$35,MATCH(LMP_BY_NODE!J$1,DA_LMP_Basis!$C$23:$C$35,0),MATCH(LMP_BY_NODE!$A52,DA_LMP_Basis!$C$23:$AF$23,0)))</f>
        <v>39.700092577369688</v>
      </c>
      <c r="K52" s="30">
        <f>ENERGY_PRICING!M$20*(1+INDEX(DA_LMP_Basis!$C$23:$AF$35,MATCH(LMP_BY_NODE!K$1,DA_LMP_Basis!$C$23:$C$35,0),MATCH(LMP_BY_NODE!$A52,DA_LMP_Basis!$C$23:$AF$23,0)))</f>
        <v>34.667961536055536</v>
      </c>
      <c r="L52" s="30">
        <f>ENERGY_PRICING!N$20*(1+INDEX(DA_LMP_Basis!$C$23:$AF$35,MATCH(LMP_BY_NODE!L$1,DA_LMP_Basis!$C$23:$C$35,0),MATCH(LMP_BY_NODE!$A52,DA_LMP_Basis!$C$23:$AF$23,0)))</f>
        <v>49.044301394137747</v>
      </c>
      <c r="M52" s="30">
        <f>ENERGY_PRICING!O$20*(1+INDEX(DA_LMP_Basis!$C$23:$AF$35,MATCH(LMP_BY_NODE!M$1,DA_LMP_Basis!$C$23:$C$35,0),MATCH(LMP_BY_NODE!$A52,DA_LMP_Basis!$C$23:$AF$23,0)))</f>
        <v>77.308845146796287</v>
      </c>
      <c r="N52" s="30">
        <f>ENERGY_PRICING!P$20*(1+INDEX(DA_LMP_Basis!$C$23:$AF$35,MATCH(LMP_BY_NODE!N$1,DA_LMP_Basis!$C$23:$C$35,0),MATCH(LMP_BY_NODE!$A52,DA_LMP_Basis!$C$23:$AF$23,0)))</f>
        <v>135.05456202057988</v>
      </c>
      <c r="O52" s="30">
        <f>ENERGY_PRICING!Q$20*(1+INDEX(DA_LMP_Basis!$C$23:$AF$35,MATCH(LMP_BY_NODE!O$1,DA_LMP_Basis!$C$23:$C$35,0),MATCH(LMP_BY_NODE!$A52,DA_LMP_Basis!$C$23:$AF$23,0)))</f>
        <v>135.43618255557448</v>
      </c>
      <c r="P52" s="30">
        <f>ENERGY_PRICING!R$20*(1+INDEX(DA_LMP_Basis!$C$23:$AF$35,MATCH(LMP_BY_NODE!P$1,DA_LMP_Basis!$C$23:$C$35,0),MATCH(LMP_BY_NODE!$A52,DA_LMP_Basis!$C$23:$AF$23,0)))</f>
        <v>109.80171175154045</v>
      </c>
      <c r="Q52" s="30">
        <f>ENERGY_PRICING!S$20*(1+INDEX(DA_LMP_Basis!$C$23:$AF$35,MATCH(LMP_BY_NODE!Q$1,DA_LMP_Basis!$C$23:$C$35,0),MATCH(LMP_BY_NODE!$A52,DA_LMP_Basis!$C$23:$AF$23,0)))</f>
        <v>85.459187407091818</v>
      </c>
      <c r="R52" s="30">
        <f>ENERGY_PRICING!T$20*(1+INDEX(DA_LMP_Basis!$C$23:$AF$35,MATCH(LMP_BY_NODE!R$1,DA_LMP_Basis!$C$23:$C$35,0),MATCH(LMP_BY_NODE!$A52,DA_LMP_Basis!$C$23:$AF$23,0)))</f>
        <v>46.194740819774161</v>
      </c>
      <c r="S52" s="30">
        <f>ENERGY_PRICING!U$20*(1+INDEX(DA_LMP_Basis!$C$23:$AF$35,MATCH(LMP_BY_NODE!S$1,DA_LMP_Basis!$C$23:$C$35,0),MATCH(LMP_BY_NODE!$A52,DA_LMP_Basis!$C$23:$AF$23,0)))</f>
        <v>39.920694404010497</v>
      </c>
      <c r="T52" s="30">
        <f>ENERGY_PRICING!V$20*(1+INDEX(DA_LMP_Basis!$C$23:$AF$35,MATCH(LMP_BY_NODE!T$1,DA_LMP_Basis!$C$23:$C$35,0),MATCH(LMP_BY_NODE!$A52,DA_LMP_Basis!$C$23:$AF$23,0)))</f>
        <v>42.294353242729741</v>
      </c>
      <c r="U52" s="30">
        <f>ENERGY_PRICING!W$20*(1+INDEX(DA_LMP_Basis!$C$23:$AF$35,MATCH(LMP_BY_NODE!U$1,DA_LMP_Basis!$C$23:$C$35,0),MATCH(LMP_BY_NODE!$A52,DA_LMP_Basis!$C$23:$AF$23,0)))</f>
        <v>88.967686710673007</v>
      </c>
      <c r="V52" s="30">
        <f>ENERGY_PRICING!X$20*(1+INDEX(DA_LMP_Basis!$C$23:$AF$35,MATCH(LMP_BY_NODE!V$1,DA_LMP_Basis!$C$23:$C$35,0),MATCH(LMP_BY_NODE!$A52,DA_LMP_Basis!$C$23:$AF$23,0)))</f>
        <v>63.676581931370919</v>
      </c>
      <c r="W52" s="30">
        <f>ENERGY_PRICING!Y$20*(1+INDEX(DA_LMP_Basis!$C$23:$AF$35,MATCH(LMP_BY_NODE!W$1,DA_LMP_Basis!$C$23:$C$35,0),MATCH(LMP_BY_NODE!$A52,DA_LMP_Basis!$C$23:$AF$23,0)))</f>
        <v>78.410602544470919</v>
      </c>
      <c r="X52" s="30">
        <f>ENERGY_PRICING!Z$20*(1+INDEX(DA_LMP_Basis!$C$23:$AF$35,MATCH(LMP_BY_NODE!X$1,DA_LMP_Basis!$C$23:$C$35,0),MATCH(LMP_BY_NODE!$A52,DA_LMP_Basis!$C$23:$AF$23,0)))</f>
        <v>77.743301935212855</v>
      </c>
      <c r="Y52" s="30">
        <f>ENERGY_PRICING!AA$20*(1+INDEX(DA_LMP_Basis!$C$23:$AF$35,MATCH(LMP_BY_NODE!Y$1,DA_LMP_Basis!$C$23:$C$35,0),MATCH(LMP_BY_NODE!$A52,DA_LMP_Basis!$C$23:$AF$23,0)))</f>
        <v>128.88586060396977</v>
      </c>
      <c r="Z52" s="30">
        <f>ENERGY_PRICING!AB$20*(1+INDEX(DA_LMP_Basis!$C$23:$AF$35,MATCH(LMP_BY_NODE!Z$1,DA_LMP_Basis!$C$23:$C$35,0),MATCH(LMP_BY_NODE!$A52,DA_LMP_Basis!$C$23:$AF$23,0)))</f>
        <v>231.28599694683223</v>
      </c>
      <c r="AA52" s="30">
        <f>ENERGY_PRICING!AC$20*(1+INDEX(DA_LMP_Basis!$C$23:$AF$35,MATCH(LMP_BY_NODE!AA$1,DA_LMP_Basis!$C$23:$C$35,0),MATCH(LMP_BY_NODE!$A52,DA_LMP_Basis!$C$23:$AF$23,0)))</f>
        <v>275.88348119097174</v>
      </c>
      <c r="AB52" s="30">
        <f>ENERGY_PRICING!AD$20*(1+INDEX(DA_LMP_Basis!$C$23:$AF$35,MATCH(LMP_BY_NODE!AB$1,DA_LMP_Basis!$C$23:$C$35,0),MATCH(LMP_BY_NODE!$A52,DA_LMP_Basis!$C$23:$AF$23,0)))</f>
        <v>276.02426175227123</v>
      </c>
      <c r="AC52" s="30">
        <f>ENERGY_PRICING!AE$20*(1+INDEX(DA_LMP_Basis!$C$23:$AF$35,MATCH(LMP_BY_NODE!AC$1,DA_LMP_Basis!$C$23:$C$35,0),MATCH(LMP_BY_NODE!$A52,DA_LMP_Basis!$C$23:$AF$23,0)))</f>
        <v>145.31191235595296</v>
      </c>
      <c r="AD52" s="30">
        <f>ENERGY_PRICING!AF$20*(1+INDEX(DA_LMP_Basis!$C$23:$AF$35,MATCH(LMP_BY_NODE!AD$1,DA_LMP_Basis!$C$23:$C$35,0),MATCH(LMP_BY_NODE!$A52,DA_LMP_Basis!$C$23:$AF$23,0)))</f>
        <v>69.412421856857705</v>
      </c>
      <c r="AE52" s="30">
        <f>ENERGY_PRICING!AG$20*(1+INDEX(DA_LMP_Basis!$C$23:$AF$35,MATCH(LMP_BY_NODE!AE$1,DA_LMP_Basis!$C$23:$C$35,0),MATCH(LMP_BY_NODE!$A52,DA_LMP_Basis!$C$23:$AF$23,0)))</f>
        <v>50.204809655589102</v>
      </c>
      <c r="AF52" s="30">
        <f>ENERGY_PRICING!AH$20*(1+INDEX(DA_LMP_Basis!$C$23:$AF$35,MATCH(LMP_BY_NODE!AF$1,DA_LMP_Basis!$C$23:$C$35,0),MATCH(LMP_BY_NODE!$A52,DA_LMP_Basis!$C$23:$AF$23,0)))</f>
        <v>50.698621175954244</v>
      </c>
      <c r="AG52" s="30">
        <f>ENERGY_PRICING!AI$20*(1+INDEX(DA_LMP_Basis!$C$23:$AF$35,MATCH(LMP_BY_NODE!AG$1,DA_LMP_Basis!$C$23:$C$35,0),MATCH(LMP_BY_NODE!$A52,DA_LMP_Basis!$C$23:$AF$23,0)))</f>
        <v>56.069623604071253</v>
      </c>
      <c r="AH52" s="30">
        <f>ENERGY_PRICING!AJ$20*(1+INDEX(DA_LMP_Basis!$C$23:$AF$35,MATCH(LMP_BY_NODE!AH$1,DA_LMP_Basis!$C$23:$C$35,0),MATCH(LMP_BY_NODE!$A52,DA_LMP_Basis!$C$23:$AF$23,0)))</f>
        <v>56.151167703117991</v>
      </c>
      <c r="AI52" s="30">
        <f>ENERGY_PRICING!AK$20*(1+INDEX(DA_LMP_Basis!$C$23:$AF$35,MATCH(LMP_BY_NODE!AI$1,DA_LMP_Basis!$C$23:$C$35,0),MATCH(LMP_BY_NODE!$A52,DA_LMP_Basis!$C$23:$AF$23,0)))</f>
        <v>46.560274044663203</v>
      </c>
      <c r="AJ52" s="30">
        <f>ENERGY_PRICING!AL$20*(1+INDEX(DA_LMP_Basis!$C$23:$AF$35,MATCH(LMP_BY_NODE!AJ$1,DA_LMP_Basis!$C$23:$C$35,0),MATCH(LMP_BY_NODE!$A52,DA_LMP_Basis!$C$23:$AF$23,0)))</f>
        <v>46.712649774054668</v>
      </c>
      <c r="AK52" s="30">
        <f>ENERGY_PRICING!AM$20*(1+INDEX(DA_LMP_Basis!$C$23:$AF$35,MATCH(LMP_BY_NODE!AK$1,DA_LMP_Basis!$C$23:$C$35,0),MATCH(LMP_BY_NODE!$A52,DA_LMP_Basis!$C$23:$AF$23,0)))</f>
        <v>96.952581481863135</v>
      </c>
      <c r="AL52" s="30">
        <f>ENERGY_PRICING!AN$20*(1+INDEX(DA_LMP_Basis!$C$23:$AF$35,MATCH(LMP_BY_NODE!AL$1,DA_LMP_Basis!$C$23:$C$35,0),MATCH(LMP_BY_NODE!$A52,DA_LMP_Basis!$C$23:$AF$23,0)))</f>
        <v>157.41143865824984</v>
      </c>
      <c r="AM52" s="30">
        <f>ENERGY_PRICING!AO$20*(1+INDEX(DA_LMP_Basis!$C$23:$AF$35,MATCH(LMP_BY_NODE!AM$1,DA_LMP_Basis!$C$23:$C$35,0),MATCH(LMP_BY_NODE!$A52,DA_LMP_Basis!$C$23:$AF$23,0)))</f>
        <v>190.55845943362598</v>
      </c>
      <c r="AN52" s="30">
        <f>ENERGY_PRICING!AP$20*(1+INDEX(DA_LMP_Basis!$C$23:$AF$35,MATCH(LMP_BY_NODE!AN$1,DA_LMP_Basis!$C$23:$C$35,0),MATCH(LMP_BY_NODE!$A52,DA_LMP_Basis!$C$23:$AF$23,0)))</f>
        <v>165.92969378993251</v>
      </c>
      <c r="AO52" s="30">
        <f>ENERGY_PRICING!AQ$20*(1+INDEX(DA_LMP_Basis!$C$23:$AF$35,MATCH(LMP_BY_NODE!AO$1,DA_LMP_Basis!$C$23:$C$35,0),MATCH(LMP_BY_NODE!$A52,DA_LMP_Basis!$C$23:$AF$23,0)))</f>
        <v>96.783901675282024</v>
      </c>
      <c r="AP52" s="30">
        <f>ENERGY_PRICING!AR$20*(1+INDEX(DA_LMP_Basis!$C$23:$AF$35,MATCH(LMP_BY_NODE!AP$1,DA_LMP_Basis!$C$23:$C$35,0),MATCH(LMP_BY_NODE!$A52,DA_LMP_Basis!$C$23:$AF$23,0)))</f>
        <v>58.679805906199604</v>
      </c>
      <c r="AQ52" s="30">
        <f>ENERGY_PRICING!AS$20*(1+INDEX(DA_LMP_Basis!$C$23:$AF$35,MATCH(LMP_BY_NODE!AQ$1,DA_LMP_Basis!$C$23:$C$35,0),MATCH(LMP_BY_NODE!$A52,DA_LMP_Basis!$C$23:$AF$23,0)))</f>
        <v>39.820892668000468</v>
      </c>
      <c r="AR52" s="30">
        <f>ENERGY_PRICING!AT$20*(1+INDEX(DA_LMP_Basis!$C$23:$AF$35,MATCH(LMP_BY_NODE!AR$1,DA_LMP_Basis!$C$23:$C$35,0),MATCH(LMP_BY_NODE!$A52,DA_LMP_Basis!$C$23:$AF$23,0)))</f>
        <v>39.941886257631161</v>
      </c>
      <c r="AS52" s="30">
        <f>ENERGY_PRICING!AU$20*(1+INDEX(DA_LMP_Basis!$C$23:$AF$35,MATCH(LMP_BY_NODE!AS$1,DA_LMP_Basis!$C$23:$C$35,0),MATCH(LMP_BY_NODE!$A52,DA_LMP_Basis!$C$23:$AF$23,0)))</f>
        <v>51.9687444038709</v>
      </c>
      <c r="AT52" s="30">
        <f>ENERGY_PRICING!AV$20*(1+INDEX(DA_LMP_Basis!$C$23:$AF$35,MATCH(LMP_BY_NODE!AT$1,DA_LMP_Basis!$C$23:$C$35,0),MATCH(LMP_BY_NODE!$A52,DA_LMP_Basis!$C$23:$AF$23,0)))</f>
        <v>52.044324444695285</v>
      </c>
      <c r="AU52" s="30">
        <f>ENERGY_PRICING!AW$20*(1+INDEX(DA_LMP_Basis!$C$23:$AF$35,MATCH(LMP_BY_NODE!AU$1,DA_LMP_Basis!$C$23:$C$35,0),MATCH(LMP_BY_NODE!$A52,DA_LMP_Basis!$C$23:$AF$23,0)))</f>
        <v>40.803442498551689</v>
      </c>
      <c r="AV52" s="30">
        <f>ENERGY_PRICING!AX$20*(1+INDEX(DA_LMP_Basis!$C$23:$AF$35,MATCH(LMP_BY_NODE!AV$1,DA_LMP_Basis!$C$23:$C$35,0),MATCH(LMP_BY_NODE!$A52,DA_LMP_Basis!$C$23:$AF$23,0)))</f>
        <v>40.93697810245375</v>
      </c>
      <c r="AW52" s="30">
        <f>ENERGY_PRICING!AY$20*(1+INDEX(DA_LMP_Basis!$C$23:$AF$35,MATCH(LMP_BY_NODE!AW$1,DA_LMP_Basis!$C$23:$C$35,0),MATCH(LMP_BY_NODE!$A52,DA_LMP_Basis!$C$23:$AF$23,0)))</f>
        <v>65.338443317614932</v>
      </c>
      <c r="AX52" s="30">
        <f>ENERGY_PRICING!AZ$20*(1+INDEX(DA_LMP_Basis!$C$23:$AF$35,MATCH(LMP_BY_NODE!AX$1,DA_LMP_Basis!$C$23:$C$35,0),MATCH(LMP_BY_NODE!$A52,DA_LMP_Basis!$C$23:$AF$23,0)))</f>
        <v>101.90930320966834</v>
      </c>
      <c r="AY52" s="30">
        <f>ENERGY_PRICING!BA$20*(1+INDEX(DA_LMP_Basis!$C$23:$AF$35,MATCH(LMP_BY_NODE!AY$1,DA_LMP_Basis!$C$23:$C$35,0),MATCH(LMP_BY_NODE!$A52,DA_LMP_Basis!$C$23:$AF$23,0)))</f>
        <v>186.60660008959758</v>
      </c>
      <c r="AZ52" s="30">
        <f>ENERGY_PRICING!BB$20*(1+INDEX(DA_LMP_Basis!$C$23:$AF$35,MATCH(LMP_BY_NODE!AZ$1,DA_LMP_Basis!$C$23:$C$35,0),MATCH(LMP_BY_NODE!$A52,DA_LMP_Basis!$C$23:$AF$23,0)))</f>
        <v>162.41110722009003</v>
      </c>
      <c r="BA52" s="30">
        <f>ENERGY_PRICING!BC$20*(1+INDEX(DA_LMP_Basis!$C$23:$AF$35,MATCH(LMP_BY_NODE!BA$1,DA_LMP_Basis!$C$23:$C$35,0),MATCH(LMP_BY_NODE!$A52,DA_LMP_Basis!$C$23:$AF$23,0)))</f>
        <v>92.573165660809025</v>
      </c>
      <c r="BB52" s="30">
        <f>ENERGY_PRICING!BD$20*(1+INDEX(DA_LMP_Basis!$C$23:$AF$35,MATCH(LMP_BY_NODE!BB$1,DA_LMP_Basis!$C$23:$C$35,0),MATCH(LMP_BY_NODE!$A52,DA_LMP_Basis!$C$23:$AF$23,0)))</f>
        <v>52.077380035519994</v>
      </c>
      <c r="BC52" s="30">
        <f>ENERGY_PRICING!BE$20*(1+INDEX(DA_LMP_Basis!$C$23:$AF$35,MATCH(LMP_BY_NODE!BC$1,DA_LMP_Basis!$C$23:$C$35,0),MATCH(LMP_BY_NODE!$A52,DA_LMP_Basis!$C$23:$AF$23,0)))</f>
        <v>34.941700227214959</v>
      </c>
      <c r="BD52" s="30">
        <f>ENERGY_PRICING!BF$20*(1+INDEX(DA_LMP_Basis!$C$23:$AF$35,MATCH(LMP_BY_NODE!BD$1,DA_LMP_Basis!$C$23:$C$35,0),MATCH(LMP_BY_NODE!$A52,DA_LMP_Basis!$C$23:$AF$23,0)))</f>
        <v>34.795125966415291</v>
      </c>
      <c r="BE52" s="30">
        <f>ENERGY_PRICING!BG$20*(1+INDEX(DA_LMP_Basis!$C$23:$AF$35,MATCH(LMP_BY_NODE!BE$1,DA_LMP_Basis!$C$23:$C$35,0),MATCH(LMP_BY_NODE!$A52,DA_LMP_Basis!$C$23:$AF$23,0)))</f>
        <v>45.30369899615976</v>
      </c>
      <c r="BF52" s="30">
        <f>ENERGY_PRICING!BH$20*(1+INDEX(DA_LMP_Basis!$C$23:$AF$35,MATCH(LMP_BY_NODE!BF$1,DA_LMP_Basis!$C$23:$C$35,0),MATCH(LMP_BY_NODE!$A52,DA_LMP_Basis!$C$23:$AF$23,0)))</f>
        <v>45.369585818304543</v>
      </c>
      <c r="BG52" s="30">
        <f>ENERGY_PRICING!BI$20*(1+INDEX(DA_LMP_Basis!$C$23:$AF$35,MATCH(LMP_BY_NODE!BG$1,DA_LMP_Basis!$C$23:$C$35,0),MATCH(LMP_BY_NODE!$A52,DA_LMP_Basis!$C$23:$AF$23,0)))</f>
        <v>36.269573831559647</v>
      </c>
      <c r="BH52" s="30">
        <f>ENERGY_PRICING!BJ$20*(1+INDEX(DA_LMP_Basis!$C$23:$AF$35,MATCH(LMP_BY_NODE!BH$1,DA_LMP_Basis!$C$23:$C$35,0),MATCH(LMP_BY_NODE!$A52,DA_LMP_Basis!$C$23:$AF$23,0)))</f>
        <v>36.388271645966839</v>
      </c>
      <c r="BI52" s="30">
        <f>ENERGY_PRICING!BK$20*(1+INDEX(DA_LMP_Basis!$C$23:$AF$35,MATCH(LMP_BY_NODE!BI$1,DA_LMP_Basis!$C$23:$C$35,0),MATCH(LMP_BY_NODE!$A52,DA_LMP_Basis!$C$23:$AF$23,0)))</f>
        <v>62.825557917537736</v>
      </c>
      <c r="BJ52" s="30">
        <f>ENERGY_PRICING!BL$20*(1+INDEX(DA_LMP_Basis!$C$23:$AF$35,MATCH(LMP_BY_NODE!BJ$1,DA_LMP_Basis!$C$23:$C$35,0),MATCH(LMP_BY_NODE!$A52,DA_LMP_Basis!$C$23:$AF$23,0)))</f>
        <v>98.398118730088228</v>
      </c>
      <c r="BK52" s="30">
        <f>ENERGY_PRICING!BM$20*(1+INDEX(DA_LMP_Basis!$C$23:$AF$35,MATCH(LMP_BY_NODE!BK$1,DA_LMP_Basis!$C$23:$C$35,0),MATCH(LMP_BY_NODE!$A52,DA_LMP_Basis!$C$23:$AF$23,0)))</f>
        <v>185.40355684762963</v>
      </c>
      <c r="BL52" s="30">
        <f>ENERGY_PRICING!BN$20*(1+INDEX(DA_LMP_Basis!$C$23:$AF$35,MATCH(LMP_BY_NODE!BL$1,DA_LMP_Basis!$C$23:$C$35,0),MATCH(LMP_BY_NODE!$A52,DA_LMP_Basis!$C$23:$AF$23,0)))</f>
        <v>161.33996287368896</v>
      </c>
      <c r="BM52" s="30">
        <f>ENERGY_PRICING!BO$20*(1+INDEX(DA_LMP_Basis!$C$23:$AF$35,MATCH(LMP_BY_NODE!BM$1,DA_LMP_Basis!$C$23:$C$35,0),MATCH(LMP_BY_NODE!$A52,DA_LMP_Basis!$C$23:$AF$23,0)))</f>
        <v>91.29131398924649</v>
      </c>
      <c r="BN52" s="30">
        <f>ENERGY_PRICING!BP$20*(1+INDEX(DA_LMP_Basis!$C$23:$AF$35,MATCH(LMP_BY_NODE!BN$1,DA_LMP_Basis!$C$23:$C$35,0),MATCH(LMP_BY_NODE!$A52,DA_LMP_Basis!$C$23:$AF$23,0)))</f>
        <v>50.067439110795988</v>
      </c>
      <c r="BO52" s="30">
        <f>ENERGY_PRICING!BQ$20*(1+INDEX(DA_LMP_Basis!$C$23:$AF$35,MATCH(LMP_BY_NODE!BO$1,DA_LMP_Basis!$C$23:$C$35,0),MATCH(LMP_BY_NODE!$A52,DA_LMP_Basis!$C$23:$AF$23,0)))</f>
        <v>33.456353968366429</v>
      </c>
      <c r="BP52" s="30">
        <f>ENERGY_PRICING!BR$20*(1+INDEX(DA_LMP_Basis!$C$23:$AF$35,MATCH(LMP_BY_NODE!BP$1,DA_LMP_Basis!$C$23:$C$35,0),MATCH(LMP_BY_NODE!$A52,DA_LMP_Basis!$C$23:$AF$23,0)))</f>
        <v>33.228325468889324</v>
      </c>
      <c r="BQ52" s="30">
        <f>ENERGY_PRICING!BS$20*(1+INDEX(DA_LMP_Basis!$C$23:$AF$35,MATCH(LMP_BY_NODE!BQ$1,DA_LMP_Basis!$C$23:$C$35,0),MATCH(LMP_BY_NODE!$A52,DA_LMP_Basis!$C$23:$AF$23,0)))</f>
        <v>43.274695143258718</v>
      </c>
      <c r="BR52" s="30">
        <f>ENERGY_PRICING!BT$20*(1+INDEX(DA_LMP_Basis!$C$23:$AF$35,MATCH(LMP_BY_NODE!BR$1,DA_LMP_Basis!$C$23:$C$35,0),MATCH(LMP_BY_NODE!$A52,DA_LMP_Basis!$C$23:$AF$23,0)))</f>
        <v>43.337631111081457</v>
      </c>
      <c r="BS52" s="30">
        <f>ENERGY_PRICING!BU$20*(1+INDEX(DA_LMP_Basis!$C$23:$AF$35,MATCH(LMP_BY_NODE!BS$1,DA_LMP_Basis!$C$23:$C$35,0),MATCH(LMP_BY_NODE!$A52,DA_LMP_Basis!$C$23:$AF$23,0)))</f>
        <v>34.889352628080509</v>
      </c>
      <c r="BT52" s="30">
        <f>ENERGY_PRICING!BV$20*(1+INDEX(DA_LMP_Basis!$C$23:$AF$35,MATCH(LMP_BY_NODE!BT$1,DA_LMP_Basis!$C$23:$C$35,0),MATCH(LMP_BY_NODE!$A52,DA_LMP_Basis!$C$23:$AF$23,0)))</f>
        <v>35.003533454198497</v>
      </c>
      <c r="BU52" s="30">
        <f>ENERGY_PRICING!BW$20*(1+INDEX(DA_LMP_Basis!$C$23:$AF$35,MATCH(LMP_BY_NODE!BU$1,DA_LMP_Basis!$C$23:$C$35,0),MATCH(LMP_BY_NODE!$A52,DA_LMP_Basis!$C$23:$AF$23,0)))</f>
        <v>62.060573758126566</v>
      </c>
      <c r="BV52" s="30">
        <f>ENERGY_PRICING!BX$20*(1+INDEX(DA_LMP_Basis!$C$23:$AF$35,MATCH(LMP_BY_NODE!BV$1,DA_LMP_Basis!$C$23:$C$35,0),MATCH(LMP_BY_NODE!$A52,DA_LMP_Basis!$C$23:$AF$23,0)))</f>
        <v>97.329227762132945</v>
      </c>
      <c r="BW52" s="30">
        <f>ENERGY_PRICING!BY$20*(1+INDEX(DA_LMP_Basis!$C$23:$AF$35,MATCH(LMP_BY_NODE!BW$1,DA_LMP_Basis!$C$23:$C$35,0),MATCH(LMP_BY_NODE!$A52,DA_LMP_Basis!$C$23:$AF$23,0)))</f>
        <v>184.9083017273291</v>
      </c>
      <c r="BX52" s="30">
        <f>ENERGY_PRICING!BZ$20*(1+INDEX(DA_LMP_Basis!$C$23:$AF$35,MATCH(LMP_BY_NODE!BX$1,DA_LMP_Basis!$C$23:$C$35,0),MATCH(LMP_BY_NODE!$A52,DA_LMP_Basis!$C$23:$AF$23,0)))</f>
        <v>160.8990063863159</v>
      </c>
      <c r="BY52" s="30">
        <f>ENERGY_PRICING!CA$20*(1+INDEX(DA_LMP_Basis!$C$23:$AF$35,MATCH(LMP_BY_NODE!BY$1,DA_LMP_Basis!$C$23:$C$35,0),MATCH(LMP_BY_NODE!$A52,DA_LMP_Basis!$C$23:$AF$23,0)))</f>
        <v>90.763615913515949</v>
      </c>
      <c r="BZ52" s="30">
        <f>ENERGY_PRICING!CB$20*(1+INDEX(DA_LMP_Basis!$C$23:$AF$35,MATCH(LMP_BY_NODE!BZ$1,DA_LMP_Basis!$C$23:$C$35,0),MATCH(LMP_BY_NODE!$A52,DA_LMP_Basis!$C$23:$AF$23,0)))</f>
        <v>49.240009555693071</v>
      </c>
      <c r="CA52" s="30">
        <f>ENERGY_PRICING!CC$20*(1+INDEX(DA_LMP_Basis!$C$23:$AF$35,MATCH(LMP_BY_NODE!CA$1,DA_LMP_Basis!$C$23:$C$35,0),MATCH(LMP_BY_NODE!$A52,DA_LMP_Basis!$C$23:$AF$23,0)))</f>
        <v>32.844883561940627</v>
      </c>
      <c r="CB52" s="30">
        <f>ENERGY_PRICING!CD$20*(1+INDEX(DA_LMP_Basis!$C$23:$AF$35,MATCH(LMP_BY_NODE!CB$1,DA_LMP_Basis!$C$23:$C$35,0),MATCH(LMP_BY_NODE!$A52,DA_LMP_Basis!$C$23:$AF$23,0)))</f>
        <v>32.583322910527578</v>
      </c>
      <c r="CC52" s="30">
        <f>ENERGY_PRICING!CE$20*(1+INDEX(DA_LMP_Basis!$C$23:$AF$35,MATCH(LMP_BY_NODE!CC$1,DA_LMP_Basis!$C$23:$C$35,0),MATCH(LMP_BY_NODE!$A52,DA_LMP_Basis!$C$23:$AF$23,0)))</f>
        <v>42.439417979309965</v>
      </c>
      <c r="CD52" s="30">
        <f>ENERGY_PRICING!CF$20*(1+INDEX(DA_LMP_Basis!$C$23:$AF$35,MATCH(LMP_BY_NODE!CD$1,DA_LMP_Basis!$C$23:$C$35,0),MATCH(LMP_BY_NODE!$A52,DA_LMP_Basis!$C$23:$AF$23,0)))</f>
        <v>42.501139173081974</v>
      </c>
      <c r="CE52" s="30">
        <f>ENERGY_PRICING!CG$20*(1+INDEX(DA_LMP_Basis!$C$23:$AF$35,MATCH(LMP_BY_NODE!CE$1,DA_LMP_Basis!$C$23:$C$35,0),MATCH(LMP_BY_NODE!$A52,DA_LMP_Basis!$C$23:$AF$23,0)))</f>
        <v>34.321158905424127</v>
      </c>
      <c r="CF52" s="30">
        <f>ENERGY_PRICING!CH$20*(1+INDEX(DA_LMP_Basis!$C$23:$AF$35,MATCH(LMP_BY_NODE!CF$1,DA_LMP_Basis!$C$23:$C$35,0),MATCH(LMP_BY_NODE!$A52,DA_LMP_Basis!$C$23:$AF$23,0)))</f>
        <v>34.43348022932264</v>
      </c>
      <c r="CG52" s="30">
        <f>ENERGY_PRICING!CI$20*(1+INDEX(DA_LMP_Basis!$C$23:$AF$35,MATCH(LMP_BY_NODE!CG$1,DA_LMP_Basis!$C$23:$C$35,0),MATCH(LMP_BY_NODE!$A52,DA_LMP_Basis!$C$23:$AF$23,0)))</f>
        <v>61.745653804561606</v>
      </c>
      <c r="CH52" s="30">
        <f>ENERGY_PRICING!CJ$20*(1+INDEX(DA_LMP_Basis!$C$23:$AF$35,MATCH(LMP_BY_NODE!CH$1,DA_LMP_Basis!$C$23:$C$35,0),MATCH(LMP_BY_NODE!$A52,DA_LMP_Basis!$C$23:$AF$23,0)))</f>
        <v>96.889198919897083</v>
      </c>
      <c r="CI52" s="30">
        <f>ENERGY_PRICING!CK$20*(1+INDEX(DA_LMP_Basis!$C$23:$AF$35,MATCH(LMP_BY_NODE!CI$1,DA_LMP_Basis!$C$23:$C$35,0),MATCH(LMP_BY_NODE!$A52,DA_LMP_Basis!$C$23:$AF$23,0)))</f>
        <v>186.76420535799147</v>
      </c>
      <c r="CJ52" s="30">
        <f>ENERGY_PRICING!CL$20*(1+INDEX(DA_LMP_Basis!$C$23:$AF$35,MATCH(LMP_BY_NODE!CJ$1,DA_LMP_Basis!$C$23:$C$35,0),MATCH(LMP_BY_NODE!$A52,DA_LMP_Basis!$C$23:$AF$23,0)))</f>
        <v>162.55143300915063</v>
      </c>
      <c r="CK52" s="30">
        <f>ENERGY_PRICING!CM$20*(1+INDEX(DA_LMP_Basis!$C$23:$AF$35,MATCH(LMP_BY_NODE!CK$1,DA_LMP_Basis!$C$23:$C$35,0),MATCH(LMP_BY_NODE!$A52,DA_LMP_Basis!$C$23:$AF$23,0)))</f>
        <v>92.741095266071852</v>
      </c>
      <c r="CL52" s="30">
        <f>ENERGY_PRICING!CN$20*(1+INDEX(DA_LMP_Basis!$C$23:$AF$35,MATCH(LMP_BY_NODE!CL$1,DA_LMP_Basis!$C$23:$C$35,0),MATCH(LMP_BY_NODE!$A52,DA_LMP_Basis!$C$23:$AF$23,0)))</f>
        <v>52.340693329544891</v>
      </c>
      <c r="CM52" s="30">
        <f>ENERGY_PRICING!CO$20*(1+INDEX(DA_LMP_Basis!$C$23:$AF$35,MATCH(LMP_BY_NODE!CM$1,DA_LMP_Basis!$C$23:$C$35,0),MATCH(LMP_BY_NODE!$A52,DA_LMP_Basis!$C$23:$AF$23,0)))</f>
        <v>35.136288740426458</v>
      </c>
      <c r="CN52" s="30">
        <f>ENERGY_PRICING!CP$20*(1+INDEX(DA_LMP_Basis!$C$23:$AF$35,MATCH(LMP_BY_NODE!CN$1,DA_LMP_Basis!$C$23:$C$35,0),MATCH(LMP_BY_NODE!$A52,DA_LMP_Basis!$C$23:$AF$23,0)))</f>
        <v>35.000385432008834</v>
      </c>
      <c r="CO52" s="30">
        <f>ENERGY_PRICING!CQ$20*(1+INDEX(DA_LMP_Basis!$C$23:$AF$35,MATCH(LMP_BY_NODE!CO$1,DA_LMP_Basis!$C$23:$C$35,0),MATCH(LMP_BY_NODE!$A52,DA_LMP_Basis!$C$23:$AF$23,0)))</f>
        <v>45.569509638415298</v>
      </c>
      <c r="CP52" s="30">
        <f>ENERGY_PRICING!CR$20*(1+INDEX(DA_LMP_Basis!$C$23:$AF$35,MATCH(LMP_BY_NODE!CP$1,DA_LMP_Basis!$C$23:$C$35,0),MATCH(LMP_BY_NODE!$A52,DA_LMP_Basis!$C$23:$AF$23,0)))</f>
        <v>45.635783038673978</v>
      </c>
      <c r="CQ52" s="30">
        <f>ENERGY_PRICING!CS$20*(1+INDEX(DA_LMP_Basis!$C$23:$AF$35,MATCH(LMP_BY_NODE!CQ$1,DA_LMP_Basis!$C$23:$C$35,0),MATCH(LMP_BY_NODE!$A52,DA_LMP_Basis!$C$23:$AF$23,0)))</f>
        <v>36.450390385469561</v>
      </c>
      <c r="CR52" s="30">
        <f>ENERGY_PRICING!CT$20*(1+INDEX(DA_LMP_Basis!$C$23:$AF$35,MATCH(LMP_BY_NODE!CR$1,DA_LMP_Basis!$C$23:$C$35,0),MATCH(LMP_BY_NODE!$A52,DA_LMP_Basis!$C$23:$AF$23,0)))</f>
        <v>36.569679950137107</v>
      </c>
      <c r="CS52" s="30">
        <f>ENERGY_PRICING!CU$20*(1+INDEX(DA_LMP_Basis!$C$23:$AF$35,MATCH(LMP_BY_NODE!CS$1,DA_LMP_Basis!$C$23:$C$35,0),MATCH(LMP_BY_NODE!$A52,DA_LMP_Basis!$C$23:$AF$23,0)))</f>
        <v>62.925775041540582</v>
      </c>
      <c r="CT52" s="30">
        <f>ENERGY_PRICING!CV$20*(1+INDEX(DA_LMP_Basis!$C$23:$AF$35,MATCH(LMP_BY_NODE!CT$1,DA_LMP_Basis!$C$23:$C$35,0),MATCH(LMP_BY_NODE!$A52,DA_LMP_Basis!$C$23:$AF$23,0)))</f>
        <v>98.538149314203253</v>
      </c>
      <c r="CU52" s="30">
        <f>ENERGY_PRICING!CW$20*(1+INDEX(DA_LMP_Basis!$C$23:$AF$35,MATCH(LMP_BY_NODE!CU$1,DA_LMP_Basis!$C$23:$C$35,0),MATCH(LMP_BY_NODE!$A52,DA_LMP_Basis!$C$23:$AF$23,0)))</f>
        <v>188.32328499698068</v>
      </c>
      <c r="CV52" s="30">
        <f>ENERGY_PRICING!CX$20*(1+INDEX(DA_LMP_Basis!$C$23:$AF$35,MATCH(LMP_BY_NODE!CV$1,DA_LMP_Basis!$C$23:$C$35,0),MATCH(LMP_BY_NODE!$A52,DA_LMP_Basis!$C$23:$AF$23,0)))</f>
        <v>163.93957874043826</v>
      </c>
      <c r="CW52" s="30">
        <f>ENERGY_PRICING!CY$20*(1+INDEX(DA_LMP_Basis!$C$23:$AF$35,MATCH(LMP_BY_NODE!CW$1,DA_LMP_Basis!$C$23:$C$35,0),MATCH(LMP_BY_NODE!$A52,DA_LMP_Basis!$C$23:$AF$23,0)))</f>
        <v>94.402306410958246</v>
      </c>
      <c r="CX52" s="30">
        <f>ENERGY_PRICING!CZ$20*(1+INDEX(DA_LMP_Basis!$C$23:$AF$35,MATCH(LMP_BY_NODE!CX$1,DA_LMP_Basis!$C$23:$C$35,0),MATCH(LMP_BY_NODE!$A52,DA_LMP_Basis!$C$23:$AF$23,0)))</f>
        <v>54.945469169673665</v>
      </c>
      <c r="CY52" s="30">
        <f>ENERGY_PRICING!DA$20*(1+INDEX(DA_LMP_Basis!$C$23:$AF$35,MATCH(LMP_BY_NODE!CY$1,DA_LMP_Basis!$C$23:$C$35,0),MATCH(LMP_BY_NODE!$A52,DA_LMP_Basis!$C$23:$AF$23,0)))</f>
        <v>37.061217976744977</v>
      </c>
      <c r="CZ52" s="30">
        <f>ENERGY_PRICING!DB$20*(1+INDEX(DA_LMP_Basis!$C$23:$AF$35,MATCH(LMP_BY_NODE!CZ$1,DA_LMP_Basis!$C$23:$C$35,0),MATCH(LMP_BY_NODE!$A52,DA_LMP_Basis!$C$23:$AF$23,0)))</f>
        <v>37.030875001157632</v>
      </c>
      <c r="DA52" s="30">
        <f>ENERGY_PRICING!DC$20*(1+INDEX(DA_LMP_Basis!$C$23:$AF$35,MATCH(LMP_BY_NODE!DA$1,DA_LMP_Basis!$C$23:$C$35,0),MATCH(LMP_BY_NODE!$A52,DA_LMP_Basis!$C$23:$AF$23,0)))</f>
        <v>48.19899001296438</v>
      </c>
      <c r="DB52" s="30">
        <f>ENERGY_PRICING!DD$20*(1+INDEX(DA_LMP_Basis!$C$23:$AF$35,MATCH(LMP_BY_NODE!DB$1,DA_LMP_Basis!$C$23:$C$35,0),MATCH(LMP_BY_NODE!$A52,DA_LMP_Basis!$C$23:$AF$23,0)))</f>
        <v>48.269087562456122</v>
      </c>
      <c r="DC52" s="30">
        <f>ENERGY_PRICING!DE$20*(1+INDEX(DA_LMP_Basis!$C$23:$AF$35,MATCH(LMP_BY_NODE!DC$1,DA_LMP_Basis!$C$23:$C$35,0),MATCH(LMP_BY_NODE!$A52,DA_LMP_Basis!$C$23:$AF$23,0)))</f>
        <v>38.239083177696557</v>
      </c>
      <c r="DD52" s="30">
        <f>ENERGY_PRICING!DF$20*(1+INDEX(DA_LMP_Basis!$C$23:$AF$35,MATCH(LMP_BY_NODE!DD$1,DA_LMP_Basis!$C$23:$C$35,0),MATCH(LMP_BY_NODE!$A52,DA_LMP_Basis!$C$23:$AF$23,0)))</f>
        <v>38.364226517378647</v>
      </c>
      <c r="DE52" s="30">
        <f>ENERGY_PRICING!DG$20*(1+INDEX(DA_LMP_Basis!$C$23:$AF$35,MATCH(LMP_BY_NODE!DE$1,DA_LMP_Basis!$C$23:$C$35,0),MATCH(LMP_BY_NODE!$A52,DA_LMP_Basis!$C$23:$AF$23,0)))</f>
        <v>63.917153560184907</v>
      </c>
      <c r="DF52" s="30">
        <f>ENERGY_PRICING!DH$20*(1+INDEX(DA_LMP_Basis!$C$23:$AF$35,MATCH(LMP_BY_NODE!DF$1,DA_LMP_Basis!$C$23:$C$35,0),MATCH(LMP_BY_NODE!$A52,DA_LMP_Basis!$C$23:$AF$23,0)))</f>
        <v>99.923374787655447</v>
      </c>
      <c r="DG52" s="30">
        <f>ENERGY_PRICING!DI$20*(1+INDEX(DA_LMP_Basis!$C$23:$AF$35,MATCH(LMP_BY_NODE!DG$1,DA_LMP_Basis!$C$23:$C$35,0),MATCH(LMP_BY_NODE!$A52,DA_LMP_Basis!$C$23:$AF$23,0)))</f>
        <v>190.71263033833782</v>
      </c>
      <c r="DH52" s="30">
        <f>ENERGY_PRICING!DJ$20*(1+INDEX(DA_LMP_Basis!$C$23:$AF$35,MATCH(LMP_BY_NODE!DH$1,DA_LMP_Basis!$C$23:$C$35,0),MATCH(LMP_BY_NODE!$A52,DA_LMP_Basis!$C$23:$AF$23,0)))</f>
        <v>166.06696175105046</v>
      </c>
      <c r="DI52" s="30">
        <f>ENERGY_PRICING!DK$20*(1+INDEX(DA_LMP_Basis!$C$23:$AF$35,MATCH(LMP_BY_NODE!DI$1,DA_LMP_Basis!$C$23:$C$35,0),MATCH(LMP_BY_NODE!$A52,DA_LMP_Basis!$C$23:$AF$23,0)))</f>
        <v>96.948171940071404</v>
      </c>
      <c r="DJ52" s="30">
        <f>ENERGY_PRICING!DL$20*(1+INDEX(DA_LMP_Basis!$C$23:$AF$35,MATCH(LMP_BY_NODE!DJ$1,DA_LMP_Basis!$C$23:$C$35,0),MATCH(LMP_BY_NODE!$A52,DA_LMP_Basis!$C$23:$AF$23,0)))</f>
        <v>58.937381361488406</v>
      </c>
      <c r="DK52" s="30">
        <f>ENERGY_PRICING!DM$20*(1+INDEX(DA_LMP_Basis!$C$23:$AF$35,MATCH(LMP_BY_NODE!DK$1,DA_LMP_Basis!$C$23:$C$35,0),MATCH(LMP_BY_NODE!$A52,DA_LMP_Basis!$C$23:$AF$23,0)))</f>
        <v>40.011240918627266</v>
      </c>
      <c r="DL52" s="30">
        <f>ENERGY_PRICING!DN$20*(1+INDEX(DA_LMP_Basis!$C$23:$AF$35,MATCH(LMP_BY_NODE!DL$1,DA_LMP_Basis!$C$23:$C$35,0),MATCH(LMP_BY_NODE!$A52,DA_LMP_Basis!$C$23:$AF$23,0)))</f>
        <v>40.142672930777977</v>
      </c>
      <c r="DM52" s="30">
        <f>ENERGY_PRICING!DO$20*(1+INDEX(DA_LMP_Basis!$C$23:$AF$35,MATCH(LMP_BY_NODE!DM$1,DA_LMP_Basis!$C$23:$C$35,0),MATCH(LMP_BY_NODE!$A52,DA_LMP_Basis!$C$23:$AF$23,0)))</f>
        <v>52.228762787876626</v>
      </c>
      <c r="DN52" s="30">
        <f>ENERGY_PRICING!DP$20*(1+INDEX(DA_LMP_Basis!$C$23:$AF$35,MATCH(LMP_BY_NODE!DN$1,DA_LMP_Basis!$C$23:$C$35,0),MATCH(LMP_BY_NODE!$A52,DA_LMP_Basis!$C$23:$AF$23,0)))</f>
        <v>52.304720982922433</v>
      </c>
      <c r="DO52" s="30">
        <f>ENERGY_PRICING!DQ$20*(1+INDEX(DA_LMP_Basis!$C$23:$AF$35,MATCH(LMP_BY_NODE!DO$1,DA_LMP_Basis!$C$23:$C$35,0),MATCH(LMP_BY_NODE!$A52,DA_LMP_Basis!$C$23:$AF$23,0)))</f>
        <v>40.980318893530416</v>
      </c>
      <c r="DP52" s="30">
        <f>ENERGY_PRICING!DR$20*(1+INDEX(DA_LMP_Basis!$C$23:$AF$35,MATCH(LMP_BY_NODE!DP$1,DA_LMP_Basis!$C$23:$C$35,0),MATCH(LMP_BY_NODE!$A52,DA_LMP_Basis!$C$23:$AF$23,0)))</f>
        <v>41.114433352910666</v>
      </c>
      <c r="DQ52" s="30">
        <f>ENERGY_PRICING!DS$20*(1+INDEX(DA_LMP_Basis!$C$23:$AF$35,MATCH(LMP_BY_NODE!DQ$1,DA_LMP_Basis!$C$23:$C$35,0),MATCH(LMP_BY_NODE!$A52,DA_LMP_Basis!$C$23:$AF$23,0)))</f>
        <v>65.436476618357872</v>
      </c>
      <c r="DR52" s="30">
        <f>ENERGY_PRICING!DT$20*(1+INDEX(DA_LMP_Basis!$C$23:$AF$35,MATCH(LMP_BY_NODE!DR$1,DA_LMP_Basis!$C$23:$C$35,0),MATCH(LMP_BY_NODE!$A52,DA_LMP_Basis!$C$23:$AF$23,0)))</f>
        <v>102.04628239862781</v>
      </c>
      <c r="DS52" s="30">
        <f>ENERGY_PRICING!DU$20*(1+INDEX(DA_LMP_Basis!$C$23:$AF$35,MATCH(LMP_BY_NODE!DS$1,DA_LMP_Basis!$C$23:$C$35,0),MATCH(LMP_BY_NODE!$A52,DA_LMP_Basis!$C$23:$AF$23,0)))</f>
        <v>193.47035811721955</v>
      </c>
      <c r="DT52" s="30">
        <f>ENERGY_PRICING!DV$20*(1+INDEX(DA_LMP_Basis!$C$23:$AF$35,MATCH(LMP_BY_NODE!DT$1,DA_LMP_Basis!$C$23:$C$35,0),MATCH(LMP_BY_NODE!$A52,DA_LMP_Basis!$C$23:$AF$23,0)))</f>
        <v>168.5223385955521</v>
      </c>
      <c r="DU52" s="30">
        <f>ENERGY_PRICING!DW$20*(1+INDEX(DA_LMP_Basis!$C$23:$AF$35,MATCH(LMP_BY_NODE!DU$1,DA_LMP_Basis!$C$23:$C$35,0),MATCH(LMP_BY_NODE!$A52,DA_LMP_Basis!$C$23:$AF$23,0)))</f>
        <v>99.88655174202384</v>
      </c>
      <c r="DV52" s="30">
        <f>ENERGY_PRICING!DX$20*(1+INDEX(DA_LMP_Basis!$C$23:$AF$35,MATCH(LMP_BY_NODE!DV$1,DA_LMP_Basis!$C$23:$C$35,0),MATCH(LMP_BY_NODE!$A52,DA_LMP_Basis!$C$23:$AF$23,0)))</f>
        <v>63.544755168730333</v>
      </c>
      <c r="DW52" s="30">
        <f>ENERGY_PRICING!DY$20*(1+INDEX(DA_LMP_Basis!$C$23:$AF$35,MATCH(LMP_BY_NODE!DW$1,DA_LMP_Basis!$C$23:$C$35,0),MATCH(LMP_BY_NODE!$A52,DA_LMP_Basis!$C$23:$AF$23,0)))</f>
        <v>43.416089968428707</v>
      </c>
      <c r="DX52" s="30">
        <f>ENERGY_PRICING!DZ$20*(1+INDEX(DA_LMP_Basis!$C$23:$AF$35,MATCH(LMP_BY_NODE!DX$1,DA_LMP_Basis!$C$23:$C$35,0),MATCH(LMP_BY_NODE!$A52,DA_LMP_Basis!$C$23:$AF$23,0)))</f>
        <v>43.734238973678508</v>
      </c>
      <c r="DY52" s="30">
        <f>ENERGY_PRICING!EA$20*(1+INDEX(DA_LMP_Basis!$C$23:$AF$35,MATCH(LMP_BY_NODE!DY$1,DA_LMP_Basis!$C$23:$C$35,0),MATCH(LMP_BY_NODE!$A52,DA_LMP_Basis!$C$23:$AF$23,0)))</f>
        <v>56.879834414736941</v>
      </c>
      <c r="DZ52" s="30">
        <f>ENERGY_PRICING!EB$20*(1+INDEX(DA_LMP_Basis!$C$23:$AF$35,MATCH(LMP_BY_NODE!DZ$1,DA_LMP_Basis!$C$23:$C$35,0),MATCH(LMP_BY_NODE!$A52,DA_LMP_Basis!$C$23:$AF$23,0)))</f>
        <v>56.962556832922402</v>
      </c>
      <c r="EA52" s="30">
        <f>ENERGY_PRICING!EC$20*(1+INDEX(DA_LMP_Basis!$C$23:$AF$35,MATCH(LMP_BY_NODE!EA$1,DA_LMP_Basis!$C$23:$C$35,0),MATCH(LMP_BY_NODE!$A52,DA_LMP_Basis!$C$23:$AF$23,0)))</f>
        <v>44.14419049935033</v>
      </c>
      <c r="EB52" s="30">
        <f>ENERGY_PRICING!ED$20*(1+INDEX(DA_LMP_Basis!$C$23:$AF$35,MATCH(LMP_BY_NODE!EB$1,DA_LMP_Basis!$C$23:$C$35,0),MATCH(LMP_BY_NODE!$A52,DA_LMP_Basis!$C$23:$AF$23,0)))</f>
        <v>44.288659220030148</v>
      </c>
      <c r="EC52" s="30">
        <f>ENERGY_PRICING!EE$20*(1+INDEX(DA_LMP_Basis!$C$23:$AF$35,MATCH(LMP_BY_NODE!EC$1,DA_LMP_Basis!$C$23:$C$35,0),MATCH(LMP_BY_NODE!$A52,DA_LMP_Basis!$C$23:$AF$23,0)))</f>
        <v>67.190044564395947</v>
      </c>
      <c r="ED52" s="30">
        <f>ENERGY_PRICING!EF$20*(1+INDEX(DA_LMP_Basis!$C$23:$AF$35,MATCH(LMP_BY_NODE!ED$1,DA_LMP_Basis!$C$23:$C$35,0),MATCH(LMP_BY_NODE!$A52,DA_LMP_Basis!$C$23:$AF$23,0)))</f>
        <v>104.49649383916105</v>
      </c>
      <c r="EE52" s="30">
        <f>ENERGY_PRICING!EG$20*(1+INDEX(DA_LMP_Basis!$C$23:$AF$35,MATCH(LMP_BY_NODE!EE$1,DA_LMP_Basis!$C$23:$C$35,0),MATCH(LMP_BY_NODE!$A52,DA_LMP_Basis!$C$23:$AF$23,0)))</f>
        <v>194.7946310842735</v>
      </c>
      <c r="EF52" s="30">
        <f>ENERGY_PRICING!EH$20*(1+INDEX(DA_LMP_Basis!$C$23:$AF$35,MATCH(LMP_BY_NODE!EF$1,DA_LMP_Basis!$C$23:$C$35,0),MATCH(LMP_BY_NODE!$A52,DA_LMP_Basis!$C$23:$AF$23,0)))</f>
        <v>169.70142131865626</v>
      </c>
      <c r="EG52" s="30">
        <f>ENERGY_PRICING!EI$20*(1+INDEX(DA_LMP_Basis!$C$23:$AF$35,MATCH(LMP_BY_NODE!EG$1,DA_LMP_Basis!$C$23:$C$35,0),MATCH(LMP_BY_NODE!$A52,DA_LMP_Basis!$C$23:$AF$23,0)))</f>
        <v>101.29757460238788</v>
      </c>
      <c r="EH52" s="30">
        <f>ENERGY_PRICING!EJ$20*(1+INDEX(DA_LMP_Basis!$C$23:$AF$35,MATCH(LMP_BY_NODE!EH$1,DA_LMP_Basis!$C$23:$C$35,0),MATCH(LMP_BY_NODE!$A52,DA_LMP_Basis!$C$23:$AF$23,0)))</f>
        <v>65.75723626594629</v>
      </c>
      <c r="EI52" s="30">
        <f>ENERGY_PRICING!EK$20*(1+INDEX(DA_LMP_Basis!$C$23:$AF$35,MATCH(LMP_BY_NODE!EI$1,DA_LMP_Basis!$C$23:$C$35,0),MATCH(LMP_BY_NODE!$A52,DA_LMP_Basis!$C$23:$AF$23,0)))</f>
        <v>45.051113406231536</v>
      </c>
      <c r="EJ52" s="30">
        <f>ENERGY_PRICING!EL$20*(1+INDEX(DA_LMP_Basis!$C$23:$AF$35,MATCH(LMP_BY_NODE!EJ$1,DA_LMP_Basis!$C$23:$C$35,0),MATCH(LMP_BY_NODE!$A52,DA_LMP_Basis!$C$23:$AF$23,0)))</f>
        <v>45.458924729982904</v>
      </c>
      <c r="EK52" s="30">
        <f>ENERGY_PRICING!EM$20*(1+INDEX(DA_LMP_Basis!$C$23:$AF$35,MATCH(LMP_BY_NODE!EK$1,DA_LMP_Basis!$C$23:$C$35,0),MATCH(LMP_BY_NODE!$A52,DA_LMP_Basis!$C$23:$AF$23,0)))</f>
        <v>59.113299396469344</v>
      </c>
      <c r="EL52" s="30">
        <f>ENERGY_PRICING!EN$20*(1+INDEX(DA_LMP_Basis!$C$23:$AF$35,MATCH(LMP_BY_NODE!EL$1,DA_LMP_Basis!$C$23:$C$35,0),MATCH(LMP_BY_NODE!$A52,DA_LMP_Basis!$C$23:$AF$23,0)))</f>
        <v>59.199270024255313</v>
      </c>
      <c r="EM52" s="30">
        <f>ENERGY_PRICING!EO$20*(1+INDEX(DA_LMP_Basis!$C$23:$AF$35,MATCH(LMP_BY_NODE!EM$1,DA_LMP_Basis!$C$23:$C$35,0),MATCH(LMP_BY_NODE!$A52,DA_LMP_Basis!$C$23:$AF$23,0)))</f>
        <v>45.663495512304159</v>
      </c>
      <c r="EN52" s="30">
        <f>ENERGY_PRICING!EP$20*(1+INDEX(DA_LMP_Basis!$C$23:$AF$35,MATCH(LMP_BY_NODE!EN$1,DA_LMP_Basis!$C$23:$C$35,0),MATCH(LMP_BY_NODE!$A52,DA_LMP_Basis!$C$23:$AF$23,0)))</f>
        <v>45.812936394644687</v>
      </c>
      <c r="EO52" s="30">
        <f>ENERGY_PRICING!EQ$20*(1+INDEX(DA_LMP_Basis!$C$23:$AF$35,MATCH(LMP_BY_NODE!EO$1,DA_LMP_Basis!$C$23:$C$35,0),MATCH(LMP_BY_NODE!$A52,DA_LMP_Basis!$C$23:$AF$23,0)))</f>
        <v>68.032115578298658</v>
      </c>
      <c r="EP52" s="30">
        <f>ENERGY_PRICING!ER$20*(1+INDEX(DA_LMP_Basis!$C$23:$AF$35,MATCH(LMP_BY_NODE!EP$1,DA_LMP_Basis!$C$23:$C$35,0),MATCH(LMP_BY_NODE!$A52,DA_LMP_Basis!$C$23:$AF$23,0)))</f>
        <v>105.67309611263865</v>
      </c>
      <c r="EQ52" s="30">
        <f>ENERGY_PRICING!ES$20*(1+INDEX(DA_LMP_Basis!$C$23:$AF$35,MATCH(LMP_BY_NODE!EQ$1,DA_LMP_Basis!$C$23:$C$35,0),MATCH(LMP_BY_NODE!$A52,DA_LMP_Basis!$C$23:$AF$23,0)))</f>
        <v>196.87903585097894</v>
      </c>
      <c r="ER52" s="30">
        <f>ENERGY_PRICING!ET$20*(1+INDEX(DA_LMP_Basis!$C$23:$AF$35,MATCH(LMP_BY_NODE!ER$1,DA_LMP_Basis!$C$23:$C$35,0),MATCH(LMP_BY_NODE!$A52,DA_LMP_Basis!$C$23:$AF$23,0)))</f>
        <v>171.55729673824271</v>
      </c>
      <c r="ES52" s="30">
        <f>ENERGY_PRICING!EU$20*(1+INDEX(DA_LMP_Basis!$C$23:$AF$35,MATCH(LMP_BY_NODE!ES$1,DA_LMP_Basis!$C$23:$C$35,0),MATCH(LMP_BY_NODE!$A52,DA_LMP_Basis!$C$23:$AF$23,0)))</f>
        <v>103.51852364329147</v>
      </c>
      <c r="ET52" s="30">
        <f>ENERGY_PRICING!EV$20*(1+INDEX(DA_LMP_Basis!$C$23:$AF$35,MATCH(LMP_BY_NODE!ET$1,DA_LMP_Basis!$C$23:$C$35,0),MATCH(LMP_BY_NODE!$A52,DA_LMP_Basis!$C$23:$AF$23,0)))</f>
        <v>69.239680036992851</v>
      </c>
      <c r="EU52" s="30">
        <f>ENERGY_PRICING!EW$20*(1+INDEX(DA_LMP_Basis!$C$23:$AF$35,MATCH(LMP_BY_NODE!EU$1,DA_LMP_Basis!$C$23:$C$35,0),MATCH(LMP_BY_NODE!$A52,DA_LMP_Basis!$C$23:$AF$23,0)))</f>
        <v>47.624639206590416</v>
      </c>
      <c r="EV52" s="30">
        <f>ENERGY_PRICING!EX$20*(1+INDEX(DA_LMP_Basis!$C$23:$AF$35,MATCH(LMP_BY_NODE!EV$1,DA_LMP_Basis!$C$23:$C$35,0),MATCH(LMP_BY_NODE!$A52,DA_LMP_Basis!$C$23:$AF$23,0)))</f>
        <v>48.173578959848498</v>
      </c>
      <c r="EW52" s="30">
        <f>ENERGY_PRICING!EY$20*(1+INDEX(DA_LMP_Basis!$C$23:$AF$35,MATCH(LMP_BY_NODE!EW$1,DA_LMP_Basis!$C$23:$C$35,0),MATCH(LMP_BY_NODE!$A52,DA_LMP_Basis!$C$23:$AF$23,0)))</f>
        <v>62.628771787746189</v>
      </c>
      <c r="EX52" s="30">
        <f>ENERGY_PRICING!EZ$20*(1+INDEX(DA_LMP_Basis!$C$23:$AF$35,MATCH(LMP_BY_NODE!EX$1,DA_LMP_Basis!$C$23:$C$35,0),MATCH(LMP_BY_NODE!$A52,DA_LMP_Basis!$C$23:$AF$23,0)))</f>
        <v>62.719855095276444</v>
      </c>
      <c r="EY52" s="30">
        <f>ENERGY_PRICING!FA$20*(1+INDEX(DA_LMP_Basis!$C$23:$AF$35,MATCH(LMP_BY_NODE!EY$1,DA_LMP_Basis!$C$23:$C$35,0),MATCH(LMP_BY_NODE!$A52,DA_LMP_Basis!$C$23:$AF$23,0)))</f>
        <v>48.054880589147807</v>
      </c>
      <c r="EZ52" s="30">
        <f>ENERGY_PRICING!FB$20*(1+INDEX(DA_LMP_Basis!$C$23:$AF$35,MATCH(LMP_BY_NODE!EZ$1,DA_LMP_Basis!$C$23:$C$35,0),MATCH(LMP_BY_NODE!$A52,DA_LMP_Basis!$C$23:$AF$23,0)))</f>
        <v>48.212147650625305</v>
      </c>
      <c r="FA52" s="30">
        <f>ENERGY_PRICING!FC$20*(1+INDEX(DA_LMP_Basis!$C$23:$AF$35,MATCH(LMP_BY_NODE!FA$1,DA_LMP_Basis!$C$23:$C$35,0),MATCH(LMP_BY_NODE!$A52,DA_LMP_Basis!$C$23:$AF$23,0)))</f>
        <v>69.357534792426364</v>
      </c>
      <c r="FB52" s="30">
        <f>ENERGY_PRICING!FD$20*(1+INDEX(DA_LMP_Basis!$C$23:$AF$35,MATCH(LMP_BY_NODE!FB$1,DA_LMP_Basis!$C$23:$C$35,0),MATCH(LMP_BY_NODE!$A52,DA_LMP_Basis!$C$23:$AF$23,0)))</f>
        <v>107.52506730616763</v>
      </c>
      <c r="FC52" s="30">
        <f>ENERGY_PRICING!FE$20*(1+INDEX(DA_LMP_Basis!$C$23:$AF$35,MATCH(LMP_BY_NODE!FC$1,DA_LMP_Basis!$C$23:$C$35,0),MATCH(LMP_BY_NODE!$A52,DA_LMP_Basis!$C$23:$AF$23,0)))</f>
        <v>198.39312643003007</v>
      </c>
      <c r="FD52" s="30">
        <f>ENERGY_PRICING!FF$20*(1+INDEX(DA_LMP_Basis!$C$23:$AF$35,MATCH(LMP_BY_NODE!FD$1,DA_LMP_Basis!$C$23:$C$35,0),MATCH(LMP_BY_NODE!$A52,DA_LMP_Basis!$C$23:$AF$23,0)))</f>
        <v>172.90538590670579</v>
      </c>
      <c r="FE52" s="30">
        <f>ENERGY_PRICING!FG$20*(1+INDEX(DA_LMP_Basis!$C$23:$AF$35,MATCH(LMP_BY_NODE!FE$1,DA_LMP_Basis!$C$23:$C$35,0),MATCH(LMP_BY_NODE!$A52,DA_LMP_Basis!$C$23:$AF$23,0)))</f>
        <v>105.13179860461283</v>
      </c>
      <c r="FF52" s="30">
        <f>ENERGY_PRICING!FH$20*(1+INDEX(DA_LMP_Basis!$C$23:$AF$35,MATCH(LMP_BY_NODE!FF$1,DA_LMP_Basis!$C$23:$C$35,0),MATCH(LMP_BY_NODE!$A52,DA_LMP_Basis!$C$23:$AF$23,0)))</f>
        <v>71.769292034642817</v>
      </c>
      <c r="FG52" s="30">
        <f>ENERGY_PRICING!FI$20*(1+INDEX(DA_LMP_Basis!$C$23:$AF$35,MATCH(LMP_BY_NODE!FG$1,DA_LMP_Basis!$C$23:$C$35,0),MATCH(LMP_BY_NODE!$A52,DA_LMP_Basis!$C$23:$AF$23,0)))</f>
        <v>49.494022366477907</v>
      </c>
      <c r="FH52" s="30">
        <f>ENERGY_PRICING!FJ$20*(1+INDEX(DA_LMP_Basis!$C$23:$AF$35,MATCH(LMP_BY_NODE!FH$1,DA_LMP_Basis!$C$23:$C$35,0),MATCH(LMP_BY_NODE!$A52,DA_LMP_Basis!$C$23:$AF$23,0)))</f>
        <v>50.145476386142192</v>
      </c>
      <c r="FI52" s="30">
        <f>ENERGY_PRICING!FK$20*(1+INDEX(DA_LMP_Basis!$C$23:$AF$35,MATCH(LMP_BY_NODE!FI$1,DA_LMP_Basis!$C$23:$C$35,0),MATCH(LMP_BY_NODE!$A52,DA_LMP_Basis!$C$23:$AF$23,0)))</f>
        <v>65.182375441685025</v>
      </c>
      <c r="FJ52" s="30">
        <f>ENERGY_PRICING!FL$20*(1+INDEX(DA_LMP_Basis!$C$23:$AF$35,MATCH(LMP_BY_NODE!FJ$1,DA_LMP_Basis!$C$23:$C$35,0),MATCH(LMP_BY_NODE!$A52,DA_LMP_Basis!$C$23:$AF$23,0)))</f>
        <v>65.277172548165552</v>
      </c>
      <c r="FK52" s="30">
        <f>ENERGY_PRICING!FM$20*(1+INDEX(DA_LMP_Basis!$C$23:$AF$35,MATCH(LMP_BY_NODE!FK$1,DA_LMP_Basis!$C$23:$C$35,0),MATCH(LMP_BY_NODE!$A52,DA_LMP_Basis!$C$23:$AF$23,0)))</f>
        <v>49.79195856630831</v>
      </c>
      <c r="FL52" s="30">
        <f>ENERGY_PRICING!FN$20*(1+INDEX(DA_LMP_Basis!$C$23:$AF$35,MATCH(LMP_BY_NODE!FL$1,DA_LMP_Basis!$C$23:$C$35,0),MATCH(LMP_BY_NODE!$A52,DA_LMP_Basis!$C$23:$AF$23,0)))</f>
        <v>49.954910485300296</v>
      </c>
      <c r="FM52" s="30">
        <f>ENERGY_PRICING!FO$20*(1+INDEX(DA_LMP_Basis!$C$23:$AF$35,MATCH(LMP_BY_NODE!FM$1,DA_LMP_Basis!$C$23:$C$35,0),MATCH(LMP_BY_NODE!$A52,DA_LMP_Basis!$C$23:$AF$23,0)))</f>
        <v>70.320305928560359</v>
      </c>
      <c r="FN52" s="30">
        <f>ENERGY_PRICING!FP$20*(1+INDEX(DA_LMP_Basis!$C$23:$AF$35,MATCH(LMP_BY_NODE!FN$1,DA_LMP_Basis!$C$23:$C$35,0),MATCH(LMP_BY_NODE!$A52,DA_LMP_Basis!$C$23:$AF$23,0)))</f>
        <v>108.87032048423836</v>
      </c>
      <c r="FO52" s="30">
        <f>ENERGY_PRICING!FQ$20*(1+INDEX(DA_LMP_Basis!$C$23:$AF$35,MATCH(LMP_BY_NODE!FO$1,DA_LMP_Basis!$C$23:$C$35,0),MATCH(LMP_BY_NODE!$A52,DA_LMP_Basis!$C$23:$AF$23,0)))</f>
        <v>198.6931970548946</v>
      </c>
      <c r="FP52" s="30">
        <f>ENERGY_PRICING!FR$20*(1+INDEX(DA_LMP_Basis!$C$23:$AF$35,MATCH(LMP_BY_NODE!FP$1,DA_LMP_Basis!$C$23:$C$35,0),MATCH(LMP_BY_NODE!$A52,DA_LMP_Basis!$C$23:$AF$23,0)))</f>
        <v>173.17255747804424</v>
      </c>
      <c r="FQ52" s="30">
        <f>ENERGY_PRICING!FS$20*(1+INDEX(DA_LMP_Basis!$C$23:$AF$35,MATCH(LMP_BY_NODE!FQ$1,DA_LMP_Basis!$C$23:$C$35,0),MATCH(LMP_BY_NODE!$A52,DA_LMP_Basis!$C$23:$AF$23,0)))</f>
        <v>105.45152612449833</v>
      </c>
      <c r="FR52" s="30">
        <f>ENERGY_PRICING!FT$20*(1+INDEX(DA_LMP_Basis!$C$23:$AF$35,MATCH(LMP_BY_NODE!FR$1,DA_LMP_Basis!$C$23:$C$35,0),MATCH(LMP_BY_NODE!$A52,DA_LMP_Basis!$C$23:$AF$23,0)))</f>
        <v>72.270624163183925</v>
      </c>
      <c r="FS52" s="30">
        <f>ENERGY_PRICING!FU$20*(1+INDEX(DA_LMP_Basis!$C$23:$AF$35,MATCH(LMP_BY_NODE!FS$1,DA_LMP_Basis!$C$23:$C$35,0),MATCH(LMP_BY_NODE!$A52,DA_LMP_Basis!$C$23:$AF$23,0)))</f>
        <v>49.864506788387651</v>
      </c>
      <c r="FT52" s="30">
        <f>ENERGY_PRICING!FV$20*(1+INDEX(DA_LMP_Basis!$C$23:$AF$35,MATCH(LMP_BY_NODE!FT$1,DA_LMP_Basis!$C$23:$C$35,0),MATCH(LMP_BY_NODE!$A52,DA_LMP_Basis!$C$23:$AF$23,0)))</f>
        <v>50.536277637443561</v>
      </c>
      <c r="FU52" s="30">
        <f>ENERGY_PRICING!FW$20*(1+INDEX(DA_LMP_Basis!$C$23:$AF$35,MATCH(LMP_BY_NODE!FU$1,DA_LMP_Basis!$C$23:$C$35,0),MATCH(LMP_BY_NODE!$A52,DA_LMP_Basis!$C$23:$AF$23,0)))</f>
        <v>65.688462365872965</v>
      </c>
      <c r="FV52" s="30">
        <f>ENERGY_PRICING!FX$20*(1+INDEX(DA_LMP_Basis!$C$23:$AF$35,MATCH(LMP_BY_NODE!FV$1,DA_LMP_Basis!$C$23:$C$35,0),MATCH(LMP_BY_NODE!$A52,DA_LMP_Basis!$C$23:$AF$23,0)))</f>
        <v>65.783995493029565</v>
      </c>
      <c r="FW52" s="30">
        <f>ENERGY_PRICING!FY$20*(1+INDEX(DA_LMP_Basis!$C$23:$AF$35,MATCH(LMP_BY_NODE!FW$1,DA_LMP_Basis!$C$23:$C$35,0),MATCH(LMP_BY_NODE!$A52,DA_LMP_Basis!$C$23:$AF$23,0)))</f>
        <v>50.136222034595455</v>
      </c>
      <c r="FX52" s="30">
        <f>ENERGY_PRICING!FZ$20*(1+INDEX(DA_LMP_Basis!$C$23:$AF$35,MATCH(LMP_BY_NODE!FX$1,DA_LMP_Basis!$C$23:$C$35,0),MATCH(LMP_BY_NODE!$A52,DA_LMP_Basis!$C$23:$AF$23,0)))</f>
        <v>50.300300609264617</v>
      </c>
      <c r="FY52" s="30">
        <f>ENERGY_PRICING!GA$20*(1+INDEX(DA_LMP_Basis!$C$23:$AF$35,MATCH(LMP_BY_NODE!FY$1,DA_LMP_Basis!$C$23:$C$35,0),MATCH(LMP_BY_NODE!$A52,DA_LMP_Basis!$C$23:$AF$23,0)))</f>
        <v>70.511113097179248</v>
      </c>
      <c r="FZ52" s="30">
        <f>ENERGY_PRICING!GB$20*(1+INDEX(DA_LMP_Basis!$C$23:$AF$35,MATCH(LMP_BY_NODE!FZ$1,DA_LMP_Basis!$C$23:$C$35,0),MATCH(LMP_BY_NODE!$A52,DA_LMP_Basis!$C$23:$AF$23,0)))</f>
        <v>109.13693000372807</v>
      </c>
      <c r="GA52" s="30">
        <f>ENERGY_PRICING!GC$20*(1+INDEX(DA_LMP_Basis!$C$23:$AF$35,MATCH(LMP_BY_NODE!GA$1,DA_LMP_Basis!$C$23:$C$35,0),MATCH(LMP_BY_NODE!$A52,DA_LMP_Basis!$C$23:$AF$23,0)))</f>
        <v>199.62397587055574</v>
      </c>
      <c r="GB52" s="30">
        <f>ENERGY_PRICING!GD$20*(1+INDEX(DA_LMP_Basis!$C$23:$AF$35,MATCH(LMP_BY_NODE!GB$1,DA_LMP_Basis!$C$23:$C$35,0),MATCH(LMP_BY_NODE!$A52,DA_LMP_Basis!$C$23:$AF$23,0)))</f>
        <v>174.00128784397396</v>
      </c>
      <c r="GC52" s="30">
        <f>ENERGY_PRICING!GE$20*(1+INDEX(DA_LMP_Basis!$C$23:$AF$35,MATCH(LMP_BY_NODE!GC$1,DA_LMP_Basis!$C$23:$C$35,0),MATCH(LMP_BY_NODE!$A52,DA_LMP_Basis!$C$23:$AF$23,0)))</f>
        <v>106.44327799100523</v>
      </c>
      <c r="GD52" s="30">
        <f>ENERGY_PRICING!GF$20*(1+INDEX(DA_LMP_Basis!$C$23:$AF$35,MATCH(LMP_BY_NODE!GD$1,DA_LMP_Basis!$C$23:$C$35,0),MATCH(LMP_BY_NODE!$A52,DA_LMP_Basis!$C$23:$AF$23,0)))</f>
        <v>73.82568915852282</v>
      </c>
      <c r="GE52" s="30">
        <f>ENERGY_PRICING!GG$20*(1+INDEX(DA_LMP_Basis!$C$23:$AF$35,MATCH(LMP_BY_NODE!GE$1,DA_LMP_Basis!$C$23:$C$35,0),MATCH(LMP_BY_NODE!$A52,DA_LMP_Basis!$C$23:$AF$23,0)))</f>
        <v>51.013699754549151</v>
      </c>
      <c r="GF52" s="30">
        <f>ENERGY_PRICING!GH$20*(1+INDEX(DA_LMP_Basis!$C$23:$AF$35,MATCH(LMP_BY_NODE!GF$1,DA_LMP_Basis!$C$23:$C$35,0),MATCH(LMP_BY_NODE!$A52,DA_LMP_Basis!$C$23:$AF$23,0)))</f>
        <v>51.748490682320394</v>
      </c>
      <c r="GG52" s="30">
        <f>ENERGY_PRICING!GI$20*(1+INDEX(DA_LMP_Basis!$C$23:$AF$35,MATCH(LMP_BY_NODE!GG$1,DA_LMP_Basis!$C$23:$C$35,0),MATCH(LMP_BY_NODE!$A52,DA_LMP_Basis!$C$23:$AF$23,0)))</f>
        <v>67.258276099322572</v>
      </c>
      <c r="GH52" s="30">
        <f>ENERGY_PRICING!GJ$20*(1+INDEX(DA_LMP_Basis!$C$23:$AF$35,MATCH(LMP_BY_NODE!GH$1,DA_LMP_Basis!$C$23:$C$35,0),MATCH(LMP_BY_NODE!$A52,DA_LMP_Basis!$C$23:$AF$23,0)))</f>
        <v>67.356092263859082</v>
      </c>
      <c r="GI52" s="30">
        <f>ENERGY_PRICING!GK$20*(1+INDEX(DA_LMP_Basis!$C$23:$AF$35,MATCH(LMP_BY_NODE!GI$1,DA_LMP_Basis!$C$23:$C$35,0),MATCH(LMP_BY_NODE!$A52,DA_LMP_Basis!$C$23:$AF$23,0)))</f>
        <v>51.204081120876644</v>
      </c>
      <c r="GJ52" s="30">
        <f>ENERGY_PRICING!GL$20*(1+INDEX(DA_LMP_Basis!$C$23:$AF$35,MATCH(LMP_BY_NODE!GJ$1,DA_LMP_Basis!$C$23:$C$35,0),MATCH(LMP_BY_NODE!$A52,DA_LMP_Basis!$C$23:$AF$23,0)))</f>
        <v>51.371654430284771</v>
      </c>
      <c r="GK52" s="30">
        <f>ENERGY_PRICING!GM$20*(1+INDEX(DA_LMP_Basis!$C$23:$AF$35,MATCH(LMP_BY_NODE!GK$1,DA_LMP_Basis!$C$23:$C$35,0),MATCH(LMP_BY_NODE!$A52,DA_LMP_Basis!$C$23:$AF$23,0)))</f>
        <v>71.102971332242774</v>
      </c>
      <c r="GL52" s="30">
        <f>ENERGY_PRICING!GN$20*(1+INDEX(DA_LMP_Basis!$C$23:$AF$35,MATCH(LMP_BY_NODE!GL$1,DA_LMP_Basis!$C$23:$C$35,0),MATCH(LMP_BY_NODE!$A52,DA_LMP_Basis!$C$23:$AF$23,0)))</f>
        <v>109.96391696023748</v>
      </c>
      <c r="GM52" s="30">
        <f>ENERGY_PRICING!GO$20*(1+INDEX(DA_LMP_Basis!$C$23:$AF$35,MATCH(LMP_BY_NODE!GM$1,DA_LMP_Basis!$C$23:$C$35,0),MATCH(LMP_BY_NODE!$A52,DA_LMP_Basis!$C$23:$AF$23,0)))</f>
        <v>200.9334623007278</v>
      </c>
      <c r="GN52" s="30">
        <f>ENERGY_PRICING!GP$20*(1+INDEX(DA_LMP_Basis!$C$23:$AF$35,MATCH(LMP_BY_NODE!GN$1,DA_LMP_Basis!$C$23:$C$35,0),MATCH(LMP_BY_NODE!$A52,DA_LMP_Basis!$C$23:$AF$23,0)))</f>
        <v>175.16720519210949</v>
      </c>
      <c r="GO52" s="30">
        <f>ENERGY_PRICING!GQ$20*(1+INDEX(DA_LMP_Basis!$C$23:$AF$35,MATCH(LMP_BY_NODE!GO$1,DA_LMP_Basis!$C$23:$C$35,0),MATCH(LMP_BY_NODE!$A52,DA_LMP_Basis!$C$23:$AF$23,0)))</f>
        <v>107.83854568450782</v>
      </c>
      <c r="GP52" s="30">
        <f>ENERGY_PRICING!GR$20*(1+INDEX(DA_LMP_Basis!$C$23:$AF$35,MATCH(LMP_BY_NODE!GP$1,DA_LMP_Basis!$C$23:$C$35,0),MATCH(LMP_BY_NODE!$A52,DA_LMP_Basis!$C$23:$AF$23,0)))</f>
        <v>76.01346618478172</v>
      </c>
      <c r="GQ52" s="30">
        <f>ENERGY_PRICING!GS$20*(1+INDEX(DA_LMP_Basis!$C$23:$AF$35,MATCH(LMP_BY_NODE!GQ$1,DA_LMP_Basis!$C$23:$C$35,0),MATCH(LMP_BY_NODE!$A52,DA_LMP_Basis!$C$23:$AF$23,0)))</f>
        <v>52.63046688495357</v>
      </c>
      <c r="GR52" s="30">
        <f>ENERGY_PRICING!GT$20*(1+INDEX(DA_LMP_Basis!$C$23:$AF$35,MATCH(LMP_BY_NODE!GR$1,DA_LMP_Basis!$C$23:$C$35,0),MATCH(LMP_BY_NODE!$A52,DA_LMP_Basis!$C$23:$AF$23,0)))</f>
        <v>53.453918981756125</v>
      </c>
      <c r="GS52" s="30">
        <f>ENERGY_PRICING!GU$20*(1+INDEX(DA_LMP_Basis!$C$23:$AF$35,MATCH(LMP_BY_NODE!GS$1,DA_LMP_Basis!$C$23:$C$35,0),MATCH(LMP_BY_NODE!$A52,DA_LMP_Basis!$C$23:$AF$23,0)))</f>
        <v>69.466802708718944</v>
      </c>
      <c r="GT52" s="30">
        <f>ENERGY_PRICING!GV$20*(1+INDEX(DA_LMP_Basis!$C$23:$AF$35,MATCH(LMP_BY_NODE!GT$1,DA_LMP_Basis!$C$23:$C$35,0),MATCH(LMP_BY_NODE!$A52,DA_LMP_Basis!$C$23:$AF$23,0)))</f>
        <v>69.5678308140713</v>
      </c>
      <c r="GU52" s="30">
        <f>ENERGY_PRICING!GW$20*(1+INDEX(DA_LMP_Basis!$C$23:$AF$35,MATCH(LMP_BY_NODE!GU$1,DA_LMP_Basis!$C$23:$C$35,0),MATCH(LMP_BY_NODE!$A52,DA_LMP_Basis!$C$23:$AF$23,0)))</f>
        <v>52.706421912580097</v>
      </c>
      <c r="GV52" s="30">
        <f>ENERGY_PRICING!GX$20*(1+INDEX(DA_LMP_Basis!$C$23:$AF$35,MATCH(LMP_BY_NODE!GV$1,DA_LMP_Basis!$C$23:$C$35,0),MATCH(LMP_BY_NODE!$A52,DA_LMP_Basis!$C$23:$AF$23,0)))</f>
        <v>52.878911865599697</v>
      </c>
      <c r="GW52" s="30">
        <f>ENERGY_PRICING!GY$20*(1+INDEX(DA_LMP_Basis!$C$23:$AF$35,MATCH(LMP_BY_NODE!GW$1,DA_LMP_Basis!$C$23:$C$35,0),MATCH(LMP_BY_NODE!$A52,DA_LMP_Basis!$C$23:$AF$23,0)))</f>
        <v>71.935639968830486</v>
      </c>
      <c r="GX52" s="30">
        <f>ENERGY_PRICING!GZ$20*(1+INDEX(DA_LMP_Basis!$C$23:$AF$35,MATCH(LMP_BY_NODE!GX$1,DA_LMP_Basis!$C$23:$C$35,0),MATCH(LMP_BY_NODE!$A52,DA_LMP_Basis!$C$23:$AF$23,0)))</f>
        <v>111.12738155489436</v>
      </c>
      <c r="GY52" s="30">
        <f>ENERGY_PRICING!HA$20*(1+INDEX(DA_LMP_Basis!$C$23:$AF$35,MATCH(LMP_BY_NODE!GY$1,DA_LMP_Basis!$C$23:$C$35,0),MATCH(LMP_BY_NODE!$A52,DA_LMP_Basis!$C$23:$AF$23,0)))</f>
        <v>202.74995357132164</v>
      </c>
      <c r="GZ52" s="30">
        <f>ENERGY_PRICING!HB$20*(1+INDEX(DA_LMP_Basis!$C$23:$AF$35,MATCH(LMP_BY_NODE!GZ$1,DA_LMP_Basis!$C$23:$C$35,0),MATCH(LMP_BY_NODE!$A52,DA_LMP_Basis!$C$23:$AF$23,0)))</f>
        <v>176.78454053543484</v>
      </c>
      <c r="HA52" s="30">
        <f>ENERGY_PRICING!HC$20*(1+INDEX(DA_LMP_Basis!$C$23:$AF$35,MATCH(LMP_BY_NODE!HA$1,DA_LMP_Basis!$C$23:$C$35,0),MATCH(LMP_BY_NODE!$A52,DA_LMP_Basis!$C$23:$AF$23,0)))</f>
        <v>109.77403086937994</v>
      </c>
      <c r="HB52" s="30">
        <f>ENERGY_PRICING!HD$20*(1+INDEX(DA_LMP_Basis!$C$23:$AF$35,MATCH(LMP_BY_NODE!HB$1,DA_LMP_Basis!$C$23:$C$35,0),MATCH(LMP_BY_NODE!$A52,DA_LMP_Basis!$C$23:$AF$23,0)))</f>
        <v>79.048303185485082</v>
      </c>
      <c r="HC52" s="30">
        <f>ENERGY_PRICING!HE$20*(1+INDEX(DA_LMP_Basis!$C$23:$AF$35,MATCH(LMP_BY_NODE!HC$1,DA_LMP_Basis!$C$23:$C$35,0),MATCH(LMP_BY_NODE!$A52,DA_LMP_Basis!$C$23:$AF$23,0)))</f>
        <v>54.873211300851679</v>
      </c>
      <c r="HD52" s="30">
        <f>ENERGY_PRICING!HF$20*(1+INDEX(DA_LMP_Basis!$C$23:$AF$35,MATCH(LMP_BY_NODE!HD$1,DA_LMP_Basis!$C$23:$C$35,0),MATCH(LMP_BY_NODE!$A52,DA_LMP_Basis!$C$23:$AF$23,0)))</f>
        <v>55.819652254869709</v>
      </c>
      <c r="HE52" s="30">
        <f>ENERGY_PRICING!HG$20*(1+INDEX(DA_LMP_Basis!$C$23:$AF$35,MATCH(LMP_BY_NODE!HE$1,DA_LMP_Basis!$C$23:$C$35,0),MATCH(LMP_BY_NODE!$A52,DA_LMP_Basis!$C$23:$AF$23,0)))</f>
        <v>72.530423082635778</v>
      </c>
      <c r="HF52" s="30">
        <f>ENERGY_PRICING!HH$20*(1+INDEX(DA_LMP_Basis!$C$23:$AF$35,MATCH(LMP_BY_NODE!HF$1,DA_LMP_Basis!$C$23:$C$35,0),MATCH(LMP_BY_NODE!$A52,DA_LMP_Basis!$C$23:$AF$23,0)))</f>
        <v>72.635906722859872</v>
      </c>
      <c r="HG52" s="30">
        <f>ENERGY_PRICING!HI$20*(1+INDEX(DA_LMP_Basis!$C$23:$AF$35,MATCH(LMP_BY_NODE!HG$1,DA_LMP_Basis!$C$23:$C$35,0),MATCH(LMP_BY_NODE!$A52,DA_LMP_Basis!$C$23:$AF$23,0)))</f>
        <v>54.790436584826736</v>
      </c>
      <c r="HH52" s="30">
        <f>ENERGY_PRICING!HJ$20*(1+INDEX(DA_LMP_Basis!$C$23:$AF$35,MATCH(LMP_BY_NODE!HH$1,DA_LMP_Basis!$C$23:$C$35,0),MATCH(LMP_BY_NODE!$A52,DA_LMP_Basis!$C$23:$AF$23,0)))</f>
        <v>54.969746799587952</v>
      </c>
      <c r="HI52" s="30">
        <f>ENERGY_PRICING!HK$20*(1+INDEX(DA_LMP_Basis!$C$23:$AF$35,MATCH(LMP_BY_NODE!HI$1,DA_LMP_Basis!$C$23:$C$35,0),MATCH(LMP_BY_NODE!$A52,DA_LMP_Basis!$C$23:$AF$23,0)))</f>
        <v>73.090699902869034</v>
      </c>
      <c r="HJ52" s="30">
        <f>ENERGY_PRICING!HL$20*(1+INDEX(DA_LMP_Basis!$C$23:$AF$35,MATCH(LMP_BY_NODE!HJ$1,DA_LMP_Basis!$C$23:$C$35,0),MATCH(LMP_BY_NODE!$A52,DA_LMP_Basis!$C$23:$AF$23,0)))</f>
        <v>112.74131449161176</v>
      </c>
      <c r="HK52" s="30">
        <f>ENERGY_PRICING!HM$20*(1+INDEX(DA_LMP_Basis!$C$23:$AF$35,MATCH(LMP_BY_NODE!HK$1,DA_LMP_Basis!$C$23:$C$35,0),MATCH(LMP_BY_NODE!$A52,DA_LMP_Basis!$C$23:$AF$23,0)))</f>
        <v>204.46308264235222</v>
      </c>
      <c r="HL52" s="30">
        <f>ENERGY_PRICING!HN$20*(1+INDEX(DA_LMP_Basis!$C$23:$AF$35,MATCH(LMP_BY_NODE!HL$1,DA_LMP_Basis!$C$23:$C$35,0),MATCH(LMP_BY_NODE!$A52,DA_LMP_Basis!$C$23:$AF$23,0)))</f>
        <v>178.30984607315435</v>
      </c>
      <c r="HM52" s="30">
        <f>ENERGY_PRICING!HO$20*(1+INDEX(DA_LMP_Basis!$C$23:$AF$35,MATCH(LMP_BY_NODE!HM$1,DA_LMP_Basis!$C$23:$C$35,0),MATCH(LMP_BY_NODE!$A52,DA_LMP_Basis!$C$23:$AF$23,0)))</f>
        <v>111.59938284900683</v>
      </c>
      <c r="HN52" s="30">
        <f>ENERGY_PRICING!HP$20*(1+INDEX(DA_LMP_Basis!$C$23:$AF$35,MATCH(LMP_BY_NODE!HN$1,DA_LMP_Basis!$C$23:$C$35,0),MATCH(LMP_BY_NODE!$A52,DA_LMP_Basis!$C$23:$AF$23,0)))</f>
        <v>81.910451534838003</v>
      </c>
      <c r="HO52" s="30">
        <f>ENERGY_PRICING!HQ$20*(1+INDEX(DA_LMP_Basis!$C$23:$AF$35,MATCH(LMP_BY_NODE!HO$1,DA_LMP_Basis!$C$23:$C$35,0),MATCH(LMP_BY_NODE!$A52,DA_LMP_Basis!$C$23:$AF$23,0)))</f>
        <v>56.988338810663784</v>
      </c>
      <c r="HP52" s="30">
        <f>ENERGY_PRICING!HR$20*(1+INDEX(DA_LMP_Basis!$C$23:$AF$35,MATCH(LMP_BY_NODE!HP$1,DA_LMP_Basis!$C$23:$C$35,0),MATCH(LMP_BY_NODE!$A52,DA_LMP_Basis!$C$23:$AF$23,0)))</f>
        <v>58.05077029550322</v>
      </c>
      <c r="HQ52" s="30">
        <f>ENERGY_PRICING!HS$20*(1+INDEX(DA_LMP_Basis!$C$23:$AF$35,MATCH(LMP_BY_NODE!HQ$1,DA_LMP_Basis!$C$23:$C$35,0),MATCH(LMP_BY_NODE!$A52,DA_LMP_Basis!$C$23:$AF$23,0)))</f>
        <v>75.419716970320025</v>
      </c>
      <c r="HR52" s="30">
        <f>ENERGY_PRICING!HT$20*(1+INDEX(DA_LMP_Basis!$C$23:$AF$35,MATCH(LMP_BY_NODE!HR$1,DA_LMP_Basis!$C$23:$C$35,0),MATCH(LMP_BY_NODE!$A52,DA_LMP_Basis!$C$23:$AF$23,0)))</f>
        <v>75.52940261604742</v>
      </c>
      <c r="HS52" s="30">
        <f>ENERGY_PRICING!HU$20*(1+INDEX(DA_LMP_Basis!$C$23:$AF$35,MATCH(LMP_BY_NODE!HS$1,DA_LMP_Basis!$C$23:$C$35,0),MATCH(LMP_BY_NODE!$A52,DA_LMP_Basis!$C$23:$AF$23,0)))</f>
        <v>56.755866409497919</v>
      </c>
      <c r="HT52" s="30">
        <f>ENERGY_PRICING!HV$20*(1+INDEX(DA_LMP_Basis!$C$23:$AF$35,MATCH(LMP_BY_NODE!HT$1,DA_LMP_Basis!$C$23:$C$35,0),MATCH(LMP_BY_NODE!$A52,DA_LMP_Basis!$C$23:$AF$23,0)))</f>
        <v>56.941608798666337</v>
      </c>
      <c r="HU52" s="30">
        <f>ENERGY_PRICING!HW$20*(1+INDEX(DA_LMP_Basis!$C$23:$AF$35,MATCH(LMP_BY_NODE!HU$1,DA_LMP_Basis!$C$23:$C$35,0),MATCH(LMP_BY_NODE!$A52,DA_LMP_Basis!$C$23:$AF$23,0)))</f>
        <v>74.180034480919133</v>
      </c>
      <c r="HV52" s="30">
        <f>ENERGY_PRICING!HX$20*(1+INDEX(DA_LMP_Basis!$C$23:$AF$35,MATCH(LMP_BY_NODE!HV$1,DA_LMP_Basis!$C$23:$C$35,0),MATCH(LMP_BY_NODE!$A52,DA_LMP_Basis!$C$23:$AF$23,0)))</f>
        <v>114.26341122686361</v>
      </c>
      <c r="HW52" s="30">
        <f>ENERGY_PRICING!HY$20*(1+INDEX(DA_LMP_Basis!$C$23:$AF$35,MATCH(LMP_BY_NODE!HW$1,DA_LMP_Basis!$C$23:$C$35,0),MATCH(LMP_BY_NODE!$A52,DA_LMP_Basis!$C$23:$AF$23,0)))</f>
        <v>206.21156026047709</v>
      </c>
      <c r="HX52" s="30">
        <f>ENERGY_PRICING!HZ$20*(1+INDEX(DA_LMP_Basis!$C$23:$AF$35,MATCH(LMP_BY_NODE!HX$1,DA_LMP_Basis!$C$23:$C$35,0),MATCH(LMP_BY_NODE!$A52,DA_LMP_Basis!$C$23:$AF$23,0)))</f>
        <v>179.86662462452176</v>
      </c>
      <c r="HY52" s="30">
        <f>ENERGY_PRICING!IA$20*(1+INDEX(DA_LMP_Basis!$C$23:$AF$35,MATCH(LMP_BY_NODE!HY$1,DA_LMP_Basis!$C$23:$C$35,0),MATCH(LMP_BY_NODE!$A52,DA_LMP_Basis!$C$23:$AF$23,0)))</f>
        <v>113.46239897286341</v>
      </c>
      <c r="HZ52" s="30">
        <f>ENERGY_PRICING!IB$20*(1+INDEX(DA_LMP_Basis!$C$23:$AF$35,MATCH(LMP_BY_NODE!HZ$1,DA_LMP_Basis!$C$23:$C$35,0),MATCH(LMP_BY_NODE!$A52,DA_LMP_Basis!$C$23:$AF$23,0)))</f>
        <v>84.83165718899572</v>
      </c>
      <c r="IA52" s="30">
        <f>ENERGY_PRICING!IC$20*(1+INDEX(DA_LMP_Basis!$C$23:$AF$35,MATCH(LMP_BY_NODE!IA$1,DA_LMP_Basis!$C$23:$C$35,0),MATCH(LMP_BY_NODE!$A52,DA_LMP_Basis!$C$23:$AF$23,0)))</f>
        <v>59.147109666243125</v>
      </c>
      <c r="IB52" s="30">
        <f>ENERGY_PRICING!ID$20*(1+INDEX(DA_LMP_Basis!$C$23:$AF$35,MATCH(LMP_BY_NODE!IB$1,DA_LMP_Basis!$C$23:$C$35,0),MATCH(LMP_BY_NODE!$A52,DA_LMP_Basis!$C$23:$AF$23,0)))</f>
        <v>60.32792501980861</v>
      </c>
      <c r="IC52" s="30">
        <f>ENERGY_PRICING!IE$20*(1+INDEX(DA_LMP_Basis!$C$23:$AF$35,MATCH(LMP_BY_NODE!IC$1,DA_LMP_Basis!$C$23:$C$35,0),MATCH(LMP_BY_NODE!$A52,DA_LMP_Basis!$C$23:$AF$23,0)))</f>
        <v>78.368628281340847</v>
      </c>
      <c r="ID52" s="30">
        <f>ENERGY_PRICING!IF$20*(1+INDEX(DA_LMP_Basis!$C$23:$AF$35,MATCH(LMP_BY_NODE!ID$1,DA_LMP_Basis!$C$23:$C$35,0),MATCH(LMP_BY_NODE!$A52,DA_LMP_Basis!$C$23:$AF$23,0)))</f>
        <v>78.482602636365158</v>
      </c>
      <c r="IE52" s="30">
        <f>ENERGY_PRICING!IG$20*(1+INDEX(DA_LMP_Basis!$C$23:$AF$35,MATCH(LMP_BY_NODE!IE$1,DA_LMP_Basis!$C$23:$C$35,0),MATCH(LMP_BY_NODE!$A52,DA_LMP_Basis!$C$23:$AF$23,0)))</f>
        <v>58.761850731721346</v>
      </c>
      <c r="IF52" s="30">
        <f>ENERGY_PRICING!IH$20*(1+INDEX(DA_LMP_Basis!$C$23:$AF$35,MATCH(LMP_BY_NODE!IF$1,DA_LMP_Basis!$C$23:$C$35,0),MATCH(LMP_BY_NODE!$A52,DA_LMP_Basis!$C$23:$AF$23,0)))</f>
        <v>58.954158016189844</v>
      </c>
      <c r="IG52" s="30">
        <f>ENERGY_PRICING!II$20*(1+INDEX(DA_LMP_Basis!$C$23:$AF$35,MATCH(LMP_BY_NODE!IG$1,DA_LMP_Basis!$C$23:$C$35,0),MATCH(LMP_BY_NODE!$A52,DA_LMP_Basis!$C$23:$AF$23,0)))</f>
        <v>75.291846288084528</v>
      </c>
      <c r="IH52" s="30">
        <f>ENERGY_PRICING!IJ$20*(1+INDEX(DA_LMP_Basis!$C$23:$AF$35,MATCH(LMP_BY_NODE!IH$1,DA_LMP_Basis!$C$23:$C$35,0),MATCH(LMP_BY_NODE!$A52,DA_LMP_Basis!$C$23:$AF$23,0)))</f>
        <v>115.81691476562951</v>
      </c>
      <c r="II52" s="30">
        <f>ENERGY_PRICING!IK$20*(1+INDEX(DA_LMP_Basis!$C$23:$AF$35,MATCH(LMP_BY_NODE!II$1,DA_LMP_Basis!$C$23:$C$35,0),MATCH(LMP_BY_NODE!$A52,DA_LMP_Basis!$C$23:$AF$23,0)))</f>
        <v>207.01353387360552</v>
      </c>
      <c r="IJ52" s="30">
        <f>ENERGY_PRICING!IL$20*(1+INDEX(DA_LMP_Basis!$C$23:$AF$35,MATCH(LMP_BY_NODE!IJ$1,DA_LMP_Basis!$C$23:$C$35,0),MATCH(LMP_BY_NODE!$A52,DA_LMP_Basis!$C$23:$AF$23,0)))</f>
        <v>180.58067169423484</v>
      </c>
      <c r="IK52" s="30">
        <f>ENERGY_PRICING!IM$20*(1+INDEX(DA_LMP_Basis!$C$23:$AF$35,MATCH(LMP_BY_NODE!IK$1,DA_LMP_Basis!$C$23:$C$35,0),MATCH(LMP_BY_NODE!$A52,DA_LMP_Basis!$C$23:$AF$23,0)))</f>
        <v>114.31690792206471</v>
      </c>
      <c r="IL52" s="30">
        <f>ENERGY_PRICING!IN$20*(1+INDEX(DA_LMP_Basis!$C$23:$AF$35,MATCH(LMP_BY_NODE!IL$1,DA_LMP_Basis!$C$23:$C$35,0),MATCH(LMP_BY_NODE!$A52,DA_LMP_Basis!$C$23:$AF$23,0)))</f>
        <v>86.171525557267202</v>
      </c>
      <c r="IM52" s="30">
        <f>ENERGY_PRICING!IO$20*(1+INDEX(DA_LMP_Basis!$C$23:$AF$35,MATCH(LMP_BY_NODE!IM$1,DA_LMP_Basis!$C$23:$C$35,0),MATCH(LMP_BY_NODE!$A52,DA_LMP_Basis!$C$23:$AF$23,0)))</f>
        <v>60.137272334051289</v>
      </c>
      <c r="IN52" s="30">
        <f>ENERGY_PRICING!IP$20*(1+INDEX(DA_LMP_Basis!$C$23:$AF$35,MATCH(LMP_BY_NODE!IN$1,DA_LMP_Basis!$C$23:$C$35,0),MATCH(LMP_BY_NODE!$A52,DA_LMP_Basis!$C$23:$AF$23,0)))</f>
        <v>61.372386774979503</v>
      </c>
      <c r="IO52" s="30">
        <f>ENERGY_PRICING!IQ$20*(1+INDEX(DA_LMP_Basis!$C$23:$AF$35,MATCH(LMP_BY_NODE!IO$1,DA_LMP_Basis!$C$23:$C$35,0),MATCH(LMP_BY_NODE!$A52,DA_LMP_Basis!$C$23:$AF$23,0)))</f>
        <v>79.721204393485209</v>
      </c>
      <c r="IP52" s="30">
        <f>ENERGY_PRICING!IR$20*(1+INDEX(DA_LMP_Basis!$C$23:$AF$35,MATCH(LMP_BY_NODE!IP$1,DA_LMP_Basis!$C$23:$C$35,0),MATCH(LMP_BY_NODE!$A52,DA_LMP_Basis!$C$23:$AF$23,0)))</f>
        <v>79.837145849291858</v>
      </c>
      <c r="IQ52" s="30">
        <f>ENERGY_PRICING!IS$20*(1+INDEX(DA_LMP_Basis!$C$23:$AF$35,MATCH(LMP_BY_NODE!IQ$1,DA_LMP_Basis!$C$23:$C$35,0),MATCH(LMP_BY_NODE!$A52,DA_LMP_Basis!$C$23:$AF$23,0)))</f>
        <v>59.681934854100824</v>
      </c>
      <c r="IR52" s="30">
        <f>ENERGY_PRICING!IT$20*(1+INDEX(DA_LMP_Basis!$C$23:$AF$35,MATCH(LMP_BY_NODE!IR$1,DA_LMP_Basis!$C$23:$C$35,0),MATCH(LMP_BY_NODE!$A52,DA_LMP_Basis!$C$23:$AF$23,0)))</f>
        <v>59.877253256783845</v>
      </c>
      <c r="IS52" s="30">
        <f>ENERGY_PRICING!IU$20*(1+INDEX(DA_LMP_Basis!$C$23:$AF$35,MATCH(LMP_BY_NODE!IS$1,DA_LMP_Basis!$C$23:$C$35,0),MATCH(LMP_BY_NODE!$A52,DA_LMP_Basis!$C$23:$AF$23,0)))</f>
        <v>75.80180061799328</v>
      </c>
      <c r="IT52" s="30">
        <f>ENERGY_PRICING!IV$20*(1+INDEX(DA_LMP_Basis!$C$23:$AF$35,MATCH(LMP_BY_NODE!IT$1,DA_LMP_Basis!$C$23:$C$35,0),MATCH(LMP_BY_NODE!$A52,DA_LMP_Basis!$C$23:$AF$23,0)))</f>
        <v>116.52945968646644</v>
      </c>
      <c r="IU52" s="30">
        <f>ENERGY_PRICING!IW$20*(1+INDEX(DA_LMP_Basis!$C$23:$AF$35,MATCH(LMP_BY_NODE!IU$1,DA_LMP_Basis!$C$23:$C$35,0),MATCH(LMP_BY_NODE!$A52,DA_LMP_Basis!$C$23:$AF$23,0)))</f>
        <v>208.13778552434661</v>
      </c>
      <c r="IV52" s="30">
        <f>ENERGY_PRICING!IX$20*(1+INDEX(DA_LMP_Basis!$C$23:$AF$35,MATCH(LMP_BY_NODE!IV$1,DA_LMP_Basis!$C$23:$C$35,0),MATCH(LMP_BY_NODE!$A52,DA_LMP_Basis!$C$23:$AF$23,0)))</f>
        <v>181.58166297834981</v>
      </c>
      <c r="IW52" s="30">
        <f>ENERGY_PRICING!IY$20*(1+INDEX(DA_LMP_Basis!$C$23:$AF$35,MATCH(LMP_BY_NODE!IW$1,DA_LMP_Basis!$C$23:$C$35,0),MATCH(LMP_BY_NODE!$A52,DA_LMP_Basis!$C$23:$AF$23,0)))</f>
        <v>115.51480655736395</v>
      </c>
      <c r="IX52" s="30">
        <f>ENERGY_PRICING!IZ$20*(1+INDEX(DA_LMP_Basis!$C$23:$AF$35,MATCH(LMP_BY_NODE!IX$1,DA_LMP_Basis!$C$23:$C$35,0),MATCH(LMP_BY_NODE!$A52,DA_LMP_Basis!$C$23:$AF$23,0)))</f>
        <v>88.049828284620972</v>
      </c>
      <c r="IY52" s="30">
        <f>ENERGY_PRICING!JA$20*(1+INDEX(DA_LMP_Basis!$C$23:$AF$35,MATCH(LMP_BY_NODE!IY$1,DA_LMP_Basis!$C$23:$C$35,0),MATCH(LMP_BY_NODE!$A52,DA_LMP_Basis!$C$23:$AF$23,0)))</f>
        <v>61.52533797057891</v>
      </c>
      <c r="IZ52" s="30">
        <f>ENERGY_PRICING!JB$20*(1+INDEX(DA_LMP_Basis!$C$23:$AF$35,MATCH(LMP_BY_NODE!IZ$1,DA_LMP_Basis!$C$23:$C$35,0),MATCH(LMP_BY_NODE!$A52,DA_LMP_Basis!$C$23:$AF$23,0)))</f>
        <v>62.836571921677994</v>
      </c>
      <c r="JA52" s="30">
        <f>ENERGY_PRICING!JC$20*(1+INDEX(DA_LMP_Basis!$C$23:$AF$35,MATCH(LMP_BY_NODE!JA$1,DA_LMP_Basis!$C$23:$C$35,0),MATCH(LMP_BY_NODE!$A52,DA_LMP_Basis!$C$23:$AF$23,0)))</f>
        <v>81.617321549883087</v>
      </c>
      <c r="JB52" s="30">
        <f>ENERGY_PRICING!JD$20*(1+INDEX(DA_LMP_Basis!$C$23:$AF$35,MATCH(LMP_BY_NODE!JB$1,DA_LMP_Basis!$C$23:$C$35,0),MATCH(LMP_BY_NODE!$A52,DA_LMP_Basis!$C$23:$AF$23,0)))</f>
        <v>81.736020598041307</v>
      </c>
      <c r="JC52" s="30">
        <f>ENERGY_PRICING!JE$20*(1+INDEX(DA_LMP_Basis!$C$23:$AF$35,MATCH(LMP_BY_NODE!JC$1,DA_LMP_Basis!$C$23:$C$35,0),MATCH(LMP_BY_NODE!$A52,DA_LMP_Basis!$C$23:$AF$23,0)))</f>
        <v>60.971760449946309</v>
      </c>
      <c r="JD52" s="30">
        <f>ENERGY_PRICING!JF$20*(1+INDEX(DA_LMP_Basis!$C$23:$AF$35,MATCH(LMP_BY_NODE!JD$1,DA_LMP_Basis!$C$23:$C$35,0),MATCH(LMP_BY_NODE!$A52,DA_LMP_Basis!$C$23:$AF$23,0)))</f>
        <v>61.171300007250672</v>
      </c>
      <c r="JE52" s="30">
        <f>ENERGY_PRICING!JG$20*(1+INDEX(DA_LMP_Basis!$C$23:$AF$35,MATCH(LMP_BY_NODE!JE$1,DA_LMP_Basis!$C$23:$C$35,0),MATCH(LMP_BY_NODE!$A52,DA_LMP_Basis!$C$23:$AF$23,0)))</f>
        <v>76.516683237342789</v>
      </c>
      <c r="JF52" s="30">
        <f>ENERGY_PRICING!JH$20*(1+INDEX(DA_LMP_Basis!$C$23:$AF$35,MATCH(LMP_BY_NODE!JF$1,DA_LMP_Basis!$C$23:$C$35,0),MATCH(LMP_BY_NODE!$A52,DA_LMP_Basis!$C$23:$AF$23,0)))</f>
        <v>117.52834517392419</v>
      </c>
      <c r="JG52" s="30">
        <f>ENERGY_PRICING!JI$20*(1+INDEX(DA_LMP_Basis!$C$23:$AF$35,MATCH(LMP_BY_NODE!JG$1,DA_LMP_Basis!$C$23:$C$35,0),MATCH(LMP_BY_NODE!$A52,DA_LMP_Basis!$C$23:$AF$23,0)))</f>
        <v>209.58783792014262</v>
      </c>
      <c r="JH52" s="30">
        <f>ENERGY_PRICING!JJ$20*(1+INDEX(DA_LMP_Basis!$C$23:$AF$35,MATCH(LMP_BY_NODE!JH$1,DA_LMP_Basis!$C$23:$C$35,0),MATCH(LMP_BY_NODE!$A52,DA_LMP_Basis!$C$23:$AF$23,0)))</f>
        <v>182.87273496276288</v>
      </c>
      <c r="JI52" s="30">
        <f>ENERGY_PRICING!JK$20*(1+INDEX(DA_LMP_Basis!$C$23:$AF$35,MATCH(LMP_BY_NODE!JI$1,DA_LMP_Basis!$C$23:$C$35,0),MATCH(LMP_BY_NODE!$A52,DA_LMP_Basis!$C$23:$AF$23,0)))</f>
        <v>117.05984835017919</v>
      </c>
      <c r="JJ52" s="30">
        <f>ENERGY_PRICING!JL$20*(1+INDEX(DA_LMP_Basis!$C$23:$AF$35,MATCH(LMP_BY_NODE!JJ$1,DA_LMP_Basis!$C$23:$C$35,0),MATCH(LMP_BY_NODE!$A52,DA_LMP_Basis!$C$23:$AF$23,0)))</f>
        <v>90.472450806931093</v>
      </c>
      <c r="JK52" s="30">
        <f>ENERGY_PRICING!JM$20*(1+INDEX(DA_LMP_Basis!$C$23:$AF$35,MATCH(LMP_BY_NODE!JK$1,DA_LMP_Basis!$C$23:$C$35,0),MATCH(LMP_BY_NODE!$A52,DA_LMP_Basis!$C$23:$AF$23,0)))</f>
        <v>63.315655912689401</v>
      </c>
      <c r="JL52" s="30">
        <f>ENERGY_PRICING!JN$20*(1+INDEX(DA_LMP_Basis!$C$23:$AF$35,MATCH(LMP_BY_NODE!JL$1,DA_LMP_Basis!$C$23:$C$35,0),MATCH(LMP_BY_NODE!$A52,DA_LMP_Basis!$C$23:$AF$23,0)))</f>
        <v>64.725068308105051</v>
      </c>
      <c r="JM52" s="30">
        <f>ENERGY_PRICING!JO$20*(1+INDEX(DA_LMP_Basis!$C$23:$AF$35,MATCH(LMP_BY_NODE!JM$1,DA_LMP_Basis!$C$23:$C$35,0),MATCH(LMP_BY_NODE!$A52,DA_LMP_Basis!$C$23:$AF$23,0)))</f>
        <v>84.062921005781035</v>
      </c>
      <c r="JN52" s="30">
        <f>ENERGY_PRICING!JP$20*(1+INDEX(DA_LMP_Basis!$C$23:$AF$35,MATCH(LMP_BY_NODE!JN$1,DA_LMP_Basis!$C$23:$C$35,0),MATCH(LMP_BY_NODE!$A52,DA_LMP_Basis!$C$23:$AF$23,0)))</f>
        <v>84.185176778444287</v>
      </c>
      <c r="JO52" s="30">
        <f>ENERGY_PRICING!JQ$20*(1+INDEX(DA_LMP_Basis!$C$23:$AF$35,MATCH(LMP_BY_NODE!JO$1,DA_LMP_Basis!$C$23:$C$35,0),MATCH(LMP_BY_NODE!$A52,DA_LMP_Basis!$C$23:$AF$23,0)))</f>
        <v>62.635369032759598</v>
      </c>
      <c r="JP52" s="30">
        <f>ENERGY_PRICING!JR$20*(1+INDEX(DA_LMP_Basis!$C$23:$AF$35,MATCH(LMP_BY_NODE!JP$1,DA_LMP_Basis!$C$23:$C$35,0),MATCH(LMP_BY_NODE!$A52,DA_LMP_Basis!$C$23:$AF$23,0)))</f>
        <v>62.840353007572872</v>
      </c>
      <c r="JQ52" s="30">
        <f>ENERGY_PRICING!JS$20*(1+INDEX(DA_LMP_Basis!$C$23:$AF$35,MATCH(LMP_BY_NODE!JQ$1,DA_LMP_Basis!$C$23:$C$35,0),MATCH(LMP_BY_NODE!$A52,DA_LMP_Basis!$C$23:$AF$23,0)))</f>
        <v>77.438734144910882</v>
      </c>
      <c r="JR52" s="30">
        <f>ENERGY_PRICING!JT$20*(1+INDEX(DA_LMP_Basis!$C$23:$AF$35,MATCH(LMP_BY_NODE!JR$1,DA_LMP_Basis!$C$23:$C$35,0),MATCH(LMP_BY_NODE!$A52,DA_LMP_Basis!$C$23:$AF$23,0)))</f>
        <v>118.81670111563822</v>
      </c>
      <c r="JS52" s="30">
        <f>ENERGY_PRICING!JU$20*(1+INDEX(DA_LMP_Basis!$C$23:$AF$35,MATCH(LMP_BY_NODE!JS$1,DA_LMP_Basis!$C$23:$C$35,0),MATCH(LMP_BY_NODE!$A52,DA_LMP_Basis!$C$23:$AF$23,0)))</f>
        <v>208.60295959426136</v>
      </c>
      <c r="JT52" s="30">
        <f>ENERGY_PRICING!JV$20*(1+INDEX(DA_LMP_Basis!$C$23:$AF$35,MATCH(LMP_BY_NODE!JT$1,DA_LMP_Basis!$C$23:$C$35,0),MATCH(LMP_BY_NODE!$A52,DA_LMP_Basis!$C$23:$AF$23,0)))</f>
        <v>181.99583643255295</v>
      </c>
      <c r="JU52" s="30">
        <f>ENERGY_PRICING!JW$20*(1+INDEX(DA_LMP_Basis!$C$23:$AF$35,MATCH(LMP_BY_NODE!JU$1,DA_LMP_Basis!$C$23:$C$35,0),MATCH(LMP_BY_NODE!$A52,DA_LMP_Basis!$C$23:$AF$23,0)))</f>
        <v>116.01045304643976</v>
      </c>
      <c r="JV52" s="30">
        <f>ENERGY_PRICING!JX$20*(1+INDEX(DA_LMP_Basis!$C$23:$AF$35,MATCH(LMP_BY_NODE!JV$1,DA_LMP_Basis!$C$23:$C$35,0),MATCH(LMP_BY_NODE!$A52,DA_LMP_Basis!$C$23:$AF$23,0)))</f>
        <v>88.827001014266784</v>
      </c>
      <c r="JW52" s="30">
        <f>ENERGY_PRICING!JY$20*(1+INDEX(DA_LMP_Basis!$C$23:$AF$35,MATCH(LMP_BY_NODE!JW$1,DA_LMP_Basis!$C$23:$C$35,0),MATCH(LMP_BY_NODE!$A52,DA_LMP_Basis!$C$23:$AF$23,0)))</f>
        <v>62.099668585105313</v>
      </c>
      <c r="JX52" s="30">
        <f>ENERGY_PRICING!JZ$20*(1+INDEX(DA_LMP_Basis!$C$23:$AF$35,MATCH(LMP_BY_NODE!JX$1,DA_LMP_Basis!$C$23:$C$35,0),MATCH(LMP_BY_NODE!$A52,DA_LMP_Basis!$C$23:$AF$23,0)))</f>
        <v>63.442397995715403</v>
      </c>
      <c r="JY52" s="30">
        <f>ENERGY_PRICING!KA$20*(1+INDEX(DA_LMP_Basis!$C$23:$AF$35,MATCH(LMP_BY_NODE!JY$1,DA_LMP_Basis!$C$23:$C$35,0),MATCH(LMP_BY_NODE!$A52,DA_LMP_Basis!$C$23:$AF$23,0)))</f>
        <v>82.401865236428236</v>
      </c>
      <c r="JZ52" s="30">
        <f>ENERGY_PRICING!KB$20*(1+INDEX(DA_LMP_Basis!$C$23:$AF$35,MATCH(LMP_BY_NODE!JZ$1,DA_LMP_Basis!$C$23:$C$35,0),MATCH(LMP_BY_NODE!$A52,DA_LMP_Basis!$C$23:$AF$23,0)))</f>
        <v>82.521705275090213</v>
      </c>
      <c r="KA52" s="30">
        <f>ENERGY_PRICING!KC$20*(1+INDEX(DA_LMP_Basis!$C$23:$AF$35,MATCH(LMP_BY_NODE!KA$1,DA_LMP_Basis!$C$23:$C$35,0),MATCH(LMP_BY_NODE!$A52,DA_LMP_Basis!$C$23:$AF$23,0)))</f>
        <v>61.505442941321114</v>
      </c>
      <c r="KB52" s="30">
        <f>ENERGY_PRICING!KD$20*(1+INDEX(DA_LMP_Basis!$C$23:$AF$35,MATCH(LMP_BY_NODE!KB$1,DA_LMP_Basis!$C$23:$C$35,0),MATCH(LMP_BY_NODE!$A52,DA_LMP_Basis!$C$23:$AF$23,0)))</f>
        <v>61.706729057479677</v>
      </c>
      <c r="KC52" s="30">
        <f>ENERGY_PRICING!KE$20*(1+INDEX(DA_LMP_Basis!$C$23:$AF$35,MATCH(LMP_BY_NODE!KC$1,DA_LMP_Basis!$C$23:$C$35,0),MATCH(LMP_BY_NODE!$A52,DA_LMP_Basis!$C$23:$AF$23,0)))</f>
        <v>76.812475427049563</v>
      </c>
      <c r="KD52" s="30">
        <f>ENERGY_PRICING!KF$20*(1+INDEX(DA_LMP_Basis!$C$23:$AF$35,MATCH(LMP_BY_NODE!KD$1,DA_LMP_Basis!$C$23:$C$35,0),MATCH(LMP_BY_NODE!$A52,DA_LMP_Basis!$C$23:$AF$23,0)))</f>
        <v>117.94164732675917</v>
      </c>
      <c r="KE52" s="30">
        <f>ENERGY_PRICING!KG$20*(1+INDEX(DA_LMP_Basis!$C$23:$AF$35,MATCH(LMP_BY_NODE!KE$1,DA_LMP_Basis!$C$23:$C$35,0),MATCH(LMP_BY_NODE!$A52,DA_LMP_Basis!$C$23:$AF$23,0)))</f>
        <v>210.25349711111201</v>
      </c>
      <c r="KF52" s="30">
        <f>ENERGY_PRICING!KH$20*(1+INDEX(DA_LMP_Basis!$C$23:$AF$35,MATCH(LMP_BY_NODE!KF$1,DA_LMP_Basis!$C$23:$C$35,0),MATCH(LMP_BY_NODE!$A52,DA_LMP_Basis!$C$23:$AF$23,0)))</f>
        <v>183.46541281021112</v>
      </c>
      <c r="KG52" s="30">
        <f>ENERGY_PRICING!KI$20*(1+INDEX(DA_LMP_Basis!$C$23:$AF$35,MATCH(LMP_BY_NODE!KG$1,DA_LMP_Basis!$C$23:$C$35,0),MATCH(LMP_BY_NODE!$A52,DA_LMP_Basis!$C$23:$AF$23,0)))</f>
        <v>117.76911325177929</v>
      </c>
      <c r="KH52" s="30">
        <f>ENERGY_PRICING!KJ$20*(1+INDEX(DA_LMP_Basis!$C$23:$AF$35,MATCH(LMP_BY_NODE!KH$1,DA_LMP_Basis!$C$23:$C$35,0),MATCH(LMP_BY_NODE!$A52,DA_LMP_Basis!$C$23:$AF$23,0)))</f>
        <v>91.584576791413085</v>
      </c>
      <c r="KI52" s="30">
        <f>ENERGY_PRICING!KK$20*(1+INDEX(DA_LMP_Basis!$C$23:$AF$35,MATCH(LMP_BY_NODE!KI$1,DA_LMP_Basis!$C$23:$C$35,0),MATCH(LMP_BY_NODE!$A52,DA_LMP_Basis!$C$23:$AF$23,0)))</f>
        <v>64.137516968454221</v>
      </c>
      <c r="KJ52" s="30">
        <f>ENERGY_PRICING!KL$20*(1+INDEX(DA_LMP_Basis!$C$23:$AF$35,MATCH(LMP_BY_NODE!KJ$1,DA_LMP_Basis!$C$23:$C$35,0),MATCH(LMP_BY_NODE!$A52,DA_LMP_Basis!$C$23:$AF$23,0)))</f>
        <v>65.591999034458212</v>
      </c>
      <c r="KK52" s="30">
        <f>ENERGY_PRICING!KM$20*(1+INDEX(DA_LMP_Basis!$C$23:$AF$35,MATCH(LMP_BY_NODE!KK$1,DA_LMP_Basis!$C$23:$C$35,0),MATCH(LMP_BY_NODE!$A52,DA_LMP_Basis!$C$23:$AF$23,0)))</f>
        <v>85.185594751893831</v>
      </c>
      <c r="KL52" s="30">
        <f>ENERGY_PRICING!KN$20*(1+INDEX(DA_LMP_Basis!$C$23:$AF$35,MATCH(LMP_BY_NODE!KL$1,DA_LMP_Basis!$C$23:$C$35,0),MATCH(LMP_BY_NODE!$A52,DA_LMP_Basis!$C$23:$AF$23,0)))</f>
        <v>85.30948326994158</v>
      </c>
      <c r="KM52" s="30">
        <f>ENERGY_PRICING!KO$20*(1+INDEX(DA_LMP_Basis!$C$23:$AF$35,MATCH(LMP_BY_NODE!KM$1,DA_LMP_Basis!$C$23:$C$35,0),MATCH(LMP_BY_NODE!$A52,DA_LMP_Basis!$C$23:$AF$23,0)))</f>
        <v>63.399063052738278</v>
      </c>
      <c r="KN52" s="30">
        <f>ENERGY_PRICING!KP$20*(1+INDEX(DA_LMP_Basis!$C$23:$AF$35,MATCH(LMP_BY_NODE!KN$1,DA_LMP_Basis!$C$23:$C$35,0),MATCH(LMP_BY_NODE!$A52,DA_LMP_Basis!$C$23:$AF$23,0)))</f>
        <v>63.606546334862635</v>
      </c>
      <c r="KO52" s="30">
        <f>ENERGY_PRICING!KQ$20*(1+INDEX(DA_LMP_Basis!$C$23:$AF$35,MATCH(LMP_BY_NODE!KO$1,DA_LMP_Basis!$C$23:$C$35,0),MATCH(LMP_BY_NODE!$A52,DA_LMP_Basis!$C$23:$AF$23,0)))</f>
        <v>77.862009650640047</v>
      </c>
      <c r="KP52" s="30">
        <f>ENERGY_PRICING!KR$20*(1+INDEX(DA_LMP_Basis!$C$23:$AF$35,MATCH(LMP_BY_NODE!KP$1,DA_LMP_Basis!$C$23:$C$35,0),MATCH(LMP_BY_NODE!$A52,DA_LMP_Basis!$C$23:$AF$23,0)))</f>
        <v>119.40813214001243</v>
      </c>
      <c r="KQ52" s="30">
        <f>ENERGY_PRICING!KS$20*(1+INDEX(DA_LMP_Basis!$C$23:$AF$35,MATCH(LMP_BY_NODE!KQ$1,DA_LMP_Basis!$C$23:$C$35,0),MATCH(LMP_BY_NODE!$A52,DA_LMP_Basis!$C$23:$AF$23,0)))</f>
        <v>211.83800871010061</v>
      </c>
      <c r="KR52" s="30">
        <f>ENERGY_PRICING!KT$20*(1+INDEX(DA_LMP_Basis!$C$23:$AF$35,MATCH(LMP_BY_NODE!KR$1,DA_LMP_Basis!$C$23:$C$35,0),MATCH(LMP_BY_NODE!$A52,DA_LMP_Basis!$C$23:$AF$23,0)))</f>
        <v>184.8762021998653</v>
      </c>
      <c r="KS52" s="30">
        <f>ENERGY_PRICING!KU$20*(1+INDEX(DA_LMP_Basis!$C$23:$AF$35,MATCH(LMP_BY_NODE!KS$1,DA_LMP_Basis!$C$23:$C$35,0),MATCH(LMP_BY_NODE!$A52,DA_LMP_Basis!$C$23:$AF$23,0)))</f>
        <v>119.45742234235799</v>
      </c>
      <c r="KT52" s="30">
        <f>ENERGY_PRICING!KV$20*(1+INDEX(DA_LMP_Basis!$C$23:$AF$35,MATCH(LMP_BY_NODE!KT$1,DA_LMP_Basis!$C$23:$C$35,0),MATCH(LMP_BY_NODE!$A52,DA_LMP_Basis!$C$23:$AF$23,0)))</f>
        <v>94.23184215761664</v>
      </c>
      <c r="KU52" s="30">
        <f>ENERGY_PRICING!KW$20*(1+INDEX(DA_LMP_Basis!$C$23:$AF$35,MATCH(LMP_BY_NODE!KU$1,DA_LMP_Basis!$C$23:$C$35,0),MATCH(LMP_BY_NODE!$A52,DA_LMP_Basis!$C$23:$AF$23,0)))</f>
        <v>66.093845962755211</v>
      </c>
      <c r="KV52" s="30">
        <f>ENERGY_PRICING!KX$20*(1+INDEX(DA_LMP_Basis!$C$23:$AF$35,MATCH(LMP_BY_NODE!KV$1,DA_LMP_Basis!$C$23:$C$35,0),MATCH(LMP_BY_NODE!$A52,DA_LMP_Basis!$C$23:$AF$23,0)))</f>
        <v>67.65561027886362</v>
      </c>
      <c r="KW52" s="30">
        <f>ENERGY_PRICING!KY$20*(1+INDEX(DA_LMP_Basis!$C$23:$AF$35,MATCH(LMP_BY_NODE!KW$1,DA_LMP_Basis!$C$23:$C$35,0),MATCH(LMP_BY_NODE!$A52,DA_LMP_Basis!$C$23:$AF$23,0)))</f>
        <v>87.857967636890947</v>
      </c>
      <c r="KX52" s="30">
        <f>ENERGY_PRICING!KZ$20*(1+INDEX(DA_LMP_Basis!$C$23:$AF$35,MATCH(LMP_BY_NODE!KX$1,DA_LMP_Basis!$C$23:$C$35,0),MATCH(LMP_BY_NODE!$A52,DA_LMP_Basis!$C$23:$AF$23,0)))</f>
        <v>87.985742684314445</v>
      </c>
      <c r="KY52" s="30">
        <f>ENERGY_PRICING!LA$20*(1+INDEX(DA_LMP_Basis!$C$23:$AF$35,MATCH(LMP_BY_NODE!KY$1,DA_LMP_Basis!$C$23:$C$35,0),MATCH(LMP_BY_NODE!$A52,DA_LMP_Basis!$C$23:$AF$23,0)))</f>
        <v>65.216933291970207</v>
      </c>
      <c r="KZ52" s="30">
        <f>ENERGY_PRICING!LB$20*(1+INDEX(DA_LMP_Basis!$C$23:$AF$35,MATCH(LMP_BY_NODE!KZ$1,DA_LMP_Basis!$C$23:$C$35,0),MATCH(LMP_BY_NODE!$A52,DA_LMP_Basis!$C$23:$AF$23,0)))</f>
        <v>65.430365836836799</v>
      </c>
      <c r="LA52" s="30">
        <f>ENERGY_PRICING!LC$20*(1+INDEX(DA_LMP_Basis!$C$23:$AF$35,MATCH(LMP_BY_NODE!LA$1,DA_LMP_Basis!$C$23:$C$35,0),MATCH(LMP_BY_NODE!$A52,DA_LMP_Basis!$C$23:$AF$23,0)))</f>
        <v>78.869559696511018</v>
      </c>
      <c r="LB52" s="30">
        <f>ENERGY_PRICING!LD$20*(1+INDEX(DA_LMP_Basis!$C$23:$AF$35,MATCH(LMP_BY_NODE!LB$1,DA_LMP_Basis!$C$23:$C$35,0),MATCH(LMP_BY_NODE!$A52,DA_LMP_Basis!$C$23:$AF$23,0)))</f>
        <v>120.8159536361116</v>
      </c>
      <c r="LC52" s="30">
        <f>ENERGY_PRICING!LE$20*(1+INDEX(DA_LMP_Basis!$C$23:$AF$35,MATCH(LMP_BY_NODE!LC$1,DA_LMP_Basis!$C$23:$C$35,0),MATCH(LMP_BY_NODE!$A52,DA_LMP_Basis!$C$23:$AF$23,0)))</f>
        <v>213.57179917807386</v>
      </c>
      <c r="LD52" s="30">
        <f>ENERGY_PRICING!LF$20*(1+INDEX(DA_LMP_Basis!$C$23:$AF$35,MATCH(LMP_BY_NODE!LD$1,DA_LMP_Basis!$C$23:$C$35,0),MATCH(LMP_BY_NODE!$A52,DA_LMP_Basis!$C$23:$AF$23,0)))</f>
        <v>186.41990386646179</v>
      </c>
      <c r="LE52" s="30">
        <f>ENERGY_PRICING!LG$20*(1+INDEX(DA_LMP_Basis!$C$23:$AF$35,MATCH(LMP_BY_NODE!LE$1,DA_LMP_Basis!$C$23:$C$35,0),MATCH(LMP_BY_NODE!$A52,DA_LMP_Basis!$C$23:$AF$23,0)))</f>
        <v>121.30478919666582</v>
      </c>
      <c r="LF52" s="30">
        <f>ENERGY_PRICING!LH$20*(1+INDEX(DA_LMP_Basis!$C$23:$AF$35,MATCH(LMP_BY_NODE!LF$1,DA_LMP_Basis!$C$23:$C$35,0),MATCH(LMP_BY_NODE!$A52,DA_LMP_Basis!$C$23:$AF$23,0)))</f>
        <v>97.128509787597423</v>
      </c>
      <c r="LG52" s="30">
        <f>ENERGY_PRICING!LI$20*(1+INDEX(DA_LMP_Basis!$C$23:$AF$35,MATCH(LMP_BY_NODE!LG$1,DA_LMP_Basis!$C$23:$C$35,0),MATCH(LMP_BY_NODE!$A52,DA_LMP_Basis!$C$23:$AF$23,0)))</f>
        <v>68.234483219499694</v>
      </c>
      <c r="LH52" s="30">
        <f>ENERGY_PRICING!LJ$20*(1+INDEX(DA_LMP_Basis!$C$23:$AF$35,MATCH(LMP_BY_NODE!LH$1,DA_LMP_Basis!$C$23:$C$35,0),MATCH(LMP_BY_NODE!$A52,DA_LMP_Basis!$C$23:$AF$23,0)))</f>
        <v>69.913636984023839</v>
      </c>
      <c r="LI52" s="30">
        <f>ENERGY_PRICING!LK$20*(1+INDEX(DA_LMP_Basis!$C$23:$AF$35,MATCH(LMP_BY_NODE!LI$1,DA_LMP_Basis!$C$23:$C$35,0),MATCH(LMP_BY_NODE!$A52,DA_LMP_Basis!$C$23:$AF$23,0)))</f>
        <v>90.782108197197104</v>
      </c>
      <c r="LJ52" s="30">
        <f>ENERGY_PRICING!LL$20*(1+INDEX(DA_LMP_Basis!$C$23:$AF$35,MATCH(LMP_BY_NODE!LJ$1,DA_LMP_Basis!$C$23:$C$35,0),MATCH(LMP_BY_NODE!$A52,DA_LMP_Basis!$C$23:$AF$23,0)))</f>
        <v>90.914135928911108</v>
      </c>
      <c r="LK52" s="30">
        <f>ENERGY_PRICING!LM$20*(1+INDEX(DA_LMP_Basis!$C$23:$AF$35,MATCH(LMP_BY_NODE!LK$1,DA_LMP_Basis!$C$23:$C$35,0),MATCH(LMP_BY_NODE!$A52,DA_LMP_Basis!$C$23:$AF$23,0)))</f>
        <v>67.206067416835154</v>
      </c>
      <c r="LL52" s="30">
        <f>ENERGY_PRICING!LN$20*(1+INDEX(DA_LMP_Basis!$C$23:$AF$35,MATCH(LMP_BY_NODE!LL$1,DA_LMP_Basis!$C$23:$C$35,0),MATCH(LMP_BY_NODE!$A52,DA_LMP_Basis!$C$23:$AF$23,0)))</f>
        <v>67.426009712113498</v>
      </c>
      <c r="LM52" s="30">
        <f>ENERGY_PRICING!LO$20*(1+INDEX(DA_LMP_Basis!$C$23:$AF$35,MATCH(LMP_BY_NODE!LM$1,DA_LMP_Basis!$C$23:$C$35,0),MATCH(LMP_BY_NODE!$A52,DA_LMP_Basis!$C$23:$AF$23,0)))</f>
        <v>79.972032323819064</v>
      </c>
      <c r="LN52" s="30">
        <f>ENERGY_PRICING!LP$20*(1+INDEX(DA_LMP_Basis!$C$23:$AF$35,MATCH(LMP_BY_NODE!LN$1,DA_LMP_Basis!$C$23:$C$35,0),MATCH(LMP_BY_NODE!$A52,DA_LMP_Basis!$C$23:$AF$23,0)))</f>
        <v>122.35640780009658</v>
      </c>
      <c r="LO52" s="30">
        <f>ENERGY_PRICING!LQ$20*(1+INDEX(DA_LMP_Basis!$C$23:$AF$35,MATCH(LMP_BY_NODE!LO$1,DA_LMP_Basis!$C$23:$C$35,0),MATCH(LMP_BY_NODE!$A52,DA_LMP_Basis!$C$23:$AF$23,0)))</f>
        <v>215.34926459255053</v>
      </c>
      <c r="LP52" s="30">
        <f>ENERGY_PRICING!LR$20*(1+INDEX(DA_LMP_Basis!$C$23:$AF$35,MATCH(LMP_BY_NODE!LP$1,DA_LMP_Basis!$C$23:$C$35,0),MATCH(LMP_BY_NODE!$A52,DA_LMP_Basis!$C$23:$AF$23,0)))</f>
        <v>188.0024920588244</v>
      </c>
      <c r="LQ52" s="30">
        <f>ENERGY_PRICING!LS$20*(1+INDEX(DA_LMP_Basis!$C$23:$AF$35,MATCH(LMP_BY_NODE!LQ$1,DA_LMP_Basis!$C$23:$C$35,0),MATCH(LMP_BY_NODE!$A52,DA_LMP_Basis!$C$23:$AF$23,0)))</f>
        <v>123.19869203673704</v>
      </c>
      <c r="LR52" s="30">
        <f>ENERGY_PRICING!LT$20*(1+INDEX(DA_LMP_Basis!$C$23:$AF$35,MATCH(LMP_BY_NODE!LR$1,DA_LMP_Basis!$C$23:$C$35,0),MATCH(LMP_BY_NODE!$A52,DA_LMP_Basis!$C$23:$AF$23,0)))</f>
        <v>100.09814575263064</v>
      </c>
      <c r="LS52" s="30">
        <f>ENERGY_PRICING!LU$20*(1+INDEX(DA_LMP_Basis!$C$23:$AF$35,MATCH(LMP_BY_NODE!LS$1,DA_LMP_Basis!$C$23:$C$35,0),MATCH(LMP_BY_NODE!$A52,DA_LMP_Basis!$C$23:$AF$23,0)))</f>
        <v>70.429044072779433</v>
      </c>
      <c r="LT52" s="30">
        <f>ENERGY_PRICING!LV$20*(1+INDEX(DA_LMP_Basis!$C$23:$AF$35,MATCH(LMP_BY_NODE!LT$1,DA_LMP_Basis!$C$23:$C$35,0),MATCH(LMP_BY_NODE!$A52,DA_LMP_Basis!$C$23:$AF$23,0)))</f>
        <v>72.228544377694632</v>
      </c>
      <c r="LU52" s="30">
        <f>ENERGY_PRICING!LW$20*(1+INDEX(DA_LMP_Basis!$C$23:$AF$35,MATCH(LMP_BY_NODE!LU$1,DA_LMP_Basis!$C$23:$C$35,0),MATCH(LMP_BY_NODE!$A52,DA_LMP_Basis!$C$23:$AF$23,0)))</f>
        <v>93.779909147786384</v>
      </c>
      <c r="LV52" s="30">
        <f>ENERGY_PRICING!LX$20*(1+INDEX(DA_LMP_Basis!$C$23:$AF$35,MATCH(LMP_BY_NODE!LV$1,DA_LMP_Basis!$C$23:$C$35,0),MATCH(LMP_BY_NODE!$A52,DA_LMP_Basis!$C$23:$AF$23,0)))</f>
        <v>93.916296690783653</v>
      </c>
      <c r="LW52" s="30">
        <f>ENERGY_PRICING!LY$20*(1+INDEX(DA_LMP_Basis!$C$23:$AF$35,MATCH(LMP_BY_NODE!LW$1,DA_LMP_Basis!$C$23:$C$35,0),MATCH(LMP_BY_NODE!$A52,DA_LMP_Basis!$C$23:$AF$23,0)))</f>
        <v>69.245308707529261</v>
      </c>
      <c r="LX52" s="30">
        <f>ENERGY_PRICING!LZ$20*(1+INDEX(DA_LMP_Basis!$C$23:$AF$35,MATCH(LMP_BY_NODE!LX$1,DA_LMP_Basis!$C$23:$C$35,0),MATCH(LMP_BY_NODE!$A52,DA_LMP_Basis!$C$23:$AF$23,0)))</f>
        <v>69.471924736703087</v>
      </c>
      <c r="LY52" s="30">
        <f>ENERGY_PRICING!MA$20*(1+INDEX(DA_LMP_Basis!$C$23:$AF$35,MATCH(LMP_BY_NODE!LY$1,DA_LMP_Basis!$C$23:$C$35,0),MATCH(LMP_BY_NODE!$A52,DA_LMP_Basis!$C$23:$AF$23,0)))</f>
        <v>81.102276722808128</v>
      </c>
      <c r="LZ52" s="30">
        <f>ENERGY_PRICING!MB$20*(1+INDEX(DA_LMP_Basis!$C$23:$AF$35,MATCH(LMP_BY_NODE!LZ$1,DA_LMP_Basis!$C$23:$C$35,0),MATCH(LMP_BY_NODE!$A52,DA_LMP_Basis!$C$23:$AF$23,0)))</f>
        <v>123.93566668382475</v>
      </c>
      <c r="MA52" s="30">
        <f>ENERGY_PRICING!MC$20*(1+INDEX(DA_LMP_Basis!$C$23:$AF$35,MATCH(LMP_BY_NODE!MA$1,DA_LMP_Basis!$C$23:$C$35,0),MATCH(LMP_BY_NODE!$A52,DA_LMP_Basis!$C$23:$AF$23,0)))</f>
        <v>217.71250435273589</v>
      </c>
      <c r="MB52" s="30">
        <f>ENERGY_PRICING!MD$20*(1+INDEX(DA_LMP_Basis!$C$23:$AF$35,MATCH(LMP_BY_NODE!MB$1,DA_LMP_Basis!$C$23:$C$35,0),MATCH(LMP_BY_NODE!$A52,DA_LMP_Basis!$C$23:$AF$23,0)))</f>
        <v>190.10663164417454</v>
      </c>
      <c r="MC52" s="30">
        <f>ENERGY_PRICING!ME$20*(1+INDEX(DA_LMP_Basis!$C$23:$AF$35,MATCH(LMP_BY_NODE!MC$1,DA_LMP_Basis!$C$23:$C$35,0),MATCH(LMP_BY_NODE!$A52,DA_LMP_Basis!$C$23:$AF$23,0)))</f>
        <v>125.71674187170491</v>
      </c>
      <c r="MD52" s="30">
        <f>ENERGY_PRICING!MF$20*(1+INDEX(DA_LMP_Basis!$C$23:$AF$35,MATCH(LMP_BY_NODE!MD$1,DA_LMP_Basis!$C$23:$C$35,0),MATCH(LMP_BY_NODE!$A52,DA_LMP_Basis!$C$23:$AF$23,0)))</f>
        <v>104.04644299019407</v>
      </c>
      <c r="ME52" s="30">
        <f>ENERGY_PRICING!MG$20*(1+INDEX(DA_LMP_Basis!$C$23:$AF$35,MATCH(LMP_BY_NODE!ME$1,DA_LMP_Basis!$C$23:$C$35,0),MATCH(LMP_BY_NODE!$A52,DA_LMP_Basis!$C$23:$AF$23,0)))</f>
        <v>73.34683556530409</v>
      </c>
      <c r="MF52" s="30">
        <f>ENERGY_PRICING!MH$20*(1+INDEX(DA_LMP_Basis!$C$23:$AF$35,MATCH(LMP_BY_NODE!MF$1,DA_LMP_Basis!$C$23:$C$35,0),MATCH(LMP_BY_NODE!$A52,DA_LMP_Basis!$C$23:$AF$23,0)))</f>
        <v>75.306343331932197</v>
      </c>
      <c r="MG52" s="30">
        <f>ENERGY_PRICING!MI$20*(1+INDEX(DA_LMP_Basis!$C$23:$AF$35,MATCH(LMP_BY_NODE!MG$1,DA_LMP_Basis!$C$23:$C$35,0),MATCH(LMP_BY_NODE!$A52,DA_LMP_Basis!$C$23:$AF$23,0)))</f>
        <v>97.765653310150142</v>
      </c>
      <c r="MH52" s="30">
        <f>ENERGY_PRICING!MJ$20*(1+INDEX(DA_LMP_Basis!$C$23:$AF$35,MATCH(LMP_BY_NODE!MH$1,DA_LMP_Basis!$C$23:$C$35,0),MATCH(LMP_BY_NODE!$A52,DA_LMP_Basis!$C$23:$AF$23,0)))</f>
        <v>97.907837466284079</v>
      </c>
      <c r="MI52" s="30">
        <f>ENERGY_PRICING!MK$20*(1+INDEX(DA_LMP_Basis!$C$23:$AF$35,MATCH(LMP_BY_NODE!MI$1,DA_LMP_Basis!$C$23:$C$35,0),MATCH(LMP_BY_NODE!$A52,DA_LMP_Basis!$C$23:$AF$23,0)))</f>
        <v>71.956594147757528</v>
      </c>
      <c r="MJ52" s="30">
        <f>ENERGY_PRICING!ML$20*(1+INDEX(DA_LMP_Basis!$C$23:$AF$35,MATCH(LMP_BY_NODE!MJ$1,DA_LMP_Basis!$C$23:$C$35,0),MATCH(LMP_BY_NODE!$A52,DA_LMP_Basis!$C$23:$AF$23,0)))</f>
        <v>72.192083279700185</v>
      </c>
      <c r="MK52" s="30">
        <f>ENERGY_PRICING!MM$20*(1+INDEX(DA_LMP_Basis!$C$23:$AF$35,MATCH(LMP_BY_NODE!MK$1,DA_LMP_Basis!$C$23:$C$35,0),MATCH(LMP_BY_NODE!$A52,DA_LMP_Basis!$C$23:$AF$23,0)))</f>
        <v>82.604999915430184</v>
      </c>
      <c r="ML52" s="30">
        <f>ENERGY_PRICING!MN$20*(1+INDEX(DA_LMP_Basis!$C$23:$AF$35,MATCH(LMP_BY_NODE!ML$1,DA_LMP_Basis!$C$23:$C$35,0),MATCH(LMP_BY_NODE!$A52,DA_LMP_Basis!$C$23:$AF$23,0)))</f>
        <v>126.03537976699106</v>
      </c>
      <c r="MM52" s="30">
        <f>ENERGY_PRICING!MO$20*(1+INDEX(DA_LMP_Basis!$C$23:$AF$35,MATCH(LMP_BY_NODE!MM$1,DA_LMP_Basis!$C$23:$C$35,0),MATCH(LMP_BY_NODE!$A52,DA_LMP_Basis!$C$23:$AF$23,0)))</f>
        <v>219.35532283352941</v>
      </c>
      <c r="MN52" s="30">
        <f>ENERGY_PRICING!MP$20*(1+INDEX(DA_LMP_Basis!$C$23:$AF$35,MATCH(LMP_BY_NODE!MN$1,DA_LMP_Basis!$C$23:$C$35,0),MATCH(LMP_BY_NODE!$A52,DA_LMP_Basis!$C$23:$AF$23,0)))</f>
        <v>191.56933528314485</v>
      </c>
      <c r="MO52" s="30">
        <f>ENERGY_PRICING!MQ$20*(1+INDEX(DA_LMP_Basis!$C$23:$AF$35,MATCH(LMP_BY_NODE!MO$1,DA_LMP_Basis!$C$23:$C$35,0),MATCH(LMP_BY_NODE!$A52,DA_LMP_Basis!$C$23:$AF$23,0)))</f>
        <v>127.46717738575529</v>
      </c>
      <c r="MP52" s="30">
        <f>ENERGY_PRICING!MR$20*(1+INDEX(DA_LMP_Basis!$C$23:$AF$35,MATCH(LMP_BY_NODE!MP$1,DA_LMP_Basis!$C$23:$C$35,0),MATCH(LMP_BY_NODE!$A52,DA_LMP_Basis!$C$23:$AF$23,0)))</f>
        <v>106.7911224674158</v>
      </c>
      <c r="MQ52" s="30">
        <f>ENERGY_PRICING!MS$20*(1+INDEX(DA_LMP_Basis!$C$23:$AF$35,MATCH(LMP_BY_NODE!MQ$1,DA_LMP_Basis!$C$23:$C$35,0),MATCH(LMP_BY_NODE!$A52,DA_LMP_Basis!$C$23:$AF$23,0)))</f>
        <v>75.375153583551068</v>
      </c>
      <c r="MR52" s="30">
        <f>ENERGY_PRICING!MT$20*(1+INDEX(DA_LMP_Basis!$C$23:$AF$35,MATCH(LMP_BY_NODE!MR$1,DA_LMP_Basis!$C$23:$C$35,0),MATCH(LMP_BY_NODE!$A52,DA_LMP_Basis!$C$23:$AF$23,0)))</f>
        <v>77.445891374146839</v>
      </c>
      <c r="MS52" s="30">
        <f>ENERGY_PRICING!MU$20*(1+INDEX(DA_LMP_Basis!$C$23:$AF$35,MATCH(LMP_BY_NODE!MS$1,DA_LMP_Basis!$C$23:$C$35,0),MATCH(LMP_BY_NODE!$A52,DA_LMP_Basis!$C$23:$AF$23,0)))</f>
        <v>100.5363642130221</v>
      </c>
      <c r="MT52" s="30">
        <f>ENERGY_PRICING!MV$20*(1+INDEX(DA_LMP_Basis!$C$23:$AF$35,MATCH(LMP_BY_NODE!MT$1,DA_LMP_Basis!$C$23:$C$35,0),MATCH(LMP_BY_NODE!$A52,DA_LMP_Basis!$C$23:$AF$23,0)))</f>
        <v>100.68257791509856</v>
      </c>
      <c r="MU52" s="30">
        <f>ENERGY_PRICING!MW$20*(1+INDEX(DA_LMP_Basis!$C$23:$AF$35,MATCH(LMP_BY_NODE!MU$1,DA_LMP_Basis!$C$23:$C$35,0),MATCH(LMP_BY_NODE!$A52,DA_LMP_Basis!$C$23:$AF$23,0)))</f>
        <v>73.84135840357051</v>
      </c>
      <c r="MV52" s="30">
        <f>ENERGY_PRICING!MX$20*(1+INDEX(DA_LMP_Basis!$C$23:$AF$35,MATCH(LMP_BY_NODE!MV$1,DA_LMP_Basis!$C$23:$C$35,0),MATCH(LMP_BY_NODE!$A52,DA_LMP_Basis!$C$23:$AF$23,0)))</f>
        <v>74.083015719315853</v>
      </c>
      <c r="MW52" s="30">
        <f>ENERGY_PRICING!MY$20*(1+INDEX(DA_LMP_Basis!$C$23:$AF$35,MATCH(LMP_BY_NODE!MW$1,DA_LMP_Basis!$C$23:$C$35,0),MATCH(LMP_BY_NODE!$A52,DA_LMP_Basis!$C$23:$AF$23,0)))</f>
        <v>83.649625803140765</v>
      </c>
      <c r="MX52" s="30">
        <f>ENERGY_PRICING!MZ$20*(1+INDEX(DA_LMP_Basis!$C$23:$AF$35,MATCH(LMP_BY_NODE!MX$1,DA_LMP_Basis!$C$23:$C$35,0),MATCH(LMP_BY_NODE!$A52,DA_LMP_Basis!$C$23:$AF$23,0)))</f>
        <v>127.49500629981439</v>
      </c>
    </row>
    <row r="53" spans="1:362" x14ac:dyDescent="0.25">
      <c r="A53" s="1">
        <v>4506</v>
      </c>
      <c r="B53" s="1" t="s">
        <v>63</v>
      </c>
      <c r="C53" s="30">
        <f>ENERGY_PRICING!E$19*(1+INDEX(DA_LMP_Basis!$C$23:$AF$35,MATCH(LMP_BY_NODE!C$1,DA_LMP_Basis!$C$23:$C$35,0),MATCH(LMP_BY_NODE!$A53,DA_LMP_Basis!$C$23:$AF$23,0)))</f>
        <v>56.023860774062243</v>
      </c>
      <c r="D53" s="30">
        <f>ENERGY_PRICING!F$19*(1+INDEX(DA_LMP_Basis!$C$23:$AF$35,MATCH(LMP_BY_NODE!D$1,DA_LMP_Basis!$C$23:$C$35,0),MATCH(LMP_BY_NODE!$A53,DA_LMP_Basis!$C$23:$AF$23,0)))</f>
        <v>51.292509705451643</v>
      </c>
      <c r="E53" s="30">
        <f>ENERGY_PRICING!G$19*(1+INDEX(DA_LMP_Basis!$C$23:$AF$35,MATCH(LMP_BY_NODE!E$1,DA_LMP_Basis!$C$23:$C$35,0),MATCH(LMP_BY_NODE!$A53,DA_LMP_Basis!$C$23:$AF$23,0)))</f>
        <v>39.753967269940546</v>
      </c>
      <c r="F53" s="30">
        <f>ENERGY_PRICING!H$19*(1+INDEX(DA_LMP_Basis!$C$23:$AF$35,MATCH(LMP_BY_NODE!F$1,DA_LMP_Basis!$C$23:$C$35,0),MATCH(LMP_BY_NODE!$A53,DA_LMP_Basis!$C$23:$AF$23,0)))</f>
        <v>46.096744597358089</v>
      </c>
      <c r="G53" s="30">
        <f>ENERGY_PRICING!I$19*(1+INDEX(DA_LMP_Basis!$C$23:$AF$35,MATCH(LMP_BY_NODE!G$1,DA_LMP_Basis!$C$23:$C$35,0),MATCH(LMP_BY_NODE!$A53,DA_LMP_Basis!$C$23:$AF$23,0)))</f>
        <v>26.736512396532106</v>
      </c>
      <c r="H53" s="30">
        <f>ENERGY_PRICING!J$19*(1+INDEX(DA_LMP_Basis!$C$23:$AF$35,MATCH(LMP_BY_NODE!H$1,DA_LMP_Basis!$C$23:$C$35,0),MATCH(LMP_BY_NODE!$A53,DA_LMP_Basis!$C$23:$AF$23,0)))</f>
        <v>29.787608778725616</v>
      </c>
      <c r="I53" s="30">
        <f>ENERGY_PRICING!K$19*(1+INDEX(DA_LMP_Basis!$C$23:$AF$35,MATCH(LMP_BY_NODE!I$1,DA_LMP_Basis!$C$23:$C$35,0),MATCH(LMP_BY_NODE!$A53,DA_LMP_Basis!$C$23:$AF$23,0)))</f>
        <v>43.943392176727244</v>
      </c>
      <c r="J53" s="30">
        <f>ENERGY_PRICING!L$19*(1+INDEX(DA_LMP_Basis!$C$23:$AF$35,MATCH(LMP_BY_NODE!J$1,DA_LMP_Basis!$C$23:$C$35,0),MATCH(LMP_BY_NODE!$A53,DA_LMP_Basis!$C$23:$AF$23,0)))</f>
        <v>51.486391003965423</v>
      </c>
      <c r="K53" s="30">
        <f>ENERGY_PRICING!M$19*(1+INDEX(DA_LMP_Basis!$C$23:$AF$35,MATCH(LMP_BY_NODE!K$1,DA_LMP_Basis!$C$23:$C$35,0),MATCH(LMP_BY_NODE!$A53,DA_LMP_Basis!$C$23:$AF$23,0)))</f>
        <v>46.669105907759423</v>
      </c>
      <c r="L53" s="30">
        <f>ENERGY_PRICING!N$19*(1+INDEX(DA_LMP_Basis!$C$23:$AF$35,MATCH(LMP_BY_NODE!L$1,DA_LMP_Basis!$C$23:$C$35,0),MATCH(LMP_BY_NODE!$A53,DA_LMP_Basis!$C$23:$AF$23,0)))</f>
        <v>58.380706465787014</v>
      </c>
      <c r="M53" s="30">
        <f>ENERGY_PRICING!O$19*(1+INDEX(DA_LMP_Basis!$C$23:$AF$35,MATCH(LMP_BY_NODE!M$1,DA_LMP_Basis!$C$23:$C$35,0),MATCH(LMP_BY_NODE!$A53,DA_LMP_Basis!$C$23:$AF$23,0)))</f>
        <v>91.115645894389971</v>
      </c>
      <c r="N53" s="30">
        <f>ENERGY_PRICING!P$19*(1+INDEX(DA_LMP_Basis!$C$23:$AF$35,MATCH(LMP_BY_NODE!N$1,DA_LMP_Basis!$C$23:$C$35,0),MATCH(LMP_BY_NODE!$A53,DA_LMP_Basis!$C$23:$AF$23,0)))</f>
        <v>153.47670394121644</v>
      </c>
      <c r="O53" s="30">
        <f>ENERGY_PRICING!Q$19*(1+INDEX(DA_LMP_Basis!$C$23:$AF$35,MATCH(LMP_BY_NODE!O$1,DA_LMP_Basis!$C$23:$C$35,0),MATCH(LMP_BY_NODE!$A53,DA_LMP_Basis!$C$23:$AF$23,0)))</f>
        <v>159.54078963085581</v>
      </c>
      <c r="P53" s="30">
        <f>ENERGY_PRICING!R$19*(1+INDEX(DA_LMP_Basis!$C$23:$AF$35,MATCH(LMP_BY_NODE!P$1,DA_LMP_Basis!$C$23:$C$35,0),MATCH(LMP_BY_NODE!$A53,DA_LMP_Basis!$C$23:$AF$23,0)))</f>
        <v>123.65600218286318</v>
      </c>
      <c r="Q53" s="30">
        <f>ENERGY_PRICING!S$19*(1+INDEX(DA_LMP_Basis!$C$23:$AF$35,MATCH(LMP_BY_NODE!Q$1,DA_LMP_Basis!$C$23:$C$35,0),MATCH(LMP_BY_NODE!$A53,DA_LMP_Basis!$C$23:$AF$23,0)))</f>
        <v>97.009681136710256</v>
      </c>
      <c r="R53" s="30">
        <f>ENERGY_PRICING!T$19*(1+INDEX(DA_LMP_Basis!$C$23:$AF$35,MATCH(LMP_BY_NODE!R$1,DA_LMP_Basis!$C$23:$C$35,0),MATCH(LMP_BY_NODE!$A53,DA_LMP_Basis!$C$23:$AF$23,0)))</f>
        <v>54.364095530579924</v>
      </c>
      <c r="S53" s="30">
        <f>ENERGY_PRICING!U$19*(1+INDEX(DA_LMP_Basis!$C$23:$AF$35,MATCH(LMP_BY_NODE!S$1,DA_LMP_Basis!$C$23:$C$35,0),MATCH(LMP_BY_NODE!$A53,DA_LMP_Basis!$C$23:$AF$23,0)))</f>
        <v>48.707605135145734</v>
      </c>
      <c r="T53" s="30">
        <f>ENERGY_PRICING!V$19*(1+INDEX(DA_LMP_Basis!$C$23:$AF$35,MATCH(LMP_BY_NODE!T$1,DA_LMP_Basis!$C$23:$C$35,0),MATCH(LMP_BY_NODE!$A53,DA_LMP_Basis!$C$23:$AF$23,0)))</f>
        <v>54.227442155901493</v>
      </c>
      <c r="U53" s="30">
        <f>ENERGY_PRICING!W$19*(1+INDEX(DA_LMP_Basis!$C$23:$AF$35,MATCH(LMP_BY_NODE!U$1,DA_LMP_Basis!$C$23:$C$35,0),MATCH(LMP_BY_NODE!$A53,DA_LMP_Basis!$C$23:$AF$23,0)))</f>
        <v>135.29123132033598</v>
      </c>
      <c r="V53" s="30">
        <f>ENERGY_PRICING!X$19*(1+INDEX(DA_LMP_Basis!$C$23:$AF$35,MATCH(LMP_BY_NODE!V$1,DA_LMP_Basis!$C$23:$C$35,0),MATCH(LMP_BY_NODE!$A53,DA_LMP_Basis!$C$23:$AF$23,0)))</f>
        <v>92.205552924490362</v>
      </c>
      <c r="W53" s="30">
        <f>ENERGY_PRICING!Y$19*(1+INDEX(DA_LMP_Basis!$C$23:$AF$35,MATCH(LMP_BY_NODE!W$1,DA_LMP_Basis!$C$23:$C$35,0),MATCH(LMP_BY_NODE!$A53,DA_LMP_Basis!$C$23:$AF$23,0)))</f>
        <v>98.23426695248672</v>
      </c>
      <c r="X53" s="30">
        <f>ENERGY_PRICING!Z$19*(1+INDEX(DA_LMP_Basis!$C$23:$AF$35,MATCH(LMP_BY_NODE!X$1,DA_LMP_Basis!$C$23:$C$35,0),MATCH(LMP_BY_NODE!$A53,DA_LMP_Basis!$C$23:$AF$23,0)))</f>
        <v>90.12353634560678</v>
      </c>
      <c r="Y53" s="30">
        <f>ENERGY_PRICING!AA$19*(1+INDEX(DA_LMP_Basis!$C$23:$AF$35,MATCH(LMP_BY_NODE!Y$1,DA_LMP_Basis!$C$23:$C$35,0),MATCH(LMP_BY_NODE!$A53,DA_LMP_Basis!$C$23:$AF$23,0)))</f>
        <v>151.0856696244725</v>
      </c>
      <c r="Z53" s="30">
        <f>ENERGY_PRICING!AB$19*(1+INDEX(DA_LMP_Basis!$C$23:$AF$35,MATCH(LMP_BY_NODE!Z$1,DA_LMP_Basis!$C$23:$C$35,0),MATCH(LMP_BY_NODE!$A53,DA_LMP_Basis!$C$23:$AF$23,0)))</f>
        <v>249.52222913126681</v>
      </c>
      <c r="AA53" s="30">
        <f>ENERGY_PRICING!AC$19*(1+INDEX(DA_LMP_Basis!$C$23:$AF$35,MATCH(LMP_BY_NODE!AA$1,DA_LMP_Basis!$C$23:$C$35,0),MATCH(LMP_BY_NODE!$A53,DA_LMP_Basis!$C$23:$AF$23,0)))</f>
        <v>316.745173076269</v>
      </c>
      <c r="AB53" s="30">
        <f>ENERGY_PRICING!AD$19*(1+INDEX(DA_LMP_Basis!$C$23:$AF$35,MATCH(LMP_BY_NODE!AB$1,DA_LMP_Basis!$C$23:$C$35,0),MATCH(LMP_BY_NODE!$A53,DA_LMP_Basis!$C$23:$AF$23,0)))</f>
        <v>314.04502687707821</v>
      </c>
      <c r="AC53" s="30">
        <f>ENERGY_PRICING!AE$19*(1+INDEX(DA_LMP_Basis!$C$23:$AF$35,MATCH(LMP_BY_NODE!AC$1,DA_LMP_Basis!$C$23:$C$35,0),MATCH(LMP_BY_NODE!$A53,DA_LMP_Basis!$C$23:$AF$23,0)))</f>
        <v>160.1722344799098</v>
      </c>
      <c r="AD53" s="30">
        <f>ENERGY_PRICING!AF$19*(1+INDEX(DA_LMP_Basis!$C$23:$AF$35,MATCH(LMP_BY_NODE!AD$1,DA_LMP_Basis!$C$23:$C$35,0),MATCH(LMP_BY_NODE!$A53,DA_LMP_Basis!$C$23:$AF$23,0)))</f>
        <v>84.479382705257933</v>
      </c>
      <c r="AE53" s="30">
        <f>ENERGY_PRICING!AG$19*(1+INDEX(DA_LMP_Basis!$C$23:$AF$35,MATCH(LMP_BY_NODE!AE$1,DA_LMP_Basis!$C$23:$C$35,0),MATCH(LMP_BY_NODE!$A53,DA_LMP_Basis!$C$23:$AF$23,0)))</f>
        <v>62.399826266296593</v>
      </c>
      <c r="AF53" s="30">
        <f>ENERGY_PRICING!AH$19*(1+INDEX(DA_LMP_Basis!$C$23:$AF$35,MATCH(LMP_BY_NODE!AF$1,DA_LMP_Basis!$C$23:$C$35,0),MATCH(LMP_BY_NODE!$A53,DA_LMP_Basis!$C$23:$AF$23,0)))</f>
        <v>66.128741384817658</v>
      </c>
      <c r="AG53" s="30">
        <f>ENERGY_PRICING!AI$19*(1+INDEX(DA_LMP_Basis!$C$23:$AF$35,MATCH(LMP_BY_NODE!AG$1,DA_LMP_Basis!$C$23:$C$35,0),MATCH(LMP_BY_NODE!$A53,DA_LMP_Basis!$C$23:$AF$23,0)))</f>
        <v>80.189021718656932</v>
      </c>
      <c r="AH53" s="30">
        <f>ENERGY_PRICING!AJ$19*(1+INDEX(DA_LMP_Basis!$C$23:$AF$35,MATCH(LMP_BY_NODE!AH$1,DA_LMP_Basis!$C$23:$C$35,0),MATCH(LMP_BY_NODE!$A53,DA_LMP_Basis!$C$23:$AF$23,0)))</f>
        <v>79.479782056036385</v>
      </c>
      <c r="AI53" s="30">
        <f>ENERGY_PRICING!AK$19*(1+INDEX(DA_LMP_Basis!$C$23:$AF$35,MATCH(LMP_BY_NODE!AI$1,DA_LMP_Basis!$C$23:$C$35,0),MATCH(LMP_BY_NODE!$A53,DA_LMP_Basis!$C$23:$AF$23,0)))</f>
        <v>59.329342084864372</v>
      </c>
      <c r="AJ53" s="30">
        <f>ENERGY_PRICING!AL$19*(1+INDEX(DA_LMP_Basis!$C$23:$AF$35,MATCH(LMP_BY_NODE!AJ$1,DA_LMP_Basis!$C$23:$C$35,0),MATCH(LMP_BY_NODE!$A53,DA_LMP_Basis!$C$23:$AF$23,0)))</f>
        <v>58.359915615906033</v>
      </c>
      <c r="AK53" s="30">
        <f>ENERGY_PRICING!AM$19*(1+INDEX(DA_LMP_Basis!$C$23:$AF$35,MATCH(LMP_BY_NODE!AK$1,DA_LMP_Basis!$C$23:$C$35,0),MATCH(LMP_BY_NODE!$A53,DA_LMP_Basis!$C$23:$AF$23,0)))</f>
        <v>108.00937037355466</v>
      </c>
      <c r="AL53" s="30">
        <f>ENERGY_PRICING!AN$19*(1+INDEX(DA_LMP_Basis!$C$23:$AF$35,MATCH(LMP_BY_NODE!AL$1,DA_LMP_Basis!$C$23:$C$35,0),MATCH(LMP_BY_NODE!$A53,DA_LMP_Basis!$C$23:$AF$23,0)))</f>
        <v>173.76927379139445</v>
      </c>
      <c r="AM53" s="30">
        <f>ENERGY_PRICING!AO$19*(1+INDEX(DA_LMP_Basis!$C$23:$AF$35,MATCH(LMP_BY_NODE!AM$1,DA_LMP_Basis!$C$23:$C$35,0),MATCH(LMP_BY_NODE!$A53,DA_LMP_Basis!$C$23:$AF$23,0)))</f>
        <v>224.49454450870891</v>
      </c>
      <c r="AN53" s="30">
        <f>ENERGY_PRICING!AP$19*(1+INDEX(DA_LMP_Basis!$C$23:$AF$35,MATCH(LMP_BY_NODE!AN$1,DA_LMP_Basis!$C$23:$C$35,0),MATCH(LMP_BY_NODE!$A53,DA_LMP_Basis!$C$23:$AF$23,0)))</f>
        <v>198.07647980925165</v>
      </c>
      <c r="AO53" s="30">
        <f>ENERGY_PRICING!AQ$19*(1+INDEX(DA_LMP_Basis!$C$23:$AF$35,MATCH(LMP_BY_NODE!AO$1,DA_LMP_Basis!$C$23:$C$35,0),MATCH(LMP_BY_NODE!$A53,DA_LMP_Basis!$C$23:$AF$23,0)))</f>
        <v>110.0109786086405</v>
      </c>
      <c r="AP53" s="30">
        <f>ENERGY_PRICING!AR$19*(1+INDEX(DA_LMP_Basis!$C$23:$AF$35,MATCH(LMP_BY_NODE!AP$1,DA_LMP_Basis!$C$23:$C$35,0),MATCH(LMP_BY_NODE!$A53,DA_LMP_Basis!$C$23:$AF$23,0)))</f>
        <v>72.151426326299628</v>
      </c>
      <c r="AQ53" s="30">
        <f>ENERGY_PRICING!AS$19*(1+INDEX(DA_LMP_Basis!$C$23:$AF$35,MATCH(LMP_BY_NODE!AQ$1,DA_LMP_Basis!$C$23:$C$35,0),MATCH(LMP_BY_NODE!$A53,DA_LMP_Basis!$C$23:$AF$23,0)))</f>
        <v>53.422862480875601</v>
      </c>
      <c r="AR53" s="30">
        <f>ENERGY_PRICING!AT$19*(1+INDEX(DA_LMP_Basis!$C$23:$AF$35,MATCH(LMP_BY_NODE!AR$1,DA_LMP_Basis!$C$23:$C$35,0),MATCH(LMP_BY_NODE!$A53,DA_LMP_Basis!$C$23:$AF$23,0)))</f>
        <v>55.976714483511223</v>
      </c>
      <c r="AS53" s="30">
        <f>ENERGY_PRICING!AU$19*(1+INDEX(DA_LMP_Basis!$C$23:$AF$35,MATCH(LMP_BY_NODE!AS$1,DA_LMP_Basis!$C$23:$C$35,0),MATCH(LMP_BY_NODE!$A53,DA_LMP_Basis!$C$23:$AF$23,0)))</f>
        <v>72.522101816815962</v>
      </c>
      <c r="AT53" s="30">
        <f>ENERGY_PRICING!AV$19*(1+INDEX(DA_LMP_Basis!$C$23:$AF$35,MATCH(LMP_BY_NODE!AT$1,DA_LMP_Basis!$C$23:$C$35,0),MATCH(LMP_BY_NODE!$A53,DA_LMP_Basis!$C$23:$AF$23,0)))</f>
        <v>71.880672978769368</v>
      </c>
      <c r="AU53" s="30">
        <f>ENERGY_PRICING!AW$19*(1+INDEX(DA_LMP_Basis!$C$23:$AF$35,MATCH(LMP_BY_NODE!AU$1,DA_LMP_Basis!$C$23:$C$35,0),MATCH(LMP_BY_NODE!$A53,DA_LMP_Basis!$C$23:$AF$23,0)))</f>
        <v>49.151505158172156</v>
      </c>
      <c r="AV53" s="30">
        <f>ENERGY_PRICING!AX$19*(1+INDEX(DA_LMP_Basis!$C$23:$AF$35,MATCH(LMP_BY_NODE!AV$1,DA_LMP_Basis!$C$23:$C$35,0),MATCH(LMP_BY_NODE!$A53,DA_LMP_Basis!$C$23:$AF$23,0)))</f>
        <v>49.399059317204397</v>
      </c>
      <c r="AW53" s="30">
        <f>ENERGY_PRICING!AY$19*(1+INDEX(DA_LMP_Basis!$C$23:$AF$35,MATCH(LMP_BY_NODE!AW$1,DA_LMP_Basis!$C$23:$C$35,0),MATCH(LMP_BY_NODE!$A53,DA_LMP_Basis!$C$23:$AF$23,0)))</f>
        <v>80.716577612965025</v>
      </c>
      <c r="AX53" s="30">
        <f>ENERGY_PRICING!AZ$19*(1+INDEX(DA_LMP_Basis!$C$23:$AF$35,MATCH(LMP_BY_NODE!AX$1,DA_LMP_Basis!$C$23:$C$35,0),MATCH(LMP_BY_NODE!$A53,DA_LMP_Basis!$C$23:$AF$23,0)))</f>
        <v>119.88835180072657</v>
      </c>
      <c r="AY53" s="30">
        <f>ENERGY_PRICING!BA$19*(1+INDEX(DA_LMP_Basis!$C$23:$AF$35,MATCH(LMP_BY_NODE!AY$1,DA_LMP_Basis!$C$23:$C$35,0),MATCH(LMP_BY_NODE!$A53,DA_LMP_Basis!$C$23:$AF$23,0)))</f>
        <v>220.54242666138416</v>
      </c>
      <c r="AZ53" s="30">
        <f>ENERGY_PRICING!BB$19*(1+INDEX(DA_LMP_Basis!$C$23:$AF$35,MATCH(LMP_BY_NODE!AZ$1,DA_LMP_Basis!$C$23:$C$35,0),MATCH(LMP_BY_NODE!$A53,DA_LMP_Basis!$C$23:$AF$23,0)))</f>
        <v>194.58943921010234</v>
      </c>
      <c r="BA53" s="30">
        <f>ENERGY_PRICING!BC$19*(1+INDEX(DA_LMP_Basis!$C$23:$AF$35,MATCH(LMP_BY_NODE!BA$1,DA_LMP_Basis!$C$23:$C$35,0),MATCH(LMP_BY_NODE!$A53,DA_LMP_Basis!$C$23:$AF$23,0)))</f>
        <v>105.79041970324134</v>
      </c>
      <c r="BB53" s="30">
        <f>ENERGY_PRICING!BD$19*(1+INDEX(DA_LMP_Basis!$C$23:$AF$35,MATCH(LMP_BY_NODE!BB$1,DA_LMP_Basis!$C$23:$C$35,0),MATCH(LMP_BY_NODE!$A53,DA_LMP_Basis!$C$23:$AF$23,0)))</f>
        <v>65.527200027306691</v>
      </c>
      <c r="BC53" s="30">
        <f>ENERGY_PRICING!BE$19*(1+INDEX(DA_LMP_Basis!$C$23:$AF$35,MATCH(LMP_BY_NODE!BC$1,DA_LMP_Basis!$C$23:$C$35,0),MATCH(LMP_BY_NODE!$A53,DA_LMP_Basis!$C$23:$AF$23,0)))</f>
        <v>48.518106627361632</v>
      </c>
      <c r="BD53" s="30">
        <f>ENERGY_PRICING!BF$19*(1+INDEX(DA_LMP_Basis!$C$23:$AF$35,MATCH(LMP_BY_NODE!BD$1,DA_LMP_Basis!$C$23:$C$35,0),MATCH(LMP_BY_NODE!$A53,DA_LMP_Basis!$C$23:$AF$23,0)))</f>
        <v>50.837489341433404</v>
      </c>
      <c r="BE53" s="30">
        <f>ENERGY_PRICING!BG$19*(1+INDEX(DA_LMP_Basis!$C$23:$AF$35,MATCH(LMP_BY_NODE!BE$1,DA_LMP_Basis!$C$23:$C$35,0),MATCH(LMP_BY_NODE!$A53,DA_LMP_Basis!$C$23:$AF$23,0)))</f>
        <v>65.863843781269892</v>
      </c>
      <c r="BF53" s="30">
        <f>ENERGY_PRICING!BH$19*(1+INDEX(DA_LMP_Basis!$C$23:$AF$35,MATCH(LMP_BY_NODE!BF$1,DA_LMP_Basis!$C$23:$C$35,0),MATCH(LMP_BY_NODE!$A53,DA_LMP_Basis!$C$23:$AF$23,0)))</f>
        <v>65.281304559052984</v>
      </c>
      <c r="BG53" s="30">
        <f>ENERGY_PRICING!BI$19*(1+INDEX(DA_LMP_Basis!$C$23:$AF$35,MATCH(LMP_BY_NODE!BG$1,DA_LMP_Basis!$C$23:$C$35,0),MATCH(LMP_BY_NODE!$A53,DA_LMP_Basis!$C$23:$AF$23,0)))</f>
        <v>44.638902848255363</v>
      </c>
      <c r="BH53" s="30">
        <f>ENERGY_PRICING!BJ$19*(1+INDEX(DA_LMP_Basis!$C$23:$AF$35,MATCH(LMP_BY_NODE!BH$1,DA_LMP_Basis!$C$23:$C$35,0),MATCH(LMP_BY_NODE!$A53,DA_LMP_Basis!$C$23:$AF$23,0)))</f>
        <v>44.863729046744311</v>
      </c>
      <c r="BI53" s="30">
        <f>ENERGY_PRICING!BK$19*(1+INDEX(DA_LMP_Basis!$C$23:$AF$35,MATCH(LMP_BY_NODE!BI$1,DA_LMP_Basis!$C$23:$C$35,0),MATCH(LMP_BY_NODE!$A53,DA_LMP_Basis!$C$23:$AF$23,0)))</f>
        <v>78.221693769422117</v>
      </c>
      <c r="BJ53" s="30">
        <f>ENERGY_PRICING!BL$19*(1+INDEX(DA_LMP_Basis!$C$23:$AF$35,MATCH(LMP_BY_NODE!BJ$1,DA_LMP_Basis!$C$23:$C$35,0),MATCH(LMP_BY_NODE!$A53,DA_LMP_Basis!$C$23:$AF$23,0)))</f>
        <v>116.40814410906125</v>
      </c>
      <c r="BK53" s="30">
        <f>ENERGY_PRICING!BM$19*(1+INDEX(DA_LMP_Basis!$C$23:$AF$35,MATCH(LMP_BY_NODE!BK$1,DA_LMP_Basis!$C$23:$C$35,0),MATCH(LMP_BY_NODE!$A53,DA_LMP_Basis!$C$23:$AF$23,0)))</f>
        <v>219.33930472465087</v>
      </c>
      <c r="BL53" s="30">
        <f>ENERGY_PRICING!BN$19*(1+INDEX(DA_LMP_Basis!$C$23:$AF$35,MATCH(LMP_BY_NODE!BL$1,DA_LMP_Basis!$C$23:$C$35,0),MATCH(LMP_BY_NODE!$A53,DA_LMP_Basis!$C$23:$AF$23,0)))</f>
        <v>193.52789823354567</v>
      </c>
      <c r="BM53" s="30">
        <f>ENERGY_PRICING!BO$19*(1+INDEX(DA_LMP_Basis!$C$23:$AF$35,MATCH(LMP_BY_NODE!BM$1,DA_LMP_Basis!$C$23:$C$35,0),MATCH(LMP_BY_NODE!$A53,DA_LMP_Basis!$C$23:$AF$23,0)))</f>
        <v>104.50557770193359</v>
      </c>
      <c r="BN53" s="30">
        <f>ENERGY_PRICING!BP$19*(1+INDEX(DA_LMP_Basis!$C$23:$AF$35,MATCH(LMP_BY_NODE!BN$1,DA_LMP_Basis!$C$23:$C$35,0),MATCH(LMP_BY_NODE!$A53,DA_LMP_Basis!$C$23:$AF$23,0)))</f>
        <v>63.510622515682392</v>
      </c>
      <c r="BO53" s="30">
        <f>ENERGY_PRICING!BQ$19*(1+INDEX(DA_LMP_Basis!$C$23:$AF$35,MATCH(LMP_BY_NODE!BO$1,DA_LMP_Basis!$C$23:$C$35,0),MATCH(LMP_BY_NODE!$A53,DA_LMP_Basis!$C$23:$AF$23,0)))</f>
        <v>47.024978236547526</v>
      </c>
      <c r="BP53" s="30">
        <f>ENERGY_PRICING!BR$19*(1+INDEX(DA_LMP_Basis!$C$23:$AF$35,MATCH(LMP_BY_NODE!BP$1,DA_LMP_Basis!$C$23:$C$35,0),MATCH(LMP_BY_NODE!$A53,DA_LMP_Basis!$C$23:$AF$23,0)))</f>
        <v>49.272982728749632</v>
      </c>
      <c r="BQ53" s="30">
        <f>ENERGY_PRICING!BS$19*(1+INDEX(DA_LMP_Basis!$C$23:$AF$35,MATCH(LMP_BY_NODE!BQ$1,DA_LMP_Basis!$C$23:$C$35,0),MATCH(LMP_BY_NODE!$A53,DA_LMP_Basis!$C$23:$AF$23,0)))</f>
        <v>63.836906171497219</v>
      </c>
      <c r="BR53" s="30">
        <f>ENERGY_PRICING!BT$19*(1+INDEX(DA_LMP_Basis!$C$23:$AF$35,MATCH(LMP_BY_NODE!BR$1,DA_LMP_Basis!$C$23:$C$35,0),MATCH(LMP_BY_NODE!$A53,DA_LMP_Basis!$C$23:$AF$23,0)))</f>
        <v>63.272294397647904</v>
      </c>
      <c r="BS53" s="30">
        <f>ENERGY_PRICING!BU$19*(1+INDEX(DA_LMP_Basis!$C$23:$AF$35,MATCH(LMP_BY_NODE!BS$1,DA_LMP_Basis!$C$23:$C$35,0),MATCH(LMP_BY_NODE!$A53,DA_LMP_Basis!$C$23:$AF$23,0)))</f>
        <v>43.26515564724783</v>
      </c>
      <c r="BT53" s="30">
        <f>ENERGY_PRICING!BV$19*(1+INDEX(DA_LMP_Basis!$C$23:$AF$35,MATCH(LMP_BY_NODE!BT$1,DA_LMP_Basis!$C$23:$C$35,0),MATCH(LMP_BY_NODE!$A53,DA_LMP_Basis!$C$23:$AF$23,0)))</f>
        <v>43.483062895198557</v>
      </c>
      <c r="BU53" s="30">
        <f>ENERGY_PRICING!BW$19*(1+INDEX(DA_LMP_Basis!$C$23:$AF$35,MATCH(LMP_BY_NODE!BU$1,DA_LMP_Basis!$C$23:$C$35,0),MATCH(LMP_BY_NODE!$A53,DA_LMP_Basis!$C$23:$AF$23,0)))</f>
        <v>77.462189726849147</v>
      </c>
      <c r="BV53" s="30">
        <f>ENERGY_PRICING!BX$19*(1+INDEX(DA_LMP_Basis!$C$23:$AF$35,MATCH(LMP_BY_NODE!BV$1,DA_LMP_Basis!$C$23:$C$35,0),MATCH(LMP_BY_NODE!$A53,DA_LMP_Basis!$C$23:$AF$23,0)))</f>
        <v>115.34868323770471</v>
      </c>
      <c r="BW53" s="30">
        <f>ENERGY_PRICING!BY$19*(1+INDEX(DA_LMP_Basis!$C$23:$AF$35,MATCH(LMP_BY_NODE!BW$1,DA_LMP_Basis!$C$23:$C$35,0),MATCH(LMP_BY_NODE!$A53,DA_LMP_Basis!$C$23:$AF$23,0)))</f>
        <v>218.84401720818693</v>
      </c>
      <c r="BX53" s="30">
        <f>ENERGY_PRICING!BZ$19*(1+INDEX(DA_LMP_Basis!$C$23:$AF$35,MATCH(LMP_BY_NODE!BX$1,DA_LMP_Basis!$C$23:$C$35,0),MATCH(LMP_BY_NODE!$A53,DA_LMP_Basis!$C$23:$AF$23,0)))</f>
        <v>193.09089515193696</v>
      </c>
      <c r="BY53" s="30">
        <f>ENERGY_PRICING!CA$19*(1+INDEX(DA_LMP_Basis!$C$23:$AF$35,MATCH(LMP_BY_NODE!BY$1,DA_LMP_Basis!$C$23:$C$35,0),MATCH(LMP_BY_NODE!$A53,DA_LMP_Basis!$C$23:$AF$23,0)))</f>
        <v>103.97664860136035</v>
      </c>
      <c r="BZ53" s="30">
        <f>ENERGY_PRICING!CB$19*(1+INDEX(DA_LMP_Basis!$C$23:$AF$35,MATCH(LMP_BY_NODE!BZ$1,DA_LMP_Basis!$C$23:$C$35,0),MATCH(LMP_BY_NODE!$A53,DA_LMP_Basis!$C$23:$AF$23,0)))</f>
        <v>62.680460886179297</v>
      </c>
      <c r="CA53" s="30">
        <f>ENERGY_PRICING!CC$19*(1+INDEX(DA_LMP_Basis!$C$23:$AF$35,MATCH(LMP_BY_NODE!CA$1,DA_LMP_Basis!$C$23:$C$35,0),MATCH(LMP_BY_NODE!$A53,DA_LMP_Basis!$C$23:$AF$23,0)))</f>
        <v>46.410304170794817</v>
      </c>
      <c r="CB53" s="30">
        <f>ENERGY_PRICING!CD$19*(1+INDEX(DA_LMP_Basis!$C$23:$AF$35,MATCH(LMP_BY_NODE!CB$1,DA_LMP_Basis!$C$23:$C$35,0),MATCH(LMP_BY_NODE!$A53,DA_LMP_Basis!$C$23:$AF$23,0)))</f>
        <v>48.62892449073636</v>
      </c>
      <c r="CC53" s="30">
        <f>ENERGY_PRICING!CE$19*(1+INDEX(DA_LMP_Basis!$C$23:$AF$35,MATCH(LMP_BY_NODE!CC$1,DA_LMP_Basis!$C$23:$C$35,0),MATCH(LMP_BY_NODE!$A53,DA_LMP_Basis!$C$23:$AF$23,0)))</f>
        <v>63.002479614952605</v>
      </c>
      <c r="CD53" s="30">
        <f>ENERGY_PRICING!CF$19*(1+INDEX(DA_LMP_Basis!$C$23:$AF$35,MATCH(LMP_BY_NODE!CD$1,DA_LMP_Basis!$C$23:$C$35,0),MATCH(LMP_BY_NODE!$A53,DA_LMP_Basis!$C$23:$AF$23,0)))</f>
        <v>62.445248008572115</v>
      </c>
      <c r="CE53" s="30">
        <f>ENERGY_PRICING!CG$19*(1+INDEX(DA_LMP_Basis!$C$23:$AF$35,MATCH(LMP_BY_NODE!CE$1,DA_LMP_Basis!$C$23:$C$35,0),MATCH(LMP_BY_NODE!$A53,DA_LMP_Basis!$C$23:$AF$23,0)))</f>
        <v>42.699627068088411</v>
      </c>
      <c r="CF53" s="30">
        <f>ENERGY_PRICING!CH$19*(1+INDEX(DA_LMP_Basis!$C$23:$AF$35,MATCH(LMP_BY_NODE!CF$1,DA_LMP_Basis!$C$23:$C$35,0),MATCH(LMP_BY_NODE!$A53,DA_LMP_Basis!$C$23:$AF$23,0)))</f>
        <v>42.914686001397058</v>
      </c>
      <c r="CG53" s="30">
        <f>ENERGY_PRICING!CI$19*(1+INDEX(DA_LMP_Basis!$C$23:$AF$35,MATCH(LMP_BY_NODE!CG$1,DA_LMP_Basis!$C$23:$C$35,0),MATCH(LMP_BY_NODE!$A53,DA_LMP_Basis!$C$23:$AF$23,0)))</f>
        <v>77.149525765279563</v>
      </c>
      <c r="CH53" s="30">
        <f>ENERGY_PRICING!CJ$19*(1+INDEX(DA_LMP_Basis!$C$23:$AF$35,MATCH(LMP_BY_NODE!CH$1,DA_LMP_Basis!$C$23:$C$35,0),MATCH(LMP_BY_NODE!$A53,DA_LMP_Basis!$C$23:$AF$23,0)))</f>
        <v>114.91253647007973</v>
      </c>
      <c r="CI53" s="30">
        <f>ENERGY_PRICING!CK$19*(1+INDEX(DA_LMP_Basis!$C$23:$AF$35,MATCH(LMP_BY_NODE!CI$1,DA_LMP_Basis!$C$23:$C$35,0),MATCH(LMP_BY_NODE!$A53,DA_LMP_Basis!$C$23:$AF$23,0)))</f>
        <v>220.7000422392243</v>
      </c>
      <c r="CJ53" s="30">
        <f>ENERGY_PRICING!CL$19*(1+INDEX(DA_LMP_Basis!$C$23:$AF$35,MATCH(LMP_BY_NODE!CJ$1,DA_LMP_Basis!$C$23:$C$35,0),MATCH(LMP_BY_NODE!$A53,DA_LMP_Basis!$C$23:$AF$23,0)))</f>
        <v>194.72850690499888</v>
      </c>
      <c r="CK53" s="30">
        <f>ENERGY_PRICING!CM$19*(1+INDEX(DA_LMP_Basis!$C$23:$AF$35,MATCH(LMP_BY_NODE!CK$1,DA_LMP_Basis!$C$23:$C$35,0),MATCH(LMP_BY_NODE!$A53,DA_LMP_Basis!$C$23:$AF$23,0)))</f>
        <v>105.95874105811518</v>
      </c>
      <c r="CL53" s="30">
        <f>ENERGY_PRICING!CN$19*(1+INDEX(DA_LMP_Basis!$C$23:$AF$35,MATCH(LMP_BY_NODE!CL$1,DA_LMP_Basis!$C$23:$C$35,0),MATCH(LMP_BY_NODE!$A53,DA_LMP_Basis!$C$23:$AF$23,0)))</f>
        <v>65.7913827506448</v>
      </c>
      <c r="CM53" s="30">
        <f>ENERGY_PRICING!CO$19*(1+INDEX(DA_LMP_Basis!$C$23:$AF$35,MATCH(LMP_BY_NODE!CM$1,DA_LMP_Basis!$C$23:$C$35,0),MATCH(LMP_BY_NODE!$A53,DA_LMP_Basis!$C$23:$AF$23,0)))</f>
        <v>48.713714642577983</v>
      </c>
      <c r="CN53" s="30">
        <f>ENERGY_PRICING!CP$19*(1+INDEX(DA_LMP_Basis!$C$23:$AF$35,MATCH(LMP_BY_NODE!CN$1,DA_LMP_Basis!$C$23:$C$35,0),MATCH(LMP_BY_NODE!$A53,DA_LMP_Basis!$C$23:$AF$23,0)))</f>
        <v>51.042448295521119</v>
      </c>
      <c r="CO53" s="30">
        <f>ENERGY_PRICING!CQ$19*(1+INDEX(DA_LMP_Basis!$C$23:$AF$35,MATCH(LMP_BY_NODE!CO$1,DA_LMP_Basis!$C$23:$C$35,0),MATCH(LMP_BY_NODE!$A53,DA_LMP_Basis!$C$23:$AF$23,0)))</f>
        <v>66.129383734333672</v>
      </c>
      <c r="CP53" s="30">
        <f>ENERGY_PRICING!CR$19*(1+INDEX(DA_LMP_Basis!$C$23:$AF$35,MATCH(LMP_BY_NODE!CP$1,DA_LMP_Basis!$C$23:$C$35,0),MATCH(LMP_BY_NODE!$A53,DA_LMP_Basis!$C$23:$AF$23,0)))</f>
        <v>65.544495917974004</v>
      </c>
      <c r="CQ53" s="30">
        <f>ENERGY_PRICING!CS$19*(1+INDEX(DA_LMP_Basis!$C$23:$AF$35,MATCH(LMP_BY_NODE!CQ$1,DA_LMP_Basis!$C$23:$C$35,0),MATCH(LMP_BY_NODE!$A53,DA_LMP_Basis!$C$23:$AF$23,0)))</f>
        <v>44.818871272304669</v>
      </c>
      <c r="CR53" s="30">
        <f>ENERGY_PRICING!CT$19*(1+INDEX(DA_LMP_Basis!$C$23:$AF$35,MATCH(LMP_BY_NODE!CR$1,DA_LMP_Basis!$C$23:$C$35,0),MATCH(LMP_BY_NODE!$A53,DA_LMP_Basis!$C$23:$AF$23,0)))</f>
        <v>45.044603891293342</v>
      </c>
      <c r="CS53" s="30">
        <f>ENERGY_PRICING!CU$19*(1+INDEX(DA_LMP_Basis!$C$23:$AF$35,MATCH(LMP_BY_NODE!CS$1,DA_LMP_Basis!$C$23:$C$35,0),MATCH(LMP_BY_NODE!$A53,DA_LMP_Basis!$C$23:$AF$23,0)))</f>
        <v>78.32119296803792</v>
      </c>
      <c r="CT53" s="30">
        <f>ENERGY_PRICING!CV$19*(1+INDEX(DA_LMP_Basis!$C$23:$AF$35,MATCH(LMP_BY_NODE!CT$1,DA_LMP_Basis!$C$23:$C$35,0),MATCH(LMP_BY_NODE!$A53,DA_LMP_Basis!$C$23:$AF$23,0)))</f>
        <v>116.54693929875856</v>
      </c>
      <c r="CU53" s="30">
        <f>ENERGY_PRICING!CW$19*(1+INDEX(DA_LMP_Basis!$C$23:$AF$35,MATCH(LMP_BY_NODE!CU$1,DA_LMP_Basis!$C$23:$C$35,0),MATCH(LMP_BY_NODE!$A53,DA_LMP_Basis!$C$23:$AF$23,0)))</f>
        <v>222.25922386241658</v>
      </c>
      <c r="CV53" s="30">
        <f>ENERGY_PRICING!CX$19*(1+INDEX(DA_LMP_Basis!$C$23:$AF$35,MATCH(LMP_BY_NODE!CV$1,DA_LMP_Basis!$C$23:$C$35,0),MATCH(LMP_BY_NODE!$A53,DA_LMP_Basis!$C$23:$AF$23,0)))</f>
        <v>196.10420718306608</v>
      </c>
      <c r="CW53" s="30">
        <f>ENERGY_PRICING!CY$19*(1+INDEX(DA_LMP_Basis!$C$23:$AF$35,MATCH(LMP_BY_NODE!CW$1,DA_LMP_Basis!$C$23:$C$35,0),MATCH(LMP_BY_NODE!$A53,DA_LMP_Basis!$C$23:$AF$23,0)))</f>
        <v>107.62382751026982</v>
      </c>
      <c r="CX53" s="30">
        <f>ENERGY_PRICING!CZ$19*(1+INDEX(DA_LMP_Basis!$C$23:$AF$35,MATCH(LMP_BY_NODE!CX$1,DA_LMP_Basis!$C$23:$C$35,0),MATCH(LMP_BY_NODE!$A53,DA_LMP_Basis!$C$23:$AF$23,0)))</f>
        <v>68.404759252119462</v>
      </c>
      <c r="CY53" s="30">
        <f>ENERGY_PRICING!DA$19*(1+INDEX(DA_LMP_Basis!$C$23:$AF$35,MATCH(LMP_BY_NODE!CY$1,DA_LMP_Basis!$C$23:$C$35,0),MATCH(LMP_BY_NODE!$A53,DA_LMP_Basis!$C$23:$AF$23,0)))</f>
        <v>50.648729105322452</v>
      </c>
      <c r="CZ53" s="30">
        <f>ENERGY_PRICING!DB$19*(1+INDEX(DA_LMP_Basis!$C$23:$AF$35,MATCH(LMP_BY_NODE!CZ$1,DA_LMP_Basis!$C$23:$C$35,0),MATCH(LMP_BY_NODE!$A53,DA_LMP_Basis!$C$23:$AF$23,0)))</f>
        <v>53.069965112713135</v>
      </c>
      <c r="DA53" s="30">
        <f>ENERGY_PRICING!DC$19*(1+INDEX(DA_LMP_Basis!$C$23:$AF$35,MATCH(LMP_BY_NODE!DA$1,DA_LMP_Basis!$C$23:$C$35,0),MATCH(LMP_BY_NODE!$A53,DA_LMP_Basis!$C$23:$AF$23,0)))</f>
        <v>68.756186368400719</v>
      </c>
      <c r="DB53" s="30">
        <f>ENERGY_PRICING!DD$19*(1+INDEX(DA_LMP_Basis!$C$23:$AF$35,MATCH(LMP_BY_NODE!DB$1,DA_LMP_Basis!$C$23:$C$35,0),MATCH(LMP_BY_NODE!$A53,DA_LMP_Basis!$C$23:$AF$23,0)))</f>
        <v>68.148065538668064</v>
      </c>
      <c r="DC53" s="30">
        <f>ENERGY_PRICING!DE$19*(1+INDEX(DA_LMP_Basis!$C$23:$AF$35,MATCH(LMP_BY_NODE!DC$1,DA_LMP_Basis!$C$23:$C$35,0),MATCH(LMP_BY_NODE!$A53,DA_LMP_Basis!$C$23:$AF$23,0)))</f>
        <v>46.599174103901717</v>
      </c>
      <c r="DD53" s="30">
        <f>ENERGY_PRICING!DF$19*(1+INDEX(DA_LMP_Basis!$C$23:$AF$35,MATCH(LMP_BY_NODE!DD$1,DA_LMP_Basis!$C$23:$C$35,0),MATCH(LMP_BY_NODE!$A53,DA_LMP_Basis!$C$23:$AF$23,0)))</f>
        <v>46.833873312395241</v>
      </c>
      <c r="DE53" s="30">
        <f>ENERGY_PRICING!DG$19*(1+INDEX(DA_LMP_Basis!$C$23:$AF$35,MATCH(LMP_BY_NODE!DE$1,DA_LMP_Basis!$C$23:$C$35,0),MATCH(LMP_BY_NODE!$A53,DA_LMP_Basis!$C$23:$AF$23,0)))</f>
        <v>79.3054695486274</v>
      </c>
      <c r="DF53" s="30">
        <f>ENERGY_PRICING!DH$19*(1+INDEX(DA_LMP_Basis!$C$23:$AF$35,MATCH(LMP_BY_NODE!DF$1,DA_LMP_Basis!$C$23:$C$35,0),MATCH(LMP_BY_NODE!$A53,DA_LMP_Basis!$C$23:$AF$23,0)))</f>
        <v>117.91994387184084</v>
      </c>
      <c r="DG53" s="30">
        <f>ENERGY_PRICING!DI$19*(1+INDEX(DA_LMP_Basis!$C$23:$AF$35,MATCH(LMP_BY_NODE!DG$1,DA_LMP_Basis!$C$23:$C$35,0),MATCH(LMP_BY_NODE!$A53,DA_LMP_Basis!$C$23:$AF$23,0)))</f>
        <v>224.64872549821465</v>
      </c>
      <c r="DH53" s="30">
        <f>ENERGY_PRICING!DJ$19*(1+INDEX(DA_LMP_Basis!$C$23:$AF$35,MATCH(LMP_BY_NODE!DH$1,DA_LMP_Basis!$C$23:$C$35,0),MATCH(LMP_BY_NODE!$A53,DA_LMP_Basis!$C$23:$AF$23,0)))</f>
        <v>198.21251709123391</v>
      </c>
      <c r="DI53" s="30">
        <f>ENERGY_PRICING!DK$19*(1+INDEX(DA_LMP_Basis!$C$23:$AF$35,MATCH(LMP_BY_NODE!DI$1,DA_LMP_Basis!$C$23:$C$35,0),MATCH(LMP_BY_NODE!$A53,DA_LMP_Basis!$C$23:$AF$23,0)))</f>
        <v>110.17563208645674</v>
      </c>
      <c r="DJ53" s="30">
        <f>ENERGY_PRICING!DL$19*(1+INDEX(DA_LMP_Basis!$C$23:$AF$35,MATCH(LMP_BY_NODE!DJ$1,DA_LMP_Basis!$C$23:$C$35,0),MATCH(LMP_BY_NODE!$A53,DA_LMP_Basis!$C$23:$AF$23,0)))</f>
        <v>72.40985226523766</v>
      </c>
      <c r="DK53" s="30">
        <f>ENERGY_PRICING!DM$19*(1+INDEX(DA_LMP_Basis!$C$23:$AF$35,MATCH(LMP_BY_NODE!DK$1,DA_LMP_Basis!$C$23:$C$35,0),MATCH(LMP_BY_NODE!$A53,DA_LMP_Basis!$C$23:$AF$23,0)))</f>
        <v>53.614208017621351</v>
      </c>
      <c r="DL53" s="30">
        <f>ENERGY_PRICING!DN$19*(1+INDEX(DA_LMP_Basis!$C$23:$AF$35,MATCH(LMP_BY_NODE!DL$1,DA_LMP_Basis!$C$23:$C$35,0),MATCH(LMP_BY_NODE!$A53,DA_LMP_Basis!$C$23:$AF$23,0)))</f>
        <v>56.177207193574176</v>
      </c>
      <c r="DM53" s="30">
        <f>ENERGY_PRICING!DO$19*(1+INDEX(DA_LMP_Basis!$C$23:$AF$35,MATCH(LMP_BY_NODE!DM$1,DA_LMP_Basis!$C$23:$C$35,0),MATCH(LMP_BY_NODE!$A53,DA_LMP_Basis!$C$23:$AF$23,0)))</f>
        <v>72.781855410196258</v>
      </c>
      <c r="DN53" s="30">
        <f>ENERGY_PRICING!DP$19*(1+INDEX(DA_LMP_Basis!$C$23:$AF$35,MATCH(LMP_BY_NODE!DN$1,DA_LMP_Basis!$C$23:$C$35,0),MATCH(LMP_BY_NODE!$A53,DA_LMP_Basis!$C$23:$AF$23,0)))</f>
        <v>72.138129156032278</v>
      </c>
      <c r="DO53" s="30">
        <f>ENERGY_PRICING!DQ$19*(1+INDEX(DA_LMP_Basis!$C$23:$AF$35,MATCH(LMP_BY_NODE!DO$1,DA_LMP_Basis!$C$23:$C$35,0),MATCH(LMP_BY_NODE!$A53,DA_LMP_Basis!$C$23:$AF$23,0)))</f>
        <v>49.3275519048196</v>
      </c>
      <c r="DP53" s="30">
        <f>ENERGY_PRICING!DR$19*(1+INDEX(DA_LMP_Basis!$C$23:$AF$35,MATCH(LMP_BY_NODE!DP$1,DA_LMP_Basis!$C$23:$C$35,0),MATCH(LMP_BY_NODE!$A53,DA_LMP_Basis!$C$23:$AF$23,0)))</f>
        <v>49.575992732615624</v>
      </c>
      <c r="DQ53" s="30">
        <f>ENERGY_PRICING!DS$19*(1+INDEX(DA_LMP_Basis!$C$23:$AF$35,MATCH(LMP_BY_NODE!DQ$1,DA_LMP_Basis!$C$23:$C$35,0),MATCH(LMP_BY_NODE!$A53,DA_LMP_Basis!$C$23:$AF$23,0)))</f>
        <v>80.813908632575107</v>
      </c>
      <c r="DR53" s="30">
        <f>ENERGY_PRICING!DT$19*(1+INDEX(DA_LMP_Basis!$C$23:$AF$35,MATCH(LMP_BY_NODE!DR$1,DA_LMP_Basis!$C$23:$C$35,0),MATCH(LMP_BY_NODE!$A53,DA_LMP_Basis!$C$23:$AF$23,0)))</f>
        <v>120.02412251564836</v>
      </c>
      <c r="DS53" s="30">
        <f>ENERGY_PRICING!DU$19*(1+INDEX(DA_LMP_Basis!$C$23:$AF$35,MATCH(LMP_BY_NODE!DS$1,DA_LMP_Basis!$C$23:$C$35,0),MATCH(LMP_BY_NODE!$A53,DA_LMP_Basis!$C$23:$AF$23,0)))</f>
        <v>227.40663366856765</v>
      </c>
      <c r="DT53" s="30">
        <f>ENERGY_PRICING!DV$19*(1+INDEX(DA_LMP_Basis!$C$23:$AF$35,MATCH(LMP_BY_NODE!DT$1,DA_LMP_Basis!$C$23:$C$35,0),MATCH(LMP_BY_NODE!$A53,DA_LMP_Basis!$C$23:$AF$23,0)))</f>
        <v>200.64588019685493</v>
      </c>
      <c r="DU53" s="30">
        <f>ENERGY_PRICING!DW$19*(1+INDEX(DA_LMP_Basis!$C$23:$AF$35,MATCH(LMP_BY_NODE!DU$1,DA_LMP_Basis!$C$23:$C$35,0),MATCH(LMP_BY_NODE!$A53,DA_LMP_Basis!$C$23:$AF$23,0)))</f>
        <v>113.12086660079081</v>
      </c>
      <c r="DV53" s="30">
        <f>ENERGY_PRICING!DX$19*(1+INDEX(DA_LMP_Basis!$C$23:$AF$35,MATCH(LMP_BY_NODE!DV$1,DA_LMP_Basis!$C$23:$C$35,0),MATCH(LMP_BY_NODE!$A53,DA_LMP_Basis!$C$23:$AF$23,0)))</f>
        <v>77.032439075149327</v>
      </c>
      <c r="DW53" s="30">
        <f>ENERGY_PRICING!DY$19*(1+INDEX(DA_LMP_Basis!$C$23:$AF$35,MATCH(LMP_BY_NODE!DW$1,DA_LMP_Basis!$C$23:$C$35,0),MATCH(LMP_BY_NODE!$A53,DA_LMP_Basis!$C$23:$AF$23,0)))</f>
        <v>57.03689599519506</v>
      </c>
      <c r="DX53" s="30">
        <f>ENERGY_PRICING!DZ$19*(1+INDEX(DA_LMP_Basis!$C$23:$AF$35,MATCH(LMP_BY_NODE!DX$1,DA_LMP_Basis!$C$23:$C$35,0),MATCH(LMP_BY_NODE!$A53,DA_LMP_Basis!$C$23:$AF$23,0)))</f>
        <v>59.763514979971362</v>
      </c>
      <c r="DY53" s="30">
        <f>ENERGY_PRICING!EA$19*(1+INDEX(DA_LMP_Basis!$C$23:$AF$35,MATCH(LMP_BY_NODE!DY$1,DA_LMP_Basis!$C$23:$C$35,0),MATCH(LMP_BY_NODE!$A53,DA_LMP_Basis!$C$23:$AF$23,0)))</f>
        <v>77.428190602093764</v>
      </c>
      <c r="DZ53" s="30">
        <f>ENERGY_PRICING!EB$19*(1+INDEX(DA_LMP_Basis!$C$23:$AF$35,MATCH(LMP_BY_NODE!DZ$1,DA_LMP_Basis!$C$23:$C$35,0),MATCH(LMP_BY_NODE!$A53,DA_LMP_Basis!$C$23:$AF$23,0)))</f>
        <v>76.743369380896951</v>
      </c>
      <c r="EA53" s="30">
        <f>ENERGY_PRICING!EC$19*(1+INDEX(DA_LMP_Basis!$C$23:$AF$35,MATCH(LMP_BY_NODE!EA$1,DA_LMP_Basis!$C$23:$C$35,0),MATCH(LMP_BY_NODE!$A53,DA_LMP_Basis!$C$23:$AF$23,0)))</f>
        <v>52.476583199141416</v>
      </c>
      <c r="EB53" s="30">
        <f>ENERGY_PRICING!ED$19*(1+INDEX(DA_LMP_Basis!$C$23:$AF$35,MATCH(LMP_BY_NODE!EB$1,DA_LMP_Basis!$C$23:$C$35,0),MATCH(LMP_BY_NODE!$A53,DA_LMP_Basis!$C$23:$AF$23,0)))</f>
        <v>52.740884289839329</v>
      </c>
      <c r="EC53" s="30">
        <f>ENERGY_PRICING!EE$19*(1+INDEX(DA_LMP_Basis!$C$23:$AF$35,MATCH(LMP_BY_NODE!EC$1,DA_LMP_Basis!$C$23:$C$35,0),MATCH(LMP_BY_NODE!$A53,DA_LMP_Basis!$C$23:$AF$23,0)))</f>
        <v>82.554914544341202</v>
      </c>
      <c r="ED53" s="30">
        <f>ENERGY_PRICING!EF$19*(1+INDEX(DA_LMP_Basis!$C$23:$AF$35,MATCH(LMP_BY_NODE!ED$1,DA_LMP_Basis!$C$23:$C$35,0),MATCH(LMP_BY_NODE!$A53,DA_LMP_Basis!$C$23:$AF$23,0)))</f>
        <v>122.45271741037455</v>
      </c>
      <c r="EE53" s="30">
        <f>ENERGY_PRICING!EG$19*(1+INDEX(DA_LMP_Basis!$C$23:$AF$35,MATCH(LMP_BY_NODE!EE$1,DA_LMP_Basis!$C$23:$C$35,0),MATCH(LMP_BY_NODE!$A53,DA_LMP_Basis!$C$23:$AF$23,0)))</f>
        <v>228.73099326039682</v>
      </c>
      <c r="EF53" s="30">
        <f>ENERGY_PRICING!EH$19*(1+INDEX(DA_LMP_Basis!$C$23:$AF$35,MATCH(LMP_BY_NODE!EF$1,DA_LMP_Basis!$C$23:$C$35,0),MATCH(LMP_BY_NODE!$A53,DA_LMP_Basis!$C$23:$AF$23,0)))</f>
        <v>201.81439182605828</v>
      </c>
      <c r="EG53" s="30">
        <f>ENERGY_PRICING!EI$19*(1+INDEX(DA_LMP_Basis!$C$23:$AF$35,MATCH(LMP_BY_NODE!EG$1,DA_LMP_Basis!$C$23:$C$35,0),MATCH(LMP_BY_NODE!$A53,DA_LMP_Basis!$C$23:$AF$23,0)))</f>
        <v>114.53518112408598</v>
      </c>
      <c r="EH53" s="30">
        <f>ENERGY_PRICING!EJ$19*(1+INDEX(DA_LMP_Basis!$C$23:$AF$35,MATCH(LMP_BY_NODE!EH$1,DA_LMP_Basis!$C$23:$C$35,0),MATCH(LMP_BY_NODE!$A53,DA_LMP_Basis!$C$23:$AF$23,0)))</f>
        <v>79.252225522928725</v>
      </c>
      <c r="EI53" s="30">
        <f>ENERGY_PRICING!EK$19*(1+INDEX(DA_LMP_Basis!$C$23:$AF$35,MATCH(LMP_BY_NODE!EI$1,DA_LMP_Basis!$C$23:$C$35,0),MATCH(LMP_BY_NODE!$A53,DA_LMP_Basis!$C$23:$AF$23,0)))</f>
        <v>58.68048576430548</v>
      </c>
      <c r="EJ53" s="30">
        <f>ENERGY_PRICING!EL$19*(1+INDEX(DA_LMP_Basis!$C$23:$AF$35,MATCH(LMP_BY_NODE!EJ$1,DA_LMP_Basis!$C$23:$C$35,0),MATCH(LMP_BY_NODE!$A53,DA_LMP_Basis!$C$23:$AF$23,0)))</f>
        <v>61.485675698454934</v>
      </c>
      <c r="EK53" s="30">
        <f>ENERGY_PRICING!EM$19*(1+INDEX(DA_LMP_Basis!$C$23:$AF$35,MATCH(LMP_BY_NODE!EK$1,DA_LMP_Basis!$C$23:$C$35,0),MATCH(LMP_BY_NODE!$A53,DA_LMP_Basis!$C$23:$AF$23,0)))</f>
        <v>79.659381126996337</v>
      </c>
      <c r="EL53" s="30">
        <f>ENERGY_PRICING!EN$19*(1+INDEX(DA_LMP_Basis!$C$23:$AF$35,MATCH(LMP_BY_NODE!EL$1,DA_LMP_Basis!$C$23:$C$35,0),MATCH(LMP_BY_NODE!$A53,DA_LMP_Basis!$C$23:$AF$23,0)))</f>
        <v>78.95482592250346</v>
      </c>
      <c r="EM53" s="30">
        <f>ENERGY_PRICING!EO$19*(1+INDEX(DA_LMP_Basis!$C$23:$AF$35,MATCH(LMP_BY_NODE!EM$1,DA_LMP_Basis!$C$23:$C$35,0),MATCH(LMP_BY_NODE!$A53,DA_LMP_Basis!$C$23:$AF$23,0)))</f>
        <v>53.988761829466014</v>
      </c>
      <c r="EN53" s="30">
        <f>ENERGY_PRICING!EP$19*(1+INDEX(DA_LMP_Basis!$C$23:$AF$35,MATCH(LMP_BY_NODE!EN$1,DA_LMP_Basis!$C$23:$C$35,0),MATCH(LMP_BY_NODE!$A53,DA_LMP_Basis!$C$23:$AF$23,0)))</f>
        <v>54.260679087927898</v>
      </c>
      <c r="EO53" s="30">
        <f>ENERGY_PRICING!EQ$19*(1+INDEX(DA_LMP_Basis!$C$23:$AF$35,MATCH(LMP_BY_NODE!EO$1,DA_LMP_Basis!$C$23:$C$35,0),MATCH(LMP_BY_NODE!$A53,DA_LMP_Basis!$C$23:$AF$23,0)))</f>
        <v>83.390953214324767</v>
      </c>
      <c r="EP53" s="30">
        <f>ENERGY_PRICING!ER$19*(1+INDEX(DA_LMP_Basis!$C$23:$AF$35,MATCH(LMP_BY_NODE!EP$1,DA_LMP_Basis!$C$23:$C$35,0),MATCH(LMP_BY_NODE!$A53,DA_LMP_Basis!$C$23:$AF$23,0)))</f>
        <v>123.61893932380626</v>
      </c>
      <c r="EQ53" s="30">
        <f>ENERGY_PRICING!ES$19*(1+INDEX(DA_LMP_Basis!$C$23:$AF$35,MATCH(LMP_BY_NODE!EQ$1,DA_LMP_Basis!$C$23:$C$35,0),MATCH(LMP_BY_NODE!$A53,DA_LMP_Basis!$C$23:$AF$23,0)))</f>
        <v>230.81553437444057</v>
      </c>
      <c r="ER53" s="30">
        <f>ENERGY_PRICING!ET$19*(1+INDEX(DA_LMP_Basis!$C$23:$AF$35,MATCH(LMP_BY_NODE!ER$1,DA_LMP_Basis!$C$23:$C$35,0),MATCH(LMP_BY_NODE!$A53,DA_LMP_Basis!$C$23:$AF$23,0)))</f>
        <v>203.65362835089701</v>
      </c>
      <c r="ES53" s="30">
        <f>ENERGY_PRICING!EU$19*(1+INDEX(DA_LMP_Basis!$C$23:$AF$35,MATCH(LMP_BY_NODE!ES$1,DA_LMP_Basis!$C$23:$C$35,0),MATCH(LMP_BY_NODE!$A53,DA_LMP_Basis!$C$23:$AF$23,0)))</f>
        <v>116.7613112402473</v>
      </c>
      <c r="ET53" s="30">
        <f>ENERGY_PRICING!EV$19*(1+INDEX(DA_LMP_Basis!$C$23:$AF$35,MATCH(LMP_BY_NODE!ET$1,DA_LMP_Basis!$C$23:$C$35,0),MATCH(LMP_BY_NODE!$A53,DA_LMP_Basis!$C$23:$AF$23,0)))</f>
        <v>82.746167910888659</v>
      </c>
      <c r="EU53" s="30">
        <f>ENERGY_PRICING!EW$19*(1+INDEX(DA_LMP_Basis!$C$23:$AF$35,MATCH(LMP_BY_NODE!EU$1,DA_LMP_Basis!$C$23:$C$35,0),MATCH(LMP_BY_NODE!$A53,DA_LMP_Basis!$C$23:$AF$23,0)))</f>
        <v>61.267494964427812</v>
      </c>
      <c r="EV53" s="30">
        <f>ENERGY_PRICING!EX$19*(1+INDEX(DA_LMP_Basis!$C$23:$AF$35,MATCH(LMP_BY_NODE!EV$1,DA_LMP_Basis!$C$23:$C$35,0),MATCH(LMP_BY_NODE!$A53,DA_LMP_Basis!$C$23:$AF$23,0)))</f>
        <v>64.196355520475038</v>
      </c>
      <c r="EW53" s="30">
        <f>ENERGY_PRICING!EY$19*(1+INDEX(DA_LMP_Basis!$C$23:$AF$35,MATCH(LMP_BY_NODE!EW$1,DA_LMP_Basis!$C$23:$C$35,0),MATCH(LMP_BY_NODE!$A53,DA_LMP_Basis!$C$23:$AF$23,0)))</f>
        <v>83.171273524740357</v>
      </c>
      <c r="EX53" s="30">
        <f>ENERGY_PRICING!EZ$19*(1+INDEX(DA_LMP_Basis!$C$23:$AF$35,MATCH(LMP_BY_NODE!EX$1,DA_LMP_Basis!$C$23:$C$35,0),MATCH(LMP_BY_NODE!$A53,DA_LMP_Basis!$C$23:$AF$23,0)))</f>
        <v>82.435657043704225</v>
      </c>
      <c r="EY53" s="30">
        <f>ENERGY_PRICING!FA$19*(1+INDEX(DA_LMP_Basis!$C$23:$AF$35,MATCH(LMP_BY_NODE!EY$1,DA_LMP_Basis!$C$23:$C$35,0),MATCH(LMP_BY_NODE!$A53,DA_LMP_Basis!$C$23:$AF$23,0)))</f>
        <v>56.368929984805327</v>
      </c>
      <c r="EZ53" s="30">
        <f>ENERGY_PRICING!FB$19*(1+INDEX(DA_LMP_Basis!$C$23:$AF$35,MATCH(LMP_BY_NODE!EZ$1,DA_LMP_Basis!$C$23:$C$35,0),MATCH(LMP_BY_NODE!$A53,DA_LMP_Basis!$C$23:$AF$23,0)))</f>
        <v>56.652835086246881</v>
      </c>
      <c r="FA53" s="30">
        <f>ENERGY_PRICING!FC$19*(1+INDEX(DA_LMP_Basis!$C$23:$AF$35,MATCH(LMP_BY_NODE!FA$1,DA_LMP_Basis!$C$23:$C$35,0),MATCH(LMP_BY_NODE!$A53,DA_LMP_Basis!$C$23:$AF$23,0)))</f>
        <v>84.706877523148009</v>
      </c>
      <c r="FB53" s="30">
        <f>ENERGY_PRICING!FD$19*(1+INDEX(DA_LMP_Basis!$C$23:$AF$35,MATCH(LMP_BY_NODE!FB$1,DA_LMP_Basis!$C$23:$C$35,0),MATCH(LMP_BY_NODE!$A53,DA_LMP_Basis!$C$23:$AF$23,0)))</f>
        <v>125.45457183754786</v>
      </c>
      <c r="FC53" s="30">
        <f>ENERGY_PRICING!FE$19*(1+INDEX(DA_LMP_Basis!$C$23:$AF$35,MATCH(LMP_BY_NODE!FC$1,DA_LMP_Basis!$C$23:$C$35,0),MATCH(LMP_BY_NODE!$A53,DA_LMP_Basis!$C$23:$AF$23,0)))</f>
        <v>232.32972399482176</v>
      </c>
      <c r="FD53" s="30">
        <f>ENERGY_PRICING!FF$19*(1+INDEX(DA_LMP_Basis!$C$23:$AF$35,MATCH(LMP_BY_NODE!FD$1,DA_LMP_Basis!$C$23:$C$35,0),MATCH(LMP_BY_NODE!$A53,DA_LMP_Basis!$C$23:$AF$23,0)))</f>
        <v>204.98963119419628</v>
      </c>
      <c r="FE53" s="30">
        <f>ENERGY_PRICING!FG$19*(1+INDEX(DA_LMP_Basis!$C$23:$AF$35,MATCH(LMP_BY_NODE!FE$1,DA_LMP_Basis!$C$23:$C$35,0),MATCH(LMP_BY_NODE!$A53,DA_LMP_Basis!$C$23:$AF$23,0)))</f>
        <v>118.37834968232937</v>
      </c>
      <c r="FF53" s="30">
        <f>ENERGY_PRICING!FH$19*(1+INDEX(DA_LMP_Basis!$C$23:$AF$35,MATCH(LMP_BY_NODE!FF$1,DA_LMP_Basis!$C$23:$C$35,0),MATCH(LMP_BY_NODE!$A53,DA_LMP_Basis!$C$23:$AF$23,0)))</f>
        <v>85.284132387778129</v>
      </c>
      <c r="FG53" s="30">
        <f>ENERGY_PRICING!FI$19*(1+INDEX(DA_LMP_Basis!$C$23:$AF$35,MATCH(LMP_BY_NODE!FG$1,DA_LMP_Basis!$C$23:$C$35,0),MATCH(LMP_BY_NODE!$A53,DA_LMP_Basis!$C$23:$AF$23,0)))</f>
        <v>63.146672329779385</v>
      </c>
      <c r="FH53" s="30">
        <f>ENERGY_PRICING!FJ$19*(1+INDEX(DA_LMP_Basis!$C$23:$AF$35,MATCH(LMP_BY_NODE!FH$1,DA_LMP_Basis!$C$23:$C$35,0),MATCH(LMP_BY_NODE!$A53,DA_LMP_Basis!$C$23:$AF$23,0)))</f>
        <v>66.165365977034114</v>
      </c>
      <c r="FI53" s="30">
        <f>ENERGY_PRICING!FK$19*(1+INDEX(DA_LMP_Basis!$C$23:$AF$35,MATCH(LMP_BY_NODE!FI$1,DA_LMP_Basis!$C$23:$C$35,0),MATCH(LMP_BY_NODE!$A53,DA_LMP_Basis!$C$23:$AF$23,0)))</f>
        <v>85.722276707519427</v>
      </c>
      <c r="FJ53" s="30">
        <f>ENERGY_PRICING!FL$19*(1+INDEX(DA_LMP_Basis!$C$23:$AF$35,MATCH(LMP_BY_NODE!FJ$1,DA_LMP_Basis!$C$23:$C$35,0),MATCH(LMP_BY_NODE!$A53,DA_LMP_Basis!$C$23:$AF$23,0)))</f>
        <v>84.964097628786988</v>
      </c>
      <c r="FK53" s="30">
        <f>ENERGY_PRICING!FM$19*(1+INDEX(DA_LMP_Basis!$C$23:$AF$35,MATCH(LMP_BY_NODE!FK$1,DA_LMP_Basis!$C$23:$C$35,0),MATCH(LMP_BY_NODE!$A53,DA_LMP_Basis!$C$23:$AF$23,0)))</f>
        <v>58.097860103427536</v>
      </c>
      <c r="FL53" s="30">
        <f>ENERGY_PRICING!FN$19*(1+INDEX(DA_LMP_Basis!$C$23:$AF$35,MATCH(LMP_BY_NODE!FL$1,DA_LMP_Basis!$C$23:$C$35,0),MATCH(LMP_BY_NODE!$A53,DA_LMP_Basis!$C$23:$AF$23,0)))</f>
        <v>58.390473052984085</v>
      </c>
      <c r="FM53" s="30">
        <f>ENERGY_PRICING!FO$19*(1+INDEX(DA_LMP_Basis!$C$23:$AF$35,MATCH(LMP_BY_NODE!FM$1,DA_LMP_Basis!$C$23:$C$35,0),MATCH(LMP_BY_NODE!$A53,DA_LMP_Basis!$C$23:$AF$23,0)))</f>
        <v>85.662751655926357</v>
      </c>
      <c r="FN53" s="30">
        <f>ENERGY_PRICING!FP$19*(1+INDEX(DA_LMP_Basis!$C$23:$AF$35,MATCH(LMP_BY_NODE!FN$1,DA_LMP_Basis!$C$23:$C$35,0),MATCH(LMP_BY_NODE!$A53,DA_LMP_Basis!$C$23:$AF$23,0)))</f>
        <v>126.78795676357115</v>
      </c>
      <c r="FO53" s="30">
        <f>ENERGY_PRICING!FQ$19*(1+INDEX(DA_LMP_Basis!$C$23:$AF$35,MATCH(LMP_BY_NODE!FO$1,DA_LMP_Basis!$C$23:$C$35,0),MATCH(LMP_BY_NODE!$A53,DA_LMP_Basis!$C$23:$AF$23,0)))</f>
        <v>232.62981424823045</v>
      </c>
      <c r="FP53" s="30">
        <f>ENERGY_PRICING!FR$19*(1+INDEX(DA_LMP_Basis!$C$23:$AF$35,MATCH(LMP_BY_NODE!FP$1,DA_LMP_Basis!$C$23:$C$35,0),MATCH(LMP_BY_NODE!$A53,DA_LMP_Basis!$C$23:$AF$23,0)))</f>
        <v>205.25440743252469</v>
      </c>
      <c r="FQ53" s="30">
        <f>ENERGY_PRICING!FS$19*(1+INDEX(DA_LMP_Basis!$C$23:$AF$35,MATCH(LMP_BY_NODE!FQ$1,DA_LMP_Basis!$C$23:$C$35,0),MATCH(LMP_BY_NODE!$A53,DA_LMP_Basis!$C$23:$AF$23,0)))</f>
        <v>118.6988230690997</v>
      </c>
      <c r="FR53" s="30">
        <f>ENERGY_PRICING!FT$19*(1+INDEX(DA_LMP_Basis!$C$23:$AF$35,MATCH(LMP_BY_NODE!FR$1,DA_LMP_Basis!$C$23:$C$35,0),MATCH(LMP_BY_NODE!$A53,DA_LMP_Basis!$C$23:$AF$23,0)))</f>
        <v>85.787119855635964</v>
      </c>
      <c r="FS53" s="30">
        <f>ENERGY_PRICING!FU$19*(1+INDEX(DA_LMP_Basis!$C$23:$AF$35,MATCH(LMP_BY_NODE!FS$1,DA_LMP_Basis!$C$23:$C$35,0),MATCH(LMP_BY_NODE!$A53,DA_LMP_Basis!$C$23:$AF$23,0)))</f>
        <v>63.519097820073227</v>
      </c>
      <c r="FT53" s="30">
        <f>ENERGY_PRICING!FV$19*(1+INDEX(DA_LMP_Basis!$C$23:$AF$35,MATCH(LMP_BY_NODE!FT$1,DA_LMP_Basis!$C$23:$C$35,0),MATCH(LMP_BY_NODE!$A53,DA_LMP_Basis!$C$23:$AF$23,0)))</f>
        <v>66.555595073126142</v>
      </c>
      <c r="FU53" s="30">
        <f>ENERGY_PRICING!FW$19*(1+INDEX(DA_LMP_Basis!$C$23:$AF$35,MATCH(LMP_BY_NODE!FU$1,DA_LMP_Basis!$C$23:$C$35,0),MATCH(LMP_BY_NODE!$A53,DA_LMP_Basis!$C$23:$AF$23,0)))</f>
        <v>86.227848256328443</v>
      </c>
      <c r="FV53" s="30">
        <f>ENERGY_PRICING!FX$19*(1+INDEX(DA_LMP_Basis!$C$23:$AF$35,MATCH(LMP_BY_NODE!FV$1,DA_LMP_Basis!$C$23:$C$35,0),MATCH(LMP_BY_NODE!$A53,DA_LMP_Basis!$C$23:$AF$23,0)))</f>
        <v>85.465197600477069</v>
      </c>
      <c r="FW53" s="30">
        <f>ENERGY_PRICING!FY$19*(1+INDEX(DA_LMP_Basis!$C$23:$AF$35,MATCH(LMP_BY_NODE!FW$1,DA_LMP_Basis!$C$23:$C$35,0),MATCH(LMP_BY_NODE!$A53,DA_LMP_Basis!$C$23:$AF$23,0)))</f>
        <v>58.440508785230492</v>
      </c>
      <c r="FX53" s="30">
        <f>ENERGY_PRICING!FZ$19*(1+INDEX(DA_LMP_Basis!$C$23:$AF$35,MATCH(LMP_BY_NODE!FX$1,DA_LMP_Basis!$C$23:$C$35,0),MATCH(LMP_BY_NODE!$A53,DA_LMP_Basis!$C$23:$AF$23,0)))</f>
        <v>58.734847503021285</v>
      </c>
      <c r="FY53" s="30">
        <f>ENERGY_PRICING!GA$19*(1+INDEX(DA_LMP_Basis!$C$23:$AF$35,MATCH(LMP_BY_NODE!FY$1,DA_LMP_Basis!$C$23:$C$35,0),MATCH(LMP_BY_NODE!$A53,DA_LMP_Basis!$C$23:$AF$23,0)))</f>
        <v>85.852191939277446</v>
      </c>
      <c r="FZ53" s="30">
        <f>ENERGY_PRICING!GB$19*(1+INDEX(DA_LMP_Basis!$C$23:$AF$35,MATCH(LMP_BY_NODE!FZ$1,DA_LMP_Basis!$C$23:$C$35,0),MATCH(LMP_BY_NODE!$A53,DA_LMP_Basis!$C$23:$AF$23,0)))</f>
        <v>127.05221416895539</v>
      </c>
      <c r="GA53" s="30">
        <f>ENERGY_PRICING!GC$19*(1+INDEX(DA_LMP_Basis!$C$23:$AF$35,MATCH(LMP_BY_NODE!GA$1,DA_LMP_Basis!$C$23:$C$35,0),MATCH(LMP_BY_NODE!$A53,DA_LMP_Basis!$C$23:$AF$23,0)))</f>
        <v>233.5606539490019</v>
      </c>
      <c r="GB53" s="30">
        <f>ENERGY_PRICING!GD$19*(1+INDEX(DA_LMP_Basis!$C$23:$AF$35,MATCH(LMP_BY_NODE!GB$1,DA_LMP_Basis!$C$23:$C$35,0),MATCH(LMP_BY_NODE!$A53,DA_LMP_Basis!$C$23:$AF$23,0)))</f>
        <v>206.07570779685651</v>
      </c>
      <c r="GC53" s="30">
        <f>ENERGY_PRICING!GE$19*(1+INDEX(DA_LMP_Basis!$C$23:$AF$35,MATCH(LMP_BY_NODE!GC$1,DA_LMP_Basis!$C$23:$C$35,0),MATCH(LMP_BY_NODE!$A53,DA_LMP_Basis!$C$23:$AF$23,0)))</f>
        <v>119.6928885146049</v>
      </c>
      <c r="GD53" s="30">
        <f>ENERGY_PRICING!GF$19*(1+INDEX(DA_LMP_Basis!$C$23:$AF$35,MATCH(LMP_BY_NODE!GD$1,DA_LMP_Basis!$C$23:$C$35,0),MATCH(LMP_BY_NODE!$A53,DA_LMP_Basis!$C$23:$AF$23,0)))</f>
        <v>87.347319491426333</v>
      </c>
      <c r="GE53" s="30">
        <f>ENERGY_PRICING!GG$19*(1+INDEX(DA_LMP_Basis!$C$23:$AF$35,MATCH(LMP_BY_NODE!GE$1,DA_LMP_Basis!$C$23:$C$35,0),MATCH(LMP_BY_NODE!$A53,DA_LMP_Basis!$C$23:$AF$23,0)))</f>
        <v>64.674311719914868</v>
      </c>
      <c r="GF53" s="30">
        <f>ENERGY_PRICING!GH$19*(1+INDEX(DA_LMP_Basis!$C$23:$AF$35,MATCH(LMP_BY_NODE!GF$1,DA_LMP_Basis!$C$23:$C$35,0),MATCH(LMP_BY_NODE!$A53,DA_LMP_Basis!$C$23:$AF$23,0)))</f>
        <v>67.766033369313803</v>
      </c>
      <c r="GG53" s="30">
        <f>ENERGY_PRICING!GI$19*(1+INDEX(DA_LMP_Basis!$C$23:$AF$35,MATCH(LMP_BY_NODE!GG$1,DA_LMP_Basis!$C$23:$C$35,0),MATCH(LMP_BY_NODE!$A53,DA_LMP_Basis!$C$23:$AF$23,0)))</f>
        <v>87.796063364504434</v>
      </c>
      <c r="GH53" s="30">
        <f>ENERGY_PRICING!GJ$19*(1+INDEX(DA_LMP_Basis!$C$23:$AF$35,MATCH(LMP_BY_NODE!GH$1,DA_LMP_Basis!$C$23:$C$35,0),MATCH(LMP_BY_NODE!$A53,DA_LMP_Basis!$C$23:$AF$23,0)))</f>
        <v>87.019542476414259</v>
      </c>
      <c r="GI53" s="30">
        <f>ENERGY_PRICING!GK$19*(1+INDEX(DA_LMP_Basis!$C$23:$AF$35,MATCH(LMP_BY_NODE!GI$1,DA_LMP_Basis!$C$23:$C$35,0),MATCH(LMP_BY_NODE!$A53,DA_LMP_Basis!$C$23:$AF$23,0)))</f>
        <v>59.503359020505421</v>
      </c>
      <c r="GJ53" s="30">
        <f>ENERGY_PRICING!GL$19*(1+INDEX(DA_LMP_Basis!$C$23:$AF$35,MATCH(LMP_BY_NODE!GJ$1,DA_LMP_Basis!$C$23:$C$35,0),MATCH(LMP_BY_NODE!$A53,DA_LMP_Basis!$C$23:$AF$23,0)))</f>
        <v>59.803050839799909</v>
      </c>
      <c r="GK53" s="30">
        <f>ENERGY_PRICING!GM$19*(1+INDEX(DA_LMP_Basis!$C$23:$AF$35,MATCH(LMP_BY_NODE!GK$1,DA_LMP_Basis!$C$23:$C$35,0),MATCH(LMP_BY_NODE!$A53,DA_LMP_Basis!$C$23:$AF$23,0)))</f>
        <v>86.439810279645243</v>
      </c>
      <c r="GL53" s="30">
        <f>ENERGY_PRICING!GN$19*(1+INDEX(DA_LMP_Basis!$C$23:$AF$35,MATCH(LMP_BY_NODE!GL$1,DA_LMP_Basis!$C$23:$C$35,0),MATCH(LMP_BY_NODE!$A53,DA_LMP_Basis!$C$23:$AF$23,0)))</f>
        <v>127.87190518310999</v>
      </c>
      <c r="GM53" s="30">
        <f>ENERGY_PRICING!GO$19*(1+INDEX(DA_LMP_Basis!$C$23:$AF$35,MATCH(LMP_BY_NODE!GM$1,DA_LMP_Basis!$C$23:$C$35,0),MATCH(LMP_BY_NODE!$A53,DA_LMP_Basis!$C$23:$AF$23,0)))</f>
        <v>234.87022603671619</v>
      </c>
      <c r="GN53" s="30">
        <f>ENERGY_PRICING!GP$19*(1+INDEX(DA_LMP_Basis!$C$23:$AF$35,MATCH(LMP_BY_NODE!GN$1,DA_LMP_Basis!$C$23:$C$35,0),MATCH(LMP_BY_NODE!$A53,DA_LMP_Basis!$C$23:$AF$23,0)))</f>
        <v>207.23117208557034</v>
      </c>
      <c r="GO53" s="30">
        <f>ENERGY_PRICING!GQ$19*(1+INDEX(DA_LMP_Basis!$C$23:$AF$35,MATCH(LMP_BY_NODE!GO$1,DA_LMP_Basis!$C$23:$C$35,0),MATCH(LMP_BY_NODE!$A53,DA_LMP_Basis!$C$23:$AF$23,0)))</f>
        <v>121.09141111706379</v>
      </c>
      <c r="GP53" s="30">
        <f>ENERGY_PRICING!GR$19*(1+INDEX(DA_LMP_Basis!$C$23:$AF$35,MATCH(LMP_BY_NODE!GP$1,DA_LMP_Basis!$C$23:$C$35,0),MATCH(LMP_BY_NODE!$A53,DA_LMP_Basis!$C$23:$AF$23,0)))</f>
        <v>89.542320298332015</v>
      </c>
      <c r="GQ53" s="30">
        <f>ENERGY_PRICING!GS$19*(1+INDEX(DA_LMP_Basis!$C$23:$AF$35,MATCH(LMP_BY_NODE!GQ$1,DA_LMP_Basis!$C$23:$C$35,0),MATCH(LMP_BY_NODE!$A53,DA_LMP_Basis!$C$23:$AF$23,0)))</f>
        <v>66.299549531880203</v>
      </c>
      <c r="GR53" s="30">
        <f>ENERGY_PRICING!GT$19*(1+INDEX(DA_LMP_Basis!$C$23:$AF$35,MATCH(LMP_BY_NODE!GR$1,DA_LMP_Basis!$C$23:$C$35,0),MATCH(LMP_BY_NODE!$A53,DA_LMP_Basis!$C$23:$AF$23,0)))</f>
        <v>69.468964824938396</v>
      </c>
      <c r="GS53" s="30">
        <f>ENERGY_PRICING!GU$19*(1+INDEX(DA_LMP_Basis!$C$23:$AF$35,MATCH(LMP_BY_NODE!GS$1,DA_LMP_Basis!$C$23:$C$35,0),MATCH(LMP_BY_NODE!$A53,DA_LMP_Basis!$C$23:$AF$23,0)))</f>
        <v>90.002340913149141</v>
      </c>
      <c r="GT53" s="30">
        <f>ENERGY_PRICING!GV$19*(1+INDEX(DA_LMP_Basis!$C$23:$AF$35,MATCH(LMP_BY_NODE!GT$1,DA_LMP_Basis!$C$23:$C$35,0),MATCH(LMP_BY_NODE!$A53,DA_LMP_Basis!$C$23:$AF$23,0)))</f>
        <v>89.206306387023346</v>
      </c>
      <c r="GU53" s="30">
        <f>ENERGY_PRICING!GW$19*(1+INDEX(DA_LMP_Basis!$C$23:$AF$35,MATCH(LMP_BY_NODE!GU$1,DA_LMP_Basis!$C$23:$C$35,0),MATCH(LMP_BY_NODE!$A53,DA_LMP_Basis!$C$23:$AF$23,0)))</f>
        <v>60.998653001180209</v>
      </c>
      <c r="GV53" s="30">
        <f>ENERGY_PRICING!GX$19*(1+INDEX(DA_LMP_Basis!$C$23:$AF$35,MATCH(LMP_BY_NODE!GV$1,DA_LMP_Basis!$C$23:$C$35,0),MATCH(LMP_BY_NODE!$A53,DA_LMP_Basis!$C$23:$AF$23,0)))</f>
        <v>61.305875947806413</v>
      </c>
      <c r="GW53" s="30">
        <f>ENERGY_PRICING!GY$19*(1+INDEX(DA_LMP_Basis!$C$23:$AF$35,MATCH(LMP_BY_NODE!GW$1,DA_LMP_Basis!$C$23:$C$35,0),MATCH(LMP_BY_NODE!$A53,DA_LMP_Basis!$C$23:$AF$23,0)))</f>
        <v>87.266513928121924</v>
      </c>
      <c r="GX53" s="30">
        <f>ENERGY_PRICING!GZ$19*(1+INDEX(DA_LMP_Basis!$C$23:$AF$35,MATCH(LMP_BY_NODE!GX$1,DA_LMP_Basis!$C$23:$C$35,0),MATCH(LMP_BY_NODE!$A53,DA_LMP_Basis!$C$23:$AF$23,0)))</f>
        <v>129.02510532250835</v>
      </c>
      <c r="GY53" s="30">
        <f>ENERGY_PRICING!HA$19*(1+INDEX(DA_LMP_Basis!$C$23:$AF$35,MATCH(LMP_BY_NODE!GY$1,DA_LMP_Basis!$C$23:$C$35,0),MATCH(LMP_BY_NODE!$A53,DA_LMP_Basis!$C$23:$AF$23,0)))</f>
        <v>236.68683612960112</v>
      </c>
      <c r="GZ53" s="30">
        <f>ENERGY_PRICING!HB$19*(1+INDEX(DA_LMP_Basis!$C$23:$AF$35,MATCH(LMP_BY_NODE!GZ$1,DA_LMP_Basis!$C$23:$C$35,0),MATCH(LMP_BY_NODE!$A53,DA_LMP_Basis!$C$23:$AF$23,0)))</f>
        <v>208.83400717081511</v>
      </c>
      <c r="HA53" s="30">
        <f>ENERGY_PRICING!HC$19*(1+INDEX(DA_LMP_Basis!$C$23:$AF$35,MATCH(LMP_BY_NODE!HA$1,DA_LMP_Basis!$C$23:$C$35,0),MATCH(LMP_BY_NODE!$A53,DA_LMP_Basis!$C$23:$AF$23,0)))</f>
        <v>123.03141144128324</v>
      </c>
      <c r="HB53" s="30">
        <f>ENERGY_PRICING!HD$19*(1+INDEX(DA_LMP_Basis!$C$23:$AF$35,MATCH(LMP_BY_NODE!HB$1,DA_LMP_Basis!$C$23:$C$35,0),MATCH(LMP_BY_NODE!$A53,DA_LMP_Basis!$C$23:$AF$23,0)))</f>
        <v>92.587177971402227</v>
      </c>
      <c r="HC53" s="30">
        <f>ENERGY_PRICING!HE$19*(1+INDEX(DA_LMP_Basis!$C$23:$AF$35,MATCH(LMP_BY_NODE!HC$1,DA_LMP_Basis!$C$23:$C$35,0),MATCH(LMP_BY_NODE!$A53,DA_LMP_Basis!$C$23:$AF$23,0)))</f>
        <v>68.554044294140724</v>
      </c>
      <c r="HD53" s="30">
        <f>ENERGY_PRICING!HF$19*(1+INDEX(DA_LMP_Basis!$C$23:$AF$35,MATCH(LMP_BY_NODE!HD$1,DA_LMP_Basis!$C$23:$C$35,0),MATCH(LMP_BY_NODE!$A53,DA_LMP_Basis!$C$23:$AF$23,0)))</f>
        <v>71.831234530287972</v>
      </c>
      <c r="HE53" s="30">
        <f>ENERGY_PRICING!HG$19*(1+INDEX(DA_LMP_Basis!$C$23:$AF$35,MATCH(LMP_BY_NODE!HE$1,DA_LMP_Basis!$C$23:$C$35,0),MATCH(LMP_BY_NODE!$A53,DA_LMP_Basis!$C$23:$AF$23,0)))</f>
        <v>93.062841438606114</v>
      </c>
      <c r="HF53" s="30">
        <f>ENERGY_PRICING!HH$19*(1+INDEX(DA_LMP_Basis!$C$23:$AF$35,MATCH(LMP_BY_NODE!HF$1,DA_LMP_Basis!$C$23:$C$35,0),MATCH(LMP_BY_NODE!$A53,DA_LMP_Basis!$C$23:$AF$23,0)))</f>
        <v>92.239738015596402</v>
      </c>
      <c r="HG53" s="30">
        <f>ENERGY_PRICING!HI$19*(1+INDEX(DA_LMP_Basis!$C$23:$AF$35,MATCH(LMP_BY_NODE!HG$1,DA_LMP_Basis!$C$23:$C$35,0),MATCH(LMP_BY_NODE!$A53,DA_LMP_Basis!$C$23:$AF$23,0)))</f>
        <v>63.072892489488957</v>
      </c>
      <c r="HH53" s="30">
        <f>ENERGY_PRICING!HJ$19*(1+INDEX(DA_LMP_Basis!$C$23:$AF$35,MATCH(LMP_BY_NODE!HH$1,DA_LMP_Basis!$C$23:$C$35,0),MATCH(LMP_BY_NODE!$A53,DA_LMP_Basis!$C$23:$AF$23,0)))</f>
        <v>63.390562453159852</v>
      </c>
      <c r="HI53" s="30">
        <f>ENERGY_PRICING!HK$19*(1+INDEX(DA_LMP_Basis!$C$23:$AF$35,MATCH(LMP_BY_NODE!HI$1,DA_LMP_Basis!$C$23:$C$35,0),MATCH(LMP_BY_NODE!$A53,DA_LMP_Basis!$C$23:$AF$23,0)))</f>
        <v>88.413299359589658</v>
      </c>
      <c r="HJ53" s="30">
        <f>ENERGY_PRICING!HL$19*(1+INDEX(DA_LMP_Basis!$C$23:$AF$35,MATCH(LMP_BY_NODE!HJ$1,DA_LMP_Basis!$C$23:$C$35,0),MATCH(LMP_BY_NODE!$A53,DA_LMP_Basis!$C$23:$AF$23,0)))</f>
        <v>130.62479962876353</v>
      </c>
      <c r="HK53" s="30">
        <f>ENERGY_PRICING!HM$19*(1+INDEX(DA_LMP_Basis!$C$23:$AF$35,MATCH(LMP_BY_NODE!HK$1,DA_LMP_Basis!$C$23:$C$35,0),MATCH(LMP_BY_NODE!$A53,DA_LMP_Basis!$C$23:$AF$23,0)))</f>
        <v>238.40007726168281</v>
      </c>
      <c r="HL53" s="30">
        <f>ENERGY_PRICING!HN$19*(1+INDEX(DA_LMP_Basis!$C$23:$AF$35,MATCH(LMP_BY_NODE!HL$1,DA_LMP_Basis!$C$23:$C$35,0),MATCH(LMP_BY_NODE!$A53,DA_LMP_Basis!$C$23:$AF$23,0)))</f>
        <v>210.34563754584187</v>
      </c>
      <c r="HM53" s="30">
        <f>ENERGY_PRICING!HO$19*(1+INDEX(DA_LMP_Basis!$C$23:$AF$35,MATCH(LMP_BY_NODE!HM$1,DA_LMP_Basis!$C$23:$C$35,0),MATCH(LMP_BY_NODE!$A53,DA_LMP_Basis!$C$23:$AF$23,0)))</f>
        <v>124.86102163926817</v>
      </c>
      <c r="HN53" s="30">
        <f>ENERGY_PRICING!HP$19*(1+INDEX(DA_LMP_Basis!$C$23:$AF$35,MATCH(LMP_BY_NODE!HN$1,DA_LMP_Basis!$C$23:$C$35,0),MATCH(LMP_BY_NODE!$A53,DA_LMP_Basis!$C$23:$AF$23,0)))</f>
        <v>95.458776795646401</v>
      </c>
      <c r="HO53" s="30">
        <f>ENERGY_PRICING!HQ$19*(1+INDEX(DA_LMP_Basis!$C$23:$AF$35,MATCH(LMP_BY_NODE!HO$1,DA_LMP_Basis!$C$23:$C$35,0),MATCH(LMP_BY_NODE!$A53,DA_LMP_Basis!$C$23:$AF$23,0)))</f>
        <v>70.680253530726844</v>
      </c>
      <c r="HP53" s="30">
        <f>ENERGY_PRICING!HR$19*(1+INDEX(DA_LMP_Basis!$C$23:$AF$35,MATCH(LMP_BY_NODE!HP$1,DA_LMP_Basis!$C$23:$C$35,0),MATCH(LMP_BY_NODE!$A53,DA_LMP_Basis!$C$23:$AF$23,0)))</f>
        <v>74.05908608749705</v>
      </c>
      <c r="HQ53" s="30">
        <f>ENERGY_PRICING!HS$19*(1+INDEX(DA_LMP_Basis!$C$23:$AF$35,MATCH(LMP_BY_NODE!HQ$1,DA_LMP_Basis!$C$23:$C$35,0),MATCH(LMP_BY_NODE!$A53,DA_LMP_Basis!$C$23:$AF$23,0)))</f>
        <v>95.949193003813861</v>
      </c>
      <c r="HR53" s="30">
        <f>ENERGY_PRICING!HT$19*(1+INDEX(DA_LMP_Basis!$C$23:$AF$35,MATCH(LMP_BY_NODE!HR$1,DA_LMP_Basis!$C$23:$C$35,0),MATCH(LMP_BY_NODE!$A53,DA_LMP_Basis!$C$23:$AF$23,0)))</f>
        <v>95.100560961469014</v>
      </c>
      <c r="HS53" s="30">
        <f>ENERGY_PRICING!HU$19*(1+INDEX(DA_LMP_Basis!$C$23:$AF$35,MATCH(LMP_BY_NODE!HS$1,DA_LMP_Basis!$C$23:$C$35,0),MATCH(LMP_BY_NODE!$A53,DA_LMP_Basis!$C$23:$AF$23,0)))</f>
        <v>65.029103358886445</v>
      </c>
      <c r="HT53" s="30">
        <f>ENERGY_PRICING!HV$19*(1+INDEX(DA_LMP_Basis!$C$23:$AF$35,MATCH(LMP_BY_NODE!HT$1,DA_LMP_Basis!$C$23:$C$35,0),MATCH(LMP_BY_NODE!$A53,DA_LMP_Basis!$C$23:$AF$23,0)))</f>
        <v>65.356625882211517</v>
      </c>
      <c r="HU53" s="30">
        <f>ENERGY_PRICING!HW$19*(1+INDEX(DA_LMP_Basis!$C$23:$AF$35,MATCH(LMP_BY_NODE!HU$1,DA_LMP_Basis!$C$23:$C$35,0),MATCH(LMP_BY_NODE!$A53,DA_LMP_Basis!$C$23:$AF$23,0)))</f>
        <v>89.494830271785816</v>
      </c>
      <c r="HV53" s="30">
        <f>ENERGY_PRICING!HX$19*(1+INDEX(DA_LMP_Basis!$C$23:$AF$35,MATCH(LMP_BY_NODE!HV$1,DA_LMP_Basis!$C$23:$C$35,0),MATCH(LMP_BY_NODE!$A53,DA_LMP_Basis!$C$23:$AF$23,0)))</f>
        <v>132.13346794177556</v>
      </c>
      <c r="HW53" s="30">
        <f>ENERGY_PRICING!HY$19*(1+INDEX(DA_LMP_Basis!$C$23:$AF$35,MATCH(LMP_BY_NODE!HW$1,DA_LMP_Basis!$C$23:$C$35,0),MATCH(LMP_BY_NODE!$A53,DA_LMP_Basis!$C$23:$AF$23,0)))</f>
        <v>240.14866925311617</v>
      </c>
      <c r="HX53" s="30">
        <f>ENERGY_PRICING!HZ$19*(1+INDEX(DA_LMP_Basis!$C$23:$AF$35,MATCH(LMP_BY_NODE!HX$1,DA_LMP_Basis!$C$23:$C$35,0),MATCH(LMP_BY_NODE!$A53,DA_LMP_Basis!$C$23:$AF$23,0)))</f>
        <v>211.88845876247208</v>
      </c>
      <c r="HY53" s="30">
        <f>ENERGY_PRICING!IA$19*(1+INDEX(DA_LMP_Basis!$C$23:$AF$35,MATCH(LMP_BY_NODE!HY$1,DA_LMP_Basis!$C$23:$C$35,0),MATCH(LMP_BY_NODE!$A53,DA_LMP_Basis!$C$23:$AF$23,0)))</f>
        <v>126.72838384516729</v>
      </c>
      <c r="HZ53" s="30">
        <f>ENERGY_PRICING!IB$19*(1+INDEX(DA_LMP_Basis!$C$23:$AF$35,MATCH(LMP_BY_NODE!HZ$1,DA_LMP_Basis!$C$23:$C$35,0),MATCH(LMP_BY_NODE!$A53,DA_LMP_Basis!$C$23:$AF$23,0)))</f>
        <v>98.389627924921797</v>
      </c>
      <c r="IA53" s="30">
        <f>ENERGY_PRICING!IC$19*(1+INDEX(DA_LMP_Basis!$C$23:$AF$35,MATCH(LMP_BY_NODE!IA$1,DA_LMP_Basis!$C$23:$C$35,0),MATCH(LMP_BY_NODE!$A53,DA_LMP_Basis!$C$23:$AF$23,0)))</f>
        <v>72.850334772407379</v>
      </c>
      <c r="IB53" s="30">
        <f>ENERGY_PRICING!ID$19*(1+INDEX(DA_LMP_Basis!$C$23:$AF$35,MATCH(LMP_BY_NODE!IB$1,DA_LMP_Basis!$C$23:$C$35,0),MATCH(LMP_BY_NODE!$A53,DA_LMP_Basis!$C$23:$AF$23,0)))</f>
        <v>76.332906928060595</v>
      </c>
      <c r="IC53" s="30">
        <f>ENERGY_PRICING!IE$19*(1+INDEX(DA_LMP_Basis!$C$23:$AF$35,MATCH(LMP_BY_NODE!IC$1,DA_LMP_Basis!$C$23:$C$35,0),MATCH(LMP_BY_NODE!$A53,DA_LMP_Basis!$C$23:$AF$23,0)))</f>
        <v>98.895101280747852</v>
      </c>
      <c r="ID53" s="30">
        <f>ENERGY_PRICING!IF$19*(1+INDEX(DA_LMP_Basis!$C$23:$AF$35,MATCH(LMP_BY_NODE!ID$1,DA_LMP_Basis!$C$23:$C$35,0),MATCH(LMP_BY_NODE!$A53,DA_LMP_Basis!$C$23:$AF$23,0)))</f>
        <v>98.020413863893339</v>
      </c>
      <c r="IE53" s="30">
        <f>ENERGY_PRICING!IG$19*(1+INDEX(DA_LMP_Basis!$C$23:$AF$35,MATCH(LMP_BY_NODE!IE$1,DA_LMP_Basis!$C$23:$C$35,0),MATCH(LMP_BY_NODE!$A53,DA_LMP_Basis!$C$23:$AF$23,0)))</f>
        <v>67.025678502764166</v>
      </c>
      <c r="IF53" s="30">
        <f>ENERGY_PRICING!IH$19*(1+INDEX(DA_LMP_Basis!$C$23:$AF$35,MATCH(LMP_BY_NODE!IF$1,DA_LMP_Basis!$C$23:$C$35,0),MATCH(LMP_BY_NODE!$A53,DA_LMP_Basis!$C$23:$AF$23,0)))</f>
        <v>67.36325688254972</v>
      </c>
      <c r="IG53" s="30">
        <f>ENERGY_PRICING!II$19*(1+INDEX(DA_LMP_Basis!$C$23:$AF$35,MATCH(LMP_BY_NODE!IG$1,DA_LMP_Basis!$C$23:$C$35,0),MATCH(LMP_BY_NODE!$A53,DA_LMP_Basis!$C$23:$AF$23,0)))</f>
        <v>90.598677392976441</v>
      </c>
      <c r="IH53" s="30">
        <f>ENERGY_PRICING!IJ$19*(1+INDEX(DA_LMP_Basis!$C$23:$AF$35,MATCH(LMP_BY_NODE!IH$1,DA_LMP_Basis!$C$23:$C$35,0),MATCH(LMP_BY_NODE!$A53,DA_LMP_Basis!$C$23:$AF$23,0)))</f>
        <v>133.67326597747689</v>
      </c>
      <c r="II53" s="30">
        <f>ENERGY_PRICING!IK$19*(1+INDEX(DA_LMP_Basis!$C$23:$AF$35,MATCH(LMP_BY_NODE!II$1,DA_LMP_Basis!$C$23:$C$35,0),MATCH(LMP_BY_NODE!$A53,DA_LMP_Basis!$C$23:$AF$23,0)))</f>
        <v>240.95069532580973</v>
      </c>
      <c r="IJ53" s="30">
        <f>ENERGY_PRICING!IL$19*(1+INDEX(DA_LMP_Basis!$C$23:$AF$35,MATCH(LMP_BY_NODE!IJ$1,DA_LMP_Basis!$C$23:$C$35,0),MATCH(LMP_BY_NODE!$A53,DA_LMP_Basis!$C$23:$AF$23,0)))</f>
        <v>212.59610402637833</v>
      </c>
      <c r="IK53" s="30">
        <f>ENERGY_PRICING!IM$19*(1+INDEX(DA_LMP_Basis!$C$23:$AF$35,MATCH(LMP_BY_NODE!IK$1,DA_LMP_Basis!$C$23:$C$35,0),MATCH(LMP_BY_NODE!$A53,DA_LMP_Basis!$C$23:$AF$23,0)))</f>
        <v>127.58488621028793</v>
      </c>
      <c r="IL53" s="30">
        <f>ENERGY_PRICING!IN$19*(1+INDEX(DA_LMP_Basis!$C$23:$AF$35,MATCH(LMP_BY_NODE!IL$1,DA_LMP_Basis!$C$23:$C$35,0),MATCH(LMP_BY_NODE!$A53,DA_LMP_Basis!$C$23:$AF$23,0)))</f>
        <v>99.733920379867456</v>
      </c>
      <c r="IM53" s="30">
        <f>ENERGY_PRICING!IO$19*(1+INDEX(DA_LMP_Basis!$C$23:$AF$35,MATCH(LMP_BY_NODE!IM$1,DA_LMP_Basis!$C$23:$C$35,0),MATCH(LMP_BY_NODE!$A53,DA_LMP_Basis!$C$23:$AF$23,0)))</f>
        <v>73.845685171024016</v>
      </c>
      <c r="IN53" s="30">
        <f>ENERGY_PRICING!IP$19*(1+INDEX(DA_LMP_Basis!$C$23:$AF$35,MATCH(LMP_BY_NODE!IN$1,DA_LMP_Basis!$C$23:$C$35,0),MATCH(LMP_BY_NODE!$A53,DA_LMP_Basis!$C$23:$AF$23,0)))</f>
        <v>77.37583953195012</v>
      </c>
      <c r="IO53" s="30">
        <f>ENERGY_PRICING!IQ$19*(1+INDEX(DA_LMP_Basis!$C$23:$AF$35,MATCH(LMP_BY_NODE!IO$1,DA_LMP_Basis!$C$23:$C$35,0),MATCH(LMP_BY_NODE!$A53,DA_LMP_Basis!$C$23:$AF$23,0)))</f>
        <v>100.24629999230555</v>
      </c>
      <c r="IP53" s="30">
        <f>ENERGY_PRICING!IR$19*(1+INDEX(DA_LMP_Basis!$C$23:$AF$35,MATCH(LMP_BY_NODE!IP$1,DA_LMP_Basis!$C$23:$C$35,0),MATCH(LMP_BY_NODE!$A53,DA_LMP_Basis!$C$23:$AF$23,0)))</f>
        <v>99.359661766003825</v>
      </c>
      <c r="IQ53" s="30">
        <f>ENERGY_PRICING!IS$19*(1+INDEX(DA_LMP_Basis!$C$23:$AF$35,MATCH(LMP_BY_NODE!IQ$1,DA_LMP_Basis!$C$23:$C$35,0),MATCH(LMP_BY_NODE!$A53,DA_LMP_Basis!$C$23:$AF$23,0)))</f>
        <v>67.941446920626603</v>
      </c>
      <c r="IR53" s="30">
        <f>ENERGY_PRICING!IT$19*(1+INDEX(DA_LMP_Basis!$C$23:$AF$35,MATCH(LMP_BY_NODE!IR$1,DA_LMP_Basis!$C$23:$C$35,0),MATCH(LMP_BY_NODE!$A53,DA_LMP_Basis!$C$23:$AF$23,0)))</f>
        <v>68.283637616552284</v>
      </c>
      <c r="IS53" s="30">
        <f>ENERGY_PRICING!IU$19*(1+INDEX(DA_LMP_Basis!$C$23:$AF$35,MATCH(LMP_BY_NODE!IS$1,DA_LMP_Basis!$C$23:$C$35,0),MATCH(LMP_BY_NODE!$A53,DA_LMP_Basis!$C$23:$AF$23,0)))</f>
        <v>91.104978563175067</v>
      </c>
      <c r="IT53" s="30">
        <f>ENERGY_PRICING!IV$19*(1+INDEX(DA_LMP_Basis!$C$23:$AF$35,MATCH(LMP_BY_NODE!IT$1,DA_LMP_Basis!$C$23:$C$35,0),MATCH(LMP_BY_NODE!$A53,DA_LMP_Basis!$C$23:$AF$23,0)))</f>
        <v>134.37952460005152</v>
      </c>
      <c r="IU53" s="30">
        <f>ENERGY_PRICING!IW$19*(1+INDEX(DA_LMP_Basis!$C$23:$AF$35,MATCH(LMP_BY_NODE!IU$1,DA_LMP_Basis!$C$23:$C$35,0),MATCH(LMP_BY_NODE!$A53,DA_LMP_Basis!$C$23:$AF$23,0)))</f>
        <v>242.07502051731538</v>
      </c>
      <c r="IV53" s="30">
        <f>ENERGY_PRICING!IX$19*(1+INDEX(DA_LMP_Basis!$C$23:$AF$35,MATCH(LMP_BY_NODE!IV$1,DA_LMP_Basis!$C$23:$C$35,0),MATCH(LMP_BY_NODE!$A53,DA_LMP_Basis!$C$23:$AF$23,0)))</f>
        <v>213.58812089957971</v>
      </c>
      <c r="IW53" s="30">
        <f>ENERGY_PRICING!IY$19*(1+INDEX(DA_LMP_Basis!$C$23:$AF$35,MATCH(LMP_BY_NODE!IW$1,DA_LMP_Basis!$C$23:$C$35,0),MATCH(LMP_BY_NODE!$A53,DA_LMP_Basis!$C$23:$AF$23,0)))</f>
        <v>128.78557932797568</v>
      </c>
      <c r="IX53" s="30">
        <f>ENERGY_PRICING!IZ$19*(1+INDEX(DA_LMP_Basis!$C$23:$AF$35,MATCH(LMP_BY_NODE!IX$1,DA_LMP_Basis!$C$23:$C$35,0),MATCH(LMP_BY_NODE!$A53,DA_LMP_Basis!$C$23:$AF$23,0)))</f>
        <v>101.61842504038344</v>
      </c>
      <c r="IY53" s="30">
        <f>ENERGY_PRICING!JA$19*(1+INDEX(DA_LMP_Basis!$C$23:$AF$35,MATCH(LMP_BY_NODE!IY$1,DA_LMP_Basis!$C$23:$C$35,0),MATCH(LMP_BY_NODE!$A53,DA_LMP_Basis!$C$23:$AF$23,0)))</f>
        <v>75.241023259948506</v>
      </c>
      <c r="IZ53" s="30">
        <f>ENERGY_PRICING!JB$19*(1+INDEX(DA_LMP_Basis!$C$23:$AF$35,MATCH(LMP_BY_NODE!IZ$1,DA_LMP_Basis!$C$23:$C$35,0),MATCH(LMP_BY_NODE!$A53,DA_LMP_Basis!$C$23:$AF$23,0)))</f>
        <v>78.837881028503318</v>
      </c>
      <c r="JA53" s="30">
        <f>ENERGY_PRICING!JC$19*(1+INDEX(DA_LMP_Basis!$C$23:$AF$35,MATCH(LMP_BY_NODE!JA$1,DA_LMP_Basis!$C$23:$C$35,0),MATCH(LMP_BY_NODE!$A53,DA_LMP_Basis!$C$23:$AF$23,0)))</f>
        <v>102.14048623120448</v>
      </c>
      <c r="JB53" s="30">
        <f>ENERGY_PRICING!JD$19*(1+INDEX(DA_LMP_Basis!$C$23:$AF$35,MATCH(LMP_BY_NODE!JB$1,DA_LMP_Basis!$C$23:$C$35,0),MATCH(LMP_BY_NODE!$A53,DA_LMP_Basis!$C$23:$AF$23,0)))</f>
        <v>101.23709468904698</v>
      </c>
      <c r="JC53" s="30">
        <f>ENERGY_PRICING!JE$19*(1+INDEX(DA_LMP_Basis!$C$23:$AF$35,MATCH(LMP_BY_NODE!JC$1,DA_LMP_Basis!$C$23:$C$35,0),MATCH(LMP_BY_NODE!$A53,DA_LMP_Basis!$C$23:$AF$23,0)))</f>
        <v>69.225222519504655</v>
      </c>
      <c r="JD53" s="30">
        <f>ENERGY_PRICING!JF$19*(1+INDEX(DA_LMP_Basis!$C$23:$AF$35,MATCH(LMP_BY_NODE!JD$1,DA_LMP_Basis!$C$23:$C$35,0),MATCH(LMP_BY_NODE!$A53,DA_LMP_Basis!$C$23:$AF$23,0)))</f>
        <v>69.573879019229082</v>
      </c>
      <c r="JE53" s="30">
        <f>ENERGY_PRICING!JG$19*(1+INDEX(DA_LMP_Basis!$C$23:$AF$35,MATCH(LMP_BY_NODE!JE$1,DA_LMP_Basis!$C$23:$C$35,0),MATCH(LMP_BY_NODE!$A53,DA_LMP_Basis!$C$23:$AF$23,0)))</f>
        <v>91.814739978076815</v>
      </c>
      <c r="JF53" s="30">
        <f>ENERGY_PRICING!JH$19*(1+INDEX(DA_LMP_Basis!$C$23:$AF$35,MATCH(LMP_BY_NODE!JF$1,DA_LMP_Basis!$C$23:$C$35,0),MATCH(LMP_BY_NODE!$A53,DA_LMP_Basis!$C$23:$AF$23,0)))</f>
        <v>135.36959760155872</v>
      </c>
      <c r="JG53" s="30">
        <f>ENERGY_PRICING!JI$19*(1+INDEX(DA_LMP_Basis!$C$23:$AF$35,MATCH(LMP_BY_NODE!JG$1,DA_LMP_Basis!$C$23:$C$35,0),MATCH(LMP_BY_NODE!$A53,DA_LMP_Basis!$C$23:$AF$23,0)))</f>
        <v>243.52516776550655</v>
      </c>
      <c r="JH53" s="30">
        <f>ENERGY_PRICING!JJ$19*(1+INDEX(DA_LMP_Basis!$C$23:$AF$35,MATCH(LMP_BY_NODE!JH$1,DA_LMP_Basis!$C$23:$C$35,0),MATCH(LMP_BY_NODE!$A53,DA_LMP_Basis!$C$23:$AF$23,0)))</f>
        <v>214.8676177477343</v>
      </c>
      <c r="JI53" s="30">
        <f>ENERGY_PRICING!JK$19*(1+INDEX(DA_LMP_Basis!$C$23:$AF$35,MATCH(LMP_BY_NODE!JI$1,DA_LMP_Basis!$C$23:$C$35,0),MATCH(LMP_BY_NODE!$A53,DA_LMP_Basis!$C$23:$AF$23,0)))</f>
        <v>130.33422542582335</v>
      </c>
      <c r="JJ53" s="30">
        <f>ENERGY_PRICING!JL$19*(1+INDEX(DA_LMP_Basis!$C$23:$AF$35,MATCH(LMP_BY_NODE!JJ$1,DA_LMP_Basis!$C$23:$C$35,0),MATCH(LMP_BY_NODE!$A53,DA_LMP_Basis!$C$23:$AF$23,0)))</f>
        <v>104.04904677535605</v>
      </c>
      <c r="JK53" s="30">
        <f>ENERGY_PRICING!JM$19*(1+INDEX(DA_LMP_Basis!$C$23:$AF$35,MATCH(LMP_BY_NODE!JK$1,DA_LMP_Basis!$C$23:$C$35,0),MATCH(LMP_BY_NODE!$A53,DA_LMP_Basis!$C$23:$AF$23,0)))</f>
        <v>77.04072116339988</v>
      </c>
      <c r="JL53" s="30">
        <f>ENERGY_PRICING!JN$19*(1+INDEX(DA_LMP_Basis!$C$23:$AF$35,MATCH(LMP_BY_NODE!JL$1,DA_LMP_Basis!$C$23:$C$35,0),MATCH(LMP_BY_NODE!$A53,DA_LMP_Basis!$C$23:$AF$23,0)))</f>
        <v>80.723612549050998</v>
      </c>
      <c r="JM53" s="30">
        <f>ENERGY_PRICING!JO$19*(1+INDEX(DA_LMP_Basis!$C$23:$AF$35,MATCH(LMP_BY_NODE!JM$1,DA_LMP_Basis!$C$23:$C$35,0),MATCH(LMP_BY_NODE!$A53,DA_LMP_Basis!$C$23:$AF$23,0)))</f>
        <v>104.58359520239324</v>
      </c>
      <c r="JN53" s="30">
        <f>ENERGY_PRICING!JP$19*(1+INDEX(DA_LMP_Basis!$C$23:$AF$35,MATCH(LMP_BY_NODE!JN$1,DA_LMP_Basis!$C$23:$C$35,0),MATCH(LMP_BY_NODE!$A53,DA_LMP_Basis!$C$23:$AF$23,0)))</f>
        <v>103.65859534346951</v>
      </c>
      <c r="JO53" s="30">
        <f>ENERGY_PRICING!JQ$19*(1+INDEX(DA_LMP_Basis!$C$23:$AF$35,MATCH(LMP_BY_NODE!JO$1,DA_LMP_Basis!$C$23:$C$35,0),MATCH(LMP_BY_NODE!$A53,DA_LMP_Basis!$C$23:$AF$23,0)))</f>
        <v>70.881027855961662</v>
      </c>
      <c r="JP53" s="30">
        <f>ENERGY_PRICING!JR$19*(1+INDEX(DA_LMP_Basis!$C$23:$AF$35,MATCH(LMP_BY_NODE!JP$1,DA_LMP_Basis!$C$23:$C$35,0),MATCH(LMP_BY_NODE!$A53,DA_LMP_Basis!$C$23:$AF$23,0)))</f>
        <v>71.238023906962667</v>
      </c>
      <c r="JQ53" s="30">
        <f>ENERGY_PRICING!JS$19*(1+INDEX(DA_LMP_Basis!$C$23:$AF$35,MATCH(LMP_BY_NODE!JQ$1,DA_LMP_Basis!$C$23:$C$35,0),MATCH(LMP_BY_NODE!$A53,DA_LMP_Basis!$C$23:$AF$23,0)))</f>
        <v>92.730185589780817</v>
      </c>
      <c r="JR53" s="30">
        <f>ENERGY_PRICING!JT$19*(1+INDEX(DA_LMP_Basis!$C$23:$AF$35,MATCH(LMP_BY_NODE!JR$1,DA_LMP_Basis!$C$23:$C$35,0),MATCH(LMP_BY_NODE!$A53,DA_LMP_Basis!$C$23:$AF$23,0)))</f>
        <v>136.64658725676819</v>
      </c>
      <c r="JS53" s="30">
        <f>ENERGY_PRICING!JU$19*(1+INDEX(DA_LMP_Basis!$C$23:$AF$35,MATCH(LMP_BY_NODE!JS$1,DA_LMP_Basis!$C$23:$C$35,0),MATCH(LMP_BY_NODE!$A53,DA_LMP_Basis!$C$23:$AF$23,0)))</f>
        <v>242.54022501569935</v>
      </c>
      <c r="JT53" s="30">
        <f>ENERGY_PRICING!JV$19*(1+INDEX(DA_LMP_Basis!$C$23:$AF$35,MATCH(LMP_BY_NODE!JT$1,DA_LMP_Basis!$C$23:$C$35,0),MATCH(LMP_BY_NODE!$A53,DA_LMP_Basis!$C$23:$AF$23,0)))</f>
        <v>213.99858107193262</v>
      </c>
      <c r="JU53" s="30">
        <f>ENERGY_PRICING!JW$19*(1+INDEX(DA_LMP_Basis!$C$23:$AF$35,MATCH(LMP_BY_NODE!JU$1,DA_LMP_Basis!$C$23:$C$35,0),MATCH(LMP_BY_NODE!$A53,DA_LMP_Basis!$C$23:$AF$23,0)))</f>
        <v>129.2823820712986</v>
      </c>
      <c r="JV53" s="30">
        <f>ENERGY_PRICING!JX$19*(1+INDEX(DA_LMP_Basis!$C$23:$AF$35,MATCH(LMP_BY_NODE!JV$1,DA_LMP_Basis!$C$23:$C$35,0),MATCH(LMP_BY_NODE!$A53,DA_LMP_Basis!$C$23:$AF$23,0)))</f>
        <v>102.39816390234358</v>
      </c>
      <c r="JW53" s="30">
        <f>ENERGY_PRICING!JY$19*(1+INDEX(DA_LMP_Basis!$C$23:$AF$35,MATCH(LMP_BY_NODE!JW$1,DA_LMP_Basis!$C$23:$C$35,0),MATCH(LMP_BY_NODE!$A53,DA_LMP_Basis!$C$23:$AF$23,0)))</f>
        <v>75.818362948357489</v>
      </c>
      <c r="JX53" s="30">
        <f>ENERGY_PRICING!JZ$19*(1+INDEX(DA_LMP_Basis!$C$23:$AF$35,MATCH(LMP_BY_NODE!JX$1,DA_LMP_Basis!$C$23:$C$35,0),MATCH(LMP_BY_NODE!$A53,DA_LMP_Basis!$C$23:$AF$23,0)))</f>
        <v>79.44282013878852</v>
      </c>
      <c r="JY53" s="30">
        <f>ENERGY_PRICING!KA$19*(1+INDEX(DA_LMP_Basis!$C$23:$AF$35,MATCH(LMP_BY_NODE!JY$1,DA_LMP_Basis!$C$23:$C$35,0),MATCH(LMP_BY_NODE!$A53,DA_LMP_Basis!$C$23:$AF$23,0)))</f>
        <v>102.92423097495859</v>
      </c>
      <c r="JZ53" s="30">
        <f>ENERGY_PRICING!KB$19*(1+INDEX(DA_LMP_Basis!$C$23:$AF$35,MATCH(LMP_BY_NODE!JZ$1,DA_LMP_Basis!$C$23:$C$35,0),MATCH(LMP_BY_NODE!$A53,DA_LMP_Basis!$C$23:$AF$23,0)))</f>
        <v>102.01390752559327</v>
      </c>
      <c r="KA53" s="30">
        <f>ENERGY_PRICING!KC$19*(1+INDEX(DA_LMP_Basis!$C$23:$AF$35,MATCH(LMP_BY_NODE!KA$1,DA_LMP_Basis!$C$23:$C$35,0),MATCH(LMP_BY_NODE!$A53,DA_LMP_Basis!$C$23:$AF$23,0)))</f>
        <v>69.756401744186036</v>
      </c>
      <c r="KB53" s="30">
        <f>ENERGY_PRICING!KD$19*(1+INDEX(DA_LMP_Basis!$C$23:$AF$35,MATCH(LMP_BY_NODE!KB$1,DA_LMP_Basis!$C$23:$C$35,0),MATCH(LMP_BY_NODE!$A53,DA_LMP_Basis!$C$23:$AF$23,0)))</f>
        <v>70.107733556209425</v>
      </c>
      <c r="KC53" s="30">
        <f>ENERGY_PRICING!KE$19*(1+INDEX(DA_LMP_Basis!$C$23:$AF$35,MATCH(LMP_BY_NODE!KC$1,DA_LMP_Basis!$C$23:$C$35,0),MATCH(LMP_BY_NODE!$A53,DA_LMP_Basis!$C$23:$AF$23,0)))</f>
        <v>92.108413201345556</v>
      </c>
      <c r="KD53" s="30">
        <f>ENERGY_PRICING!KF$19*(1+INDEX(DA_LMP_Basis!$C$23:$AF$35,MATCH(LMP_BY_NODE!KD$1,DA_LMP_Basis!$C$23:$C$35,0),MATCH(LMP_BY_NODE!$A53,DA_LMP_Basis!$C$23:$AF$23,0)))</f>
        <v>135.7792534711501</v>
      </c>
      <c r="KE53" s="30">
        <f>ENERGY_PRICING!KG$19*(1+INDEX(DA_LMP_Basis!$C$23:$AF$35,MATCH(LMP_BY_NODE!KE$1,DA_LMP_Basis!$C$23:$C$35,0),MATCH(LMP_BY_NODE!$A53,DA_LMP_Basis!$C$23:$AF$23,0)))</f>
        <v>244.19087049929468</v>
      </c>
      <c r="KF53" s="30">
        <f>ENERGY_PRICING!KH$19*(1+INDEX(DA_LMP_Basis!$C$23:$AF$35,MATCH(LMP_BY_NODE!KF$1,DA_LMP_Basis!$C$23:$C$35,0),MATCH(LMP_BY_NODE!$A53,DA_LMP_Basis!$C$23:$AF$23,0)))</f>
        <v>215.45498192799406</v>
      </c>
      <c r="KG53" s="30">
        <f>ENERGY_PRICING!KI$19*(1+INDEX(DA_LMP_Basis!$C$23:$AF$35,MATCH(LMP_BY_NODE!KG$1,DA_LMP_Basis!$C$23:$C$35,0),MATCH(LMP_BY_NODE!$A53,DA_LMP_Basis!$C$23:$AF$23,0)))</f>
        <v>131.04514491506376</v>
      </c>
      <c r="KH53" s="30">
        <f>ENERGY_PRICING!KJ$19*(1+INDEX(DA_LMP_Basis!$C$23:$AF$35,MATCH(LMP_BY_NODE!KH$1,DA_LMP_Basis!$C$23:$C$35,0),MATCH(LMP_BY_NODE!$A53,DA_LMP_Basis!$C$23:$AF$23,0)))</f>
        <v>105.16484486813201</v>
      </c>
      <c r="KI53" s="30">
        <f>ENERGY_PRICING!KK$19*(1+INDEX(DA_LMP_Basis!$C$23:$AF$35,MATCH(LMP_BY_NODE!KI$1,DA_LMP_Basis!$C$23:$C$35,0),MATCH(LMP_BY_NODE!$A53,DA_LMP_Basis!$C$23:$AF$23,0)))</f>
        <v>77.866888172174114</v>
      </c>
      <c r="KJ53" s="30">
        <f>ENERGY_PRICING!KL$19*(1+INDEX(DA_LMP_Basis!$C$23:$AF$35,MATCH(LMP_BY_NODE!KJ$1,DA_LMP_Basis!$C$23:$C$35,0),MATCH(LMP_BY_NODE!$A53,DA_LMP_Basis!$C$23:$AF$23,0)))</f>
        <v>81.589274039623646</v>
      </c>
      <c r="KK53" s="30">
        <f>ENERGY_PRICING!KM$19*(1+INDEX(DA_LMP_Basis!$C$23:$AF$35,MATCH(LMP_BY_NODE!KK$1,DA_LMP_Basis!$C$23:$C$35,0),MATCH(LMP_BY_NODE!$A53,DA_LMP_Basis!$C$23:$AF$23,0)))</f>
        <v>105.70512566979319</v>
      </c>
      <c r="KL53" s="30">
        <f>ENERGY_PRICING!KN$19*(1+INDEX(DA_LMP_Basis!$C$23:$AF$35,MATCH(LMP_BY_NODE!KL$1,DA_LMP_Basis!$C$23:$C$35,0),MATCH(LMP_BY_NODE!$A53,DA_LMP_Basis!$C$23:$AF$23,0)))</f>
        <v>104.7702063247195</v>
      </c>
      <c r="KM53" s="30">
        <f>ENERGY_PRICING!KO$19*(1+INDEX(DA_LMP_Basis!$C$23:$AF$35,MATCH(LMP_BY_NODE!KM$1,DA_LMP_Basis!$C$23:$C$35,0),MATCH(LMP_BY_NODE!$A53,DA_LMP_Basis!$C$23:$AF$23,0)))</f>
        <v>71.641139727687275</v>
      </c>
      <c r="KN53" s="30">
        <f>ENERGY_PRICING!KP$19*(1+INDEX(DA_LMP_Basis!$C$23:$AF$35,MATCH(LMP_BY_NODE!KN$1,DA_LMP_Basis!$C$23:$C$35,0),MATCH(LMP_BY_NODE!$A53,DA_LMP_Basis!$C$23:$AF$23,0)))</f>
        <v>72.001964122389452</v>
      </c>
      <c r="KO53" s="30">
        <f>ENERGY_PRICING!KQ$19*(1+INDEX(DA_LMP_Basis!$C$23:$AF$35,MATCH(LMP_BY_NODE!KO$1,DA_LMP_Basis!$C$23:$C$35,0),MATCH(LMP_BY_NODE!$A53,DA_LMP_Basis!$C$23:$AF$23,0)))</f>
        <v>93.150428876871715</v>
      </c>
      <c r="KP53" s="30">
        <f>ENERGY_PRICING!KR$19*(1+INDEX(DA_LMP_Basis!$C$23:$AF$35,MATCH(LMP_BY_NODE!KP$1,DA_LMP_Basis!$C$23:$C$35,0),MATCH(LMP_BY_NODE!$A53,DA_LMP_Basis!$C$23:$AF$23,0)))</f>
        <v>137.23280048825376</v>
      </c>
      <c r="KQ53" s="30">
        <f>ENERGY_PRICING!KS$19*(1+INDEX(DA_LMP_Basis!$C$23:$AF$35,MATCH(LMP_BY_NODE!KQ$1,DA_LMP_Basis!$C$23:$C$35,0),MATCH(LMP_BY_NODE!$A53,DA_LMP_Basis!$C$23:$AF$23,0)))</f>
        <v>245.77548574606925</v>
      </c>
      <c r="KR53" s="30">
        <f>ENERGY_PRICING!KT$19*(1+INDEX(DA_LMP_Basis!$C$23:$AF$35,MATCH(LMP_BY_NODE!KR$1,DA_LMP_Basis!$C$23:$C$35,0),MATCH(LMP_BY_NODE!$A53,DA_LMP_Basis!$C$23:$AF$23,0)))</f>
        <v>216.85312285217583</v>
      </c>
      <c r="KS53" s="30">
        <f>ENERGY_PRICING!KU$19*(1+INDEX(DA_LMP_Basis!$C$23:$AF$35,MATCH(LMP_BY_NODE!KS$1,DA_LMP_Basis!$C$23:$C$35,0),MATCH(LMP_BY_NODE!$A53,DA_LMP_Basis!$C$23:$AF$23,0)))</f>
        <v>132.73739252755155</v>
      </c>
      <c r="KT53" s="30">
        <f>ENERGY_PRICING!KV$19*(1+INDEX(DA_LMP_Basis!$C$23:$AF$35,MATCH(LMP_BY_NODE!KT$1,DA_LMP_Basis!$C$23:$C$35,0),MATCH(LMP_BY_NODE!$A53,DA_LMP_Basis!$C$23:$AF$23,0)))</f>
        <v>107.82085119106461</v>
      </c>
      <c r="KU53" s="30">
        <f>ENERGY_PRICING!KW$19*(1+INDEX(DA_LMP_Basis!$C$23:$AF$35,MATCH(LMP_BY_NODE!KU$1,DA_LMP_Basis!$C$23:$C$35,0),MATCH(LMP_BY_NODE!$A53,DA_LMP_Basis!$C$23:$AF$23,0)))</f>
        <v>79.833466904750651</v>
      </c>
      <c r="KV53" s="30">
        <f>ENERGY_PRICING!KX$19*(1+INDEX(DA_LMP_Basis!$C$23:$AF$35,MATCH(LMP_BY_NODE!KV$1,DA_LMP_Basis!$C$23:$C$35,0),MATCH(LMP_BY_NODE!$A53,DA_LMP_Basis!$C$23:$AF$23,0)))</f>
        <v>83.649864040060081</v>
      </c>
      <c r="KW53" s="30">
        <f>ENERGY_PRICING!KY$19*(1+INDEX(DA_LMP_Basis!$C$23:$AF$35,MATCH(LMP_BY_NODE!KW$1,DA_LMP_Basis!$C$23:$C$35,0),MATCH(LMP_BY_NODE!$A53,DA_LMP_Basis!$C$23:$AF$23,0)))</f>
        <v>108.37477713457115</v>
      </c>
      <c r="KX53" s="30">
        <f>ENERGY_PRICING!KZ$19*(1+INDEX(DA_LMP_Basis!$C$23:$AF$35,MATCH(LMP_BY_NODE!KX$1,DA_LMP_Basis!$C$23:$C$35,0),MATCH(LMP_BY_NODE!$A53,DA_LMP_Basis!$C$23:$AF$23,0)))</f>
        <v>107.41624579544126</v>
      </c>
      <c r="KY53" s="30">
        <f>ENERGY_PRICING!LA$19*(1+INDEX(DA_LMP_Basis!$C$23:$AF$35,MATCH(LMP_BY_NODE!KY$1,DA_LMP_Basis!$C$23:$C$35,0),MATCH(LMP_BY_NODE!$A53,DA_LMP_Basis!$C$23:$AF$23,0)))</f>
        <v>73.450483147890367</v>
      </c>
      <c r="KZ53" s="30">
        <f>ENERGY_PRICING!LB$19*(1+INDEX(DA_LMP_Basis!$C$23:$AF$35,MATCH(LMP_BY_NODE!KZ$1,DA_LMP_Basis!$C$23:$C$35,0),MATCH(LMP_BY_NODE!$A53,DA_LMP_Basis!$C$23:$AF$23,0)))</f>
        <v>73.820420396560053</v>
      </c>
      <c r="LA53" s="30">
        <f>ENERGY_PRICING!LC$19*(1+INDEX(DA_LMP_Basis!$C$23:$AF$35,MATCH(LMP_BY_NODE!LA$1,DA_LMP_Basis!$C$23:$C$35,0),MATCH(LMP_BY_NODE!$A53,DA_LMP_Basis!$C$23:$AF$23,0)))</f>
        <v>94.150761136722153</v>
      </c>
      <c r="LB53" s="30">
        <f>ENERGY_PRICING!LD$19*(1+INDEX(DA_LMP_Basis!$C$23:$AF$35,MATCH(LMP_BY_NODE!LB$1,DA_LMP_Basis!$C$23:$C$35,0),MATCH(LMP_BY_NODE!$A53,DA_LMP_Basis!$C$23:$AF$23,0)))</f>
        <v>138.62820173467361</v>
      </c>
      <c r="LC53" s="30">
        <f>ENERGY_PRICING!LE$19*(1+INDEX(DA_LMP_Basis!$C$23:$AF$35,MATCH(LMP_BY_NODE!LC$1,DA_LMP_Basis!$C$23:$C$35,0),MATCH(LMP_BY_NODE!$A53,DA_LMP_Basis!$C$23:$AF$23,0)))</f>
        <v>247.50938962661925</v>
      </c>
      <c r="LD53" s="30">
        <f>ENERGY_PRICING!LF$19*(1+INDEX(DA_LMP_Basis!$C$23:$AF$35,MATCH(LMP_BY_NODE!LD$1,DA_LMP_Basis!$C$23:$C$35,0),MATCH(LMP_BY_NODE!$A53,DA_LMP_Basis!$C$23:$AF$23,0)))</f>
        <v>218.38298442515324</v>
      </c>
      <c r="LE53" s="30">
        <f>ENERGY_PRICING!LG$19*(1+INDEX(DA_LMP_Basis!$C$23:$AF$35,MATCH(LMP_BY_NODE!LE$1,DA_LMP_Basis!$C$23:$C$35,0),MATCH(LMP_BY_NODE!$A53,DA_LMP_Basis!$C$23:$AF$23,0)))</f>
        <v>134.58906895696649</v>
      </c>
      <c r="LF53" s="30">
        <f>ENERGY_PRICING!LH$19*(1+INDEX(DA_LMP_Basis!$C$23:$AF$35,MATCH(LMP_BY_NODE!LF$1,DA_LMP_Basis!$C$23:$C$35,0),MATCH(LMP_BY_NODE!$A53,DA_LMP_Basis!$C$23:$AF$23,0)))</f>
        <v>110.72708327451322</v>
      </c>
      <c r="LG53" s="30">
        <f>ENERGY_PRICING!LI$19*(1+INDEX(DA_LMP_Basis!$C$23:$AF$35,MATCH(LMP_BY_NODE!LG$1,DA_LMP_Basis!$C$23:$C$35,0),MATCH(LMP_BY_NODE!$A53,DA_LMP_Basis!$C$23:$AF$23,0)))</f>
        <v>81.985319540753082</v>
      </c>
      <c r="LH53" s="30">
        <f>ENERGY_PRICING!LJ$19*(1+INDEX(DA_LMP_Basis!$C$23:$AF$35,MATCH(LMP_BY_NODE!LH$1,DA_LMP_Basis!$C$23:$C$35,0),MATCH(LMP_BY_NODE!$A53,DA_LMP_Basis!$C$23:$AF$23,0)))</f>
        <v>85.904584865983992</v>
      </c>
      <c r="LI53" s="30">
        <f>ENERGY_PRICING!LK$19*(1+INDEX(DA_LMP_Basis!$C$23:$AF$35,MATCH(LMP_BY_NODE!LI$1,DA_LMP_Basis!$C$23:$C$35,0),MATCH(LMP_BY_NODE!$A53,DA_LMP_Basis!$C$23:$AF$23,0)))</f>
        <v>111.29593988617057</v>
      </c>
      <c r="LJ53" s="30">
        <f>ENERGY_PRICING!LL$19*(1+INDEX(DA_LMP_Basis!$C$23:$AF$35,MATCH(LMP_BY_NODE!LJ$1,DA_LMP_Basis!$C$23:$C$35,0),MATCH(LMP_BY_NODE!$A53,DA_LMP_Basis!$C$23:$AF$23,0)))</f>
        <v>110.31157203675535</v>
      </c>
      <c r="LK53" s="30">
        <f>ENERGY_PRICING!LM$19*(1+INDEX(DA_LMP_Basis!$C$23:$AF$35,MATCH(LMP_BY_NODE!LK$1,DA_LMP_Basis!$C$23:$C$35,0),MATCH(LMP_BY_NODE!$A53,DA_LMP_Basis!$C$23:$AF$23,0)))</f>
        <v>75.430287131174921</v>
      </c>
      <c r="LL53" s="30">
        <f>ENERGY_PRICING!LN$19*(1+INDEX(DA_LMP_Basis!$C$23:$AF$35,MATCH(LMP_BY_NODE!LL$1,DA_LMP_Basis!$C$23:$C$35,0),MATCH(LMP_BY_NODE!$A53,DA_LMP_Basis!$C$23:$AF$23,0)))</f>
        <v>75.810195767466467</v>
      </c>
      <c r="LM53" s="30">
        <f>ENERGY_PRICING!LO$19*(1+INDEX(DA_LMP_Basis!$C$23:$AF$35,MATCH(LMP_BY_NODE!LM$1,DA_LMP_Basis!$C$23:$C$35,0),MATCH(LMP_BY_NODE!$A53,DA_LMP_Basis!$C$23:$AF$23,0)))</f>
        <v>95.245335981135938</v>
      </c>
      <c r="LN53" s="30">
        <f>ENERGY_PRICING!LP$19*(1+INDEX(DA_LMP_Basis!$C$23:$AF$35,MATCH(LMP_BY_NODE!LN$1,DA_LMP_Basis!$C$23:$C$35,0),MATCH(LMP_BY_NODE!$A53,DA_LMP_Basis!$C$23:$AF$23,0)))</f>
        <v>140.15506552133499</v>
      </c>
      <c r="LO53" s="30">
        <f>ENERGY_PRICING!LQ$19*(1+INDEX(DA_LMP_Basis!$C$23:$AF$35,MATCH(LMP_BY_NODE!LO$1,DA_LMP_Basis!$C$23:$C$35,0),MATCH(LMP_BY_NODE!$A53,DA_LMP_Basis!$C$23:$AF$23,0)))</f>
        <v>249.2869713105855</v>
      </c>
      <c r="LP53" s="30">
        <f>ENERGY_PRICING!LR$19*(1+INDEX(DA_LMP_Basis!$C$23:$AF$35,MATCH(LMP_BY_NODE!LP$1,DA_LMP_Basis!$C$23:$C$35,0),MATCH(LMP_BY_NODE!$A53,DA_LMP_Basis!$C$23:$AF$23,0)))</f>
        <v>219.95138388583493</v>
      </c>
      <c r="LQ53" s="30">
        <f>ENERGY_PRICING!LS$19*(1+INDEX(DA_LMP_Basis!$C$23:$AF$35,MATCH(LMP_BY_NODE!LQ$1,DA_LMP_Basis!$C$23:$C$35,0),MATCH(LMP_BY_NODE!$A53,DA_LMP_Basis!$C$23:$AF$23,0)))</f>
        <v>136.48738993224228</v>
      </c>
      <c r="LR53" s="30">
        <f>ENERGY_PRICING!LT$19*(1+INDEX(DA_LMP_Basis!$C$23:$AF$35,MATCH(LMP_BY_NODE!LR$1,DA_LMP_Basis!$C$23:$C$35,0),MATCH(LMP_BY_NODE!$A53,DA_LMP_Basis!$C$23:$AF$23,0)))</f>
        <v>113.70652462581512</v>
      </c>
      <c r="LS53" s="30">
        <f>ENERGY_PRICING!LU$19*(1+INDEX(DA_LMP_Basis!$C$23:$AF$35,MATCH(LMP_BY_NODE!LS$1,DA_LMP_Basis!$C$23:$C$35,0),MATCH(LMP_BY_NODE!$A53,DA_LMP_Basis!$C$23:$AF$23,0)))</f>
        <v>84.191378293640398</v>
      </c>
      <c r="LT53" s="30">
        <f>ENERGY_PRICING!LV$19*(1+INDEX(DA_LMP_Basis!$C$23:$AF$35,MATCH(LMP_BY_NODE!LT$1,DA_LMP_Basis!$C$23:$C$35,0),MATCH(LMP_BY_NODE!$A53,DA_LMP_Basis!$C$23:$AF$23,0)))</f>
        <v>88.216103103862551</v>
      </c>
      <c r="LU53" s="30">
        <f>ENERGY_PRICING!LW$19*(1+INDEX(DA_LMP_Basis!$C$23:$AF$35,MATCH(LMP_BY_NODE!LU$1,DA_LMP_Basis!$C$23:$C$35,0),MATCH(LMP_BY_NODE!$A53,DA_LMP_Basis!$C$23:$AF$23,0)))</f>
        <v>114.29068801573857</v>
      </c>
      <c r="LV53" s="30">
        <f>ENERGY_PRICING!LX$19*(1+INDEX(DA_LMP_Basis!$C$23:$AF$35,MATCH(LMP_BY_NODE!LV$1,DA_LMP_Basis!$C$23:$C$35,0),MATCH(LMP_BY_NODE!$A53,DA_LMP_Basis!$C$23:$AF$23,0)))</f>
        <v>113.27983282294984</v>
      </c>
      <c r="LW53" s="30">
        <f>ENERGY_PRICING!LY$19*(1+INDEX(DA_LMP_Basis!$C$23:$AF$35,MATCH(LMP_BY_NODE!LW$1,DA_LMP_Basis!$C$23:$C$35,0),MATCH(LMP_BY_NODE!$A53,DA_LMP_Basis!$C$23:$AF$23,0)))</f>
        <v>77.459963249907545</v>
      </c>
      <c r="LX53" s="30">
        <f>ENERGY_PRICING!LZ$19*(1+INDEX(DA_LMP_Basis!$C$23:$AF$35,MATCH(LMP_BY_NODE!LX$1,DA_LMP_Basis!$C$23:$C$35,0),MATCH(LMP_BY_NODE!$A53,DA_LMP_Basis!$C$23:$AF$23,0)))</f>
        <v>77.850094457472636</v>
      </c>
      <c r="LY53" s="30">
        <f>ENERGY_PRICING!MA$19*(1+INDEX(DA_LMP_Basis!$C$23:$AF$35,MATCH(LMP_BY_NODE!LY$1,DA_LMP_Basis!$C$23:$C$35,0),MATCH(LMP_BY_NODE!$A53,DA_LMP_Basis!$C$23:$AF$23,0)))</f>
        <v>96.367483648596647</v>
      </c>
      <c r="LZ53" s="30">
        <f>ENERGY_PRICING!MB$19*(1+INDEX(DA_LMP_Basis!$C$23:$AF$35,MATCH(LMP_BY_NODE!LZ$1,DA_LMP_Basis!$C$23:$C$35,0),MATCH(LMP_BY_NODE!$A53,DA_LMP_Basis!$C$23:$AF$23,0)))</f>
        <v>141.72039168014132</v>
      </c>
      <c r="MA53" s="30">
        <f>ENERGY_PRICING!MC$19*(1+INDEX(DA_LMP_Basis!$C$23:$AF$35,MATCH(LMP_BY_NODE!MA$1,DA_LMP_Basis!$C$23:$C$35,0),MATCH(LMP_BY_NODE!$A53,DA_LMP_Basis!$C$23:$AF$23,0)))</f>
        <v>251.65036565756529</v>
      </c>
      <c r="MB53" s="30">
        <f>ENERGY_PRICING!MD$19*(1+INDEX(DA_LMP_Basis!$C$23:$AF$35,MATCH(LMP_BY_NODE!MB$1,DA_LMP_Basis!$C$23:$C$35,0),MATCH(LMP_BY_NODE!$A53,DA_LMP_Basis!$C$23:$AF$23,0)))</f>
        <v>222.03665875821687</v>
      </c>
      <c r="MC53" s="30">
        <f>ENERGY_PRICING!ME$19*(1+INDEX(DA_LMP_Basis!$C$23:$AF$35,MATCH(LMP_BY_NODE!MC$1,DA_LMP_Basis!$C$23:$C$35,0),MATCH(LMP_BY_NODE!$A53,DA_LMP_Basis!$C$23:$AF$23,0)))</f>
        <v>139.01131392526483</v>
      </c>
      <c r="MD53" s="30">
        <f>ENERGY_PRICING!MF$19*(1+INDEX(DA_LMP_Basis!$C$23:$AF$35,MATCH(LMP_BY_NODE!MD$1,DA_LMP_Basis!$C$23:$C$35,0),MATCH(LMP_BY_NODE!$A53,DA_LMP_Basis!$C$23:$AF$23,0)))</f>
        <v>117.66785867326828</v>
      </c>
      <c r="ME53" s="30">
        <f>ENERGY_PRICING!MG$19*(1+INDEX(DA_LMP_Basis!$C$23:$AF$35,MATCH(LMP_BY_NODE!ME$1,DA_LMP_Basis!$C$23:$C$35,0),MATCH(LMP_BY_NODE!$A53,DA_LMP_Basis!$C$23:$AF$23,0)))</f>
        <v>87.124456887275372</v>
      </c>
      <c r="MF53" s="30">
        <f>ENERGY_PRICING!MH$19*(1+INDEX(DA_LMP_Basis!$C$23:$AF$35,MATCH(LMP_BY_NODE!MF$1,DA_LMP_Basis!$C$23:$C$35,0),MATCH(LMP_BY_NODE!$A53,DA_LMP_Basis!$C$23:$AF$23,0)))</f>
        <v>91.28939598577017</v>
      </c>
      <c r="MG53" s="30">
        <f>ENERGY_PRICING!MI$19*(1+INDEX(DA_LMP_Basis!$C$23:$AF$35,MATCH(LMP_BY_NODE!MG$1,DA_LMP_Basis!$C$23:$C$35,0),MATCH(LMP_BY_NODE!$A53,DA_LMP_Basis!$C$23:$AF$23,0)))</f>
        <v>118.27237328167629</v>
      </c>
      <c r="MH53" s="30">
        <f>ENERGY_PRICING!MJ$19*(1+INDEX(DA_LMP_Basis!$C$23:$AF$35,MATCH(LMP_BY_NODE!MH$1,DA_LMP_Basis!$C$23:$C$35,0),MATCH(LMP_BY_NODE!$A53,DA_LMP_Basis!$C$23:$AF$23,0)))</f>
        <v>117.22630168327306</v>
      </c>
      <c r="MI53" s="30">
        <f>ENERGY_PRICING!MK$19*(1+INDEX(DA_LMP_Basis!$C$23:$AF$35,MATCH(LMP_BY_NODE!MI$1,DA_LMP_Basis!$C$23:$C$35,0),MATCH(LMP_BY_NODE!$A53,DA_LMP_Basis!$C$23:$AF$23,0)))</f>
        <v>80.158531258613237</v>
      </c>
      <c r="MJ53" s="30">
        <f>ENERGY_PRICING!ML$19*(1+INDEX(DA_LMP_Basis!$C$23:$AF$35,MATCH(LMP_BY_NODE!MJ$1,DA_LMP_Basis!$C$23:$C$35,0),MATCH(LMP_BY_NODE!$A53,DA_LMP_Basis!$C$23:$AF$23,0)))</f>
        <v>80.562253946883473</v>
      </c>
      <c r="MK53" s="30">
        <f>ENERGY_PRICING!MM$19*(1+INDEX(DA_LMP_Basis!$C$23:$AF$35,MATCH(LMP_BY_NODE!MK$1,DA_LMP_Basis!$C$23:$C$35,0),MATCH(LMP_BY_NODE!$A53,DA_LMP_Basis!$C$23:$AF$23,0)))</f>
        <v>97.859441783446272</v>
      </c>
      <c r="ML53" s="30">
        <f>ENERGY_PRICING!MN$19*(1+INDEX(DA_LMP_Basis!$C$23:$AF$35,MATCH(LMP_BY_NODE!ML$1,DA_LMP_Basis!$C$23:$C$35,0),MATCH(LMP_BY_NODE!$A53,DA_LMP_Basis!$C$23:$AF$23,0)))</f>
        <v>143.80158042565537</v>
      </c>
      <c r="MM53" s="30">
        <f>ENERGY_PRICING!MO$19*(1+INDEX(DA_LMP_Basis!$C$23:$AF$35,MATCH(LMP_BY_NODE!MM$1,DA_LMP_Basis!$C$23:$C$35,0),MATCH(LMP_BY_NODE!$A53,DA_LMP_Basis!$C$23:$AF$23,0)))</f>
        <v>253.29329160017758</v>
      </c>
      <c r="MN53" s="30">
        <f>ENERGY_PRICING!MP$19*(1+INDEX(DA_LMP_Basis!$C$23:$AF$35,MATCH(LMP_BY_NODE!MN$1,DA_LMP_Basis!$C$23:$C$35,0),MATCH(LMP_BY_NODE!$A53,DA_LMP_Basis!$C$23:$AF$23,0)))</f>
        <v>223.48624849329084</v>
      </c>
      <c r="MO53" s="30">
        <f>ENERGY_PRICING!MQ$19*(1+INDEX(DA_LMP_Basis!$C$23:$AF$35,MATCH(LMP_BY_NODE!MO$1,DA_LMP_Basis!$C$23:$C$35,0),MATCH(LMP_BY_NODE!$A53,DA_LMP_Basis!$C$23:$AF$23,0)))</f>
        <v>140.7658328910131</v>
      </c>
      <c r="MP53" s="30">
        <f>ENERGY_PRICING!MR$19*(1+INDEX(DA_LMP_Basis!$C$23:$AF$35,MATCH(LMP_BY_NODE!MP$1,DA_LMP_Basis!$C$23:$C$35,0),MATCH(LMP_BY_NODE!$A53,DA_LMP_Basis!$C$23:$AF$23,0)))</f>
        <v>120.4216007570771</v>
      </c>
      <c r="MQ53" s="30">
        <f>ENERGY_PRICING!MS$19*(1+INDEX(DA_LMP_Basis!$C$23:$AF$35,MATCH(LMP_BY_NODE!MQ$1,DA_LMP_Basis!$C$23:$C$35,0),MATCH(LMP_BY_NODE!$A53,DA_LMP_Basis!$C$23:$AF$23,0)))</f>
        <v>89.163401813822091</v>
      </c>
      <c r="MR53" s="30">
        <f>ENERGY_PRICING!MT$19*(1+INDEX(DA_LMP_Basis!$C$23:$AF$35,MATCH(LMP_BY_NODE!MR$1,DA_LMP_Basis!$C$23:$C$35,0),MATCH(LMP_BY_NODE!$A53,DA_LMP_Basis!$C$23:$AF$23,0)))</f>
        <v>93.42581160823454</v>
      </c>
      <c r="MS53" s="30">
        <f>ENERGY_PRICING!MU$19*(1+INDEX(DA_LMP_Basis!$C$23:$AF$35,MATCH(LMP_BY_NODE!MS$1,DA_LMP_Basis!$C$23:$C$35,0),MATCH(LMP_BY_NODE!$A53,DA_LMP_Basis!$C$23:$AF$23,0)))</f>
        <v>121.04026262146664</v>
      </c>
      <c r="MT53" s="30">
        <f>ENERGY_PRICING!MV$19*(1+INDEX(DA_LMP_Basis!$C$23:$AF$35,MATCH(LMP_BY_NODE!MT$1,DA_LMP_Basis!$C$23:$C$35,0),MATCH(LMP_BY_NODE!$A53,DA_LMP_Basis!$C$23:$AF$23,0)))</f>
        <v>119.96971015449249</v>
      </c>
      <c r="MU53" s="30">
        <f>ENERGY_PRICING!MW$19*(1+INDEX(DA_LMP_Basis!$C$23:$AF$35,MATCH(LMP_BY_NODE!MU$1,DA_LMP_Basis!$C$23:$C$35,0),MATCH(LMP_BY_NODE!$A53,DA_LMP_Basis!$C$23:$AF$23,0)))</f>
        <v>82.034454925381667</v>
      </c>
      <c r="MV53" s="30">
        <f>ENERGY_PRICING!MX$19*(1+INDEX(DA_LMP_Basis!$C$23:$AF$35,MATCH(LMP_BY_NODE!MV$1,DA_LMP_Basis!$C$23:$C$35,0),MATCH(LMP_BY_NODE!$A53,DA_LMP_Basis!$C$23:$AF$23,0)))</f>
        <v>82.447625802557639</v>
      </c>
      <c r="MW53" s="30">
        <f>ENERGY_PRICING!MY$19*(1+INDEX(DA_LMP_Basis!$C$23:$AF$35,MATCH(LMP_BY_NODE!MW$1,DA_LMP_Basis!$C$23:$C$35,0),MATCH(LMP_BY_NODE!$A53,DA_LMP_Basis!$C$23:$AF$23,0)))</f>
        <v>98.896584284937092</v>
      </c>
      <c r="MX53" s="30">
        <f>ENERGY_PRICING!MZ$19*(1+INDEX(DA_LMP_Basis!$C$23:$AF$35,MATCH(LMP_BY_NODE!MX$1,DA_LMP_Basis!$C$23:$C$35,0),MATCH(LMP_BY_NODE!$A53,DA_LMP_Basis!$C$23:$AF$23,0)))</f>
        <v>145.24832966826366</v>
      </c>
    </row>
    <row r="54" spans="1:362" x14ac:dyDescent="0.25">
      <c r="A54" s="1">
        <v>4506</v>
      </c>
      <c r="B54" s="1" t="s">
        <v>62</v>
      </c>
      <c r="C54" s="30">
        <f>ENERGY_PRICING!E$20*(1+INDEX(DA_LMP_Basis!$C$23:$AF$35,MATCH(LMP_BY_NODE!C$1,DA_LMP_Basis!$C$23:$C$35,0),MATCH(LMP_BY_NODE!$A54,DA_LMP_Basis!$C$23:$AF$23,0)))</f>
        <v>45.547448696989157</v>
      </c>
      <c r="D54" s="30">
        <f>ENERGY_PRICING!F$20*(1+INDEX(DA_LMP_Basis!$C$23:$AF$35,MATCH(LMP_BY_NODE!D$1,DA_LMP_Basis!$C$23:$C$35,0),MATCH(LMP_BY_NODE!$A54,DA_LMP_Basis!$C$23:$AF$23,0)))</f>
        <v>43.180675962255819</v>
      </c>
      <c r="E54" s="30">
        <f>ENERGY_PRICING!G$20*(1+INDEX(DA_LMP_Basis!$C$23:$AF$35,MATCH(LMP_BY_NODE!E$1,DA_LMP_Basis!$C$23:$C$35,0),MATCH(LMP_BY_NODE!$A54,DA_LMP_Basis!$C$23:$AF$23,0)))</f>
        <v>33.753368436741972</v>
      </c>
      <c r="F54" s="30">
        <f>ENERGY_PRICING!H$20*(1+INDEX(DA_LMP_Basis!$C$23:$AF$35,MATCH(LMP_BY_NODE!F$1,DA_LMP_Basis!$C$23:$C$35,0),MATCH(LMP_BY_NODE!$A54,DA_LMP_Basis!$C$23:$AF$23,0)))</f>
        <v>26.806259086507151</v>
      </c>
      <c r="G54" s="30">
        <f>ENERGY_PRICING!I$20*(1+INDEX(DA_LMP_Basis!$C$23:$AF$35,MATCH(LMP_BY_NODE!G$1,DA_LMP_Basis!$C$23:$C$35,0),MATCH(LMP_BY_NODE!$A54,DA_LMP_Basis!$C$23:$AF$23,0)))</f>
        <v>21.318982680161625</v>
      </c>
      <c r="H54" s="30">
        <f>ENERGY_PRICING!J$20*(1+INDEX(DA_LMP_Basis!$C$23:$AF$35,MATCH(LMP_BY_NODE!H$1,DA_LMP_Basis!$C$23:$C$35,0),MATCH(LMP_BY_NODE!$A54,DA_LMP_Basis!$C$23:$AF$23,0)))</f>
        <v>22.890477887007265</v>
      </c>
      <c r="I54" s="30">
        <f>ENERGY_PRICING!K$20*(1+INDEX(DA_LMP_Basis!$C$23:$AF$35,MATCH(LMP_BY_NODE!I$1,DA_LMP_Basis!$C$23:$C$35,0),MATCH(LMP_BY_NODE!$A54,DA_LMP_Basis!$C$23:$AF$23,0)))</f>
        <v>31.599630295078846</v>
      </c>
      <c r="J54" s="30">
        <f>ENERGY_PRICING!L$20*(1+INDEX(DA_LMP_Basis!$C$23:$AF$35,MATCH(LMP_BY_NODE!J$1,DA_LMP_Basis!$C$23:$C$35,0),MATCH(LMP_BY_NODE!$A54,DA_LMP_Basis!$C$23:$AF$23,0)))</f>
        <v>39.251804734199716</v>
      </c>
      <c r="K54" s="30">
        <f>ENERGY_PRICING!M$20*(1+INDEX(DA_LMP_Basis!$C$23:$AF$35,MATCH(LMP_BY_NODE!K$1,DA_LMP_Basis!$C$23:$C$35,0),MATCH(LMP_BY_NODE!$A54,DA_LMP_Basis!$C$23:$AF$23,0)))</f>
        <v>34.505349580737018</v>
      </c>
      <c r="L54" s="30">
        <f>ENERGY_PRICING!N$20*(1+INDEX(DA_LMP_Basis!$C$23:$AF$35,MATCH(LMP_BY_NODE!L$1,DA_LMP_Basis!$C$23:$C$35,0),MATCH(LMP_BY_NODE!$A54,DA_LMP_Basis!$C$23:$AF$23,0)))</f>
        <v>48.90007892006092</v>
      </c>
      <c r="M54" s="30">
        <f>ENERGY_PRICING!O$20*(1+INDEX(DA_LMP_Basis!$C$23:$AF$35,MATCH(LMP_BY_NODE!M$1,DA_LMP_Basis!$C$23:$C$35,0),MATCH(LMP_BY_NODE!$A54,DA_LMP_Basis!$C$23:$AF$23,0)))</f>
        <v>76.755027791469814</v>
      </c>
      <c r="N54" s="30">
        <f>ENERGY_PRICING!P$20*(1+INDEX(DA_LMP_Basis!$C$23:$AF$35,MATCH(LMP_BY_NODE!N$1,DA_LMP_Basis!$C$23:$C$35,0),MATCH(LMP_BY_NODE!$A54,DA_LMP_Basis!$C$23:$AF$23,0)))</f>
        <v>133.86306765479898</v>
      </c>
      <c r="O54" s="30">
        <f>ENERGY_PRICING!Q$20*(1+INDEX(DA_LMP_Basis!$C$23:$AF$35,MATCH(LMP_BY_NODE!O$1,DA_LMP_Basis!$C$23:$C$35,0),MATCH(LMP_BY_NODE!$A54,DA_LMP_Basis!$C$23:$AF$23,0)))</f>
        <v>135.4450418535877</v>
      </c>
      <c r="P54" s="30">
        <f>ENERGY_PRICING!R$20*(1+INDEX(DA_LMP_Basis!$C$23:$AF$35,MATCH(LMP_BY_NODE!P$1,DA_LMP_Basis!$C$23:$C$35,0),MATCH(LMP_BY_NODE!$A54,DA_LMP_Basis!$C$23:$AF$23,0)))</f>
        <v>108.81728192091958</v>
      </c>
      <c r="Q54" s="30">
        <f>ENERGY_PRICING!S$20*(1+INDEX(DA_LMP_Basis!$C$23:$AF$35,MATCH(LMP_BY_NODE!Q$1,DA_LMP_Basis!$C$23:$C$35,0),MATCH(LMP_BY_NODE!$A54,DA_LMP_Basis!$C$23:$AF$23,0)))</f>
        <v>85.658548343909629</v>
      </c>
      <c r="R54" s="30">
        <f>ENERGY_PRICING!T$20*(1+INDEX(DA_LMP_Basis!$C$23:$AF$35,MATCH(LMP_BY_NODE!R$1,DA_LMP_Basis!$C$23:$C$35,0),MATCH(LMP_BY_NODE!$A54,DA_LMP_Basis!$C$23:$AF$23,0)))</f>
        <v>46.347270383213299</v>
      </c>
      <c r="S54" s="30">
        <f>ENERGY_PRICING!U$20*(1+INDEX(DA_LMP_Basis!$C$23:$AF$35,MATCH(LMP_BY_NODE!S$1,DA_LMP_Basis!$C$23:$C$35,0),MATCH(LMP_BY_NODE!$A54,DA_LMP_Basis!$C$23:$AF$23,0)))</f>
        <v>40.129849750892468</v>
      </c>
      <c r="T54" s="30">
        <f>ENERGY_PRICING!V$20*(1+INDEX(DA_LMP_Basis!$C$23:$AF$35,MATCH(LMP_BY_NODE!T$1,DA_LMP_Basis!$C$23:$C$35,0),MATCH(LMP_BY_NODE!$A54,DA_LMP_Basis!$C$23:$AF$23,0)))</f>
        <v>42.232431909434808</v>
      </c>
      <c r="U54" s="30">
        <f>ENERGY_PRICING!W$20*(1+INDEX(DA_LMP_Basis!$C$23:$AF$35,MATCH(LMP_BY_NODE!U$1,DA_LMP_Basis!$C$23:$C$35,0),MATCH(LMP_BY_NODE!$A54,DA_LMP_Basis!$C$23:$AF$23,0)))</f>
        <v>88.877086157573771</v>
      </c>
      <c r="V54" s="30">
        <f>ENERGY_PRICING!X$20*(1+INDEX(DA_LMP_Basis!$C$23:$AF$35,MATCH(LMP_BY_NODE!V$1,DA_LMP_Basis!$C$23:$C$35,0),MATCH(LMP_BY_NODE!$A54,DA_LMP_Basis!$C$23:$AF$23,0)))</f>
        <v>62.957554953818686</v>
      </c>
      <c r="W54" s="30">
        <f>ENERGY_PRICING!Y$20*(1+INDEX(DA_LMP_Basis!$C$23:$AF$35,MATCH(LMP_BY_NODE!W$1,DA_LMP_Basis!$C$23:$C$35,0),MATCH(LMP_BY_NODE!$A54,DA_LMP_Basis!$C$23:$AF$23,0)))</f>
        <v>78.042813357206526</v>
      </c>
      <c r="X54" s="30">
        <f>ENERGY_PRICING!Z$20*(1+INDEX(DA_LMP_Basis!$C$23:$AF$35,MATCH(LMP_BY_NODE!X$1,DA_LMP_Basis!$C$23:$C$35,0),MATCH(LMP_BY_NODE!$A54,DA_LMP_Basis!$C$23:$AF$23,0)))</f>
        <v>77.514685540865798</v>
      </c>
      <c r="Y54" s="30">
        <f>ENERGY_PRICING!AA$20*(1+INDEX(DA_LMP_Basis!$C$23:$AF$35,MATCH(LMP_BY_NODE!Y$1,DA_LMP_Basis!$C$23:$C$35,0),MATCH(LMP_BY_NODE!$A54,DA_LMP_Basis!$C$23:$AF$23,0)))</f>
        <v>127.96256099545629</v>
      </c>
      <c r="Z54" s="30">
        <f>ENERGY_PRICING!AB$20*(1+INDEX(DA_LMP_Basis!$C$23:$AF$35,MATCH(LMP_BY_NODE!Z$1,DA_LMP_Basis!$C$23:$C$35,0),MATCH(LMP_BY_NODE!$A54,DA_LMP_Basis!$C$23:$AF$23,0)))</f>
        <v>229.24551820903014</v>
      </c>
      <c r="AA54" s="30">
        <f>ENERGY_PRICING!AC$20*(1+INDEX(DA_LMP_Basis!$C$23:$AF$35,MATCH(LMP_BY_NODE!AA$1,DA_LMP_Basis!$C$23:$C$35,0),MATCH(LMP_BY_NODE!$A54,DA_LMP_Basis!$C$23:$AF$23,0)))</f>
        <v>275.90152757954144</v>
      </c>
      <c r="AB54" s="30">
        <f>ENERGY_PRICING!AD$20*(1+INDEX(DA_LMP_Basis!$C$23:$AF$35,MATCH(LMP_BY_NODE!AB$1,DA_LMP_Basis!$C$23:$C$35,0),MATCH(LMP_BY_NODE!$A54,DA_LMP_Basis!$C$23:$AF$23,0)))</f>
        <v>273.54955973798116</v>
      </c>
      <c r="AC54" s="30">
        <f>ENERGY_PRICING!AE$20*(1+INDEX(DA_LMP_Basis!$C$23:$AF$35,MATCH(LMP_BY_NODE!AC$1,DA_LMP_Basis!$C$23:$C$35,0),MATCH(LMP_BY_NODE!$A54,DA_LMP_Basis!$C$23:$AF$23,0)))</f>
        <v>145.65089895127443</v>
      </c>
      <c r="AD54" s="30">
        <f>ENERGY_PRICING!AF$20*(1+INDEX(DA_LMP_Basis!$C$23:$AF$35,MATCH(LMP_BY_NODE!AD$1,DA_LMP_Basis!$C$23:$C$35,0),MATCH(LMP_BY_NODE!$A54,DA_LMP_Basis!$C$23:$AF$23,0)))</f>
        <v>69.641613453459271</v>
      </c>
      <c r="AE54" s="30">
        <f>ENERGY_PRICING!AG$20*(1+INDEX(DA_LMP_Basis!$C$23:$AF$35,MATCH(LMP_BY_NODE!AE$1,DA_LMP_Basis!$C$23:$C$35,0),MATCH(LMP_BY_NODE!$A54,DA_LMP_Basis!$C$23:$AF$23,0)))</f>
        <v>50.467846271946236</v>
      </c>
      <c r="AF54" s="30">
        <f>ENERGY_PRICING!AH$20*(1+INDEX(DA_LMP_Basis!$C$23:$AF$35,MATCH(LMP_BY_NODE!AF$1,DA_LMP_Basis!$C$23:$C$35,0),MATCH(LMP_BY_NODE!$A54,DA_LMP_Basis!$C$23:$AF$23,0)))</f>
        <v>50.624395517474177</v>
      </c>
      <c r="AG54" s="30">
        <f>ENERGY_PRICING!AI$20*(1+INDEX(DA_LMP_Basis!$C$23:$AF$35,MATCH(LMP_BY_NODE!AG$1,DA_LMP_Basis!$C$23:$C$35,0),MATCH(LMP_BY_NODE!$A54,DA_LMP_Basis!$C$23:$AF$23,0)))</f>
        <v>56.012524907921993</v>
      </c>
      <c r="AH54" s="30">
        <f>ENERGY_PRICING!AJ$20*(1+INDEX(DA_LMP_Basis!$C$23:$AF$35,MATCH(LMP_BY_NODE!AH$1,DA_LMP_Basis!$C$23:$C$35,0),MATCH(LMP_BY_NODE!$A54,DA_LMP_Basis!$C$23:$AF$23,0)))</f>
        <v>55.51711664109466</v>
      </c>
      <c r="AI54" s="30">
        <f>ENERGY_PRICING!AK$20*(1+INDEX(DA_LMP_Basis!$C$23:$AF$35,MATCH(LMP_BY_NODE!AI$1,DA_LMP_Basis!$C$23:$C$35,0),MATCH(LMP_BY_NODE!$A54,DA_LMP_Basis!$C$23:$AF$23,0)))</f>
        <v>46.341880552023198</v>
      </c>
      <c r="AJ54" s="30">
        <f>ENERGY_PRICING!AL$20*(1+INDEX(DA_LMP_Basis!$C$23:$AF$35,MATCH(LMP_BY_NODE!AJ$1,DA_LMP_Basis!$C$23:$C$35,0),MATCH(LMP_BY_NODE!$A54,DA_LMP_Basis!$C$23:$AF$23,0)))</f>
        <v>46.575283887915162</v>
      </c>
      <c r="AK54" s="30">
        <f>ENERGY_PRICING!AM$20*(1+INDEX(DA_LMP_Basis!$C$23:$AF$35,MATCH(LMP_BY_NODE!AK$1,DA_LMP_Basis!$C$23:$C$35,0),MATCH(LMP_BY_NODE!$A54,DA_LMP_Basis!$C$23:$AF$23,0)))</f>
        <v>96.25804229729242</v>
      </c>
      <c r="AL54" s="30">
        <f>ENERGY_PRICING!AN$20*(1+INDEX(DA_LMP_Basis!$C$23:$AF$35,MATCH(LMP_BY_NODE!AL$1,DA_LMP_Basis!$C$23:$C$35,0),MATCH(LMP_BY_NODE!$A54,DA_LMP_Basis!$C$23:$AF$23,0)))</f>
        <v>156.02270480531868</v>
      </c>
      <c r="AM54" s="30">
        <f>ENERGY_PRICING!AO$20*(1+INDEX(DA_LMP_Basis!$C$23:$AF$35,MATCH(LMP_BY_NODE!AM$1,DA_LMP_Basis!$C$23:$C$35,0),MATCH(LMP_BY_NODE!$A54,DA_LMP_Basis!$C$23:$AF$23,0)))</f>
        <v>190.57092444961512</v>
      </c>
      <c r="AN54" s="30">
        <f>ENERGY_PRICING!AP$20*(1+INDEX(DA_LMP_Basis!$C$23:$AF$35,MATCH(LMP_BY_NODE!AN$1,DA_LMP_Basis!$C$23:$C$35,0),MATCH(LMP_BY_NODE!$A54,DA_LMP_Basis!$C$23:$AF$23,0)))</f>
        <v>164.44204721551287</v>
      </c>
      <c r="AO54" s="30">
        <f>ENERGY_PRICING!AQ$20*(1+INDEX(DA_LMP_Basis!$C$23:$AF$35,MATCH(LMP_BY_NODE!AO$1,DA_LMP_Basis!$C$23:$C$35,0),MATCH(LMP_BY_NODE!$A54,DA_LMP_Basis!$C$23:$AF$23,0)))</f>
        <v>97.009681136710256</v>
      </c>
      <c r="AP54" s="30">
        <f>ENERGY_PRICING!AR$20*(1+INDEX(DA_LMP_Basis!$C$23:$AF$35,MATCH(LMP_BY_NODE!AP$1,DA_LMP_Basis!$C$23:$C$35,0),MATCH(LMP_BY_NODE!$A54,DA_LMP_Basis!$C$23:$AF$23,0)))</f>
        <v>58.873559675973652</v>
      </c>
      <c r="AQ54" s="30">
        <f>ENERGY_PRICING!AS$20*(1+INDEX(DA_LMP_Basis!$C$23:$AF$35,MATCH(LMP_BY_NODE!AQ$1,DA_LMP_Basis!$C$23:$C$35,0),MATCH(LMP_BY_NODE!$A54,DA_LMP_Basis!$C$23:$AF$23,0)))</f>
        <v>40.029525126515239</v>
      </c>
      <c r="AR54" s="30">
        <f>ENERGY_PRICING!AT$20*(1+INDEX(DA_LMP_Basis!$C$23:$AF$35,MATCH(LMP_BY_NODE!AR$1,DA_LMP_Basis!$C$23:$C$35,0),MATCH(LMP_BY_NODE!$A54,DA_LMP_Basis!$C$23:$AF$23,0)))</f>
        <v>39.883409069501745</v>
      </c>
      <c r="AS54" s="30">
        <f>ENERGY_PRICING!AU$20*(1+INDEX(DA_LMP_Basis!$C$23:$AF$35,MATCH(LMP_BY_NODE!AS$1,DA_LMP_Basis!$C$23:$C$35,0),MATCH(LMP_BY_NODE!$A54,DA_LMP_Basis!$C$23:$AF$23,0)))</f>
        <v>51.915821852313769</v>
      </c>
      <c r="AT54" s="30">
        <f>ENERGY_PRICING!AV$20*(1+INDEX(DA_LMP_Basis!$C$23:$AF$35,MATCH(LMP_BY_NODE!AT$1,DA_LMP_Basis!$C$23:$C$35,0),MATCH(LMP_BY_NODE!$A54,DA_LMP_Basis!$C$23:$AF$23,0)))</f>
        <v>51.456647277215588</v>
      </c>
      <c r="AU54" s="30">
        <f>ENERGY_PRICING!AW$20*(1+INDEX(DA_LMP_Basis!$C$23:$AF$35,MATCH(LMP_BY_NODE!AU$1,DA_LMP_Basis!$C$23:$C$35,0),MATCH(LMP_BY_NODE!$A54,DA_LMP_Basis!$C$23:$AF$23,0)))</f>
        <v>40.612051736752342</v>
      </c>
      <c r="AV54" s="30">
        <f>ENERGY_PRICING!AX$20*(1+INDEX(DA_LMP_Basis!$C$23:$AF$35,MATCH(LMP_BY_NODE!AV$1,DA_LMP_Basis!$C$23:$C$35,0),MATCH(LMP_BY_NODE!$A54,DA_LMP_Basis!$C$23:$AF$23,0)))</f>
        <v>40.816596486336557</v>
      </c>
      <c r="AW54" s="30">
        <f>ENERGY_PRICING!AY$20*(1+INDEX(DA_LMP_Basis!$C$23:$AF$35,MATCH(LMP_BY_NODE!AW$1,DA_LMP_Basis!$C$23:$C$35,0),MATCH(LMP_BY_NODE!$A54,DA_LMP_Basis!$C$23:$AF$23,0)))</f>
        <v>64.870378326984167</v>
      </c>
      <c r="AX54" s="30">
        <f>ENERGY_PRICING!AZ$20*(1+INDEX(DA_LMP_Basis!$C$23:$AF$35,MATCH(LMP_BY_NODE!AX$1,DA_LMP_Basis!$C$23:$C$35,0),MATCH(LMP_BY_NODE!$A54,DA_LMP_Basis!$C$23:$AF$23,0)))</f>
        <v>101.0102268750498</v>
      </c>
      <c r="AY54" s="30">
        <f>ENERGY_PRICING!BA$20*(1+INDEX(DA_LMP_Basis!$C$23:$AF$35,MATCH(LMP_BY_NODE!AY$1,DA_LMP_Basis!$C$23:$C$35,0),MATCH(LMP_BY_NODE!$A54,DA_LMP_Basis!$C$23:$AF$23,0)))</f>
        <v>186.61880660229036</v>
      </c>
      <c r="AZ54" s="30">
        <f>ENERGY_PRICING!BB$20*(1+INDEX(DA_LMP_Basis!$C$23:$AF$35,MATCH(LMP_BY_NODE!AZ$1,DA_LMP_Basis!$C$23:$C$35,0),MATCH(LMP_BY_NODE!$A54,DA_LMP_Basis!$C$23:$AF$23,0)))</f>
        <v>160.95500661636356</v>
      </c>
      <c r="BA54" s="30">
        <f>ENERGY_PRICING!BC$20*(1+INDEX(DA_LMP_Basis!$C$23:$AF$35,MATCH(LMP_BY_NODE!BA$1,DA_LMP_Basis!$C$23:$C$35,0),MATCH(LMP_BY_NODE!$A54,DA_LMP_Basis!$C$23:$AF$23,0)))</f>
        <v>92.789122231311097</v>
      </c>
      <c r="BB54" s="30">
        <f>ENERGY_PRICING!BD$20*(1+INDEX(DA_LMP_Basis!$C$23:$AF$35,MATCH(LMP_BY_NODE!BB$1,DA_LMP_Basis!$C$23:$C$35,0),MATCH(LMP_BY_NODE!$A54,DA_LMP_Basis!$C$23:$AF$23,0)))</f>
        <v>52.249333376980715</v>
      </c>
      <c r="BC54" s="30">
        <f>ENERGY_PRICING!BE$20*(1+INDEX(DA_LMP_Basis!$C$23:$AF$35,MATCH(LMP_BY_NODE!BC$1,DA_LMP_Basis!$C$23:$C$35,0),MATCH(LMP_BY_NODE!$A54,DA_LMP_Basis!$C$23:$AF$23,0)))</f>
        <v>35.12476927300127</v>
      </c>
      <c r="BD54" s="30">
        <f>ENERGY_PRICING!BF$20*(1+INDEX(DA_LMP_Basis!$C$23:$AF$35,MATCH(LMP_BY_NODE!BD$1,DA_LMP_Basis!$C$23:$C$35,0),MATCH(LMP_BY_NODE!$A54,DA_LMP_Basis!$C$23:$AF$23,0)))</f>
        <v>34.744183927423926</v>
      </c>
      <c r="BE54" s="30">
        <f>ENERGY_PRICING!BG$20*(1+INDEX(DA_LMP_Basis!$C$23:$AF$35,MATCH(LMP_BY_NODE!BE$1,DA_LMP_Basis!$C$23:$C$35,0),MATCH(LMP_BY_NODE!$A54,DA_LMP_Basis!$C$23:$AF$23,0)))</f>
        <v>45.257563816767693</v>
      </c>
      <c r="BF54" s="30">
        <f>ENERGY_PRICING!BH$20*(1+INDEX(DA_LMP_Basis!$C$23:$AF$35,MATCH(LMP_BY_NODE!BF$1,DA_LMP_Basis!$C$23:$C$35,0),MATCH(LMP_BY_NODE!$A54,DA_LMP_Basis!$C$23:$AF$23,0)))</f>
        <v>44.85727885749921</v>
      </c>
      <c r="BG54" s="30">
        <f>ENERGY_PRICING!BI$20*(1+INDEX(DA_LMP_Basis!$C$23:$AF$35,MATCH(LMP_BY_NODE!BG$1,DA_LMP_Basis!$C$23:$C$35,0),MATCH(LMP_BY_NODE!$A54,DA_LMP_Basis!$C$23:$AF$23,0)))</f>
        <v>36.099449426835548</v>
      </c>
      <c r="BH54" s="30">
        <f>ENERGY_PRICING!BJ$20*(1+INDEX(DA_LMP_Basis!$C$23:$AF$35,MATCH(LMP_BY_NODE!BH$1,DA_LMP_Basis!$C$23:$C$35,0),MATCH(LMP_BY_NODE!$A54,DA_LMP_Basis!$C$23:$AF$23,0)))</f>
        <v>36.281266215876471</v>
      </c>
      <c r="BI54" s="30">
        <f>ENERGY_PRICING!BK$20*(1+INDEX(DA_LMP_Basis!$C$23:$AF$35,MATCH(LMP_BY_NODE!BI$1,DA_LMP_Basis!$C$23:$C$35,0),MATCH(LMP_BY_NODE!$A54,DA_LMP_Basis!$C$23:$AF$23,0)))</f>
        <v>62.375494483441244</v>
      </c>
      <c r="BJ54" s="30">
        <f>ENERGY_PRICING!BL$20*(1+INDEX(DA_LMP_Basis!$C$23:$AF$35,MATCH(LMP_BY_NODE!BJ$1,DA_LMP_Basis!$C$23:$C$35,0),MATCH(LMP_BY_NODE!$A54,DA_LMP_Basis!$C$23:$AF$23,0)))</f>
        <v>97.530019183384468</v>
      </c>
      <c r="BK54" s="30">
        <f>ENERGY_PRICING!BM$20*(1+INDEX(DA_LMP_Basis!$C$23:$AF$35,MATCH(LMP_BY_NODE!BK$1,DA_LMP_Basis!$C$23:$C$35,0),MATCH(LMP_BY_NODE!$A54,DA_LMP_Basis!$C$23:$AF$23,0)))</f>
        <v>185.41568466555711</v>
      </c>
      <c r="BL54" s="30">
        <f>ENERGY_PRICING!BN$20*(1+INDEX(DA_LMP_Basis!$C$23:$AF$35,MATCH(LMP_BY_NODE!BL$1,DA_LMP_Basis!$C$23:$C$35,0),MATCH(LMP_BY_NODE!$A54,DA_LMP_Basis!$C$23:$AF$23,0)))</f>
        <v>159.89346563980689</v>
      </c>
      <c r="BM54" s="30">
        <f>ENERGY_PRICING!BO$20*(1+INDEX(DA_LMP_Basis!$C$23:$AF$35,MATCH(LMP_BY_NODE!BM$1,DA_LMP_Basis!$C$23:$C$35,0),MATCH(LMP_BY_NODE!$A54,DA_LMP_Basis!$C$23:$AF$23,0)))</f>
        <v>91.50428023000336</v>
      </c>
      <c r="BN54" s="30">
        <f>ENERGY_PRICING!BP$20*(1+INDEX(DA_LMP_Basis!$C$23:$AF$35,MATCH(LMP_BY_NODE!BN$1,DA_LMP_Basis!$C$23:$C$35,0),MATCH(LMP_BY_NODE!$A54,DA_LMP_Basis!$C$23:$AF$23,0)))</f>
        <v>50.232755865356424</v>
      </c>
      <c r="BO54" s="30">
        <f>ENERGY_PRICING!BQ$20*(1+INDEX(DA_LMP_Basis!$C$23:$AF$35,MATCH(LMP_BY_NODE!BO$1,DA_LMP_Basis!$C$23:$C$35,0),MATCH(LMP_BY_NODE!$A54,DA_LMP_Basis!$C$23:$AF$23,0)))</f>
        <v>33.631640882187163</v>
      </c>
      <c r="BP54" s="30">
        <f>ENERGY_PRICING!BR$20*(1+INDEX(DA_LMP_Basis!$C$23:$AF$35,MATCH(LMP_BY_NODE!BP$1,DA_LMP_Basis!$C$23:$C$35,0),MATCH(LMP_BY_NODE!$A54,DA_LMP_Basis!$C$23:$AF$23,0)))</f>
        <v>33.179677314740154</v>
      </c>
      <c r="BQ54" s="30">
        <f>ENERGY_PRICING!BS$20*(1+INDEX(DA_LMP_Basis!$C$23:$AF$35,MATCH(LMP_BY_NODE!BQ$1,DA_LMP_Basis!$C$23:$C$35,0),MATCH(LMP_BY_NODE!$A54,DA_LMP_Basis!$C$23:$AF$23,0)))</f>
        <v>43.230626206995026</v>
      </c>
      <c r="BR54" s="30">
        <f>ENERGY_PRICING!BT$20*(1+INDEX(DA_LMP_Basis!$C$23:$AF$35,MATCH(LMP_BY_NODE!BR$1,DA_LMP_Basis!$C$23:$C$35,0),MATCH(LMP_BY_NODE!$A54,DA_LMP_Basis!$C$23:$AF$23,0)))</f>
        <v>42.848268696094124</v>
      </c>
      <c r="BS54" s="30">
        <f>ENERGY_PRICING!BU$20*(1+INDEX(DA_LMP_Basis!$C$23:$AF$35,MATCH(LMP_BY_NODE!BS$1,DA_LMP_Basis!$C$23:$C$35,0),MATCH(LMP_BY_NODE!$A54,DA_LMP_Basis!$C$23:$AF$23,0)))</f>
        <v>34.725702225828016</v>
      </c>
      <c r="BT54" s="30">
        <f>ENERGY_PRICING!BV$20*(1+INDEX(DA_LMP_Basis!$C$23:$AF$35,MATCH(LMP_BY_NODE!BT$1,DA_LMP_Basis!$C$23:$C$35,0),MATCH(LMP_BY_NODE!$A54,DA_LMP_Basis!$C$23:$AF$23,0)))</f>
        <v>34.900600064330725</v>
      </c>
      <c r="BU54" s="30">
        <f>ENERGY_PRICING!BW$20*(1+INDEX(DA_LMP_Basis!$C$23:$AF$35,MATCH(LMP_BY_NODE!BU$1,DA_LMP_Basis!$C$23:$C$35,0),MATCH(LMP_BY_NODE!$A54,DA_LMP_Basis!$C$23:$AF$23,0)))</f>
        <v>61.615990440868288</v>
      </c>
      <c r="BV54" s="30">
        <f>ENERGY_PRICING!BX$20*(1+INDEX(DA_LMP_Basis!$C$23:$AF$35,MATCH(LMP_BY_NODE!BV$1,DA_LMP_Basis!$C$23:$C$35,0),MATCH(LMP_BY_NODE!$A54,DA_LMP_Basis!$C$23:$AF$23,0)))</f>
        <v>96.470558312027919</v>
      </c>
      <c r="BW54" s="30">
        <f>ENERGY_PRICING!BY$20*(1+INDEX(DA_LMP_Basis!$C$23:$AF$35,MATCH(LMP_BY_NODE!BW$1,DA_LMP_Basis!$C$23:$C$35,0),MATCH(LMP_BY_NODE!$A54,DA_LMP_Basis!$C$23:$AF$23,0)))</f>
        <v>184.92039714909313</v>
      </c>
      <c r="BX54" s="30">
        <f>ENERGY_PRICING!BZ$20*(1+INDEX(DA_LMP_Basis!$C$23:$AF$35,MATCH(LMP_BY_NODE!BX$1,DA_LMP_Basis!$C$23:$C$35,0),MATCH(LMP_BY_NODE!$A54,DA_LMP_Basis!$C$23:$AF$23,0)))</f>
        <v>159.45646255819818</v>
      </c>
      <c r="BY54" s="30">
        <f>ENERGY_PRICING!CA$20*(1+INDEX(DA_LMP_Basis!$C$23:$AF$35,MATCH(LMP_BY_NODE!BY$1,DA_LMP_Basis!$C$23:$C$35,0),MATCH(LMP_BY_NODE!$A54,DA_LMP_Basis!$C$23:$AF$23,0)))</f>
        <v>90.975351129430123</v>
      </c>
      <c r="BZ54" s="30">
        <f>ENERGY_PRICING!CB$20*(1+INDEX(DA_LMP_Basis!$C$23:$AF$35,MATCH(LMP_BY_NODE!BZ$1,DA_LMP_Basis!$C$23:$C$35,0),MATCH(LMP_BY_NODE!$A54,DA_LMP_Basis!$C$23:$AF$23,0)))</f>
        <v>49.402594235853329</v>
      </c>
      <c r="CA54" s="30">
        <f>ENERGY_PRICING!CC$20*(1+INDEX(DA_LMP_Basis!$C$23:$AF$35,MATCH(LMP_BY_NODE!CA$1,DA_LMP_Basis!$C$23:$C$35,0),MATCH(LMP_BY_NODE!$A54,DA_LMP_Basis!$C$23:$AF$23,0)))</f>
        <v>33.016966816434454</v>
      </c>
      <c r="CB54" s="30">
        <f>ENERGY_PRICING!CD$20*(1+INDEX(DA_LMP_Basis!$C$23:$AF$35,MATCH(LMP_BY_NODE!CB$1,DA_LMP_Basis!$C$23:$C$35,0),MATCH(LMP_BY_NODE!$A54,DA_LMP_Basis!$C$23:$AF$23,0)))</f>
        <v>32.535619076726881</v>
      </c>
      <c r="CC54" s="30">
        <f>ENERGY_PRICING!CE$20*(1+INDEX(DA_LMP_Basis!$C$23:$AF$35,MATCH(LMP_BY_NODE!CC$1,DA_LMP_Basis!$C$23:$C$35,0),MATCH(LMP_BY_NODE!$A54,DA_LMP_Basis!$C$23:$AF$23,0)))</f>
        <v>42.396199650450413</v>
      </c>
      <c r="CD54" s="30">
        <f>ENERGY_PRICING!CF$20*(1+INDEX(DA_LMP_Basis!$C$23:$AF$35,MATCH(LMP_BY_NODE!CD$1,DA_LMP_Basis!$C$23:$C$35,0),MATCH(LMP_BY_NODE!$A54,DA_LMP_Basis!$C$23:$AF$23,0)))</f>
        <v>42.021222307018334</v>
      </c>
      <c r="CE54" s="30">
        <f>ENERGY_PRICING!CG$20*(1+INDEX(DA_LMP_Basis!$C$23:$AF$35,MATCH(LMP_BY_NODE!CE$1,DA_LMP_Basis!$C$23:$C$35,0),MATCH(LMP_BY_NODE!$A54,DA_LMP_Basis!$C$23:$AF$23,0)))</f>
        <v>34.160173646668596</v>
      </c>
      <c r="CF54" s="30">
        <f>ENERGY_PRICING!CH$20*(1+INDEX(DA_LMP_Basis!$C$23:$AF$35,MATCH(LMP_BY_NODE!CF$1,DA_LMP_Basis!$C$23:$C$35,0),MATCH(LMP_BY_NODE!$A54,DA_LMP_Basis!$C$23:$AF$23,0)))</f>
        <v>34.332223170529218</v>
      </c>
      <c r="CG54" s="30">
        <f>ENERGY_PRICING!CI$20*(1+INDEX(DA_LMP_Basis!$C$23:$AF$35,MATCH(LMP_BY_NODE!CG$1,DA_LMP_Basis!$C$23:$C$35,0),MATCH(LMP_BY_NODE!$A54,DA_LMP_Basis!$C$23:$AF$23,0)))</f>
        <v>61.303326479298697</v>
      </c>
      <c r="CH54" s="30">
        <f>ENERGY_PRICING!CJ$20*(1+INDEX(DA_LMP_Basis!$C$23:$AF$35,MATCH(LMP_BY_NODE!CH$1,DA_LMP_Basis!$C$23:$C$35,0),MATCH(LMP_BY_NODE!$A54,DA_LMP_Basis!$C$23:$AF$23,0)))</f>
        <v>96.034411544402943</v>
      </c>
      <c r="CI54" s="30">
        <f>ENERGY_PRICING!CK$20*(1+INDEX(DA_LMP_Basis!$C$23:$AF$35,MATCH(LMP_BY_NODE!CI$1,DA_LMP_Basis!$C$23:$C$35,0),MATCH(LMP_BY_NODE!$A54,DA_LMP_Basis!$C$23:$AF$23,0)))</f>
        <v>186.77642218013051</v>
      </c>
      <c r="CJ54" s="30">
        <f>ENERGY_PRICING!CL$20*(1+INDEX(DA_LMP_Basis!$C$23:$AF$35,MATCH(LMP_BY_NODE!CJ$1,DA_LMP_Basis!$C$23:$C$35,0),MATCH(LMP_BY_NODE!$A54,DA_LMP_Basis!$C$23:$AF$23,0)))</f>
        <v>161.0940743112601</v>
      </c>
      <c r="CK54" s="30">
        <f>ENERGY_PRICING!CM$20*(1+INDEX(DA_LMP_Basis!$C$23:$AF$35,MATCH(LMP_BY_NODE!CK$1,DA_LMP_Basis!$C$23:$C$35,0),MATCH(LMP_BY_NODE!$A54,DA_LMP_Basis!$C$23:$AF$23,0)))</f>
        <v>92.957443586184937</v>
      </c>
      <c r="CL54" s="30">
        <f>ENERGY_PRICING!CN$20*(1+INDEX(DA_LMP_Basis!$C$23:$AF$35,MATCH(LMP_BY_NODE!CL$1,DA_LMP_Basis!$C$23:$C$35,0),MATCH(LMP_BY_NODE!$A54,DA_LMP_Basis!$C$23:$AF$23,0)))</f>
        <v>52.513516100318832</v>
      </c>
      <c r="CM54" s="30">
        <f>ENERGY_PRICING!CO$20*(1+INDEX(DA_LMP_Basis!$C$23:$AF$35,MATCH(LMP_BY_NODE!CM$1,DA_LMP_Basis!$C$23:$C$35,0),MATCH(LMP_BY_NODE!$A54,DA_LMP_Basis!$C$23:$AF$23,0)))</f>
        <v>35.320377288217621</v>
      </c>
      <c r="CN54" s="30">
        <f>ENERGY_PRICING!CP$20*(1+INDEX(DA_LMP_Basis!$C$23:$AF$35,MATCH(LMP_BY_NODE!CN$1,DA_LMP_Basis!$C$23:$C$35,0),MATCH(LMP_BY_NODE!$A54,DA_LMP_Basis!$C$23:$AF$23,0)))</f>
        <v>34.949142881511641</v>
      </c>
      <c r="CO54" s="30">
        <f>ENERGY_PRICING!CQ$20*(1+INDEX(DA_LMP_Basis!$C$23:$AF$35,MATCH(LMP_BY_NODE!CO$1,DA_LMP_Basis!$C$23:$C$35,0),MATCH(LMP_BY_NODE!$A54,DA_LMP_Basis!$C$23:$AF$23,0)))</f>
        <v>45.523103769831479</v>
      </c>
      <c r="CP54" s="30">
        <f>ENERGY_PRICING!CR$20*(1+INDEX(DA_LMP_Basis!$C$23:$AF$35,MATCH(LMP_BY_NODE!CP$1,DA_LMP_Basis!$C$23:$C$35,0),MATCH(LMP_BY_NODE!$A54,DA_LMP_Basis!$C$23:$AF$23,0)))</f>
        <v>45.120470216420223</v>
      </c>
      <c r="CQ54" s="30">
        <f>ENERGY_PRICING!CS$20*(1+INDEX(DA_LMP_Basis!$C$23:$AF$35,MATCH(LMP_BY_NODE!CQ$1,DA_LMP_Basis!$C$23:$C$35,0),MATCH(LMP_BY_NODE!$A54,DA_LMP_Basis!$C$23:$AF$23,0)))</f>
        <v>36.279417850884855</v>
      </c>
      <c r="CR54" s="30">
        <f>ENERGY_PRICING!CT$20*(1+INDEX(DA_LMP_Basis!$C$23:$AF$35,MATCH(LMP_BY_NODE!CR$1,DA_LMP_Basis!$C$23:$C$35,0),MATCH(LMP_BY_NODE!$A54,DA_LMP_Basis!$C$23:$AF$23,0)))</f>
        <v>36.462141060425509</v>
      </c>
      <c r="CS54" s="30">
        <f>ENERGY_PRICING!CU$20*(1+INDEX(DA_LMP_Basis!$C$23:$AF$35,MATCH(LMP_BY_NODE!CS$1,DA_LMP_Basis!$C$23:$C$35,0),MATCH(LMP_BY_NODE!$A54,DA_LMP_Basis!$C$23:$AF$23,0)))</f>
        <v>62.474993682057054</v>
      </c>
      <c r="CT54" s="30">
        <f>ENERGY_PRICING!CV$20*(1+INDEX(DA_LMP_Basis!$C$23:$AF$35,MATCH(LMP_BY_NODE!CT$1,DA_LMP_Basis!$C$23:$C$35,0),MATCH(LMP_BY_NODE!$A54,DA_LMP_Basis!$C$23:$AF$23,0)))</f>
        <v>97.668814373081773</v>
      </c>
      <c r="CU54" s="30">
        <f>ENERGY_PRICING!CW$20*(1+INDEX(DA_LMP_Basis!$C$23:$AF$35,MATCH(LMP_BY_NODE!CU$1,DA_LMP_Basis!$C$23:$C$35,0),MATCH(LMP_BY_NODE!$A54,DA_LMP_Basis!$C$23:$AF$23,0)))</f>
        <v>188.33560380332278</v>
      </c>
      <c r="CV54" s="30">
        <f>ENERGY_PRICING!CX$20*(1+INDEX(DA_LMP_Basis!$C$23:$AF$35,MATCH(LMP_BY_NODE!CV$1,DA_LMP_Basis!$C$23:$C$35,0),MATCH(LMP_BY_NODE!$A54,DA_LMP_Basis!$C$23:$AF$23,0)))</f>
        <v>162.4697745893273</v>
      </c>
      <c r="CW54" s="30">
        <f>ENERGY_PRICING!CY$20*(1+INDEX(DA_LMP_Basis!$C$23:$AF$35,MATCH(LMP_BY_NODE!CW$1,DA_LMP_Basis!$C$23:$C$35,0),MATCH(LMP_BY_NODE!$A54,DA_LMP_Basis!$C$23:$AF$23,0)))</f>
        <v>94.622530038339576</v>
      </c>
      <c r="CX54" s="30">
        <f>ENERGY_PRICING!CZ$20*(1+INDEX(DA_LMP_Basis!$C$23:$AF$35,MATCH(LMP_BY_NODE!CX$1,DA_LMP_Basis!$C$23:$C$35,0),MATCH(LMP_BY_NODE!$A54,DA_LMP_Basis!$C$23:$AF$23,0)))</f>
        <v>55.126892601793486</v>
      </c>
      <c r="CY54" s="30">
        <f>ENERGY_PRICING!DA$20*(1+INDEX(DA_LMP_Basis!$C$23:$AF$35,MATCH(LMP_BY_NODE!CY$1,DA_LMP_Basis!$C$23:$C$35,0),MATCH(LMP_BY_NODE!$A54,DA_LMP_Basis!$C$23:$AF$23,0)))</f>
        <v>37.25539175096209</v>
      </c>
      <c r="CZ54" s="30">
        <f>ENERGY_PRICING!DB$20*(1+INDEX(DA_LMP_Basis!$C$23:$AF$35,MATCH(LMP_BY_NODE!CZ$1,DA_LMP_Basis!$C$23:$C$35,0),MATCH(LMP_BY_NODE!$A54,DA_LMP_Basis!$C$23:$AF$23,0)))</f>
        <v>36.976659698703664</v>
      </c>
      <c r="DA54" s="30">
        <f>ENERGY_PRICING!DC$20*(1+INDEX(DA_LMP_Basis!$C$23:$AF$35,MATCH(LMP_BY_NODE!DA$1,DA_LMP_Basis!$C$23:$C$35,0),MATCH(LMP_BY_NODE!$A54,DA_LMP_Basis!$C$23:$AF$23,0)))</f>
        <v>48.149906403898534</v>
      </c>
      <c r="DB54" s="30">
        <f>ENERGY_PRICING!DD$20*(1+INDEX(DA_LMP_Basis!$C$23:$AF$35,MATCH(LMP_BY_NODE!DB$1,DA_LMP_Basis!$C$23:$C$35,0),MATCH(LMP_BY_NODE!$A54,DA_LMP_Basis!$C$23:$AF$23,0)))</f>
        <v>47.724039837114283</v>
      </c>
      <c r="DC54" s="30">
        <f>ENERGY_PRICING!DE$20*(1+INDEX(DA_LMP_Basis!$C$23:$AF$35,MATCH(LMP_BY_NODE!DC$1,DA_LMP_Basis!$C$23:$C$35,0),MATCH(LMP_BY_NODE!$A54,DA_LMP_Basis!$C$23:$AF$23,0)))</f>
        <v>38.059720682481903</v>
      </c>
      <c r="DD54" s="30">
        <f>ENERGY_PRICING!DF$20*(1+INDEX(DA_LMP_Basis!$C$23:$AF$35,MATCH(LMP_BY_NODE!DD$1,DA_LMP_Basis!$C$23:$C$35,0),MATCH(LMP_BY_NODE!$A54,DA_LMP_Basis!$C$23:$AF$23,0)))</f>
        <v>38.251410481527401</v>
      </c>
      <c r="DE54" s="30">
        <f>ENERGY_PRICING!DG$20*(1+INDEX(DA_LMP_Basis!$C$23:$AF$35,MATCH(LMP_BY_NODE!DE$1,DA_LMP_Basis!$C$23:$C$35,0),MATCH(LMP_BY_NODE!$A54,DA_LMP_Basis!$C$23:$AF$23,0)))</f>
        <v>63.459270262646541</v>
      </c>
      <c r="DF54" s="30">
        <f>ENERGY_PRICING!DH$20*(1+INDEX(DA_LMP_Basis!$C$23:$AF$35,MATCH(LMP_BY_NODE!DF$1,DA_LMP_Basis!$C$23:$C$35,0),MATCH(LMP_BY_NODE!$A54,DA_LMP_Basis!$C$23:$AF$23,0)))</f>
        <v>99.041818946164057</v>
      </c>
      <c r="DG54" s="30">
        <f>ENERGY_PRICING!DI$20*(1+INDEX(DA_LMP_Basis!$C$23:$AF$35,MATCH(LMP_BY_NODE!DG$1,DA_LMP_Basis!$C$23:$C$35,0),MATCH(LMP_BY_NODE!$A54,DA_LMP_Basis!$C$23:$AF$23,0)))</f>
        <v>190.72510543912085</v>
      </c>
      <c r="DH54" s="30">
        <f>ENERGY_PRICING!DJ$20*(1+INDEX(DA_LMP_Basis!$C$23:$AF$35,MATCH(LMP_BY_NODE!DH$1,DA_LMP_Basis!$C$23:$C$35,0),MATCH(LMP_BY_NODE!$A54,DA_LMP_Basis!$C$23:$AF$23,0)))</f>
        <v>164.57808449749513</v>
      </c>
      <c r="DI54" s="30">
        <f>ENERGY_PRICING!DK$20*(1+INDEX(DA_LMP_Basis!$C$23:$AF$35,MATCH(LMP_BY_NODE!DI$1,DA_LMP_Basis!$C$23:$C$35,0),MATCH(LMP_BY_NODE!$A54,DA_LMP_Basis!$C$23:$AF$23,0)))</f>
        <v>97.174334614526501</v>
      </c>
      <c r="DJ54" s="30">
        <f>ENERGY_PRICING!DL$20*(1+INDEX(DA_LMP_Basis!$C$23:$AF$35,MATCH(LMP_BY_NODE!DJ$1,DA_LMP_Basis!$C$23:$C$35,0),MATCH(LMP_BY_NODE!$A54,DA_LMP_Basis!$C$23:$AF$23,0)))</f>
        <v>59.131985614911684</v>
      </c>
      <c r="DK54" s="30">
        <f>ENERGY_PRICING!DM$20*(1+INDEX(DA_LMP_Basis!$C$23:$AF$35,MATCH(LMP_BY_NODE!DK$1,DA_LMP_Basis!$C$23:$C$35,0),MATCH(LMP_BY_NODE!$A54,DA_LMP_Basis!$C$23:$AF$23,0)))</f>
        <v>40.220870663260989</v>
      </c>
      <c r="DL54" s="30">
        <f>ENERGY_PRICING!DN$20*(1+INDEX(DA_LMP_Basis!$C$23:$AF$35,MATCH(LMP_BY_NODE!DL$1,DA_LMP_Basis!$C$23:$C$35,0),MATCH(LMP_BY_NODE!$A54,DA_LMP_Basis!$C$23:$AF$23,0)))</f>
        <v>40.083901779564698</v>
      </c>
      <c r="DM54" s="30">
        <f>ENERGY_PRICING!DO$20*(1+INDEX(DA_LMP_Basis!$C$23:$AF$35,MATCH(LMP_BY_NODE!DM$1,DA_LMP_Basis!$C$23:$C$35,0),MATCH(LMP_BY_NODE!$A54,DA_LMP_Basis!$C$23:$AF$23,0)))</f>
        <v>52.175575445694065</v>
      </c>
      <c r="DN54" s="30">
        <f>ENERGY_PRICING!DP$20*(1+INDEX(DA_LMP_Basis!$C$23:$AF$35,MATCH(LMP_BY_NODE!DN$1,DA_LMP_Basis!$C$23:$C$35,0),MATCH(LMP_BY_NODE!$A54,DA_LMP_Basis!$C$23:$AF$23,0)))</f>
        <v>51.714103454478504</v>
      </c>
      <c r="DO54" s="30">
        <f>ENERGY_PRICING!DQ$20*(1+INDEX(DA_LMP_Basis!$C$23:$AF$35,MATCH(LMP_BY_NODE!DO$1,DA_LMP_Basis!$C$23:$C$35,0),MATCH(LMP_BY_NODE!$A54,DA_LMP_Basis!$C$23:$AF$23,0)))</f>
        <v>40.788098483399793</v>
      </c>
      <c r="DP54" s="30">
        <f>ENERGY_PRICING!DR$20*(1+INDEX(DA_LMP_Basis!$C$23:$AF$35,MATCH(LMP_BY_NODE!DP$1,DA_LMP_Basis!$C$23:$C$35,0),MATCH(LMP_BY_NODE!$A54,DA_LMP_Basis!$C$23:$AF$23,0)))</f>
        <v>40.993529901747792</v>
      </c>
      <c r="DQ54" s="30">
        <f>ENERGY_PRICING!DS$20*(1+INDEX(DA_LMP_Basis!$C$23:$AF$35,MATCH(LMP_BY_NODE!DQ$1,DA_LMP_Basis!$C$23:$C$35,0),MATCH(LMP_BY_NODE!$A54,DA_LMP_Basis!$C$23:$AF$23,0)))</f>
        <v>64.967709346594233</v>
      </c>
      <c r="DR54" s="30">
        <f>ENERGY_PRICING!DT$20*(1+INDEX(DA_LMP_Basis!$C$23:$AF$35,MATCH(LMP_BY_NODE!DR$1,DA_LMP_Basis!$C$23:$C$35,0),MATCH(LMP_BY_NODE!$A54,DA_LMP_Basis!$C$23:$AF$23,0)))</f>
        <v>101.14599758997157</v>
      </c>
      <c r="DS54" s="30">
        <f>ENERGY_PRICING!DU$20*(1+INDEX(DA_LMP_Basis!$C$23:$AF$35,MATCH(LMP_BY_NODE!DS$1,DA_LMP_Basis!$C$23:$C$35,0),MATCH(LMP_BY_NODE!$A54,DA_LMP_Basis!$C$23:$AF$23,0)))</f>
        <v>193.48301360947386</v>
      </c>
      <c r="DT54" s="30">
        <f>ENERGY_PRICING!DV$20*(1+INDEX(DA_LMP_Basis!$C$23:$AF$35,MATCH(LMP_BY_NODE!DT$1,DA_LMP_Basis!$C$23:$C$35,0),MATCH(LMP_BY_NODE!$A54,DA_LMP_Basis!$C$23:$AF$23,0)))</f>
        <v>167.01144760311615</v>
      </c>
      <c r="DU54" s="30">
        <f>ENERGY_PRICING!DW$20*(1+INDEX(DA_LMP_Basis!$C$23:$AF$35,MATCH(LMP_BY_NODE!DU$1,DA_LMP_Basis!$C$23:$C$35,0),MATCH(LMP_BY_NODE!$A54,DA_LMP_Basis!$C$23:$AF$23,0)))</f>
        <v>100.11956912886058</v>
      </c>
      <c r="DV54" s="30">
        <f>ENERGY_PRICING!DX$20*(1+INDEX(DA_LMP_Basis!$C$23:$AF$35,MATCH(LMP_BY_NODE!DV$1,DA_LMP_Basis!$C$23:$C$35,0),MATCH(LMP_BY_NODE!$A54,DA_LMP_Basis!$C$23:$AF$23,0)))</f>
        <v>63.754572424823358</v>
      </c>
      <c r="DW54" s="30">
        <f>ENERGY_PRICING!DY$20*(1+INDEX(DA_LMP_Basis!$C$23:$AF$35,MATCH(LMP_BY_NODE!DW$1,DA_LMP_Basis!$C$23:$C$35,0),MATCH(LMP_BY_NODE!$A54,DA_LMP_Basis!$C$23:$AF$23,0)))</f>
        <v>43.643558640834698</v>
      </c>
      <c r="DX54" s="30">
        <f>ENERGY_PRICING!DZ$20*(1+INDEX(DA_LMP_Basis!$C$23:$AF$35,MATCH(LMP_BY_NODE!DX$1,DA_LMP_Basis!$C$23:$C$35,0),MATCH(LMP_BY_NODE!$A54,DA_LMP_Basis!$C$23:$AF$23,0)))</f>
        <v>43.670209565961883</v>
      </c>
      <c r="DY54" s="30">
        <f>ENERGY_PRICING!EA$20*(1+INDEX(DA_LMP_Basis!$C$23:$AF$35,MATCH(LMP_BY_NODE!DY$1,DA_LMP_Basis!$C$23:$C$35,0),MATCH(LMP_BY_NODE!$A54,DA_LMP_Basis!$C$23:$AF$23,0)))</f>
        <v>56.821910637591564</v>
      </c>
      <c r="DZ54" s="30">
        <f>ENERGY_PRICING!EB$20*(1+INDEX(DA_LMP_Basis!$C$23:$AF$35,MATCH(LMP_BY_NODE!DZ$1,DA_LMP_Basis!$C$23:$C$35,0),MATCH(LMP_BY_NODE!$A54,DA_LMP_Basis!$C$23:$AF$23,0)))</f>
        <v>56.319343679343163</v>
      </c>
      <c r="EA54" s="30">
        <f>ENERGY_PRICING!EC$20*(1+INDEX(DA_LMP_Basis!$C$23:$AF$35,MATCH(LMP_BY_NODE!EA$1,DA_LMP_Basis!$C$23:$C$35,0),MATCH(LMP_BY_NODE!$A54,DA_LMP_Basis!$C$23:$AF$23,0)))</f>
        <v>43.937129777721609</v>
      </c>
      <c r="EB54" s="30">
        <f>ENERGY_PRICING!ED$20*(1+INDEX(DA_LMP_Basis!$C$23:$AF$35,MATCH(LMP_BY_NODE!EB$1,DA_LMP_Basis!$C$23:$C$35,0),MATCH(LMP_BY_NODE!$A54,DA_LMP_Basis!$C$23:$AF$23,0)))</f>
        <v>44.158421458971489</v>
      </c>
      <c r="EC54" s="30">
        <f>ENERGY_PRICING!EE$20*(1+INDEX(DA_LMP_Basis!$C$23:$AF$35,MATCH(LMP_BY_NODE!EC$1,DA_LMP_Basis!$C$23:$C$35,0),MATCH(LMP_BY_NODE!$A54,DA_LMP_Basis!$C$23:$AF$23,0)))</f>
        <v>66.708715258360343</v>
      </c>
      <c r="ED54" s="30">
        <f>ENERGY_PRICING!EF$20*(1+INDEX(DA_LMP_Basis!$C$23:$AF$35,MATCH(LMP_BY_NODE!ED$1,DA_LMP_Basis!$C$23:$C$35,0),MATCH(LMP_BY_NODE!$A54,DA_LMP_Basis!$C$23:$AF$23,0)))</f>
        <v>103.57459248469776</v>
      </c>
      <c r="EE54" s="30">
        <f>ENERGY_PRICING!EG$20*(1+INDEX(DA_LMP_Basis!$C$23:$AF$35,MATCH(LMP_BY_NODE!EE$1,DA_LMP_Basis!$C$23:$C$35,0),MATCH(LMP_BY_NODE!$A54,DA_LMP_Basis!$C$23:$AF$23,0)))</f>
        <v>194.80737320130302</v>
      </c>
      <c r="EF54" s="30">
        <f>ENERGY_PRICING!EH$20*(1+INDEX(DA_LMP_Basis!$C$23:$AF$35,MATCH(LMP_BY_NODE!EF$1,DA_LMP_Basis!$C$23:$C$35,0),MATCH(LMP_BY_NODE!$A54,DA_LMP_Basis!$C$23:$AF$23,0)))</f>
        <v>168.1799592323195</v>
      </c>
      <c r="EG54" s="30">
        <f>ENERGY_PRICING!EI$20*(1+INDEX(DA_LMP_Basis!$C$23:$AF$35,MATCH(LMP_BY_NODE!EG$1,DA_LMP_Basis!$C$23:$C$35,0),MATCH(LMP_BY_NODE!$A54,DA_LMP_Basis!$C$23:$AF$23,0)))</f>
        <v>101.53388365215575</v>
      </c>
      <c r="EH54" s="30">
        <f>ENERGY_PRICING!EJ$20*(1+INDEX(DA_LMP_Basis!$C$23:$AF$35,MATCH(LMP_BY_NODE!EH$1,DA_LMP_Basis!$C$23:$C$35,0),MATCH(LMP_BY_NODE!$A54,DA_LMP_Basis!$C$23:$AF$23,0)))</f>
        <v>65.974358872602764</v>
      </c>
      <c r="EI54" s="30">
        <f>ENERGY_PRICING!EK$20*(1+INDEX(DA_LMP_Basis!$C$23:$AF$35,MATCH(LMP_BY_NODE!EI$1,DA_LMP_Basis!$C$23:$C$35,0),MATCH(LMP_BY_NODE!$A54,DA_LMP_Basis!$C$23:$AF$23,0)))</f>
        <v>45.287148409945118</v>
      </c>
      <c r="EJ54" s="30">
        <f>ENERGY_PRICING!EL$20*(1+INDEX(DA_LMP_Basis!$C$23:$AF$35,MATCH(LMP_BY_NODE!EJ$1,DA_LMP_Basis!$C$23:$C$35,0),MATCH(LMP_BY_NODE!$A54,DA_LMP_Basis!$C$23:$AF$23,0)))</f>
        <v>45.392370284445455</v>
      </c>
      <c r="EK54" s="30">
        <f>ENERGY_PRICING!EM$20*(1+INDEX(DA_LMP_Basis!$C$23:$AF$35,MATCH(LMP_BY_NODE!EK$1,DA_LMP_Basis!$C$23:$C$35,0),MATCH(LMP_BY_NODE!$A54,DA_LMP_Basis!$C$23:$AF$23,0)))</f>
        <v>59.053101162494144</v>
      </c>
      <c r="EL54" s="30">
        <f>ENERGY_PRICING!EN$20*(1+INDEX(DA_LMP_Basis!$C$23:$AF$35,MATCH(LMP_BY_NODE!EL$1,DA_LMP_Basis!$C$23:$C$35,0),MATCH(LMP_BY_NODE!$A54,DA_LMP_Basis!$C$23:$AF$23,0)))</f>
        <v>58.530800220949672</v>
      </c>
      <c r="EM54" s="30">
        <f>ENERGY_PRICING!EO$20*(1+INDEX(DA_LMP_Basis!$C$23:$AF$35,MATCH(LMP_BY_NODE!EM$1,DA_LMP_Basis!$C$23:$C$35,0),MATCH(LMP_BY_NODE!$A54,DA_LMP_Basis!$C$23:$AF$23,0)))</f>
        <v>45.4493084080462</v>
      </c>
      <c r="EN54" s="30">
        <f>ENERGY_PRICING!EP$20*(1+INDEX(DA_LMP_Basis!$C$23:$AF$35,MATCH(LMP_BY_NODE!EN$1,DA_LMP_Basis!$C$23:$C$35,0),MATCH(LMP_BY_NODE!$A54,DA_LMP_Basis!$C$23:$AF$23,0)))</f>
        <v>45.678216257060065</v>
      </c>
      <c r="EO54" s="30">
        <f>ENERGY_PRICING!EQ$20*(1+INDEX(DA_LMP_Basis!$C$23:$AF$35,MATCH(LMP_BY_NODE!EO$1,DA_LMP_Basis!$C$23:$C$35,0),MATCH(LMP_BY_NODE!$A54,DA_LMP_Basis!$C$23:$AF$23,0)))</f>
        <v>67.544753928343908</v>
      </c>
      <c r="EP54" s="30">
        <f>ENERGY_PRICING!ER$20*(1+INDEX(DA_LMP_Basis!$C$23:$AF$35,MATCH(LMP_BY_NODE!EP$1,DA_LMP_Basis!$C$23:$C$35,0),MATCH(LMP_BY_NODE!$A54,DA_LMP_Basis!$C$23:$AF$23,0)))</f>
        <v>104.74081439812949</v>
      </c>
      <c r="EQ54" s="30">
        <f>ENERGY_PRICING!ES$20*(1+INDEX(DA_LMP_Basis!$C$23:$AF$35,MATCH(LMP_BY_NODE!EQ$1,DA_LMP_Basis!$C$23:$C$35,0),MATCH(LMP_BY_NODE!$A54,DA_LMP_Basis!$C$23:$AF$23,0)))</f>
        <v>196.89191431534678</v>
      </c>
      <c r="ER54" s="30">
        <f>ENERGY_PRICING!ET$20*(1+INDEX(DA_LMP_Basis!$C$23:$AF$35,MATCH(LMP_BY_NODE!ER$1,DA_LMP_Basis!$C$23:$C$35,0),MATCH(LMP_BY_NODE!$A54,DA_LMP_Basis!$C$23:$AF$23,0)))</f>
        <v>170.01919575715823</v>
      </c>
      <c r="ES54" s="30">
        <f>ENERGY_PRICING!EU$20*(1+INDEX(DA_LMP_Basis!$C$23:$AF$35,MATCH(LMP_BY_NODE!ES$1,DA_LMP_Basis!$C$23:$C$35,0),MATCH(LMP_BY_NODE!$A54,DA_LMP_Basis!$C$23:$AF$23,0)))</f>
        <v>103.76001376831707</v>
      </c>
      <c r="ET54" s="30">
        <f>ENERGY_PRICING!EV$20*(1+INDEX(DA_LMP_Basis!$C$23:$AF$35,MATCH(LMP_BY_NODE!ET$1,DA_LMP_Basis!$C$23:$C$35,0),MATCH(LMP_BY_NODE!$A54,DA_LMP_Basis!$C$23:$AF$23,0)))</f>
        <v>69.468301260562683</v>
      </c>
      <c r="EU54" s="30">
        <f>ENERGY_PRICING!EW$20*(1+INDEX(DA_LMP_Basis!$C$23:$AF$35,MATCH(LMP_BY_NODE!EU$1,DA_LMP_Basis!$C$23:$C$35,0),MATCH(LMP_BY_NODE!$A54,DA_LMP_Basis!$C$23:$AF$23,0)))</f>
        <v>47.874157610067449</v>
      </c>
      <c r="EV54" s="30">
        <f>ENERGY_PRICING!EX$20*(1+INDEX(DA_LMP_Basis!$C$23:$AF$35,MATCH(LMP_BY_NODE!EV$1,DA_LMP_Basis!$C$23:$C$35,0),MATCH(LMP_BY_NODE!$A54,DA_LMP_Basis!$C$23:$AF$23,0)))</f>
        <v>48.10305010646556</v>
      </c>
      <c r="EW54" s="30">
        <f>ENERGY_PRICING!EY$20*(1+INDEX(DA_LMP_Basis!$C$23:$AF$35,MATCH(LMP_BY_NODE!EW$1,DA_LMP_Basis!$C$23:$C$35,0),MATCH(LMP_BY_NODE!$A54,DA_LMP_Basis!$C$23:$AF$23,0)))</f>
        <v>62.564993560238157</v>
      </c>
      <c r="EX54" s="30">
        <f>ENERGY_PRICING!EZ$20*(1+INDEX(DA_LMP_Basis!$C$23:$AF$35,MATCH(LMP_BY_NODE!EX$1,DA_LMP_Basis!$C$23:$C$35,0),MATCH(LMP_BY_NODE!$A54,DA_LMP_Basis!$C$23:$AF$23,0)))</f>
        <v>62.011631342150444</v>
      </c>
      <c r="EY54" s="30">
        <f>ENERGY_PRICING!FA$20*(1+INDEX(DA_LMP_Basis!$C$23:$AF$35,MATCH(LMP_BY_NODE!EY$1,DA_LMP_Basis!$C$23:$C$35,0),MATCH(LMP_BY_NODE!$A54,DA_LMP_Basis!$C$23:$AF$23,0)))</f>
        <v>47.829476563385519</v>
      </c>
      <c r="EZ54" s="30">
        <f>ENERGY_PRICING!FB$20*(1+INDEX(DA_LMP_Basis!$C$23:$AF$35,MATCH(LMP_BY_NODE!EZ$1,DA_LMP_Basis!$C$23:$C$35,0),MATCH(LMP_BY_NODE!$A54,DA_LMP_Basis!$C$23:$AF$23,0)))</f>
        <v>48.070372255379041</v>
      </c>
      <c r="FA54" s="30">
        <f>ENERGY_PRICING!FC$20*(1+INDEX(DA_LMP_Basis!$C$23:$AF$35,MATCH(LMP_BY_NODE!FA$1,DA_LMP_Basis!$C$23:$C$35,0),MATCH(LMP_BY_NODE!$A54,DA_LMP_Basis!$C$23:$AF$23,0)))</f>
        <v>68.86067823716715</v>
      </c>
      <c r="FB54" s="30">
        <f>ENERGY_PRICING!FD$20*(1+INDEX(DA_LMP_Basis!$C$23:$AF$35,MATCH(LMP_BY_NODE!FB$1,DA_LMP_Basis!$C$23:$C$35,0),MATCH(LMP_BY_NODE!$A54,DA_LMP_Basis!$C$23:$AF$23,0)))</f>
        <v>106.57644691187109</v>
      </c>
      <c r="FC54" s="30">
        <f>ENERGY_PRICING!FE$20*(1+INDEX(DA_LMP_Basis!$C$23:$AF$35,MATCH(LMP_BY_NODE!FC$1,DA_LMP_Basis!$C$23:$C$35,0),MATCH(LMP_BY_NODE!$A54,DA_LMP_Basis!$C$23:$AF$23,0)))</f>
        <v>198.40610393572797</v>
      </c>
      <c r="FD54" s="30">
        <f>ENERGY_PRICING!FF$20*(1+INDEX(DA_LMP_Basis!$C$23:$AF$35,MATCH(LMP_BY_NODE!FD$1,DA_LMP_Basis!$C$23:$C$35,0),MATCH(LMP_BY_NODE!$A54,DA_LMP_Basis!$C$23:$AF$23,0)))</f>
        <v>171.3551986004575</v>
      </c>
      <c r="FE54" s="30">
        <f>ENERGY_PRICING!FG$20*(1+INDEX(DA_LMP_Basis!$C$23:$AF$35,MATCH(LMP_BY_NODE!FE$1,DA_LMP_Basis!$C$23:$C$35,0),MATCH(LMP_BY_NODE!$A54,DA_LMP_Basis!$C$23:$AF$23,0)))</f>
        <v>105.37705221039913</v>
      </c>
      <c r="FF54" s="30">
        <f>ENERGY_PRICING!FH$20*(1+INDEX(DA_LMP_Basis!$C$23:$AF$35,MATCH(LMP_BY_NODE!FF$1,DA_LMP_Basis!$C$23:$C$35,0),MATCH(LMP_BY_NODE!$A54,DA_LMP_Basis!$C$23:$AF$23,0)))</f>
        <v>72.006265737452168</v>
      </c>
      <c r="FG54" s="30">
        <f>ENERGY_PRICING!FI$20*(1+INDEX(DA_LMP_Basis!$C$23:$AF$35,MATCH(LMP_BY_NODE!FG$1,DA_LMP_Basis!$C$23:$C$35,0),MATCH(LMP_BY_NODE!$A54,DA_LMP_Basis!$C$23:$AF$23,0)))</f>
        <v>49.753334975419016</v>
      </c>
      <c r="FH54" s="30">
        <f>ENERGY_PRICING!FJ$20*(1+INDEX(DA_LMP_Basis!$C$23:$AF$35,MATCH(LMP_BY_NODE!FH$1,DA_LMP_Basis!$C$23:$C$35,0),MATCH(LMP_BY_NODE!$A54,DA_LMP_Basis!$C$23:$AF$23,0)))</f>
        <v>50.072060563024635</v>
      </c>
      <c r="FI54" s="30">
        <f>ENERGY_PRICING!FK$20*(1+INDEX(DA_LMP_Basis!$C$23:$AF$35,MATCH(LMP_BY_NODE!FI$1,DA_LMP_Basis!$C$23:$C$35,0),MATCH(LMP_BY_NODE!$A54,DA_LMP_Basis!$C$23:$AF$23,0)))</f>
        <v>65.11599674301722</v>
      </c>
      <c r="FJ54" s="30">
        <f>ENERGY_PRICING!FL$20*(1+INDEX(DA_LMP_Basis!$C$23:$AF$35,MATCH(LMP_BY_NODE!FJ$1,DA_LMP_Basis!$C$23:$C$35,0),MATCH(LMP_BY_NODE!$A54,DA_LMP_Basis!$C$23:$AF$23,0)))</f>
        <v>64.5400719272332</v>
      </c>
      <c r="FK54" s="30">
        <f>ENERGY_PRICING!FM$20*(1+INDEX(DA_LMP_Basis!$C$23:$AF$35,MATCH(LMP_BY_NODE!FK$1,DA_LMP_Basis!$C$23:$C$35,0),MATCH(LMP_BY_NODE!$A54,DA_LMP_Basis!$C$23:$AF$23,0)))</f>
        <v>49.558406682007728</v>
      </c>
      <c r="FL54" s="30">
        <f>ENERGY_PRICING!FN$20*(1+INDEX(DA_LMP_Basis!$C$23:$AF$35,MATCH(LMP_BY_NODE!FL$1,DA_LMP_Basis!$C$23:$C$35,0),MATCH(LMP_BY_NODE!$A54,DA_LMP_Basis!$C$23:$AF$23,0)))</f>
        <v>49.808010222116252</v>
      </c>
      <c r="FM54" s="30">
        <f>ENERGY_PRICING!FO$20*(1+INDEX(DA_LMP_Basis!$C$23:$AF$35,MATCH(LMP_BY_NODE!FM$1,DA_LMP_Basis!$C$23:$C$35,0),MATCH(LMP_BY_NODE!$A54,DA_LMP_Basis!$C$23:$AF$23,0)))</f>
        <v>69.816552369945498</v>
      </c>
      <c r="FN54" s="30">
        <f>ENERGY_PRICING!FP$20*(1+INDEX(DA_LMP_Basis!$C$23:$AF$35,MATCH(LMP_BY_NODE!FN$1,DA_LMP_Basis!$C$23:$C$35,0),MATCH(LMP_BY_NODE!$A54,DA_LMP_Basis!$C$23:$AF$23,0)))</f>
        <v>107.90983183789436</v>
      </c>
      <c r="FO54" s="30">
        <f>ENERGY_PRICING!FQ$20*(1+INDEX(DA_LMP_Basis!$C$23:$AF$35,MATCH(LMP_BY_NODE!FO$1,DA_LMP_Basis!$C$23:$C$35,0),MATCH(LMP_BY_NODE!$A54,DA_LMP_Basis!$C$23:$AF$23,0)))</f>
        <v>198.70619418913665</v>
      </c>
      <c r="FP54" s="30">
        <f>ENERGY_PRICING!FR$20*(1+INDEX(DA_LMP_Basis!$C$23:$AF$35,MATCH(LMP_BY_NODE!FP$1,DA_LMP_Basis!$C$23:$C$35,0),MATCH(LMP_BY_NODE!$A54,DA_LMP_Basis!$C$23:$AF$23,0)))</f>
        <v>171.61997483878588</v>
      </c>
      <c r="FQ54" s="30">
        <f>ENERGY_PRICING!FS$20*(1+INDEX(DA_LMP_Basis!$C$23:$AF$35,MATCH(LMP_BY_NODE!FQ$1,DA_LMP_Basis!$C$23:$C$35,0),MATCH(LMP_BY_NODE!$A54,DA_LMP_Basis!$C$23:$AF$23,0)))</f>
        <v>105.69752559716946</v>
      </c>
      <c r="FR54" s="30">
        <f>ENERGY_PRICING!FT$20*(1+INDEX(DA_LMP_Basis!$C$23:$AF$35,MATCH(LMP_BY_NODE!FR$1,DA_LMP_Basis!$C$23:$C$35,0),MATCH(LMP_BY_NODE!$A54,DA_LMP_Basis!$C$23:$AF$23,0)))</f>
        <v>72.509253205309989</v>
      </c>
      <c r="FS54" s="30">
        <f>ENERGY_PRICING!FU$20*(1+INDEX(DA_LMP_Basis!$C$23:$AF$35,MATCH(LMP_BY_NODE!FS$1,DA_LMP_Basis!$C$23:$C$35,0),MATCH(LMP_BY_NODE!$A54,DA_LMP_Basis!$C$23:$AF$23,0)))</f>
        <v>50.125760465712858</v>
      </c>
      <c r="FT54" s="30">
        <f>ENERGY_PRICING!FV$20*(1+INDEX(DA_LMP_Basis!$C$23:$AF$35,MATCH(LMP_BY_NODE!FT$1,DA_LMP_Basis!$C$23:$C$35,0),MATCH(LMP_BY_NODE!$A54,DA_LMP_Basis!$C$23:$AF$23,0)))</f>
        <v>50.462289659116657</v>
      </c>
      <c r="FU54" s="30">
        <f>ENERGY_PRICING!FW$20*(1+INDEX(DA_LMP_Basis!$C$23:$AF$35,MATCH(LMP_BY_NODE!FU$1,DA_LMP_Basis!$C$23:$C$35,0),MATCH(LMP_BY_NODE!$A54,DA_LMP_Basis!$C$23:$AF$23,0)))</f>
        <v>65.621568291826264</v>
      </c>
      <c r="FV54" s="30">
        <f>ENERGY_PRICING!FX$20*(1+INDEX(DA_LMP_Basis!$C$23:$AF$35,MATCH(LMP_BY_NODE!FV$1,DA_LMP_Basis!$C$23:$C$35,0),MATCH(LMP_BY_NODE!$A54,DA_LMP_Basis!$C$23:$AF$23,0)))</f>
        <v>65.041171898923295</v>
      </c>
      <c r="FW54" s="30">
        <f>ENERGY_PRICING!FY$20*(1+INDEX(DA_LMP_Basis!$C$23:$AF$35,MATCH(LMP_BY_NODE!FW$1,DA_LMP_Basis!$C$23:$C$35,0),MATCH(LMP_BY_NODE!$A54,DA_LMP_Basis!$C$23:$AF$23,0)))</f>
        <v>49.901055363810677</v>
      </c>
      <c r="FX54" s="30">
        <f>ENERGY_PRICING!FZ$20*(1+INDEX(DA_LMP_Basis!$C$23:$AF$35,MATCH(LMP_BY_NODE!FX$1,DA_LMP_Basis!$C$23:$C$35,0),MATCH(LMP_BY_NODE!$A54,DA_LMP_Basis!$C$23:$AF$23,0)))</f>
        <v>50.152384672153453</v>
      </c>
      <c r="FY54" s="30">
        <f>ENERGY_PRICING!GA$20*(1+INDEX(DA_LMP_Basis!$C$23:$AF$35,MATCH(LMP_BY_NODE!FY$1,DA_LMP_Basis!$C$23:$C$35,0),MATCH(LMP_BY_NODE!$A54,DA_LMP_Basis!$C$23:$AF$23,0)))</f>
        <v>70.005992653296587</v>
      </c>
      <c r="FZ54" s="30">
        <f>ENERGY_PRICING!GB$20*(1+INDEX(DA_LMP_Basis!$C$23:$AF$35,MATCH(LMP_BY_NODE!FZ$1,DA_LMP_Basis!$C$23:$C$35,0),MATCH(LMP_BY_NODE!$A54,DA_LMP_Basis!$C$23:$AF$23,0)))</f>
        <v>108.1740892432786</v>
      </c>
      <c r="GA54" s="30">
        <f>ENERGY_PRICING!GC$20*(1+INDEX(DA_LMP_Basis!$C$23:$AF$35,MATCH(LMP_BY_NODE!GA$1,DA_LMP_Basis!$C$23:$C$35,0),MATCH(LMP_BY_NODE!$A54,DA_LMP_Basis!$C$23:$AF$23,0)))</f>
        <v>199.63703388990811</v>
      </c>
      <c r="GB54" s="30">
        <f>ENERGY_PRICING!GD$20*(1+INDEX(DA_LMP_Basis!$C$23:$AF$35,MATCH(LMP_BY_NODE!GB$1,DA_LMP_Basis!$C$23:$C$35,0),MATCH(LMP_BY_NODE!$A54,DA_LMP_Basis!$C$23:$AF$23,0)))</f>
        <v>172.44127520311773</v>
      </c>
      <c r="GC54" s="30">
        <f>ENERGY_PRICING!GE$20*(1+INDEX(DA_LMP_Basis!$C$23:$AF$35,MATCH(LMP_BY_NODE!GC$1,DA_LMP_Basis!$C$23:$C$35,0),MATCH(LMP_BY_NODE!$A54,DA_LMP_Basis!$C$23:$AF$23,0)))</f>
        <v>106.69159104267466</v>
      </c>
      <c r="GD54" s="30">
        <f>ENERGY_PRICING!GF$20*(1+INDEX(DA_LMP_Basis!$C$23:$AF$35,MATCH(LMP_BY_NODE!GD$1,DA_LMP_Basis!$C$23:$C$35,0),MATCH(LMP_BY_NODE!$A54,DA_LMP_Basis!$C$23:$AF$23,0)))</f>
        <v>74.069452841100357</v>
      </c>
      <c r="GE54" s="30">
        <f>ENERGY_PRICING!GG$20*(1+INDEX(DA_LMP_Basis!$C$23:$AF$35,MATCH(LMP_BY_NODE!GE$1,DA_LMP_Basis!$C$23:$C$35,0),MATCH(LMP_BY_NODE!$A54,DA_LMP_Basis!$C$23:$AF$23,0)))</f>
        <v>51.280974365554506</v>
      </c>
      <c r="GF54" s="30">
        <f>ENERGY_PRICING!GH$20*(1+INDEX(DA_LMP_Basis!$C$23:$AF$35,MATCH(LMP_BY_NODE!GF$1,DA_LMP_Basis!$C$23:$C$35,0),MATCH(LMP_BY_NODE!$A54,DA_LMP_Basis!$C$23:$AF$23,0)))</f>
        <v>51.672727955304332</v>
      </c>
      <c r="GG54" s="30">
        <f>ENERGY_PRICING!GI$20*(1+INDEX(DA_LMP_Basis!$C$23:$AF$35,MATCH(LMP_BY_NODE!GG$1,DA_LMP_Basis!$C$23:$C$35,0),MATCH(LMP_BY_NODE!$A54,DA_LMP_Basis!$C$23:$AF$23,0)))</f>
        <v>67.189783400002227</v>
      </c>
      <c r="GH54" s="30">
        <f>ENERGY_PRICING!GJ$20*(1+INDEX(DA_LMP_Basis!$C$23:$AF$35,MATCH(LMP_BY_NODE!GH$1,DA_LMP_Basis!$C$23:$C$35,0),MATCH(LMP_BY_NODE!$A54,DA_LMP_Basis!$C$23:$AF$23,0)))</f>
        <v>66.595516774860471</v>
      </c>
      <c r="GI54" s="30">
        <f>ENERGY_PRICING!GK$20*(1+INDEX(DA_LMP_Basis!$C$23:$AF$35,MATCH(LMP_BY_NODE!GI$1,DA_LMP_Basis!$C$23:$C$35,0),MATCH(LMP_BY_NODE!$A54,DA_LMP_Basis!$C$23:$AF$23,0)))</f>
        <v>50.963905599085614</v>
      </c>
      <c r="GJ54" s="30">
        <f>ENERGY_PRICING!GL$20*(1+INDEX(DA_LMP_Basis!$C$23:$AF$35,MATCH(LMP_BY_NODE!GJ$1,DA_LMP_Basis!$C$23:$C$35,0),MATCH(LMP_BY_NODE!$A54,DA_LMP_Basis!$C$23:$AF$23,0)))</f>
        <v>51.220588008932069</v>
      </c>
      <c r="GK54" s="30">
        <f>ENERGY_PRICING!GM$20*(1+INDEX(DA_LMP_Basis!$C$23:$AF$35,MATCH(LMP_BY_NODE!GK$1,DA_LMP_Basis!$C$23:$C$35,0),MATCH(LMP_BY_NODE!$A54,DA_LMP_Basis!$C$23:$AF$23,0)))</f>
        <v>70.593610993664385</v>
      </c>
      <c r="GL54" s="30">
        <f>ENERGY_PRICING!GN$20*(1+INDEX(DA_LMP_Basis!$C$23:$AF$35,MATCH(LMP_BY_NODE!GL$1,DA_LMP_Basis!$C$23:$C$35,0),MATCH(LMP_BY_NODE!$A54,DA_LMP_Basis!$C$23:$AF$23,0)))</f>
        <v>108.99378025743322</v>
      </c>
      <c r="GM54" s="30">
        <f>ENERGY_PRICING!GO$20*(1+INDEX(DA_LMP_Basis!$C$23:$AF$35,MATCH(LMP_BY_NODE!GM$1,DA_LMP_Basis!$C$23:$C$35,0),MATCH(LMP_BY_NODE!$A54,DA_LMP_Basis!$C$23:$AF$23,0)))</f>
        <v>200.9466059776224</v>
      </c>
      <c r="GN54" s="30">
        <f>ENERGY_PRICING!GP$20*(1+INDEX(DA_LMP_Basis!$C$23:$AF$35,MATCH(LMP_BY_NODE!GN$1,DA_LMP_Basis!$C$23:$C$35,0),MATCH(LMP_BY_NODE!$A54,DA_LMP_Basis!$C$23:$AF$23,0)))</f>
        <v>173.59673949183156</v>
      </c>
      <c r="GO54" s="30">
        <f>ENERGY_PRICING!GQ$20*(1+INDEX(DA_LMP_Basis!$C$23:$AF$35,MATCH(LMP_BY_NODE!GO$1,DA_LMP_Basis!$C$23:$C$35,0),MATCH(LMP_BY_NODE!$A54,DA_LMP_Basis!$C$23:$AF$23,0)))</f>
        <v>108.09011364513354</v>
      </c>
      <c r="GP54" s="30">
        <f>ENERGY_PRICING!GR$20*(1+INDEX(DA_LMP_Basis!$C$23:$AF$35,MATCH(LMP_BY_NODE!GP$1,DA_LMP_Basis!$C$23:$C$35,0),MATCH(LMP_BY_NODE!$A54,DA_LMP_Basis!$C$23:$AF$23,0)))</f>
        <v>76.26445364800604</v>
      </c>
      <c r="GQ54" s="30">
        <f>ENERGY_PRICING!GS$20*(1+INDEX(DA_LMP_Basis!$C$23:$AF$35,MATCH(LMP_BY_NODE!GQ$1,DA_LMP_Basis!$C$23:$C$35,0),MATCH(LMP_BY_NODE!$A54,DA_LMP_Basis!$C$23:$AF$23,0)))</f>
        <v>52.906212177519848</v>
      </c>
      <c r="GR54" s="30">
        <f>ENERGY_PRICING!GT$20*(1+INDEX(DA_LMP_Basis!$C$23:$AF$35,MATCH(LMP_BY_NODE!GR$1,DA_LMP_Basis!$C$23:$C$35,0),MATCH(LMP_BY_NODE!$A54,DA_LMP_Basis!$C$23:$AF$23,0)))</f>
        <v>53.375659410928925</v>
      </c>
      <c r="GS54" s="30">
        <f>ENERGY_PRICING!GU$20*(1+INDEX(DA_LMP_Basis!$C$23:$AF$35,MATCH(LMP_BY_NODE!GS$1,DA_LMP_Basis!$C$23:$C$35,0),MATCH(LMP_BY_NODE!$A54,DA_LMP_Basis!$C$23:$AF$23,0)))</f>
        <v>69.396060948646948</v>
      </c>
      <c r="GT54" s="30">
        <f>ENERGY_PRICING!GV$20*(1+INDEX(DA_LMP_Basis!$C$23:$AF$35,MATCH(LMP_BY_NODE!GT$1,DA_LMP_Basis!$C$23:$C$35,0),MATCH(LMP_BY_NODE!$A54,DA_LMP_Basis!$C$23:$AF$23,0)))</f>
        <v>68.782280685469573</v>
      </c>
      <c r="GU54" s="30">
        <f>ENERGY_PRICING!GW$20*(1+INDEX(DA_LMP_Basis!$C$23:$AF$35,MATCH(LMP_BY_NODE!GU$1,DA_LMP_Basis!$C$23:$C$35,0),MATCH(LMP_BY_NODE!$A54,DA_LMP_Basis!$C$23:$AF$23,0)))</f>
        <v>52.459199579760401</v>
      </c>
      <c r="GV54" s="30">
        <f>ENERGY_PRICING!GX$20*(1+INDEX(DA_LMP_Basis!$C$23:$AF$35,MATCH(LMP_BY_NODE!GV$1,DA_LMP_Basis!$C$23:$C$35,0),MATCH(LMP_BY_NODE!$A54,DA_LMP_Basis!$C$23:$AF$23,0)))</f>
        <v>52.723413116938573</v>
      </c>
      <c r="GW54" s="30">
        <f>ENERGY_PRICING!GY$20*(1+INDEX(DA_LMP_Basis!$C$23:$AF$35,MATCH(LMP_BY_NODE!GW$1,DA_LMP_Basis!$C$23:$C$35,0),MATCH(LMP_BY_NODE!$A54,DA_LMP_Basis!$C$23:$AF$23,0)))</f>
        <v>71.420314642141065</v>
      </c>
      <c r="GX54" s="30">
        <f>ENERGY_PRICING!GZ$20*(1+INDEX(DA_LMP_Basis!$C$23:$AF$35,MATCH(LMP_BY_NODE!GX$1,DA_LMP_Basis!$C$23:$C$35,0),MATCH(LMP_BY_NODE!$A54,DA_LMP_Basis!$C$23:$AF$23,0)))</f>
        <v>110.14698039683157</v>
      </c>
      <c r="GY54" s="30">
        <f>ENERGY_PRICING!HA$20*(1+INDEX(DA_LMP_Basis!$C$23:$AF$35,MATCH(LMP_BY_NODE!GY$1,DA_LMP_Basis!$C$23:$C$35,0),MATCH(LMP_BY_NODE!$A54,DA_LMP_Basis!$C$23:$AF$23,0)))</f>
        <v>202.76321607050733</v>
      </c>
      <c r="GZ54" s="30">
        <f>ENERGY_PRICING!HB$20*(1+INDEX(DA_LMP_Basis!$C$23:$AF$35,MATCH(LMP_BY_NODE!GZ$1,DA_LMP_Basis!$C$23:$C$35,0),MATCH(LMP_BY_NODE!$A54,DA_LMP_Basis!$C$23:$AF$23,0)))</f>
        <v>175.19957457707633</v>
      </c>
      <c r="HA54" s="30">
        <f>ENERGY_PRICING!HC$20*(1+INDEX(DA_LMP_Basis!$C$23:$AF$35,MATCH(LMP_BY_NODE!HA$1,DA_LMP_Basis!$C$23:$C$35,0),MATCH(LMP_BY_NODE!$A54,DA_LMP_Basis!$C$23:$AF$23,0)))</f>
        <v>110.03011396935301</v>
      </c>
      <c r="HB54" s="30">
        <f>ENERGY_PRICING!HD$20*(1+INDEX(DA_LMP_Basis!$C$23:$AF$35,MATCH(LMP_BY_NODE!HB$1,DA_LMP_Basis!$C$23:$C$35,0),MATCH(LMP_BY_NODE!$A54,DA_LMP_Basis!$C$23:$AF$23,0)))</f>
        <v>79.309311321076251</v>
      </c>
      <c r="HC54" s="30">
        <f>ENERGY_PRICING!HE$20*(1+INDEX(DA_LMP_Basis!$C$23:$AF$35,MATCH(LMP_BY_NODE!HC$1,DA_LMP_Basis!$C$23:$C$35,0),MATCH(LMP_BY_NODE!$A54,DA_LMP_Basis!$C$23:$AF$23,0)))</f>
        <v>55.160706939780361</v>
      </c>
      <c r="HD54" s="30">
        <f>ENERGY_PRICING!HF$20*(1+INDEX(DA_LMP_Basis!$C$23:$AF$35,MATCH(LMP_BY_NODE!HD$1,DA_LMP_Basis!$C$23:$C$35,0),MATCH(LMP_BY_NODE!$A54,DA_LMP_Basis!$C$23:$AF$23,0)))</f>
        <v>55.737929116278501</v>
      </c>
      <c r="HE54" s="30">
        <f>ENERGY_PRICING!HG$20*(1+INDEX(DA_LMP_Basis!$C$23:$AF$35,MATCH(LMP_BY_NODE!HE$1,DA_LMP_Basis!$C$23:$C$35,0),MATCH(LMP_BY_NODE!$A54,DA_LMP_Basis!$C$23:$AF$23,0)))</f>
        <v>72.456561474103907</v>
      </c>
      <c r="HF54" s="30">
        <f>ENERGY_PRICING!HH$20*(1+INDEX(DA_LMP_Basis!$C$23:$AF$35,MATCH(LMP_BY_NODE!HF$1,DA_LMP_Basis!$C$23:$C$35,0),MATCH(LMP_BY_NODE!$A54,DA_LMP_Basis!$C$23:$AF$23,0)))</f>
        <v>71.815712314042614</v>
      </c>
      <c r="HG54" s="30">
        <f>ENERGY_PRICING!HI$20*(1+INDEX(DA_LMP_Basis!$C$23:$AF$35,MATCH(LMP_BY_NODE!HG$1,DA_LMP_Basis!$C$23:$C$35,0),MATCH(LMP_BY_NODE!$A54,DA_LMP_Basis!$C$23:$AF$23,0)))</f>
        <v>54.53343906806915</v>
      </c>
      <c r="HH54" s="30">
        <f>ENERGY_PRICING!HJ$20*(1+INDEX(DA_LMP_Basis!$C$23:$AF$35,MATCH(LMP_BY_NODE!HH$1,DA_LMP_Basis!$C$23:$C$35,0),MATCH(LMP_BY_NODE!$A54,DA_LMP_Basis!$C$23:$AF$23,0)))</f>
        <v>54.808099622292019</v>
      </c>
      <c r="HI54" s="30">
        <f>ENERGY_PRICING!HK$20*(1+INDEX(DA_LMP_Basis!$C$23:$AF$35,MATCH(LMP_BY_NODE!HI$1,DA_LMP_Basis!$C$23:$C$35,0),MATCH(LMP_BY_NODE!$A54,DA_LMP_Basis!$C$23:$AF$23,0)))</f>
        <v>72.567100073608799</v>
      </c>
      <c r="HJ54" s="30">
        <f>ENERGY_PRICING!HL$20*(1+INDEX(DA_LMP_Basis!$C$23:$AF$35,MATCH(LMP_BY_NODE!HJ$1,DA_LMP_Basis!$C$23:$C$35,0),MATCH(LMP_BY_NODE!$A54,DA_LMP_Basis!$C$23:$AF$23,0)))</f>
        <v>111.74667470308675</v>
      </c>
      <c r="HK54" s="30">
        <f>ENERGY_PRICING!HM$20*(1+INDEX(DA_LMP_Basis!$C$23:$AF$35,MATCH(LMP_BY_NODE!HK$1,DA_LMP_Basis!$C$23:$C$35,0),MATCH(LMP_BY_NODE!$A54,DA_LMP_Basis!$C$23:$AF$23,0)))</f>
        <v>204.47645720258902</v>
      </c>
      <c r="HL54" s="30">
        <f>ENERGY_PRICING!HN$20*(1+INDEX(DA_LMP_Basis!$C$23:$AF$35,MATCH(LMP_BY_NODE!HL$1,DA_LMP_Basis!$C$23:$C$35,0),MATCH(LMP_BY_NODE!$A54,DA_LMP_Basis!$C$23:$AF$23,0)))</f>
        <v>176.71120495210309</v>
      </c>
      <c r="HM54" s="30">
        <f>ENERGY_PRICING!HO$20*(1+INDEX(DA_LMP_Basis!$C$23:$AF$35,MATCH(LMP_BY_NODE!HM$1,DA_LMP_Basis!$C$23:$C$35,0),MATCH(LMP_BY_NODE!$A54,DA_LMP_Basis!$C$23:$AF$23,0)))</f>
        <v>111.85972416733793</v>
      </c>
      <c r="HN54" s="30">
        <f>ENERGY_PRICING!HP$20*(1+INDEX(DA_LMP_Basis!$C$23:$AF$35,MATCH(LMP_BY_NODE!HN$1,DA_LMP_Basis!$C$23:$C$35,0),MATCH(LMP_BY_NODE!$A54,DA_LMP_Basis!$C$23:$AF$23,0)))</f>
        <v>82.180910145320425</v>
      </c>
      <c r="HO54" s="30">
        <f>ENERGY_PRICING!HQ$20*(1+INDEX(DA_LMP_Basis!$C$23:$AF$35,MATCH(LMP_BY_NODE!HO$1,DA_LMP_Basis!$C$23:$C$35,0),MATCH(LMP_BY_NODE!$A54,DA_LMP_Basis!$C$23:$AF$23,0)))</f>
        <v>57.286916176366475</v>
      </c>
      <c r="HP54" s="30">
        <f>ENERGY_PRICING!HR$20*(1+INDEX(DA_LMP_Basis!$C$23:$AF$35,MATCH(LMP_BY_NODE!HP$1,DA_LMP_Basis!$C$23:$C$35,0),MATCH(LMP_BY_NODE!$A54,DA_LMP_Basis!$C$23:$AF$23,0)))</f>
        <v>57.965780673487572</v>
      </c>
      <c r="HQ54" s="30">
        <f>ENERGY_PRICING!HS$20*(1+INDEX(DA_LMP_Basis!$C$23:$AF$35,MATCH(LMP_BY_NODE!HQ$1,DA_LMP_Basis!$C$23:$C$35,0),MATCH(LMP_BY_NODE!$A54,DA_LMP_Basis!$C$23:$AF$23,0)))</f>
        <v>75.342913039311668</v>
      </c>
      <c r="HR54" s="30">
        <f>ENERGY_PRICING!HT$20*(1+INDEX(DA_LMP_Basis!$C$23:$AF$35,MATCH(LMP_BY_NODE!HR$1,DA_LMP_Basis!$C$23:$C$35,0),MATCH(LMP_BY_NODE!$A54,DA_LMP_Basis!$C$23:$AF$23,0)))</f>
        <v>74.676535259915241</v>
      </c>
      <c r="HS54" s="30">
        <f>ENERGY_PRICING!HU$20*(1+INDEX(DA_LMP_Basis!$C$23:$AF$35,MATCH(LMP_BY_NODE!HS$1,DA_LMP_Basis!$C$23:$C$35,0),MATCH(LMP_BY_NODE!$A54,DA_LMP_Basis!$C$23:$AF$23,0)))</f>
        <v>56.489649937466638</v>
      </c>
      <c r="HT54" s="30">
        <f>ENERGY_PRICING!HV$20*(1+INDEX(DA_LMP_Basis!$C$23:$AF$35,MATCH(LMP_BY_NODE!HT$1,DA_LMP_Basis!$C$23:$C$35,0),MATCH(LMP_BY_NODE!$A54,DA_LMP_Basis!$C$23:$AF$23,0)))</f>
        <v>56.774163051343685</v>
      </c>
      <c r="HU54" s="30">
        <f>ENERGY_PRICING!HW$20*(1+INDEX(DA_LMP_Basis!$C$23:$AF$35,MATCH(LMP_BY_NODE!HU$1,DA_LMP_Basis!$C$23:$C$35,0),MATCH(LMP_BY_NODE!$A54,DA_LMP_Basis!$C$23:$AF$23,0)))</f>
        <v>73.648630985804942</v>
      </c>
      <c r="HV54" s="30">
        <f>ENERGY_PRICING!HX$20*(1+INDEX(DA_LMP_Basis!$C$23:$AF$35,MATCH(LMP_BY_NODE!HV$1,DA_LMP_Basis!$C$23:$C$35,0),MATCH(LMP_BY_NODE!$A54,DA_LMP_Basis!$C$23:$AF$23,0)))</f>
        <v>113.25534301609879</v>
      </c>
      <c r="HW54" s="30">
        <f>ENERGY_PRICING!HY$20*(1+INDEX(DA_LMP_Basis!$C$23:$AF$35,MATCH(LMP_BY_NODE!HW$1,DA_LMP_Basis!$C$23:$C$35,0),MATCH(LMP_BY_NODE!$A54,DA_LMP_Basis!$C$23:$AF$23,0)))</f>
        <v>206.22504919402238</v>
      </c>
      <c r="HX54" s="30">
        <f>ENERGY_PRICING!HZ$20*(1+INDEX(DA_LMP_Basis!$C$23:$AF$35,MATCH(LMP_BY_NODE!HX$1,DA_LMP_Basis!$C$23:$C$35,0),MATCH(LMP_BY_NODE!$A54,DA_LMP_Basis!$C$23:$AF$23,0)))</f>
        <v>178.25402616873328</v>
      </c>
      <c r="HY54" s="30">
        <f>ENERGY_PRICING!IA$20*(1+INDEX(DA_LMP_Basis!$C$23:$AF$35,MATCH(LMP_BY_NODE!HY$1,DA_LMP_Basis!$C$23:$C$35,0),MATCH(LMP_BY_NODE!$A54,DA_LMP_Basis!$C$23:$AF$23,0)))</f>
        <v>113.72708637323704</v>
      </c>
      <c r="HZ54" s="30">
        <f>ENERGY_PRICING!IB$20*(1+INDEX(DA_LMP_Basis!$C$23:$AF$35,MATCH(LMP_BY_NODE!HZ$1,DA_LMP_Basis!$C$23:$C$35,0),MATCH(LMP_BY_NODE!$A54,DA_LMP_Basis!$C$23:$AF$23,0)))</f>
        <v>85.111761274595821</v>
      </c>
      <c r="IA54" s="30">
        <f>ENERGY_PRICING!IC$20*(1+INDEX(DA_LMP_Basis!$C$23:$AF$35,MATCH(LMP_BY_NODE!IA$1,DA_LMP_Basis!$C$23:$C$35,0),MATCH(LMP_BY_NODE!$A54,DA_LMP_Basis!$C$23:$AF$23,0)))</f>
        <v>59.456997418047017</v>
      </c>
      <c r="IB54" s="30">
        <f>ENERGY_PRICING!ID$20*(1+INDEX(DA_LMP_Basis!$C$23:$AF$35,MATCH(LMP_BY_NODE!IB$1,DA_LMP_Basis!$C$23:$C$35,0),MATCH(LMP_BY_NODE!$A54,DA_LMP_Basis!$C$23:$AF$23,0)))</f>
        <v>60.239601514051117</v>
      </c>
      <c r="IC54" s="30">
        <f>ENERGY_PRICING!IE$20*(1+INDEX(DA_LMP_Basis!$C$23:$AF$35,MATCH(LMP_BY_NODE!IC$1,DA_LMP_Basis!$C$23:$C$35,0),MATCH(LMP_BY_NODE!$A54,DA_LMP_Basis!$C$23:$AF$23,0)))</f>
        <v>78.288821316245645</v>
      </c>
      <c r="ID54" s="30">
        <f>ENERGY_PRICING!IF$20*(1+INDEX(DA_LMP_Basis!$C$23:$AF$35,MATCH(LMP_BY_NODE!ID$1,DA_LMP_Basis!$C$23:$C$35,0),MATCH(LMP_BY_NODE!$A54,DA_LMP_Basis!$C$23:$AF$23,0)))</f>
        <v>77.596388162339551</v>
      </c>
      <c r="IE54" s="30">
        <f>ENERGY_PRICING!IG$20*(1+INDEX(DA_LMP_Basis!$C$23:$AF$35,MATCH(LMP_BY_NODE!IE$1,DA_LMP_Basis!$C$23:$C$35,0),MATCH(LMP_BY_NODE!$A54,DA_LMP_Basis!$C$23:$AF$23,0)))</f>
        <v>58.486225081344351</v>
      </c>
      <c r="IF54" s="30">
        <f>ENERGY_PRICING!IH$20*(1+INDEX(DA_LMP_Basis!$C$23:$AF$35,MATCH(LMP_BY_NODE!IF$1,DA_LMP_Basis!$C$23:$C$35,0),MATCH(LMP_BY_NODE!$A54,DA_LMP_Basis!$C$23:$AF$23,0)))</f>
        <v>58.78079405168188</v>
      </c>
      <c r="IG54" s="30">
        <f>ENERGY_PRICING!II$20*(1+INDEX(DA_LMP_Basis!$C$23:$AF$35,MATCH(LMP_BY_NODE!IG$1,DA_LMP_Basis!$C$23:$C$35,0),MATCH(LMP_BY_NODE!$A54,DA_LMP_Basis!$C$23:$AF$23,0)))</f>
        <v>74.752478106995582</v>
      </c>
      <c r="IH54" s="30">
        <f>ENERGY_PRICING!IJ$20*(1+INDEX(DA_LMP_Basis!$C$23:$AF$35,MATCH(LMP_BY_NODE!IH$1,DA_LMP_Basis!$C$23:$C$35,0),MATCH(LMP_BY_NODE!$A54,DA_LMP_Basis!$C$23:$AF$23,0)))</f>
        <v>114.7951410518001</v>
      </c>
      <c r="II54" s="30">
        <f>ENERGY_PRICING!IK$20*(1+INDEX(DA_LMP_Basis!$C$23:$AF$35,MATCH(LMP_BY_NODE!II$1,DA_LMP_Basis!$C$23:$C$35,0),MATCH(LMP_BY_NODE!$A54,DA_LMP_Basis!$C$23:$AF$23,0)))</f>
        <v>207.02707526671594</v>
      </c>
      <c r="IJ54" s="30">
        <f>ENERGY_PRICING!IL$20*(1+INDEX(DA_LMP_Basis!$C$23:$AF$35,MATCH(LMP_BY_NODE!IJ$1,DA_LMP_Basis!$C$23:$C$35,0),MATCH(LMP_BY_NODE!$A54,DA_LMP_Basis!$C$23:$AF$23,0)))</f>
        <v>178.96167143263955</v>
      </c>
      <c r="IK54" s="30">
        <f>ENERGY_PRICING!IM$20*(1+INDEX(DA_LMP_Basis!$C$23:$AF$35,MATCH(LMP_BY_NODE!IK$1,DA_LMP_Basis!$C$23:$C$35,0),MATCH(LMP_BY_NODE!$A54,DA_LMP_Basis!$C$23:$AF$23,0)))</f>
        <v>114.58358873835769</v>
      </c>
      <c r="IL54" s="30">
        <f>ENERGY_PRICING!IN$20*(1+INDEX(DA_LMP_Basis!$C$23:$AF$35,MATCH(LMP_BY_NODE!IL$1,DA_LMP_Basis!$C$23:$C$35,0),MATCH(LMP_BY_NODE!$A54,DA_LMP_Basis!$C$23:$AF$23,0)))</f>
        <v>86.45605372954148</v>
      </c>
      <c r="IM54" s="30">
        <f>ENERGY_PRICING!IO$20*(1+INDEX(DA_LMP_Basis!$C$23:$AF$35,MATCH(LMP_BY_NODE!IM$1,DA_LMP_Basis!$C$23:$C$35,0),MATCH(LMP_BY_NODE!$A54,DA_LMP_Basis!$C$23:$AF$23,0)))</f>
        <v>60.452347816663647</v>
      </c>
      <c r="IN54" s="30">
        <f>ENERGY_PRICING!IP$20*(1+INDEX(DA_LMP_Basis!$C$23:$AF$35,MATCH(LMP_BY_NODE!IN$1,DA_LMP_Basis!$C$23:$C$35,0),MATCH(LMP_BY_NODE!$A54,DA_LMP_Basis!$C$23:$AF$23,0)))</f>
        <v>61.282534117940649</v>
      </c>
      <c r="IO54" s="30">
        <f>ENERGY_PRICING!IQ$20*(1+INDEX(DA_LMP_Basis!$C$23:$AF$35,MATCH(LMP_BY_NODE!IO$1,DA_LMP_Basis!$C$23:$C$35,0),MATCH(LMP_BY_NODE!$A54,DA_LMP_Basis!$C$23:$AF$23,0)))</f>
        <v>79.640020027803359</v>
      </c>
      <c r="IP54" s="30">
        <f>ENERGY_PRICING!IR$20*(1+INDEX(DA_LMP_Basis!$C$23:$AF$35,MATCH(LMP_BY_NODE!IP$1,DA_LMP_Basis!$C$23:$C$35,0),MATCH(LMP_BY_NODE!$A54,DA_LMP_Basis!$C$23:$AF$23,0)))</f>
        <v>78.935636064450037</v>
      </c>
      <c r="IQ54" s="30">
        <f>ENERGY_PRICING!IS$20*(1+INDEX(DA_LMP_Basis!$C$23:$AF$35,MATCH(LMP_BY_NODE!IQ$1,DA_LMP_Basis!$C$23:$C$35,0),MATCH(LMP_BY_NODE!$A54,DA_LMP_Basis!$C$23:$AF$23,0)))</f>
        <v>59.401993499206796</v>
      </c>
      <c r="IR54" s="30">
        <f>ENERGY_PRICING!IT$20*(1+INDEX(DA_LMP_Basis!$C$23:$AF$35,MATCH(LMP_BY_NODE!IR$1,DA_LMP_Basis!$C$23:$C$35,0),MATCH(LMP_BY_NODE!$A54,DA_LMP_Basis!$C$23:$AF$23,0)))</f>
        <v>59.701174785684444</v>
      </c>
      <c r="IS54" s="30">
        <f>ENERGY_PRICING!IU$20*(1+INDEX(DA_LMP_Basis!$C$23:$AF$35,MATCH(LMP_BY_NODE!IS$1,DA_LMP_Basis!$C$23:$C$35,0),MATCH(LMP_BY_NODE!$A54,DA_LMP_Basis!$C$23:$AF$23,0)))</f>
        <v>75.258779277194193</v>
      </c>
      <c r="IT54" s="30">
        <f>ENERGY_PRICING!IV$20*(1+INDEX(DA_LMP_Basis!$C$23:$AF$35,MATCH(LMP_BY_NODE!IT$1,DA_LMP_Basis!$C$23:$C$35,0),MATCH(LMP_BY_NODE!$A54,DA_LMP_Basis!$C$23:$AF$23,0)))</f>
        <v>115.50139967437475</v>
      </c>
      <c r="IU54" s="30">
        <f>ENERGY_PRICING!IW$20*(1+INDEX(DA_LMP_Basis!$C$23:$AF$35,MATCH(LMP_BY_NODE!IU$1,DA_LMP_Basis!$C$23:$C$35,0),MATCH(LMP_BY_NODE!$A54,DA_LMP_Basis!$C$23:$AF$23,0)))</f>
        <v>208.15140045822159</v>
      </c>
      <c r="IV54" s="30">
        <f>ENERGY_PRICING!IX$20*(1+INDEX(DA_LMP_Basis!$C$23:$AF$35,MATCH(LMP_BY_NODE!IV$1,DA_LMP_Basis!$C$23:$C$35,0),MATCH(LMP_BY_NODE!$A54,DA_LMP_Basis!$C$23:$AF$23,0)))</f>
        <v>179.95368830584093</v>
      </c>
      <c r="IW54" s="30">
        <f>ENERGY_PRICING!IY$20*(1+INDEX(DA_LMP_Basis!$C$23:$AF$35,MATCH(LMP_BY_NODE!IW$1,DA_LMP_Basis!$C$23:$C$35,0),MATCH(LMP_BY_NODE!$A54,DA_LMP_Basis!$C$23:$AF$23,0)))</f>
        <v>115.78428185604545</v>
      </c>
      <c r="IX54" s="30">
        <f>ENERGY_PRICING!IZ$20*(1+INDEX(DA_LMP_Basis!$C$23:$AF$35,MATCH(LMP_BY_NODE!IX$1,DA_LMP_Basis!$C$23:$C$35,0),MATCH(LMP_BY_NODE!$A54,DA_LMP_Basis!$C$23:$AF$23,0)))</f>
        <v>88.340558390057467</v>
      </c>
      <c r="IY54" s="30">
        <f>ENERGY_PRICING!JA$20*(1+INDEX(DA_LMP_Basis!$C$23:$AF$35,MATCH(LMP_BY_NODE!IY$1,DA_LMP_Basis!$C$23:$C$35,0),MATCH(LMP_BY_NODE!$A54,DA_LMP_Basis!$C$23:$AF$23,0)))</f>
        <v>61.847685905588136</v>
      </c>
      <c r="IZ54" s="30">
        <f>ENERGY_PRICING!JB$20*(1+INDEX(DA_LMP_Basis!$C$23:$AF$35,MATCH(LMP_BY_NODE!IZ$1,DA_LMP_Basis!$C$23:$C$35,0),MATCH(LMP_BY_NODE!$A54,DA_LMP_Basis!$C$23:$AF$23,0)))</f>
        <v>62.744575614493833</v>
      </c>
      <c r="JA54" s="30">
        <f>ENERGY_PRICING!JC$20*(1+INDEX(DA_LMP_Basis!$C$23:$AF$35,MATCH(LMP_BY_NODE!JA$1,DA_LMP_Basis!$C$23:$C$35,0),MATCH(LMP_BY_NODE!$A54,DA_LMP_Basis!$C$23:$AF$23,0)))</f>
        <v>81.534206266702284</v>
      </c>
      <c r="JB54" s="30">
        <f>ENERGY_PRICING!JD$20*(1+INDEX(DA_LMP_Basis!$C$23:$AF$35,MATCH(LMP_BY_NODE!JB$1,DA_LMP_Basis!$C$23:$C$35,0),MATCH(LMP_BY_NODE!$A54,DA_LMP_Basis!$C$23:$AF$23,0)))</f>
        <v>80.81306898749321</v>
      </c>
      <c r="JC54" s="30">
        <f>ENERGY_PRICING!JE$20*(1+INDEX(DA_LMP_Basis!$C$23:$AF$35,MATCH(LMP_BY_NODE!JC$1,DA_LMP_Basis!$C$23:$C$35,0),MATCH(LMP_BY_NODE!$A54,DA_LMP_Basis!$C$23:$AF$23,0)))</f>
        <v>60.68576909808484</v>
      </c>
      <c r="JD54" s="30">
        <f>ENERGY_PRICING!JF$20*(1+INDEX(DA_LMP_Basis!$C$23:$AF$35,MATCH(LMP_BY_NODE!JD$1,DA_LMP_Basis!$C$23:$C$35,0),MATCH(LMP_BY_NODE!$A54,DA_LMP_Basis!$C$23:$AF$23,0)))</f>
        <v>60.991416188361242</v>
      </c>
      <c r="JE54" s="30">
        <f>ENERGY_PRICING!JG$20*(1+INDEX(DA_LMP_Basis!$C$23:$AF$35,MATCH(LMP_BY_NODE!JE$1,DA_LMP_Basis!$C$23:$C$35,0),MATCH(LMP_BY_NODE!$A54,DA_LMP_Basis!$C$23:$AF$23,0)))</f>
        <v>75.968540692095957</v>
      </c>
      <c r="JF54" s="30">
        <f>ENERGY_PRICING!JH$20*(1+INDEX(DA_LMP_Basis!$C$23:$AF$35,MATCH(LMP_BY_NODE!JF$1,DA_LMP_Basis!$C$23:$C$35,0),MATCH(LMP_BY_NODE!$A54,DA_LMP_Basis!$C$23:$AF$23,0)))</f>
        <v>116.49147267588194</v>
      </c>
      <c r="JG54" s="30">
        <f>ENERGY_PRICING!JI$20*(1+INDEX(DA_LMP_Basis!$C$23:$AF$35,MATCH(LMP_BY_NODE!JG$1,DA_LMP_Basis!$C$23:$C$35,0),MATCH(LMP_BY_NODE!$A54,DA_LMP_Basis!$C$23:$AF$23,0)))</f>
        <v>209.60154770641279</v>
      </c>
      <c r="JH54" s="30">
        <f>ENERGY_PRICING!JJ$20*(1+INDEX(DA_LMP_Basis!$C$23:$AF$35,MATCH(LMP_BY_NODE!JH$1,DA_LMP_Basis!$C$23:$C$35,0),MATCH(LMP_BY_NODE!$A54,DA_LMP_Basis!$C$23:$AF$23,0)))</f>
        <v>181.23318515399552</v>
      </c>
      <c r="JI54" s="30">
        <f>ENERGY_PRICING!JK$20*(1+INDEX(DA_LMP_Basis!$C$23:$AF$35,MATCH(LMP_BY_NODE!JI$1,DA_LMP_Basis!$C$23:$C$35,0),MATCH(LMP_BY_NODE!$A54,DA_LMP_Basis!$C$23:$AF$23,0)))</f>
        <v>117.33292795389312</v>
      </c>
      <c r="JJ54" s="30">
        <f>ENERGY_PRICING!JL$20*(1+INDEX(DA_LMP_Basis!$C$23:$AF$35,MATCH(LMP_BY_NODE!JJ$1,DA_LMP_Basis!$C$23:$C$35,0),MATCH(LMP_BY_NODE!$A54,DA_LMP_Basis!$C$23:$AF$23,0)))</f>
        <v>90.771180125030071</v>
      </c>
      <c r="JK54" s="30">
        <f>ENERGY_PRICING!JM$20*(1+INDEX(DA_LMP_Basis!$C$23:$AF$35,MATCH(LMP_BY_NODE!JK$1,DA_LMP_Basis!$C$23:$C$35,0),MATCH(LMP_BY_NODE!$A54,DA_LMP_Basis!$C$23:$AF$23,0)))</f>
        <v>63.647383809039518</v>
      </c>
      <c r="JL54" s="30">
        <f>ENERGY_PRICING!JN$20*(1+INDEX(DA_LMP_Basis!$C$23:$AF$35,MATCH(LMP_BY_NODE!JL$1,DA_LMP_Basis!$C$23:$C$35,0),MATCH(LMP_BY_NODE!$A54,DA_LMP_Basis!$C$23:$AF$23,0)))</f>
        <v>64.630307135041534</v>
      </c>
      <c r="JM54" s="30">
        <f>ENERGY_PRICING!JO$20*(1+INDEX(DA_LMP_Basis!$C$23:$AF$35,MATCH(LMP_BY_NODE!JM$1,DA_LMP_Basis!$C$23:$C$35,0),MATCH(LMP_BY_NODE!$A54,DA_LMP_Basis!$C$23:$AF$23,0)))</f>
        <v>83.977315237891048</v>
      </c>
      <c r="JN54" s="30">
        <f>ENERGY_PRICING!JP$20*(1+INDEX(DA_LMP_Basis!$C$23:$AF$35,MATCH(LMP_BY_NODE!JN$1,DA_LMP_Basis!$C$23:$C$35,0),MATCH(LMP_BY_NODE!$A54,DA_LMP_Basis!$C$23:$AF$23,0)))</f>
        <v>83.234569641915741</v>
      </c>
      <c r="JO54" s="30">
        <f>ENERGY_PRICING!JQ$20*(1+INDEX(DA_LMP_Basis!$C$23:$AF$35,MATCH(LMP_BY_NODE!JO$1,DA_LMP_Basis!$C$23:$C$35,0),MATCH(LMP_BY_NODE!$A54,DA_LMP_Basis!$C$23:$AF$23,0)))</f>
        <v>62.341574434541847</v>
      </c>
      <c r="JP54" s="30">
        <f>ENERGY_PRICING!JR$20*(1+INDEX(DA_LMP_Basis!$C$23:$AF$35,MATCH(LMP_BY_NODE!JP$1,DA_LMP_Basis!$C$23:$C$35,0),MATCH(LMP_BY_NODE!$A54,DA_LMP_Basis!$C$23:$AF$23,0)))</f>
        <v>62.655561076094834</v>
      </c>
      <c r="JQ54" s="30">
        <f>ENERGY_PRICING!JS$20*(1+INDEX(DA_LMP_Basis!$C$23:$AF$35,MATCH(LMP_BY_NODE!JQ$1,DA_LMP_Basis!$C$23:$C$35,0),MATCH(LMP_BY_NODE!$A54,DA_LMP_Basis!$C$23:$AF$23,0)))</f>
        <v>76.883986303799944</v>
      </c>
      <c r="JR54" s="30">
        <f>ENERGY_PRICING!JT$20*(1+INDEX(DA_LMP_Basis!$C$23:$AF$35,MATCH(LMP_BY_NODE!JR$1,DA_LMP_Basis!$C$23:$C$35,0),MATCH(LMP_BY_NODE!$A54,DA_LMP_Basis!$C$23:$AF$23,0)))</f>
        <v>117.76846233109141</v>
      </c>
      <c r="JS54" s="30">
        <f>ENERGY_PRICING!JU$20*(1+INDEX(DA_LMP_Basis!$C$23:$AF$35,MATCH(LMP_BY_NODE!JS$1,DA_LMP_Basis!$C$23:$C$35,0),MATCH(LMP_BY_NODE!$A54,DA_LMP_Basis!$C$23:$AF$23,0)))</f>
        <v>208.61660495660556</v>
      </c>
      <c r="JT54" s="30">
        <f>ENERGY_PRICING!JV$20*(1+INDEX(DA_LMP_Basis!$C$23:$AF$35,MATCH(LMP_BY_NODE!JT$1,DA_LMP_Basis!$C$23:$C$35,0),MATCH(LMP_BY_NODE!$A54,DA_LMP_Basis!$C$23:$AF$23,0)))</f>
        <v>180.36414847819384</v>
      </c>
      <c r="JU54" s="30">
        <f>ENERGY_PRICING!JW$20*(1+INDEX(DA_LMP_Basis!$C$23:$AF$35,MATCH(LMP_BY_NODE!JU$1,DA_LMP_Basis!$C$23:$C$35,0),MATCH(LMP_BY_NODE!$A54,DA_LMP_Basis!$C$23:$AF$23,0)))</f>
        <v>116.28108459936836</v>
      </c>
      <c r="JV54" s="30">
        <f>ENERGY_PRICING!JX$20*(1+INDEX(DA_LMP_Basis!$C$23:$AF$35,MATCH(LMP_BY_NODE!JV$1,DA_LMP_Basis!$C$23:$C$35,0),MATCH(LMP_BY_NODE!$A54,DA_LMP_Basis!$C$23:$AF$23,0)))</f>
        <v>89.120297252017608</v>
      </c>
      <c r="JW54" s="30">
        <f>ENERGY_PRICING!JY$20*(1+INDEX(DA_LMP_Basis!$C$23:$AF$35,MATCH(LMP_BY_NODE!JW$1,DA_LMP_Basis!$C$23:$C$35,0),MATCH(LMP_BY_NODE!$A54,DA_LMP_Basis!$C$23:$AF$23,0)))</f>
        <v>62.425025593997134</v>
      </c>
      <c r="JX54" s="30">
        <f>ENERGY_PRICING!JZ$20*(1+INDEX(DA_LMP_Basis!$C$23:$AF$35,MATCH(LMP_BY_NODE!JX$1,DA_LMP_Basis!$C$23:$C$35,0),MATCH(LMP_BY_NODE!$A54,DA_LMP_Basis!$C$23:$AF$23,0)))</f>
        <v>63.349514724779034</v>
      </c>
      <c r="JY54" s="30">
        <f>ENERGY_PRICING!KA$20*(1+INDEX(DA_LMP_Basis!$C$23:$AF$35,MATCH(LMP_BY_NODE!JY$1,DA_LMP_Basis!$C$23:$C$35,0),MATCH(LMP_BY_NODE!$A54,DA_LMP_Basis!$C$23:$AF$23,0)))</f>
        <v>82.317951010456412</v>
      </c>
      <c r="JZ54" s="30">
        <f>ENERGY_PRICING!KB$20*(1+INDEX(DA_LMP_Basis!$C$23:$AF$35,MATCH(LMP_BY_NODE!JZ$1,DA_LMP_Basis!$C$23:$C$35,0),MATCH(LMP_BY_NODE!$A54,DA_LMP_Basis!$C$23:$AF$23,0)))</f>
        <v>81.589881824039495</v>
      </c>
      <c r="KA54" s="30">
        <f>ENERGY_PRICING!KC$20*(1+INDEX(DA_LMP_Basis!$C$23:$AF$35,MATCH(LMP_BY_NODE!KA$1,DA_LMP_Basis!$C$23:$C$35,0),MATCH(LMP_BY_NODE!$A54,DA_LMP_Basis!$C$23:$AF$23,0)))</f>
        <v>61.216948322766235</v>
      </c>
      <c r="KB54" s="30">
        <f>ENERGY_PRICING!KD$20*(1+INDEX(DA_LMP_Basis!$C$23:$AF$35,MATCH(LMP_BY_NODE!KB$1,DA_LMP_Basis!$C$23:$C$35,0),MATCH(LMP_BY_NODE!$A54,DA_LMP_Basis!$C$23:$AF$23,0)))</f>
        <v>61.525270725341585</v>
      </c>
      <c r="KC54" s="30">
        <f>ENERGY_PRICING!KE$20*(1+INDEX(DA_LMP_Basis!$C$23:$AF$35,MATCH(LMP_BY_NODE!KC$1,DA_LMP_Basis!$C$23:$C$35,0),MATCH(LMP_BY_NODE!$A54,DA_LMP_Basis!$C$23:$AF$23,0)))</f>
        <v>76.262213915364683</v>
      </c>
      <c r="KD54" s="30">
        <f>ENERGY_PRICING!KF$20*(1+INDEX(DA_LMP_Basis!$C$23:$AF$35,MATCH(LMP_BY_NODE!KD$1,DA_LMP_Basis!$C$23:$C$35,0),MATCH(LMP_BY_NODE!$A54,DA_LMP_Basis!$C$23:$AF$23,0)))</f>
        <v>116.90112854547331</v>
      </c>
      <c r="KE54" s="30">
        <f>ENERGY_PRICING!KG$20*(1+INDEX(DA_LMP_Basis!$C$23:$AF$35,MATCH(LMP_BY_NODE!KE$1,DA_LMP_Basis!$C$23:$C$35,0),MATCH(LMP_BY_NODE!$A54,DA_LMP_Basis!$C$23:$AF$23,0)))</f>
        <v>210.26725044020088</v>
      </c>
      <c r="KF54" s="30">
        <f>ENERGY_PRICING!KH$20*(1+INDEX(DA_LMP_Basis!$C$23:$AF$35,MATCH(LMP_BY_NODE!KF$1,DA_LMP_Basis!$C$23:$C$35,0),MATCH(LMP_BY_NODE!$A54,DA_LMP_Basis!$C$23:$AF$23,0)))</f>
        <v>181.82054933425525</v>
      </c>
      <c r="KG54" s="30">
        <f>ENERGY_PRICING!KI$20*(1+INDEX(DA_LMP_Basis!$C$23:$AF$35,MATCH(LMP_BY_NODE!KG$1,DA_LMP_Basis!$C$23:$C$35,0),MATCH(LMP_BY_NODE!$A54,DA_LMP_Basis!$C$23:$AF$23,0)))</f>
        <v>118.04384744313353</v>
      </c>
      <c r="KH54" s="30">
        <f>ENERGY_PRICING!KJ$20*(1+INDEX(DA_LMP_Basis!$C$23:$AF$35,MATCH(LMP_BY_NODE!KH$1,DA_LMP_Basis!$C$23:$C$35,0),MATCH(LMP_BY_NODE!$A54,DA_LMP_Basis!$C$23:$AF$23,0)))</f>
        <v>91.886978217806032</v>
      </c>
      <c r="KI54" s="30">
        <f>ENERGY_PRICING!KK$20*(1+INDEX(DA_LMP_Basis!$C$23:$AF$35,MATCH(LMP_BY_NODE!KI$1,DA_LMP_Basis!$C$23:$C$35,0),MATCH(LMP_BY_NODE!$A54,DA_LMP_Basis!$C$23:$AF$23,0)))</f>
        <v>64.473550817813759</v>
      </c>
      <c r="KJ54" s="30">
        <f>ENERGY_PRICING!KL$20*(1+INDEX(DA_LMP_Basis!$C$23:$AF$35,MATCH(LMP_BY_NODE!KJ$1,DA_LMP_Basis!$C$23:$C$35,0),MATCH(LMP_BY_NODE!$A54,DA_LMP_Basis!$C$23:$AF$23,0)))</f>
        <v>65.495968625614168</v>
      </c>
      <c r="KK54" s="30">
        <f>ENERGY_PRICING!KM$20*(1+INDEX(DA_LMP_Basis!$C$23:$AF$35,MATCH(LMP_BY_NODE!KK$1,DA_LMP_Basis!$C$23:$C$35,0),MATCH(LMP_BY_NODE!$A54,DA_LMP_Basis!$C$23:$AF$23,0)))</f>
        <v>85.098845705291012</v>
      </c>
      <c r="KL54" s="30">
        <f>ENERGY_PRICING!KN$20*(1+INDEX(DA_LMP_Basis!$C$23:$AF$35,MATCH(LMP_BY_NODE!KL$1,DA_LMP_Basis!$C$23:$C$35,0),MATCH(LMP_BY_NODE!$A54,DA_LMP_Basis!$C$23:$AF$23,0)))</f>
        <v>84.346180623165722</v>
      </c>
      <c r="KM54" s="30">
        <f>ENERGY_PRICING!KO$20*(1+INDEX(DA_LMP_Basis!$C$23:$AF$35,MATCH(LMP_BY_NODE!KM$1,DA_LMP_Basis!$C$23:$C$35,0),MATCH(LMP_BY_NODE!$A54,DA_LMP_Basis!$C$23:$AF$23,0)))</f>
        <v>63.10168630626746</v>
      </c>
      <c r="KN54" s="30">
        <f>ENERGY_PRICING!KP$20*(1+INDEX(DA_LMP_Basis!$C$23:$AF$35,MATCH(LMP_BY_NODE!KN$1,DA_LMP_Basis!$C$23:$C$35,0),MATCH(LMP_BY_NODE!$A54,DA_LMP_Basis!$C$23:$AF$23,0)))</f>
        <v>63.41950129152162</v>
      </c>
      <c r="KO54" s="30">
        <f>ENERGY_PRICING!KQ$20*(1+INDEX(DA_LMP_Basis!$C$23:$AF$35,MATCH(LMP_BY_NODE!KO$1,DA_LMP_Basis!$C$23:$C$35,0),MATCH(LMP_BY_NODE!$A54,DA_LMP_Basis!$C$23:$AF$23,0)))</f>
        <v>77.304229590890856</v>
      </c>
      <c r="KP54" s="30">
        <f>ENERGY_PRICING!KR$20*(1+INDEX(DA_LMP_Basis!$C$23:$AF$35,MATCH(LMP_BY_NODE!KP$1,DA_LMP_Basis!$C$23:$C$35,0),MATCH(LMP_BY_NODE!$A54,DA_LMP_Basis!$C$23:$AF$23,0)))</f>
        <v>118.35467556257699</v>
      </c>
      <c r="KQ54" s="30">
        <f>ENERGY_PRICING!KS$20*(1+INDEX(DA_LMP_Basis!$C$23:$AF$35,MATCH(LMP_BY_NODE!KQ$1,DA_LMP_Basis!$C$23:$C$35,0),MATCH(LMP_BY_NODE!$A54,DA_LMP_Basis!$C$23:$AF$23,0)))</f>
        <v>211.85186568697546</v>
      </c>
      <c r="KR54" s="30">
        <f>ENERGY_PRICING!KT$20*(1+INDEX(DA_LMP_Basis!$C$23:$AF$35,MATCH(LMP_BY_NODE!KR$1,DA_LMP_Basis!$C$23:$C$35,0),MATCH(LMP_BY_NODE!$A54,DA_LMP_Basis!$C$23:$AF$23,0)))</f>
        <v>183.21869025843705</v>
      </c>
      <c r="KS54" s="30">
        <f>ENERGY_PRICING!KU$20*(1+INDEX(DA_LMP_Basis!$C$23:$AF$35,MATCH(LMP_BY_NODE!KS$1,DA_LMP_Basis!$C$23:$C$35,0),MATCH(LMP_BY_NODE!$A54,DA_LMP_Basis!$C$23:$AF$23,0)))</f>
        <v>119.73609505562131</v>
      </c>
      <c r="KT54" s="30">
        <f>ENERGY_PRICING!KV$20*(1+INDEX(DA_LMP_Basis!$C$23:$AF$35,MATCH(LMP_BY_NODE!KT$1,DA_LMP_Basis!$C$23:$C$35,0),MATCH(LMP_BY_NODE!$A54,DA_LMP_Basis!$C$23:$AF$23,0)))</f>
        <v>94.54298454073863</v>
      </c>
      <c r="KU54" s="30">
        <f>ENERGY_PRICING!KW$20*(1+INDEX(DA_LMP_Basis!$C$23:$AF$35,MATCH(LMP_BY_NODE!KU$1,DA_LMP_Basis!$C$23:$C$35,0),MATCH(LMP_BY_NODE!$A54,DA_LMP_Basis!$C$23:$AF$23,0)))</f>
        <v>66.440129550390282</v>
      </c>
      <c r="KV54" s="30">
        <f>ENERGY_PRICING!KX$20*(1+INDEX(DA_LMP_Basis!$C$23:$AF$35,MATCH(LMP_BY_NODE!KV$1,DA_LMP_Basis!$C$23:$C$35,0),MATCH(LMP_BY_NODE!$A54,DA_LMP_Basis!$C$23:$AF$23,0)))</f>
        <v>67.556558626050602</v>
      </c>
      <c r="KW54" s="30">
        <f>ENERGY_PRICING!KY$20*(1+INDEX(DA_LMP_Basis!$C$23:$AF$35,MATCH(LMP_BY_NODE!KW$1,DA_LMP_Basis!$C$23:$C$35,0),MATCH(LMP_BY_NODE!$A54,DA_LMP_Basis!$C$23:$AF$23,0)))</f>
        <v>87.76849717006894</v>
      </c>
      <c r="KX54" s="30">
        <f>ENERGY_PRICING!KZ$20*(1+INDEX(DA_LMP_Basis!$C$23:$AF$35,MATCH(LMP_BY_NODE!KX$1,DA_LMP_Basis!$C$23:$C$35,0),MATCH(LMP_BY_NODE!$A54,DA_LMP_Basis!$C$23:$AF$23,0)))</f>
        <v>86.992220093887468</v>
      </c>
      <c r="KY54" s="30">
        <f>ENERGY_PRICING!LA$20*(1+INDEX(DA_LMP_Basis!$C$23:$AF$35,MATCH(LMP_BY_NODE!KY$1,DA_LMP_Basis!$C$23:$C$35,0),MATCH(LMP_BY_NODE!$A54,DA_LMP_Basis!$C$23:$AF$23,0)))</f>
        <v>64.911029726470545</v>
      </c>
      <c r="KZ54" s="30">
        <f>ENERGY_PRICING!LB$20*(1+INDEX(DA_LMP_Basis!$C$23:$AF$35,MATCH(LMP_BY_NODE!KZ$1,DA_LMP_Basis!$C$23:$C$35,0),MATCH(LMP_BY_NODE!$A54,DA_LMP_Basis!$C$23:$AF$23,0)))</f>
        <v>65.237957565692199</v>
      </c>
      <c r="LA54" s="30">
        <f>ENERGY_PRICING!LC$20*(1+INDEX(DA_LMP_Basis!$C$23:$AF$35,MATCH(LMP_BY_NODE!LA$1,DA_LMP_Basis!$C$23:$C$35,0),MATCH(LMP_BY_NODE!$A54,DA_LMP_Basis!$C$23:$AF$23,0)))</f>
        <v>78.304561850741294</v>
      </c>
      <c r="LB54" s="30">
        <f>ENERGY_PRICING!LD$20*(1+INDEX(DA_LMP_Basis!$C$23:$AF$35,MATCH(LMP_BY_NODE!LB$1,DA_LMP_Basis!$C$23:$C$35,0),MATCH(LMP_BY_NODE!$A54,DA_LMP_Basis!$C$23:$AF$23,0)))</f>
        <v>119.75007680899682</v>
      </c>
      <c r="LC54" s="30">
        <f>ENERGY_PRICING!LE$20*(1+INDEX(DA_LMP_Basis!$C$23:$AF$35,MATCH(LMP_BY_NODE!LC$1,DA_LMP_Basis!$C$23:$C$35,0),MATCH(LMP_BY_NODE!$A54,DA_LMP_Basis!$C$23:$AF$23,0)))</f>
        <v>213.58576956752546</v>
      </c>
      <c r="LD54" s="30">
        <f>ENERGY_PRICING!LF$20*(1+INDEX(DA_LMP_Basis!$C$23:$AF$35,MATCH(LMP_BY_NODE!LD$1,DA_LMP_Basis!$C$23:$C$35,0),MATCH(LMP_BY_NODE!$A54,DA_LMP_Basis!$C$23:$AF$23,0)))</f>
        <v>184.74855183141446</v>
      </c>
      <c r="LE54" s="30">
        <f>ENERGY_PRICING!LG$20*(1+INDEX(DA_LMP_Basis!$C$23:$AF$35,MATCH(LMP_BY_NODE!LE$1,DA_LMP_Basis!$C$23:$C$35,0),MATCH(LMP_BY_NODE!$A54,DA_LMP_Basis!$C$23:$AF$23,0)))</f>
        <v>121.58777148503624</v>
      </c>
      <c r="LF54" s="30">
        <f>ENERGY_PRICING!LH$20*(1+INDEX(DA_LMP_Basis!$C$23:$AF$35,MATCH(LMP_BY_NODE!LF$1,DA_LMP_Basis!$C$23:$C$35,0),MATCH(LMP_BY_NODE!$A54,DA_LMP_Basis!$C$23:$AF$23,0)))</f>
        <v>97.449216624187244</v>
      </c>
      <c r="LG54" s="30">
        <f>ENERGY_PRICING!LI$20*(1+INDEX(DA_LMP_Basis!$C$23:$AF$35,MATCH(LMP_BY_NODE!LG$1,DA_LMP_Basis!$C$23:$C$35,0),MATCH(LMP_BY_NODE!$A54,DA_LMP_Basis!$C$23:$AF$23,0)))</f>
        <v>68.591982186392727</v>
      </c>
      <c r="LH54" s="30">
        <f>ENERGY_PRICING!LJ$20*(1+INDEX(DA_LMP_Basis!$C$23:$AF$35,MATCH(LMP_BY_NODE!LH$1,DA_LMP_Basis!$C$23:$C$35,0),MATCH(LMP_BY_NODE!$A54,DA_LMP_Basis!$C$23:$AF$23,0)))</f>
        <v>69.811279451974499</v>
      </c>
      <c r="LI54" s="30">
        <f>ENERGY_PRICING!LK$20*(1+INDEX(DA_LMP_Basis!$C$23:$AF$35,MATCH(LMP_BY_NODE!LI$1,DA_LMP_Basis!$C$23:$C$35,0),MATCH(LMP_BY_NODE!$A54,DA_LMP_Basis!$C$23:$AF$23,0)))</f>
        <v>90.689659921668365</v>
      </c>
      <c r="LJ54" s="30">
        <f>ENERGY_PRICING!LL$20*(1+INDEX(DA_LMP_Basis!$C$23:$AF$35,MATCH(LMP_BY_NODE!LJ$1,DA_LMP_Basis!$C$23:$C$35,0),MATCH(LMP_BY_NODE!$A54,DA_LMP_Basis!$C$23:$AF$23,0)))</f>
        <v>89.887546335201563</v>
      </c>
      <c r="LK54" s="30">
        <f>ENERGY_PRICING!LM$20*(1+INDEX(DA_LMP_Basis!$C$23:$AF$35,MATCH(LMP_BY_NODE!LK$1,DA_LMP_Basis!$C$23:$C$35,0),MATCH(LMP_BY_NODE!$A54,DA_LMP_Basis!$C$23:$AF$23,0)))</f>
        <v>66.8908337097551</v>
      </c>
      <c r="LL54" s="30">
        <f>ENERGY_PRICING!LN$20*(1+INDEX(DA_LMP_Basis!$C$23:$AF$35,MATCH(LMP_BY_NODE!LL$1,DA_LMP_Basis!$C$23:$C$35,0),MATCH(LMP_BY_NODE!$A54,DA_LMP_Basis!$C$23:$AF$23,0)))</f>
        <v>67.227732936598628</v>
      </c>
      <c r="LM54" s="30">
        <f>ENERGY_PRICING!LO$20*(1+INDEX(DA_LMP_Basis!$C$23:$AF$35,MATCH(LMP_BY_NODE!LM$1,DA_LMP_Basis!$C$23:$C$35,0),MATCH(LMP_BY_NODE!$A54,DA_LMP_Basis!$C$23:$AF$23,0)))</f>
        <v>79.399136695155079</v>
      </c>
      <c r="LN54" s="30">
        <f>ENERGY_PRICING!LP$20*(1+INDEX(DA_LMP_Basis!$C$23:$AF$35,MATCH(LMP_BY_NODE!LN$1,DA_LMP_Basis!$C$23:$C$35,0),MATCH(LMP_BY_NODE!$A54,DA_LMP_Basis!$C$23:$AF$23,0)))</f>
        <v>121.2769405956582</v>
      </c>
      <c r="LO54" s="30">
        <f>ENERGY_PRICING!LQ$20*(1+INDEX(DA_LMP_Basis!$C$23:$AF$35,MATCH(LMP_BY_NODE!LO$1,DA_LMP_Basis!$C$23:$C$35,0),MATCH(LMP_BY_NODE!$A54,DA_LMP_Basis!$C$23:$AF$23,0)))</f>
        <v>215.36335125149171</v>
      </c>
      <c r="LP54" s="30">
        <f>ENERGY_PRICING!LR$20*(1+INDEX(DA_LMP_Basis!$C$23:$AF$35,MATCH(LMP_BY_NODE!LP$1,DA_LMP_Basis!$C$23:$C$35,0),MATCH(LMP_BY_NODE!$A54,DA_LMP_Basis!$C$23:$AF$23,0)))</f>
        <v>186.31695129209615</v>
      </c>
      <c r="LQ54" s="30">
        <f>ENERGY_PRICING!LS$20*(1+INDEX(DA_LMP_Basis!$C$23:$AF$35,MATCH(LMP_BY_NODE!LQ$1,DA_LMP_Basis!$C$23:$C$35,0),MATCH(LMP_BY_NODE!$A54,DA_LMP_Basis!$C$23:$AF$23,0)))</f>
        <v>123.48609246031204</v>
      </c>
      <c r="LR54" s="30">
        <f>ENERGY_PRICING!LT$20*(1+INDEX(DA_LMP_Basis!$C$23:$AF$35,MATCH(LMP_BY_NODE!LR$1,DA_LMP_Basis!$C$23:$C$35,0),MATCH(LMP_BY_NODE!$A54,DA_LMP_Basis!$C$23:$AF$23,0)))</f>
        <v>100.42865797548916</v>
      </c>
      <c r="LS54" s="30">
        <f>ENERGY_PRICING!LU$20*(1+INDEX(DA_LMP_Basis!$C$23:$AF$35,MATCH(LMP_BY_NODE!LS$1,DA_LMP_Basis!$C$23:$C$35,0),MATCH(LMP_BY_NODE!$A54,DA_LMP_Basis!$C$23:$AF$23,0)))</f>
        <v>70.798040939280042</v>
      </c>
      <c r="LT54" s="30">
        <f>ENERGY_PRICING!LV$20*(1+INDEX(DA_LMP_Basis!$C$23:$AF$35,MATCH(LMP_BY_NODE!LT$1,DA_LMP_Basis!$C$23:$C$35,0),MATCH(LMP_BY_NODE!$A54,DA_LMP_Basis!$C$23:$AF$23,0)))</f>
        <v>72.122797689853073</v>
      </c>
      <c r="LU54" s="30">
        <f>ENERGY_PRICING!LW$20*(1+INDEX(DA_LMP_Basis!$C$23:$AF$35,MATCH(LMP_BY_NODE!LU$1,DA_LMP_Basis!$C$23:$C$35,0),MATCH(LMP_BY_NODE!$A54,DA_LMP_Basis!$C$23:$AF$23,0)))</f>
        <v>93.684408051236389</v>
      </c>
      <c r="LV54" s="30">
        <f>ENERGY_PRICING!LX$20*(1+INDEX(DA_LMP_Basis!$C$23:$AF$35,MATCH(LMP_BY_NODE!LV$1,DA_LMP_Basis!$C$23:$C$35,0),MATCH(LMP_BY_NODE!$A54,DA_LMP_Basis!$C$23:$AF$23,0)))</f>
        <v>92.855807121396069</v>
      </c>
      <c r="LW54" s="30">
        <f>ENERGY_PRICING!LY$20*(1+INDEX(DA_LMP_Basis!$C$23:$AF$35,MATCH(LMP_BY_NODE!LW$1,DA_LMP_Basis!$C$23:$C$35,0),MATCH(LMP_BY_NODE!$A54,DA_LMP_Basis!$C$23:$AF$23,0)))</f>
        <v>68.920509828487738</v>
      </c>
      <c r="LX54" s="30">
        <f>ENERGY_PRICING!LZ$20*(1+INDEX(DA_LMP_Basis!$C$23:$AF$35,MATCH(LMP_BY_NODE!LX$1,DA_LMP_Basis!$C$23:$C$35,0),MATCH(LMP_BY_NODE!$A54,DA_LMP_Basis!$C$23:$AF$23,0)))</f>
        <v>69.267631626604782</v>
      </c>
      <c r="LY54" s="30">
        <f>ENERGY_PRICING!MA$20*(1+INDEX(DA_LMP_Basis!$C$23:$AF$35,MATCH(LMP_BY_NODE!LY$1,DA_LMP_Basis!$C$23:$C$35,0),MATCH(LMP_BY_NODE!$A54,DA_LMP_Basis!$C$23:$AF$23,0)))</f>
        <v>80.521284362615788</v>
      </c>
      <c r="LZ54" s="30">
        <f>ENERGY_PRICING!MB$20*(1+INDEX(DA_LMP_Basis!$C$23:$AF$35,MATCH(LMP_BY_NODE!LZ$1,DA_LMP_Basis!$C$23:$C$35,0),MATCH(LMP_BY_NODE!$A54,DA_LMP_Basis!$C$23:$AF$23,0)))</f>
        <v>122.84226675446455</v>
      </c>
      <c r="MA54" s="30">
        <f>ENERGY_PRICING!MC$20*(1+INDEX(DA_LMP_Basis!$C$23:$AF$35,MATCH(LMP_BY_NODE!MA$1,DA_LMP_Basis!$C$23:$C$35,0),MATCH(LMP_BY_NODE!$A54,DA_LMP_Basis!$C$23:$AF$23,0)))</f>
        <v>217.7267455984715</v>
      </c>
      <c r="MB54" s="30">
        <f>ENERGY_PRICING!MD$20*(1+INDEX(DA_LMP_Basis!$C$23:$AF$35,MATCH(LMP_BY_NODE!MB$1,DA_LMP_Basis!$C$23:$C$35,0),MATCH(LMP_BY_NODE!$A54,DA_LMP_Basis!$C$23:$AF$23,0)))</f>
        <v>188.40222616447807</v>
      </c>
      <c r="MC54" s="30">
        <f>ENERGY_PRICING!ME$20*(1+INDEX(DA_LMP_Basis!$C$23:$AF$35,MATCH(LMP_BY_NODE!MC$1,DA_LMP_Basis!$C$23:$C$35,0),MATCH(LMP_BY_NODE!$A54,DA_LMP_Basis!$C$23:$AF$23,0)))</f>
        <v>126.01001645333459</v>
      </c>
      <c r="MD54" s="30">
        <f>ENERGY_PRICING!MF$20*(1+INDEX(DA_LMP_Basis!$C$23:$AF$35,MATCH(LMP_BY_NODE!MD$1,DA_LMP_Basis!$C$23:$C$35,0),MATCH(LMP_BY_NODE!$A54,DA_LMP_Basis!$C$23:$AF$23,0)))</f>
        <v>104.38999202294232</v>
      </c>
      <c r="ME54" s="30">
        <f>ENERGY_PRICING!MG$20*(1+INDEX(DA_LMP_Basis!$C$23:$AF$35,MATCH(LMP_BY_NODE!ME$1,DA_LMP_Basis!$C$23:$C$35,0),MATCH(LMP_BY_NODE!$A54,DA_LMP_Basis!$C$23:$AF$23,0)))</f>
        <v>73.731119532915017</v>
      </c>
      <c r="MF54" s="30">
        <f>ENERGY_PRICING!MH$20*(1+INDEX(DA_LMP_Basis!$C$23:$AF$35,MATCH(LMP_BY_NODE!MF$1,DA_LMP_Basis!$C$23:$C$35,0),MATCH(LMP_BY_NODE!$A54,DA_LMP_Basis!$C$23:$AF$23,0)))</f>
        <v>75.196090571760692</v>
      </c>
      <c r="MG54" s="30">
        <f>ENERGY_PRICING!MI$20*(1+INDEX(DA_LMP_Basis!$C$23:$AF$35,MATCH(LMP_BY_NODE!MG$1,DA_LMP_Basis!$C$23:$C$35,0),MATCH(LMP_BY_NODE!$A54,DA_LMP_Basis!$C$23:$AF$23,0)))</f>
        <v>97.666093317174116</v>
      </c>
      <c r="MH54" s="30">
        <f>ENERGY_PRICING!MJ$20*(1+INDEX(DA_LMP_Basis!$C$23:$AF$35,MATCH(LMP_BY_NODE!MH$1,DA_LMP_Basis!$C$23:$C$35,0),MATCH(LMP_BY_NODE!$A54,DA_LMP_Basis!$C$23:$AF$23,0)))</f>
        <v>96.802275981719291</v>
      </c>
      <c r="MI54" s="30">
        <f>ENERGY_PRICING!MK$20*(1+INDEX(DA_LMP_Basis!$C$23:$AF$35,MATCH(LMP_BY_NODE!MI$1,DA_LMP_Basis!$C$23:$C$35,0),MATCH(LMP_BY_NODE!$A54,DA_LMP_Basis!$C$23:$AF$23,0)))</f>
        <v>71.61907783719343</v>
      </c>
      <c r="MJ54" s="30">
        <f>ENERGY_PRICING!ML$20*(1+INDEX(DA_LMP_Basis!$C$23:$AF$35,MATCH(LMP_BY_NODE!MJ$1,DA_LMP_Basis!$C$23:$C$35,0),MATCH(LMP_BY_NODE!$A54,DA_LMP_Basis!$C$23:$AF$23,0)))</f>
        <v>71.979791116015633</v>
      </c>
      <c r="MK54" s="30">
        <f>ENERGY_PRICING!MM$20*(1+INDEX(DA_LMP_Basis!$C$23:$AF$35,MATCH(LMP_BY_NODE!MK$1,DA_LMP_Basis!$C$23:$C$35,0),MATCH(LMP_BY_NODE!$A54,DA_LMP_Basis!$C$23:$AF$23,0)))</f>
        <v>82.013242497465399</v>
      </c>
      <c r="ML54" s="30">
        <f>ENERGY_PRICING!MN$20*(1+INDEX(DA_LMP_Basis!$C$23:$AF$35,MATCH(LMP_BY_NODE!ML$1,DA_LMP_Basis!$C$23:$C$35,0),MATCH(LMP_BY_NODE!$A54,DA_LMP_Basis!$C$23:$AF$23,0)))</f>
        <v>124.92345549997859</v>
      </c>
      <c r="MM54" s="30">
        <f>ENERGY_PRICING!MO$20*(1+INDEX(DA_LMP_Basis!$C$23:$AF$35,MATCH(LMP_BY_NODE!MM$1,DA_LMP_Basis!$C$23:$C$35,0),MATCH(LMP_BY_NODE!$A54,DA_LMP_Basis!$C$23:$AF$23,0)))</f>
        <v>219.36967154108379</v>
      </c>
      <c r="MN54" s="30">
        <f>ENERGY_PRICING!MP$20*(1+INDEX(DA_LMP_Basis!$C$23:$AF$35,MATCH(LMP_BY_NODE!MN$1,DA_LMP_Basis!$C$23:$C$35,0),MATCH(LMP_BY_NODE!$A54,DA_LMP_Basis!$C$23:$AF$23,0)))</f>
        <v>189.85181589955207</v>
      </c>
      <c r="MO54" s="30">
        <f>ENERGY_PRICING!MQ$20*(1+INDEX(DA_LMP_Basis!$C$23:$AF$35,MATCH(LMP_BY_NODE!MO$1,DA_LMP_Basis!$C$23:$C$35,0),MATCH(LMP_BY_NODE!$A54,DA_LMP_Basis!$C$23:$AF$23,0)))</f>
        <v>127.76453541908288</v>
      </c>
      <c r="MP54" s="30">
        <f>ENERGY_PRICING!MR$20*(1+INDEX(DA_LMP_Basis!$C$23:$AF$35,MATCH(LMP_BY_NODE!MP$1,DA_LMP_Basis!$C$23:$C$35,0),MATCH(LMP_BY_NODE!$A54,DA_LMP_Basis!$C$23:$AF$23,0)))</f>
        <v>107.14373410675113</v>
      </c>
      <c r="MQ54" s="30">
        <f>ENERGY_PRICING!MS$20*(1+INDEX(DA_LMP_Basis!$C$23:$AF$35,MATCH(LMP_BY_NODE!MQ$1,DA_LMP_Basis!$C$23:$C$35,0),MATCH(LMP_BY_NODE!$A54,DA_LMP_Basis!$C$23:$AF$23,0)))</f>
        <v>75.770064459461736</v>
      </c>
      <c r="MR54" s="30">
        <f>ENERGY_PRICING!MT$20*(1+INDEX(DA_LMP_Basis!$C$23:$AF$35,MATCH(LMP_BY_NODE!MR$1,DA_LMP_Basis!$C$23:$C$35,0),MATCH(LMP_BY_NODE!$A54,DA_LMP_Basis!$C$23:$AF$23,0)))</f>
        <v>77.332506194225061</v>
      </c>
      <c r="MS54" s="30">
        <f>ENERGY_PRICING!MU$20*(1+INDEX(DA_LMP_Basis!$C$23:$AF$35,MATCH(LMP_BY_NODE!MS$1,DA_LMP_Basis!$C$23:$C$35,0),MATCH(LMP_BY_NODE!$A54,DA_LMP_Basis!$C$23:$AF$23,0)))</f>
        <v>100.43398265696445</v>
      </c>
      <c r="MT54" s="30">
        <f>ENERGY_PRICING!MV$20*(1+INDEX(DA_LMP_Basis!$C$23:$AF$35,MATCH(LMP_BY_NODE!MT$1,DA_LMP_Basis!$C$23:$C$35,0),MATCH(LMP_BY_NODE!$A54,DA_LMP_Basis!$C$23:$AF$23,0)))</f>
        <v>99.545684452938715</v>
      </c>
      <c r="MU54" s="30">
        <f>ENERGY_PRICING!MW$20*(1+INDEX(DA_LMP_Basis!$C$23:$AF$35,MATCH(LMP_BY_NODE!MU$1,DA_LMP_Basis!$C$23:$C$35,0),MATCH(LMP_BY_NODE!$A54,DA_LMP_Basis!$C$23:$AF$23,0)))</f>
        <v>73.495001503961873</v>
      </c>
      <c r="MV54" s="30">
        <f>ENERGY_PRICING!MX$20*(1+INDEX(DA_LMP_Basis!$C$23:$AF$35,MATCH(LMP_BY_NODE!MV$1,DA_LMP_Basis!$C$23:$C$35,0),MATCH(LMP_BY_NODE!$A54,DA_LMP_Basis!$C$23:$AF$23,0)))</f>
        <v>73.865162971689813</v>
      </c>
      <c r="MW54" s="30">
        <f>ENERGY_PRICING!MY$20*(1+INDEX(DA_LMP_Basis!$C$23:$AF$35,MATCH(LMP_BY_NODE!MW$1,DA_LMP_Basis!$C$23:$C$35,0),MATCH(LMP_BY_NODE!$A54,DA_LMP_Basis!$C$23:$AF$23,0)))</f>
        <v>83.050384998956233</v>
      </c>
      <c r="MX54" s="30">
        <f>ENERGY_PRICING!MZ$20*(1+INDEX(DA_LMP_Basis!$C$23:$AF$35,MATCH(LMP_BY_NODE!MX$1,DA_LMP_Basis!$C$23:$C$35,0),MATCH(LMP_BY_NODE!$A54,DA_LMP_Basis!$C$23:$AF$23,0)))</f>
        <v>126.37020474258688</v>
      </c>
    </row>
    <row r="55" spans="1:362" x14ac:dyDescent="0.25">
      <c r="A55" s="1">
        <v>12510</v>
      </c>
      <c r="B55" s="1" t="s">
        <v>63</v>
      </c>
      <c r="C55" s="30">
        <f>ENERGY_PRICING!E$19*(1+INDEX(DA_LMP_Basis!$C$23:$AF$35,MATCH(LMP_BY_NODE!C$1,DA_LMP_Basis!$C$23:$C$35,0),MATCH(LMP_BY_NODE!$A55,DA_LMP_Basis!$C$23:$AF$23,0)))</f>
        <v>51.274609777640805</v>
      </c>
      <c r="D55" s="30">
        <f>ENERGY_PRICING!F$19*(1+INDEX(DA_LMP_Basis!$C$23:$AF$35,MATCH(LMP_BY_NODE!D$1,DA_LMP_Basis!$C$23:$C$35,0),MATCH(LMP_BY_NODE!$A55,DA_LMP_Basis!$C$23:$AF$23,0)))</f>
        <v>47.10157238678125</v>
      </c>
      <c r="E55" s="30">
        <f>ENERGY_PRICING!G$19*(1+INDEX(DA_LMP_Basis!$C$23:$AF$35,MATCH(LMP_BY_NODE!E$1,DA_LMP_Basis!$C$23:$C$35,0),MATCH(LMP_BY_NODE!$A55,DA_LMP_Basis!$C$23:$AF$23,0)))</f>
        <v>34.996563963695401</v>
      </c>
      <c r="F55" s="30">
        <f>ENERGY_PRICING!H$19*(1+INDEX(DA_LMP_Basis!$C$23:$AF$35,MATCH(LMP_BY_NODE!F$1,DA_LMP_Basis!$C$23:$C$35,0),MATCH(LMP_BY_NODE!$A55,DA_LMP_Basis!$C$23:$AF$23,0)))</f>
        <v>39.408942685016299</v>
      </c>
      <c r="G55" s="30">
        <f>ENERGY_PRICING!I$19*(1+INDEX(DA_LMP_Basis!$C$23:$AF$35,MATCH(LMP_BY_NODE!G$1,DA_LMP_Basis!$C$23:$C$35,0),MATCH(LMP_BY_NODE!$A55,DA_LMP_Basis!$C$23:$AF$23,0)))</f>
        <v>24.149009015565863</v>
      </c>
      <c r="H55" s="30">
        <f>ENERGY_PRICING!J$19*(1+INDEX(DA_LMP_Basis!$C$23:$AF$35,MATCH(LMP_BY_NODE!H$1,DA_LMP_Basis!$C$23:$C$35,0),MATCH(LMP_BY_NODE!$A55,DA_LMP_Basis!$C$23:$AF$23,0)))</f>
        <v>27.687122248473528</v>
      </c>
      <c r="I55" s="30">
        <f>ENERGY_PRICING!K$19*(1+INDEX(DA_LMP_Basis!$C$23:$AF$35,MATCH(LMP_BY_NODE!I$1,DA_LMP_Basis!$C$23:$C$35,0),MATCH(LMP_BY_NODE!$A55,DA_LMP_Basis!$C$23:$AF$23,0)))</f>
        <v>41.43321602347828</v>
      </c>
      <c r="J55" s="30">
        <f>ENERGY_PRICING!L$19*(1+INDEX(DA_LMP_Basis!$C$23:$AF$35,MATCH(LMP_BY_NODE!J$1,DA_LMP_Basis!$C$23:$C$35,0),MATCH(LMP_BY_NODE!$A55,DA_LMP_Basis!$C$23:$AF$23,0)))</f>
        <v>48.969463467182294</v>
      </c>
      <c r="K55" s="30">
        <f>ENERGY_PRICING!M$19*(1+INDEX(DA_LMP_Basis!$C$23:$AF$35,MATCH(LMP_BY_NODE!K$1,DA_LMP_Basis!$C$23:$C$35,0),MATCH(LMP_BY_NODE!$A55,DA_LMP_Basis!$C$23:$AF$23,0)))</f>
        <v>43.615574062539949</v>
      </c>
      <c r="L55" s="30">
        <f>ENERGY_PRICING!N$19*(1+INDEX(DA_LMP_Basis!$C$23:$AF$35,MATCH(LMP_BY_NODE!L$1,DA_LMP_Basis!$C$23:$C$35,0),MATCH(LMP_BY_NODE!$A55,DA_LMP_Basis!$C$23:$AF$23,0)))</f>
        <v>52.479293545878917</v>
      </c>
      <c r="M55" s="30">
        <f>ENERGY_PRICING!O$19*(1+INDEX(DA_LMP_Basis!$C$23:$AF$35,MATCH(LMP_BY_NODE!M$1,DA_LMP_Basis!$C$23:$C$35,0),MATCH(LMP_BY_NODE!$A55,DA_LMP_Basis!$C$23:$AF$23,0)))</f>
        <v>81.560592605712444</v>
      </c>
      <c r="N55" s="30">
        <f>ENERGY_PRICING!P$19*(1+INDEX(DA_LMP_Basis!$C$23:$AF$35,MATCH(LMP_BY_NODE!N$1,DA_LMP_Basis!$C$23:$C$35,0),MATCH(LMP_BY_NODE!$A55,DA_LMP_Basis!$C$23:$AF$23,0)))</f>
        <v>141.77611335711424</v>
      </c>
      <c r="O55" s="30">
        <f>ENERGY_PRICING!Q$19*(1+INDEX(DA_LMP_Basis!$C$23:$AF$35,MATCH(LMP_BY_NODE!O$1,DA_LMP_Basis!$C$23:$C$35,0),MATCH(LMP_BY_NODE!$A55,DA_LMP_Basis!$C$23:$AF$23,0)))</f>
        <v>146.01620843178569</v>
      </c>
      <c r="P55" s="30">
        <f>ENERGY_PRICING!R$19*(1+INDEX(DA_LMP_Basis!$C$23:$AF$35,MATCH(LMP_BY_NODE!P$1,DA_LMP_Basis!$C$23:$C$35,0),MATCH(LMP_BY_NODE!$A55,DA_LMP_Basis!$C$23:$AF$23,0)))</f>
        <v>113.55248887845046</v>
      </c>
      <c r="Q55" s="30">
        <f>ENERGY_PRICING!S$19*(1+INDEX(DA_LMP_Basis!$C$23:$AF$35,MATCH(LMP_BY_NODE!Q$1,DA_LMP_Basis!$C$23:$C$35,0),MATCH(LMP_BY_NODE!$A55,DA_LMP_Basis!$C$23:$AF$23,0)))</f>
        <v>85.400420238451673</v>
      </c>
      <c r="R55" s="30">
        <f>ENERGY_PRICING!T$19*(1+INDEX(DA_LMP_Basis!$C$23:$AF$35,MATCH(LMP_BY_NODE!R$1,DA_LMP_Basis!$C$23:$C$35,0),MATCH(LMP_BY_NODE!$A55,DA_LMP_Basis!$C$23:$AF$23,0)))</f>
        <v>46.476850883959436</v>
      </c>
      <c r="S55" s="30">
        <f>ENERGY_PRICING!U$19*(1+INDEX(DA_LMP_Basis!$C$23:$AF$35,MATCH(LMP_BY_NODE!S$1,DA_LMP_Basis!$C$23:$C$35,0),MATCH(LMP_BY_NODE!$A55,DA_LMP_Basis!$C$23:$AF$23,0)))</f>
        <v>43.993785654998973</v>
      </c>
      <c r="T55" s="30">
        <f>ENERGY_PRICING!V$19*(1+INDEX(DA_LMP_Basis!$C$23:$AF$35,MATCH(LMP_BY_NODE!T$1,DA_LMP_Basis!$C$23:$C$35,0),MATCH(LMP_BY_NODE!$A55,DA_LMP_Basis!$C$23:$AF$23,0)))</f>
        <v>50.403569865090233</v>
      </c>
      <c r="U55" s="30">
        <f>ENERGY_PRICING!W$19*(1+INDEX(DA_LMP_Basis!$C$23:$AF$35,MATCH(LMP_BY_NODE!U$1,DA_LMP_Basis!$C$23:$C$35,0),MATCH(LMP_BY_NODE!$A55,DA_LMP_Basis!$C$23:$AF$23,0)))</f>
        <v>127.56299720408462</v>
      </c>
      <c r="V55" s="30">
        <f>ENERGY_PRICING!X$19*(1+INDEX(DA_LMP_Basis!$C$23:$AF$35,MATCH(LMP_BY_NODE!V$1,DA_LMP_Basis!$C$23:$C$35,0),MATCH(LMP_BY_NODE!$A55,DA_LMP_Basis!$C$23:$AF$23,0)))</f>
        <v>87.698057046946914</v>
      </c>
      <c r="W55" s="30">
        <f>ENERGY_PRICING!Y$19*(1+INDEX(DA_LMP_Basis!$C$23:$AF$35,MATCH(LMP_BY_NODE!W$1,DA_LMP_Basis!$C$23:$C$35,0),MATCH(LMP_BY_NODE!$A55,DA_LMP_Basis!$C$23:$AF$23,0)))</f>
        <v>91.806857286141778</v>
      </c>
      <c r="X55" s="30">
        <f>ENERGY_PRICING!Z$19*(1+INDEX(DA_LMP_Basis!$C$23:$AF$35,MATCH(LMP_BY_NODE!X$1,DA_LMP_Basis!$C$23:$C$35,0),MATCH(LMP_BY_NODE!$A55,DA_LMP_Basis!$C$23:$AF$23,0)))</f>
        <v>81.013399898569162</v>
      </c>
      <c r="Y55" s="30">
        <f>ENERGY_PRICING!AA$19*(1+INDEX(DA_LMP_Basis!$C$23:$AF$35,MATCH(LMP_BY_NODE!Y$1,DA_LMP_Basis!$C$23:$C$35,0),MATCH(LMP_BY_NODE!$A55,DA_LMP_Basis!$C$23:$AF$23,0)))</f>
        <v>135.24172086850754</v>
      </c>
      <c r="Z55" s="30">
        <f>ENERGY_PRICING!AB$19*(1+INDEX(DA_LMP_Basis!$C$23:$AF$35,MATCH(LMP_BY_NODE!Z$1,DA_LMP_Basis!$C$23:$C$35,0),MATCH(LMP_BY_NODE!$A55,DA_LMP_Basis!$C$23:$AF$23,0)))</f>
        <v>230.49942391246492</v>
      </c>
      <c r="AA55" s="30">
        <f>ENERGY_PRICING!AC$19*(1+INDEX(DA_LMP_Basis!$C$23:$AF$35,MATCH(LMP_BY_NODE!AA$1,DA_LMP_Basis!$C$23:$C$35,0),MATCH(LMP_BY_NODE!$A55,DA_LMP_Basis!$C$23:$AF$23,0)))</f>
        <v>289.89407234776286</v>
      </c>
      <c r="AB55" s="30">
        <f>ENERGY_PRICING!AD$19*(1+INDEX(DA_LMP_Basis!$C$23:$AF$35,MATCH(LMP_BY_NODE!AB$1,DA_LMP_Basis!$C$23:$C$35,0),MATCH(LMP_BY_NODE!$A55,DA_LMP_Basis!$C$23:$AF$23,0)))</f>
        <v>288.38547092163805</v>
      </c>
      <c r="AC55" s="30">
        <f>ENERGY_PRICING!AE$19*(1+INDEX(DA_LMP_Basis!$C$23:$AF$35,MATCH(LMP_BY_NODE!AC$1,DA_LMP_Basis!$C$23:$C$35,0),MATCH(LMP_BY_NODE!$A55,DA_LMP_Basis!$C$23:$AF$23,0)))</f>
        <v>141.004237668191</v>
      </c>
      <c r="AD55" s="30">
        <f>ENERGY_PRICING!AF$19*(1+INDEX(DA_LMP_Basis!$C$23:$AF$35,MATCH(LMP_BY_NODE!AD$1,DA_LMP_Basis!$C$23:$C$35,0),MATCH(LMP_BY_NODE!$A55,DA_LMP_Basis!$C$23:$AF$23,0)))</f>
        <v>72.222955876321763</v>
      </c>
      <c r="AE55" s="30">
        <f>ENERGY_PRICING!AG$19*(1+INDEX(DA_LMP_Basis!$C$23:$AF$35,MATCH(LMP_BY_NODE!AE$1,DA_LMP_Basis!$C$23:$C$35,0),MATCH(LMP_BY_NODE!$A55,DA_LMP_Basis!$C$23:$AF$23,0)))</f>
        <v>56.360902451510228</v>
      </c>
      <c r="AF55" s="30">
        <f>ENERGY_PRICING!AH$19*(1+INDEX(DA_LMP_Basis!$C$23:$AF$35,MATCH(LMP_BY_NODE!AF$1,DA_LMP_Basis!$C$23:$C$35,0),MATCH(LMP_BY_NODE!$A55,DA_LMP_Basis!$C$23:$AF$23,0)))</f>
        <v>61.465643666126738</v>
      </c>
      <c r="AG55" s="30">
        <f>ENERGY_PRICING!AI$19*(1+INDEX(DA_LMP_Basis!$C$23:$AF$35,MATCH(LMP_BY_NODE!AG$1,DA_LMP_Basis!$C$23:$C$35,0),MATCH(LMP_BY_NODE!$A55,DA_LMP_Basis!$C$23:$AF$23,0)))</f>
        <v>75.60838831509507</v>
      </c>
      <c r="AH55" s="30">
        <f>ENERGY_PRICING!AJ$19*(1+INDEX(DA_LMP_Basis!$C$23:$AF$35,MATCH(LMP_BY_NODE!AH$1,DA_LMP_Basis!$C$23:$C$35,0),MATCH(LMP_BY_NODE!$A55,DA_LMP_Basis!$C$23:$AF$23,0)))</f>
        <v>75.594389272165557</v>
      </c>
      <c r="AI55" s="30">
        <f>ENERGY_PRICING!AK$19*(1+INDEX(DA_LMP_Basis!$C$23:$AF$35,MATCH(LMP_BY_NODE!AI$1,DA_LMP_Basis!$C$23:$C$35,0),MATCH(LMP_BY_NODE!$A55,DA_LMP_Basis!$C$23:$AF$23,0)))</f>
        <v>55.447458515675784</v>
      </c>
      <c r="AJ55" s="30">
        <f>ENERGY_PRICING!AL$19*(1+INDEX(DA_LMP_Basis!$C$23:$AF$35,MATCH(LMP_BY_NODE!AJ$1,DA_LMP_Basis!$C$23:$C$35,0),MATCH(LMP_BY_NODE!$A55,DA_LMP_Basis!$C$23:$AF$23,0)))</f>
        <v>52.460604338775681</v>
      </c>
      <c r="AK55" s="30">
        <f>ENERGY_PRICING!AM$19*(1+INDEX(DA_LMP_Basis!$C$23:$AF$35,MATCH(LMP_BY_NODE!AK$1,DA_LMP_Basis!$C$23:$C$35,0),MATCH(LMP_BY_NODE!$A55,DA_LMP_Basis!$C$23:$AF$23,0)))</f>
        <v>96.682717530726421</v>
      </c>
      <c r="AL55" s="30">
        <f>ENERGY_PRICING!AN$19*(1+INDEX(DA_LMP_Basis!$C$23:$AF$35,MATCH(LMP_BY_NODE!AL$1,DA_LMP_Basis!$C$23:$C$35,0),MATCH(LMP_BY_NODE!$A55,DA_LMP_Basis!$C$23:$AF$23,0)))</f>
        <v>160.52164026449381</v>
      </c>
      <c r="AM55" s="30">
        <f>ENERGY_PRICING!AO$19*(1+INDEX(DA_LMP_Basis!$C$23:$AF$35,MATCH(LMP_BY_NODE!AM$1,DA_LMP_Basis!$C$23:$C$35,0),MATCH(LMP_BY_NODE!$A55,DA_LMP_Basis!$C$23:$AF$23,0)))</f>
        <v>205.46370792465152</v>
      </c>
      <c r="AN55" s="30">
        <f>ENERGY_PRICING!AP$19*(1+INDEX(DA_LMP_Basis!$C$23:$AF$35,MATCH(LMP_BY_NODE!AN$1,DA_LMP_Basis!$C$23:$C$35,0),MATCH(LMP_BY_NODE!$A55,DA_LMP_Basis!$C$23:$AF$23,0)))</f>
        <v>181.89232122643961</v>
      </c>
      <c r="AO55" s="30">
        <f>ENERGY_PRICING!AQ$19*(1+INDEX(DA_LMP_Basis!$C$23:$AF$35,MATCH(LMP_BY_NODE!AO$1,DA_LMP_Basis!$C$23:$C$35,0),MATCH(LMP_BY_NODE!$A55,DA_LMP_Basis!$C$23:$AF$23,0)))</f>
        <v>96.845837383811187</v>
      </c>
      <c r="AP55" s="30">
        <f>ENERGY_PRICING!AR$19*(1+INDEX(DA_LMP_Basis!$C$23:$AF$35,MATCH(LMP_BY_NODE!AP$1,DA_LMP_Basis!$C$23:$C$35,0),MATCH(LMP_BY_NODE!$A55,DA_LMP_Basis!$C$23:$AF$23,0)))</f>
        <v>61.683562463503769</v>
      </c>
      <c r="AQ55" s="30">
        <f>ENERGY_PRICING!AS$19*(1+INDEX(DA_LMP_Basis!$C$23:$AF$35,MATCH(LMP_BY_NODE!AQ$1,DA_LMP_Basis!$C$23:$C$35,0),MATCH(LMP_BY_NODE!$A55,DA_LMP_Basis!$C$23:$AF$23,0)))</f>
        <v>48.252710321909277</v>
      </c>
      <c r="AR55" s="30">
        <f>ENERGY_PRICING!AT$19*(1+INDEX(DA_LMP_Basis!$C$23:$AF$35,MATCH(LMP_BY_NODE!AR$1,DA_LMP_Basis!$C$23:$C$35,0),MATCH(LMP_BY_NODE!$A55,DA_LMP_Basis!$C$23:$AF$23,0)))</f>
        <v>52.029491473641528</v>
      </c>
      <c r="AS55" s="30">
        <f>ENERGY_PRICING!AU$19*(1+INDEX(DA_LMP_Basis!$C$23:$AF$35,MATCH(LMP_BY_NODE!AS$1,DA_LMP_Basis!$C$23:$C$35,0),MATCH(LMP_BY_NODE!$A55,DA_LMP_Basis!$C$23:$AF$23,0)))</f>
        <v>68.379425488326319</v>
      </c>
      <c r="AT55" s="30">
        <f>ENERGY_PRICING!AV$19*(1+INDEX(DA_LMP_Basis!$C$23:$AF$35,MATCH(LMP_BY_NODE!AT$1,DA_LMP_Basis!$C$23:$C$35,0),MATCH(LMP_BY_NODE!$A55,DA_LMP_Basis!$C$23:$AF$23,0)))</f>
        <v>68.3667649021898</v>
      </c>
      <c r="AU55" s="30">
        <f>ENERGY_PRICING!AW$19*(1+INDEX(DA_LMP_Basis!$C$23:$AF$35,MATCH(LMP_BY_NODE!AU$1,DA_LMP_Basis!$C$23:$C$35,0),MATCH(LMP_BY_NODE!$A55,DA_LMP_Basis!$C$23:$AF$23,0)))</f>
        <v>45.93555140629207</v>
      </c>
      <c r="AV55" s="30">
        <f>ENERGY_PRICING!AX$19*(1+INDEX(DA_LMP_Basis!$C$23:$AF$35,MATCH(LMP_BY_NODE!AV$1,DA_LMP_Basis!$C$23:$C$35,0),MATCH(LMP_BY_NODE!$A55,DA_LMP_Basis!$C$23:$AF$23,0)))</f>
        <v>44.405556077282156</v>
      </c>
      <c r="AW55" s="30">
        <f>ENERGY_PRICING!AY$19*(1+INDEX(DA_LMP_Basis!$C$23:$AF$35,MATCH(LMP_BY_NODE!AW$1,DA_LMP_Basis!$C$23:$C$35,0),MATCH(LMP_BY_NODE!$A55,DA_LMP_Basis!$C$23:$AF$23,0)))</f>
        <v>72.25204671049525</v>
      </c>
      <c r="AX55" s="30">
        <f>ENERGY_PRICING!AZ$19*(1+INDEX(DA_LMP_Basis!$C$23:$AF$35,MATCH(LMP_BY_NODE!AX$1,DA_LMP_Basis!$C$23:$C$35,0),MATCH(LMP_BY_NODE!$A55,DA_LMP_Basis!$C$23:$AF$23,0)))</f>
        <v>110.74843359685123</v>
      </c>
      <c r="AY55" s="30">
        <f>ENERGY_PRICING!BA$19*(1+INDEX(DA_LMP_Basis!$C$23:$AF$35,MATCH(LMP_BY_NODE!AY$1,DA_LMP_Basis!$C$23:$C$35,0),MATCH(LMP_BY_NODE!$A55,DA_LMP_Basis!$C$23:$AF$23,0)))</f>
        <v>201.84661874841527</v>
      </c>
      <c r="AZ55" s="30">
        <f>ENERGY_PRICING!BB$19*(1+INDEX(DA_LMP_Basis!$C$23:$AF$35,MATCH(LMP_BY_NODE!AZ$1,DA_LMP_Basis!$C$23:$C$35,0),MATCH(LMP_BY_NODE!$A55,DA_LMP_Basis!$C$23:$AF$23,0)))</f>
        <v>178.69019490936802</v>
      </c>
      <c r="BA55" s="30">
        <f>ENERGY_PRICING!BC$19*(1+INDEX(DA_LMP_Basis!$C$23:$AF$35,MATCH(LMP_BY_NODE!BA$1,DA_LMP_Basis!$C$23:$C$35,0),MATCH(LMP_BY_NODE!$A55,DA_LMP_Basis!$C$23:$AF$23,0)))</f>
        <v>93.130357650873151</v>
      </c>
      <c r="BB55" s="30">
        <f>ENERGY_PRICING!BD$19*(1+INDEX(DA_LMP_Basis!$C$23:$AF$35,MATCH(LMP_BY_NODE!BB$1,DA_LMP_Basis!$C$23:$C$35,0),MATCH(LMP_BY_NODE!$A55,DA_LMP_Basis!$C$23:$AF$23,0)))</f>
        <v>56.020391304025587</v>
      </c>
      <c r="BC55" s="30">
        <f>ENERGY_PRICING!BE$19*(1+INDEX(DA_LMP_Basis!$C$23:$AF$35,MATCH(LMP_BY_NODE!BC$1,DA_LMP_Basis!$C$23:$C$35,0),MATCH(LMP_BY_NODE!$A55,DA_LMP_Basis!$C$23:$AF$23,0)))</f>
        <v>43.82262641384424</v>
      </c>
      <c r="BD55" s="30">
        <f>ENERGY_PRICING!BF$19*(1+INDEX(DA_LMP_Basis!$C$23:$AF$35,MATCH(LMP_BY_NODE!BD$1,DA_LMP_Basis!$C$23:$C$35,0),MATCH(LMP_BY_NODE!$A55,DA_LMP_Basis!$C$23:$AF$23,0)))</f>
        <v>47.252661086612903</v>
      </c>
      <c r="BE55" s="30">
        <f>ENERGY_PRICING!BG$19*(1+INDEX(DA_LMP_Basis!$C$23:$AF$35,MATCH(LMP_BY_NODE!BE$1,DA_LMP_Basis!$C$23:$C$35,0),MATCH(LMP_BY_NODE!$A55,DA_LMP_Basis!$C$23:$AF$23,0)))</f>
        <v>62.101506787435838</v>
      </c>
      <c r="BF55" s="30">
        <f>ENERGY_PRICING!BH$19*(1+INDEX(DA_LMP_Basis!$C$23:$AF$35,MATCH(LMP_BY_NODE!BF$1,DA_LMP_Basis!$C$23:$C$35,0),MATCH(LMP_BY_NODE!$A55,DA_LMP_Basis!$C$23:$AF$23,0)))</f>
        <v>62.090008570387724</v>
      </c>
      <c r="BG55" s="30">
        <f>ENERGY_PRICING!BI$19*(1+INDEX(DA_LMP_Basis!$C$23:$AF$35,MATCH(LMP_BY_NODE!BG$1,DA_LMP_Basis!$C$23:$C$35,0),MATCH(LMP_BY_NODE!$A55,DA_LMP_Basis!$C$23:$AF$23,0)))</f>
        <v>41.718205981848435</v>
      </c>
      <c r="BH55" s="30">
        <f>ENERGY_PRICING!BJ$19*(1+INDEX(DA_LMP_Basis!$C$23:$AF$35,MATCH(LMP_BY_NODE!BH$1,DA_LMP_Basis!$C$23:$C$35,0),MATCH(LMP_BY_NODE!$A55,DA_LMP_Basis!$C$23:$AF$23,0)))</f>
        <v>40.328679605592534</v>
      </c>
      <c r="BI55" s="30">
        <f>ENERGY_PRICING!BK$19*(1+INDEX(DA_LMP_Basis!$C$23:$AF$35,MATCH(LMP_BY_NODE!BI$1,DA_LMP_Basis!$C$23:$C$35,0),MATCH(LMP_BY_NODE!$A55,DA_LMP_Basis!$C$23:$AF$23,0)))</f>
        <v>70.018794640948045</v>
      </c>
      <c r="BJ55" s="30">
        <f>ENERGY_PRICING!BL$19*(1+INDEX(DA_LMP_Basis!$C$23:$AF$35,MATCH(LMP_BY_NODE!BJ$1,DA_LMP_Basis!$C$23:$C$35,0),MATCH(LMP_BY_NODE!$A55,DA_LMP_Basis!$C$23:$AF$23,0)))</f>
        <v>107.53354620658759</v>
      </c>
      <c r="BK55" s="30">
        <f>ENERGY_PRICING!BM$19*(1+INDEX(DA_LMP_Basis!$C$23:$AF$35,MATCH(LMP_BY_NODE!BK$1,DA_LMP_Basis!$C$23:$C$35,0),MATCH(LMP_BY_NODE!$A55,DA_LMP_Basis!$C$23:$AF$23,0)))</f>
        <v>200.74548778441934</v>
      </c>
      <c r="BL55" s="30">
        <f>ENERGY_PRICING!BN$19*(1+INDEX(DA_LMP_Basis!$C$23:$AF$35,MATCH(LMP_BY_NODE!BL$1,DA_LMP_Basis!$C$23:$C$35,0),MATCH(LMP_BY_NODE!$A55,DA_LMP_Basis!$C$23:$AF$23,0)))</f>
        <v>177.7153888521884</v>
      </c>
      <c r="BM55" s="30">
        <f>ENERGY_PRICING!BO$19*(1+INDEX(DA_LMP_Basis!$C$23:$AF$35,MATCH(LMP_BY_NODE!BM$1,DA_LMP_Basis!$C$23:$C$35,0),MATCH(LMP_BY_NODE!$A55,DA_LMP_Basis!$C$23:$AF$23,0)))</f>
        <v>91.999274179966122</v>
      </c>
      <c r="BN55" s="30">
        <f>ENERGY_PRICING!BP$19*(1+INDEX(DA_LMP_Basis!$C$23:$AF$35,MATCH(LMP_BY_NODE!BN$1,DA_LMP_Basis!$C$23:$C$35,0),MATCH(LMP_BY_NODE!$A55,DA_LMP_Basis!$C$23:$AF$23,0)))</f>
        <v>54.296382629017131</v>
      </c>
      <c r="BO55" s="30">
        <f>ENERGY_PRICING!BQ$19*(1+INDEX(DA_LMP_Basis!$C$23:$AF$35,MATCH(LMP_BY_NODE!BO$1,DA_LMP_Basis!$C$23:$C$35,0),MATCH(LMP_BY_NODE!$A55,DA_LMP_Basis!$C$23:$AF$23,0)))</f>
        <v>42.473999845188111</v>
      </c>
      <c r="BP55" s="30">
        <f>ENERGY_PRICING!BR$19*(1+INDEX(DA_LMP_Basis!$C$23:$AF$35,MATCH(LMP_BY_NODE!BP$1,DA_LMP_Basis!$C$23:$C$35,0),MATCH(LMP_BY_NODE!$A55,DA_LMP_Basis!$C$23:$AF$23,0)))</f>
        <v>45.798476356119941</v>
      </c>
      <c r="BQ55" s="30">
        <f>ENERGY_PRICING!BS$19*(1+INDEX(DA_LMP_Basis!$C$23:$AF$35,MATCH(LMP_BY_NODE!BQ$1,DA_LMP_Basis!$C$23:$C$35,0),MATCH(LMP_BY_NODE!$A55,DA_LMP_Basis!$C$23:$AF$23,0)))</f>
        <v>60.190353831513114</v>
      </c>
      <c r="BR55" s="30">
        <f>ENERGY_PRICING!BT$19*(1+INDEX(DA_LMP_Basis!$C$23:$AF$35,MATCH(LMP_BY_NODE!BR$1,DA_LMP_Basis!$C$23:$C$35,0),MATCH(LMP_BY_NODE!$A55,DA_LMP_Basis!$C$23:$AF$23,0)))</f>
        <v>60.179209468222119</v>
      </c>
      <c r="BS55" s="30">
        <f>ENERGY_PRICING!BU$19*(1+INDEX(DA_LMP_Basis!$C$23:$AF$35,MATCH(LMP_BY_NODE!BS$1,DA_LMP_Basis!$C$23:$C$35,0),MATCH(LMP_BY_NODE!$A55,DA_LMP_Basis!$C$23:$AF$23,0)))</f>
        <v>40.434342243229239</v>
      </c>
      <c r="BT55" s="30">
        <f>ENERGY_PRICING!BV$19*(1+INDEX(DA_LMP_Basis!$C$23:$AF$35,MATCH(LMP_BY_NODE!BT$1,DA_LMP_Basis!$C$23:$C$35,0),MATCH(LMP_BY_NODE!$A55,DA_LMP_Basis!$C$23:$AF$23,0)))</f>
        <v>39.08757807321745</v>
      </c>
      <c r="BU55" s="30">
        <f>ENERGY_PRICING!BW$19*(1+INDEX(DA_LMP_Basis!$C$23:$AF$35,MATCH(LMP_BY_NODE!BU$1,DA_LMP_Basis!$C$23:$C$35,0),MATCH(LMP_BY_NODE!$A55,DA_LMP_Basis!$C$23:$AF$23,0)))</f>
        <v>69.338937749295368</v>
      </c>
      <c r="BV55" s="30">
        <f>ENERGY_PRICING!BX$19*(1+INDEX(DA_LMP_Basis!$C$23:$AF$35,MATCH(LMP_BY_NODE!BV$1,DA_LMP_Basis!$C$23:$C$35,0),MATCH(LMP_BY_NODE!$A55,DA_LMP_Basis!$C$23:$AF$23,0)))</f>
        <v>106.5548553646706</v>
      </c>
      <c r="BW55" s="30">
        <f>ENERGY_PRICING!BY$19*(1+INDEX(DA_LMP_Basis!$C$23:$AF$35,MATCH(LMP_BY_NODE!BW$1,DA_LMP_Basis!$C$23:$C$35,0),MATCH(LMP_BY_NODE!$A55,DA_LMP_Basis!$C$23:$AF$23,0)))</f>
        <v>200.29218674833322</v>
      </c>
      <c r="BX55" s="30">
        <f>ENERGY_PRICING!BZ$19*(1+INDEX(DA_LMP_Basis!$C$23:$AF$35,MATCH(LMP_BY_NODE!BX$1,DA_LMP_Basis!$C$23:$C$35,0),MATCH(LMP_BY_NODE!$A55,DA_LMP_Basis!$C$23:$AF$23,0)))</f>
        <v>177.31409181291619</v>
      </c>
      <c r="BY55" s="30">
        <f>ENERGY_PRICING!CA$19*(1+INDEX(DA_LMP_Basis!$C$23:$AF$35,MATCH(LMP_BY_NODE!BY$1,DA_LMP_Basis!$C$23:$C$35,0),MATCH(LMP_BY_NODE!$A55,DA_LMP_Basis!$C$23:$AF$23,0)))</f>
        <v>91.533642637464254</v>
      </c>
      <c r="BZ55" s="30">
        <f>ENERGY_PRICING!CB$19*(1+INDEX(DA_LMP_Basis!$C$23:$AF$35,MATCH(LMP_BY_NODE!BZ$1,DA_LMP_Basis!$C$23:$C$35,0),MATCH(LMP_BY_NODE!$A55,DA_LMP_Basis!$C$23:$AF$23,0)))</f>
        <v>53.586662401219044</v>
      </c>
      <c r="CA55" s="30">
        <f>ENERGY_PRICING!CC$19*(1+INDEX(DA_LMP_Basis!$C$23:$AF$35,MATCH(LMP_BY_NODE!CA$1,DA_LMP_Basis!$C$23:$C$35,0),MATCH(LMP_BY_NODE!$A55,DA_LMP_Basis!$C$23:$AF$23,0)))</f>
        <v>41.918812641436659</v>
      </c>
      <c r="CB55" s="30">
        <f>ENERGY_PRICING!CD$19*(1+INDEX(DA_LMP_Basis!$C$23:$AF$35,MATCH(LMP_BY_NODE!CB$1,DA_LMP_Basis!$C$23:$C$35,0),MATCH(LMP_BY_NODE!$A55,DA_LMP_Basis!$C$23:$AF$23,0)))</f>
        <v>45.199834172268453</v>
      </c>
      <c r="CC55" s="30">
        <f>ENERGY_PRICING!CE$19*(1+INDEX(DA_LMP_Basis!$C$23:$AF$35,MATCH(LMP_BY_NODE!CC$1,DA_LMP_Basis!$C$23:$C$35,0),MATCH(LMP_BY_NODE!$A55,DA_LMP_Basis!$C$23:$AF$23,0)))</f>
        <v>59.403592180660176</v>
      </c>
      <c r="CD55" s="30">
        <f>ENERGY_PRICING!CF$19*(1+INDEX(DA_LMP_Basis!$C$23:$AF$35,MATCH(LMP_BY_NODE!CD$1,DA_LMP_Basis!$C$23:$C$35,0),MATCH(LMP_BY_NODE!$A55,DA_LMP_Basis!$C$23:$AF$23,0)))</f>
        <v>59.392593487847954</v>
      </c>
      <c r="CE55" s="30">
        <f>ENERGY_PRICING!CG$19*(1+INDEX(DA_LMP_Basis!$C$23:$AF$35,MATCH(LMP_BY_NODE!CE$1,DA_LMP_Basis!$C$23:$C$35,0),MATCH(LMP_BY_NODE!$A55,DA_LMP_Basis!$C$23:$AF$23,0)))</f>
        <v>39.905815862681855</v>
      </c>
      <c r="CF55" s="30">
        <f>ENERGY_PRICING!CH$19*(1+INDEX(DA_LMP_Basis!$C$23:$AF$35,MATCH(LMP_BY_NODE!CF$1,DA_LMP_Basis!$C$23:$C$35,0),MATCH(LMP_BY_NODE!$A55,DA_LMP_Basis!$C$23:$AF$23,0)))</f>
        <v>38.57665555000365</v>
      </c>
      <c r="CG55" s="30">
        <f>ENERGY_PRICING!CI$19*(1+INDEX(DA_LMP_Basis!$C$23:$AF$35,MATCH(LMP_BY_NODE!CG$1,DA_LMP_Basis!$C$23:$C$35,0),MATCH(LMP_BY_NODE!$A55,DA_LMP_Basis!$C$23:$AF$23,0)))</f>
        <v>69.059062018384978</v>
      </c>
      <c r="CH55" s="30">
        <f>ENERGY_PRICING!CJ$19*(1+INDEX(DA_LMP_Basis!$C$23:$AF$35,MATCH(LMP_BY_NODE!CH$1,DA_LMP_Basis!$C$23:$C$35,0),MATCH(LMP_BY_NODE!$A55,DA_LMP_Basis!$C$23:$AF$23,0)))</f>
        <v>106.15195908152641</v>
      </c>
      <c r="CI55" s="30">
        <f>ENERGY_PRICING!CK$19*(1+INDEX(DA_LMP_Basis!$C$23:$AF$35,MATCH(LMP_BY_NODE!CI$1,DA_LMP_Basis!$C$23:$C$35,0),MATCH(LMP_BY_NODE!$A55,DA_LMP_Basis!$C$23:$AF$23,0)))</f>
        <v>201.99087294898212</v>
      </c>
      <c r="CJ55" s="30">
        <f>ENERGY_PRICING!CL$19*(1+INDEX(DA_LMP_Basis!$C$23:$AF$35,MATCH(LMP_BY_NODE!CJ$1,DA_LMP_Basis!$C$23:$C$35,0),MATCH(LMP_BY_NODE!$A55,DA_LMP_Basis!$C$23:$AF$23,0)))</f>
        <v>178.81789985372436</v>
      </c>
      <c r="CK55" s="30">
        <f>ENERGY_PRICING!CM$19*(1+INDEX(DA_LMP_Basis!$C$23:$AF$35,MATCH(LMP_BY_NODE!CK$1,DA_LMP_Basis!$C$23:$C$35,0),MATCH(LMP_BY_NODE!$A55,DA_LMP_Basis!$C$23:$AF$23,0)))</f>
        <v>93.278535794259412</v>
      </c>
      <c r="CL55" s="30">
        <f>ENERGY_PRICING!CN$19*(1+INDEX(DA_LMP_Basis!$C$23:$AF$35,MATCH(LMP_BY_NODE!CL$1,DA_LMP_Basis!$C$23:$C$35,0),MATCH(LMP_BY_NODE!$A55,DA_LMP_Basis!$C$23:$AF$23,0)))</f>
        <v>56.246245903810056</v>
      </c>
      <c r="CM55" s="30">
        <f>ENERGY_PRICING!CO$19*(1+INDEX(DA_LMP_Basis!$C$23:$AF$35,MATCH(LMP_BY_NODE!CM$1,DA_LMP_Basis!$C$23:$C$35,0),MATCH(LMP_BY_NODE!$A55,DA_LMP_Basis!$C$23:$AF$23,0)))</f>
        <v>43.999303897164367</v>
      </c>
      <c r="CN55" s="30">
        <f>ENERGY_PRICING!CP$19*(1+INDEX(DA_LMP_Basis!$C$23:$AF$35,MATCH(LMP_BY_NODE!CN$1,DA_LMP_Basis!$C$23:$C$35,0),MATCH(LMP_BY_NODE!$A55,DA_LMP_Basis!$C$23:$AF$23,0)))</f>
        <v>47.443167268559222</v>
      </c>
      <c r="CO55" s="30">
        <f>ENERGY_PRICING!CQ$19*(1+INDEX(DA_LMP_Basis!$C$23:$AF$35,MATCH(LMP_BY_NODE!CO$1,DA_LMP_Basis!$C$23:$C$35,0),MATCH(LMP_BY_NODE!$A55,DA_LMP_Basis!$C$23:$AF$23,0)))</f>
        <v>62.351878315284864</v>
      </c>
      <c r="CP55" s="30">
        <f>ENERGY_PRICING!CR$19*(1+INDEX(DA_LMP_Basis!$C$23:$AF$35,MATCH(LMP_BY_NODE!CP$1,DA_LMP_Basis!$C$23:$C$35,0),MATCH(LMP_BY_NODE!$A55,DA_LMP_Basis!$C$23:$AF$23,0)))</f>
        <v>62.340333741452206</v>
      </c>
      <c r="CQ55" s="30">
        <f>ENERGY_PRICING!CS$19*(1+INDEX(DA_LMP_Basis!$C$23:$AF$35,MATCH(LMP_BY_NODE!CQ$1,DA_LMP_Basis!$C$23:$C$35,0),MATCH(LMP_BY_NODE!$A55,DA_LMP_Basis!$C$23:$AF$23,0)))</f>
        <v>41.886399178940216</v>
      </c>
      <c r="CR55" s="30">
        <f>ENERGY_PRICING!CT$19*(1+INDEX(DA_LMP_Basis!$C$23:$AF$35,MATCH(LMP_BY_NODE!CR$1,DA_LMP_Basis!$C$23:$C$35,0),MATCH(LMP_BY_NODE!$A55,DA_LMP_Basis!$C$23:$AF$23,0)))</f>
        <v>40.491270718937777</v>
      </c>
      <c r="CS55" s="30">
        <f>ENERGY_PRICING!CU$19*(1+INDEX(DA_LMP_Basis!$C$23:$AF$35,MATCH(LMP_BY_NODE!CS$1,DA_LMP_Basis!$C$23:$C$35,0),MATCH(LMP_BY_NODE!$A55,DA_LMP_Basis!$C$23:$AF$23,0)))</f>
        <v>70.107859625597385</v>
      </c>
      <c r="CT55" s="30">
        <f>ENERGY_PRICING!CV$19*(1+INDEX(DA_LMP_Basis!$C$23:$AF$35,MATCH(LMP_BY_NODE!CT$1,DA_LMP_Basis!$C$23:$C$35,0),MATCH(LMP_BY_NODE!$A55,DA_LMP_Basis!$C$23:$AF$23,0)))</f>
        <v>107.66176007906874</v>
      </c>
      <c r="CU55" s="30">
        <f>ENERGY_PRICING!CW$19*(1+INDEX(DA_LMP_Basis!$C$23:$AF$35,MATCH(LMP_BY_NODE!CU$1,DA_LMP_Basis!$C$23:$C$35,0),MATCH(LMP_BY_NODE!$A55,DA_LMP_Basis!$C$23:$AF$23,0)))</f>
        <v>203.41787973139699</v>
      </c>
      <c r="CV55" s="30">
        <f>ENERGY_PRICING!CX$19*(1+INDEX(DA_LMP_Basis!$C$23:$AF$35,MATCH(LMP_BY_NODE!CV$1,DA_LMP_Basis!$C$23:$C$35,0),MATCH(LMP_BY_NODE!$A55,DA_LMP_Basis!$C$23:$AF$23,0)))</f>
        <v>180.08119631946565</v>
      </c>
      <c r="CW55" s="30">
        <f>ENERGY_PRICING!CY$19*(1+INDEX(DA_LMP_Basis!$C$23:$AF$35,MATCH(LMP_BY_NODE!CW$1,DA_LMP_Basis!$C$23:$C$35,0),MATCH(LMP_BY_NODE!$A55,DA_LMP_Basis!$C$23:$AF$23,0)))</f>
        <v>94.744359422181304</v>
      </c>
      <c r="CX55" s="30">
        <f>ENERGY_PRICING!CZ$19*(1+INDEX(DA_LMP_Basis!$C$23:$AF$35,MATCH(LMP_BY_NODE!CX$1,DA_LMP_Basis!$C$23:$C$35,0),MATCH(LMP_BY_NODE!$A55,DA_LMP_Basis!$C$23:$AF$23,0)))</f>
        <v>58.480468855139371</v>
      </c>
      <c r="CY55" s="30">
        <f>ENERGY_PRICING!DA$19*(1+INDEX(DA_LMP_Basis!$C$23:$AF$35,MATCH(LMP_BY_NODE!CY$1,DA_LMP_Basis!$C$23:$C$35,0),MATCH(LMP_BY_NODE!$A55,DA_LMP_Basis!$C$23:$AF$23,0)))</f>
        <v>45.74705173401864</v>
      </c>
      <c r="CZ55" s="30">
        <f>ENERGY_PRICING!DB$19*(1+INDEX(DA_LMP_Basis!$C$23:$AF$35,MATCH(LMP_BY_NODE!CZ$1,DA_LMP_Basis!$C$23:$C$35,0),MATCH(LMP_BY_NODE!$A55,DA_LMP_Basis!$C$23:$AF$23,0)))</f>
        <v>49.32771283230128</v>
      </c>
      <c r="DA55" s="30">
        <f>ENERGY_PRICING!DC$19*(1+INDEX(DA_LMP_Basis!$C$23:$AF$35,MATCH(LMP_BY_NODE!DA$1,DA_LMP_Basis!$C$23:$C$35,0),MATCH(LMP_BY_NODE!$A55,DA_LMP_Basis!$C$23:$AF$23,0)))</f>
        <v>64.828630236270669</v>
      </c>
      <c r="DB55" s="30">
        <f>ENERGY_PRICING!DD$19*(1+INDEX(DA_LMP_Basis!$C$23:$AF$35,MATCH(LMP_BY_NODE!DB$1,DA_LMP_Basis!$C$23:$C$35,0),MATCH(LMP_BY_NODE!$A55,DA_LMP_Basis!$C$23:$AF$23,0)))</f>
        <v>64.816627086911666</v>
      </c>
      <c r="DC55" s="30">
        <f>ENERGY_PRICING!DE$19*(1+INDEX(DA_LMP_Basis!$C$23:$AF$35,MATCH(LMP_BY_NODE!DC$1,DA_LMP_Basis!$C$23:$C$35,0),MATCH(LMP_BY_NODE!$A55,DA_LMP_Basis!$C$23:$AF$23,0)))</f>
        <v>43.550217855019895</v>
      </c>
      <c r="DD55" s="30">
        <f>ENERGY_PRICING!DF$19*(1+INDEX(DA_LMP_Basis!$C$23:$AF$35,MATCH(LMP_BY_NODE!DD$1,DA_LMP_Basis!$C$23:$C$35,0),MATCH(LMP_BY_NODE!$A55,DA_LMP_Basis!$C$23:$AF$23,0)))</f>
        <v>42.09967186491739</v>
      </c>
      <c r="DE55" s="30">
        <f>ENERGY_PRICING!DG$19*(1+INDEX(DA_LMP_Basis!$C$23:$AF$35,MATCH(LMP_BY_NODE!DE$1,DA_LMP_Basis!$C$23:$C$35,0),MATCH(LMP_BY_NODE!$A55,DA_LMP_Basis!$C$23:$AF$23,0)))</f>
        <v>70.98891776235088</v>
      </c>
      <c r="DF55" s="30">
        <f>ENERGY_PRICING!DH$19*(1+INDEX(DA_LMP_Basis!$C$23:$AF$35,MATCH(LMP_BY_NODE!DF$1,DA_LMP_Basis!$C$23:$C$35,0),MATCH(LMP_BY_NODE!$A55,DA_LMP_Basis!$C$23:$AF$23,0)))</f>
        <v>108.93009101786521</v>
      </c>
      <c r="DG55" s="30">
        <f>ENERGY_PRICING!DI$19*(1+INDEX(DA_LMP_Basis!$C$23:$AF$35,MATCH(LMP_BY_NODE!DG$1,DA_LMP_Basis!$C$23:$C$35,0),MATCH(LMP_BY_NODE!$A55,DA_LMP_Basis!$C$23:$AF$23,0)))</f>
        <v>205.60481869357761</v>
      </c>
      <c r="DH55" s="30">
        <f>ENERGY_PRICING!DJ$19*(1+INDEX(DA_LMP_Basis!$C$23:$AF$35,MATCH(LMP_BY_NODE!DH$1,DA_LMP_Basis!$C$23:$C$35,0),MATCH(LMP_BY_NODE!$A55,DA_LMP_Basis!$C$23:$AF$23,0)))</f>
        <v>182.0172433626615</v>
      </c>
      <c r="DI55" s="30">
        <f>ENERGY_PRICING!DK$19*(1+INDEX(DA_LMP_Basis!$C$23:$AF$35,MATCH(LMP_BY_NODE!DI$1,DA_LMP_Basis!$C$23:$C$35,0),MATCH(LMP_BY_NODE!$A55,DA_LMP_Basis!$C$23:$AF$23,0)))</f>
        <v>96.990786589235469</v>
      </c>
      <c r="DJ55" s="30">
        <f>ENERGY_PRICING!DL$19*(1+INDEX(DA_LMP_Basis!$C$23:$AF$35,MATCH(LMP_BY_NODE!DJ$1,DA_LMP_Basis!$C$23:$C$35,0),MATCH(LMP_BY_NODE!$A55,DA_LMP_Basis!$C$23:$AF$23,0)))</f>
        <v>61.904495483934767</v>
      </c>
      <c r="DK55" s="30">
        <f>ENERGY_PRICING!DM$19*(1+INDEX(DA_LMP_Basis!$C$23:$AF$35,MATCH(LMP_BY_NODE!DK$1,DA_LMP_Basis!$C$23:$C$35,0),MATCH(LMP_BY_NODE!$A55,DA_LMP_Basis!$C$23:$AF$23,0)))</f>
        <v>48.425537840451334</v>
      </c>
      <c r="DL55" s="30">
        <f>ENERGY_PRICING!DN$19*(1+INDEX(DA_LMP_Basis!$C$23:$AF$35,MATCH(LMP_BY_NODE!DL$1,DA_LMP_Basis!$C$23:$C$35,0),MATCH(LMP_BY_NODE!$A55,DA_LMP_Basis!$C$23:$AF$23,0)))</f>
        <v>52.215846350754234</v>
      </c>
      <c r="DM55" s="30">
        <f>ENERGY_PRICING!DO$19*(1+INDEX(DA_LMP_Basis!$C$23:$AF$35,MATCH(LMP_BY_NODE!DM$1,DA_LMP_Basis!$C$23:$C$35,0),MATCH(LMP_BY_NODE!$A55,DA_LMP_Basis!$C$23:$AF$23,0)))</f>
        <v>68.624341190421362</v>
      </c>
      <c r="DN55" s="30">
        <f>ENERGY_PRICING!DP$19*(1+INDEX(DA_LMP_Basis!$C$23:$AF$35,MATCH(LMP_BY_NODE!DN$1,DA_LMP_Basis!$C$23:$C$35,0),MATCH(LMP_BY_NODE!$A55,DA_LMP_Basis!$C$23:$AF$23,0)))</f>
        <v>68.611635257657241</v>
      </c>
      <c r="DO55" s="30">
        <f>ENERGY_PRICING!DQ$19*(1+INDEX(DA_LMP_Basis!$C$23:$AF$35,MATCH(LMP_BY_NODE!DO$1,DA_LMP_Basis!$C$23:$C$35,0),MATCH(LMP_BY_NODE!$A55,DA_LMP_Basis!$C$23:$AF$23,0)))</f>
        <v>46.100079519002158</v>
      </c>
      <c r="DP55" s="30">
        <f>ENERGY_PRICING!DR$19*(1+INDEX(DA_LMP_Basis!$C$23:$AF$35,MATCH(LMP_BY_NODE!DP$1,DA_LMP_Basis!$C$23:$C$35,0),MATCH(LMP_BY_NODE!$A55,DA_LMP_Basis!$C$23:$AF$23,0)))</f>
        <v>44.564604180800437</v>
      </c>
      <c r="DQ55" s="30">
        <f>ENERGY_PRICING!DS$19*(1+INDEX(DA_LMP_Basis!$C$23:$AF$35,MATCH(LMP_BY_NODE!DQ$1,DA_LMP_Basis!$C$23:$C$35,0),MATCH(LMP_BY_NODE!$A55,DA_LMP_Basis!$C$23:$AF$23,0)))</f>
        <v>72.339170887253189</v>
      </c>
      <c r="DR55" s="30">
        <f>ENERGY_PRICING!DT$19*(1+INDEX(DA_LMP_Basis!$C$23:$AF$35,MATCH(LMP_BY_NODE!DR$1,DA_LMP_Basis!$C$23:$C$35,0),MATCH(LMP_BY_NODE!$A55,DA_LMP_Basis!$C$23:$AF$23,0)))</f>
        <v>110.87385357118622</v>
      </c>
      <c r="DS55" s="30">
        <f>ENERGY_PRICING!DU$19*(1+INDEX(DA_LMP_Basis!$C$23:$AF$35,MATCH(LMP_BY_NODE!DS$1,DA_LMP_Basis!$C$23:$C$35,0),MATCH(LMP_BY_NODE!$A55,DA_LMP_Basis!$C$23:$AF$23,0)))</f>
        <v>208.12893365608815</v>
      </c>
      <c r="DT55" s="30">
        <f>ENERGY_PRICING!DV$19*(1+INDEX(DA_LMP_Basis!$C$23:$AF$35,MATCH(LMP_BY_NODE!DT$1,DA_LMP_Basis!$C$23:$C$35,0),MATCH(LMP_BY_NODE!$A55,DA_LMP_Basis!$C$23:$AF$23,0)))</f>
        <v>184.25178460700522</v>
      </c>
      <c r="DU55" s="30">
        <f>ENERGY_PRICING!DW$19*(1+INDEX(DA_LMP_Basis!$C$23:$AF$35,MATCH(LMP_BY_NODE!DU$1,DA_LMP_Basis!$C$23:$C$35,0),MATCH(LMP_BY_NODE!$A55,DA_LMP_Basis!$C$23:$AF$23,0)))</f>
        <v>99.583561478068091</v>
      </c>
      <c r="DV55" s="30">
        <f>ENERGY_PRICING!DX$19*(1+INDEX(DA_LMP_Basis!$C$23:$AF$35,MATCH(LMP_BY_NODE!DV$1,DA_LMP_Basis!$C$23:$C$35,0),MATCH(LMP_BY_NODE!$A55,DA_LMP_Basis!$C$23:$AF$23,0)))</f>
        <v>65.856428754701184</v>
      </c>
      <c r="DW55" s="30">
        <f>ENERGY_PRICING!DY$19*(1+INDEX(DA_LMP_Basis!$C$23:$AF$35,MATCH(LMP_BY_NODE!DW$1,DA_LMP_Basis!$C$23:$C$35,0),MATCH(LMP_BY_NODE!$A55,DA_LMP_Basis!$C$23:$AF$23,0)))</f>
        <v>51.516985281390454</v>
      </c>
      <c r="DX55" s="30">
        <f>ENERGY_PRICING!DZ$19*(1+INDEX(DA_LMP_Basis!$C$23:$AF$35,MATCH(LMP_BY_NODE!DX$1,DA_LMP_Basis!$C$23:$C$35,0),MATCH(LMP_BY_NODE!$A55,DA_LMP_Basis!$C$23:$AF$23,0)))</f>
        <v>55.54926404266201</v>
      </c>
      <c r="DY55" s="30">
        <f>ENERGY_PRICING!EA$19*(1+INDEX(DA_LMP_Basis!$C$23:$AF$35,MATCH(LMP_BY_NODE!DY$1,DA_LMP_Basis!$C$23:$C$35,0),MATCH(LMP_BY_NODE!$A55,DA_LMP_Basis!$C$23:$AF$23,0)))</f>
        <v>73.005264013792612</v>
      </c>
      <c r="DZ55" s="30">
        <f>ENERGY_PRICING!EB$19*(1+INDEX(DA_LMP_Basis!$C$23:$AF$35,MATCH(LMP_BY_NODE!DZ$1,DA_LMP_Basis!$C$23:$C$35,0),MATCH(LMP_BY_NODE!$A55,DA_LMP_Basis!$C$23:$AF$23,0)))</f>
        <v>72.991746944486096</v>
      </c>
      <c r="EA55" s="30">
        <f>ENERGY_PRICING!EC$19*(1+INDEX(DA_LMP_Basis!$C$23:$AF$35,MATCH(LMP_BY_NODE!EA$1,DA_LMP_Basis!$C$23:$C$35,0),MATCH(LMP_BY_NODE!$A55,DA_LMP_Basis!$C$23:$AF$23,0)))</f>
        <v>49.043071568479441</v>
      </c>
      <c r="EB55" s="30">
        <f>ENERGY_PRICING!ED$19*(1+INDEX(DA_LMP_Basis!$C$23:$AF$35,MATCH(LMP_BY_NODE!EB$1,DA_LMP_Basis!$C$23:$C$35,0),MATCH(LMP_BY_NODE!$A55,DA_LMP_Basis!$C$23:$AF$23,0)))</f>
        <v>47.409572717961794</v>
      </c>
      <c r="EC55" s="30">
        <f>ENERGY_PRICING!EE$19*(1+INDEX(DA_LMP_Basis!$C$23:$AF$35,MATCH(LMP_BY_NODE!EC$1,DA_LMP_Basis!$C$23:$C$35,0),MATCH(LMP_BY_NODE!$A55,DA_LMP_Basis!$C$23:$AF$23,0)))</f>
        <v>73.897602180801584</v>
      </c>
      <c r="ED55" s="30">
        <f>ENERGY_PRICING!EF$19*(1+INDEX(DA_LMP_Basis!$C$23:$AF$35,MATCH(LMP_BY_NODE!ED$1,DA_LMP_Basis!$C$23:$C$35,0),MATCH(LMP_BY_NODE!$A55,DA_LMP_Basis!$C$23:$AF$23,0)))</f>
        <v>113.1172998809603</v>
      </c>
      <c r="EE55" s="30">
        <f>ENERGY_PRICING!EG$19*(1+INDEX(DA_LMP_Basis!$C$23:$AF$35,MATCH(LMP_BY_NODE!EE$1,DA_LMP_Basis!$C$23:$C$35,0),MATCH(LMP_BY_NODE!$A55,DA_LMP_Basis!$C$23:$AF$23,0)))</f>
        <v>209.34102472475215</v>
      </c>
      <c r="EF55" s="30">
        <f>ENERGY_PRICING!EH$19*(1+INDEX(DA_LMP_Basis!$C$23:$AF$35,MATCH(LMP_BY_NODE!EF$1,DA_LMP_Basis!$C$23:$C$35,0),MATCH(LMP_BY_NODE!$A55,DA_LMP_Basis!$C$23:$AF$23,0)))</f>
        <v>185.32482110694994</v>
      </c>
      <c r="EG55" s="30">
        <f>ENERGY_PRICING!EI$19*(1+INDEX(DA_LMP_Basis!$C$23:$AF$35,MATCH(LMP_BY_NODE!EG$1,DA_LMP_Basis!$C$23:$C$35,0),MATCH(LMP_BY_NODE!$A55,DA_LMP_Basis!$C$23:$AF$23,0)))</f>
        <v>100.82862334430122</v>
      </c>
      <c r="EH55" s="30">
        <f>ENERGY_PRICING!EJ$19*(1+INDEX(DA_LMP_Basis!$C$23:$AF$35,MATCH(LMP_BY_NODE!EH$1,DA_LMP_Basis!$C$23:$C$35,0),MATCH(LMP_BY_NODE!$A55,DA_LMP_Basis!$C$23:$AF$23,0)))</f>
        <v>67.754164433383536</v>
      </c>
      <c r="EI55" s="30">
        <f>ENERGY_PRICING!EK$19*(1+INDEX(DA_LMP_Basis!$C$23:$AF$35,MATCH(LMP_BY_NODE!EI$1,DA_LMP_Basis!$C$23:$C$35,0),MATCH(LMP_BY_NODE!$A55,DA_LMP_Basis!$C$23:$AF$23,0)))</f>
        <v>53.001511892919922</v>
      </c>
      <c r="EJ55" s="30">
        <f>ENERGY_PRICING!EL$19*(1+INDEX(DA_LMP_Basis!$C$23:$AF$35,MATCH(LMP_BY_NODE!EJ$1,DA_LMP_Basis!$C$23:$C$35,0),MATCH(LMP_BY_NODE!$A55,DA_LMP_Basis!$C$23:$AF$23,0)))</f>
        <v>57.14998582930734</v>
      </c>
      <c r="EK55" s="30">
        <f>ENERGY_PRICING!EM$19*(1+INDEX(DA_LMP_Basis!$C$23:$AF$35,MATCH(LMP_BY_NODE!EK$1,DA_LMP_Basis!$C$23:$C$35,0),MATCH(LMP_BY_NODE!$A55,DA_LMP_Basis!$C$23:$AF$23,0)))</f>
        <v>75.109002355976997</v>
      </c>
      <c r="EL55" s="30">
        <f>ENERGY_PRICING!EN$19*(1+INDEX(DA_LMP_Basis!$C$23:$AF$35,MATCH(LMP_BY_NODE!EL$1,DA_LMP_Basis!$C$23:$C$35,0),MATCH(LMP_BY_NODE!$A55,DA_LMP_Basis!$C$23:$AF$23,0)))</f>
        <v>75.095095775347446</v>
      </c>
      <c r="EM55" s="30">
        <f>ENERGY_PRICING!EO$19*(1+INDEX(DA_LMP_Basis!$C$23:$AF$35,MATCH(LMP_BY_NODE!EM$1,DA_LMP_Basis!$C$23:$C$35,0),MATCH(LMP_BY_NODE!$A55,DA_LMP_Basis!$C$23:$AF$23,0)))</f>
        <v>50.456309250321269</v>
      </c>
      <c r="EN55" s="30">
        <f>ENERGY_PRICING!EP$19*(1+INDEX(DA_LMP_Basis!$C$23:$AF$35,MATCH(LMP_BY_NODE!EN$1,DA_LMP_Basis!$C$23:$C$35,0),MATCH(LMP_BY_NODE!$A55,DA_LMP_Basis!$C$23:$AF$23,0)))</f>
        <v>48.775739079534183</v>
      </c>
      <c r="EO55" s="30">
        <f>ENERGY_PRICING!EQ$19*(1+INDEX(DA_LMP_Basis!$C$23:$AF$35,MATCH(LMP_BY_NODE!EO$1,DA_LMP_Basis!$C$23:$C$35,0),MATCH(LMP_BY_NODE!$A55,DA_LMP_Basis!$C$23:$AF$23,0)))</f>
        <v>74.645967718858429</v>
      </c>
      <c r="EP55" s="30">
        <f>ENERGY_PRICING!ER$19*(1+INDEX(DA_LMP_Basis!$C$23:$AF$35,MATCH(LMP_BY_NODE!EP$1,DA_LMP_Basis!$C$23:$C$35,0),MATCH(LMP_BY_NODE!$A55,DA_LMP_Basis!$C$23:$AF$23,0)))</f>
        <v>114.19461263235723</v>
      </c>
      <c r="EQ55" s="30">
        <f>ENERGY_PRICING!ES$19*(1+INDEX(DA_LMP_Basis!$C$23:$AF$35,MATCH(LMP_BY_NODE!EQ$1,DA_LMP_Basis!$C$23:$C$35,0),MATCH(LMP_BY_NODE!$A55,DA_LMP_Basis!$C$23:$AF$23,0)))</f>
        <v>211.24885525822955</v>
      </c>
      <c r="ER55" s="30">
        <f>ENERGY_PRICING!ET$19*(1+INDEX(DA_LMP_Basis!$C$23:$AF$35,MATCH(LMP_BY_NODE!ER$1,DA_LMP_Basis!$C$23:$C$35,0),MATCH(LMP_BY_NODE!$A55,DA_LMP_Basis!$C$23:$AF$23,0)))</f>
        <v>187.01377984202807</v>
      </c>
      <c r="ES55" s="30">
        <f>ENERGY_PRICING!EU$19*(1+INDEX(DA_LMP_Basis!$C$23:$AF$35,MATCH(LMP_BY_NODE!ES$1,DA_LMP_Basis!$C$23:$C$35,0),MATCH(LMP_BY_NODE!$A55,DA_LMP_Basis!$C$23:$AF$23,0)))</f>
        <v>102.78834989115725</v>
      </c>
      <c r="ET55" s="30">
        <f>ENERGY_PRICING!EV$19*(1+INDEX(DA_LMP_Basis!$C$23:$AF$35,MATCH(LMP_BY_NODE!ET$1,DA_LMP_Basis!$C$23:$C$35,0),MATCH(LMP_BY_NODE!$A55,DA_LMP_Basis!$C$23:$AF$23,0)))</f>
        <v>70.741199125628441</v>
      </c>
      <c r="EU55" s="30">
        <f>ENERGY_PRICING!EW$19*(1+INDEX(DA_LMP_Basis!$C$23:$AF$35,MATCH(LMP_BY_NODE!EU$1,DA_LMP_Basis!$C$23:$C$35,0),MATCH(LMP_BY_NODE!$A55,DA_LMP_Basis!$C$23:$AF$23,0)))</f>
        <v>55.338155789122673</v>
      </c>
      <c r="EV55" s="30">
        <f>ENERGY_PRICING!EX$19*(1+INDEX(DA_LMP_Basis!$C$23:$AF$35,MATCH(LMP_BY_NODE!EV$1,DA_LMP_Basis!$C$23:$C$35,0),MATCH(LMP_BY_NODE!$A55,DA_LMP_Basis!$C$23:$AF$23,0)))</f>
        <v>59.66952085362734</v>
      </c>
      <c r="EW55" s="30">
        <f>ENERGY_PRICING!EY$19*(1+INDEX(DA_LMP_Basis!$C$23:$AF$35,MATCH(LMP_BY_NODE!EW$1,DA_LMP_Basis!$C$23:$C$35,0),MATCH(LMP_BY_NODE!$A55,DA_LMP_Basis!$C$23:$AF$23,0)))</f>
        <v>78.420285103147393</v>
      </c>
      <c r="EX55" s="30">
        <f>ENERGY_PRICING!EZ$19*(1+INDEX(DA_LMP_Basis!$C$23:$AF$35,MATCH(LMP_BY_NODE!EX$1,DA_LMP_Basis!$C$23:$C$35,0),MATCH(LMP_BY_NODE!$A55,DA_LMP_Basis!$C$23:$AF$23,0)))</f>
        <v>78.405765431955231</v>
      </c>
      <c r="EY55" s="30">
        <f>ENERGY_PRICING!FA$19*(1+INDEX(DA_LMP_Basis!$C$23:$AF$35,MATCH(LMP_BY_NODE!EY$1,DA_LMP_Basis!$C$23:$C$35,0),MATCH(LMP_BY_NODE!$A55,DA_LMP_Basis!$C$23:$AF$23,0)))</f>
        <v>52.680744418753342</v>
      </c>
      <c r="EZ55" s="30">
        <f>ENERGY_PRICING!FB$19*(1+INDEX(DA_LMP_Basis!$C$23:$AF$35,MATCH(LMP_BY_NODE!EZ$1,DA_LMP_Basis!$C$23:$C$35,0),MATCH(LMP_BY_NODE!$A55,DA_LMP_Basis!$C$23:$AF$23,0)))</f>
        <v>50.926084021263975</v>
      </c>
      <c r="FA55" s="30">
        <f>ENERGY_PRICING!FC$19*(1+INDEX(DA_LMP_Basis!$C$23:$AF$35,MATCH(LMP_BY_NODE!FA$1,DA_LMP_Basis!$C$23:$C$35,0),MATCH(LMP_BY_NODE!$A55,DA_LMP_Basis!$C$23:$AF$23,0)))</f>
        <v>75.823894576516736</v>
      </c>
      <c r="FB55" s="30">
        <f>ENERGY_PRICING!FD$19*(1+INDEX(DA_LMP_Basis!$C$23:$AF$35,MATCH(LMP_BY_NODE!FB$1,DA_LMP_Basis!$C$23:$C$35,0),MATCH(LMP_BY_NODE!$A55,DA_LMP_Basis!$C$23:$AF$23,0)))</f>
        <v>115.89030218436842</v>
      </c>
      <c r="FC55" s="30">
        <f>ENERGY_PRICING!FE$19*(1+INDEX(DA_LMP_Basis!$C$23:$AF$35,MATCH(LMP_BY_NODE!FC$1,DA_LMP_Basis!$C$23:$C$35,0),MATCH(LMP_BY_NODE!$A55,DA_LMP_Basis!$C$23:$AF$23,0)))</f>
        <v>212.63468409690083</v>
      </c>
      <c r="FD55" s="30">
        <f>ENERGY_PRICING!FF$19*(1+INDEX(DA_LMP_Basis!$C$23:$AF$35,MATCH(LMP_BY_NODE!FD$1,DA_LMP_Basis!$C$23:$C$35,0),MATCH(LMP_BY_NODE!$A55,DA_LMP_Basis!$C$23:$AF$23,0)))</f>
        <v>188.24062241600174</v>
      </c>
      <c r="FE55" s="30">
        <f>ENERGY_PRICING!FG$19*(1+INDEX(DA_LMP_Basis!$C$23:$AF$35,MATCH(LMP_BY_NODE!FE$1,DA_LMP_Basis!$C$23:$C$35,0),MATCH(LMP_BY_NODE!$A55,DA_LMP_Basis!$C$23:$AF$23,0)))</f>
        <v>104.21187547002117</v>
      </c>
      <c r="FF55" s="30">
        <f>ENERGY_PRICING!FH$19*(1+INDEX(DA_LMP_Basis!$C$23:$AF$35,MATCH(LMP_BY_NODE!FF$1,DA_LMP_Basis!$C$23:$C$35,0),MATCH(LMP_BY_NODE!$A55,DA_LMP_Basis!$C$23:$AF$23,0)))</f>
        <v>72.910950969928464</v>
      </c>
      <c r="FG55" s="30">
        <f>ENERGY_PRICING!FI$19*(1+INDEX(DA_LMP_Basis!$C$23:$AF$35,MATCH(LMP_BY_NODE!FG$1,DA_LMP_Basis!$C$23:$C$35,0),MATCH(LMP_BY_NODE!$A55,DA_LMP_Basis!$C$23:$AF$23,0)))</f>
        <v>57.035470325315082</v>
      </c>
      <c r="FH55" s="30">
        <f>ENERGY_PRICING!FJ$19*(1+INDEX(DA_LMP_Basis!$C$23:$AF$35,MATCH(LMP_BY_NODE!FH$1,DA_LMP_Basis!$C$23:$C$35,0),MATCH(LMP_BY_NODE!$A55,DA_LMP_Basis!$C$23:$AF$23,0)))</f>
        <v>61.499685658873787</v>
      </c>
      <c r="FI55" s="30">
        <f>ENERGY_PRICING!FK$19*(1+INDEX(DA_LMP_Basis!$C$23:$AF$35,MATCH(LMP_BY_NODE!FI$1,DA_LMP_Basis!$C$23:$C$35,0),MATCH(LMP_BY_NODE!$A55,DA_LMP_Basis!$C$23:$AF$23,0)))</f>
        <v>80.82556746104062</v>
      </c>
      <c r="FJ55" s="30">
        <f>ENERGY_PRICING!FL$19*(1+INDEX(DA_LMP_Basis!$C$23:$AF$35,MATCH(LMP_BY_NODE!FJ$1,DA_LMP_Basis!$C$23:$C$35,0),MATCH(LMP_BY_NODE!$A55,DA_LMP_Basis!$C$23:$AF$23,0)))</f>
        <v>80.81060244705337</v>
      </c>
      <c r="FK55" s="30">
        <f>ENERGY_PRICING!FM$19*(1+INDEX(DA_LMP_Basis!$C$23:$AF$35,MATCH(LMP_BY_NODE!FK$1,DA_LMP_Basis!$C$23:$C$35,0),MATCH(LMP_BY_NODE!$A55,DA_LMP_Basis!$C$23:$AF$23,0)))</f>
        <v>54.296551667916539</v>
      </c>
      <c r="FL55" s="30">
        <f>ENERGY_PRICING!FN$19*(1+INDEX(DA_LMP_Basis!$C$23:$AF$35,MATCH(LMP_BY_NODE!FL$1,DA_LMP_Basis!$C$23:$C$35,0),MATCH(LMP_BY_NODE!$A55,DA_LMP_Basis!$C$23:$AF$23,0)))</f>
        <v>52.488072877741864</v>
      </c>
      <c r="FM55" s="30">
        <f>ENERGY_PRICING!FO$19*(1+INDEX(DA_LMP_Basis!$C$23:$AF$35,MATCH(LMP_BY_NODE!FM$1,DA_LMP_Basis!$C$23:$C$35,0),MATCH(LMP_BY_NODE!$A55,DA_LMP_Basis!$C$23:$AF$23,0)))</f>
        <v>76.679528753946997</v>
      </c>
      <c r="FN55" s="30">
        <f>ENERGY_PRICING!FP$19*(1+INDEX(DA_LMP_Basis!$C$23:$AF$35,MATCH(LMP_BY_NODE!FN$1,DA_LMP_Basis!$C$23:$C$35,0),MATCH(LMP_BY_NODE!$A55,DA_LMP_Basis!$C$23:$AF$23,0)))</f>
        <v>117.1220339558101</v>
      </c>
      <c r="FO55" s="30">
        <f>ENERGY_PRICING!FQ$19*(1+INDEX(DA_LMP_Basis!$C$23:$AF$35,MATCH(LMP_BY_NODE!FO$1,DA_LMP_Basis!$C$23:$C$35,0),MATCH(LMP_BY_NODE!$A55,DA_LMP_Basis!$C$23:$AF$23,0)))</f>
        <v>212.90933511932246</v>
      </c>
      <c r="FP55" s="30">
        <f>ENERGY_PRICING!FR$19*(1+INDEX(DA_LMP_Basis!$C$23:$AF$35,MATCH(LMP_BY_NODE!FP$1,DA_LMP_Basis!$C$23:$C$35,0),MATCH(LMP_BY_NODE!$A55,DA_LMP_Basis!$C$23:$AF$23,0)))</f>
        <v>188.4837646842889</v>
      </c>
      <c r="FQ55" s="30">
        <f>ENERGY_PRICING!FS$19*(1+INDEX(DA_LMP_Basis!$C$23:$AF$35,MATCH(LMP_BY_NODE!FQ$1,DA_LMP_Basis!$C$23:$C$35,0),MATCH(LMP_BY_NODE!$A55,DA_LMP_Basis!$C$23:$AF$23,0)))</f>
        <v>104.49399743542438</v>
      </c>
      <c r="FR55" s="30">
        <f>ENERGY_PRICING!FT$19*(1+INDEX(DA_LMP_Basis!$C$23:$AF$35,MATCH(LMP_BY_NODE!FR$1,DA_LMP_Basis!$C$23:$C$35,0),MATCH(LMP_BY_NODE!$A55,DA_LMP_Basis!$C$23:$AF$23,0)))</f>
        <v>73.340964075305678</v>
      </c>
      <c r="FS55" s="30">
        <f>ENERGY_PRICING!FU$19*(1+INDEX(DA_LMP_Basis!$C$23:$AF$35,MATCH(LMP_BY_NODE!FS$1,DA_LMP_Basis!$C$23:$C$35,0),MATCH(LMP_BY_NODE!$A55,DA_LMP_Basis!$C$23:$AF$23,0)))</f>
        <v>57.371853260731108</v>
      </c>
      <c r="FT55" s="30">
        <f>ENERGY_PRICING!FV$19*(1+INDEX(DA_LMP_Basis!$C$23:$AF$35,MATCH(LMP_BY_NODE!FT$1,DA_LMP_Basis!$C$23:$C$35,0),MATCH(LMP_BY_NODE!$A55,DA_LMP_Basis!$C$23:$AF$23,0)))</f>
        <v>61.862397576056196</v>
      </c>
      <c r="FU55" s="30">
        <f>ENERGY_PRICING!FW$19*(1+INDEX(DA_LMP_Basis!$C$23:$AF$35,MATCH(LMP_BY_NODE!FU$1,DA_LMP_Basis!$C$23:$C$35,0),MATCH(LMP_BY_NODE!$A55,DA_LMP_Basis!$C$23:$AF$23,0)))</f>
        <v>81.302259272016087</v>
      </c>
      <c r="FV55" s="30">
        <f>ENERGY_PRICING!FX$19*(1+INDEX(DA_LMP_Basis!$C$23:$AF$35,MATCH(LMP_BY_NODE!FV$1,DA_LMP_Basis!$C$23:$C$35,0),MATCH(LMP_BY_NODE!$A55,DA_LMP_Basis!$C$23:$AF$23,0)))</f>
        <v>81.287205997595365</v>
      </c>
      <c r="FW55" s="30">
        <f>ENERGY_PRICING!FY$19*(1+INDEX(DA_LMP_Basis!$C$23:$AF$35,MATCH(LMP_BY_NODE!FW$1,DA_LMP_Basis!$C$23:$C$35,0),MATCH(LMP_BY_NODE!$A55,DA_LMP_Basis!$C$23:$AF$23,0)))</f>
        <v>54.616781050243823</v>
      </c>
      <c r="FX55" s="30">
        <f>ENERGY_PRICING!FZ$19*(1+INDEX(DA_LMP_Basis!$C$23:$AF$35,MATCH(LMP_BY_NODE!FX$1,DA_LMP_Basis!$C$23:$C$35,0),MATCH(LMP_BY_NODE!$A55,DA_LMP_Basis!$C$23:$AF$23,0)))</f>
        <v>52.797636241175873</v>
      </c>
      <c r="FY55" s="30">
        <f>ENERGY_PRICING!GA$19*(1+INDEX(DA_LMP_Basis!$C$23:$AF$35,MATCH(LMP_BY_NODE!FY$1,DA_LMP_Basis!$C$23:$C$35,0),MATCH(LMP_BY_NODE!$A55,DA_LMP_Basis!$C$23:$AF$23,0)))</f>
        <v>76.849102943119931</v>
      </c>
      <c r="FZ55" s="30">
        <f>ENERGY_PRICING!GB$19*(1+INDEX(DA_LMP_Basis!$C$23:$AF$35,MATCH(LMP_BY_NODE!FZ$1,DA_LMP_Basis!$C$23:$C$35,0),MATCH(LMP_BY_NODE!$A55,DA_LMP_Basis!$C$23:$AF$23,0)))</f>
        <v>117.3661451915815</v>
      </c>
      <c r="GA55" s="30">
        <f>ENERGY_PRICING!GC$19*(1+INDEX(DA_LMP_Basis!$C$23:$AF$35,MATCH(LMP_BY_NODE!GA$1,DA_LMP_Basis!$C$23:$C$35,0),MATCH(LMP_BY_NODE!$A55,DA_LMP_Basis!$C$23:$AF$23,0)))</f>
        <v>213.76126573893961</v>
      </c>
      <c r="GB55" s="30">
        <f>ENERGY_PRICING!GD$19*(1+INDEX(DA_LMP_Basis!$C$23:$AF$35,MATCH(LMP_BY_NODE!GB$1,DA_LMP_Basis!$C$23:$C$35,0),MATCH(LMP_BY_NODE!$A55,DA_LMP_Basis!$C$23:$AF$23,0)))</f>
        <v>189.23795937634068</v>
      </c>
      <c r="GC55" s="30">
        <f>ENERGY_PRICING!GE$19*(1+INDEX(DA_LMP_Basis!$C$23:$AF$35,MATCH(LMP_BY_NODE!GC$1,DA_LMP_Basis!$C$23:$C$35,0),MATCH(LMP_BY_NODE!$A55,DA_LMP_Basis!$C$23:$AF$23,0)))</f>
        <v>105.3691019177392</v>
      </c>
      <c r="GD55" s="30">
        <f>ENERGY_PRICING!GF$19*(1+INDEX(DA_LMP_Basis!$C$23:$AF$35,MATCH(LMP_BY_NODE!GD$1,DA_LMP_Basis!$C$23:$C$35,0),MATCH(LMP_BY_NODE!$A55,DA_LMP_Basis!$C$23:$AF$23,0)))</f>
        <v>74.674807030184752</v>
      </c>
      <c r="GE55" s="30">
        <f>ENERGY_PRICING!GG$19*(1+INDEX(DA_LMP_Basis!$C$23:$AF$35,MATCH(LMP_BY_NODE!GE$1,DA_LMP_Basis!$C$23:$C$35,0),MATCH(LMP_BY_NODE!$A55,DA_LMP_Basis!$C$23:$AF$23,0)))</f>
        <v>58.415267991434774</v>
      </c>
      <c r="GF55" s="30">
        <f>ENERGY_PRICING!GH$19*(1+INDEX(DA_LMP_Basis!$C$23:$AF$35,MATCH(LMP_BY_NODE!GF$1,DA_LMP_Basis!$C$23:$C$35,0),MATCH(LMP_BY_NODE!$A55,DA_LMP_Basis!$C$23:$AF$23,0)))</f>
        <v>62.987481275447252</v>
      </c>
      <c r="GG55" s="30">
        <f>ENERGY_PRICING!GI$19*(1+INDEX(DA_LMP_Basis!$C$23:$AF$35,MATCH(LMP_BY_NODE!GG$1,DA_LMP_Basis!$C$23:$C$35,0),MATCH(LMP_BY_NODE!$A55,DA_LMP_Basis!$C$23:$AF$23,0)))</f>
        <v>82.780893308437825</v>
      </c>
      <c r="GH55" s="30">
        <f>ENERGY_PRICING!GJ$19*(1+INDEX(DA_LMP_Basis!$C$23:$AF$35,MATCH(LMP_BY_NODE!GH$1,DA_LMP_Basis!$C$23:$C$35,0),MATCH(LMP_BY_NODE!$A55,DA_LMP_Basis!$C$23:$AF$23,0)))</f>
        <v>82.765566261995062</v>
      </c>
      <c r="GI55" s="30">
        <f>ENERGY_PRICING!GK$19*(1+INDEX(DA_LMP_Basis!$C$23:$AF$35,MATCH(LMP_BY_NODE!GI$1,DA_LMP_Basis!$C$23:$C$35,0),MATCH(LMP_BY_NODE!$A55,DA_LMP_Basis!$C$23:$AF$23,0)))</f>
        <v>55.61008962670649</v>
      </c>
      <c r="GJ55" s="30">
        <f>ENERGY_PRICING!GL$19*(1+INDEX(DA_LMP_Basis!$C$23:$AF$35,MATCH(LMP_BY_NODE!GJ$1,DA_LMP_Basis!$C$23:$C$35,0),MATCH(LMP_BY_NODE!$A55,DA_LMP_Basis!$C$23:$AF$23,0)))</f>
        <v>53.757860258169309</v>
      </c>
      <c r="GK55" s="30">
        <f>ENERGY_PRICING!GM$19*(1+INDEX(DA_LMP_Basis!$C$23:$AF$35,MATCH(LMP_BY_NODE!GK$1,DA_LMP_Basis!$C$23:$C$35,0),MATCH(LMP_BY_NODE!$A55,DA_LMP_Basis!$C$23:$AF$23,0)))</f>
        <v>77.375099324926111</v>
      </c>
      <c r="GL55" s="30">
        <f>ENERGY_PRICING!GN$19*(1+INDEX(DA_LMP_Basis!$C$23:$AF$35,MATCH(LMP_BY_NODE!GL$1,DA_LMP_Basis!$C$23:$C$35,0),MATCH(LMP_BY_NODE!$A55,DA_LMP_Basis!$C$23:$AF$23,0)))</f>
        <v>118.12334549075591</v>
      </c>
      <c r="GM55" s="30">
        <f>ENERGY_PRICING!GO$19*(1+INDEX(DA_LMP_Basis!$C$23:$AF$35,MATCH(LMP_BY_NODE!GM$1,DA_LMP_Basis!$C$23:$C$35,0),MATCH(LMP_BY_NODE!$A55,DA_LMP_Basis!$C$23:$AF$23,0)))</f>
        <v>214.95982286880326</v>
      </c>
      <c r="GN55" s="30">
        <f>ENERGY_PRICING!GP$19*(1+INDEX(DA_LMP_Basis!$C$23:$AF$35,MATCH(LMP_BY_NODE!GN$1,DA_LMP_Basis!$C$23:$C$35,0),MATCH(LMP_BY_NODE!$A55,DA_LMP_Basis!$C$23:$AF$23,0)))</f>
        <v>190.29901458981587</v>
      </c>
      <c r="GO55" s="30">
        <f>ENERGY_PRICING!GQ$19*(1+INDEX(DA_LMP_Basis!$C$23:$AF$35,MATCH(LMP_BY_NODE!GO$1,DA_LMP_Basis!$C$23:$C$35,0),MATCH(LMP_BY_NODE!$A55,DA_LMP_Basis!$C$23:$AF$23,0)))</f>
        <v>106.60026170059272</v>
      </c>
      <c r="GP55" s="30">
        <f>ENERGY_PRICING!GR$19*(1+INDEX(DA_LMP_Basis!$C$23:$AF$35,MATCH(LMP_BY_NODE!GP$1,DA_LMP_Basis!$C$23:$C$35,0),MATCH(LMP_BY_NODE!$A55,DA_LMP_Basis!$C$23:$AF$23,0)))</f>
        <v>76.551353015123325</v>
      </c>
      <c r="GQ55" s="30">
        <f>ENERGY_PRICING!GS$19*(1+INDEX(DA_LMP_Basis!$C$23:$AF$35,MATCH(LMP_BY_NODE!GQ$1,DA_LMP_Basis!$C$23:$C$35,0),MATCH(LMP_BY_NODE!$A55,DA_LMP_Basis!$C$23:$AF$23,0)))</f>
        <v>59.88321870959502</v>
      </c>
      <c r="GR55" s="30">
        <f>ENERGY_PRICING!GT$19*(1+INDEX(DA_LMP_Basis!$C$23:$AF$35,MATCH(LMP_BY_NODE!GR$1,DA_LMP_Basis!$C$23:$C$35,0),MATCH(LMP_BY_NODE!$A55,DA_LMP_Basis!$C$23:$AF$23,0)))</f>
        <v>64.570329759288072</v>
      </c>
      <c r="GS55" s="30">
        <f>ENERGY_PRICING!GU$19*(1+INDEX(DA_LMP_Basis!$C$23:$AF$35,MATCH(LMP_BY_NODE!GS$1,DA_LMP_Basis!$C$23:$C$35,0),MATCH(LMP_BY_NODE!$A55,DA_LMP_Basis!$C$23:$AF$23,0)))</f>
        <v>84.861141777038284</v>
      </c>
      <c r="GT55" s="30">
        <f>ENERGY_PRICING!GV$19*(1+INDEX(DA_LMP_Basis!$C$23:$AF$35,MATCH(LMP_BY_NODE!GT$1,DA_LMP_Basis!$C$23:$C$35,0),MATCH(LMP_BY_NODE!$A55,DA_LMP_Basis!$C$23:$AF$23,0)))</f>
        <v>84.845429568469129</v>
      </c>
      <c r="GU55" s="30">
        <f>ENERGY_PRICING!GW$19*(1+INDEX(DA_LMP_Basis!$C$23:$AF$35,MATCH(LMP_BY_NODE!GU$1,DA_LMP_Basis!$C$23:$C$35,0),MATCH(LMP_BY_NODE!$A55,DA_LMP_Basis!$C$23:$AF$23,0)))</f>
        <v>57.007547411483721</v>
      </c>
      <c r="GV55" s="30">
        <f>ENERGY_PRICING!GX$19*(1+INDEX(DA_LMP_Basis!$C$23:$AF$35,MATCH(LMP_BY_NODE!GV$1,DA_LMP_Basis!$C$23:$C$35,0),MATCH(LMP_BY_NODE!$A55,DA_LMP_Basis!$C$23:$AF$23,0)))</f>
        <v>55.108772310551025</v>
      </c>
      <c r="GW55" s="30">
        <f>ENERGY_PRICING!GY$19*(1+INDEX(DA_LMP_Basis!$C$23:$AF$35,MATCH(LMP_BY_NODE!GW$1,DA_LMP_Basis!$C$23:$C$35,0),MATCH(LMP_BY_NODE!$A55,DA_LMP_Basis!$C$23:$AF$23,0)))</f>
        <v>78.115108780132246</v>
      </c>
      <c r="GX55" s="30">
        <f>ENERGY_PRICING!GZ$19*(1+INDEX(DA_LMP_Basis!$C$23:$AF$35,MATCH(LMP_BY_NODE!GX$1,DA_LMP_Basis!$C$23:$C$35,0),MATCH(LMP_BY_NODE!$A55,DA_LMP_Basis!$C$23:$AF$23,0)))</f>
        <v>119.18862920801246</v>
      </c>
      <c r="GY55" s="30">
        <f>ENERGY_PRICING!HA$19*(1+INDEX(DA_LMP_Basis!$C$23:$AF$35,MATCH(LMP_BY_NODE!GY$1,DA_LMP_Basis!$C$23:$C$35,0),MATCH(LMP_BY_NODE!$A55,DA_LMP_Basis!$C$23:$AF$23,0)))</f>
        <v>216.6224354118132</v>
      </c>
      <c r="GZ55" s="30">
        <f>ENERGY_PRICING!HB$19*(1+INDEX(DA_LMP_Basis!$C$23:$AF$35,MATCH(LMP_BY_NODE!GZ$1,DA_LMP_Basis!$C$23:$C$35,0),MATCH(LMP_BY_NODE!$A55,DA_LMP_Basis!$C$23:$AF$23,0)))</f>
        <v>191.77088744659878</v>
      </c>
      <c r="HA55" s="30">
        <f>ENERGY_PRICING!HC$19*(1+INDEX(DA_LMP_Basis!$C$23:$AF$35,MATCH(LMP_BY_NODE!HA$1,DA_LMP_Basis!$C$23:$C$35,0),MATCH(LMP_BY_NODE!$A55,DA_LMP_Basis!$C$23:$AF$23,0)))</f>
        <v>108.30809993910415</v>
      </c>
      <c r="HB55" s="30">
        <f>ENERGY_PRICING!HD$19*(1+INDEX(DA_LMP_Basis!$C$23:$AF$35,MATCH(LMP_BY_NODE!HB$1,DA_LMP_Basis!$C$23:$C$35,0),MATCH(LMP_BY_NODE!$A55,DA_LMP_Basis!$C$23:$AF$23,0)))</f>
        <v>79.154457042754217</v>
      </c>
      <c r="HC55" s="30">
        <f>ENERGY_PRICING!HE$19*(1+INDEX(DA_LMP_Basis!$C$23:$AF$35,MATCH(LMP_BY_NODE!HC$1,DA_LMP_Basis!$C$23:$C$35,0),MATCH(LMP_BY_NODE!$A55,DA_LMP_Basis!$C$23:$AF$23,0)))</f>
        <v>61.919528215184719</v>
      </c>
      <c r="HD55" s="30">
        <f>ENERGY_PRICING!HF$19*(1+INDEX(DA_LMP_Basis!$C$23:$AF$35,MATCH(LMP_BY_NODE!HD$1,DA_LMP_Basis!$C$23:$C$35,0),MATCH(LMP_BY_NODE!$A55,DA_LMP_Basis!$C$23:$AF$23,0)))</f>
        <v>66.766022961845195</v>
      </c>
      <c r="HE55" s="30">
        <f>ENERGY_PRICING!HG$19*(1+INDEX(DA_LMP_Basis!$C$23:$AF$35,MATCH(LMP_BY_NODE!HE$1,DA_LMP_Basis!$C$23:$C$35,0),MATCH(LMP_BY_NODE!$A55,DA_LMP_Basis!$C$23:$AF$23,0)))</f>
        <v>87.746817486852635</v>
      </c>
      <c r="HF55" s="30">
        <f>ENERGY_PRICING!HH$19*(1+INDEX(DA_LMP_Basis!$C$23:$AF$35,MATCH(LMP_BY_NODE!HF$1,DA_LMP_Basis!$C$23:$C$35,0),MATCH(LMP_BY_NODE!$A55,DA_LMP_Basis!$C$23:$AF$23,0)))</f>
        <v>87.73057098970726</v>
      </c>
      <c r="HG55" s="30">
        <f>ENERGY_PRICING!HI$19*(1+INDEX(DA_LMP_Basis!$C$23:$AF$35,MATCH(LMP_BY_NODE!HG$1,DA_LMP_Basis!$C$23:$C$35,0),MATCH(LMP_BY_NODE!$A55,DA_LMP_Basis!$C$23:$AF$23,0)))</f>
        <v>58.946070643631892</v>
      </c>
      <c r="HH55" s="30">
        <f>ENERGY_PRICING!HJ$19*(1+INDEX(DA_LMP_Basis!$C$23:$AF$35,MATCH(LMP_BY_NODE!HH$1,DA_LMP_Basis!$C$23:$C$35,0),MATCH(LMP_BY_NODE!$A55,DA_LMP_Basis!$C$23:$AF$23,0)))</f>
        <v>56.982728308834282</v>
      </c>
      <c r="HI55" s="30">
        <f>ENERGY_PRICING!HK$19*(1+INDEX(DA_LMP_Basis!$C$23:$AF$35,MATCH(LMP_BY_NODE!HI$1,DA_LMP_Basis!$C$23:$C$35,0),MATCH(LMP_BY_NODE!$A55,DA_LMP_Basis!$C$23:$AF$23,0)))</f>
        <v>79.141633900642475</v>
      </c>
      <c r="HJ55" s="30">
        <f>ENERGY_PRICING!HL$19*(1+INDEX(DA_LMP_Basis!$C$23:$AF$35,MATCH(LMP_BY_NODE!HJ$1,DA_LMP_Basis!$C$23:$C$35,0),MATCH(LMP_BY_NODE!$A55,DA_LMP_Basis!$C$23:$AF$23,0)))</f>
        <v>120.66636775383914</v>
      </c>
      <c r="HK55" s="30">
        <f>ENERGY_PRICING!HM$19*(1+INDEX(DA_LMP_Basis!$C$23:$AF$35,MATCH(LMP_BY_NODE!HK$1,DA_LMP_Basis!$C$23:$C$35,0),MATCH(LMP_BY_NODE!$A55,DA_LMP_Basis!$C$23:$AF$23,0)))</f>
        <v>218.19044178068458</v>
      </c>
      <c r="HL55" s="30">
        <f>ENERGY_PRICING!HN$19*(1+INDEX(DA_LMP_Basis!$C$23:$AF$35,MATCH(LMP_BY_NODE!HL$1,DA_LMP_Basis!$C$23:$C$35,0),MATCH(LMP_BY_NODE!$A55,DA_LMP_Basis!$C$23:$AF$23,0)))</f>
        <v>193.15900762126461</v>
      </c>
      <c r="HM55" s="30">
        <f>ENERGY_PRICING!HO$19*(1+INDEX(DA_LMP_Basis!$C$23:$AF$35,MATCH(LMP_BY_NODE!HM$1,DA_LMP_Basis!$C$23:$C$35,0),MATCH(LMP_BY_NODE!$A55,DA_LMP_Basis!$C$23:$AF$23,0)))</f>
        <v>109.9187585656414</v>
      </c>
      <c r="HN55" s="30">
        <f>ENERGY_PRICING!HP$19*(1+INDEX(DA_LMP_Basis!$C$23:$AF$35,MATCH(LMP_BY_NODE!HN$1,DA_LMP_Basis!$C$23:$C$35,0),MATCH(LMP_BY_NODE!$A55,DA_LMP_Basis!$C$23:$AF$23,0)))</f>
        <v>81.60943893936053</v>
      </c>
      <c r="HO55" s="30">
        <f>ENERGY_PRICING!HQ$19*(1+INDEX(DA_LMP_Basis!$C$23:$AF$35,MATCH(LMP_BY_NODE!HO$1,DA_LMP_Basis!$C$23:$C$35,0),MATCH(LMP_BY_NODE!$A55,DA_LMP_Basis!$C$23:$AF$23,0)))</f>
        <v>63.839967398193401</v>
      </c>
      <c r="HP55" s="30">
        <f>ENERGY_PRICING!HR$19*(1+INDEX(DA_LMP_Basis!$C$23:$AF$35,MATCH(LMP_BY_NODE!HP$1,DA_LMP_Basis!$C$23:$C$35,0),MATCH(LMP_BY_NODE!$A55,DA_LMP_Basis!$C$23:$AF$23,0)))</f>
        <v>68.836776571982369</v>
      </c>
      <c r="HQ55" s="30">
        <f>ENERGY_PRICING!HS$19*(1+INDEX(DA_LMP_Basis!$C$23:$AF$35,MATCH(LMP_BY_NODE!HQ$1,DA_LMP_Basis!$C$23:$C$35,0),MATCH(LMP_BY_NODE!$A55,DA_LMP_Basis!$C$23:$AF$23,0)))</f>
        <v>90.468292138604568</v>
      </c>
      <c r="HR55" s="30">
        <f>ENERGY_PRICING!HT$19*(1+INDEX(DA_LMP_Basis!$C$23:$AF$35,MATCH(LMP_BY_NODE!HR$1,DA_LMP_Basis!$C$23:$C$35,0),MATCH(LMP_BY_NODE!$A55,DA_LMP_Basis!$C$23:$AF$23,0)))</f>
        <v>90.451541755034285</v>
      </c>
      <c r="HS55" s="30">
        <f>ENERGY_PRICING!HU$19*(1+INDEX(DA_LMP_Basis!$C$23:$AF$35,MATCH(LMP_BY_NODE!HS$1,DA_LMP_Basis!$C$23:$C$35,0),MATCH(LMP_BY_NODE!$A55,DA_LMP_Basis!$C$23:$AF$23,0)))</f>
        <v>60.774287799212026</v>
      </c>
      <c r="HT55" s="30">
        <f>ENERGY_PRICING!HV$19*(1+INDEX(DA_LMP_Basis!$C$23:$AF$35,MATCH(LMP_BY_NODE!HT$1,DA_LMP_Basis!$C$23:$C$35,0),MATCH(LMP_BY_NODE!$A55,DA_LMP_Basis!$C$23:$AF$23,0)))</f>
        <v>58.750052242872066</v>
      </c>
      <c r="HU55" s="30">
        <f>ENERGY_PRICING!HW$19*(1+INDEX(DA_LMP_Basis!$C$23:$AF$35,MATCH(LMP_BY_NODE!HU$1,DA_LMP_Basis!$C$23:$C$35,0),MATCH(LMP_BY_NODE!$A55,DA_LMP_Basis!$C$23:$AF$23,0)))</f>
        <v>80.109747568215624</v>
      </c>
      <c r="HV55" s="30">
        <f>ENERGY_PRICING!HX$19*(1+INDEX(DA_LMP_Basis!$C$23:$AF$35,MATCH(LMP_BY_NODE!HV$1,DA_LMP_Basis!$C$23:$C$35,0),MATCH(LMP_BY_NODE!$A55,DA_LMP_Basis!$C$23:$AF$23,0)))</f>
        <v>122.06001984742205</v>
      </c>
      <c r="HW55" s="30">
        <f>ENERGY_PRICING!HY$19*(1+INDEX(DA_LMP_Basis!$C$23:$AF$35,MATCH(LMP_BY_NODE!HW$1,DA_LMP_Basis!$C$23:$C$35,0),MATCH(LMP_BY_NODE!$A55,DA_LMP_Basis!$C$23:$AF$23,0)))</f>
        <v>219.79080224821169</v>
      </c>
      <c r="HX55" s="30">
        <f>ENERGY_PRICING!HZ$19*(1+INDEX(DA_LMP_Basis!$C$23:$AF$35,MATCH(LMP_BY_NODE!HX$1,DA_LMP_Basis!$C$23:$C$35,0),MATCH(LMP_BY_NODE!$A55,DA_LMP_Basis!$C$23:$AF$23,0)))</f>
        <v>194.57577013946218</v>
      </c>
      <c r="HY55" s="30">
        <f>ENERGY_PRICING!IA$19*(1+INDEX(DA_LMP_Basis!$C$23:$AF$35,MATCH(LMP_BY_NODE!HY$1,DA_LMP_Basis!$C$23:$C$35,0),MATCH(LMP_BY_NODE!$A55,DA_LMP_Basis!$C$23:$AF$23,0)))</f>
        <v>111.56265137358135</v>
      </c>
      <c r="HZ55" s="30">
        <f>ENERGY_PRICING!IB$19*(1+INDEX(DA_LMP_Basis!$C$23:$AF$35,MATCH(LMP_BY_NODE!HZ$1,DA_LMP_Basis!$C$23:$C$35,0),MATCH(LMP_BY_NODE!$A55,DA_LMP_Basis!$C$23:$AF$23,0)))</f>
        <v>84.115076705775579</v>
      </c>
      <c r="IA55" s="30">
        <f>ENERGY_PRICING!IC$19*(1+INDEX(DA_LMP_Basis!$C$23:$AF$35,MATCH(LMP_BY_NODE!IA$1,DA_LMP_Basis!$C$23:$C$35,0),MATCH(LMP_BY_NODE!$A55,DA_LMP_Basis!$C$23:$AF$23,0)))</f>
        <v>65.800032746007844</v>
      </c>
      <c r="IB55" s="30">
        <f>ENERGY_PRICING!ID$19*(1+INDEX(DA_LMP_Basis!$C$23:$AF$35,MATCH(LMP_BY_NODE!IB$1,DA_LMP_Basis!$C$23:$C$35,0),MATCH(LMP_BY_NODE!$A55,DA_LMP_Basis!$C$23:$AF$23,0)))</f>
        <v>70.950257920937545</v>
      </c>
      <c r="IC55" s="30">
        <f>ENERGY_PRICING!IE$19*(1+INDEX(DA_LMP_Basis!$C$23:$AF$35,MATCH(LMP_BY_NODE!IC$1,DA_LMP_Basis!$C$23:$C$35,0),MATCH(LMP_BY_NODE!$A55,DA_LMP_Basis!$C$23:$AF$23,0)))</f>
        <v>93.24592144707205</v>
      </c>
      <c r="ID55" s="30">
        <f>ENERGY_PRICING!IF$19*(1+INDEX(DA_LMP_Basis!$C$23:$AF$35,MATCH(LMP_BY_NODE!ID$1,DA_LMP_Basis!$C$23:$C$35,0),MATCH(LMP_BY_NODE!$A55,DA_LMP_Basis!$C$23:$AF$23,0)))</f>
        <v>93.228656779930887</v>
      </c>
      <c r="IE55" s="30">
        <f>ENERGY_PRICING!IG$19*(1+INDEX(DA_LMP_Basis!$C$23:$AF$35,MATCH(LMP_BY_NODE!IE$1,DA_LMP_Basis!$C$23:$C$35,0),MATCH(LMP_BY_NODE!$A55,DA_LMP_Basis!$C$23:$AF$23,0)))</f>
        <v>62.640228218797951</v>
      </c>
      <c r="IF55" s="30">
        <f>ENERGY_PRICING!IH$19*(1+INDEX(DA_LMP_Basis!$C$23:$AF$35,MATCH(LMP_BY_NODE!IF$1,DA_LMP_Basis!$C$23:$C$35,0),MATCH(LMP_BY_NODE!$A55,DA_LMP_Basis!$C$23:$AF$23,0)))</f>
        <v>60.553842975804045</v>
      </c>
      <c r="IG55" s="30">
        <f>ENERGY_PRICING!II$19*(1+INDEX(DA_LMP_Basis!$C$23:$AF$35,MATCH(LMP_BY_NODE!IG$1,DA_LMP_Basis!$C$23:$C$35,0),MATCH(LMP_BY_NODE!$A55,DA_LMP_Basis!$C$23:$AF$23,0)))</f>
        <v>81.09783720382849</v>
      </c>
      <c r="IH55" s="30">
        <f>ENERGY_PRICING!IJ$19*(1+INDEX(DA_LMP_Basis!$C$23:$AF$35,MATCH(LMP_BY_NODE!IH$1,DA_LMP_Basis!$C$23:$C$35,0),MATCH(LMP_BY_NODE!$A55,DA_LMP_Basis!$C$23:$AF$23,0)))</f>
        <v>123.48242842964092</v>
      </c>
      <c r="II55" s="30">
        <f>ENERGY_PRICING!IK$19*(1+INDEX(DA_LMP_Basis!$C$23:$AF$35,MATCH(LMP_BY_NODE!II$1,DA_LMP_Basis!$C$23:$C$35,0),MATCH(LMP_BY_NODE!$A55,DA_LMP_Basis!$C$23:$AF$23,0)))</f>
        <v>220.52483902005616</v>
      </c>
      <c r="IJ55" s="30">
        <f>ENERGY_PRICING!IL$19*(1+INDEX(DA_LMP_Basis!$C$23:$AF$35,MATCH(LMP_BY_NODE!IJ$1,DA_LMP_Basis!$C$23:$C$35,0),MATCH(LMP_BY_NODE!$A55,DA_LMP_Basis!$C$23:$AF$23,0)))</f>
        <v>195.22559610456796</v>
      </c>
      <c r="IK55" s="30">
        <f>ENERGY_PRICING!IM$19*(1+INDEX(DA_LMP_Basis!$C$23:$AF$35,MATCH(LMP_BY_NODE!IK$1,DA_LMP_Basis!$C$23:$C$35,0),MATCH(LMP_BY_NODE!$A55,DA_LMP_Basis!$C$23:$AF$23,0)))</f>
        <v>112.31665510866682</v>
      </c>
      <c r="IL55" s="30">
        <f>ENERGY_PRICING!IN$19*(1+INDEX(DA_LMP_Basis!$C$23:$AF$35,MATCH(LMP_BY_NODE!IL$1,DA_LMP_Basis!$C$23:$C$35,0),MATCH(LMP_BY_NODE!$A55,DA_LMP_Basis!$C$23:$AF$23,0)))</f>
        <v>85.264336697377885</v>
      </c>
      <c r="IM55" s="30">
        <f>ENERGY_PRICING!IO$19*(1+INDEX(DA_LMP_Basis!$C$23:$AF$35,MATCH(LMP_BY_NODE!IM$1,DA_LMP_Basis!$C$23:$C$35,0),MATCH(LMP_BY_NODE!$A55,DA_LMP_Basis!$C$23:$AF$23,0)))</f>
        <v>66.699055228572092</v>
      </c>
      <c r="IN55" s="30">
        <f>ENERGY_PRICING!IP$19*(1+INDEX(DA_LMP_Basis!$C$23:$AF$35,MATCH(LMP_BY_NODE!IN$1,DA_LMP_Basis!$C$23:$C$35,0),MATCH(LMP_BY_NODE!$A55,DA_LMP_Basis!$C$23:$AF$23,0)))</f>
        <v>71.919647666697571</v>
      </c>
      <c r="IO55" s="30">
        <f>ENERGY_PRICING!IQ$19*(1+INDEX(DA_LMP_Basis!$C$23:$AF$35,MATCH(LMP_BY_NODE!IO$1,DA_LMP_Basis!$C$23:$C$35,0),MATCH(LMP_BY_NODE!$A55,DA_LMP_Basis!$C$23:$AF$23,0)))</f>
        <v>94.519935703446777</v>
      </c>
      <c r="IP55" s="30">
        <f>ENERGY_PRICING!IR$19*(1+INDEX(DA_LMP_Basis!$C$23:$AF$35,MATCH(LMP_BY_NODE!IP$1,DA_LMP_Basis!$C$23:$C$35,0),MATCH(LMP_BY_NODE!$A55,DA_LMP_Basis!$C$23:$AF$23,0)))</f>
        <v>94.502435150041336</v>
      </c>
      <c r="IQ55" s="30">
        <f>ENERGY_PRICING!IS$19*(1+INDEX(DA_LMP_Basis!$C$23:$AF$35,MATCH(LMP_BY_NODE!IQ$1,DA_LMP_Basis!$C$23:$C$35,0),MATCH(LMP_BY_NODE!$A55,DA_LMP_Basis!$C$23:$AF$23,0)))</f>
        <v>63.496078453691212</v>
      </c>
      <c r="IR55" s="30">
        <f>ENERGY_PRICING!IT$19*(1+INDEX(DA_LMP_Basis!$C$23:$AF$35,MATCH(LMP_BY_NODE!IR$1,DA_LMP_Basis!$C$23:$C$35,0),MATCH(LMP_BY_NODE!$A55,DA_LMP_Basis!$C$23:$AF$23,0)))</f>
        <v>61.381187035814655</v>
      </c>
      <c r="IS55" s="30">
        <f>ENERGY_PRICING!IU$19*(1+INDEX(DA_LMP_Basis!$C$23:$AF$35,MATCH(LMP_BY_NODE!IS$1,DA_LMP_Basis!$C$23:$C$35,0),MATCH(LMP_BY_NODE!$A55,DA_LMP_Basis!$C$23:$AF$23,0)))</f>
        <v>81.551043928897727</v>
      </c>
      <c r="IT55" s="30">
        <f>ENERGY_PRICING!IV$19*(1+INDEX(DA_LMP_Basis!$C$23:$AF$35,MATCH(LMP_BY_NODE!IT$1,DA_LMP_Basis!$C$23:$C$35,0),MATCH(LMP_BY_NODE!$A55,DA_LMP_Basis!$C$23:$AF$23,0)))</f>
        <v>124.1348440729423</v>
      </c>
      <c r="IU55" s="30">
        <f>ENERGY_PRICING!IW$19*(1+INDEX(DA_LMP_Basis!$C$23:$AF$35,MATCH(LMP_BY_NODE!IU$1,DA_LMP_Basis!$C$23:$C$35,0),MATCH(LMP_BY_NODE!$A55,DA_LMP_Basis!$C$23:$AF$23,0)))</f>
        <v>221.55385299126596</v>
      </c>
      <c r="IV55" s="30">
        <f>ENERGY_PRICING!IX$19*(1+INDEX(DA_LMP_Basis!$C$23:$AF$35,MATCH(LMP_BY_NODE!IV$1,DA_LMP_Basis!$C$23:$C$35,0),MATCH(LMP_BY_NODE!$A55,DA_LMP_Basis!$C$23:$AF$23,0)))</f>
        <v>196.13655863750554</v>
      </c>
      <c r="IW55" s="30">
        <f>ENERGY_PRICING!IY$19*(1+INDEX(DA_LMP_Basis!$C$23:$AF$35,MATCH(LMP_BY_NODE!IW$1,DA_LMP_Basis!$C$23:$C$35,0),MATCH(LMP_BY_NODE!$A55,DA_LMP_Basis!$C$23:$AF$23,0)))</f>
        <v>113.37365989031792</v>
      </c>
      <c r="IX55" s="30">
        <f>ENERGY_PRICING!IZ$19*(1+INDEX(DA_LMP_Basis!$C$23:$AF$35,MATCH(LMP_BY_NODE!IX$1,DA_LMP_Basis!$C$23:$C$35,0),MATCH(LMP_BY_NODE!$A55,DA_LMP_Basis!$C$23:$AF$23,0)))</f>
        <v>86.875433897508088</v>
      </c>
      <c r="IY55" s="30">
        <f>ENERGY_PRICING!JA$19*(1+INDEX(DA_LMP_Basis!$C$23:$AF$35,MATCH(LMP_BY_NODE!IY$1,DA_LMP_Basis!$C$23:$C$35,0),MATCH(LMP_BY_NODE!$A55,DA_LMP_Basis!$C$23:$AF$23,0)))</f>
        <v>67.95935543487613</v>
      </c>
      <c r="IZ55" s="30">
        <f>ENERGY_PRICING!JB$19*(1+INDEX(DA_LMP_Basis!$C$23:$AF$35,MATCH(LMP_BY_NODE!IZ$1,DA_LMP_Basis!$C$23:$C$35,0),MATCH(LMP_BY_NODE!$A55,DA_LMP_Basis!$C$23:$AF$23,0)))</f>
        <v>73.278592654464433</v>
      </c>
      <c r="JA55" s="30">
        <f>ENERGY_PRICING!JC$19*(1+INDEX(DA_LMP_Basis!$C$23:$AF$35,MATCH(LMP_BY_NODE!JA$1,DA_LMP_Basis!$C$23:$C$35,0),MATCH(LMP_BY_NODE!$A55,DA_LMP_Basis!$C$23:$AF$23,0)))</f>
        <v>96.305920438293072</v>
      </c>
      <c r="JB55" s="30">
        <f>ENERGY_PRICING!JD$19*(1+INDEX(DA_LMP_Basis!$C$23:$AF$35,MATCH(LMP_BY_NODE!JB$1,DA_LMP_Basis!$C$23:$C$35,0),MATCH(LMP_BY_NODE!$A55,DA_LMP_Basis!$C$23:$AF$23,0)))</f>
        <v>96.288089206274677</v>
      </c>
      <c r="JC55" s="30">
        <f>ENERGY_PRICING!JE$19*(1+INDEX(DA_LMP_Basis!$C$23:$AF$35,MATCH(LMP_BY_NODE!JC$1,DA_LMP_Basis!$C$23:$C$35,0),MATCH(LMP_BY_NODE!$A55,DA_LMP_Basis!$C$23:$AF$23,0)))</f>
        <v>64.69585737860173</v>
      </c>
      <c r="JD55" s="30">
        <f>ENERGY_PRICING!JF$19*(1+INDEX(DA_LMP_Basis!$C$23:$AF$35,MATCH(LMP_BY_NODE!JD$1,DA_LMP_Basis!$C$23:$C$35,0),MATCH(LMP_BY_NODE!$A55,DA_LMP_Basis!$C$23:$AF$23,0)))</f>
        <v>62.541004403831657</v>
      </c>
      <c r="JE55" s="30">
        <f>ENERGY_PRICING!JG$19*(1+INDEX(DA_LMP_Basis!$C$23:$AF$35,MATCH(LMP_BY_NODE!JE$1,DA_LMP_Basis!$C$23:$C$35,0),MATCH(LMP_BY_NODE!$A55,DA_LMP_Basis!$C$23:$AF$23,0)))</f>
        <v>82.186374568765586</v>
      </c>
      <c r="JF55" s="30">
        <f>ENERGY_PRICING!JH$19*(1+INDEX(DA_LMP_Basis!$C$23:$AF$35,MATCH(LMP_BY_NODE!JF$1,DA_LMP_Basis!$C$23:$C$35,0),MATCH(LMP_BY_NODE!$A55,DA_LMP_Basis!$C$23:$AF$23,0)))</f>
        <v>125.04943696221405</v>
      </c>
      <c r="JG55" s="30">
        <f>ENERGY_PRICING!JI$19*(1+INDEX(DA_LMP_Basis!$C$23:$AF$35,MATCH(LMP_BY_NODE!JG$1,DA_LMP_Basis!$C$23:$C$35,0),MATCH(LMP_BY_NODE!$A55,DA_LMP_Basis!$C$23:$AF$23,0)))</f>
        <v>222.88106845345968</v>
      </c>
      <c r="JH55" s="30">
        <f>ENERGY_PRICING!JJ$19*(1+INDEX(DA_LMP_Basis!$C$23:$AF$35,MATCH(LMP_BY_NODE!JH$1,DA_LMP_Basis!$C$23:$C$35,0),MATCH(LMP_BY_NODE!$A55,DA_LMP_Basis!$C$23:$AF$23,0)))</f>
        <v>197.31151212989835</v>
      </c>
      <c r="JI55" s="30">
        <f>ENERGY_PRICING!JK$19*(1+INDEX(DA_LMP_Basis!$C$23:$AF$35,MATCH(LMP_BY_NODE!JI$1,DA_LMP_Basis!$C$23:$C$35,0),MATCH(LMP_BY_NODE!$A55,DA_LMP_Basis!$C$23:$AF$23,0)))</f>
        <v>114.736977715994</v>
      </c>
      <c r="JJ55" s="30">
        <f>ENERGY_PRICING!JL$19*(1+INDEX(DA_LMP_Basis!$C$23:$AF$35,MATCH(LMP_BY_NODE!JJ$1,DA_LMP_Basis!$C$23:$C$35,0),MATCH(LMP_BY_NODE!$A55,DA_LMP_Basis!$C$23:$AF$23,0)))</f>
        <v>88.953416485631678</v>
      </c>
      <c r="JK55" s="30">
        <f>ENERGY_PRICING!JM$19*(1+INDEX(DA_LMP_Basis!$C$23:$AF$35,MATCH(LMP_BY_NODE!JK$1,DA_LMP_Basis!$C$23:$C$35,0),MATCH(LMP_BY_NODE!$A55,DA_LMP_Basis!$C$23:$AF$23,0)))</f>
        <v>69.584882364161771</v>
      </c>
      <c r="JL55" s="30">
        <f>ENERGY_PRICING!JN$19*(1+INDEX(DA_LMP_Basis!$C$23:$AF$35,MATCH(LMP_BY_NODE!JL$1,DA_LMP_Basis!$C$23:$C$35,0),MATCH(LMP_BY_NODE!$A55,DA_LMP_Basis!$C$23:$AF$23,0)))</f>
        <v>75.031350975048142</v>
      </c>
      <c r="JM55" s="30">
        <f>ENERGY_PRICING!JO$19*(1+INDEX(DA_LMP_Basis!$C$23:$AF$35,MATCH(LMP_BY_NODE!JM$1,DA_LMP_Basis!$C$23:$C$35,0),MATCH(LMP_BY_NODE!$A55,DA_LMP_Basis!$C$23:$AF$23,0)))</f>
        <v>98.609471820149565</v>
      </c>
      <c r="JN55" s="30">
        <f>ENERGY_PRICING!JP$19*(1+INDEX(DA_LMP_Basis!$C$23:$AF$35,MATCH(LMP_BY_NODE!JN$1,DA_LMP_Basis!$C$23:$C$35,0),MATCH(LMP_BY_NODE!$A55,DA_LMP_Basis!$C$23:$AF$23,0)))</f>
        <v>98.591214081027886</v>
      </c>
      <c r="JO55" s="30">
        <f>ENERGY_PRICING!JQ$19*(1+INDEX(DA_LMP_Basis!$C$23:$AF$35,MATCH(LMP_BY_NODE!JO$1,DA_LMP_Basis!$C$23:$C$35,0),MATCH(LMP_BY_NODE!$A55,DA_LMP_Basis!$C$23:$AF$23,0)))</f>
        <v>66.243324356609179</v>
      </c>
      <c r="JP55" s="30">
        <f>ENERGY_PRICING!JR$19*(1+INDEX(DA_LMP_Basis!$C$23:$AF$35,MATCH(LMP_BY_NODE!JP$1,DA_LMP_Basis!$C$23:$C$35,0),MATCH(LMP_BY_NODE!$A55,DA_LMP_Basis!$C$23:$AF$23,0)))</f>
        <v>64.036929228198503</v>
      </c>
      <c r="JQ55" s="30">
        <f>ENERGY_PRICING!JS$19*(1+INDEX(DA_LMP_Basis!$C$23:$AF$35,MATCH(LMP_BY_NODE!JQ$1,DA_LMP_Basis!$C$23:$C$35,0),MATCH(LMP_BY_NODE!$A55,DA_LMP_Basis!$C$23:$AF$23,0)))</f>
        <v>83.005819855642201</v>
      </c>
      <c r="JR55" s="30">
        <f>ENERGY_PRICING!JT$19*(1+INDEX(DA_LMP_Basis!$C$23:$AF$35,MATCH(LMP_BY_NODE!JR$1,DA_LMP_Basis!$C$23:$C$35,0),MATCH(LMP_BY_NODE!$A55,DA_LMP_Basis!$C$23:$AF$23,0)))</f>
        <v>126.22907286436492</v>
      </c>
      <c r="JS55" s="30">
        <f>ENERGY_PRICING!JU$19*(1+INDEX(DA_LMP_Basis!$C$23:$AF$35,MATCH(LMP_BY_NODE!JS$1,DA_LMP_Basis!$C$23:$C$35,0),MATCH(LMP_BY_NODE!$A55,DA_LMP_Basis!$C$23:$AF$23,0)))</f>
        <v>221.97962120487836</v>
      </c>
      <c r="JT55" s="30">
        <f>ENERGY_PRICING!JV$19*(1+INDEX(DA_LMP_Basis!$C$23:$AF$35,MATCH(LMP_BY_NODE!JT$1,DA_LMP_Basis!$C$23:$C$35,0),MATCH(LMP_BY_NODE!$A55,DA_LMP_Basis!$C$23:$AF$23,0)))</f>
        <v>196.513481498777</v>
      </c>
      <c r="JU55" s="30">
        <f>ENERGY_PRICING!JW$19*(1+INDEX(DA_LMP_Basis!$C$23:$AF$35,MATCH(LMP_BY_NODE!JU$1,DA_LMP_Basis!$C$23:$C$35,0),MATCH(LMP_BY_NODE!$A55,DA_LMP_Basis!$C$23:$AF$23,0)))</f>
        <v>113.81100967395037</v>
      </c>
      <c r="JV55" s="30">
        <f>ENERGY_PRICING!JX$19*(1+INDEX(DA_LMP_Basis!$C$23:$AF$35,MATCH(LMP_BY_NODE!JV$1,DA_LMP_Basis!$C$23:$C$35,0),MATCH(LMP_BY_NODE!$A55,DA_LMP_Basis!$C$23:$AF$23,0)))</f>
        <v>87.542046787174655</v>
      </c>
      <c r="JW55" s="30">
        <f>ENERGY_PRICING!JY$19*(1+INDEX(DA_LMP_Basis!$C$23:$AF$35,MATCH(LMP_BY_NODE!JW$1,DA_LMP_Basis!$C$23:$C$35,0),MATCH(LMP_BY_NODE!$A55,DA_LMP_Basis!$C$23:$AF$23,0)))</f>
        <v>68.480821403722572</v>
      </c>
      <c r="JX55" s="30">
        <f>ENERGY_PRICING!JZ$19*(1+INDEX(DA_LMP_Basis!$C$23:$AF$35,MATCH(LMP_BY_NODE!JX$1,DA_LMP_Basis!$C$23:$C$35,0),MATCH(LMP_BY_NODE!$A55,DA_LMP_Basis!$C$23:$AF$23,0)))</f>
        <v>73.840874213342417</v>
      </c>
      <c r="JY55" s="30">
        <f>ENERGY_PRICING!KA$19*(1+INDEX(DA_LMP_Basis!$C$23:$AF$35,MATCH(LMP_BY_NODE!JY$1,DA_LMP_Basis!$C$23:$C$35,0),MATCH(LMP_BY_NODE!$A55,DA_LMP_Basis!$C$23:$AF$23,0)))</f>
        <v>97.044895370966287</v>
      </c>
      <c r="JZ55" s="30">
        <f>ENERGY_PRICING!KB$19*(1+INDEX(DA_LMP_Basis!$C$23:$AF$35,MATCH(LMP_BY_NODE!JZ$1,DA_LMP_Basis!$C$23:$C$35,0),MATCH(LMP_BY_NODE!$A55,DA_LMP_Basis!$C$23:$AF$23,0)))</f>
        <v>97.026927316274694</v>
      </c>
      <c r="KA55" s="30">
        <f>ENERGY_PRICING!KC$19*(1+INDEX(DA_LMP_Basis!$C$23:$AF$35,MATCH(LMP_BY_NODE!KA$1,DA_LMP_Basis!$C$23:$C$35,0),MATCH(LMP_BY_NODE!$A55,DA_LMP_Basis!$C$23:$AF$23,0)))</f>
        <v>65.192281862506874</v>
      </c>
      <c r="KB55" s="30">
        <f>ENERGY_PRICING!KD$19*(1+INDEX(DA_LMP_Basis!$C$23:$AF$35,MATCH(LMP_BY_NODE!KB$1,DA_LMP_Basis!$C$23:$C$35,0),MATCH(LMP_BY_NODE!$A55,DA_LMP_Basis!$C$23:$AF$23,0)))</f>
        <v>63.020894262194524</v>
      </c>
      <c r="KC55" s="30">
        <f>ENERGY_PRICING!KE$19*(1+INDEX(DA_LMP_Basis!$C$23:$AF$35,MATCH(LMP_BY_NODE!KC$1,DA_LMP_Basis!$C$23:$C$35,0),MATCH(LMP_BY_NODE!$A55,DA_LMP_Basis!$C$23:$AF$23,0)))</f>
        <v>82.44925106914171</v>
      </c>
      <c r="KD55" s="30">
        <f>ENERGY_PRICING!KF$19*(1+INDEX(DA_LMP_Basis!$C$23:$AF$35,MATCH(LMP_BY_NODE!KD$1,DA_LMP_Basis!$C$23:$C$35,0),MATCH(LMP_BY_NODE!$A55,DA_LMP_Basis!$C$23:$AF$23,0)))</f>
        <v>125.42786193169239</v>
      </c>
      <c r="KE55" s="30">
        <f>ENERGY_PRICING!KG$19*(1+INDEX(DA_LMP_Basis!$C$23:$AF$35,MATCH(LMP_BY_NODE!KE$1,DA_LMP_Basis!$C$23:$C$35,0),MATCH(LMP_BY_NODE!$A55,DA_LMP_Basis!$C$23:$AF$23,0)))</f>
        <v>223.49033827941028</v>
      </c>
      <c r="KF55" s="30">
        <f>ENERGY_PRICING!KH$19*(1+INDEX(DA_LMP_Basis!$C$23:$AF$35,MATCH(LMP_BY_NODE!KF$1,DA_LMP_Basis!$C$23:$C$35,0),MATCH(LMP_BY_NODE!$A55,DA_LMP_Basis!$C$23:$AF$23,0)))</f>
        <v>197.85088477149412</v>
      </c>
      <c r="KG55" s="30">
        <f>ENERGY_PRICING!KI$19*(1+INDEX(DA_LMP_Basis!$C$23:$AF$35,MATCH(LMP_BY_NODE!KG$1,DA_LMP_Basis!$C$23:$C$35,0),MATCH(LMP_BY_NODE!$A55,DA_LMP_Basis!$C$23:$AF$23,0)))</f>
        <v>115.36282064656994</v>
      </c>
      <c r="KH55" s="30">
        <f>ENERGY_PRICING!KJ$19*(1+INDEX(DA_LMP_Basis!$C$23:$AF$35,MATCH(LMP_BY_NODE!KH$1,DA_LMP_Basis!$C$23:$C$35,0),MATCH(LMP_BY_NODE!$A55,DA_LMP_Basis!$C$23:$AF$23,0)))</f>
        <v>89.907332504438315</v>
      </c>
      <c r="KI55" s="30">
        <f>ENERGY_PRICING!KK$19*(1+INDEX(DA_LMP_Basis!$C$23:$AF$35,MATCH(LMP_BY_NODE!KI$1,DA_LMP_Basis!$C$23:$C$35,0),MATCH(LMP_BY_NODE!$A55,DA_LMP_Basis!$C$23:$AF$23,0)))</f>
        <v>70.331094669168309</v>
      </c>
      <c r="KJ55" s="30">
        <f>ENERGY_PRICING!KL$19*(1+INDEX(DA_LMP_Basis!$C$23:$AF$35,MATCH(LMP_BY_NODE!KJ$1,DA_LMP_Basis!$C$23:$C$35,0),MATCH(LMP_BY_NODE!$A55,DA_LMP_Basis!$C$23:$AF$23,0)))</f>
        <v>75.835969959180844</v>
      </c>
      <c r="KK55" s="30">
        <f>ENERGY_PRICING!KM$19*(1+INDEX(DA_LMP_Basis!$C$23:$AF$35,MATCH(LMP_BY_NODE!KK$1,DA_LMP_Basis!$C$23:$C$35,0),MATCH(LMP_BY_NODE!$A55,DA_LMP_Basis!$C$23:$AF$23,0)))</f>
        <v>99.666937159780417</v>
      </c>
      <c r="KL55" s="30">
        <f>ENERGY_PRICING!KN$19*(1+INDEX(DA_LMP_Basis!$C$23:$AF$35,MATCH(LMP_BY_NODE!KL$1,DA_LMP_Basis!$C$23:$C$35,0),MATCH(LMP_BY_NODE!$A55,DA_LMP_Basis!$C$23:$AF$23,0)))</f>
        <v>99.64848362885553</v>
      </c>
      <c r="KM55" s="30">
        <f>ENERGY_PRICING!KO$19*(1+INDEX(DA_LMP_Basis!$C$23:$AF$35,MATCH(LMP_BY_NODE!KM$1,DA_LMP_Basis!$C$23:$C$35,0),MATCH(LMP_BY_NODE!$A55,DA_LMP_Basis!$C$23:$AF$23,0)))</f>
        <v>66.953702560609699</v>
      </c>
      <c r="KN55" s="30">
        <f>ENERGY_PRICING!KP$19*(1+INDEX(DA_LMP_Basis!$C$23:$AF$35,MATCH(LMP_BY_NODE!KN$1,DA_LMP_Basis!$C$23:$C$35,0),MATCH(LMP_BY_NODE!$A55,DA_LMP_Basis!$C$23:$AF$23,0)))</f>
        <v>64.723646557328109</v>
      </c>
      <c r="KO55" s="30">
        <f>ENERGY_PRICING!KQ$19*(1+INDEX(DA_LMP_Basis!$C$23:$AF$35,MATCH(LMP_BY_NODE!KO$1,DA_LMP_Basis!$C$23:$C$35,0),MATCH(LMP_BY_NODE!$A55,DA_LMP_Basis!$C$23:$AF$23,0)))</f>
        <v>83.38199335688077</v>
      </c>
      <c r="KP55" s="30">
        <f>ENERGY_PRICING!KR$19*(1+INDEX(DA_LMP_Basis!$C$23:$AF$35,MATCH(LMP_BY_NODE!KP$1,DA_LMP_Basis!$C$23:$C$35,0),MATCH(LMP_BY_NODE!$A55,DA_LMP_Basis!$C$23:$AF$23,0)))</f>
        <v>126.77059500697212</v>
      </c>
      <c r="KQ55" s="30">
        <f>ENERGY_PRICING!KS$19*(1+INDEX(DA_LMP_Basis!$C$23:$AF$35,MATCH(LMP_BY_NODE!KQ$1,DA_LMP_Basis!$C$23:$C$35,0),MATCH(LMP_BY_NODE!$A55,DA_LMP_Basis!$C$23:$AF$23,0)))</f>
        <v>224.94062262796206</v>
      </c>
      <c r="KR55" s="30">
        <f>ENERGY_PRICING!KT$19*(1+INDEX(DA_LMP_Basis!$C$23:$AF$35,MATCH(LMP_BY_NODE!KR$1,DA_LMP_Basis!$C$23:$C$35,0),MATCH(LMP_BY_NODE!$A55,DA_LMP_Basis!$C$23:$AF$23,0)))</f>
        <v>199.13478833412816</v>
      </c>
      <c r="KS55" s="30">
        <f>ENERGY_PRICING!KU$19*(1+INDEX(DA_LMP_Basis!$C$23:$AF$35,MATCH(LMP_BY_NODE!KS$1,DA_LMP_Basis!$C$23:$C$35,0),MATCH(LMP_BY_NODE!$A55,DA_LMP_Basis!$C$23:$AF$23,0)))</f>
        <v>116.85255502730986</v>
      </c>
      <c r="KT55" s="30">
        <f>ENERGY_PRICING!KV$19*(1+INDEX(DA_LMP_Basis!$C$23:$AF$35,MATCH(LMP_BY_NODE!KT$1,DA_LMP_Basis!$C$23:$C$35,0),MATCH(LMP_BY_NODE!$A55,DA_LMP_Basis!$C$23:$AF$23,0)))</f>
        <v>92.178000463005844</v>
      </c>
      <c r="KU55" s="30">
        <f>ENERGY_PRICING!KW$19*(1+INDEX(DA_LMP_Basis!$C$23:$AF$35,MATCH(LMP_BY_NODE!KU$1,DA_LMP_Basis!$C$23:$C$35,0),MATCH(LMP_BY_NODE!$A55,DA_LMP_Basis!$C$23:$AF$23,0)))</f>
        <v>72.107352052273015</v>
      </c>
      <c r="KV55" s="30">
        <f>ENERGY_PRICING!KX$19*(1+INDEX(DA_LMP_Basis!$C$23:$AF$35,MATCH(LMP_BY_NODE!KV$1,DA_LMP_Basis!$C$23:$C$35,0),MATCH(LMP_BY_NODE!$A55,DA_LMP_Basis!$C$23:$AF$23,0)))</f>
        <v>77.751256535886938</v>
      </c>
      <c r="KW55" s="30">
        <f>ENERGY_PRICING!KY$19*(1+INDEX(DA_LMP_Basis!$C$23:$AF$35,MATCH(LMP_BY_NODE!KW$1,DA_LMP_Basis!$C$23:$C$35,0),MATCH(LMP_BY_NODE!$A55,DA_LMP_Basis!$C$23:$AF$23,0)))</f>
        <v>102.18409025990275</v>
      </c>
      <c r="KX55" s="30">
        <f>ENERGY_PRICING!KZ$19*(1+INDEX(DA_LMP_Basis!$C$23:$AF$35,MATCH(LMP_BY_NODE!KX$1,DA_LMP_Basis!$C$23:$C$35,0),MATCH(LMP_BY_NODE!$A55,DA_LMP_Basis!$C$23:$AF$23,0)))</f>
        <v>102.16517067309313</v>
      </c>
      <c r="KY55" s="30">
        <f>ENERGY_PRICING!LA$19*(1+INDEX(DA_LMP_Basis!$C$23:$AF$35,MATCH(LMP_BY_NODE!KY$1,DA_LMP_Basis!$C$23:$C$35,0),MATCH(LMP_BY_NODE!$A55,DA_LMP_Basis!$C$23:$AF$23,0)))</f>
        <v>68.644661716853506</v>
      </c>
      <c r="KZ55" s="30">
        <f>ENERGY_PRICING!LB$19*(1+INDEX(DA_LMP_Basis!$C$23:$AF$35,MATCH(LMP_BY_NODE!KZ$1,DA_LMP_Basis!$C$23:$C$35,0),MATCH(LMP_BY_NODE!$A55,DA_LMP_Basis!$C$23:$AF$23,0)))</f>
        <v>66.358284203730506</v>
      </c>
      <c r="LA55" s="30">
        <f>ENERGY_PRICING!LC$19*(1+INDEX(DA_LMP_Basis!$C$23:$AF$35,MATCH(LMP_BY_NODE!LA$1,DA_LMP_Basis!$C$23:$C$35,0),MATCH(LMP_BY_NODE!$A55,DA_LMP_Basis!$C$23:$AF$23,0)))</f>
        <v>84.277423456894326</v>
      </c>
      <c r="LB55" s="30">
        <f>ENERGY_PRICING!LD$19*(1+INDEX(DA_LMP_Basis!$C$23:$AF$35,MATCH(LMP_BY_NODE!LB$1,DA_LMP_Basis!$C$23:$C$35,0),MATCH(LMP_BY_NODE!$A55,DA_LMP_Basis!$C$23:$AF$23,0)))</f>
        <v>128.05961516580254</v>
      </c>
      <c r="LC55" s="30">
        <f>ENERGY_PRICING!LE$19*(1+INDEX(DA_LMP_Basis!$C$23:$AF$35,MATCH(LMP_BY_NODE!LC$1,DA_LMP_Basis!$C$23:$C$35,0),MATCH(LMP_BY_NODE!$A55,DA_LMP_Basis!$C$23:$AF$23,0)))</f>
        <v>226.52754012416395</v>
      </c>
      <c r="LD55" s="30">
        <f>ENERGY_PRICING!LF$19*(1+INDEX(DA_LMP_Basis!$C$23:$AF$35,MATCH(LMP_BY_NODE!LD$1,DA_LMP_Basis!$C$23:$C$35,0),MATCH(LMP_BY_NODE!$A55,DA_LMP_Basis!$C$23:$AF$23,0)))</f>
        <v>200.53965009728128</v>
      </c>
      <c r="LE55" s="30">
        <f>ENERGY_PRICING!LG$19*(1+INDEX(DA_LMP_Basis!$C$23:$AF$35,MATCH(LMP_BY_NODE!LE$1,DA_LMP_Basis!$C$23:$C$35,0),MATCH(LMP_BY_NODE!$A55,DA_LMP_Basis!$C$23:$AF$23,0)))</f>
        <v>118.48263919380476</v>
      </c>
      <c r="LF55" s="30">
        <f>ENERGY_PRICING!LH$19*(1+INDEX(DA_LMP_Basis!$C$23:$AF$35,MATCH(LMP_BY_NODE!LF$1,DA_LMP_Basis!$C$23:$C$35,0),MATCH(LMP_BY_NODE!$A55,DA_LMP_Basis!$C$23:$AF$23,0)))</f>
        <v>94.662590960803072</v>
      </c>
      <c r="LG55" s="30">
        <f>ENERGY_PRICING!LI$19*(1+INDEX(DA_LMP_Basis!$C$23:$AF$35,MATCH(LMP_BY_NODE!LG$1,DA_LMP_Basis!$C$23:$C$35,0),MATCH(LMP_BY_NODE!$A55,DA_LMP_Basis!$C$23:$AF$23,0)))</f>
        <v>74.050952920489934</v>
      </c>
      <c r="LH55" s="30">
        <f>ENERGY_PRICING!LJ$19*(1+INDEX(DA_LMP_Basis!$C$23:$AF$35,MATCH(LMP_BY_NODE!LH$1,DA_LMP_Basis!$C$23:$C$35,0),MATCH(LMP_BY_NODE!$A55,DA_LMP_Basis!$C$23:$AF$23,0)))</f>
        <v>79.846984716261048</v>
      </c>
      <c r="LI55" s="30">
        <f>ENERGY_PRICING!LK$19*(1+INDEX(DA_LMP_Basis!$C$23:$AF$35,MATCH(LMP_BY_NODE!LI$1,DA_LMP_Basis!$C$23:$C$35,0),MATCH(LMP_BY_NODE!$A55,DA_LMP_Basis!$C$23:$AF$23,0)))</f>
        <v>104.93838758041906</v>
      </c>
      <c r="LJ55" s="30">
        <f>ENERGY_PRICING!LL$19*(1+INDEX(DA_LMP_Basis!$C$23:$AF$35,MATCH(LMP_BY_NODE!LJ$1,DA_LMP_Basis!$C$23:$C$35,0),MATCH(LMP_BY_NODE!$A55,DA_LMP_Basis!$C$23:$AF$23,0)))</f>
        <v>104.91895803000237</v>
      </c>
      <c r="LK55" s="30">
        <f>ENERGY_PRICING!LM$19*(1+INDEX(DA_LMP_Basis!$C$23:$AF$35,MATCH(LMP_BY_NODE!LK$1,DA_LMP_Basis!$C$23:$C$35,0),MATCH(LMP_BY_NODE!$A55,DA_LMP_Basis!$C$23:$AF$23,0)))</f>
        <v>70.494928302909997</v>
      </c>
      <c r="LL55" s="30">
        <f>ENERGY_PRICING!LN$19*(1+INDEX(DA_LMP_Basis!$C$23:$AF$35,MATCH(LMP_BY_NODE!LL$1,DA_LMP_Basis!$C$23:$C$35,0),MATCH(LMP_BY_NODE!$A55,DA_LMP_Basis!$C$23:$AF$23,0)))</f>
        <v>68.146923158302826</v>
      </c>
      <c r="LM55" s="30">
        <f>ENERGY_PRICING!LO$19*(1+INDEX(DA_LMP_Basis!$C$23:$AF$35,MATCH(LMP_BY_NODE!LM$1,DA_LMP_Basis!$C$23:$C$35,0),MATCH(LMP_BY_NODE!$A55,DA_LMP_Basis!$C$23:$AF$23,0)))</f>
        <v>85.257213174515059</v>
      </c>
      <c r="LN55" s="30">
        <f>ENERGY_PRICING!LP$19*(1+INDEX(DA_LMP_Basis!$C$23:$AF$35,MATCH(LMP_BY_NODE!LN$1,DA_LMP_Basis!$C$23:$C$35,0),MATCH(LMP_BY_NODE!$A55,DA_LMP_Basis!$C$23:$AF$23,0)))</f>
        <v>129.4700755662389</v>
      </c>
      <c r="LO55" s="30">
        <f>ENERGY_PRICING!LQ$19*(1+INDEX(DA_LMP_Basis!$C$23:$AF$35,MATCH(LMP_BY_NODE!LO$1,DA_LMP_Basis!$C$23:$C$35,0),MATCH(LMP_BY_NODE!$A55,DA_LMP_Basis!$C$23:$AF$23,0)))</f>
        <v>228.15443277193822</v>
      </c>
      <c r="LP55" s="30">
        <f>ENERGY_PRICING!LR$19*(1+INDEX(DA_LMP_Basis!$C$23:$AF$35,MATCH(LMP_BY_NODE!LP$1,DA_LMP_Basis!$C$23:$C$35,0),MATCH(LMP_BY_NODE!$A55,DA_LMP_Basis!$C$23:$AF$23,0)))</f>
        <v>201.97990094780334</v>
      </c>
      <c r="LQ55" s="30">
        <f>ENERGY_PRICING!LS$19*(1+INDEX(DA_LMP_Basis!$C$23:$AF$35,MATCH(LMP_BY_NODE!LQ$1,DA_LMP_Basis!$C$23:$C$35,0),MATCH(LMP_BY_NODE!$A55,DA_LMP_Basis!$C$23:$AF$23,0)))</f>
        <v>120.15378589933364</v>
      </c>
      <c r="LR55" s="30">
        <f>ENERGY_PRICING!LT$19*(1+INDEX(DA_LMP_Basis!$C$23:$AF$35,MATCH(LMP_BY_NODE!LR$1,DA_LMP_Basis!$C$23:$C$35,0),MATCH(LMP_BY_NODE!$A55,DA_LMP_Basis!$C$23:$AF$23,0)))</f>
        <v>97.209769388963792</v>
      </c>
      <c r="LS55" s="30">
        <f>ENERGY_PRICING!LU$19*(1+INDEX(DA_LMP_Basis!$C$23:$AF$35,MATCH(LMP_BY_NODE!LS$1,DA_LMP_Basis!$C$23:$C$35,0),MATCH(LMP_BY_NODE!$A55,DA_LMP_Basis!$C$23:$AF$23,0)))</f>
        <v>76.043513951720527</v>
      </c>
      <c r="LT55" s="30">
        <f>ENERGY_PRICING!LV$19*(1+INDEX(DA_LMP_Basis!$C$23:$AF$35,MATCH(LMP_BY_NODE!LT$1,DA_LMP_Basis!$C$23:$C$35,0),MATCH(LMP_BY_NODE!$A55,DA_LMP_Basis!$C$23:$AF$23,0)))</f>
        <v>81.995505213731406</v>
      </c>
      <c r="LU55" s="30">
        <f>ENERGY_PRICING!LW$19*(1+INDEX(DA_LMP_Basis!$C$23:$AF$35,MATCH(LMP_BY_NODE!LU$1,DA_LMP_Basis!$C$23:$C$35,0),MATCH(LMP_BY_NODE!$A55,DA_LMP_Basis!$C$23:$AF$23,0)))</f>
        <v>107.76206686510598</v>
      </c>
      <c r="LV55" s="30">
        <f>ENERGY_PRICING!LX$19*(1+INDEX(DA_LMP_Basis!$C$23:$AF$35,MATCH(LMP_BY_NODE!LV$1,DA_LMP_Basis!$C$23:$C$35,0),MATCH(LMP_BY_NODE!$A55,DA_LMP_Basis!$C$23:$AF$23,0)))</f>
        <v>107.74211450487405</v>
      </c>
      <c r="LW55" s="30">
        <f>ENERGY_PRICING!LY$19*(1+INDEX(DA_LMP_Basis!$C$23:$AF$35,MATCH(LMP_BY_NODE!LW$1,DA_LMP_Basis!$C$23:$C$35,0),MATCH(LMP_BY_NODE!$A55,DA_LMP_Basis!$C$23:$AF$23,0)))</f>
        <v>72.391803920251377</v>
      </c>
      <c r="LX55" s="30">
        <f>ENERGY_PRICING!LZ$19*(1+INDEX(DA_LMP_Basis!$C$23:$AF$35,MATCH(LMP_BY_NODE!LX$1,DA_LMP_Basis!$C$23:$C$35,0),MATCH(LMP_BY_NODE!$A55,DA_LMP_Basis!$C$23:$AF$23,0)))</f>
        <v>69.980618716944662</v>
      </c>
      <c r="LY55" s="30">
        <f>ENERGY_PRICING!MA$19*(1+INDEX(DA_LMP_Basis!$C$23:$AF$35,MATCH(LMP_BY_NODE!LY$1,DA_LMP_Basis!$C$23:$C$35,0),MATCH(LMP_BY_NODE!$A55,DA_LMP_Basis!$C$23:$AF$23,0)))</f>
        <v>86.261684227217629</v>
      </c>
      <c r="LZ55" s="30">
        <f>ENERGY_PRICING!MB$19*(1+INDEX(DA_LMP_Basis!$C$23:$AF$35,MATCH(LMP_BY_NODE!LZ$1,DA_LMP_Basis!$C$23:$C$35,0),MATCH(LMP_BY_NODE!$A55,DA_LMP_Basis!$C$23:$AF$23,0)))</f>
        <v>130.91606608618636</v>
      </c>
      <c r="MA55" s="30">
        <f>ENERGY_PRICING!MC$19*(1+INDEX(DA_LMP_Basis!$C$23:$AF$35,MATCH(LMP_BY_NODE!MA$1,DA_LMP_Basis!$C$23:$C$35,0),MATCH(LMP_BY_NODE!$A55,DA_LMP_Basis!$C$23:$AF$23,0)))</f>
        <v>230.31747761065051</v>
      </c>
      <c r="MB55" s="30">
        <f>ENERGY_PRICING!MD$19*(1+INDEX(DA_LMP_Basis!$C$23:$AF$35,MATCH(LMP_BY_NODE!MB$1,DA_LMP_Basis!$C$23:$C$35,0),MATCH(LMP_BY_NODE!$A55,DA_LMP_Basis!$C$23:$AF$23,0)))</f>
        <v>203.89479507000291</v>
      </c>
      <c r="MC55" s="30">
        <f>ENERGY_PRICING!ME$19*(1+INDEX(DA_LMP_Basis!$C$23:$AF$35,MATCH(LMP_BY_NODE!MC$1,DA_LMP_Basis!$C$23:$C$35,0),MATCH(LMP_BY_NODE!$A55,DA_LMP_Basis!$C$23:$AF$23,0)))</f>
        <v>122.37566898490199</v>
      </c>
      <c r="MD55" s="30">
        <f>ENERGY_PRICING!MF$19*(1+INDEX(DA_LMP_Basis!$C$23:$AF$35,MATCH(LMP_BY_NODE!MD$1,DA_LMP_Basis!$C$23:$C$35,0),MATCH(LMP_BY_NODE!$A55,DA_LMP_Basis!$C$23:$AF$23,0)))</f>
        <v>100.59638568466707</v>
      </c>
      <c r="ME55" s="30">
        <f>ENERGY_PRICING!MG$19*(1+INDEX(DA_LMP_Basis!$C$23:$AF$35,MATCH(LMP_BY_NODE!ME$1,DA_LMP_Basis!$C$23:$C$35,0),MATCH(LMP_BY_NODE!$A55,DA_LMP_Basis!$C$23:$AF$23,0)))</f>
        <v>78.692735374116722</v>
      </c>
      <c r="MF55" s="30">
        <f>ENERGY_PRICING!MH$19*(1+INDEX(DA_LMP_Basis!$C$23:$AF$35,MATCH(LMP_BY_NODE!MF$1,DA_LMP_Basis!$C$23:$C$35,0),MATCH(LMP_BY_NODE!$A55,DA_LMP_Basis!$C$23:$AF$23,0)))</f>
        <v>84.852083476150085</v>
      </c>
      <c r="MG55" s="30">
        <f>ENERGY_PRICING!MI$19*(1+INDEX(DA_LMP_Basis!$C$23:$AF$35,MATCH(LMP_BY_NODE!MG$1,DA_LMP_Basis!$C$23:$C$35,0),MATCH(LMP_BY_NODE!$A55,DA_LMP_Basis!$C$23:$AF$23,0)))</f>
        <v>111.51630652638707</v>
      </c>
      <c r="MH55" s="30">
        <f>ENERGY_PRICING!MJ$19*(1+INDEX(DA_LMP_Basis!$C$23:$AF$35,MATCH(LMP_BY_NODE!MH$1,DA_LMP_Basis!$C$23:$C$35,0),MATCH(LMP_BY_NODE!$A55,DA_LMP_Basis!$C$23:$AF$23,0)))</f>
        <v>111.49565906124209</v>
      </c>
      <c r="MI55" s="30">
        <f>ENERGY_PRICING!MK$19*(1+INDEX(DA_LMP_Basis!$C$23:$AF$35,MATCH(LMP_BY_NODE!MI$1,DA_LMP_Basis!$C$23:$C$35,0),MATCH(LMP_BY_NODE!$A55,DA_LMP_Basis!$C$23:$AF$23,0)))</f>
        <v>74.913806228997871</v>
      </c>
      <c r="MJ55" s="30">
        <f>ENERGY_PRICING!ML$19*(1+INDEX(DA_LMP_Basis!$C$23:$AF$35,MATCH(LMP_BY_NODE!MJ$1,DA_LMP_Basis!$C$23:$C$35,0),MATCH(LMP_BY_NODE!$A55,DA_LMP_Basis!$C$23:$AF$23,0)))</f>
        <v>72.418619601217017</v>
      </c>
      <c r="MK55" s="30">
        <f>ENERGY_PRICING!MM$19*(1+INDEX(DA_LMP_Basis!$C$23:$AF$35,MATCH(LMP_BY_NODE!MK$1,DA_LMP_Basis!$C$23:$C$35,0),MATCH(LMP_BY_NODE!$A55,DA_LMP_Basis!$C$23:$AF$23,0)))</f>
        <v>87.597184715929416</v>
      </c>
      <c r="ML55" s="30">
        <f>ENERGY_PRICING!MN$19*(1+INDEX(DA_LMP_Basis!$C$23:$AF$35,MATCH(LMP_BY_NODE!ML$1,DA_LMP_Basis!$C$23:$C$35,0),MATCH(LMP_BY_NODE!$A55,DA_LMP_Basis!$C$23:$AF$23,0)))</f>
        <v>132.83859142015862</v>
      </c>
      <c r="MM55" s="30">
        <f>ENERGY_PRICING!MO$19*(1+INDEX(DA_LMP_Basis!$C$23:$AF$35,MATCH(LMP_BY_NODE!MM$1,DA_LMP_Basis!$C$23:$C$35,0),MATCH(LMP_BY_NODE!$A55,DA_LMP_Basis!$C$23:$AF$23,0)))</f>
        <v>231.82112954461377</v>
      </c>
      <c r="MN55" s="30">
        <f>ENERGY_PRICING!MP$19*(1+INDEX(DA_LMP_Basis!$C$23:$AF$35,MATCH(LMP_BY_NODE!MN$1,DA_LMP_Basis!$C$23:$C$35,0),MATCH(LMP_BY_NODE!$A55,DA_LMP_Basis!$C$23:$AF$23,0)))</f>
        <v>205.22594373536967</v>
      </c>
      <c r="MO55" s="30">
        <f>ENERGY_PRICING!MQ$19*(1+INDEX(DA_LMP_Basis!$C$23:$AF$35,MATCH(LMP_BY_NODE!MO$1,DA_LMP_Basis!$C$23:$C$35,0),MATCH(LMP_BY_NODE!$A55,DA_LMP_Basis!$C$23:$AF$23,0)))</f>
        <v>123.92022263393504</v>
      </c>
      <c r="MP55" s="30">
        <f>ENERGY_PRICING!MR$19*(1+INDEX(DA_LMP_Basis!$C$23:$AF$35,MATCH(LMP_BY_NODE!MP$1,DA_LMP_Basis!$C$23:$C$35,0),MATCH(LMP_BY_NODE!$A55,DA_LMP_Basis!$C$23:$AF$23,0)))</f>
        <v>102.95060971714589</v>
      </c>
      <c r="MQ55" s="30">
        <f>ENERGY_PRICING!MS$19*(1+INDEX(DA_LMP_Basis!$C$23:$AF$35,MATCH(LMP_BY_NODE!MQ$1,DA_LMP_Basis!$C$23:$C$35,0),MATCH(LMP_BY_NODE!$A55,DA_LMP_Basis!$C$23:$AF$23,0)))</f>
        <v>80.534355503292787</v>
      </c>
      <c r="MR55" s="30">
        <f>ENERGY_PRICING!MT$19*(1+INDEX(DA_LMP_Basis!$C$23:$AF$35,MATCH(LMP_BY_NODE!MR$1,DA_LMP_Basis!$C$23:$C$35,0),MATCH(LMP_BY_NODE!$A55,DA_LMP_Basis!$C$23:$AF$23,0)))</f>
        <v>86.837848797298193</v>
      </c>
      <c r="MS55" s="30">
        <f>ENERGY_PRICING!MU$19*(1+INDEX(DA_LMP_Basis!$C$23:$AF$35,MATCH(LMP_BY_NODE!MS$1,DA_LMP_Basis!$C$23:$C$35,0),MATCH(LMP_BY_NODE!$A55,DA_LMP_Basis!$C$23:$AF$23,0)))</f>
        <v>114.12608586439076</v>
      </c>
      <c r="MT55" s="30">
        <f>ENERGY_PRICING!MV$19*(1+INDEX(DA_LMP_Basis!$C$23:$AF$35,MATCH(LMP_BY_NODE!MT$1,DA_LMP_Basis!$C$23:$C$35,0),MATCH(LMP_BY_NODE!$A55,DA_LMP_Basis!$C$23:$AF$23,0)))</f>
        <v>114.10495519342956</v>
      </c>
      <c r="MU55" s="30">
        <f>ENERGY_PRICING!MW$19*(1+INDEX(DA_LMP_Basis!$C$23:$AF$35,MATCH(LMP_BY_NODE!MU$1,DA_LMP_Basis!$C$23:$C$35,0),MATCH(LMP_BY_NODE!$A55,DA_LMP_Basis!$C$23:$AF$23,0)))</f>
        <v>76.666989325869807</v>
      </c>
      <c r="MV55" s="30">
        <f>ENERGY_PRICING!MX$19*(1+INDEX(DA_LMP_Basis!$C$23:$AF$35,MATCH(LMP_BY_NODE!MV$1,DA_LMP_Basis!$C$23:$C$35,0),MATCH(LMP_BY_NODE!$A55,DA_LMP_Basis!$C$23:$AF$23,0)))</f>
        <v>74.113408668475842</v>
      </c>
      <c r="MW55" s="30">
        <f>ENERGY_PRICING!MY$19*(1+INDEX(DA_LMP_Basis!$C$23:$AF$35,MATCH(LMP_BY_NODE!MW$1,DA_LMP_Basis!$C$23:$C$35,0),MATCH(LMP_BY_NODE!$A55,DA_LMP_Basis!$C$23:$AF$23,0)))</f>
        <v>88.525564866317737</v>
      </c>
      <c r="MX55" s="30">
        <f>ENERGY_PRICING!MZ$19*(1+INDEX(DA_LMP_Basis!$C$23:$AF$35,MATCH(LMP_BY_NODE!MX$1,DA_LMP_Basis!$C$23:$C$35,0),MATCH(LMP_BY_NODE!$A55,DA_LMP_Basis!$C$23:$AF$23,0)))</f>
        <v>134.17504496230606</v>
      </c>
    </row>
    <row r="56" spans="1:362" x14ac:dyDescent="0.25">
      <c r="A56" s="1">
        <v>12510</v>
      </c>
      <c r="B56" s="1" t="s">
        <v>62</v>
      </c>
      <c r="C56" s="30">
        <f>ENERGY_PRICING!E$20*(1+INDEX(DA_LMP_Basis!$C$23:$AF$35,MATCH(LMP_BY_NODE!C$1,DA_LMP_Basis!$C$23:$C$35,0),MATCH(LMP_BY_NODE!$A56,DA_LMP_Basis!$C$23:$AF$23,0)))</f>
        <v>41.686303407823736</v>
      </c>
      <c r="D56" s="30">
        <f>ENERGY_PRICING!F$20*(1+INDEX(DA_LMP_Basis!$C$23:$AF$35,MATCH(LMP_BY_NODE!D$1,DA_LMP_Basis!$C$23:$C$35,0),MATCH(LMP_BY_NODE!$A56,DA_LMP_Basis!$C$23:$AF$23,0)))</f>
        <v>39.652529116354899</v>
      </c>
      <c r="E56" s="30">
        <f>ENERGY_PRICING!G$20*(1+INDEX(DA_LMP_Basis!$C$23:$AF$35,MATCH(LMP_BY_NODE!E$1,DA_LMP_Basis!$C$23:$C$35,0),MATCH(LMP_BY_NODE!$A56,DA_LMP_Basis!$C$23:$AF$23,0)))</f>
        <v>29.714063742760249</v>
      </c>
      <c r="F56" s="30">
        <f>ENERGY_PRICING!H$20*(1+INDEX(DA_LMP_Basis!$C$23:$AF$35,MATCH(LMP_BY_NODE!F$1,DA_LMP_Basis!$C$23:$C$35,0),MATCH(LMP_BY_NODE!$A56,DA_LMP_Basis!$C$23:$AF$23,0)))</f>
        <v>22.917156887482303</v>
      </c>
      <c r="G56" s="30">
        <f>ENERGY_PRICING!I$20*(1+INDEX(DA_LMP_Basis!$C$23:$AF$35,MATCH(LMP_BY_NODE!G$1,DA_LMP_Basis!$C$23:$C$35,0),MATCH(LMP_BY_NODE!$A56,DA_LMP_Basis!$C$23:$AF$23,0)))</f>
        <v>19.255776419541263</v>
      </c>
      <c r="H56" s="30">
        <f>ENERGY_PRICING!J$20*(1+INDEX(DA_LMP_Basis!$C$23:$AF$35,MATCH(LMP_BY_NODE!H$1,DA_LMP_Basis!$C$23:$C$35,0),MATCH(LMP_BY_NODE!$A56,DA_LMP_Basis!$C$23:$AF$23,0)))</f>
        <v>21.276345620471265</v>
      </c>
      <c r="I56" s="30">
        <f>ENERGY_PRICING!K$20*(1+INDEX(DA_LMP_Basis!$C$23:$AF$35,MATCH(LMP_BY_NODE!I$1,DA_LMP_Basis!$C$23:$C$35,0),MATCH(LMP_BY_NODE!$A56,DA_LMP_Basis!$C$23:$AF$23,0)))</f>
        <v>29.794566223120395</v>
      </c>
      <c r="J56" s="30">
        <f>ENERGY_PRICING!L$20*(1+INDEX(DA_LMP_Basis!$C$23:$AF$35,MATCH(LMP_BY_NODE!J$1,DA_LMP_Basis!$C$23:$C$35,0),MATCH(LMP_BY_NODE!$A56,DA_LMP_Basis!$C$23:$AF$23,0)))</f>
        <v>37.332968585899238</v>
      </c>
      <c r="K56" s="30">
        <f>ENERGY_PRICING!M$20*(1+INDEX(DA_LMP_Basis!$C$23:$AF$35,MATCH(LMP_BY_NODE!K$1,DA_LMP_Basis!$C$23:$C$35,0),MATCH(LMP_BY_NODE!$A56,DA_LMP_Basis!$C$23:$AF$23,0)))</f>
        <v>32.247685078154532</v>
      </c>
      <c r="L56" s="30">
        <f>ENERGY_PRICING!N$20*(1+INDEX(DA_LMP_Basis!$C$23:$AF$35,MATCH(LMP_BY_NODE!L$1,DA_LMP_Basis!$C$23:$C$35,0),MATCH(LMP_BY_NODE!$A56,DA_LMP_Basis!$C$23:$AF$23,0)))</f>
        <v>43.957015106804562</v>
      </c>
      <c r="M56" s="30">
        <f>ENERGY_PRICING!O$20*(1+INDEX(DA_LMP_Basis!$C$23:$AF$35,MATCH(LMP_BY_NODE!M$1,DA_LMP_Basis!$C$23:$C$35,0),MATCH(LMP_BY_NODE!$A56,DA_LMP_Basis!$C$23:$AF$23,0)))</f>
        <v>68.705933988507766</v>
      </c>
      <c r="N56" s="30">
        <f>ENERGY_PRICING!P$20*(1+INDEX(DA_LMP_Basis!$C$23:$AF$35,MATCH(LMP_BY_NODE!N$1,DA_LMP_Basis!$C$23:$C$35,0),MATCH(LMP_BY_NODE!$A56,DA_LMP_Basis!$C$23:$AF$23,0)))</f>
        <v>123.65776021243512</v>
      </c>
      <c r="O56" s="30">
        <f>ENERGY_PRICING!Q$20*(1+INDEX(DA_LMP_Basis!$C$23:$AF$35,MATCH(LMP_BY_NODE!O$1,DA_LMP_Basis!$C$23:$C$35,0),MATCH(LMP_BY_NODE!$A56,DA_LMP_Basis!$C$23:$AF$23,0)))</f>
        <v>123.96310378120641</v>
      </c>
      <c r="P56" s="30">
        <f>ENERGY_PRICING!R$20*(1+INDEX(DA_LMP_Basis!$C$23:$AF$35,MATCH(LMP_BY_NODE!P$1,DA_LMP_Basis!$C$23:$C$35,0),MATCH(LMP_BY_NODE!$A56,DA_LMP_Basis!$C$23:$AF$23,0)))</f>
        <v>99.926190213036406</v>
      </c>
      <c r="Q56" s="30">
        <f>ENERGY_PRICING!S$20*(1+INDEX(DA_LMP_Basis!$C$23:$AF$35,MATCH(LMP_BY_NODE!Q$1,DA_LMP_Basis!$C$23:$C$35,0),MATCH(LMP_BY_NODE!$A56,DA_LMP_Basis!$C$23:$AF$23,0)))</f>
        <v>75.407690653849343</v>
      </c>
      <c r="R56" s="30">
        <f>ENERGY_PRICING!T$20*(1+INDEX(DA_LMP_Basis!$C$23:$AF$35,MATCH(LMP_BY_NODE!R$1,DA_LMP_Basis!$C$23:$C$35,0),MATCH(LMP_BY_NODE!$A56,DA_LMP_Basis!$C$23:$AF$23,0)))</f>
        <v>39.623121721347907</v>
      </c>
      <c r="S56" s="30">
        <f>ENERGY_PRICING!U$20*(1+INDEX(DA_LMP_Basis!$C$23:$AF$35,MATCH(LMP_BY_NODE!S$1,DA_LMP_Basis!$C$23:$C$35,0),MATCH(LMP_BY_NODE!$A56,DA_LMP_Basis!$C$23:$AF$23,0)))</f>
        <v>36.24616737796002</v>
      </c>
      <c r="T56" s="30">
        <f>ENERGY_PRICING!V$20*(1+INDEX(DA_LMP_Basis!$C$23:$AF$35,MATCH(LMP_BY_NODE!T$1,DA_LMP_Basis!$C$23:$C$35,0),MATCH(LMP_BY_NODE!$A56,DA_LMP_Basis!$C$23:$AF$23,0)))</f>
        <v>39.254393120738477</v>
      </c>
      <c r="U56" s="30">
        <f>ENERGY_PRICING!W$20*(1+INDEX(DA_LMP_Basis!$C$23:$AF$35,MATCH(LMP_BY_NODE!U$1,DA_LMP_Basis!$C$23:$C$35,0),MATCH(LMP_BY_NODE!$A56,DA_LMP_Basis!$C$23:$AF$23,0)))</f>
        <v>83.800164891555781</v>
      </c>
      <c r="V56" s="30">
        <f>ENERGY_PRICING!X$20*(1+INDEX(DA_LMP_Basis!$C$23:$AF$35,MATCH(LMP_BY_NODE!V$1,DA_LMP_Basis!$C$23:$C$35,0),MATCH(LMP_BY_NODE!$A56,DA_LMP_Basis!$C$23:$AF$23,0)))</f>
        <v>59.879856155711067</v>
      </c>
      <c r="W56" s="30">
        <f>ENERGY_PRICING!Y$20*(1+INDEX(DA_LMP_Basis!$C$23:$AF$35,MATCH(LMP_BY_NODE!W$1,DA_LMP_Basis!$C$23:$C$35,0),MATCH(LMP_BY_NODE!$A56,DA_LMP_Basis!$C$23:$AF$23,0)))</f>
        <v>72.936518491653331</v>
      </c>
      <c r="X56" s="30">
        <f>ENERGY_PRICING!Z$20*(1+INDEX(DA_LMP_Basis!$C$23:$AF$35,MATCH(LMP_BY_NODE!X$1,DA_LMP_Basis!$C$23:$C$35,0),MATCH(LMP_BY_NODE!$A56,DA_LMP_Basis!$C$23:$AF$23,0)))</f>
        <v>69.679114606116016</v>
      </c>
      <c r="Y56" s="30">
        <f>ENERGY_PRICING!AA$20*(1+INDEX(DA_LMP_Basis!$C$23:$AF$35,MATCH(LMP_BY_NODE!Y$1,DA_LMP_Basis!$C$23:$C$35,0),MATCH(LMP_BY_NODE!$A56,DA_LMP_Basis!$C$23:$AF$23,0)))</f>
        <v>114.54347059374389</v>
      </c>
      <c r="Z56" s="30">
        <f>ENERGY_PRICING!AB$20*(1+INDEX(DA_LMP_Basis!$C$23:$AF$35,MATCH(LMP_BY_NODE!Z$1,DA_LMP_Basis!$C$23:$C$35,0),MATCH(LMP_BY_NODE!$A56,DA_LMP_Basis!$C$23:$AF$23,0)))</f>
        <v>211.76854689726963</v>
      </c>
      <c r="AA56" s="30">
        <f>ENERGY_PRICING!AC$20*(1+INDEX(DA_LMP_Basis!$C$23:$AF$35,MATCH(LMP_BY_NODE!AA$1,DA_LMP_Basis!$C$23:$C$35,0),MATCH(LMP_BY_NODE!$A56,DA_LMP_Basis!$C$23:$AF$23,0)))</f>
        <v>252.51282164840748</v>
      </c>
      <c r="AB56" s="30">
        <f>ENERGY_PRICING!AD$20*(1+INDEX(DA_LMP_Basis!$C$23:$AF$35,MATCH(LMP_BY_NODE!AB$1,DA_LMP_Basis!$C$23:$C$35,0),MATCH(LMP_BY_NODE!$A56,DA_LMP_Basis!$C$23:$AF$23,0)))</f>
        <v>251.19875130620125</v>
      </c>
      <c r="AC56" s="30">
        <f>ENERGY_PRICING!AE$20*(1+INDEX(DA_LMP_Basis!$C$23:$AF$35,MATCH(LMP_BY_NODE!AC$1,DA_LMP_Basis!$C$23:$C$35,0),MATCH(LMP_BY_NODE!$A56,DA_LMP_Basis!$C$23:$AF$23,0)))</f>
        <v>128.22068718088059</v>
      </c>
      <c r="AD56" s="30">
        <f>ENERGY_PRICING!AF$20*(1+INDEX(DA_LMP_Basis!$C$23:$AF$35,MATCH(LMP_BY_NODE!AD$1,DA_LMP_Basis!$C$23:$C$35,0),MATCH(LMP_BY_NODE!$A56,DA_LMP_Basis!$C$23:$AF$23,0)))</f>
        <v>59.537877935890734</v>
      </c>
      <c r="AE56" s="30">
        <f>ENERGY_PRICING!AG$20*(1+INDEX(DA_LMP_Basis!$C$23:$AF$35,MATCH(LMP_BY_NODE!AE$1,DA_LMP_Basis!$C$23:$C$35,0),MATCH(LMP_BY_NODE!$A56,DA_LMP_Basis!$C$23:$AF$23,0)))</f>
        <v>45.583674360441307</v>
      </c>
      <c r="AF56" s="30">
        <f>ENERGY_PRICING!AH$20*(1+INDEX(DA_LMP_Basis!$C$23:$AF$35,MATCH(LMP_BY_NODE!AF$1,DA_LMP_Basis!$C$23:$C$35,0),MATCH(LMP_BY_NODE!$A56,DA_LMP_Basis!$C$23:$AF$23,0)))</f>
        <v>47.054593668775468</v>
      </c>
      <c r="AG56" s="30">
        <f>ENERGY_PRICING!AI$20*(1+INDEX(DA_LMP_Basis!$C$23:$AF$35,MATCH(LMP_BY_NODE!AG$1,DA_LMP_Basis!$C$23:$C$35,0),MATCH(LMP_BY_NODE!$A56,DA_LMP_Basis!$C$23:$AF$23,0)))</f>
        <v>52.812924300356862</v>
      </c>
      <c r="AH56" s="30">
        <f>ENERGY_PRICING!AJ$20*(1+INDEX(DA_LMP_Basis!$C$23:$AF$35,MATCH(LMP_BY_NODE!AH$1,DA_LMP_Basis!$C$23:$C$35,0),MATCH(LMP_BY_NODE!$A56,DA_LMP_Basis!$C$23:$AF$23,0)))</f>
        <v>52.803145882763395</v>
      </c>
      <c r="AI56" s="30">
        <f>ENERGY_PRICING!AK$20*(1+INDEX(DA_LMP_Basis!$C$23:$AF$35,MATCH(LMP_BY_NODE!AI$1,DA_LMP_Basis!$C$23:$C$35,0),MATCH(LMP_BY_NODE!$A56,DA_LMP_Basis!$C$23:$AF$23,0)))</f>
        <v>43.309758867227167</v>
      </c>
      <c r="AJ56" s="30">
        <f>ENERGY_PRICING!AL$20*(1+INDEX(DA_LMP_Basis!$C$23:$AF$35,MATCH(LMP_BY_NODE!AJ$1,DA_LMP_Basis!$C$23:$C$35,0),MATCH(LMP_BY_NODE!$A56,DA_LMP_Basis!$C$23:$AF$23,0)))</f>
        <v>41.867221948897573</v>
      </c>
      <c r="AK56" s="30">
        <f>ENERGY_PRICING!AM$20*(1+INDEX(DA_LMP_Basis!$C$23:$AF$35,MATCH(LMP_BY_NODE!AK$1,DA_LMP_Basis!$C$23:$C$35,0),MATCH(LMP_BY_NODE!$A56,DA_LMP_Basis!$C$23:$AF$23,0)))</f>
        <v>86.163719696753901</v>
      </c>
      <c r="AL56" s="30">
        <f>ENERGY_PRICING!AN$20*(1+INDEX(DA_LMP_Basis!$C$23:$AF$35,MATCH(LMP_BY_NODE!AL$1,DA_LMP_Basis!$C$23:$C$35,0),MATCH(LMP_BY_NODE!$A56,DA_LMP_Basis!$C$23:$AF$23,0)))</f>
        <v>144.12801496724086</v>
      </c>
      <c r="AM56" s="30">
        <f>ENERGY_PRICING!AO$20*(1+INDEX(DA_LMP_Basis!$C$23:$AF$35,MATCH(LMP_BY_NODE!AM$1,DA_LMP_Basis!$C$23:$C$35,0),MATCH(LMP_BY_NODE!$A56,DA_LMP_Basis!$C$23:$AF$23,0)))</f>
        <v>174.41585872714862</v>
      </c>
      <c r="AN56" s="30">
        <f>ENERGY_PRICING!AP$20*(1+INDEX(DA_LMP_Basis!$C$23:$AF$35,MATCH(LMP_BY_NODE!AN$1,DA_LMP_Basis!$C$23:$C$35,0),MATCH(LMP_BY_NODE!$A56,DA_LMP_Basis!$C$23:$AF$23,0)))</f>
        <v>151.00604425150107</v>
      </c>
      <c r="AO56" s="30">
        <f>ENERGY_PRICING!AQ$20*(1+INDEX(DA_LMP_Basis!$C$23:$AF$35,MATCH(LMP_BY_NODE!AO$1,DA_LMP_Basis!$C$23:$C$35,0),MATCH(LMP_BY_NODE!$A56,DA_LMP_Basis!$C$23:$AF$23,0)))</f>
        <v>85.400420238451673</v>
      </c>
      <c r="AP56" s="30">
        <f>ENERGY_PRICING!AR$20*(1+INDEX(DA_LMP_Basis!$C$23:$AF$35,MATCH(LMP_BY_NODE!AP$1,DA_LMP_Basis!$C$23:$C$35,0),MATCH(LMP_BY_NODE!$A56,DA_LMP_Basis!$C$23:$AF$23,0)))</f>
        <v>50.332073537928423</v>
      </c>
      <c r="AQ56" s="30">
        <f>ENERGY_PRICING!AS$20*(1+INDEX(DA_LMP_Basis!$C$23:$AF$35,MATCH(LMP_BY_NODE!AQ$1,DA_LMP_Basis!$C$23:$C$35,0),MATCH(LMP_BY_NODE!$A56,DA_LMP_Basis!$C$23:$AF$23,0)))</f>
        <v>36.155551959515122</v>
      </c>
      <c r="AR56" s="30">
        <f>ENERGY_PRICING!AT$20*(1+INDEX(DA_LMP_Basis!$C$23:$AF$35,MATCH(LMP_BY_NODE!AR$1,DA_LMP_Basis!$C$23:$C$35,0),MATCH(LMP_BY_NODE!$A56,DA_LMP_Basis!$C$23:$AF$23,0)))</f>
        <v>37.071012674969587</v>
      </c>
      <c r="AS56" s="30">
        <f>ENERGY_PRICING!AU$20*(1+INDEX(DA_LMP_Basis!$C$23:$AF$35,MATCH(LMP_BY_NODE!AS$1,DA_LMP_Basis!$C$23:$C$35,0),MATCH(LMP_BY_NODE!$A56,DA_LMP_Basis!$C$23:$AF$23,0)))</f>
        <v>48.950237004746704</v>
      </c>
      <c r="AT56" s="30">
        <f>ENERGY_PRICING!AV$20*(1+INDEX(DA_LMP_Basis!$C$23:$AF$35,MATCH(LMP_BY_NODE!AT$1,DA_LMP_Basis!$C$23:$C$35,0),MATCH(LMP_BY_NODE!$A56,DA_LMP_Basis!$C$23:$AF$23,0)))</f>
        <v>48.941173771360702</v>
      </c>
      <c r="AU56" s="30">
        <f>ENERGY_PRICING!AW$20*(1+INDEX(DA_LMP_Basis!$C$23:$AF$35,MATCH(LMP_BY_NODE!AU$1,DA_LMP_Basis!$C$23:$C$35,0),MATCH(LMP_BY_NODE!$A56,DA_LMP_Basis!$C$23:$AF$23,0)))</f>
        <v>37.954829343784759</v>
      </c>
      <c r="AV56" s="30">
        <f>ENERGY_PRICING!AX$20*(1+INDEX(DA_LMP_Basis!$C$23:$AF$35,MATCH(LMP_BY_NODE!AV$1,DA_LMP_Basis!$C$23:$C$35,0),MATCH(LMP_BY_NODE!$A56,DA_LMP_Basis!$C$23:$AF$23,0)))</f>
        <v>36.690651385067476</v>
      </c>
      <c r="AW56" s="30">
        <f>ENERGY_PRICING!AY$20*(1+INDEX(DA_LMP_Basis!$C$23:$AF$35,MATCH(LMP_BY_NODE!AW$1,DA_LMP_Basis!$C$23:$C$35,0),MATCH(LMP_BY_NODE!$A56,DA_LMP_Basis!$C$23:$AF$23,0)))</f>
        <v>58.067595822545265</v>
      </c>
      <c r="AX56" s="30">
        <f>ENERGY_PRICING!AZ$20*(1+INDEX(DA_LMP_Basis!$C$23:$AF$35,MATCH(LMP_BY_NODE!AX$1,DA_LMP_Basis!$C$23:$C$35,0),MATCH(LMP_BY_NODE!$A56,DA_LMP_Basis!$C$23:$AF$23,0)))</f>
        <v>93.309518695097566</v>
      </c>
      <c r="AY56" s="30">
        <f>ENERGY_PRICING!BA$20*(1+INDEX(DA_LMP_Basis!$C$23:$AF$35,MATCH(LMP_BY_NODE!AY$1,DA_LMP_Basis!$C$23:$C$35,0),MATCH(LMP_BY_NODE!$A56,DA_LMP_Basis!$C$23:$AF$23,0)))</f>
        <v>170.7987695509124</v>
      </c>
      <c r="AZ56" s="30">
        <f>ENERGY_PRICING!BB$20*(1+INDEX(DA_LMP_Basis!$C$23:$AF$35,MATCH(LMP_BY_NODE!AZ$1,DA_LMP_Basis!$C$23:$C$35,0),MATCH(LMP_BY_NODE!$A56,DA_LMP_Basis!$C$23:$AF$23,0)))</f>
        <v>147.80391793442951</v>
      </c>
      <c r="BA56" s="30">
        <f>ENERGY_PRICING!BC$20*(1+INDEX(DA_LMP_Basis!$C$23:$AF$35,MATCH(LMP_BY_NODE!BA$1,DA_LMP_Basis!$C$23:$C$35,0),MATCH(LMP_BY_NODE!$A56,DA_LMP_Basis!$C$23:$AF$23,0)))</f>
        <v>81.684940505513651</v>
      </c>
      <c r="BB56" s="30">
        <f>ENERGY_PRICING!BD$20*(1+INDEX(DA_LMP_Basis!$C$23:$AF$35,MATCH(LMP_BY_NODE!BB$1,DA_LMP_Basis!$C$23:$C$35,0),MATCH(LMP_BY_NODE!$A56,DA_LMP_Basis!$C$23:$AF$23,0)))</f>
        <v>44.668902378450241</v>
      </c>
      <c r="BC56" s="30">
        <f>ENERGY_PRICING!BE$20*(1+INDEX(DA_LMP_Basis!$C$23:$AF$35,MATCH(LMP_BY_NODE!BC$1,DA_LMP_Basis!$C$23:$C$35,0),MATCH(LMP_BY_NODE!$A56,DA_LMP_Basis!$C$23:$AF$23,0)))</f>
        <v>31.725468051450086</v>
      </c>
      <c r="BD56" s="30">
        <f>ENERGY_PRICING!BF$20*(1+INDEX(DA_LMP_Basis!$C$23:$AF$35,MATCH(LMP_BY_NODE!BD$1,DA_LMP_Basis!$C$23:$C$35,0),MATCH(LMP_BY_NODE!$A56,DA_LMP_Basis!$C$23:$AF$23,0)))</f>
        <v>32.294182287940963</v>
      </c>
      <c r="BE56" s="30">
        <f>ENERGY_PRICING!BG$20*(1+INDEX(DA_LMP_Basis!$C$23:$AF$35,MATCH(LMP_BY_NODE!BE$1,DA_LMP_Basis!$C$23:$C$35,0),MATCH(LMP_BY_NODE!$A56,DA_LMP_Basis!$C$23:$AF$23,0)))</f>
        <v>42.672318303856215</v>
      </c>
      <c r="BF56" s="30">
        <f>ENERGY_PRICING!BH$20*(1+INDEX(DA_LMP_Basis!$C$23:$AF$35,MATCH(LMP_BY_NODE!BF$1,DA_LMP_Basis!$C$23:$C$35,0),MATCH(LMP_BY_NODE!$A56,DA_LMP_Basis!$C$23:$AF$23,0)))</f>
        <v>42.664417439558619</v>
      </c>
      <c r="BG56" s="30">
        <f>ENERGY_PRICING!BI$20*(1+INDEX(DA_LMP_Basis!$C$23:$AF$35,MATCH(LMP_BY_NODE!BG$1,DA_LMP_Basis!$C$23:$C$35,0),MATCH(LMP_BY_NODE!$A56,DA_LMP_Basis!$C$23:$AF$23,0)))</f>
        <v>33.737483919341123</v>
      </c>
      <c r="BH56" s="30">
        <f>ENERGY_PRICING!BJ$20*(1+INDEX(DA_LMP_Basis!$C$23:$AF$35,MATCH(LMP_BY_NODE!BH$1,DA_LMP_Basis!$C$23:$C$35,0),MATCH(LMP_BY_NODE!$A56,DA_LMP_Basis!$C$23:$AF$23,0)))</f>
        <v>32.61377491337786</v>
      </c>
      <c r="BI56" s="30">
        <f>ENERGY_PRICING!BK$20*(1+INDEX(DA_LMP_Basis!$C$23:$AF$35,MATCH(LMP_BY_NODE!BI$1,DA_LMP_Basis!$C$23:$C$35,0),MATCH(LMP_BY_NODE!$A56,DA_LMP_Basis!$C$23:$AF$23,0)))</f>
        <v>55.834343752998052</v>
      </c>
      <c r="BJ56" s="30">
        <f>ENERGY_PRICING!BL$20*(1+INDEX(DA_LMP_Basis!$C$23:$AF$35,MATCH(LMP_BY_NODE!BJ$1,DA_LMP_Basis!$C$23:$C$35,0),MATCH(LMP_BY_NODE!$A56,DA_LMP_Basis!$C$23:$AF$23,0)))</f>
        <v>90.094631304833911</v>
      </c>
      <c r="BK56" s="30">
        <f>ENERGY_PRICING!BM$20*(1+INDEX(DA_LMP_Basis!$C$23:$AF$35,MATCH(LMP_BY_NODE!BK$1,DA_LMP_Basis!$C$23:$C$35,0),MATCH(LMP_BY_NODE!$A56,DA_LMP_Basis!$C$23:$AF$23,0)))</f>
        <v>169.69763858691644</v>
      </c>
      <c r="BL56" s="30">
        <f>ENERGY_PRICING!BN$20*(1+INDEX(DA_LMP_Basis!$C$23:$AF$35,MATCH(LMP_BY_NODE!BL$1,DA_LMP_Basis!$C$23:$C$35,0),MATCH(LMP_BY_NODE!$A56,DA_LMP_Basis!$C$23:$AF$23,0)))</f>
        <v>146.82911187724989</v>
      </c>
      <c r="BM56" s="30">
        <f>ENERGY_PRICING!BO$20*(1+INDEX(DA_LMP_Basis!$C$23:$AF$35,MATCH(LMP_BY_NODE!BM$1,DA_LMP_Basis!$C$23:$C$35,0),MATCH(LMP_BY_NODE!$A56,DA_LMP_Basis!$C$23:$AF$23,0)))</f>
        <v>80.553857034606622</v>
      </c>
      <c r="BN56" s="30">
        <f>ENERGY_PRICING!BP$20*(1+INDEX(DA_LMP_Basis!$C$23:$AF$35,MATCH(LMP_BY_NODE!BN$1,DA_LMP_Basis!$C$23:$C$35,0),MATCH(LMP_BY_NODE!$A56,DA_LMP_Basis!$C$23:$AF$23,0)))</f>
        <v>42.944893703441785</v>
      </c>
      <c r="BO56" s="30">
        <f>ENERGY_PRICING!BQ$20*(1+INDEX(DA_LMP_Basis!$C$23:$AF$35,MATCH(LMP_BY_NODE!BO$1,DA_LMP_Basis!$C$23:$C$35,0),MATCH(LMP_BY_NODE!$A56,DA_LMP_Basis!$C$23:$AF$23,0)))</f>
        <v>30.376841482793953</v>
      </c>
      <c r="BP56" s="30">
        <f>ENERGY_PRICING!BR$20*(1+INDEX(DA_LMP_Basis!$C$23:$AF$35,MATCH(LMP_BY_NODE!BP$1,DA_LMP_Basis!$C$23:$C$35,0),MATCH(LMP_BY_NODE!$A56,DA_LMP_Basis!$C$23:$AF$23,0)))</f>
        <v>30.839997557447997</v>
      </c>
      <c r="BQ56" s="30">
        <f>ENERGY_PRICING!BS$20*(1+INDEX(DA_LMP_Basis!$C$23:$AF$35,MATCH(LMP_BY_NODE!BQ$1,DA_LMP_Basis!$C$23:$C$35,0),MATCH(LMP_BY_NODE!$A56,DA_LMP_Basis!$C$23:$AF$23,0)))</f>
        <v>40.761165347933499</v>
      </c>
      <c r="BR56" s="30">
        <f>ENERGY_PRICING!BT$20*(1+INDEX(DA_LMP_Basis!$C$23:$AF$35,MATCH(LMP_BY_NODE!BR$1,DA_LMP_Basis!$C$23:$C$35,0),MATCH(LMP_BY_NODE!$A56,DA_LMP_Basis!$C$23:$AF$23,0)))</f>
        <v>40.753618337393014</v>
      </c>
      <c r="BS56" s="30">
        <f>ENERGY_PRICING!BU$20*(1+INDEX(DA_LMP_Basis!$C$23:$AF$35,MATCH(LMP_BY_NODE!BS$1,DA_LMP_Basis!$C$23:$C$35,0),MATCH(LMP_BY_NODE!$A56,DA_LMP_Basis!$C$23:$AF$23,0)))</f>
        <v>32.453620180721927</v>
      </c>
      <c r="BT56" s="30">
        <f>ENERGY_PRICING!BV$20*(1+INDEX(DA_LMP_Basis!$C$23:$AF$35,MATCH(LMP_BY_NODE!BT$1,DA_LMP_Basis!$C$23:$C$35,0),MATCH(LMP_BY_NODE!$A56,DA_LMP_Basis!$C$23:$AF$23,0)))</f>
        <v>31.37267338100277</v>
      </c>
      <c r="BU56" s="30">
        <f>ENERGY_PRICING!BW$20*(1+INDEX(DA_LMP_Basis!$C$23:$AF$35,MATCH(LMP_BY_NODE!BU$1,DA_LMP_Basis!$C$23:$C$35,0),MATCH(LMP_BY_NODE!$A56,DA_LMP_Basis!$C$23:$AF$23,0)))</f>
        <v>55.154486861345383</v>
      </c>
      <c r="BV56" s="30">
        <f>ENERGY_PRICING!BX$20*(1+INDEX(DA_LMP_Basis!$C$23:$AF$35,MATCH(LMP_BY_NODE!BV$1,DA_LMP_Basis!$C$23:$C$35,0),MATCH(LMP_BY_NODE!$A56,DA_LMP_Basis!$C$23:$AF$23,0)))</f>
        <v>89.115940462916925</v>
      </c>
      <c r="BW56" s="30">
        <f>ENERGY_PRICING!BY$20*(1+INDEX(DA_LMP_Basis!$C$23:$AF$35,MATCH(LMP_BY_NODE!BW$1,DA_LMP_Basis!$C$23:$C$35,0),MATCH(LMP_BY_NODE!$A56,DA_LMP_Basis!$C$23:$AF$23,0)))</f>
        <v>169.24433755083032</v>
      </c>
      <c r="BX56" s="30">
        <f>ENERGY_PRICING!BZ$20*(1+INDEX(DA_LMP_Basis!$C$23:$AF$35,MATCH(LMP_BY_NODE!BX$1,DA_LMP_Basis!$C$23:$C$35,0),MATCH(LMP_BY_NODE!$A56,DA_LMP_Basis!$C$23:$AF$23,0)))</f>
        <v>146.42781483797768</v>
      </c>
      <c r="BY56" s="30">
        <f>ENERGY_PRICING!CA$20*(1+INDEX(DA_LMP_Basis!$C$23:$AF$35,MATCH(LMP_BY_NODE!BY$1,DA_LMP_Basis!$C$23:$C$35,0),MATCH(LMP_BY_NODE!$A56,DA_LMP_Basis!$C$23:$AF$23,0)))</f>
        <v>80.088225492104755</v>
      </c>
      <c r="BZ56" s="30">
        <f>ENERGY_PRICING!CB$20*(1+INDEX(DA_LMP_Basis!$C$23:$AF$35,MATCH(LMP_BY_NODE!BZ$1,DA_LMP_Basis!$C$23:$C$35,0),MATCH(LMP_BY_NODE!$A56,DA_LMP_Basis!$C$23:$AF$23,0)))</f>
        <v>42.235173475643698</v>
      </c>
      <c r="CA56" s="30">
        <f>ENERGY_PRICING!CC$20*(1+INDEX(DA_LMP_Basis!$C$23:$AF$35,MATCH(LMP_BY_NODE!CA$1,DA_LMP_Basis!$C$23:$C$35,0),MATCH(LMP_BY_NODE!$A56,DA_LMP_Basis!$C$23:$AF$23,0)))</f>
        <v>29.821654279042502</v>
      </c>
      <c r="CB56" s="30">
        <f>ENERGY_PRICING!CD$20*(1+INDEX(DA_LMP_Basis!$C$23:$AF$35,MATCH(LMP_BY_NODE!CB$1,DA_LMP_Basis!$C$23:$C$35,0),MATCH(LMP_BY_NODE!$A56,DA_LMP_Basis!$C$23:$AF$23,0)))</f>
        <v>30.241355373596512</v>
      </c>
      <c r="CC56" s="30">
        <f>ENERGY_PRICING!CE$20*(1+INDEX(DA_LMP_Basis!$C$23:$AF$35,MATCH(LMP_BY_NODE!CC$1,DA_LMP_Basis!$C$23:$C$35,0),MATCH(LMP_BY_NODE!$A56,DA_LMP_Basis!$C$23:$AF$23,0)))</f>
        <v>39.974403697080554</v>
      </c>
      <c r="CD56" s="30">
        <f>ENERGY_PRICING!CF$20*(1+INDEX(DA_LMP_Basis!$C$23:$AF$35,MATCH(LMP_BY_NODE!CD$1,DA_LMP_Basis!$C$23:$C$35,0),MATCH(LMP_BY_NODE!$A56,DA_LMP_Basis!$C$23:$AF$23,0)))</f>
        <v>39.967002357018849</v>
      </c>
      <c r="CE56" s="30">
        <f>ENERGY_PRICING!CG$20*(1+INDEX(DA_LMP_Basis!$C$23:$AF$35,MATCH(LMP_BY_NODE!CE$1,DA_LMP_Basis!$C$23:$C$35,0),MATCH(LMP_BY_NODE!$A56,DA_LMP_Basis!$C$23:$AF$23,0)))</f>
        <v>31.925093800174547</v>
      </c>
      <c r="CF56" s="30">
        <f>ENERGY_PRICING!CH$20*(1+INDEX(DA_LMP_Basis!$C$23:$AF$35,MATCH(LMP_BY_NODE!CF$1,DA_LMP_Basis!$C$23:$C$35,0),MATCH(LMP_BY_NODE!$A56,DA_LMP_Basis!$C$23:$AF$23,0)))</f>
        <v>30.861750857788973</v>
      </c>
      <c r="CG56" s="30">
        <f>ENERGY_PRICING!CI$20*(1+INDEX(DA_LMP_Basis!$C$23:$AF$35,MATCH(LMP_BY_NODE!CG$1,DA_LMP_Basis!$C$23:$C$35,0),MATCH(LMP_BY_NODE!$A56,DA_LMP_Basis!$C$23:$AF$23,0)))</f>
        <v>54.874611130434992</v>
      </c>
      <c r="CH56" s="30">
        <f>ENERGY_PRICING!CJ$20*(1+INDEX(DA_LMP_Basis!$C$23:$AF$35,MATCH(LMP_BY_NODE!CH$1,DA_LMP_Basis!$C$23:$C$35,0),MATCH(LMP_BY_NODE!$A56,DA_LMP_Basis!$C$23:$AF$23,0)))</f>
        <v>88.713044179772737</v>
      </c>
      <c r="CI56" s="30">
        <f>ENERGY_PRICING!CK$20*(1+INDEX(DA_LMP_Basis!$C$23:$AF$35,MATCH(LMP_BY_NODE!CI$1,DA_LMP_Basis!$C$23:$C$35,0),MATCH(LMP_BY_NODE!$A56,DA_LMP_Basis!$C$23:$AF$23,0)))</f>
        <v>170.94302375147922</v>
      </c>
      <c r="CJ56" s="30">
        <f>ENERGY_PRICING!CL$20*(1+INDEX(DA_LMP_Basis!$C$23:$AF$35,MATCH(LMP_BY_NODE!CJ$1,DA_LMP_Basis!$C$23:$C$35,0),MATCH(LMP_BY_NODE!$A56,DA_LMP_Basis!$C$23:$AF$23,0)))</f>
        <v>147.93162287878584</v>
      </c>
      <c r="CK56" s="30">
        <f>ENERGY_PRICING!CM$20*(1+INDEX(DA_LMP_Basis!$C$23:$AF$35,MATCH(LMP_BY_NODE!CK$1,DA_LMP_Basis!$C$23:$C$35,0),MATCH(LMP_BY_NODE!$A56,DA_LMP_Basis!$C$23:$AF$23,0)))</f>
        <v>81.833118648899912</v>
      </c>
      <c r="CL56" s="30">
        <f>ENERGY_PRICING!CN$20*(1+INDEX(DA_LMP_Basis!$C$23:$AF$35,MATCH(LMP_BY_NODE!CL$1,DA_LMP_Basis!$C$23:$C$35,0),MATCH(LMP_BY_NODE!$A56,DA_LMP_Basis!$C$23:$AF$23,0)))</f>
        <v>44.89475697823471</v>
      </c>
      <c r="CM56" s="30">
        <f>ENERGY_PRICING!CO$20*(1+INDEX(DA_LMP_Basis!$C$23:$AF$35,MATCH(LMP_BY_NODE!CM$1,DA_LMP_Basis!$C$23:$C$35,0),MATCH(LMP_BY_NODE!$A56,DA_LMP_Basis!$C$23:$AF$23,0)))</f>
        <v>31.902145534770209</v>
      </c>
      <c r="CN56" s="30">
        <f>ENERGY_PRICING!CP$20*(1+INDEX(DA_LMP_Basis!$C$23:$AF$35,MATCH(LMP_BY_NODE!CN$1,DA_LMP_Basis!$C$23:$C$35,0),MATCH(LMP_BY_NODE!$A56,DA_LMP_Basis!$C$23:$AF$23,0)))</f>
        <v>32.484688469887281</v>
      </c>
      <c r="CO56" s="30">
        <f>ENERGY_PRICING!CQ$20*(1+INDEX(DA_LMP_Basis!$C$23:$AF$35,MATCH(LMP_BY_NODE!CO$1,DA_LMP_Basis!$C$23:$C$35,0),MATCH(LMP_BY_NODE!$A56,DA_LMP_Basis!$C$23:$AF$23,0)))</f>
        <v>42.922689831705242</v>
      </c>
      <c r="CP56" s="30">
        <f>ENERGY_PRICING!CR$20*(1+INDEX(DA_LMP_Basis!$C$23:$AF$35,MATCH(LMP_BY_NODE!CP$1,DA_LMP_Basis!$C$23:$C$35,0),MATCH(LMP_BY_NODE!$A56,DA_LMP_Basis!$C$23:$AF$23,0)))</f>
        <v>42.914742610623101</v>
      </c>
      <c r="CQ56" s="30">
        <f>ENERGY_PRICING!CS$20*(1+INDEX(DA_LMP_Basis!$C$23:$AF$35,MATCH(LMP_BY_NODE!CQ$1,DA_LMP_Basis!$C$23:$C$35,0),MATCH(LMP_BY_NODE!$A56,DA_LMP_Basis!$C$23:$AF$23,0)))</f>
        <v>33.905677116432905</v>
      </c>
      <c r="CR56" s="30">
        <f>ENERGY_PRICING!CT$20*(1+INDEX(DA_LMP_Basis!$C$23:$AF$35,MATCH(LMP_BY_NODE!CR$1,DA_LMP_Basis!$C$23:$C$35,0),MATCH(LMP_BY_NODE!$A56,DA_LMP_Basis!$C$23:$AF$23,0)))</f>
        <v>32.776366026723096</v>
      </c>
      <c r="CS56" s="30">
        <f>ENERGY_PRICING!CU$20*(1+INDEX(DA_LMP_Basis!$C$23:$AF$35,MATCH(LMP_BY_NODE!CS$1,DA_LMP_Basis!$C$23:$C$35,0),MATCH(LMP_BY_NODE!$A56,DA_LMP_Basis!$C$23:$AF$23,0)))</f>
        <v>55.923408737647392</v>
      </c>
      <c r="CT56" s="30">
        <f>ENERGY_PRICING!CV$20*(1+INDEX(DA_LMP_Basis!$C$23:$AF$35,MATCH(LMP_BY_NODE!CT$1,DA_LMP_Basis!$C$23:$C$35,0),MATCH(LMP_BY_NODE!$A56,DA_LMP_Basis!$C$23:$AF$23,0)))</f>
        <v>90.222845177315065</v>
      </c>
      <c r="CU56" s="30">
        <f>ENERGY_PRICING!CW$20*(1+INDEX(DA_LMP_Basis!$C$23:$AF$35,MATCH(LMP_BY_NODE!CU$1,DA_LMP_Basis!$C$23:$C$35,0),MATCH(LMP_BY_NODE!$A56,DA_LMP_Basis!$C$23:$AF$23,0)))</f>
        <v>172.3700305338941</v>
      </c>
      <c r="CV56" s="30">
        <f>ENERGY_PRICING!CX$20*(1+INDEX(DA_LMP_Basis!$C$23:$AF$35,MATCH(LMP_BY_NODE!CV$1,DA_LMP_Basis!$C$23:$C$35,0),MATCH(LMP_BY_NODE!$A56,DA_LMP_Basis!$C$23:$AF$23,0)))</f>
        <v>149.19491934452714</v>
      </c>
      <c r="CW56" s="30">
        <f>ENERGY_PRICING!CY$20*(1+INDEX(DA_LMP_Basis!$C$23:$AF$35,MATCH(LMP_BY_NODE!CW$1,DA_LMP_Basis!$C$23:$C$35,0),MATCH(LMP_BY_NODE!$A56,DA_LMP_Basis!$C$23:$AF$23,0)))</f>
        <v>83.298942276821805</v>
      </c>
      <c r="CX56" s="30">
        <f>ENERGY_PRICING!CZ$20*(1+INDEX(DA_LMP_Basis!$C$23:$AF$35,MATCH(LMP_BY_NODE!CX$1,DA_LMP_Basis!$C$23:$C$35,0),MATCH(LMP_BY_NODE!$A56,DA_LMP_Basis!$C$23:$AF$23,0)))</f>
        <v>47.128979929564025</v>
      </c>
      <c r="CY56" s="30">
        <f>ENERGY_PRICING!DA$20*(1+INDEX(DA_LMP_Basis!$C$23:$AF$35,MATCH(LMP_BY_NODE!CY$1,DA_LMP_Basis!$C$23:$C$35,0),MATCH(LMP_BY_NODE!$A56,DA_LMP_Basis!$C$23:$AF$23,0)))</f>
        <v>33.649893371624479</v>
      </c>
      <c r="CZ56" s="30">
        <f>ENERGY_PRICING!DB$20*(1+INDEX(DA_LMP_Basis!$C$23:$AF$35,MATCH(LMP_BY_NODE!CZ$1,DA_LMP_Basis!$C$23:$C$35,0),MATCH(LMP_BY_NODE!$A56,DA_LMP_Basis!$C$23:$AF$23,0)))</f>
        <v>34.36923403362934</v>
      </c>
      <c r="DA56" s="30">
        <f>ENERGY_PRICING!DC$20*(1+INDEX(DA_LMP_Basis!$C$23:$AF$35,MATCH(LMP_BY_NODE!DA$1,DA_LMP_Basis!$C$23:$C$35,0),MATCH(LMP_BY_NODE!$A56,DA_LMP_Basis!$C$23:$AF$23,0)))</f>
        <v>45.399441752691054</v>
      </c>
      <c r="DB56" s="30">
        <f>ENERGY_PRICING!DD$20*(1+INDEX(DA_LMP_Basis!$C$23:$AF$35,MATCH(LMP_BY_NODE!DB$1,DA_LMP_Basis!$C$23:$C$35,0),MATCH(LMP_BY_NODE!$A56,DA_LMP_Basis!$C$23:$AF$23,0)))</f>
        <v>45.391035956082568</v>
      </c>
      <c r="DC56" s="30">
        <f>ENERGY_PRICING!DE$20*(1+INDEX(DA_LMP_Basis!$C$23:$AF$35,MATCH(LMP_BY_NODE!DC$1,DA_LMP_Basis!$C$23:$C$35,0),MATCH(LMP_BY_NODE!$A56,DA_LMP_Basis!$C$23:$AF$23,0)))</f>
        <v>35.569495792512583</v>
      </c>
      <c r="DD56" s="30">
        <f>ENERGY_PRICING!DF$20*(1+INDEX(DA_LMP_Basis!$C$23:$AF$35,MATCH(LMP_BY_NODE!DD$1,DA_LMP_Basis!$C$23:$C$35,0),MATCH(LMP_BY_NODE!$A56,DA_LMP_Basis!$C$23:$AF$23,0)))</f>
        <v>34.384767172702709</v>
      </c>
      <c r="DE56" s="30">
        <f>ENERGY_PRICING!DG$20*(1+INDEX(DA_LMP_Basis!$C$23:$AF$35,MATCH(LMP_BY_NODE!DE$1,DA_LMP_Basis!$C$23:$C$35,0),MATCH(LMP_BY_NODE!$A56,DA_LMP_Basis!$C$23:$AF$23,0)))</f>
        <v>56.804466874400894</v>
      </c>
      <c r="DF56" s="30">
        <f>ENERGY_PRICING!DH$20*(1+INDEX(DA_LMP_Basis!$C$23:$AF$35,MATCH(LMP_BY_NODE!DF$1,DA_LMP_Basis!$C$23:$C$35,0),MATCH(LMP_BY_NODE!$A56,DA_LMP_Basis!$C$23:$AF$23,0)))</f>
        <v>91.491176116111532</v>
      </c>
      <c r="DG56" s="30">
        <f>ENERGY_PRICING!DI$20*(1+INDEX(DA_LMP_Basis!$C$23:$AF$35,MATCH(LMP_BY_NODE!DG$1,DA_LMP_Basis!$C$23:$C$35,0),MATCH(LMP_BY_NODE!$A56,DA_LMP_Basis!$C$23:$AF$23,0)))</f>
        <v>174.55696949607474</v>
      </c>
      <c r="DH56" s="30">
        <f>ENERGY_PRICING!DJ$20*(1+INDEX(DA_LMP_Basis!$C$23:$AF$35,MATCH(LMP_BY_NODE!DH$1,DA_LMP_Basis!$C$23:$C$35,0),MATCH(LMP_BY_NODE!$A56,DA_LMP_Basis!$C$23:$AF$23,0)))</f>
        <v>151.13096638772299</v>
      </c>
      <c r="DI56" s="30">
        <f>ENERGY_PRICING!DK$20*(1+INDEX(DA_LMP_Basis!$C$23:$AF$35,MATCH(LMP_BY_NODE!DI$1,DA_LMP_Basis!$C$23:$C$35,0),MATCH(LMP_BY_NODE!$A56,DA_LMP_Basis!$C$23:$AF$23,0)))</f>
        <v>85.54536944387597</v>
      </c>
      <c r="DJ56" s="30">
        <f>ENERGY_PRICING!DL$20*(1+INDEX(DA_LMP_Basis!$C$23:$AF$35,MATCH(LMP_BY_NODE!DJ$1,DA_LMP_Basis!$C$23:$C$35,0),MATCH(LMP_BY_NODE!$A56,DA_LMP_Basis!$C$23:$AF$23,0)))</f>
        <v>50.553006558359421</v>
      </c>
      <c r="DK56" s="30">
        <f>ENERGY_PRICING!DM$20*(1+INDEX(DA_LMP_Basis!$C$23:$AF$35,MATCH(LMP_BY_NODE!DK$1,DA_LMP_Basis!$C$23:$C$35,0),MATCH(LMP_BY_NODE!$A56,DA_LMP_Basis!$C$23:$AF$23,0)))</f>
        <v>36.328379478057172</v>
      </c>
      <c r="DL56" s="30">
        <f>ENERGY_PRICING!DN$20*(1+INDEX(DA_LMP_Basis!$C$23:$AF$35,MATCH(LMP_BY_NODE!DL$1,DA_LMP_Basis!$C$23:$C$35,0),MATCH(LMP_BY_NODE!$A56,DA_LMP_Basis!$C$23:$AF$23,0)))</f>
        <v>37.257367552082293</v>
      </c>
      <c r="DM56" s="30">
        <f>ENERGY_PRICING!DO$20*(1+INDEX(DA_LMP_Basis!$C$23:$AF$35,MATCH(LMP_BY_NODE!DM$1,DA_LMP_Basis!$C$23:$C$35,0),MATCH(LMP_BY_NODE!$A56,DA_LMP_Basis!$C$23:$AF$23,0)))</f>
        <v>49.195152706841739</v>
      </c>
      <c r="DN56" s="30">
        <f>ENERGY_PRICING!DP$20*(1+INDEX(DA_LMP_Basis!$C$23:$AF$35,MATCH(LMP_BY_NODE!DN$1,DA_LMP_Basis!$C$23:$C$35,0),MATCH(LMP_BY_NODE!$A56,DA_LMP_Basis!$C$23:$AF$23,0)))</f>
        <v>49.186044126828143</v>
      </c>
      <c r="DO56" s="30">
        <f>ENERGY_PRICING!DQ$20*(1+INDEX(DA_LMP_Basis!$C$23:$AF$35,MATCH(LMP_BY_NODE!DO$1,DA_LMP_Basis!$C$23:$C$35,0),MATCH(LMP_BY_NODE!$A56,DA_LMP_Basis!$C$23:$AF$23,0)))</f>
        <v>38.119357456494846</v>
      </c>
      <c r="DP56" s="30">
        <f>ENERGY_PRICING!DR$20*(1+INDEX(DA_LMP_Basis!$C$23:$AF$35,MATCH(LMP_BY_NODE!DP$1,DA_LMP_Basis!$C$23:$C$35,0),MATCH(LMP_BY_NODE!$A56,DA_LMP_Basis!$C$23:$AF$23,0)))</f>
        <v>36.849699488585756</v>
      </c>
      <c r="DQ56" s="30">
        <f>ENERGY_PRICING!DS$20*(1+INDEX(DA_LMP_Basis!$C$23:$AF$35,MATCH(LMP_BY_NODE!DQ$1,DA_LMP_Basis!$C$23:$C$35,0),MATCH(LMP_BY_NODE!$A56,DA_LMP_Basis!$C$23:$AF$23,0)))</f>
        <v>58.154719999303197</v>
      </c>
      <c r="DR56" s="30">
        <f>ENERGY_PRICING!DT$20*(1+INDEX(DA_LMP_Basis!$C$23:$AF$35,MATCH(LMP_BY_NODE!DR$1,DA_LMP_Basis!$C$23:$C$35,0),MATCH(LMP_BY_NODE!$A56,DA_LMP_Basis!$C$23:$AF$23,0)))</f>
        <v>93.434938669432555</v>
      </c>
      <c r="DS56" s="30">
        <f>ENERGY_PRICING!DU$20*(1+INDEX(DA_LMP_Basis!$C$23:$AF$35,MATCH(LMP_BY_NODE!DS$1,DA_LMP_Basis!$C$23:$C$35,0),MATCH(LMP_BY_NODE!$A56,DA_LMP_Basis!$C$23:$AF$23,0)))</f>
        <v>177.08108445858525</v>
      </c>
      <c r="DT56" s="30">
        <f>ENERGY_PRICING!DV$20*(1+INDEX(DA_LMP_Basis!$C$23:$AF$35,MATCH(LMP_BY_NODE!DT$1,DA_LMP_Basis!$C$23:$C$35,0),MATCH(LMP_BY_NODE!$A56,DA_LMP_Basis!$C$23:$AF$23,0)))</f>
        <v>153.36550763206671</v>
      </c>
      <c r="DU56" s="30">
        <f>ENERGY_PRICING!DW$20*(1+INDEX(DA_LMP_Basis!$C$23:$AF$35,MATCH(LMP_BY_NODE!DU$1,DA_LMP_Basis!$C$23:$C$35,0),MATCH(LMP_BY_NODE!$A56,DA_LMP_Basis!$C$23:$AF$23,0)))</f>
        <v>88.138144332708592</v>
      </c>
      <c r="DV56" s="30">
        <f>ENERGY_PRICING!DX$20*(1+INDEX(DA_LMP_Basis!$C$23:$AF$35,MATCH(LMP_BY_NODE!DV$1,DA_LMP_Basis!$C$23:$C$35,0),MATCH(LMP_BY_NODE!$A56,DA_LMP_Basis!$C$23:$AF$23,0)))</f>
        <v>54.504939829125838</v>
      </c>
      <c r="DW56" s="30">
        <f>ENERGY_PRICING!DY$20*(1+INDEX(DA_LMP_Basis!$C$23:$AF$35,MATCH(LMP_BY_NODE!DW$1,DA_LMP_Basis!$C$23:$C$35,0),MATCH(LMP_BY_NODE!$A56,DA_LMP_Basis!$C$23:$AF$23,0)))</f>
        <v>39.4198269189963</v>
      </c>
      <c r="DX56" s="30">
        <f>ENERGY_PRICING!DZ$20*(1+INDEX(DA_LMP_Basis!$C$23:$AF$35,MATCH(LMP_BY_NODE!DX$1,DA_LMP_Basis!$C$23:$C$35,0),MATCH(LMP_BY_NODE!$A56,DA_LMP_Basis!$C$23:$AF$23,0)))</f>
        <v>40.590785243990069</v>
      </c>
      <c r="DY56" s="30">
        <f>ENERGY_PRICING!EA$20*(1+INDEX(DA_LMP_Basis!$C$23:$AF$35,MATCH(LMP_BY_NODE!DY$1,DA_LMP_Basis!$C$23:$C$35,0),MATCH(LMP_BY_NODE!$A56,DA_LMP_Basis!$C$23:$AF$23,0)))</f>
        <v>53.576075530212997</v>
      </c>
      <c r="DZ56" s="30">
        <f>ENERGY_PRICING!EB$20*(1+INDEX(DA_LMP_Basis!$C$23:$AF$35,MATCH(LMP_BY_NODE!DZ$1,DA_LMP_Basis!$C$23:$C$35,0),MATCH(LMP_BY_NODE!$A56,DA_LMP_Basis!$C$23:$AF$23,0)))</f>
        <v>53.566155813656991</v>
      </c>
      <c r="EA56" s="30">
        <f>ENERGY_PRICING!EC$20*(1+INDEX(DA_LMP_Basis!$C$23:$AF$35,MATCH(LMP_BY_NODE!EA$1,DA_LMP_Basis!$C$23:$C$35,0),MATCH(LMP_BY_NODE!$A56,DA_LMP_Basis!$C$23:$AF$23,0)))</f>
        <v>41.062349505972129</v>
      </c>
      <c r="EB56" s="30">
        <f>ENERGY_PRICING!ED$20*(1+INDEX(DA_LMP_Basis!$C$23:$AF$35,MATCH(LMP_BY_NODE!EB$1,DA_LMP_Basis!$C$23:$C$35,0),MATCH(LMP_BY_NODE!$A56,DA_LMP_Basis!$C$23:$AF$23,0)))</f>
        <v>39.694668025747113</v>
      </c>
      <c r="EC56" s="30">
        <f>ENERGY_PRICING!EE$20*(1+INDEX(DA_LMP_Basis!$C$23:$AF$35,MATCH(LMP_BY_NODE!EC$1,DA_LMP_Basis!$C$23:$C$35,0),MATCH(LMP_BY_NODE!$A56,DA_LMP_Basis!$C$23:$AF$23,0)))</f>
        <v>59.713151292851599</v>
      </c>
      <c r="ED56" s="30">
        <f>ENERGY_PRICING!EF$20*(1+INDEX(DA_LMP_Basis!$C$23:$AF$35,MATCH(LMP_BY_NODE!ED$1,DA_LMP_Basis!$C$23:$C$35,0),MATCH(LMP_BY_NODE!$A56,DA_LMP_Basis!$C$23:$AF$23,0)))</f>
        <v>95.678384979206626</v>
      </c>
      <c r="EE56" s="30">
        <f>ENERGY_PRICING!EG$20*(1+INDEX(DA_LMP_Basis!$C$23:$AF$35,MATCH(LMP_BY_NODE!EE$1,DA_LMP_Basis!$C$23:$C$35,0),MATCH(LMP_BY_NODE!$A56,DA_LMP_Basis!$C$23:$AF$23,0)))</f>
        <v>178.29317552724925</v>
      </c>
      <c r="EF56" s="30">
        <f>ENERGY_PRICING!EH$20*(1+INDEX(DA_LMP_Basis!$C$23:$AF$35,MATCH(LMP_BY_NODE!EF$1,DA_LMP_Basis!$C$23:$C$35,0),MATCH(LMP_BY_NODE!$A56,DA_LMP_Basis!$C$23:$AF$23,0)))</f>
        <v>154.4385441320114</v>
      </c>
      <c r="EG56" s="30">
        <f>ENERGY_PRICING!EI$20*(1+INDEX(DA_LMP_Basis!$C$23:$AF$35,MATCH(LMP_BY_NODE!EG$1,DA_LMP_Basis!$C$23:$C$35,0),MATCH(LMP_BY_NODE!$A56,DA_LMP_Basis!$C$23:$AF$23,0)))</f>
        <v>89.383206198941721</v>
      </c>
      <c r="EH56" s="30">
        <f>ENERGY_PRICING!EJ$20*(1+INDEX(DA_LMP_Basis!$C$23:$AF$35,MATCH(LMP_BY_NODE!EH$1,DA_LMP_Basis!$C$23:$C$35,0),MATCH(LMP_BY_NODE!$A56,DA_LMP_Basis!$C$23:$AF$23,0)))</f>
        <v>56.402675507808183</v>
      </c>
      <c r="EI56" s="30">
        <f>ENERGY_PRICING!EK$20*(1+INDEX(DA_LMP_Basis!$C$23:$AF$35,MATCH(LMP_BY_NODE!EI$1,DA_LMP_Basis!$C$23:$C$35,0),MATCH(LMP_BY_NODE!$A56,DA_LMP_Basis!$C$23:$AF$23,0)))</f>
        <v>40.904353530525768</v>
      </c>
      <c r="EJ56" s="30">
        <f>ENERGY_PRICING!EL$20*(1+INDEX(DA_LMP_Basis!$C$23:$AF$35,MATCH(LMP_BY_NODE!EJ$1,DA_LMP_Basis!$C$23:$C$35,0),MATCH(LMP_BY_NODE!$A56,DA_LMP_Basis!$C$23:$AF$23,0)))</f>
        <v>42.1915070306354</v>
      </c>
      <c r="EK56" s="30">
        <f>ENERGY_PRICING!EM$20*(1+INDEX(DA_LMP_Basis!$C$23:$AF$35,MATCH(LMP_BY_NODE!EK$1,DA_LMP_Basis!$C$23:$C$35,0),MATCH(LMP_BY_NODE!$A56,DA_LMP_Basis!$C$23:$AF$23,0)))</f>
        <v>55.679813872397382</v>
      </c>
      <c r="EL56" s="30">
        <f>ENERGY_PRICING!EN$20*(1+INDEX(DA_LMP_Basis!$C$23:$AF$35,MATCH(LMP_BY_NODE!EL$1,DA_LMP_Basis!$C$23:$C$35,0),MATCH(LMP_BY_NODE!$A56,DA_LMP_Basis!$C$23:$AF$23,0)))</f>
        <v>55.669504644518341</v>
      </c>
      <c r="EM56" s="30">
        <f>ENERGY_PRICING!EO$20*(1+INDEX(DA_LMP_Basis!$C$23:$AF$35,MATCH(LMP_BY_NODE!EM$1,DA_LMP_Basis!$C$23:$C$35,0),MATCH(LMP_BY_NODE!$A56,DA_LMP_Basis!$C$23:$AF$23,0)))</f>
        <v>42.475587187813957</v>
      </c>
      <c r="EN56" s="30">
        <f>ENERGY_PRICING!EP$20*(1+INDEX(DA_LMP_Basis!$C$23:$AF$35,MATCH(LMP_BY_NODE!EN$1,DA_LMP_Basis!$C$23:$C$35,0),MATCH(LMP_BY_NODE!$A56,DA_LMP_Basis!$C$23:$AF$23,0)))</f>
        <v>41.060834387319503</v>
      </c>
      <c r="EO56" s="30">
        <f>ENERGY_PRICING!EQ$20*(1+INDEX(DA_LMP_Basis!$C$23:$AF$35,MATCH(LMP_BY_NODE!EO$1,DA_LMP_Basis!$C$23:$C$35,0),MATCH(LMP_BY_NODE!$A56,DA_LMP_Basis!$C$23:$AF$23,0)))</f>
        <v>60.461516830908437</v>
      </c>
      <c r="EP56" s="30">
        <f>ENERGY_PRICING!ER$20*(1+INDEX(DA_LMP_Basis!$C$23:$AF$35,MATCH(LMP_BY_NODE!EP$1,DA_LMP_Basis!$C$23:$C$35,0),MATCH(LMP_BY_NODE!$A56,DA_LMP_Basis!$C$23:$AF$23,0)))</f>
        <v>96.755697730603572</v>
      </c>
      <c r="EQ56" s="30">
        <f>ENERGY_PRICING!ES$20*(1+INDEX(DA_LMP_Basis!$C$23:$AF$35,MATCH(LMP_BY_NODE!EQ$1,DA_LMP_Basis!$C$23:$C$35,0),MATCH(LMP_BY_NODE!$A56,DA_LMP_Basis!$C$23:$AF$23,0)))</f>
        <v>180.20100606072666</v>
      </c>
      <c r="ER56" s="30">
        <f>ENERGY_PRICING!ET$20*(1+INDEX(DA_LMP_Basis!$C$23:$AF$35,MATCH(LMP_BY_NODE!ER$1,DA_LMP_Basis!$C$23:$C$35,0),MATCH(LMP_BY_NODE!$A56,DA_LMP_Basis!$C$23:$AF$23,0)))</f>
        <v>156.12750286708953</v>
      </c>
      <c r="ES56" s="30">
        <f>ENERGY_PRICING!EU$20*(1+INDEX(DA_LMP_Basis!$C$23:$AF$35,MATCH(LMP_BY_NODE!ES$1,DA_LMP_Basis!$C$23:$C$35,0),MATCH(LMP_BY_NODE!$A56,DA_LMP_Basis!$C$23:$AF$23,0)))</f>
        <v>91.342932745797739</v>
      </c>
      <c r="ET56" s="30">
        <f>ENERGY_PRICING!EV$20*(1+INDEX(DA_LMP_Basis!$C$23:$AF$35,MATCH(LMP_BY_NODE!ET$1,DA_LMP_Basis!$C$23:$C$35,0),MATCH(LMP_BY_NODE!$A56,DA_LMP_Basis!$C$23:$AF$23,0)))</f>
        <v>59.389710200053095</v>
      </c>
      <c r="EU56" s="30">
        <f>ENERGY_PRICING!EW$20*(1+INDEX(DA_LMP_Basis!$C$23:$AF$35,MATCH(LMP_BY_NODE!EU$1,DA_LMP_Basis!$C$23:$C$35,0),MATCH(LMP_BY_NODE!$A56,DA_LMP_Basis!$C$23:$AF$23,0)))</f>
        <v>43.240997426728512</v>
      </c>
      <c r="EV56" s="30">
        <f>ENERGY_PRICING!EX$20*(1+INDEX(DA_LMP_Basis!$C$23:$AF$35,MATCH(LMP_BY_NODE!EV$1,DA_LMP_Basis!$C$23:$C$35,0),MATCH(LMP_BY_NODE!$A56,DA_LMP_Basis!$C$23:$AF$23,0)))</f>
        <v>44.711042054955399</v>
      </c>
      <c r="EW56" s="30">
        <f>ENERGY_PRICING!EY$20*(1+INDEX(DA_LMP_Basis!$C$23:$AF$35,MATCH(LMP_BY_NODE!EW$1,DA_LMP_Basis!$C$23:$C$35,0),MATCH(LMP_BY_NODE!$A56,DA_LMP_Basis!$C$23:$AF$23,0)))</f>
        <v>58.99109661956777</v>
      </c>
      <c r="EX56" s="30">
        <f>ENERGY_PRICING!EZ$20*(1+INDEX(DA_LMP_Basis!$C$23:$AF$35,MATCH(LMP_BY_NODE!EX$1,DA_LMP_Basis!$C$23:$C$35,0),MATCH(LMP_BY_NODE!$A56,DA_LMP_Basis!$C$23:$AF$23,0)))</f>
        <v>58.980174301126127</v>
      </c>
      <c r="EY56" s="30">
        <f>ENERGY_PRICING!FA$20*(1+INDEX(DA_LMP_Basis!$C$23:$AF$35,MATCH(LMP_BY_NODE!EY$1,DA_LMP_Basis!$C$23:$C$35,0),MATCH(LMP_BY_NODE!$A56,DA_LMP_Basis!$C$23:$AF$23,0)))</f>
        <v>44.700022356246031</v>
      </c>
      <c r="EZ56" s="30">
        <f>ENERGY_PRICING!FB$20*(1+INDEX(DA_LMP_Basis!$C$23:$AF$35,MATCH(LMP_BY_NODE!EZ$1,DA_LMP_Basis!$C$23:$C$35,0),MATCH(LMP_BY_NODE!$A56,DA_LMP_Basis!$C$23:$AF$23,0)))</f>
        <v>43.211179329049294</v>
      </c>
      <c r="FA56" s="30">
        <f>ENERGY_PRICING!FC$20*(1+INDEX(DA_LMP_Basis!$C$23:$AF$35,MATCH(LMP_BY_NODE!FA$1,DA_LMP_Basis!$C$23:$C$35,0),MATCH(LMP_BY_NODE!$A56,DA_LMP_Basis!$C$23:$AF$23,0)))</f>
        <v>61.639443688566743</v>
      </c>
      <c r="FB56" s="30">
        <f>ENERGY_PRICING!FD$20*(1+INDEX(DA_LMP_Basis!$C$23:$AF$35,MATCH(LMP_BY_NODE!FB$1,DA_LMP_Basis!$C$23:$C$35,0),MATCH(LMP_BY_NODE!$A56,DA_LMP_Basis!$C$23:$AF$23,0)))</f>
        <v>98.451387282614746</v>
      </c>
      <c r="FC56" s="30">
        <f>ENERGY_PRICING!FE$20*(1+INDEX(DA_LMP_Basis!$C$23:$AF$35,MATCH(LMP_BY_NODE!FC$1,DA_LMP_Basis!$C$23:$C$35,0),MATCH(LMP_BY_NODE!$A56,DA_LMP_Basis!$C$23:$AF$23,0)))</f>
        <v>181.58683489939793</v>
      </c>
      <c r="FD56" s="30">
        <f>ENERGY_PRICING!FF$20*(1+INDEX(DA_LMP_Basis!$C$23:$AF$35,MATCH(LMP_BY_NODE!FD$1,DA_LMP_Basis!$C$23:$C$35,0),MATCH(LMP_BY_NODE!$A56,DA_LMP_Basis!$C$23:$AF$23,0)))</f>
        <v>157.35434544106323</v>
      </c>
      <c r="FE56" s="30">
        <f>ENERGY_PRICING!FG$20*(1+INDEX(DA_LMP_Basis!$C$23:$AF$35,MATCH(LMP_BY_NODE!FE$1,DA_LMP_Basis!$C$23:$C$35,0),MATCH(LMP_BY_NODE!$A56,DA_LMP_Basis!$C$23:$AF$23,0)))</f>
        <v>92.76645832466167</v>
      </c>
      <c r="FF56" s="30">
        <f>ENERGY_PRICING!FH$20*(1+INDEX(DA_LMP_Basis!$C$23:$AF$35,MATCH(LMP_BY_NODE!FF$1,DA_LMP_Basis!$C$23:$C$35,0),MATCH(LMP_BY_NODE!$A56,DA_LMP_Basis!$C$23:$AF$23,0)))</f>
        <v>61.559462044353118</v>
      </c>
      <c r="FG56" s="30">
        <f>ENERGY_PRICING!FI$20*(1+INDEX(DA_LMP_Basis!$C$23:$AF$35,MATCH(LMP_BY_NODE!FG$1,DA_LMP_Basis!$C$23:$C$35,0),MATCH(LMP_BY_NODE!$A56,DA_LMP_Basis!$C$23:$AF$23,0)))</f>
        <v>44.93831196292092</v>
      </c>
      <c r="FH56" s="30">
        <f>ENERGY_PRICING!FJ$20*(1+INDEX(DA_LMP_Basis!$C$23:$AF$35,MATCH(LMP_BY_NODE!FH$1,DA_LMP_Basis!$C$23:$C$35,0),MATCH(LMP_BY_NODE!$A56,DA_LMP_Basis!$C$23:$AF$23,0)))</f>
        <v>46.541206860201846</v>
      </c>
      <c r="FI56" s="30">
        <f>ENERGY_PRICING!FK$20*(1+INDEX(DA_LMP_Basis!$C$23:$AF$35,MATCH(LMP_BY_NODE!FI$1,DA_LMP_Basis!$C$23:$C$35,0),MATCH(LMP_BY_NODE!$A56,DA_LMP_Basis!$C$23:$AF$23,0)))</f>
        <v>61.396378977460998</v>
      </c>
      <c r="FJ56" s="30">
        <f>ENERGY_PRICING!FL$20*(1+INDEX(DA_LMP_Basis!$C$23:$AF$35,MATCH(LMP_BY_NODE!FJ$1,DA_LMP_Basis!$C$23:$C$35,0),MATCH(LMP_BY_NODE!$A56,DA_LMP_Basis!$C$23:$AF$23,0)))</f>
        <v>61.385011316224251</v>
      </c>
      <c r="FK56" s="30">
        <f>ENERGY_PRICING!FM$20*(1+INDEX(DA_LMP_Basis!$C$23:$AF$35,MATCH(LMP_BY_NODE!FK$1,DA_LMP_Basis!$C$23:$C$35,0),MATCH(LMP_BY_NODE!$A56,DA_LMP_Basis!$C$23:$AF$23,0)))</f>
        <v>46.315829605409228</v>
      </c>
      <c r="FL56" s="30">
        <f>ENERGY_PRICING!FN$20*(1+INDEX(DA_LMP_Basis!$C$23:$AF$35,MATCH(LMP_BY_NODE!FL$1,DA_LMP_Basis!$C$23:$C$35,0),MATCH(LMP_BY_NODE!$A56,DA_LMP_Basis!$C$23:$AF$23,0)))</f>
        <v>44.773168185527183</v>
      </c>
      <c r="FM56" s="30">
        <f>ENERGY_PRICING!FO$20*(1+INDEX(DA_LMP_Basis!$C$23:$AF$35,MATCH(LMP_BY_NODE!FM$1,DA_LMP_Basis!$C$23:$C$35,0),MATCH(LMP_BY_NODE!$A56,DA_LMP_Basis!$C$23:$AF$23,0)))</f>
        <v>62.495077865997004</v>
      </c>
      <c r="FN56" s="30">
        <f>ENERGY_PRICING!FP$20*(1+INDEX(DA_LMP_Basis!$C$23:$AF$35,MATCH(LMP_BY_NODE!FN$1,DA_LMP_Basis!$C$23:$C$35,0),MATCH(LMP_BY_NODE!$A56,DA_LMP_Basis!$C$23:$AF$23,0)))</f>
        <v>99.683119054056419</v>
      </c>
      <c r="FO56" s="30">
        <f>ENERGY_PRICING!FQ$20*(1+INDEX(DA_LMP_Basis!$C$23:$AF$35,MATCH(LMP_BY_NODE!FO$1,DA_LMP_Basis!$C$23:$C$35,0),MATCH(LMP_BY_NODE!$A56,DA_LMP_Basis!$C$23:$AF$23,0)))</f>
        <v>181.86148592181956</v>
      </c>
      <c r="FP56" s="30">
        <f>ENERGY_PRICING!FR$20*(1+INDEX(DA_LMP_Basis!$C$23:$AF$35,MATCH(LMP_BY_NODE!FP$1,DA_LMP_Basis!$C$23:$C$35,0),MATCH(LMP_BY_NODE!$A56,DA_LMP_Basis!$C$23:$AF$23,0)))</f>
        <v>157.59748770935039</v>
      </c>
      <c r="FQ56" s="30">
        <f>ENERGY_PRICING!FS$20*(1+INDEX(DA_LMP_Basis!$C$23:$AF$35,MATCH(LMP_BY_NODE!FQ$1,DA_LMP_Basis!$C$23:$C$35,0),MATCH(LMP_BY_NODE!$A56,DA_LMP_Basis!$C$23:$AF$23,0)))</f>
        <v>93.048580290064862</v>
      </c>
      <c r="FR56" s="30">
        <f>ENERGY_PRICING!FT$20*(1+INDEX(DA_LMP_Basis!$C$23:$AF$35,MATCH(LMP_BY_NODE!FR$1,DA_LMP_Basis!$C$23:$C$35,0),MATCH(LMP_BY_NODE!$A56,DA_LMP_Basis!$C$23:$AF$23,0)))</f>
        <v>61.989475149730339</v>
      </c>
      <c r="FS56" s="30">
        <f>ENERGY_PRICING!FU$20*(1+INDEX(DA_LMP_Basis!$C$23:$AF$35,MATCH(LMP_BY_NODE!FS$1,DA_LMP_Basis!$C$23:$C$35,0),MATCH(LMP_BY_NODE!$A56,DA_LMP_Basis!$C$23:$AF$23,0)))</f>
        <v>45.274694898336946</v>
      </c>
      <c r="FT56" s="30">
        <f>ENERGY_PRICING!FV$20*(1+INDEX(DA_LMP_Basis!$C$23:$AF$35,MATCH(LMP_BY_NODE!FT$1,DA_LMP_Basis!$C$23:$C$35,0),MATCH(LMP_BY_NODE!$A56,DA_LMP_Basis!$C$23:$AF$23,0)))</f>
        <v>46.903918777384256</v>
      </c>
      <c r="FU56" s="30">
        <f>ENERGY_PRICING!FW$20*(1+INDEX(DA_LMP_Basis!$C$23:$AF$35,MATCH(LMP_BY_NODE!FU$1,DA_LMP_Basis!$C$23:$C$35,0),MATCH(LMP_BY_NODE!$A56,DA_LMP_Basis!$C$23:$AF$23,0)))</f>
        <v>61.873070788436472</v>
      </c>
      <c r="FV56" s="30">
        <f>ENERGY_PRICING!FX$20*(1+INDEX(DA_LMP_Basis!$C$23:$AF$35,MATCH(LMP_BY_NODE!FV$1,DA_LMP_Basis!$C$23:$C$35,0),MATCH(LMP_BY_NODE!$A56,DA_LMP_Basis!$C$23:$AF$23,0)))</f>
        <v>61.861614866766267</v>
      </c>
      <c r="FW56" s="30">
        <f>ENERGY_PRICING!FY$20*(1+INDEX(DA_LMP_Basis!$C$23:$AF$35,MATCH(LMP_BY_NODE!FW$1,DA_LMP_Basis!$C$23:$C$35,0),MATCH(LMP_BY_NODE!$A56,DA_LMP_Basis!$C$23:$AF$23,0)))</f>
        <v>46.636058987736519</v>
      </c>
      <c r="FX56" s="30">
        <f>ENERGY_PRICING!FZ$20*(1+INDEX(DA_LMP_Basis!$C$23:$AF$35,MATCH(LMP_BY_NODE!FX$1,DA_LMP_Basis!$C$23:$C$35,0),MATCH(LMP_BY_NODE!$A56,DA_LMP_Basis!$C$23:$AF$23,0)))</f>
        <v>45.082731548961199</v>
      </c>
      <c r="FY56" s="30">
        <f>ENERGY_PRICING!GA$20*(1+INDEX(DA_LMP_Basis!$C$23:$AF$35,MATCH(LMP_BY_NODE!FY$1,DA_LMP_Basis!$C$23:$C$35,0),MATCH(LMP_BY_NODE!$A56,DA_LMP_Basis!$C$23:$AF$23,0)))</f>
        <v>62.664652055169938</v>
      </c>
      <c r="FZ56" s="30">
        <f>ENERGY_PRICING!GB$20*(1+INDEX(DA_LMP_Basis!$C$23:$AF$35,MATCH(LMP_BY_NODE!FZ$1,DA_LMP_Basis!$C$23:$C$35,0),MATCH(LMP_BY_NODE!$A56,DA_LMP_Basis!$C$23:$AF$23,0)))</f>
        <v>99.927230289827833</v>
      </c>
      <c r="GA56" s="30">
        <f>ENERGY_PRICING!GC$20*(1+INDEX(DA_LMP_Basis!$C$23:$AF$35,MATCH(LMP_BY_NODE!GA$1,DA_LMP_Basis!$C$23:$C$35,0),MATCH(LMP_BY_NODE!$A56,DA_LMP_Basis!$C$23:$AF$23,0)))</f>
        <v>182.71341654143671</v>
      </c>
      <c r="GB56" s="30">
        <f>ENERGY_PRICING!GD$20*(1+INDEX(DA_LMP_Basis!$C$23:$AF$35,MATCH(LMP_BY_NODE!GB$1,DA_LMP_Basis!$C$23:$C$35,0),MATCH(LMP_BY_NODE!$A56,DA_LMP_Basis!$C$23:$AF$23,0)))</f>
        <v>158.35168240140214</v>
      </c>
      <c r="GC56" s="30">
        <f>ENERGY_PRICING!GE$20*(1+INDEX(DA_LMP_Basis!$C$23:$AF$35,MATCH(LMP_BY_NODE!GC$1,DA_LMP_Basis!$C$23:$C$35,0),MATCH(LMP_BY_NODE!$A56,DA_LMP_Basis!$C$23:$AF$23,0)))</f>
        <v>93.923684772379701</v>
      </c>
      <c r="GD56" s="30">
        <f>ENERGY_PRICING!GF$20*(1+INDEX(DA_LMP_Basis!$C$23:$AF$35,MATCH(LMP_BY_NODE!GD$1,DA_LMP_Basis!$C$23:$C$35,0),MATCH(LMP_BY_NODE!$A56,DA_LMP_Basis!$C$23:$AF$23,0)))</f>
        <v>63.323318104609413</v>
      </c>
      <c r="GE56" s="30">
        <f>ENERGY_PRICING!GG$20*(1+INDEX(DA_LMP_Basis!$C$23:$AF$35,MATCH(LMP_BY_NODE!GE$1,DA_LMP_Basis!$C$23:$C$35,0),MATCH(LMP_BY_NODE!$A56,DA_LMP_Basis!$C$23:$AF$23,0)))</f>
        <v>46.31810962904062</v>
      </c>
      <c r="GF56" s="30">
        <f>ENERGY_PRICING!GH$20*(1+INDEX(DA_LMP_Basis!$C$23:$AF$35,MATCH(LMP_BY_NODE!GF$1,DA_LMP_Basis!$C$23:$C$35,0),MATCH(LMP_BY_NODE!$A56,DA_LMP_Basis!$C$23:$AF$23,0)))</f>
        <v>48.029002476775311</v>
      </c>
      <c r="GG56" s="30">
        <f>ENERGY_PRICING!GI$20*(1+INDEX(DA_LMP_Basis!$C$23:$AF$35,MATCH(LMP_BY_NODE!GG$1,DA_LMP_Basis!$C$23:$C$35,0),MATCH(LMP_BY_NODE!$A56,DA_LMP_Basis!$C$23:$AF$23,0)))</f>
        <v>63.351704824858203</v>
      </c>
      <c r="GH56" s="30">
        <f>ENERGY_PRICING!GJ$20*(1+INDEX(DA_LMP_Basis!$C$23:$AF$35,MATCH(LMP_BY_NODE!GH$1,DA_LMP_Basis!$C$23:$C$35,0),MATCH(LMP_BY_NODE!$A56,DA_LMP_Basis!$C$23:$AF$23,0)))</f>
        <v>63.339975131165943</v>
      </c>
      <c r="GI56" s="30">
        <f>ENERGY_PRICING!GK$20*(1+INDEX(DA_LMP_Basis!$C$23:$AF$35,MATCH(LMP_BY_NODE!GI$1,DA_LMP_Basis!$C$23:$C$35,0),MATCH(LMP_BY_NODE!$A56,DA_LMP_Basis!$C$23:$AF$23,0)))</f>
        <v>47.629367564199178</v>
      </c>
      <c r="GJ56" s="30">
        <f>ENERGY_PRICING!GL$20*(1+INDEX(DA_LMP_Basis!$C$23:$AF$35,MATCH(LMP_BY_NODE!GJ$1,DA_LMP_Basis!$C$23:$C$35,0),MATCH(LMP_BY_NODE!$A56,DA_LMP_Basis!$C$23:$AF$23,0)))</f>
        <v>46.042955565954628</v>
      </c>
      <c r="GK56" s="30">
        <f>ENERGY_PRICING!GM$20*(1+INDEX(DA_LMP_Basis!$C$23:$AF$35,MATCH(LMP_BY_NODE!GK$1,DA_LMP_Basis!$C$23:$C$35,0),MATCH(LMP_BY_NODE!$A56,DA_LMP_Basis!$C$23:$AF$23,0)))</f>
        <v>63.190648436976119</v>
      </c>
      <c r="GL56" s="30">
        <f>ENERGY_PRICING!GN$20*(1+INDEX(DA_LMP_Basis!$C$23:$AF$35,MATCH(LMP_BY_NODE!GL$1,DA_LMP_Basis!$C$23:$C$35,0),MATCH(LMP_BY_NODE!$A56,DA_LMP_Basis!$C$23:$AF$23,0)))</f>
        <v>100.68443058900225</v>
      </c>
      <c r="GM56" s="30">
        <f>ENERGY_PRICING!GO$20*(1+INDEX(DA_LMP_Basis!$C$23:$AF$35,MATCH(LMP_BY_NODE!GM$1,DA_LMP_Basis!$C$23:$C$35,0),MATCH(LMP_BY_NODE!$A56,DA_LMP_Basis!$C$23:$AF$23,0)))</f>
        <v>183.91197367130036</v>
      </c>
      <c r="GN56" s="30">
        <f>ENERGY_PRICING!GP$20*(1+INDEX(DA_LMP_Basis!$C$23:$AF$35,MATCH(LMP_BY_NODE!GN$1,DA_LMP_Basis!$C$23:$C$35,0),MATCH(LMP_BY_NODE!$A56,DA_LMP_Basis!$C$23:$AF$23,0)))</f>
        <v>159.41273761487733</v>
      </c>
      <c r="GO56" s="30">
        <f>ENERGY_PRICING!GQ$20*(1+INDEX(DA_LMP_Basis!$C$23:$AF$35,MATCH(LMP_BY_NODE!GO$1,DA_LMP_Basis!$C$23:$C$35,0),MATCH(LMP_BY_NODE!$A56,DA_LMP_Basis!$C$23:$AF$23,0)))</f>
        <v>95.154844555233211</v>
      </c>
      <c r="GP56" s="30">
        <f>ENERGY_PRICING!GR$20*(1+INDEX(DA_LMP_Basis!$C$23:$AF$35,MATCH(LMP_BY_NODE!GP$1,DA_LMP_Basis!$C$23:$C$35,0),MATCH(LMP_BY_NODE!$A56,DA_LMP_Basis!$C$23:$AF$23,0)))</f>
        <v>65.199864089547972</v>
      </c>
      <c r="GQ56" s="30">
        <f>ENERGY_PRICING!GS$20*(1+INDEX(DA_LMP_Basis!$C$23:$AF$35,MATCH(LMP_BY_NODE!GQ$1,DA_LMP_Basis!$C$23:$C$35,0),MATCH(LMP_BY_NODE!$A56,DA_LMP_Basis!$C$23:$AF$23,0)))</f>
        <v>47.786060347200859</v>
      </c>
      <c r="GR56" s="30">
        <f>ENERGY_PRICING!GT$20*(1+INDEX(DA_LMP_Basis!$C$23:$AF$35,MATCH(LMP_BY_NODE!GR$1,DA_LMP_Basis!$C$23:$C$35,0),MATCH(LMP_BY_NODE!$A56,DA_LMP_Basis!$C$23:$AF$23,0)))</f>
        <v>49.611850960616124</v>
      </c>
      <c r="GS56" s="30">
        <f>ENERGY_PRICING!GU$20*(1+INDEX(DA_LMP_Basis!$C$23:$AF$35,MATCH(LMP_BY_NODE!GS$1,DA_LMP_Basis!$C$23:$C$35,0),MATCH(LMP_BY_NODE!$A56,DA_LMP_Basis!$C$23:$AF$23,0)))</f>
        <v>65.431953293458676</v>
      </c>
      <c r="GT56" s="30">
        <f>ENERGY_PRICING!GV$20*(1+INDEX(DA_LMP_Basis!$C$23:$AF$35,MATCH(LMP_BY_NODE!GT$1,DA_LMP_Basis!$C$23:$C$35,0),MATCH(LMP_BY_NODE!$A56,DA_LMP_Basis!$C$23:$AF$23,0)))</f>
        <v>65.419838437640024</v>
      </c>
      <c r="GU56" s="30">
        <f>ENERGY_PRICING!GW$20*(1+INDEX(DA_LMP_Basis!$C$23:$AF$35,MATCH(LMP_BY_NODE!GU$1,DA_LMP_Basis!$C$23:$C$35,0),MATCH(LMP_BY_NODE!$A56,DA_LMP_Basis!$C$23:$AF$23,0)))</f>
        <v>49.026825348976409</v>
      </c>
      <c r="GV56" s="30">
        <f>ENERGY_PRICING!GX$20*(1+INDEX(DA_LMP_Basis!$C$23:$AF$35,MATCH(LMP_BY_NODE!GV$1,DA_LMP_Basis!$C$23:$C$35,0),MATCH(LMP_BY_NODE!$A56,DA_LMP_Basis!$C$23:$AF$23,0)))</f>
        <v>47.393867618336344</v>
      </c>
      <c r="GW56" s="30">
        <f>ENERGY_PRICING!GY$20*(1+INDEX(DA_LMP_Basis!$C$23:$AF$35,MATCH(LMP_BY_NODE!GW$1,DA_LMP_Basis!$C$23:$C$35,0),MATCH(LMP_BY_NODE!$A56,DA_LMP_Basis!$C$23:$AF$23,0)))</f>
        <v>63.930657892182253</v>
      </c>
      <c r="GX56" s="30">
        <f>ENERGY_PRICING!GZ$20*(1+INDEX(DA_LMP_Basis!$C$23:$AF$35,MATCH(LMP_BY_NODE!GX$1,DA_LMP_Basis!$C$23:$C$35,0),MATCH(LMP_BY_NODE!$A56,DA_LMP_Basis!$C$23:$AF$23,0)))</f>
        <v>101.74971430625878</v>
      </c>
      <c r="GY56" s="30">
        <f>ENERGY_PRICING!HA$20*(1+INDEX(DA_LMP_Basis!$C$23:$AF$35,MATCH(LMP_BY_NODE!GY$1,DA_LMP_Basis!$C$23:$C$35,0),MATCH(LMP_BY_NODE!$A56,DA_LMP_Basis!$C$23:$AF$23,0)))</f>
        <v>185.5745862143103</v>
      </c>
      <c r="GZ56" s="30">
        <f>ENERGY_PRICING!HB$20*(1+INDEX(DA_LMP_Basis!$C$23:$AF$35,MATCH(LMP_BY_NODE!GZ$1,DA_LMP_Basis!$C$23:$C$35,0),MATCH(LMP_BY_NODE!$A56,DA_LMP_Basis!$C$23:$AF$23,0)))</f>
        <v>160.88461047166027</v>
      </c>
      <c r="HA56" s="30">
        <f>ENERGY_PRICING!HC$20*(1+INDEX(DA_LMP_Basis!$C$23:$AF$35,MATCH(LMP_BY_NODE!HA$1,DA_LMP_Basis!$C$23:$C$35,0),MATCH(LMP_BY_NODE!$A56,DA_LMP_Basis!$C$23:$AF$23,0)))</f>
        <v>96.862682793744639</v>
      </c>
      <c r="HB56" s="30">
        <f>ENERGY_PRICING!HD$20*(1+INDEX(DA_LMP_Basis!$C$23:$AF$35,MATCH(LMP_BY_NODE!HB$1,DA_LMP_Basis!$C$23:$C$35,0),MATCH(LMP_BY_NODE!$A56,DA_LMP_Basis!$C$23:$AF$23,0)))</f>
        <v>67.802968117178878</v>
      </c>
      <c r="HC56" s="30">
        <f>ENERGY_PRICING!HE$20*(1+INDEX(DA_LMP_Basis!$C$23:$AF$35,MATCH(LMP_BY_NODE!HC$1,DA_LMP_Basis!$C$23:$C$35,0),MATCH(LMP_BY_NODE!$A56,DA_LMP_Basis!$C$23:$AF$23,0)))</f>
        <v>49.822369852790558</v>
      </c>
      <c r="HD56" s="30">
        <f>ENERGY_PRICING!HF$20*(1+INDEX(DA_LMP_Basis!$C$23:$AF$35,MATCH(LMP_BY_NODE!HD$1,DA_LMP_Basis!$C$23:$C$35,0),MATCH(LMP_BY_NODE!$A56,DA_LMP_Basis!$C$23:$AF$23,0)))</f>
        <v>51.807544163173262</v>
      </c>
      <c r="HE56" s="30">
        <f>ENERGY_PRICING!HG$20*(1+INDEX(DA_LMP_Basis!$C$23:$AF$35,MATCH(LMP_BY_NODE!HE$1,DA_LMP_Basis!$C$23:$C$35,0),MATCH(LMP_BY_NODE!$A56,DA_LMP_Basis!$C$23:$AF$23,0)))</f>
        <v>68.317629003273012</v>
      </c>
      <c r="HF56" s="30">
        <f>ENERGY_PRICING!HH$20*(1+INDEX(DA_LMP_Basis!$C$23:$AF$35,MATCH(LMP_BY_NODE!HF$1,DA_LMP_Basis!$C$23:$C$35,0),MATCH(LMP_BY_NODE!$A56,DA_LMP_Basis!$C$23:$AF$23,0)))</f>
        <v>68.304979858878156</v>
      </c>
      <c r="HG56" s="30">
        <f>ENERGY_PRICING!HI$20*(1+INDEX(DA_LMP_Basis!$C$23:$AF$35,MATCH(LMP_BY_NODE!HG$1,DA_LMP_Basis!$C$23:$C$35,0),MATCH(LMP_BY_NODE!$A56,DA_LMP_Basis!$C$23:$AF$23,0)))</f>
        <v>50.96534858112458</v>
      </c>
      <c r="HH56" s="30">
        <f>ENERGY_PRICING!HJ$20*(1+INDEX(DA_LMP_Basis!$C$23:$AF$35,MATCH(LMP_BY_NODE!HH$1,DA_LMP_Basis!$C$23:$C$35,0),MATCH(LMP_BY_NODE!$A56,DA_LMP_Basis!$C$23:$AF$23,0)))</f>
        <v>49.267823616619602</v>
      </c>
      <c r="HI56" s="30">
        <f>ENERGY_PRICING!HK$20*(1+INDEX(DA_LMP_Basis!$C$23:$AF$35,MATCH(LMP_BY_NODE!HI$1,DA_LMP_Basis!$C$23:$C$35,0),MATCH(LMP_BY_NODE!$A56,DA_LMP_Basis!$C$23:$AF$23,0)))</f>
        <v>64.957183012692497</v>
      </c>
      <c r="HJ56" s="30">
        <f>ENERGY_PRICING!HL$20*(1+INDEX(DA_LMP_Basis!$C$23:$AF$35,MATCH(LMP_BY_NODE!HJ$1,DA_LMP_Basis!$C$23:$C$35,0),MATCH(LMP_BY_NODE!$A56,DA_LMP_Basis!$C$23:$AF$23,0)))</f>
        <v>103.22745285208546</v>
      </c>
      <c r="HK56" s="30">
        <f>ENERGY_PRICING!HM$20*(1+INDEX(DA_LMP_Basis!$C$23:$AF$35,MATCH(LMP_BY_NODE!HK$1,DA_LMP_Basis!$C$23:$C$35,0),MATCH(LMP_BY_NODE!$A56,DA_LMP_Basis!$C$23:$AF$23,0)))</f>
        <v>187.14259258318168</v>
      </c>
      <c r="HL56" s="30">
        <f>ENERGY_PRICING!HN$20*(1+INDEX(DA_LMP_Basis!$C$23:$AF$35,MATCH(LMP_BY_NODE!HL$1,DA_LMP_Basis!$C$23:$C$35,0),MATCH(LMP_BY_NODE!$A56,DA_LMP_Basis!$C$23:$AF$23,0)))</f>
        <v>162.2727306463261</v>
      </c>
      <c r="HM56" s="30">
        <f>ENERGY_PRICING!HO$20*(1+INDEX(DA_LMP_Basis!$C$23:$AF$35,MATCH(LMP_BY_NODE!HM$1,DA_LMP_Basis!$C$23:$C$35,0),MATCH(LMP_BY_NODE!$A56,DA_LMP_Basis!$C$23:$AF$23,0)))</f>
        <v>98.473341420281884</v>
      </c>
      <c r="HN56" s="30">
        <f>ENERGY_PRICING!HP$20*(1+INDEX(DA_LMP_Basis!$C$23:$AF$35,MATCH(LMP_BY_NODE!HN$1,DA_LMP_Basis!$C$23:$C$35,0),MATCH(LMP_BY_NODE!$A56,DA_LMP_Basis!$C$23:$AF$23,0)))</f>
        <v>70.257950013785191</v>
      </c>
      <c r="HO56" s="30">
        <f>ENERGY_PRICING!HQ$20*(1+INDEX(DA_LMP_Basis!$C$23:$AF$35,MATCH(LMP_BY_NODE!HO$1,DA_LMP_Basis!$C$23:$C$35,0),MATCH(LMP_BY_NODE!$A56,DA_LMP_Basis!$C$23:$AF$23,0)))</f>
        <v>51.74280903579924</v>
      </c>
      <c r="HP56" s="30">
        <f>ENERGY_PRICING!HR$20*(1+INDEX(DA_LMP_Basis!$C$23:$AF$35,MATCH(LMP_BY_NODE!HP$1,DA_LMP_Basis!$C$23:$C$35,0),MATCH(LMP_BY_NODE!$A56,DA_LMP_Basis!$C$23:$AF$23,0)))</f>
        <v>53.878297773310436</v>
      </c>
      <c r="HQ56" s="30">
        <f>ENERGY_PRICING!HS$20*(1+INDEX(DA_LMP_Basis!$C$23:$AF$35,MATCH(LMP_BY_NODE!HQ$1,DA_LMP_Basis!$C$23:$C$35,0),MATCH(LMP_BY_NODE!$A56,DA_LMP_Basis!$C$23:$AF$23,0)))</f>
        <v>71.039103655024945</v>
      </c>
      <c r="HR56" s="30">
        <f>ENERGY_PRICING!HT$20*(1+INDEX(DA_LMP_Basis!$C$23:$AF$35,MATCH(LMP_BY_NODE!HR$1,DA_LMP_Basis!$C$23:$C$35,0),MATCH(LMP_BY_NODE!$A56,DA_LMP_Basis!$C$23:$AF$23,0)))</f>
        <v>71.02595062420518</v>
      </c>
      <c r="HS56" s="30">
        <f>ENERGY_PRICING!HU$20*(1+INDEX(DA_LMP_Basis!$C$23:$AF$35,MATCH(LMP_BY_NODE!HS$1,DA_LMP_Basis!$C$23:$C$35,0),MATCH(LMP_BY_NODE!$A56,DA_LMP_Basis!$C$23:$AF$23,0)))</f>
        <v>52.793565736704714</v>
      </c>
      <c r="HT56" s="30">
        <f>ENERGY_PRICING!HV$20*(1+INDEX(DA_LMP_Basis!$C$23:$AF$35,MATCH(LMP_BY_NODE!HT$1,DA_LMP_Basis!$C$23:$C$35,0),MATCH(LMP_BY_NODE!$A56,DA_LMP_Basis!$C$23:$AF$23,0)))</f>
        <v>51.035147550657385</v>
      </c>
      <c r="HU56" s="30">
        <f>ENERGY_PRICING!HW$20*(1+INDEX(DA_LMP_Basis!$C$23:$AF$35,MATCH(LMP_BY_NODE!HU$1,DA_LMP_Basis!$C$23:$C$35,0),MATCH(LMP_BY_NODE!$A56,DA_LMP_Basis!$C$23:$AF$23,0)))</f>
        <v>65.925296680265646</v>
      </c>
      <c r="HV56" s="30">
        <f>ENERGY_PRICING!HX$20*(1+INDEX(DA_LMP_Basis!$C$23:$AF$35,MATCH(LMP_BY_NODE!HV$1,DA_LMP_Basis!$C$23:$C$35,0),MATCH(LMP_BY_NODE!$A56,DA_LMP_Basis!$C$23:$AF$23,0)))</f>
        <v>104.62110494566838</v>
      </c>
      <c r="HW56" s="30">
        <f>ENERGY_PRICING!HY$20*(1+INDEX(DA_LMP_Basis!$C$23:$AF$35,MATCH(LMP_BY_NODE!HW$1,DA_LMP_Basis!$C$23:$C$35,0),MATCH(LMP_BY_NODE!$A56,DA_LMP_Basis!$C$23:$AF$23,0)))</f>
        <v>188.74295305070879</v>
      </c>
      <c r="HX56" s="30">
        <f>ENERGY_PRICING!HZ$20*(1+INDEX(DA_LMP_Basis!$C$23:$AF$35,MATCH(LMP_BY_NODE!HX$1,DA_LMP_Basis!$C$23:$C$35,0),MATCH(LMP_BY_NODE!$A56,DA_LMP_Basis!$C$23:$AF$23,0)))</f>
        <v>163.68949316452367</v>
      </c>
      <c r="HY56" s="30">
        <f>ENERGY_PRICING!IA$20*(1+INDEX(DA_LMP_Basis!$C$23:$AF$35,MATCH(LMP_BY_NODE!HY$1,DA_LMP_Basis!$C$23:$C$35,0),MATCH(LMP_BY_NODE!$A56,DA_LMP_Basis!$C$23:$AF$23,0)))</f>
        <v>100.11723422822185</v>
      </c>
      <c r="HZ56" s="30">
        <f>ENERGY_PRICING!IB$20*(1+INDEX(DA_LMP_Basis!$C$23:$AF$35,MATCH(LMP_BY_NODE!HZ$1,DA_LMP_Basis!$C$23:$C$35,0),MATCH(LMP_BY_NODE!$A56,DA_LMP_Basis!$C$23:$AF$23,0)))</f>
        <v>72.76358778020024</v>
      </c>
      <c r="IA56" s="30">
        <f>ENERGY_PRICING!IC$20*(1+INDEX(DA_LMP_Basis!$C$23:$AF$35,MATCH(LMP_BY_NODE!IA$1,DA_LMP_Basis!$C$23:$C$35,0),MATCH(LMP_BY_NODE!$A56,DA_LMP_Basis!$C$23:$AF$23,0)))</f>
        <v>53.702874383613683</v>
      </c>
      <c r="IB56" s="30">
        <f>ENERGY_PRICING!ID$20*(1+INDEX(DA_LMP_Basis!$C$23:$AF$35,MATCH(LMP_BY_NODE!IB$1,DA_LMP_Basis!$C$23:$C$35,0),MATCH(LMP_BY_NODE!$A56,DA_LMP_Basis!$C$23:$AF$23,0)))</f>
        <v>55.991779122265598</v>
      </c>
      <c r="IC56" s="30">
        <f>ENERGY_PRICING!IE$20*(1+INDEX(DA_LMP_Basis!$C$23:$AF$35,MATCH(LMP_BY_NODE!IC$1,DA_LMP_Basis!$C$23:$C$35,0),MATCH(LMP_BY_NODE!$A56,DA_LMP_Basis!$C$23:$AF$23,0)))</f>
        <v>73.816732963492427</v>
      </c>
      <c r="ID56" s="30">
        <f>ENERGY_PRICING!IF$20*(1+INDEX(DA_LMP_Basis!$C$23:$AF$35,MATCH(LMP_BY_NODE!ID$1,DA_LMP_Basis!$C$23:$C$35,0),MATCH(LMP_BY_NODE!$A56,DA_LMP_Basis!$C$23:$AF$23,0)))</f>
        <v>73.803065649101782</v>
      </c>
      <c r="IE56" s="30">
        <f>ENERGY_PRICING!IG$20*(1+INDEX(DA_LMP_Basis!$C$23:$AF$35,MATCH(LMP_BY_NODE!IE$1,DA_LMP_Basis!$C$23:$C$35,0),MATCH(LMP_BY_NODE!$A56,DA_LMP_Basis!$C$23:$AF$23,0)))</f>
        <v>54.659506156290639</v>
      </c>
      <c r="IF56" s="30">
        <f>ENERGY_PRICING!IH$20*(1+INDEX(DA_LMP_Basis!$C$23:$AF$35,MATCH(LMP_BY_NODE!IF$1,DA_LMP_Basis!$C$23:$C$35,0),MATCH(LMP_BY_NODE!$A56,DA_LMP_Basis!$C$23:$AF$23,0)))</f>
        <v>52.838938283589364</v>
      </c>
      <c r="IG56" s="30">
        <f>ENERGY_PRICING!II$20*(1+INDEX(DA_LMP_Basis!$C$23:$AF$35,MATCH(LMP_BY_NODE!IG$1,DA_LMP_Basis!$C$23:$C$35,0),MATCH(LMP_BY_NODE!$A56,DA_LMP_Basis!$C$23:$AF$23,0)))</f>
        <v>66.913386315878498</v>
      </c>
      <c r="IH56" s="30">
        <f>ENERGY_PRICING!IJ$20*(1+INDEX(DA_LMP_Basis!$C$23:$AF$35,MATCH(LMP_BY_NODE!IH$1,DA_LMP_Basis!$C$23:$C$35,0),MATCH(LMP_BY_NODE!$A56,DA_LMP_Basis!$C$23:$AF$23,0)))</f>
        <v>106.04351352788724</v>
      </c>
      <c r="II56" s="30">
        <f>ENERGY_PRICING!IK$20*(1+INDEX(DA_LMP_Basis!$C$23:$AF$35,MATCH(LMP_BY_NODE!II$1,DA_LMP_Basis!$C$23:$C$35,0),MATCH(LMP_BY_NODE!$A56,DA_LMP_Basis!$C$23:$AF$23,0)))</f>
        <v>189.47698982255326</v>
      </c>
      <c r="IJ56" s="30">
        <f>ENERGY_PRICING!IL$20*(1+INDEX(DA_LMP_Basis!$C$23:$AF$35,MATCH(LMP_BY_NODE!IJ$1,DA_LMP_Basis!$C$23:$C$35,0),MATCH(LMP_BY_NODE!$A56,DA_LMP_Basis!$C$23:$AF$23,0)))</f>
        <v>164.33931912962944</v>
      </c>
      <c r="IK56" s="30">
        <f>ENERGY_PRICING!IM$20*(1+INDEX(DA_LMP_Basis!$C$23:$AF$35,MATCH(LMP_BY_NODE!IK$1,DA_LMP_Basis!$C$23:$C$35,0),MATCH(LMP_BY_NODE!$A56,DA_LMP_Basis!$C$23:$AF$23,0)))</f>
        <v>100.87123796330732</v>
      </c>
      <c r="IL56" s="30">
        <f>ENERGY_PRICING!IN$20*(1+INDEX(DA_LMP_Basis!$C$23:$AF$35,MATCH(LMP_BY_NODE!IL$1,DA_LMP_Basis!$C$23:$C$35,0),MATCH(LMP_BY_NODE!$A56,DA_LMP_Basis!$C$23:$AF$23,0)))</f>
        <v>73.912847771802547</v>
      </c>
      <c r="IM56" s="30">
        <f>ENERGY_PRICING!IO$20*(1+INDEX(DA_LMP_Basis!$C$23:$AF$35,MATCH(LMP_BY_NODE!IM$1,DA_LMP_Basis!$C$23:$C$35,0),MATCH(LMP_BY_NODE!$A56,DA_LMP_Basis!$C$23:$AF$23,0)))</f>
        <v>54.601896866177931</v>
      </c>
      <c r="IN56" s="30">
        <f>ENERGY_PRICING!IP$20*(1+INDEX(DA_LMP_Basis!$C$23:$AF$35,MATCH(LMP_BY_NODE!IN$1,DA_LMP_Basis!$C$23:$C$35,0),MATCH(LMP_BY_NODE!$A56,DA_LMP_Basis!$C$23:$AF$23,0)))</f>
        <v>56.961168868025631</v>
      </c>
      <c r="IO56" s="30">
        <f>ENERGY_PRICING!IQ$20*(1+INDEX(DA_LMP_Basis!$C$23:$AF$35,MATCH(LMP_BY_NODE!IO$1,DA_LMP_Basis!$C$23:$C$35,0),MATCH(LMP_BY_NODE!$A56,DA_LMP_Basis!$C$23:$AF$23,0)))</f>
        <v>75.090747219867154</v>
      </c>
      <c r="IP56" s="30">
        <f>ENERGY_PRICING!IR$20*(1+INDEX(DA_LMP_Basis!$C$23:$AF$35,MATCH(LMP_BY_NODE!IP$1,DA_LMP_Basis!$C$23:$C$35,0),MATCH(LMP_BY_NODE!$A56,DA_LMP_Basis!$C$23:$AF$23,0)))</f>
        <v>75.076844019212217</v>
      </c>
      <c r="IQ56" s="30">
        <f>ENERGY_PRICING!IS$20*(1+INDEX(DA_LMP_Basis!$C$23:$AF$35,MATCH(LMP_BY_NODE!IQ$1,DA_LMP_Basis!$C$23:$C$35,0),MATCH(LMP_BY_NODE!$A56,DA_LMP_Basis!$C$23:$AF$23,0)))</f>
        <v>55.5153563911839</v>
      </c>
      <c r="IR56" s="30">
        <f>ENERGY_PRICING!IT$20*(1+INDEX(DA_LMP_Basis!$C$23:$AF$35,MATCH(LMP_BY_NODE!IR$1,DA_LMP_Basis!$C$23:$C$35,0),MATCH(LMP_BY_NODE!$A56,DA_LMP_Basis!$C$23:$AF$23,0)))</f>
        <v>53.666282343599974</v>
      </c>
      <c r="IS56" s="30">
        <f>ENERGY_PRICING!IU$20*(1+INDEX(DA_LMP_Basis!$C$23:$AF$35,MATCH(LMP_BY_NODE!IS$1,DA_LMP_Basis!$C$23:$C$35,0),MATCH(LMP_BY_NODE!$A56,DA_LMP_Basis!$C$23:$AF$23,0)))</f>
        <v>67.366593040947734</v>
      </c>
      <c r="IT56" s="30">
        <f>ENERGY_PRICING!IV$20*(1+INDEX(DA_LMP_Basis!$C$23:$AF$35,MATCH(LMP_BY_NODE!IT$1,DA_LMP_Basis!$C$23:$C$35,0),MATCH(LMP_BY_NODE!$A56,DA_LMP_Basis!$C$23:$AF$23,0)))</f>
        <v>106.69592917118862</v>
      </c>
      <c r="IU56" s="30">
        <f>ENERGY_PRICING!IW$20*(1+INDEX(DA_LMP_Basis!$C$23:$AF$35,MATCH(LMP_BY_NODE!IU$1,DA_LMP_Basis!$C$23:$C$35,0),MATCH(LMP_BY_NODE!$A56,DA_LMP_Basis!$C$23:$AF$23,0)))</f>
        <v>190.50600379376306</v>
      </c>
      <c r="IV56" s="30">
        <f>ENERGY_PRICING!IX$20*(1+INDEX(DA_LMP_Basis!$C$23:$AF$35,MATCH(LMP_BY_NODE!IV$1,DA_LMP_Basis!$C$23:$C$35,0),MATCH(LMP_BY_NODE!$A56,DA_LMP_Basis!$C$23:$AF$23,0)))</f>
        <v>165.25028166256701</v>
      </c>
      <c r="IW56" s="30">
        <f>ENERGY_PRICING!IY$20*(1+INDEX(DA_LMP_Basis!$C$23:$AF$35,MATCH(LMP_BY_NODE!IW$1,DA_LMP_Basis!$C$23:$C$35,0),MATCH(LMP_BY_NODE!$A56,DA_LMP_Basis!$C$23:$AF$23,0)))</f>
        <v>101.92824274495842</v>
      </c>
      <c r="IX56" s="30">
        <f>ENERGY_PRICING!IZ$20*(1+INDEX(DA_LMP_Basis!$C$23:$AF$35,MATCH(LMP_BY_NODE!IX$1,DA_LMP_Basis!$C$23:$C$35,0),MATCH(LMP_BY_NODE!$A56,DA_LMP_Basis!$C$23:$AF$23,0)))</f>
        <v>75.52394497193275</v>
      </c>
      <c r="IY56" s="30">
        <f>ENERGY_PRICING!JA$20*(1+INDEX(DA_LMP_Basis!$C$23:$AF$35,MATCH(LMP_BY_NODE!IY$1,DA_LMP_Basis!$C$23:$C$35,0),MATCH(LMP_BY_NODE!$A56,DA_LMP_Basis!$C$23:$AF$23,0)))</f>
        <v>55.862197072481969</v>
      </c>
      <c r="IZ56" s="30">
        <f>ENERGY_PRICING!JB$20*(1+INDEX(DA_LMP_Basis!$C$23:$AF$35,MATCH(LMP_BY_NODE!IZ$1,DA_LMP_Basis!$C$23:$C$35,0),MATCH(LMP_BY_NODE!$A56,DA_LMP_Basis!$C$23:$AF$23,0)))</f>
        <v>58.320113855792492</v>
      </c>
      <c r="JA56" s="30">
        <f>ENERGY_PRICING!JC$20*(1+INDEX(DA_LMP_Basis!$C$23:$AF$35,MATCH(LMP_BY_NODE!JA$1,DA_LMP_Basis!$C$23:$C$35,0),MATCH(LMP_BY_NODE!$A56,DA_LMP_Basis!$C$23:$AF$23,0)))</f>
        <v>76.876731954713449</v>
      </c>
      <c r="JB56" s="30">
        <f>ENERGY_PRICING!JD$20*(1+INDEX(DA_LMP_Basis!$C$23:$AF$35,MATCH(LMP_BY_NODE!JB$1,DA_LMP_Basis!$C$23:$C$35,0),MATCH(LMP_BY_NODE!$A56,DA_LMP_Basis!$C$23:$AF$23,0)))</f>
        <v>76.862498075445586</v>
      </c>
      <c r="JC56" s="30">
        <f>ENERGY_PRICING!JE$20*(1+INDEX(DA_LMP_Basis!$C$23:$AF$35,MATCH(LMP_BY_NODE!JC$1,DA_LMP_Basis!$C$23:$C$35,0),MATCH(LMP_BY_NODE!$A56,DA_LMP_Basis!$C$23:$AF$23,0)))</f>
        <v>56.715135316094425</v>
      </c>
      <c r="JD56" s="30">
        <f>ENERGY_PRICING!JF$20*(1+INDEX(DA_LMP_Basis!$C$23:$AF$35,MATCH(LMP_BY_NODE!JD$1,DA_LMP_Basis!$C$23:$C$35,0),MATCH(LMP_BY_NODE!$A56,DA_LMP_Basis!$C$23:$AF$23,0)))</f>
        <v>54.826099711616983</v>
      </c>
      <c r="JE56" s="30">
        <f>ENERGY_PRICING!JG$20*(1+INDEX(DA_LMP_Basis!$C$23:$AF$35,MATCH(LMP_BY_NODE!JE$1,DA_LMP_Basis!$C$23:$C$35,0),MATCH(LMP_BY_NODE!$A56,DA_LMP_Basis!$C$23:$AF$23,0)))</f>
        <v>68.001923680815594</v>
      </c>
      <c r="JF56" s="30">
        <f>ENERGY_PRICING!JH$20*(1+INDEX(DA_LMP_Basis!$C$23:$AF$35,MATCH(LMP_BY_NODE!JF$1,DA_LMP_Basis!$C$23:$C$35,0),MATCH(LMP_BY_NODE!$A56,DA_LMP_Basis!$C$23:$AF$23,0)))</f>
        <v>107.61052206046037</v>
      </c>
      <c r="JG56" s="30">
        <f>ENERGY_PRICING!JI$20*(1+INDEX(DA_LMP_Basis!$C$23:$AF$35,MATCH(LMP_BY_NODE!JG$1,DA_LMP_Basis!$C$23:$C$35,0),MATCH(LMP_BY_NODE!$A56,DA_LMP_Basis!$C$23:$AF$23,0)))</f>
        <v>191.83321925595678</v>
      </c>
      <c r="JH56" s="30">
        <f>ENERGY_PRICING!JJ$20*(1+INDEX(DA_LMP_Basis!$C$23:$AF$35,MATCH(LMP_BY_NODE!JH$1,DA_LMP_Basis!$C$23:$C$35,0),MATCH(LMP_BY_NODE!$A56,DA_LMP_Basis!$C$23:$AF$23,0)))</f>
        <v>166.42523515495981</v>
      </c>
      <c r="JI56" s="30">
        <f>ENERGY_PRICING!JK$20*(1+INDEX(DA_LMP_Basis!$C$23:$AF$35,MATCH(LMP_BY_NODE!JI$1,DA_LMP_Basis!$C$23:$C$35,0),MATCH(LMP_BY_NODE!$A56,DA_LMP_Basis!$C$23:$AF$23,0)))</f>
        <v>103.2915605706345</v>
      </c>
      <c r="JJ56" s="30">
        <f>ENERGY_PRICING!JL$20*(1+INDEX(DA_LMP_Basis!$C$23:$AF$35,MATCH(LMP_BY_NODE!JJ$1,DA_LMP_Basis!$C$23:$C$35,0),MATCH(LMP_BY_NODE!$A56,DA_LMP_Basis!$C$23:$AF$23,0)))</f>
        <v>77.601927560056325</v>
      </c>
      <c r="JK56" s="30">
        <f>ENERGY_PRICING!JM$20*(1+INDEX(DA_LMP_Basis!$C$23:$AF$35,MATCH(LMP_BY_NODE!JK$1,DA_LMP_Basis!$C$23:$C$35,0),MATCH(LMP_BY_NODE!$A56,DA_LMP_Basis!$C$23:$AF$23,0)))</f>
        <v>57.48772400176761</v>
      </c>
      <c r="JL56" s="30">
        <f>ENERGY_PRICING!JN$20*(1+INDEX(DA_LMP_Basis!$C$23:$AF$35,MATCH(LMP_BY_NODE!JL$1,DA_LMP_Basis!$C$23:$C$35,0),MATCH(LMP_BY_NODE!$A56,DA_LMP_Basis!$C$23:$AF$23,0)))</f>
        <v>60.072872176376215</v>
      </c>
      <c r="JM56" s="30">
        <f>ENERGY_PRICING!JO$20*(1+INDEX(DA_LMP_Basis!$C$23:$AF$35,MATCH(LMP_BY_NODE!JM$1,DA_LMP_Basis!$C$23:$C$35,0),MATCH(LMP_BY_NODE!$A56,DA_LMP_Basis!$C$23:$AF$23,0)))</f>
        <v>79.180283336569943</v>
      </c>
      <c r="JN56" s="30">
        <f>ENERGY_PRICING!JP$20*(1+INDEX(DA_LMP_Basis!$C$23:$AF$35,MATCH(LMP_BY_NODE!JN$1,DA_LMP_Basis!$C$23:$C$35,0),MATCH(LMP_BY_NODE!$A56,DA_LMP_Basis!$C$23:$AF$23,0)))</f>
        <v>79.165622950198795</v>
      </c>
      <c r="JO56" s="30">
        <f>ENERGY_PRICING!JQ$20*(1+INDEX(DA_LMP_Basis!$C$23:$AF$35,MATCH(LMP_BY_NODE!JO$1,DA_LMP_Basis!$C$23:$C$35,0),MATCH(LMP_BY_NODE!$A56,DA_LMP_Basis!$C$23:$AF$23,0)))</f>
        <v>58.262602294101868</v>
      </c>
      <c r="JP56" s="30">
        <f>ENERGY_PRICING!JR$20*(1+INDEX(DA_LMP_Basis!$C$23:$AF$35,MATCH(LMP_BY_NODE!JP$1,DA_LMP_Basis!$C$23:$C$35,0),MATCH(LMP_BY_NODE!$A56,DA_LMP_Basis!$C$23:$AF$23,0)))</f>
        <v>56.322024535983829</v>
      </c>
      <c r="JQ56" s="30">
        <f>ENERGY_PRICING!JS$20*(1+INDEX(DA_LMP_Basis!$C$23:$AF$35,MATCH(LMP_BY_NODE!JQ$1,DA_LMP_Basis!$C$23:$C$35,0),MATCH(LMP_BY_NODE!$A56,DA_LMP_Basis!$C$23:$AF$23,0)))</f>
        <v>68.821368967692209</v>
      </c>
      <c r="JR56" s="30">
        <f>ENERGY_PRICING!JT$20*(1+INDEX(DA_LMP_Basis!$C$23:$AF$35,MATCH(LMP_BY_NODE!JR$1,DA_LMP_Basis!$C$23:$C$35,0),MATCH(LMP_BY_NODE!$A56,DA_LMP_Basis!$C$23:$AF$23,0)))</f>
        <v>108.79015796261126</v>
      </c>
      <c r="JS56" s="30">
        <f>ENERGY_PRICING!JU$20*(1+INDEX(DA_LMP_Basis!$C$23:$AF$35,MATCH(LMP_BY_NODE!JS$1,DA_LMP_Basis!$C$23:$C$35,0),MATCH(LMP_BY_NODE!$A56,DA_LMP_Basis!$C$23:$AF$23,0)))</f>
        <v>190.93177200737546</v>
      </c>
      <c r="JT56" s="30">
        <f>ENERGY_PRICING!JV$20*(1+INDEX(DA_LMP_Basis!$C$23:$AF$35,MATCH(LMP_BY_NODE!JT$1,DA_LMP_Basis!$C$23:$C$35,0),MATCH(LMP_BY_NODE!$A56,DA_LMP_Basis!$C$23:$AF$23,0)))</f>
        <v>165.62720452383846</v>
      </c>
      <c r="JU56" s="30">
        <f>ENERGY_PRICING!JW$20*(1+INDEX(DA_LMP_Basis!$C$23:$AF$35,MATCH(LMP_BY_NODE!JU$1,DA_LMP_Basis!$C$23:$C$35,0),MATCH(LMP_BY_NODE!$A56,DA_LMP_Basis!$C$23:$AF$23,0)))</f>
        <v>102.36559252859085</v>
      </c>
      <c r="JV56" s="30">
        <f>ENERGY_PRICING!JX$20*(1+INDEX(DA_LMP_Basis!$C$23:$AF$35,MATCH(LMP_BY_NODE!JV$1,DA_LMP_Basis!$C$23:$C$35,0),MATCH(LMP_BY_NODE!$A56,DA_LMP_Basis!$C$23:$AF$23,0)))</f>
        <v>76.190557861599316</v>
      </c>
      <c r="JW56" s="30">
        <f>ENERGY_PRICING!JY$20*(1+INDEX(DA_LMP_Basis!$C$23:$AF$35,MATCH(LMP_BY_NODE!JW$1,DA_LMP_Basis!$C$23:$C$35,0),MATCH(LMP_BY_NODE!$A56,DA_LMP_Basis!$C$23:$AF$23,0)))</f>
        <v>56.383663041328418</v>
      </c>
      <c r="JX56" s="30">
        <f>ENERGY_PRICING!JZ$20*(1+INDEX(DA_LMP_Basis!$C$23:$AF$35,MATCH(LMP_BY_NODE!JX$1,DA_LMP_Basis!$C$23:$C$35,0),MATCH(LMP_BY_NODE!$A56,DA_LMP_Basis!$C$23:$AF$23,0)))</f>
        <v>58.882395414670469</v>
      </c>
      <c r="JY56" s="30">
        <f>ENERGY_PRICING!KA$20*(1+INDEX(DA_LMP_Basis!$C$23:$AF$35,MATCH(LMP_BY_NODE!JY$1,DA_LMP_Basis!$C$23:$C$35,0),MATCH(LMP_BY_NODE!$A56,DA_LMP_Basis!$C$23:$AF$23,0)))</f>
        <v>77.615706887386679</v>
      </c>
      <c r="JZ56" s="30">
        <f>ENERGY_PRICING!KB$20*(1+INDEX(DA_LMP_Basis!$C$23:$AF$35,MATCH(LMP_BY_NODE!JZ$1,DA_LMP_Basis!$C$23:$C$35,0),MATCH(LMP_BY_NODE!$A56,DA_LMP_Basis!$C$23:$AF$23,0)))</f>
        <v>77.601336185445604</v>
      </c>
      <c r="KA56" s="30">
        <f>ENERGY_PRICING!KC$20*(1+INDEX(DA_LMP_Basis!$C$23:$AF$35,MATCH(LMP_BY_NODE!KA$1,DA_LMP_Basis!$C$23:$C$35,0),MATCH(LMP_BY_NODE!$A56,DA_LMP_Basis!$C$23:$AF$23,0)))</f>
        <v>57.21155979999957</v>
      </c>
      <c r="KB56" s="30">
        <f>ENERGY_PRICING!KD$20*(1+INDEX(DA_LMP_Basis!$C$23:$AF$35,MATCH(LMP_BY_NODE!KB$1,DA_LMP_Basis!$C$23:$C$35,0),MATCH(LMP_BY_NODE!$A56,DA_LMP_Basis!$C$23:$AF$23,0)))</f>
        <v>55.30598956997985</v>
      </c>
      <c r="KC56" s="30">
        <f>ENERGY_PRICING!KE$20*(1+INDEX(DA_LMP_Basis!$C$23:$AF$35,MATCH(LMP_BY_NODE!KC$1,DA_LMP_Basis!$C$23:$C$35,0),MATCH(LMP_BY_NODE!$A56,DA_LMP_Basis!$C$23:$AF$23,0)))</f>
        <v>68.264800181191717</v>
      </c>
      <c r="KD56" s="30">
        <f>ENERGY_PRICING!KF$20*(1+INDEX(DA_LMP_Basis!$C$23:$AF$35,MATCH(LMP_BY_NODE!KD$1,DA_LMP_Basis!$C$23:$C$35,0),MATCH(LMP_BY_NODE!$A56,DA_LMP_Basis!$C$23:$AF$23,0)))</f>
        <v>107.98894702993873</v>
      </c>
      <c r="KE56" s="30">
        <f>ENERGY_PRICING!KG$20*(1+INDEX(DA_LMP_Basis!$C$23:$AF$35,MATCH(LMP_BY_NODE!KE$1,DA_LMP_Basis!$C$23:$C$35,0),MATCH(LMP_BY_NODE!$A56,DA_LMP_Basis!$C$23:$AF$23,0)))</f>
        <v>192.44248908190741</v>
      </c>
      <c r="KF56" s="30">
        <f>ENERGY_PRICING!KH$20*(1+INDEX(DA_LMP_Basis!$C$23:$AF$35,MATCH(LMP_BY_NODE!KF$1,DA_LMP_Basis!$C$23:$C$35,0),MATCH(LMP_BY_NODE!$A56,DA_LMP_Basis!$C$23:$AF$23,0)))</f>
        <v>166.96460779655561</v>
      </c>
      <c r="KG56" s="30">
        <f>ENERGY_PRICING!KI$20*(1+INDEX(DA_LMP_Basis!$C$23:$AF$35,MATCH(LMP_BY_NODE!KG$1,DA_LMP_Basis!$C$23:$C$35,0),MATCH(LMP_BY_NODE!$A56,DA_LMP_Basis!$C$23:$AF$23,0)))</f>
        <v>103.91740350121044</v>
      </c>
      <c r="KH56" s="30">
        <f>ENERGY_PRICING!KJ$20*(1+INDEX(DA_LMP_Basis!$C$23:$AF$35,MATCH(LMP_BY_NODE!KH$1,DA_LMP_Basis!$C$23:$C$35,0),MATCH(LMP_BY_NODE!$A56,DA_LMP_Basis!$C$23:$AF$23,0)))</f>
        <v>78.555843578862977</v>
      </c>
      <c r="KI56" s="30">
        <f>ENERGY_PRICING!KK$20*(1+INDEX(DA_LMP_Basis!$C$23:$AF$35,MATCH(LMP_BY_NODE!KI$1,DA_LMP_Basis!$C$23:$C$35,0),MATCH(LMP_BY_NODE!$A56,DA_LMP_Basis!$C$23:$AF$23,0)))</f>
        <v>58.233936306774154</v>
      </c>
      <c r="KJ56" s="30">
        <f>ENERGY_PRICING!KL$20*(1+INDEX(DA_LMP_Basis!$C$23:$AF$35,MATCH(LMP_BY_NODE!KJ$1,DA_LMP_Basis!$C$23:$C$35,0),MATCH(LMP_BY_NODE!$A56,DA_LMP_Basis!$C$23:$AF$23,0)))</f>
        <v>60.877491160508903</v>
      </c>
      <c r="KK56" s="30">
        <f>ENERGY_PRICING!KM$20*(1+INDEX(DA_LMP_Basis!$C$23:$AF$35,MATCH(LMP_BY_NODE!KK$1,DA_LMP_Basis!$C$23:$C$35,0),MATCH(LMP_BY_NODE!$A56,DA_LMP_Basis!$C$23:$AF$23,0)))</f>
        <v>80.237748676200809</v>
      </c>
      <c r="KL56" s="30">
        <f>ENERGY_PRICING!KN$20*(1+INDEX(DA_LMP_Basis!$C$23:$AF$35,MATCH(LMP_BY_NODE!KL$1,DA_LMP_Basis!$C$23:$C$35,0),MATCH(LMP_BY_NODE!$A56,DA_LMP_Basis!$C$23:$AF$23,0)))</f>
        <v>80.22289249802644</v>
      </c>
      <c r="KM56" s="30">
        <f>ENERGY_PRICING!KO$20*(1+INDEX(DA_LMP_Basis!$C$23:$AF$35,MATCH(LMP_BY_NODE!KM$1,DA_LMP_Basis!$C$23:$C$35,0),MATCH(LMP_BY_NODE!$A56,DA_LMP_Basis!$C$23:$AF$23,0)))</f>
        <v>58.972980498102388</v>
      </c>
      <c r="KN56" s="30">
        <f>ENERGY_PRICING!KP$20*(1+INDEX(DA_LMP_Basis!$C$23:$AF$35,MATCH(LMP_BY_NODE!KN$1,DA_LMP_Basis!$C$23:$C$35,0),MATCH(LMP_BY_NODE!$A56,DA_LMP_Basis!$C$23:$AF$23,0)))</f>
        <v>57.008741865113421</v>
      </c>
      <c r="KO56" s="30">
        <f>ENERGY_PRICING!KQ$20*(1+INDEX(DA_LMP_Basis!$C$23:$AF$35,MATCH(LMP_BY_NODE!KO$1,DA_LMP_Basis!$C$23:$C$35,0),MATCH(LMP_BY_NODE!$A56,DA_LMP_Basis!$C$23:$AF$23,0)))</f>
        <v>69.197542468930791</v>
      </c>
      <c r="KP56" s="30">
        <f>ENERGY_PRICING!KR$20*(1+INDEX(DA_LMP_Basis!$C$23:$AF$35,MATCH(LMP_BY_NODE!KP$1,DA_LMP_Basis!$C$23:$C$35,0),MATCH(LMP_BY_NODE!$A56,DA_LMP_Basis!$C$23:$AF$23,0)))</f>
        <v>109.33168010521845</v>
      </c>
      <c r="KQ56" s="30">
        <f>ENERGY_PRICING!KS$20*(1+INDEX(DA_LMP_Basis!$C$23:$AF$35,MATCH(LMP_BY_NODE!KQ$1,DA_LMP_Basis!$C$23:$C$35,0),MATCH(LMP_BY_NODE!$A56,DA_LMP_Basis!$C$23:$AF$23,0)))</f>
        <v>193.89277343045919</v>
      </c>
      <c r="KR56" s="30">
        <f>ENERGY_PRICING!KT$20*(1+INDEX(DA_LMP_Basis!$C$23:$AF$35,MATCH(LMP_BY_NODE!KR$1,DA_LMP_Basis!$C$23:$C$35,0),MATCH(LMP_BY_NODE!$A56,DA_LMP_Basis!$C$23:$AF$23,0)))</f>
        <v>168.24851135918962</v>
      </c>
      <c r="KS56" s="30">
        <f>ENERGY_PRICING!KU$20*(1+INDEX(DA_LMP_Basis!$C$23:$AF$35,MATCH(LMP_BY_NODE!KS$1,DA_LMP_Basis!$C$23:$C$35,0),MATCH(LMP_BY_NODE!$A56,DA_LMP_Basis!$C$23:$AF$23,0)))</f>
        <v>105.40713788195035</v>
      </c>
      <c r="KT56" s="30">
        <f>ENERGY_PRICING!KV$20*(1+INDEX(DA_LMP_Basis!$C$23:$AF$35,MATCH(LMP_BY_NODE!KT$1,DA_LMP_Basis!$C$23:$C$35,0),MATCH(LMP_BY_NODE!$A56,DA_LMP_Basis!$C$23:$AF$23,0)))</f>
        <v>80.826511537430491</v>
      </c>
      <c r="KU56" s="30">
        <f>ENERGY_PRICING!KW$20*(1+INDEX(DA_LMP_Basis!$C$23:$AF$35,MATCH(LMP_BY_NODE!KU$1,DA_LMP_Basis!$C$23:$C$35,0),MATCH(LMP_BY_NODE!$A56,DA_LMP_Basis!$C$23:$AF$23,0)))</f>
        <v>60.010193689878854</v>
      </c>
      <c r="KV56" s="30">
        <f>ENERGY_PRICING!KX$20*(1+INDEX(DA_LMP_Basis!$C$23:$AF$35,MATCH(LMP_BY_NODE!KV$1,DA_LMP_Basis!$C$23:$C$35,0),MATCH(LMP_BY_NODE!$A56,DA_LMP_Basis!$C$23:$AF$23,0)))</f>
        <v>62.792777737214998</v>
      </c>
      <c r="KW56" s="30">
        <f>ENERGY_PRICING!KY$20*(1+INDEX(DA_LMP_Basis!$C$23:$AF$35,MATCH(LMP_BY_NODE!KW$1,DA_LMP_Basis!$C$23:$C$35,0),MATCH(LMP_BY_NODE!$A56,DA_LMP_Basis!$C$23:$AF$23,0)))</f>
        <v>82.754901776323123</v>
      </c>
      <c r="KX56" s="30">
        <f>ENERGY_PRICING!KZ$20*(1+INDEX(DA_LMP_Basis!$C$23:$AF$35,MATCH(LMP_BY_NODE!KX$1,DA_LMP_Basis!$C$23:$C$35,0),MATCH(LMP_BY_NODE!$A56,DA_LMP_Basis!$C$23:$AF$23,0)))</f>
        <v>82.739579542264025</v>
      </c>
      <c r="KY56" s="30">
        <f>ENERGY_PRICING!LA$20*(1+INDEX(DA_LMP_Basis!$C$23:$AF$35,MATCH(LMP_BY_NODE!KY$1,DA_LMP_Basis!$C$23:$C$35,0),MATCH(LMP_BY_NODE!$A56,DA_LMP_Basis!$C$23:$AF$23,0)))</f>
        <v>60.66393965434618</v>
      </c>
      <c r="KZ56" s="30">
        <f>ENERGY_PRICING!LB$20*(1+INDEX(DA_LMP_Basis!$C$23:$AF$35,MATCH(LMP_BY_NODE!KZ$1,DA_LMP_Basis!$C$23:$C$35,0),MATCH(LMP_BY_NODE!$A56,DA_LMP_Basis!$C$23:$AF$23,0)))</f>
        <v>58.643379511515825</v>
      </c>
      <c r="LA56" s="30">
        <f>ENERGY_PRICING!LC$20*(1+INDEX(DA_LMP_Basis!$C$23:$AF$35,MATCH(LMP_BY_NODE!LA$1,DA_LMP_Basis!$C$23:$C$35,0),MATCH(LMP_BY_NODE!$A56,DA_LMP_Basis!$C$23:$AF$23,0)))</f>
        <v>70.092972568944333</v>
      </c>
      <c r="LB56" s="30">
        <f>ENERGY_PRICING!LD$20*(1+INDEX(DA_LMP_Basis!$C$23:$AF$35,MATCH(LMP_BY_NODE!LB$1,DA_LMP_Basis!$C$23:$C$35,0),MATCH(LMP_BY_NODE!$A56,DA_LMP_Basis!$C$23:$AF$23,0)))</f>
        <v>110.62070026404888</v>
      </c>
      <c r="LC56" s="30">
        <f>ENERGY_PRICING!LE$20*(1+INDEX(DA_LMP_Basis!$C$23:$AF$35,MATCH(LMP_BY_NODE!LC$1,DA_LMP_Basis!$C$23:$C$35,0),MATCH(LMP_BY_NODE!$A56,DA_LMP_Basis!$C$23:$AF$23,0)))</f>
        <v>195.47969092666105</v>
      </c>
      <c r="LD56" s="30">
        <f>ENERGY_PRICING!LF$20*(1+INDEX(DA_LMP_Basis!$C$23:$AF$35,MATCH(LMP_BY_NODE!LD$1,DA_LMP_Basis!$C$23:$C$35,0),MATCH(LMP_BY_NODE!$A56,DA_LMP_Basis!$C$23:$AF$23,0)))</f>
        <v>169.65337312234277</v>
      </c>
      <c r="LE56" s="30">
        <f>ENERGY_PRICING!LG$20*(1+INDEX(DA_LMP_Basis!$C$23:$AF$35,MATCH(LMP_BY_NODE!LE$1,DA_LMP_Basis!$C$23:$C$35,0),MATCH(LMP_BY_NODE!$A56,DA_LMP_Basis!$C$23:$AF$23,0)))</f>
        <v>107.03722204844526</v>
      </c>
      <c r="LF56" s="30">
        <f>ENERGY_PRICING!LH$20*(1+INDEX(DA_LMP_Basis!$C$23:$AF$35,MATCH(LMP_BY_NODE!LF$1,DA_LMP_Basis!$C$23:$C$35,0),MATCH(LMP_BY_NODE!$A56,DA_LMP_Basis!$C$23:$AF$23,0)))</f>
        <v>83.311102035227719</v>
      </c>
      <c r="LG56" s="30">
        <f>ENERGY_PRICING!LI$20*(1+INDEX(DA_LMP_Basis!$C$23:$AF$35,MATCH(LMP_BY_NODE!LG$1,DA_LMP_Basis!$C$23:$C$35,0),MATCH(LMP_BY_NODE!$A56,DA_LMP_Basis!$C$23:$AF$23,0)))</f>
        <v>61.95379455809578</v>
      </c>
      <c r="LH56" s="30">
        <f>ENERGY_PRICING!LJ$20*(1+INDEX(DA_LMP_Basis!$C$23:$AF$35,MATCH(LMP_BY_NODE!LH$1,DA_LMP_Basis!$C$23:$C$35,0),MATCH(LMP_BY_NODE!$A56,DA_LMP_Basis!$C$23:$AF$23,0)))</f>
        <v>64.8885059175891</v>
      </c>
      <c r="LI56" s="30">
        <f>ENERGY_PRICING!LK$20*(1+INDEX(DA_LMP_Basis!$C$23:$AF$35,MATCH(LMP_BY_NODE!LI$1,DA_LMP_Basis!$C$23:$C$35,0),MATCH(LMP_BY_NODE!$A56,DA_LMP_Basis!$C$23:$AF$23,0)))</f>
        <v>85.509199096839424</v>
      </c>
      <c r="LJ56" s="30">
        <f>ENERGY_PRICING!LL$20*(1+INDEX(DA_LMP_Basis!$C$23:$AF$35,MATCH(LMP_BY_NODE!LJ$1,DA_LMP_Basis!$C$23:$C$35,0),MATCH(LMP_BY_NODE!$A56,DA_LMP_Basis!$C$23:$AF$23,0)))</f>
        <v>85.493366899173253</v>
      </c>
      <c r="LK56" s="30">
        <f>ENERGY_PRICING!LM$20*(1+INDEX(DA_LMP_Basis!$C$23:$AF$35,MATCH(LMP_BY_NODE!LK$1,DA_LMP_Basis!$C$23:$C$35,0),MATCH(LMP_BY_NODE!$A56,DA_LMP_Basis!$C$23:$AF$23,0)))</f>
        <v>62.514206240402679</v>
      </c>
      <c r="LL56" s="30">
        <f>ENERGY_PRICING!LN$20*(1+INDEX(DA_LMP_Basis!$C$23:$AF$35,MATCH(LMP_BY_NODE!LL$1,DA_LMP_Basis!$C$23:$C$35,0),MATCH(LMP_BY_NODE!$A56,DA_LMP_Basis!$C$23:$AF$23,0)))</f>
        <v>60.432018466088138</v>
      </c>
      <c r="LM56" s="30">
        <f>ENERGY_PRICING!LO$20*(1+INDEX(DA_LMP_Basis!$C$23:$AF$35,MATCH(LMP_BY_NODE!LM$1,DA_LMP_Basis!$C$23:$C$35,0),MATCH(LMP_BY_NODE!$A56,DA_LMP_Basis!$C$23:$AF$23,0)))</f>
        <v>71.072762286565066</v>
      </c>
      <c r="LN56" s="30">
        <f>ENERGY_PRICING!LP$20*(1+INDEX(DA_LMP_Basis!$C$23:$AF$35,MATCH(LMP_BY_NODE!LN$1,DA_LMP_Basis!$C$23:$C$35,0),MATCH(LMP_BY_NODE!$A56,DA_LMP_Basis!$C$23:$AF$23,0)))</f>
        <v>112.03116066448521</v>
      </c>
      <c r="LO56" s="30">
        <f>ENERGY_PRICING!LQ$20*(1+INDEX(DA_LMP_Basis!$C$23:$AF$35,MATCH(LMP_BY_NODE!LO$1,DA_LMP_Basis!$C$23:$C$35,0),MATCH(LMP_BY_NODE!$A56,DA_LMP_Basis!$C$23:$AF$23,0)))</f>
        <v>197.10658357443532</v>
      </c>
      <c r="LP56" s="30">
        <f>ENERGY_PRICING!LR$20*(1+INDEX(DA_LMP_Basis!$C$23:$AF$35,MATCH(LMP_BY_NODE!LP$1,DA_LMP_Basis!$C$23:$C$35,0),MATCH(LMP_BY_NODE!$A56,DA_LMP_Basis!$C$23:$AF$23,0)))</f>
        <v>171.09362397286483</v>
      </c>
      <c r="LQ56" s="30">
        <f>ENERGY_PRICING!LS$20*(1+INDEX(DA_LMP_Basis!$C$23:$AF$35,MATCH(LMP_BY_NODE!LQ$1,DA_LMP_Basis!$C$23:$C$35,0),MATCH(LMP_BY_NODE!$A56,DA_LMP_Basis!$C$23:$AF$23,0)))</f>
        <v>108.70836875397413</v>
      </c>
      <c r="LR56" s="30">
        <f>ENERGY_PRICING!LT$20*(1+INDEX(DA_LMP_Basis!$C$23:$AF$35,MATCH(LMP_BY_NODE!LR$1,DA_LMP_Basis!$C$23:$C$35,0),MATCH(LMP_BY_NODE!$A56,DA_LMP_Basis!$C$23:$AF$23,0)))</f>
        <v>85.858280463388439</v>
      </c>
      <c r="LS56" s="30">
        <f>ENERGY_PRICING!LU$20*(1+INDEX(DA_LMP_Basis!$C$23:$AF$35,MATCH(LMP_BY_NODE!LS$1,DA_LMP_Basis!$C$23:$C$35,0),MATCH(LMP_BY_NODE!$A56,DA_LMP_Basis!$C$23:$AF$23,0)))</f>
        <v>63.946355589326366</v>
      </c>
      <c r="LT56" s="30">
        <f>ENERGY_PRICING!LV$20*(1+INDEX(DA_LMP_Basis!$C$23:$AF$35,MATCH(LMP_BY_NODE!LT$1,DA_LMP_Basis!$C$23:$C$35,0),MATCH(LMP_BY_NODE!$A56,DA_LMP_Basis!$C$23:$AF$23,0)))</f>
        <v>67.037026415059458</v>
      </c>
      <c r="LU56" s="30">
        <f>ENERGY_PRICING!LW$20*(1+INDEX(DA_LMP_Basis!$C$23:$AF$35,MATCH(LMP_BY_NODE!LU$1,DA_LMP_Basis!$C$23:$C$35,0),MATCH(LMP_BY_NODE!$A56,DA_LMP_Basis!$C$23:$AF$23,0)))</f>
        <v>88.332878381526371</v>
      </c>
      <c r="LV56" s="30">
        <f>ENERGY_PRICING!LX$20*(1+INDEX(DA_LMP_Basis!$C$23:$AF$35,MATCH(LMP_BY_NODE!LV$1,DA_LMP_Basis!$C$23:$C$35,0),MATCH(LMP_BY_NODE!$A56,DA_LMP_Basis!$C$23:$AF$23,0)))</f>
        <v>88.316523374044962</v>
      </c>
      <c r="LW56" s="30">
        <f>ENERGY_PRICING!LY$20*(1+INDEX(DA_LMP_Basis!$C$23:$AF$35,MATCH(LMP_BY_NODE!LW$1,DA_LMP_Basis!$C$23:$C$35,0),MATCH(LMP_BY_NODE!$A56,DA_LMP_Basis!$C$23:$AF$23,0)))</f>
        <v>64.411081857744065</v>
      </c>
      <c r="LX56" s="30">
        <f>ENERGY_PRICING!LZ$20*(1+INDEX(DA_LMP_Basis!$C$23:$AF$35,MATCH(LMP_BY_NODE!LX$1,DA_LMP_Basis!$C$23:$C$35,0),MATCH(LMP_BY_NODE!$A56,DA_LMP_Basis!$C$23:$AF$23,0)))</f>
        <v>62.265714024729981</v>
      </c>
      <c r="LY56" s="30">
        <f>ENERGY_PRICING!MA$20*(1+INDEX(DA_LMP_Basis!$C$23:$AF$35,MATCH(LMP_BY_NODE!LY$1,DA_LMP_Basis!$C$23:$C$35,0),MATCH(LMP_BY_NODE!$A56,DA_LMP_Basis!$C$23:$AF$23,0)))</f>
        <v>72.077233339267636</v>
      </c>
      <c r="LZ56" s="30">
        <f>ENERGY_PRICING!MB$20*(1+INDEX(DA_LMP_Basis!$C$23:$AF$35,MATCH(LMP_BY_NODE!LZ$1,DA_LMP_Basis!$C$23:$C$35,0),MATCH(LMP_BY_NODE!$A56,DA_LMP_Basis!$C$23:$AF$23,0)))</f>
        <v>113.4771511844327</v>
      </c>
      <c r="MA56" s="30">
        <f>ENERGY_PRICING!MC$20*(1+INDEX(DA_LMP_Basis!$C$23:$AF$35,MATCH(LMP_BY_NODE!MA$1,DA_LMP_Basis!$C$23:$C$35,0),MATCH(LMP_BY_NODE!$A56,DA_LMP_Basis!$C$23:$AF$23,0)))</f>
        <v>199.26962841314761</v>
      </c>
      <c r="MB56" s="30">
        <f>ENERGY_PRICING!MD$20*(1+INDEX(DA_LMP_Basis!$C$23:$AF$35,MATCH(LMP_BY_NODE!MB$1,DA_LMP_Basis!$C$23:$C$35,0),MATCH(LMP_BY_NODE!$A56,DA_LMP_Basis!$C$23:$AF$23,0)))</f>
        <v>173.0085180950644</v>
      </c>
      <c r="MC56" s="30">
        <f>ENERGY_PRICING!ME$20*(1+INDEX(DA_LMP_Basis!$C$23:$AF$35,MATCH(LMP_BY_NODE!MC$1,DA_LMP_Basis!$C$23:$C$35,0),MATCH(LMP_BY_NODE!$A56,DA_LMP_Basis!$C$23:$AF$23,0)))</f>
        <v>110.93025183954249</v>
      </c>
      <c r="MD56" s="30">
        <f>ENERGY_PRICING!MF$20*(1+INDEX(DA_LMP_Basis!$C$23:$AF$35,MATCH(LMP_BY_NODE!MD$1,DA_LMP_Basis!$C$23:$C$35,0),MATCH(LMP_BY_NODE!$A56,DA_LMP_Basis!$C$23:$AF$23,0)))</f>
        <v>89.244896759091731</v>
      </c>
      <c r="ME56" s="30">
        <f>ENERGY_PRICING!MG$20*(1+INDEX(DA_LMP_Basis!$C$23:$AF$35,MATCH(LMP_BY_NODE!ME$1,DA_LMP_Basis!$C$23:$C$35,0),MATCH(LMP_BY_NODE!$A56,DA_LMP_Basis!$C$23:$AF$23,0)))</f>
        <v>66.595577011722568</v>
      </c>
      <c r="MF56" s="30">
        <f>ENERGY_PRICING!MH$20*(1+INDEX(DA_LMP_Basis!$C$23:$AF$35,MATCH(LMP_BY_NODE!MF$1,DA_LMP_Basis!$C$23:$C$35,0),MATCH(LMP_BY_NODE!$A56,DA_LMP_Basis!$C$23:$AF$23,0)))</f>
        <v>69.893604677478152</v>
      </c>
      <c r="MG56" s="30">
        <f>ENERGY_PRICING!MI$20*(1+INDEX(DA_LMP_Basis!$C$23:$AF$35,MATCH(LMP_BY_NODE!MG$1,DA_LMP_Basis!$C$23:$C$35,0),MATCH(LMP_BY_NODE!$A56,DA_LMP_Basis!$C$23:$AF$23,0)))</f>
        <v>92.087118042807461</v>
      </c>
      <c r="MH56" s="30">
        <f>ENERGY_PRICING!MJ$20*(1+INDEX(DA_LMP_Basis!$C$23:$AF$35,MATCH(LMP_BY_NODE!MH$1,DA_LMP_Basis!$C$23:$C$35,0),MATCH(LMP_BY_NODE!$A56,DA_LMP_Basis!$C$23:$AF$23,0)))</f>
        <v>92.070067930412989</v>
      </c>
      <c r="MI56" s="30">
        <f>ENERGY_PRICING!MK$20*(1+INDEX(DA_LMP_Basis!$C$23:$AF$35,MATCH(LMP_BY_NODE!MI$1,DA_LMP_Basis!$C$23:$C$35,0),MATCH(LMP_BY_NODE!$A56,DA_LMP_Basis!$C$23:$AF$23,0)))</f>
        <v>66.933084166490559</v>
      </c>
      <c r="MJ56" s="30">
        <f>ENERGY_PRICING!ML$20*(1+INDEX(DA_LMP_Basis!$C$23:$AF$35,MATCH(LMP_BY_NODE!MJ$1,DA_LMP_Basis!$C$23:$C$35,0),MATCH(LMP_BY_NODE!$A56,DA_LMP_Basis!$C$23:$AF$23,0)))</f>
        <v>64.703714909002329</v>
      </c>
      <c r="MK56" s="30">
        <f>ENERGY_PRICING!MM$20*(1+INDEX(DA_LMP_Basis!$C$23:$AF$35,MATCH(LMP_BY_NODE!MK$1,DA_LMP_Basis!$C$23:$C$35,0),MATCH(LMP_BY_NODE!$A56,DA_LMP_Basis!$C$23:$AF$23,0)))</f>
        <v>73.412733827979437</v>
      </c>
      <c r="ML56" s="30">
        <f>ENERGY_PRICING!MN$20*(1+INDEX(DA_LMP_Basis!$C$23:$AF$35,MATCH(LMP_BY_NODE!ML$1,DA_LMP_Basis!$C$23:$C$35,0),MATCH(LMP_BY_NODE!$A56,DA_LMP_Basis!$C$23:$AF$23,0)))</f>
        <v>115.39967651840495</v>
      </c>
      <c r="MM56" s="30">
        <f>ENERGY_PRICING!MO$20*(1+INDEX(DA_LMP_Basis!$C$23:$AF$35,MATCH(LMP_BY_NODE!MM$1,DA_LMP_Basis!$C$23:$C$35,0),MATCH(LMP_BY_NODE!$A56,DA_LMP_Basis!$C$23:$AF$23,0)))</f>
        <v>200.77328034711087</v>
      </c>
      <c r="MN56" s="30">
        <f>ENERGY_PRICING!MP$20*(1+INDEX(DA_LMP_Basis!$C$23:$AF$35,MATCH(LMP_BY_NODE!MN$1,DA_LMP_Basis!$C$23:$C$35,0),MATCH(LMP_BY_NODE!$A56,DA_LMP_Basis!$C$23:$AF$23,0)))</f>
        <v>174.33966676043113</v>
      </c>
      <c r="MO56" s="30">
        <f>ENERGY_PRICING!MQ$20*(1+INDEX(DA_LMP_Basis!$C$23:$AF$35,MATCH(LMP_BY_NODE!MO$1,DA_LMP_Basis!$C$23:$C$35,0),MATCH(LMP_BY_NODE!$A56,DA_LMP_Basis!$C$23:$AF$23,0)))</f>
        <v>112.47480548857554</v>
      </c>
      <c r="MP56" s="30">
        <f>ENERGY_PRICING!MR$20*(1+INDEX(DA_LMP_Basis!$C$23:$AF$35,MATCH(LMP_BY_NODE!MP$1,DA_LMP_Basis!$C$23:$C$35,0),MATCH(LMP_BY_NODE!$A56,DA_LMP_Basis!$C$23:$AF$23,0)))</f>
        <v>91.599120791570556</v>
      </c>
      <c r="MQ56" s="30">
        <f>ENERGY_PRICING!MS$20*(1+INDEX(DA_LMP_Basis!$C$23:$AF$35,MATCH(LMP_BY_NODE!MQ$1,DA_LMP_Basis!$C$23:$C$35,0),MATCH(LMP_BY_NODE!$A56,DA_LMP_Basis!$C$23:$AF$23,0)))</f>
        <v>68.437197140898633</v>
      </c>
      <c r="MR56" s="30">
        <f>ENERGY_PRICING!MT$20*(1+INDEX(DA_LMP_Basis!$C$23:$AF$35,MATCH(LMP_BY_NODE!MR$1,DA_LMP_Basis!$C$23:$C$35,0),MATCH(LMP_BY_NODE!$A56,DA_LMP_Basis!$C$23:$AF$23,0)))</f>
        <v>71.879369998626245</v>
      </c>
      <c r="MS56" s="30">
        <f>ENERGY_PRICING!MU$20*(1+INDEX(DA_LMP_Basis!$C$23:$AF$35,MATCH(LMP_BY_NODE!MS$1,DA_LMP_Basis!$C$23:$C$35,0),MATCH(LMP_BY_NODE!$A56,DA_LMP_Basis!$C$23:$AF$23,0)))</f>
        <v>94.696897380811151</v>
      </c>
      <c r="MT56" s="30">
        <f>ENERGY_PRICING!MV$20*(1+INDEX(DA_LMP_Basis!$C$23:$AF$35,MATCH(LMP_BY_NODE!MT$1,DA_LMP_Basis!$C$23:$C$35,0),MATCH(LMP_BY_NODE!$A56,DA_LMP_Basis!$C$23:$AF$23,0)))</f>
        <v>94.679364062600456</v>
      </c>
      <c r="MU56" s="30">
        <f>ENERGY_PRICING!MW$20*(1+INDEX(DA_LMP_Basis!$C$23:$AF$35,MATCH(LMP_BY_NODE!MU$1,DA_LMP_Basis!$C$23:$C$35,0),MATCH(LMP_BY_NODE!$A56,DA_LMP_Basis!$C$23:$AF$23,0)))</f>
        <v>68.68626726336251</v>
      </c>
      <c r="MV56" s="30">
        <f>ENERGY_PRICING!MX$20*(1+INDEX(DA_LMP_Basis!$C$23:$AF$35,MATCH(LMP_BY_NODE!MV$1,DA_LMP_Basis!$C$23:$C$35,0),MATCH(LMP_BY_NODE!$A56,DA_LMP_Basis!$C$23:$AF$23,0)))</f>
        <v>66.398503976261168</v>
      </c>
      <c r="MW56" s="30">
        <f>ENERGY_PRICING!MY$20*(1+INDEX(DA_LMP_Basis!$C$23:$AF$35,MATCH(LMP_BY_NODE!MW$1,DA_LMP_Basis!$C$23:$C$35,0),MATCH(LMP_BY_NODE!$A56,DA_LMP_Basis!$C$23:$AF$23,0)))</f>
        <v>74.341113978367744</v>
      </c>
      <c r="MX56" s="30">
        <f>ENERGY_PRICING!MZ$20*(1+INDEX(DA_LMP_Basis!$C$23:$AF$35,MATCH(LMP_BY_NODE!MX$1,DA_LMP_Basis!$C$23:$C$35,0),MATCH(LMP_BY_NODE!$A56,DA_LMP_Basis!$C$23:$AF$23,0)))</f>
        <v>116.7361300605524</v>
      </c>
    </row>
    <row r="57" spans="1:362" x14ac:dyDescent="0.25">
      <c r="A57" s="1">
        <v>12511</v>
      </c>
      <c r="B57" s="1" t="s">
        <v>63</v>
      </c>
      <c r="C57" s="30">
        <f>ENERGY_PRICING!E$19*(1+INDEX(DA_LMP_Basis!$C$23:$AF$35,MATCH(LMP_BY_NODE!C$1,DA_LMP_Basis!$C$23:$C$35,0),MATCH(LMP_BY_NODE!$A57,DA_LMP_Basis!$C$23:$AF$23,0)))</f>
        <v>51.274609777640805</v>
      </c>
      <c r="D57" s="30">
        <f>ENERGY_PRICING!F$19*(1+INDEX(DA_LMP_Basis!$C$23:$AF$35,MATCH(LMP_BY_NODE!D$1,DA_LMP_Basis!$C$23:$C$35,0),MATCH(LMP_BY_NODE!$A57,DA_LMP_Basis!$C$23:$AF$23,0)))</f>
        <v>47.10157238678125</v>
      </c>
      <c r="E57" s="30">
        <f>ENERGY_PRICING!G$19*(1+INDEX(DA_LMP_Basis!$C$23:$AF$35,MATCH(LMP_BY_NODE!E$1,DA_LMP_Basis!$C$23:$C$35,0),MATCH(LMP_BY_NODE!$A57,DA_LMP_Basis!$C$23:$AF$23,0)))</f>
        <v>34.996563963695401</v>
      </c>
      <c r="F57" s="30">
        <f>ENERGY_PRICING!H$19*(1+INDEX(DA_LMP_Basis!$C$23:$AF$35,MATCH(LMP_BY_NODE!F$1,DA_LMP_Basis!$C$23:$C$35,0),MATCH(LMP_BY_NODE!$A57,DA_LMP_Basis!$C$23:$AF$23,0)))</f>
        <v>39.408942685016299</v>
      </c>
      <c r="G57" s="30">
        <f>ENERGY_PRICING!I$19*(1+INDEX(DA_LMP_Basis!$C$23:$AF$35,MATCH(LMP_BY_NODE!G$1,DA_LMP_Basis!$C$23:$C$35,0),MATCH(LMP_BY_NODE!$A57,DA_LMP_Basis!$C$23:$AF$23,0)))</f>
        <v>24.149009015565863</v>
      </c>
      <c r="H57" s="30">
        <f>ENERGY_PRICING!J$19*(1+INDEX(DA_LMP_Basis!$C$23:$AF$35,MATCH(LMP_BY_NODE!H$1,DA_LMP_Basis!$C$23:$C$35,0),MATCH(LMP_BY_NODE!$A57,DA_LMP_Basis!$C$23:$AF$23,0)))</f>
        <v>27.687122248473528</v>
      </c>
      <c r="I57" s="30">
        <f>ENERGY_PRICING!K$19*(1+INDEX(DA_LMP_Basis!$C$23:$AF$35,MATCH(LMP_BY_NODE!I$1,DA_LMP_Basis!$C$23:$C$35,0),MATCH(LMP_BY_NODE!$A57,DA_LMP_Basis!$C$23:$AF$23,0)))</f>
        <v>41.43321602347828</v>
      </c>
      <c r="J57" s="30">
        <f>ENERGY_PRICING!L$19*(1+INDEX(DA_LMP_Basis!$C$23:$AF$35,MATCH(LMP_BY_NODE!J$1,DA_LMP_Basis!$C$23:$C$35,0),MATCH(LMP_BY_NODE!$A57,DA_LMP_Basis!$C$23:$AF$23,0)))</f>
        <v>48.969463467182294</v>
      </c>
      <c r="K57" s="30">
        <f>ENERGY_PRICING!M$19*(1+INDEX(DA_LMP_Basis!$C$23:$AF$35,MATCH(LMP_BY_NODE!K$1,DA_LMP_Basis!$C$23:$C$35,0),MATCH(LMP_BY_NODE!$A57,DA_LMP_Basis!$C$23:$AF$23,0)))</f>
        <v>43.615574062539949</v>
      </c>
      <c r="L57" s="30">
        <f>ENERGY_PRICING!N$19*(1+INDEX(DA_LMP_Basis!$C$23:$AF$35,MATCH(LMP_BY_NODE!L$1,DA_LMP_Basis!$C$23:$C$35,0),MATCH(LMP_BY_NODE!$A57,DA_LMP_Basis!$C$23:$AF$23,0)))</f>
        <v>52.479293545878917</v>
      </c>
      <c r="M57" s="30">
        <f>ENERGY_PRICING!O$19*(1+INDEX(DA_LMP_Basis!$C$23:$AF$35,MATCH(LMP_BY_NODE!M$1,DA_LMP_Basis!$C$23:$C$35,0),MATCH(LMP_BY_NODE!$A57,DA_LMP_Basis!$C$23:$AF$23,0)))</f>
        <v>81.560592605712444</v>
      </c>
      <c r="N57" s="30">
        <f>ENERGY_PRICING!P$19*(1+INDEX(DA_LMP_Basis!$C$23:$AF$35,MATCH(LMP_BY_NODE!N$1,DA_LMP_Basis!$C$23:$C$35,0),MATCH(LMP_BY_NODE!$A57,DA_LMP_Basis!$C$23:$AF$23,0)))</f>
        <v>141.77611335711424</v>
      </c>
      <c r="O57" s="30">
        <f>ENERGY_PRICING!Q$19*(1+INDEX(DA_LMP_Basis!$C$23:$AF$35,MATCH(LMP_BY_NODE!O$1,DA_LMP_Basis!$C$23:$C$35,0),MATCH(LMP_BY_NODE!$A57,DA_LMP_Basis!$C$23:$AF$23,0)))</f>
        <v>146.01620843178569</v>
      </c>
      <c r="P57" s="30">
        <f>ENERGY_PRICING!R$19*(1+INDEX(DA_LMP_Basis!$C$23:$AF$35,MATCH(LMP_BY_NODE!P$1,DA_LMP_Basis!$C$23:$C$35,0),MATCH(LMP_BY_NODE!$A57,DA_LMP_Basis!$C$23:$AF$23,0)))</f>
        <v>113.55248887845046</v>
      </c>
      <c r="Q57" s="30">
        <f>ENERGY_PRICING!S$19*(1+INDEX(DA_LMP_Basis!$C$23:$AF$35,MATCH(LMP_BY_NODE!Q$1,DA_LMP_Basis!$C$23:$C$35,0),MATCH(LMP_BY_NODE!$A57,DA_LMP_Basis!$C$23:$AF$23,0)))</f>
        <v>85.400420238451673</v>
      </c>
      <c r="R57" s="30">
        <f>ENERGY_PRICING!T$19*(1+INDEX(DA_LMP_Basis!$C$23:$AF$35,MATCH(LMP_BY_NODE!R$1,DA_LMP_Basis!$C$23:$C$35,0),MATCH(LMP_BY_NODE!$A57,DA_LMP_Basis!$C$23:$AF$23,0)))</f>
        <v>46.476850883959436</v>
      </c>
      <c r="S57" s="30">
        <f>ENERGY_PRICING!U$19*(1+INDEX(DA_LMP_Basis!$C$23:$AF$35,MATCH(LMP_BY_NODE!S$1,DA_LMP_Basis!$C$23:$C$35,0),MATCH(LMP_BY_NODE!$A57,DA_LMP_Basis!$C$23:$AF$23,0)))</f>
        <v>43.993785654998973</v>
      </c>
      <c r="T57" s="30">
        <f>ENERGY_PRICING!V$19*(1+INDEX(DA_LMP_Basis!$C$23:$AF$35,MATCH(LMP_BY_NODE!T$1,DA_LMP_Basis!$C$23:$C$35,0),MATCH(LMP_BY_NODE!$A57,DA_LMP_Basis!$C$23:$AF$23,0)))</f>
        <v>50.403569865090233</v>
      </c>
      <c r="U57" s="30">
        <f>ENERGY_PRICING!W$19*(1+INDEX(DA_LMP_Basis!$C$23:$AF$35,MATCH(LMP_BY_NODE!U$1,DA_LMP_Basis!$C$23:$C$35,0),MATCH(LMP_BY_NODE!$A57,DA_LMP_Basis!$C$23:$AF$23,0)))</f>
        <v>127.56299720408462</v>
      </c>
      <c r="V57" s="30">
        <f>ENERGY_PRICING!X$19*(1+INDEX(DA_LMP_Basis!$C$23:$AF$35,MATCH(LMP_BY_NODE!V$1,DA_LMP_Basis!$C$23:$C$35,0),MATCH(LMP_BY_NODE!$A57,DA_LMP_Basis!$C$23:$AF$23,0)))</f>
        <v>87.698057046946914</v>
      </c>
      <c r="W57" s="30">
        <f>ENERGY_PRICING!Y$19*(1+INDEX(DA_LMP_Basis!$C$23:$AF$35,MATCH(LMP_BY_NODE!W$1,DA_LMP_Basis!$C$23:$C$35,0),MATCH(LMP_BY_NODE!$A57,DA_LMP_Basis!$C$23:$AF$23,0)))</f>
        <v>91.806857286141778</v>
      </c>
      <c r="X57" s="30">
        <f>ENERGY_PRICING!Z$19*(1+INDEX(DA_LMP_Basis!$C$23:$AF$35,MATCH(LMP_BY_NODE!X$1,DA_LMP_Basis!$C$23:$C$35,0),MATCH(LMP_BY_NODE!$A57,DA_LMP_Basis!$C$23:$AF$23,0)))</f>
        <v>81.013399898569162</v>
      </c>
      <c r="Y57" s="30">
        <f>ENERGY_PRICING!AA$19*(1+INDEX(DA_LMP_Basis!$C$23:$AF$35,MATCH(LMP_BY_NODE!Y$1,DA_LMP_Basis!$C$23:$C$35,0),MATCH(LMP_BY_NODE!$A57,DA_LMP_Basis!$C$23:$AF$23,0)))</f>
        <v>135.24172086850754</v>
      </c>
      <c r="Z57" s="30">
        <f>ENERGY_PRICING!AB$19*(1+INDEX(DA_LMP_Basis!$C$23:$AF$35,MATCH(LMP_BY_NODE!Z$1,DA_LMP_Basis!$C$23:$C$35,0),MATCH(LMP_BY_NODE!$A57,DA_LMP_Basis!$C$23:$AF$23,0)))</f>
        <v>230.49942391246492</v>
      </c>
      <c r="AA57" s="30">
        <f>ENERGY_PRICING!AC$19*(1+INDEX(DA_LMP_Basis!$C$23:$AF$35,MATCH(LMP_BY_NODE!AA$1,DA_LMP_Basis!$C$23:$C$35,0),MATCH(LMP_BY_NODE!$A57,DA_LMP_Basis!$C$23:$AF$23,0)))</f>
        <v>289.89407234776286</v>
      </c>
      <c r="AB57" s="30">
        <f>ENERGY_PRICING!AD$19*(1+INDEX(DA_LMP_Basis!$C$23:$AF$35,MATCH(LMP_BY_NODE!AB$1,DA_LMP_Basis!$C$23:$C$35,0),MATCH(LMP_BY_NODE!$A57,DA_LMP_Basis!$C$23:$AF$23,0)))</f>
        <v>288.38547092163805</v>
      </c>
      <c r="AC57" s="30">
        <f>ENERGY_PRICING!AE$19*(1+INDEX(DA_LMP_Basis!$C$23:$AF$35,MATCH(LMP_BY_NODE!AC$1,DA_LMP_Basis!$C$23:$C$35,0),MATCH(LMP_BY_NODE!$A57,DA_LMP_Basis!$C$23:$AF$23,0)))</f>
        <v>141.004237668191</v>
      </c>
      <c r="AD57" s="30">
        <f>ENERGY_PRICING!AF$19*(1+INDEX(DA_LMP_Basis!$C$23:$AF$35,MATCH(LMP_BY_NODE!AD$1,DA_LMP_Basis!$C$23:$C$35,0),MATCH(LMP_BY_NODE!$A57,DA_LMP_Basis!$C$23:$AF$23,0)))</f>
        <v>72.222955876321763</v>
      </c>
      <c r="AE57" s="30">
        <f>ENERGY_PRICING!AG$19*(1+INDEX(DA_LMP_Basis!$C$23:$AF$35,MATCH(LMP_BY_NODE!AE$1,DA_LMP_Basis!$C$23:$C$35,0),MATCH(LMP_BY_NODE!$A57,DA_LMP_Basis!$C$23:$AF$23,0)))</f>
        <v>56.360902451510228</v>
      </c>
      <c r="AF57" s="30">
        <f>ENERGY_PRICING!AH$19*(1+INDEX(DA_LMP_Basis!$C$23:$AF$35,MATCH(LMP_BY_NODE!AF$1,DA_LMP_Basis!$C$23:$C$35,0),MATCH(LMP_BY_NODE!$A57,DA_LMP_Basis!$C$23:$AF$23,0)))</f>
        <v>61.465643666126738</v>
      </c>
      <c r="AG57" s="30">
        <f>ENERGY_PRICING!AI$19*(1+INDEX(DA_LMP_Basis!$C$23:$AF$35,MATCH(LMP_BY_NODE!AG$1,DA_LMP_Basis!$C$23:$C$35,0),MATCH(LMP_BY_NODE!$A57,DA_LMP_Basis!$C$23:$AF$23,0)))</f>
        <v>75.60838831509507</v>
      </c>
      <c r="AH57" s="30">
        <f>ENERGY_PRICING!AJ$19*(1+INDEX(DA_LMP_Basis!$C$23:$AF$35,MATCH(LMP_BY_NODE!AH$1,DA_LMP_Basis!$C$23:$C$35,0),MATCH(LMP_BY_NODE!$A57,DA_LMP_Basis!$C$23:$AF$23,0)))</f>
        <v>75.594389272165557</v>
      </c>
      <c r="AI57" s="30">
        <f>ENERGY_PRICING!AK$19*(1+INDEX(DA_LMP_Basis!$C$23:$AF$35,MATCH(LMP_BY_NODE!AI$1,DA_LMP_Basis!$C$23:$C$35,0),MATCH(LMP_BY_NODE!$A57,DA_LMP_Basis!$C$23:$AF$23,0)))</f>
        <v>55.447458515675784</v>
      </c>
      <c r="AJ57" s="30">
        <f>ENERGY_PRICING!AL$19*(1+INDEX(DA_LMP_Basis!$C$23:$AF$35,MATCH(LMP_BY_NODE!AJ$1,DA_LMP_Basis!$C$23:$C$35,0),MATCH(LMP_BY_NODE!$A57,DA_LMP_Basis!$C$23:$AF$23,0)))</f>
        <v>52.460604338775681</v>
      </c>
      <c r="AK57" s="30">
        <f>ENERGY_PRICING!AM$19*(1+INDEX(DA_LMP_Basis!$C$23:$AF$35,MATCH(LMP_BY_NODE!AK$1,DA_LMP_Basis!$C$23:$C$35,0),MATCH(LMP_BY_NODE!$A57,DA_LMP_Basis!$C$23:$AF$23,0)))</f>
        <v>96.682717530726421</v>
      </c>
      <c r="AL57" s="30">
        <f>ENERGY_PRICING!AN$19*(1+INDEX(DA_LMP_Basis!$C$23:$AF$35,MATCH(LMP_BY_NODE!AL$1,DA_LMP_Basis!$C$23:$C$35,0),MATCH(LMP_BY_NODE!$A57,DA_LMP_Basis!$C$23:$AF$23,0)))</f>
        <v>160.52164026449381</v>
      </c>
      <c r="AM57" s="30">
        <f>ENERGY_PRICING!AO$19*(1+INDEX(DA_LMP_Basis!$C$23:$AF$35,MATCH(LMP_BY_NODE!AM$1,DA_LMP_Basis!$C$23:$C$35,0),MATCH(LMP_BY_NODE!$A57,DA_LMP_Basis!$C$23:$AF$23,0)))</f>
        <v>205.46370792465152</v>
      </c>
      <c r="AN57" s="30">
        <f>ENERGY_PRICING!AP$19*(1+INDEX(DA_LMP_Basis!$C$23:$AF$35,MATCH(LMP_BY_NODE!AN$1,DA_LMP_Basis!$C$23:$C$35,0),MATCH(LMP_BY_NODE!$A57,DA_LMP_Basis!$C$23:$AF$23,0)))</f>
        <v>181.89232122643961</v>
      </c>
      <c r="AO57" s="30">
        <f>ENERGY_PRICING!AQ$19*(1+INDEX(DA_LMP_Basis!$C$23:$AF$35,MATCH(LMP_BY_NODE!AO$1,DA_LMP_Basis!$C$23:$C$35,0),MATCH(LMP_BY_NODE!$A57,DA_LMP_Basis!$C$23:$AF$23,0)))</f>
        <v>96.845837383811187</v>
      </c>
      <c r="AP57" s="30">
        <f>ENERGY_PRICING!AR$19*(1+INDEX(DA_LMP_Basis!$C$23:$AF$35,MATCH(LMP_BY_NODE!AP$1,DA_LMP_Basis!$C$23:$C$35,0),MATCH(LMP_BY_NODE!$A57,DA_LMP_Basis!$C$23:$AF$23,0)))</f>
        <v>61.683562463503769</v>
      </c>
      <c r="AQ57" s="30">
        <f>ENERGY_PRICING!AS$19*(1+INDEX(DA_LMP_Basis!$C$23:$AF$35,MATCH(LMP_BY_NODE!AQ$1,DA_LMP_Basis!$C$23:$C$35,0),MATCH(LMP_BY_NODE!$A57,DA_LMP_Basis!$C$23:$AF$23,0)))</f>
        <v>48.252710321909277</v>
      </c>
      <c r="AR57" s="30">
        <f>ENERGY_PRICING!AT$19*(1+INDEX(DA_LMP_Basis!$C$23:$AF$35,MATCH(LMP_BY_NODE!AR$1,DA_LMP_Basis!$C$23:$C$35,0),MATCH(LMP_BY_NODE!$A57,DA_LMP_Basis!$C$23:$AF$23,0)))</f>
        <v>52.029491473641528</v>
      </c>
      <c r="AS57" s="30">
        <f>ENERGY_PRICING!AU$19*(1+INDEX(DA_LMP_Basis!$C$23:$AF$35,MATCH(LMP_BY_NODE!AS$1,DA_LMP_Basis!$C$23:$C$35,0),MATCH(LMP_BY_NODE!$A57,DA_LMP_Basis!$C$23:$AF$23,0)))</f>
        <v>68.379425488326319</v>
      </c>
      <c r="AT57" s="30">
        <f>ENERGY_PRICING!AV$19*(1+INDEX(DA_LMP_Basis!$C$23:$AF$35,MATCH(LMP_BY_NODE!AT$1,DA_LMP_Basis!$C$23:$C$35,0),MATCH(LMP_BY_NODE!$A57,DA_LMP_Basis!$C$23:$AF$23,0)))</f>
        <v>68.3667649021898</v>
      </c>
      <c r="AU57" s="30">
        <f>ENERGY_PRICING!AW$19*(1+INDEX(DA_LMP_Basis!$C$23:$AF$35,MATCH(LMP_BY_NODE!AU$1,DA_LMP_Basis!$C$23:$C$35,0),MATCH(LMP_BY_NODE!$A57,DA_LMP_Basis!$C$23:$AF$23,0)))</f>
        <v>45.93555140629207</v>
      </c>
      <c r="AV57" s="30">
        <f>ENERGY_PRICING!AX$19*(1+INDEX(DA_LMP_Basis!$C$23:$AF$35,MATCH(LMP_BY_NODE!AV$1,DA_LMP_Basis!$C$23:$C$35,0),MATCH(LMP_BY_NODE!$A57,DA_LMP_Basis!$C$23:$AF$23,0)))</f>
        <v>44.405556077282156</v>
      </c>
      <c r="AW57" s="30">
        <f>ENERGY_PRICING!AY$19*(1+INDEX(DA_LMP_Basis!$C$23:$AF$35,MATCH(LMP_BY_NODE!AW$1,DA_LMP_Basis!$C$23:$C$35,0),MATCH(LMP_BY_NODE!$A57,DA_LMP_Basis!$C$23:$AF$23,0)))</f>
        <v>72.25204671049525</v>
      </c>
      <c r="AX57" s="30">
        <f>ENERGY_PRICING!AZ$19*(1+INDEX(DA_LMP_Basis!$C$23:$AF$35,MATCH(LMP_BY_NODE!AX$1,DA_LMP_Basis!$C$23:$C$35,0),MATCH(LMP_BY_NODE!$A57,DA_LMP_Basis!$C$23:$AF$23,0)))</f>
        <v>110.74843359685123</v>
      </c>
      <c r="AY57" s="30">
        <f>ENERGY_PRICING!BA$19*(1+INDEX(DA_LMP_Basis!$C$23:$AF$35,MATCH(LMP_BY_NODE!AY$1,DA_LMP_Basis!$C$23:$C$35,0),MATCH(LMP_BY_NODE!$A57,DA_LMP_Basis!$C$23:$AF$23,0)))</f>
        <v>201.84661874841527</v>
      </c>
      <c r="AZ57" s="30">
        <f>ENERGY_PRICING!BB$19*(1+INDEX(DA_LMP_Basis!$C$23:$AF$35,MATCH(LMP_BY_NODE!AZ$1,DA_LMP_Basis!$C$23:$C$35,0),MATCH(LMP_BY_NODE!$A57,DA_LMP_Basis!$C$23:$AF$23,0)))</f>
        <v>178.69019490936802</v>
      </c>
      <c r="BA57" s="30">
        <f>ENERGY_PRICING!BC$19*(1+INDEX(DA_LMP_Basis!$C$23:$AF$35,MATCH(LMP_BY_NODE!BA$1,DA_LMP_Basis!$C$23:$C$35,0),MATCH(LMP_BY_NODE!$A57,DA_LMP_Basis!$C$23:$AF$23,0)))</f>
        <v>93.130357650873151</v>
      </c>
      <c r="BB57" s="30">
        <f>ENERGY_PRICING!BD$19*(1+INDEX(DA_LMP_Basis!$C$23:$AF$35,MATCH(LMP_BY_NODE!BB$1,DA_LMP_Basis!$C$23:$C$35,0),MATCH(LMP_BY_NODE!$A57,DA_LMP_Basis!$C$23:$AF$23,0)))</f>
        <v>56.020391304025587</v>
      </c>
      <c r="BC57" s="30">
        <f>ENERGY_PRICING!BE$19*(1+INDEX(DA_LMP_Basis!$C$23:$AF$35,MATCH(LMP_BY_NODE!BC$1,DA_LMP_Basis!$C$23:$C$35,0),MATCH(LMP_BY_NODE!$A57,DA_LMP_Basis!$C$23:$AF$23,0)))</f>
        <v>43.82262641384424</v>
      </c>
      <c r="BD57" s="30">
        <f>ENERGY_PRICING!BF$19*(1+INDEX(DA_LMP_Basis!$C$23:$AF$35,MATCH(LMP_BY_NODE!BD$1,DA_LMP_Basis!$C$23:$C$35,0),MATCH(LMP_BY_NODE!$A57,DA_LMP_Basis!$C$23:$AF$23,0)))</f>
        <v>47.252661086612903</v>
      </c>
      <c r="BE57" s="30">
        <f>ENERGY_PRICING!BG$19*(1+INDEX(DA_LMP_Basis!$C$23:$AF$35,MATCH(LMP_BY_NODE!BE$1,DA_LMP_Basis!$C$23:$C$35,0),MATCH(LMP_BY_NODE!$A57,DA_LMP_Basis!$C$23:$AF$23,0)))</f>
        <v>62.101506787435838</v>
      </c>
      <c r="BF57" s="30">
        <f>ENERGY_PRICING!BH$19*(1+INDEX(DA_LMP_Basis!$C$23:$AF$35,MATCH(LMP_BY_NODE!BF$1,DA_LMP_Basis!$C$23:$C$35,0),MATCH(LMP_BY_NODE!$A57,DA_LMP_Basis!$C$23:$AF$23,0)))</f>
        <v>62.090008570387724</v>
      </c>
      <c r="BG57" s="30">
        <f>ENERGY_PRICING!BI$19*(1+INDEX(DA_LMP_Basis!$C$23:$AF$35,MATCH(LMP_BY_NODE!BG$1,DA_LMP_Basis!$C$23:$C$35,0),MATCH(LMP_BY_NODE!$A57,DA_LMP_Basis!$C$23:$AF$23,0)))</f>
        <v>41.718205981848435</v>
      </c>
      <c r="BH57" s="30">
        <f>ENERGY_PRICING!BJ$19*(1+INDEX(DA_LMP_Basis!$C$23:$AF$35,MATCH(LMP_BY_NODE!BH$1,DA_LMP_Basis!$C$23:$C$35,0),MATCH(LMP_BY_NODE!$A57,DA_LMP_Basis!$C$23:$AF$23,0)))</f>
        <v>40.328679605592534</v>
      </c>
      <c r="BI57" s="30">
        <f>ENERGY_PRICING!BK$19*(1+INDEX(DA_LMP_Basis!$C$23:$AF$35,MATCH(LMP_BY_NODE!BI$1,DA_LMP_Basis!$C$23:$C$35,0),MATCH(LMP_BY_NODE!$A57,DA_LMP_Basis!$C$23:$AF$23,0)))</f>
        <v>70.018794640948045</v>
      </c>
      <c r="BJ57" s="30">
        <f>ENERGY_PRICING!BL$19*(1+INDEX(DA_LMP_Basis!$C$23:$AF$35,MATCH(LMP_BY_NODE!BJ$1,DA_LMP_Basis!$C$23:$C$35,0),MATCH(LMP_BY_NODE!$A57,DA_LMP_Basis!$C$23:$AF$23,0)))</f>
        <v>107.53354620658759</v>
      </c>
      <c r="BK57" s="30">
        <f>ENERGY_PRICING!BM$19*(1+INDEX(DA_LMP_Basis!$C$23:$AF$35,MATCH(LMP_BY_NODE!BK$1,DA_LMP_Basis!$C$23:$C$35,0),MATCH(LMP_BY_NODE!$A57,DA_LMP_Basis!$C$23:$AF$23,0)))</f>
        <v>200.74548778441934</v>
      </c>
      <c r="BL57" s="30">
        <f>ENERGY_PRICING!BN$19*(1+INDEX(DA_LMP_Basis!$C$23:$AF$35,MATCH(LMP_BY_NODE!BL$1,DA_LMP_Basis!$C$23:$C$35,0),MATCH(LMP_BY_NODE!$A57,DA_LMP_Basis!$C$23:$AF$23,0)))</f>
        <v>177.7153888521884</v>
      </c>
      <c r="BM57" s="30">
        <f>ENERGY_PRICING!BO$19*(1+INDEX(DA_LMP_Basis!$C$23:$AF$35,MATCH(LMP_BY_NODE!BM$1,DA_LMP_Basis!$C$23:$C$35,0),MATCH(LMP_BY_NODE!$A57,DA_LMP_Basis!$C$23:$AF$23,0)))</f>
        <v>91.999274179966122</v>
      </c>
      <c r="BN57" s="30">
        <f>ENERGY_PRICING!BP$19*(1+INDEX(DA_LMP_Basis!$C$23:$AF$35,MATCH(LMP_BY_NODE!BN$1,DA_LMP_Basis!$C$23:$C$35,0),MATCH(LMP_BY_NODE!$A57,DA_LMP_Basis!$C$23:$AF$23,0)))</f>
        <v>54.296382629017131</v>
      </c>
      <c r="BO57" s="30">
        <f>ENERGY_PRICING!BQ$19*(1+INDEX(DA_LMP_Basis!$C$23:$AF$35,MATCH(LMP_BY_NODE!BO$1,DA_LMP_Basis!$C$23:$C$35,0),MATCH(LMP_BY_NODE!$A57,DA_LMP_Basis!$C$23:$AF$23,0)))</f>
        <v>42.473999845188111</v>
      </c>
      <c r="BP57" s="30">
        <f>ENERGY_PRICING!BR$19*(1+INDEX(DA_LMP_Basis!$C$23:$AF$35,MATCH(LMP_BY_NODE!BP$1,DA_LMP_Basis!$C$23:$C$35,0),MATCH(LMP_BY_NODE!$A57,DA_LMP_Basis!$C$23:$AF$23,0)))</f>
        <v>45.798476356119941</v>
      </c>
      <c r="BQ57" s="30">
        <f>ENERGY_PRICING!BS$19*(1+INDEX(DA_LMP_Basis!$C$23:$AF$35,MATCH(LMP_BY_NODE!BQ$1,DA_LMP_Basis!$C$23:$C$35,0),MATCH(LMP_BY_NODE!$A57,DA_LMP_Basis!$C$23:$AF$23,0)))</f>
        <v>60.190353831513114</v>
      </c>
      <c r="BR57" s="30">
        <f>ENERGY_PRICING!BT$19*(1+INDEX(DA_LMP_Basis!$C$23:$AF$35,MATCH(LMP_BY_NODE!BR$1,DA_LMP_Basis!$C$23:$C$35,0),MATCH(LMP_BY_NODE!$A57,DA_LMP_Basis!$C$23:$AF$23,0)))</f>
        <v>60.179209468222119</v>
      </c>
      <c r="BS57" s="30">
        <f>ENERGY_PRICING!BU$19*(1+INDEX(DA_LMP_Basis!$C$23:$AF$35,MATCH(LMP_BY_NODE!BS$1,DA_LMP_Basis!$C$23:$C$35,0),MATCH(LMP_BY_NODE!$A57,DA_LMP_Basis!$C$23:$AF$23,0)))</f>
        <v>40.434342243229239</v>
      </c>
      <c r="BT57" s="30">
        <f>ENERGY_PRICING!BV$19*(1+INDEX(DA_LMP_Basis!$C$23:$AF$35,MATCH(LMP_BY_NODE!BT$1,DA_LMP_Basis!$C$23:$C$35,0),MATCH(LMP_BY_NODE!$A57,DA_LMP_Basis!$C$23:$AF$23,0)))</f>
        <v>39.08757807321745</v>
      </c>
      <c r="BU57" s="30">
        <f>ENERGY_PRICING!BW$19*(1+INDEX(DA_LMP_Basis!$C$23:$AF$35,MATCH(LMP_BY_NODE!BU$1,DA_LMP_Basis!$C$23:$C$35,0),MATCH(LMP_BY_NODE!$A57,DA_LMP_Basis!$C$23:$AF$23,0)))</f>
        <v>69.338937749295368</v>
      </c>
      <c r="BV57" s="30">
        <f>ENERGY_PRICING!BX$19*(1+INDEX(DA_LMP_Basis!$C$23:$AF$35,MATCH(LMP_BY_NODE!BV$1,DA_LMP_Basis!$C$23:$C$35,0),MATCH(LMP_BY_NODE!$A57,DA_LMP_Basis!$C$23:$AF$23,0)))</f>
        <v>106.5548553646706</v>
      </c>
      <c r="BW57" s="30">
        <f>ENERGY_PRICING!BY$19*(1+INDEX(DA_LMP_Basis!$C$23:$AF$35,MATCH(LMP_BY_NODE!BW$1,DA_LMP_Basis!$C$23:$C$35,0),MATCH(LMP_BY_NODE!$A57,DA_LMP_Basis!$C$23:$AF$23,0)))</f>
        <v>200.29218674833322</v>
      </c>
      <c r="BX57" s="30">
        <f>ENERGY_PRICING!BZ$19*(1+INDEX(DA_LMP_Basis!$C$23:$AF$35,MATCH(LMP_BY_NODE!BX$1,DA_LMP_Basis!$C$23:$C$35,0),MATCH(LMP_BY_NODE!$A57,DA_LMP_Basis!$C$23:$AF$23,0)))</f>
        <v>177.31409181291619</v>
      </c>
      <c r="BY57" s="30">
        <f>ENERGY_PRICING!CA$19*(1+INDEX(DA_LMP_Basis!$C$23:$AF$35,MATCH(LMP_BY_NODE!BY$1,DA_LMP_Basis!$C$23:$C$35,0),MATCH(LMP_BY_NODE!$A57,DA_LMP_Basis!$C$23:$AF$23,0)))</f>
        <v>91.533642637464254</v>
      </c>
      <c r="BZ57" s="30">
        <f>ENERGY_PRICING!CB$19*(1+INDEX(DA_LMP_Basis!$C$23:$AF$35,MATCH(LMP_BY_NODE!BZ$1,DA_LMP_Basis!$C$23:$C$35,0),MATCH(LMP_BY_NODE!$A57,DA_LMP_Basis!$C$23:$AF$23,0)))</f>
        <v>53.586662401219044</v>
      </c>
      <c r="CA57" s="30">
        <f>ENERGY_PRICING!CC$19*(1+INDEX(DA_LMP_Basis!$C$23:$AF$35,MATCH(LMP_BY_NODE!CA$1,DA_LMP_Basis!$C$23:$C$35,0),MATCH(LMP_BY_NODE!$A57,DA_LMP_Basis!$C$23:$AF$23,0)))</f>
        <v>41.918812641436659</v>
      </c>
      <c r="CB57" s="30">
        <f>ENERGY_PRICING!CD$19*(1+INDEX(DA_LMP_Basis!$C$23:$AF$35,MATCH(LMP_BY_NODE!CB$1,DA_LMP_Basis!$C$23:$C$35,0),MATCH(LMP_BY_NODE!$A57,DA_LMP_Basis!$C$23:$AF$23,0)))</f>
        <v>45.199834172268453</v>
      </c>
      <c r="CC57" s="30">
        <f>ENERGY_PRICING!CE$19*(1+INDEX(DA_LMP_Basis!$C$23:$AF$35,MATCH(LMP_BY_NODE!CC$1,DA_LMP_Basis!$C$23:$C$35,0),MATCH(LMP_BY_NODE!$A57,DA_LMP_Basis!$C$23:$AF$23,0)))</f>
        <v>59.403592180660176</v>
      </c>
      <c r="CD57" s="30">
        <f>ENERGY_PRICING!CF$19*(1+INDEX(DA_LMP_Basis!$C$23:$AF$35,MATCH(LMP_BY_NODE!CD$1,DA_LMP_Basis!$C$23:$C$35,0),MATCH(LMP_BY_NODE!$A57,DA_LMP_Basis!$C$23:$AF$23,0)))</f>
        <v>59.392593487847954</v>
      </c>
      <c r="CE57" s="30">
        <f>ENERGY_PRICING!CG$19*(1+INDEX(DA_LMP_Basis!$C$23:$AF$35,MATCH(LMP_BY_NODE!CE$1,DA_LMP_Basis!$C$23:$C$35,0),MATCH(LMP_BY_NODE!$A57,DA_LMP_Basis!$C$23:$AF$23,0)))</f>
        <v>39.905815862681855</v>
      </c>
      <c r="CF57" s="30">
        <f>ENERGY_PRICING!CH$19*(1+INDEX(DA_LMP_Basis!$C$23:$AF$35,MATCH(LMP_BY_NODE!CF$1,DA_LMP_Basis!$C$23:$C$35,0),MATCH(LMP_BY_NODE!$A57,DA_LMP_Basis!$C$23:$AF$23,0)))</f>
        <v>38.57665555000365</v>
      </c>
      <c r="CG57" s="30">
        <f>ENERGY_PRICING!CI$19*(1+INDEX(DA_LMP_Basis!$C$23:$AF$35,MATCH(LMP_BY_NODE!CG$1,DA_LMP_Basis!$C$23:$C$35,0),MATCH(LMP_BY_NODE!$A57,DA_LMP_Basis!$C$23:$AF$23,0)))</f>
        <v>69.059062018384978</v>
      </c>
      <c r="CH57" s="30">
        <f>ENERGY_PRICING!CJ$19*(1+INDEX(DA_LMP_Basis!$C$23:$AF$35,MATCH(LMP_BY_NODE!CH$1,DA_LMP_Basis!$C$23:$C$35,0),MATCH(LMP_BY_NODE!$A57,DA_LMP_Basis!$C$23:$AF$23,0)))</f>
        <v>106.15195908152641</v>
      </c>
      <c r="CI57" s="30">
        <f>ENERGY_PRICING!CK$19*(1+INDEX(DA_LMP_Basis!$C$23:$AF$35,MATCH(LMP_BY_NODE!CI$1,DA_LMP_Basis!$C$23:$C$35,0),MATCH(LMP_BY_NODE!$A57,DA_LMP_Basis!$C$23:$AF$23,0)))</f>
        <v>201.99087294898212</v>
      </c>
      <c r="CJ57" s="30">
        <f>ENERGY_PRICING!CL$19*(1+INDEX(DA_LMP_Basis!$C$23:$AF$35,MATCH(LMP_BY_NODE!CJ$1,DA_LMP_Basis!$C$23:$C$35,0),MATCH(LMP_BY_NODE!$A57,DA_LMP_Basis!$C$23:$AF$23,0)))</f>
        <v>178.81789985372436</v>
      </c>
      <c r="CK57" s="30">
        <f>ENERGY_PRICING!CM$19*(1+INDEX(DA_LMP_Basis!$C$23:$AF$35,MATCH(LMP_BY_NODE!CK$1,DA_LMP_Basis!$C$23:$C$35,0),MATCH(LMP_BY_NODE!$A57,DA_LMP_Basis!$C$23:$AF$23,0)))</f>
        <v>93.278535794259412</v>
      </c>
      <c r="CL57" s="30">
        <f>ENERGY_PRICING!CN$19*(1+INDEX(DA_LMP_Basis!$C$23:$AF$35,MATCH(LMP_BY_NODE!CL$1,DA_LMP_Basis!$C$23:$C$35,0),MATCH(LMP_BY_NODE!$A57,DA_LMP_Basis!$C$23:$AF$23,0)))</f>
        <v>56.246245903810056</v>
      </c>
      <c r="CM57" s="30">
        <f>ENERGY_PRICING!CO$19*(1+INDEX(DA_LMP_Basis!$C$23:$AF$35,MATCH(LMP_BY_NODE!CM$1,DA_LMP_Basis!$C$23:$C$35,0),MATCH(LMP_BY_NODE!$A57,DA_LMP_Basis!$C$23:$AF$23,0)))</f>
        <v>43.999303897164367</v>
      </c>
      <c r="CN57" s="30">
        <f>ENERGY_PRICING!CP$19*(1+INDEX(DA_LMP_Basis!$C$23:$AF$35,MATCH(LMP_BY_NODE!CN$1,DA_LMP_Basis!$C$23:$C$35,0),MATCH(LMP_BY_NODE!$A57,DA_LMP_Basis!$C$23:$AF$23,0)))</f>
        <v>47.443167268559222</v>
      </c>
      <c r="CO57" s="30">
        <f>ENERGY_PRICING!CQ$19*(1+INDEX(DA_LMP_Basis!$C$23:$AF$35,MATCH(LMP_BY_NODE!CO$1,DA_LMP_Basis!$C$23:$C$35,0),MATCH(LMP_BY_NODE!$A57,DA_LMP_Basis!$C$23:$AF$23,0)))</f>
        <v>62.351878315284864</v>
      </c>
      <c r="CP57" s="30">
        <f>ENERGY_PRICING!CR$19*(1+INDEX(DA_LMP_Basis!$C$23:$AF$35,MATCH(LMP_BY_NODE!CP$1,DA_LMP_Basis!$C$23:$C$35,0),MATCH(LMP_BY_NODE!$A57,DA_LMP_Basis!$C$23:$AF$23,0)))</f>
        <v>62.340333741452206</v>
      </c>
      <c r="CQ57" s="30">
        <f>ENERGY_PRICING!CS$19*(1+INDEX(DA_LMP_Basis!$C$23:$AF$35,MATCH(LMP_BY_NODE!CQ$1,DA_LMP_Basis!$C$23:$C$35,0),MATCH(LMP_BY_NODE!$A57,DA_LMP_Basis!$C$23:$AF$23,0)))</f>
        <v>41.886399178940216</v>
      </c>
      <c r="CR57" s="30">
        <f>ENERGY_PRICING!CT$19*(1+INDEX(DA_LMP_Basis!$C$23:$AF$35,MATCH(LMP_BY_NODE!CR$1,DA_LMP_Basis!$C$23:$C$35,0),MATCH(LMP_BY_NODE!$A57,DA_LMP_Basis!$C$23:$AF$23,0)))</f>
        <v>40.491270718937777</v>
      </c>
      <c r="CS57" s="30">
        <f>ENERGY_PRICING!CU$19*(1+INDEX(DA_LMP_Basis!$C$23:$AF$35,MATCH(LMP_BY_NODE!CS$1,DA_LMP_Basis!$C$23:$C$35,0),MATCH(LMP_BY_NODE!$A57,DA_LMP_Basis!$C$23:$AF$23,0)))</f>
        <v>70.107859625597385</v>
      </c>
      <c r="CT57" s="30">
        <f>ENERGY_PRICING!CV$19*(1+INDEX(DA_LMP_Basis!$C$23:$AF$35,MATCH(LMP_BY_NODE!CT$1,DA_LMP_Basis!$C$23:$C$35,0),MATCH(LMP_BY_NODE!$A57,DA_LMP_Basis!$C$23:$AF$23,0)))</f>
        <v>107.66176007906874</v>
      </c>
      <c r="CU57" s="30">
        <f>ENERGY_PRICING!CW$19*(1+INDEX(DA_LMP_Basis!$C$23:$AF$35,MATCH(LMP_BY_NODE!CU$1,DA_LMP_Basis!$C$23:$C$35,0),MATCH(LMP_BY_NODE!$A57,DA_LMP_Basis!$C$23:$AF$23,0)))</f>
        <v>203.41787973139699</v>
      </c>
      <c r="CV57" s="30">
        <f>ENERGY_PRICING!CX$19*(1+INDEX(DA_LMP_Basis!$C$23:$AF$35,MATCH(LMP_BY_NODE!CV$1,DA_LMP_Basis!$C$23:$C$35,0),MATCH(LMP_BY_NODE!$A57,DA_LMP_Basis!$C$23:$AF$23,0)))</f>
        <v>180.08119631946565</v>
      </c>
      <c r="CW57" s="30">
        <f>ENERGY_PRICING!CY$19*(1+INDEX(DA_LMP_Basis!$C$23:$AF$35,MATCH(LMP_BY_NODE!CW$1,DA_LMP_Basis!$C$23:$C$35,0),MATCH(LMP_BY_NODE!$A57,DA_LMP_Basis!$C$23:$AF$23,0)))</f>
        <v>94.744359422181304</v>
      </c>
      <c r="CX57" s="30">
        <f>ENERGY_PRICING!CZ$19*(1+INDEX(DA_LMP_Basis!$C$23:$AF$35,MATCH(LMP_BY_NODE!CX$1,DA_LMP_Basis!$C$23:$C$35,0),MATCH(LMP_BY_NODE!$A57,DA_LMP_Basis!$C$23:$AF$23,0)))</f>
        <v>58.480468855139371</v>
      </c>
      <c r="CY57" s="30">
        <f>ENERGY_PRICING!DA$19*(1+INDEX(DA_LMP_Basis!$C$23:$AF$35,MATCH(LMP_BY_NODE!CY$1,DA_LMP_Basis!$C$23:$C$35,0),MATCH(LMP_BY_NODE!$A57,DA_LMP_Basis!$C$23:$AF$23,0)))</f>
        <v>45.74705173401864</v>
      </c>
      <c r="CZ57" s="30">
        <f>ENERGY_PRICING!DB$19*(1+INDEX(DA_LMP_Basis!$C$23:$AF$35,MATCH(LMP_BY_NODE!CZ$1,DA_LMP_Basis!$C$23:$C$35,0),MATCH(LMP_BY_NODE!$A57,DA_LMP_Basis!$C$23:$AF$23,0)))</f>
        <v>49.32771283230128</v>
      </c>
      <c r="DA57" s="30">
        <f>ENERGY_PRICING!DC$19*(1+INDEX(DA_LMP_Basis!$C$23:$AF$35,MATCH(LMP_BY_NODE!DA$1,DA_LMP_Basis!$C$23:$C$35,0),MATCH(LMP_BY_NODE!$A57,DA_LMP_Basis!$C$23:$AF$23,0)))</f>
        <v>64.828630236270669</v>
      </c>
      <c r="DB57" s="30">
        <f>ENERGY_PRICING!DD$19*(1+INDEX(DA_LMP_Basis!$C$23:$AF$35,MATCH(LMP_BY_NODE!DB$1,DA_LMP_Basis!$C$23:$C$35,0),MATCH(LMP_BY_NODE!$A57,DA_LMP_Basis!$C$23:$AF$23,0)))</f>
        <v>64.816627086911666</v>
      </c>
      <c r="DC57" s="30">
        <f>ENERGY_PRICING!DE$19*(1+INDEX(DA_LMP_Basis!$C$23:$AF$35,MATCH(LMP_BY_NODE!DC$1,DA_LMP_Basis!$C$23:$C$35,0),MATCH(LMP_BY_NODE!$A57,DA_LMP_Basis!$C$23:$AF$23,0)))</f>
        <v>43.550217855019895</v>
      </c>
      <c r="DD57" s="30">
        <f>ENERGY_PRICING!DF$19*(1+INDEX(DA_LMP_Basis!$C$23:$AF$35,MATCH(LMP_BY_NODE!DD$1,DA_LMP_Basis!$C$23:$C$35,0),MATCH(LMP_BY_NODE!$A57,DA_LMP_Basis!$C$23:$AF$23,0)))</f>
        <v>42.09967186491739</v>
      </c>
      <c r="DE57" s="30">
        <f>ENERGY_PRICING!DG$19*(1+INDEX(DA_LMP_Basis!$C$23:$AF$35,MATCH(LMP_BY_NODE!DE$1,DA_LMP_Basis!$C$23:$C$35,0),MATCH(LMP_BY_NODE!$A57,DA_LMP_Basis!$C$23:$AF$23,0)))</f>
        <v>70.98891776235088</v>
      </c>
      <c r="DF57" s="30">
        <f>ENERGY_PRICING!DH$19*(1+INDEX(DA_LMP_Basis!$C$23:$AF$35,MATCH(LMP_BY_NODE!DF$1,DA_LMP_Basis!$C$23:$C$35,0),MATCH(LMP_BY_NODE!$A57,DA_LMP_Basis!$C$23:$AF$23,0)))</f>
        <v>108.93009101786521</v>
      </c>
      <c r="DG57" s="30">
        <f>ENERGY_PRICING!DI$19*(1+INDEX(DA_LMP_Basis!$C$23:$AF$35,MATCH(LMP_BY_NODE!DG$1,DA_LMP_Basis!$C$23:$C$35,0),MATCH(LMP_BY_NODE!$A57,DA_LMP_Basis!$C$23:$AF$23,0)))</f>
        <v>205.60481869357761</v>
      </c>
      <c r="DH57" s="30">
        <f>ENERGY_PRICING!DJ$19*(1+INDEX(DA_LMP_Basis!$C$23:$AF$35,MATCH(LMP_BY_NODE!DH$1,DA_LMP_Basis!$C$23:$C$35,0),MATCH(LMP_BY_NODE!$A57,DA_LMP_Basis!$C$23:$AF$23,0)))</f>
        <v>182.0172433626615</v>
      </c>
      <c r="DI57" s="30">
        <f>ENERGY_PRICING!DK$19*(1+INDEX(DA_LMP_Basis!$C$23:$AF$35,MATCH(LMP_BY_NODE!DI$1,DA_LMP_Basis!$C$23:$C$35,0),MATCH(LMP_BY_NODE!$A57,DA_LMP_Basis!$C$23:$AF$23,0)))</f>
        <v>96.990786589235469</v>
      </c>
      <c r="DJ57" s="30">
        <f>ENERGY_PRICING!DL$19*(1+INDEX(DA_LMP_Basis!$C$23:$AF$35,MATCH(LMP_BY_NODE!DJ$1,DA_LMP_Basis!$C$23:$C$35,0),MATCH(LMP_BY_NODE!$A57,DA_LMP_Basis!$C$23:$AF$23,0)))</f>
        <v>61.904495483934767</v>
      </c>
      <c r="DK57" s="30">
        <f>ENERGY_PRICING!DM$19*(1+INDEX(DA_LMP_Basis!$C$23:$AF$35,MATCH(LMP_BY_NODE!DK$1,DA_LMP_Basis!$C$23:$C$35,0),MATCH(LMP_BY_NODE!$A57,DA_LMP_Basis!$C$23:$AF$23,0)))</f>
        <v>48.425537840451334</v>
      </c>
      <c r="DL57" s="30">
        <f>ENERGY_PRICING!DN$19*(1+INDEX(DA_LMP_Basis!$C$23:$AF$35,MATCH(LMP_BY_NODE!DL$1,DA_LMP_Basis!$C$23:$C$35,0),MATCH(LMP_BY_NODE!$A57,DA_LMP_Basis!$C$23:$AF$23,0)))</f>
        <v>52.215846350754234</v>
      </c>
      <c r="DM57" s="30">
        <f>ENERGY_PRICING!DO$19*(1+INDEX(DA_LMP_Basis!$C$23:$AF$35,MATCH(LMP_BY_NODE!DM$1,DA_LMP_Basis!$C$23:$C$35,0),MATCH(LMP_BY_NODE!$A57,DA_LMP_Basis!$C$23:$AF$23,0)))</f>
        <v>68.624341190421362</v>
      </c>
      <c r="DN57" s="30">
        <f>ENERGY_PRICING!DP$19*(1+INDEX(DA_LMP_Basis!$C$23:$AF$35,MATCH(LMP_BY_NODE!DN$1,DA_LMP_Basis!$C$23:$C$35,0),MATCH(LMP_BY_NODE!$A57,DA_LMP_Basis!$C$23:$AF$23,0)))</f>
        <v>68.611635257657241</v>
      </c>
      <c r="DO57" s="30">
        <f>ENERGY_PRICING!DQ$19*(1+INDEX(DA_LMP_Basis!$C$23:$AF$35,MATCH(LMP_BY_NODE!DO$1,DA_LMP_Basis!$C$23:$C$35,0),MATCH(LMP_BY_NODE!$A57,DA_LMP_Basis!$C$23:$AF$23,0)))</f>
        <v>46.100079519002158</v>
      </c>
      <c r="DP57" s="30">
        <f>ENERGY_PRICING!DR$19*(1+INDEX(DA_LMP_Basis!$C$23:$AF$35,MATCH(LMP_BY_NODE!DP$1,DA_LMP_Basis!$C$23:$C$35,0),MATCH(LMP_BY_NODE!$A57,DA_LMP_Basis!$C$23:$AF$23,0)))</f>
        <v>44.564604180800437</v>
      </c>
      <c r="DQ57" s="30">
        <f>ENERGY_PRICING!DS$19*(1+INDEX(DA_LMP_Basis!$C$23:$AF$35,MATCH(LMP_BY_NODE!DQ$1,DA_LMP_Basis!$C$23:$C$35,0),MATCH(LMP_BY_NODE!$A57,DA_LMP_Basis!$C$23:$AF$23,0)))</f>
        <v>72.339170887253189</v>
      </c>
      <c r="DR57" s="30">
        <f>ENERGY_PRICING!DT$19*(1+INDEX(DA_LMP_Basis!$C$23:$AF$35,MATCH(LMP_BY_NODE!DR$1,DA_LMP_Basis!$C$23:$C$35,0),MATCH(LMP_BY_NODE!$A57,DA_LMP_Basis!$C$23:$AF$23,0)))</f>
        <v>110.87385357118622</v>
      </c>
      <c r="DS57" s="30">
        <f>ENERGY_PRICING!DU$19*(1+INDEX(DA_LMP_Basis!$C$23:$AF$35,MATCH(LMP_BY_NODE!DS$1,DA_LMP_Basis!$C$23:$C$35,0),MATCH(LMP_BY_NODE!$A57,DA_LMP_Basis!$C$23:$AF$23,0)))</f>
        <v>208.12893365608815</v>
      </c>
      <c r="DT57" s="30">
        <f>ENERGY_PRICING!DV$19*(1+INDEX(DA_LMP_Basis!$C$23:$AF$35,MATCH(LMP_BY_NODE!DT$1,DA_LMP_Basis!$C$23:$C$35,0),MATCH(LMP_BY_NODE!$A57,DA_LMP_Basis!$C$23:$AF$23,0)))</f>
        <v>184.25178460700522</v>
      </c>
      <c r="DU57" s="30">
        <f>ENERGY_PRICING!DW$19*(1+INDEX(DA_LMP_Basis!$C$23:$AF$35,MATCH(LMP_BY_NODE!DU$1,DA_LMP_Basis!$C$23:$C$35,0),MATCH(LMP_BY_NODE!$A57,DA_LMP_Basis!$C$23:$AF$23,0)))</f>
        <v>99.583561478068091</v>
      </c>
      <c r="DV57" s="30">
        <f>ENERGY_PRICING!DX$19*(1+INDEX(DA_LMP_Basis!$C$23:$AF$35,MATCH(LMP_BY_NODE!DV$1,DA_LMP_Basis!$C$23:$C$35,0),MATCH(LMP_BY_NODE!$A57,DA_LMP_Basis!$C$23:$AF$23,0)))</f>
        <v>65.856428754701184</v>
      </c>
      <c r="DW57" s="30">
        <f>ENERGY_PRICING!DY$19*(1+INDEX(DA_LMP_Basis!$C$23:$AF$35,MATCH(LMP_BY_NODE!DW$1,DA_LMP_Basis!$C$23:$C$35,0),MATCH(LMP_BY_NODE!$A57,DA_LMP_Basis!$C$23:$AF$23,0)))</f>
        <v>51.516985281390454</v>
      </c>
      <c r="DX57" s="30">
        <f>ENERGY_PRICING!DZ$19*(1+INDEX(DA_LMP_Basis!$C$23:$AF$35,MATCH(LMP_BY_NODE!DX$1,DA_LMP_Basis!$C$23:$C$35,0),MATCH(LMP_BY_NODE!$A57,DA_LMP_Basis!$C$23:$AF$23,0)))</f>
        <v>55.54926404266201</v>
      </c>
      <c r="DY57" s="30">
        <f>ENERGY_PRICING!EA$19*(1+INDEX(DA_LMP_Basis!$C$23:$AF$35,MATCH(LMP_BY_NODE!DY$1,DA_LMP_Basis!$C$23:$C$35,0),MATCH(LMP_BY_NODE!$A57,DA_LMP_Basis!$C$23:$AF$23,0)))</f>
        <v>73.005264013792612</v>
      </c>
      <c r="DZ57" s="30">
        <f>ENERGY_PRICING!EB$19*(1+INDEX(DA_LMP_Basis!$C$23:$AF$35,MATCH(LMP_BY_NODE!DZ$1,DA_LMP_Basis!$C$23:$C$35,0),MATCH(LMP_BY_NODE!$A57,DA_LMP_Basis!$C$23:$AF$23,0)))</f>
        <v>72.991746944486096</v>
      </c>
      <c r="EA57" s="30">
        <f>ENERGY_PRICING!EC$19*(1+INDEX(DA_LMP_Basis!$C$23:$AF$35,MATCH(LMP_BY_NODE!EA$1,DA_LMP_Basis!$C$23:$C$35,0),MATCH(LMP_BY_NODE!$A57,DA_LMP_Basis!$C$23:$AF$23,0)))</f>
        <v>49.043071568479441</v>
      </c>
      <c r="EB57" s="30">
        <f>ENERGY_PRICING!ED$19*(1+INDEX(DA_LMP_Basis!$C$23:$AF$35,MATCH(LMP_BY_NODE!EB$1,DA_LMP_Basis!$C$23:$C$35,0),MATCH(LMP_BY_NODE!$A57,DA_LMP_Basis!$C$23:$AF$23,0)))</f>
        <v>47.409572717961794</v>
      </c>
      <c r="EC57" s="30">
        <f>ENERGY_PRICING!EE$19*(1+INDEX(DA_LMP_Basis!$C$23:$AF$35,MATCH(LMP_BY_NODE!EC$1,DA_LMP_Basis!$C$23:$C$35,0),MATCH(LMP_BY_NODE!$A57,DA_LMP_Basis!$C$23:$AF$23,0)))</f>
        <v>73.897602180801584</v>
      </c>
      <c r="ED57" s="30">
        <f>ENERGY_PRICING!EF$19*(1+INDEX(DA_LMP_Basis!$C$23:$AF$35,MATCH(LMP_BY_NODE!ED$1,DA_LMP_Basis!$C$23:$C$35,0),MATCH(LMP_BY_NODE!$A57,DA_LMP_Basis!$C$23:$AF$23,0)))</f>
        <v>113.1172998809603</v>
      </c>
      <c r="EE57" s="30">
        <f>ENERGY_PRICING!EG$19*(1+INDEX(DA_LMP_Basis!$C$23:$AF$35,MATCH(LMP_BY_NODE!EE$1,DA_LMP_Basis!$C$23:$C$35,0),MATCH(LMP_BY_NODE!$A57,DA_LMP_Basis!$C$23:$AF$23,0)))</f>
        <v>209.34102472475215</v>
      </c>
      <c r="EF57" s="30">
        <f>ENERGY_PRICING!EH$19*(1+INDEX(DA_LMP_Basis!$C$23:$AF$35,MATCH(LMP_BY_NODE!EF$1,DA_LMP_Basis!$C$23:$C$35,0),MATCH(LMP_BY_NODE!$A57,DA_LMP_Basis!$C$23:$AF$23,0)))</f>
        <v>185.32482110694994</v>
      </c>
      <c r="EG57" s="30">
        <f>ENERGY_PRICING!EI$19*(1+INDEX(DA_LMP_Basis!$C$23:$AF$35,MATCH(LMP_BY_NODE!EG$1,DA_LMP_Basis!$C$23:$C$35,0),MATCH(LMP_BY_NODE!$A57,DA_LMP_Basis!$C$23:$AF$23,0)))</f>
        <v>100.82862334430122</v>
      </c>
      <c r="EH57" s="30">
        <f>ENERGY_PRICING!EJ$19*(1+INDEX(DA_LMP_Basis!$C$23:$AF$35,MATCH(LMP_BY_NODE!EH$1,DA_LMP_Basis!$C$23:$C$35,0),MATCH(LMP_BY_NODE!$A57,DA_LMP_Basis!$C$23:$AF$23,0)))</f>
        <v>67.754164433383536</v>
      </c>
      <c r="EI57" s="30">
        <f>ENERGY_PRICING!EK$19*(1+INDEX(DA_LMP_Basis!$C$23:$AF$35,MATCH(LMP_BY_NODE!EI$1,DA_LMP_Basis!$C$23:$C$35,0),MATCH(LMP_BY_NODE!$A57,DA_LMP_Basis!$C$23:$AF$23,0)))</f>
        <v>53.001511892919922</v>
      </c>
      <c r="EJ57" s="30">
        <f>ENERGY_PRICING!EL$19*(1+INDEX(DA_LMP_Basis!$C$23:$AF$35,MATCH(LMP_BY_NODE!EJ$1,DA_LMP_Basis!$C$23:$C$35,0),MATCH(LMP_BY_NODE!$A57,DA_LMP_Basis!$C$23:$AF$23,0)))</f>
        <v>57.14998582930734</v>
      </c>
      <c r="EK57" s="30">
        <f>ENERGY_PRICING!EM$19*(1+INDEX(DA_LMP_Basis!$C$23:$AF$35,MATCH(LMP_BY_NODE!EK$1,DA_LMP_Basis!$C$23:$C$35,0),MATCH(LMP_BY_NODE!$A57,DA_LMP_Basis!$C$23:$AF$23,0)))</f>
        <v>75.109002355976997</v>
      </c>
      <c r="EL57" s="30">
        <f>ENERGY_PRICING!EN$19*(1+INDEX(DA_LMP_Basis!$C$23:$AF$35,MATCH(LMP_BY_NODE!EL$1,DA_LMP_Basis!$C$23:$C$35,0),MATCH(LMP_BY_NODE!$A57,DA_LMP_Basis!$C$23:$AF$23,0)))</f>
        <v>75.095095775347446</v>
      </c>
      <c r="EM57" s="30">
        <f>ENERGY_PRICING!EO$19*(1+INDEX(DA_LMP_Basis!$C$23:$AF$35,MATCH(LMP_BY_NODE!EM$1,DA_LMP_Basis!$C$23:$C$35,0),MATCH(LMP_BY_NODE!$A57,DA_LMP_Basis!$C$23:$AF$23,0)))</f>
        <v>50.456309250321269</v>
      </c>
      <c r="EN57" s="30">
        <f>ENERGY_PRICING!EP$19*(1+INDEX(DA_LMP_Basis!$C$23:$AF$35,MATCH(LMP_BY_NODE!EN$1,DA_LMP_Basis!$C$23:$C$35,0),MATCH(LMP_BY_NODE!$A57,DA_LMP_Basis!$C$23:$AF$23,0)))</f>
        <v>48.775739079534183</v>
      </c>
      <c r="EO57" s="30">
        <f>ENERGY_PRICING!EQ$19*(1+INDEX(DA_LMP_Basis!$C$23:$AF$35,MATCH(LMP_BY_NODE!EO$1,DA_LMP_Basis!$C$23:$C$35,0),MATCH(LMP_BY_NODE!$A57,DA_LMP_Basis!$C$23:$AF$23,0)))</f>
        <v>74.645967718858429</v>
      </c>
      <c r="EP57" s="30">
        <f>ENERGY_PRICING!ER$19*(1+INDEX(DA_LMP_Basis!$C$23:$AF$35,MATCH(LMP_BY_NODE!EP$1,DA_LMP_Basis!$C$23:$C$35,0),MATCH(LMP_BY_NODE!$A57,DA_LMP_Basis!$C$23:$AF$23,0)))</f>
        <v>114.19461263235723</v>
      </c>
      <c r="EQ57" s="30">
        <f>ENERGY_PRICING!ES$19*(1+INDEX(DA_LMP_Basis!$C$23:$AF$35,MATCH(LMP_BY_NODE!EQ$1,DA_LMP_Basis!$C$23:$C$35,0),MATCH(LMP_BY_NODE!$A57,DA_LMP_Basis!$C$23:$AF$23,0)))</f>
        <v>211.24885525822955</v>
      </c>
      <c r="ER57" s="30">
        <f>ENERGY_PRICING!ET$19*(1+INDEX(DA_LMP_Basis!$C$23:$AF$35,MATCH(LMP_BY_NODE!ER$1,DA_LMP_Basis!$C$23:$C$35,0),MATCH(LMP_BY_NODE!$A57,DA_LMP_Basis!$C$23:$AF$23,0)))</f>
        <v>187.01377984202807</v>
      </c>
      <c r="ES57" s="30">
        <f>ENERGY_PRICING!EU$19*(1+INDEX(DA_LMP_Basis!$C$23:$AF$35,MATCH(LMP_BY_NODE!ES$1,DA_LMP_Basis!$C$23:$C$35,0),MATCH(LMP_BY_NODE!$A57,DA_LMP_Basis!$C$23:$AF$23,0)))</f>
        <v>102.78834989115725</v>
      </c>
      <c r="ET57" s="30">
        <f>ENERGY_PRICING!EV$19*(1+INDEX(DA_LMP_Basis!$C$23:$AF$35,MATCH(LMP_BY_NODE!ET$1,DA_LMP_Basis!$C$23:$C$35,0),MATCH(LMP_BY_NODE!$A57,DA_LMP_Basis!$C$23:$AF$23,0)))</f>
        <v>70.741199125628441</v>
      </c>
      <c r="EU57" s="30">
        <f>ENERGY_PRICING!EW$19*(1+INDEX(DA_LMP_Basis!$C$23:$AF$35,MATCH(LMP_BY_NODE!EU$1,DA_LMP_Basis!$C$23:$C$35,0),MATCH(LMP_BY_NODE!$A57,DA_LMP_Basis!$C$23:$AF$23,0)))</f>
        <v>55.338155789122673</v>
      </c>
      <c r="EV57" s="30">
        <f>ENERGY_PRICING!EX$19*(1+INDEX(DA_LMP_Basis!$C$23:$AF$35,MATCH(LMP_BY_NODE!EV$1,DA_LMP_Basis!$C$23:$C$35,0),MATCH(LMP_BY_NODE!$A57,DA_LMP_Basis!$C$23:$AF$23,0)))</f>
        <v>59.66952085362734</v>
      </c>
      <c r="EW57" s="30">
        <f>ENERGY_PRICING!EY$19*(1+INDEX(DA_LMP_Basis!$C$23:$AF$35,MATCH(LMP_BY_NODE!EW$1,DA_LMP_Basis!$C$23:$C$35,0),MATCH(LMP_BY_NODE!$A57,DA_LMP_Basis!$C$23:$AF$23,0)))</f>
        <v>78.420285103147393</v>
      </c>
      <c r="EX57" s="30">
        <f>ENERGY_PRICING!EZ$19*(1+INDEX(DA_LMP_Basis!$C$23:$AF$35,MATCH(LMP_BY_NODE!EX$1,DA_LMP_Basis!$C$23:$C$35,0),MATCH(LMP_BY_NODE!$A57,DA_LMP_Basis!$C$23:$AF$23,0)))</f>
        <v>78.405765431955231</v>
      </c>
      <c r="EY57" s="30">
        <f>ENERGY_PRICING!FA$19*(1+INDEX(DA_LMP_Basis!$C$23:$AF$35,MATCH(LMP_BY_NODE!EY$1,DA_LMP_Basis!$C$23:$C$35,0),MATCH(LMP_BY_NODE!$A57,DA_LMP_Basis!$C$23:$AF$23,0)))</f>
        <v>52.680744418753342</v>
      </c>
      <c r="EZ57" s="30">
        <f>ENERGY_PRICING!FB$19*(1+INDEX(DA_LMP_Basis!$C$23:$AF$35,MATCH(LMP_BY_NODE!EZ$1,DA_LMP_Basis!$C$23:$C$35,0),MATCH(LMP_BY_NODE!$A57,DA_LMP_Basis!$C$23:$AF$23,0)))</f>
        <v>50.926084021263975</v>
      </c>
      <c r="FA57" s="30">
        <f>ENERGY_PRICING!FC$19*(1+INDEX(DA_LMP_Basis!$C$23:$AF$35,MATCH(LMP_BY_NODE!FA$1,DA_LMP_Basis!$C$23:$C$35,0),MATCH(LMP_BY_NODE!$A57,DA_LMP_Basis!$C$23:$AF$23,0)))</f>
        <v>75.823894576516736</v>
      </c>
      <c r="FB57" s="30">
        <f>ENERGY_PRICING!FD$19*(1+INDEX(DA_LMP_Basis!$C$23:$AF$35,MATCH(LMP_BY_NODE!FB$1,DA_LMP_Basis!$C$23:$C$35,0),MATCH(LMP_BY_NODE!$A57,DA_LMP_Basis!$C$23:$AF$23,0)))</f>
        <v>115.89030218436842</v>
      </c>
      <c r="FC57" s="30">
        <f>ENERGY_PRICING!FE$19*(1+INDEX(DA_LMP_Basis!$C$23:$AF$35,MATCH(LMP_BY_NODE!FC$1,DA_LMP_Basis!$C$23:$C$35,0),MATCH(LMP_BY_NODE!$A57,DA_LMP_Basis!$C$23:$AF$23,0)))</f>
        <v>212.63468409690083</v>
      </c>
      <c r="FD57" s="30">
        <f>ENERGY_PRICING!FF$19*(1+INDEX(DA_LMP_Basis!$C$23:$AF$35,MATCH(LMP_BY_NODE!FD$1,DA_LMP_Basis!$C$23:$C$35,0),MATCH(LMP_BY_NODE!$A57,DA_LMP_Basis!$C$23:$AF$23,0)))</f>
        <v>188.24062241600174</v>
      </c>
      <c r="FE57" s="30">
        <f>ENERGY_PRICING!FG$19*(1+INDEX(DA_LMP_Basis!$C$23:$AF$35,MATCH(LMP_BY_NODE!FE$1,DA_LMP_Basis!$C$23:$C$35,0),MATCH(LMP_BY_NODE!$A57,DA_LMP_Basis!$C$23:$AF$23,0)))</f>
        <v>104.21187547002117</v>
      </c>
      <c r="FF57" s="30">
        <f>ENERGY_PRICING!FH$19*(1+INDEX(DA_LMP_Basis!$C$23:$AF$35,MATCH(LMP_BY_NODE!FF$1,DA_LMP_Basis!$C$23:$C$35,0),MATCH(LMP_BY_NODE!$A57,DA_LMP_Basis!$C$23:$AF$23,0)))</f>
        <v>72.910950969928464</v>
      </c>
      <c r="FG57" s="30">
        <f>ENERGY_PRICING!FI$19*(1+INDEX(DA_LMP_Basis!$C$23:$AF$35,MATCH(LMP_BY_NODE!FG$1,DA_LMP_Basis!$C$23:$C$35,0),MATCH(LMP_BY_NODE!$A57,DA_LMP_Basis!$C$23:$AF$23,0)))</f>
        <v>57.035470325315082</v>
      </c>
      <c r="FH57" s="30">
        <f>ENERGY_PRICING!FJ$19*(1+INDEX(DA_LMP_Basis!$C$23:$AF$35,MATCH(LMP_BY_NODE!FH$1,DA_LMP_Basis!$C$23:$C$35,0),MATCH(LMP_BY_NODE!$A57,DA_LMP_Basis!$C$23:$AF$23,0)))</f>
        <v>61.499685658873787</v>
      </c>
      <c r="FI57" s="30">
        <f>ENERGY_PRICING!FK$19*(1+INDEX(DA_LMP_Basis!$C$23:$AF$35,MATCH(LMP_BY_NODE!FI$1,DA_LMP_Basis!$C$23:$C$35,0),MATCH(LMP_BY_NODE!$A57,DA_LMP_Basis!$C$23:$AF$23,0)))</f>
        <v>80.82556746104062</v>
      </c>
      <c r="FJ57" s="30">
        <f>ENERGY_PRICING!FL$19*(1+INDEX(DA_LMP_Basis!$C$23:$AF$35,MATCH(LMP_BY_NODE!FJ$1,DA_LMP_Basis!$C$23:$C$35,0),MATCH(LMP_BY_NODE!$A57,DA_LMP_Basis!$C$23:$AF$23,0)))</f>
        <v>80.81060244705337</v>
      </c>
      <c r="FK57" s="30">
        <f>ENERGY_PRICING!FM$19*(1+INDEX(DA_LMP_Basis!$C$23:$AF$35,MATCH(LMP_BY_NODE!FK$1,DA_LMP_Basis!$C$23:$C$35,0),MATCH(LMP_BY_NODE!$A57,DA_LMP_Basis!$C$23:$AF$23,0)))</f>
        <v>54.296551667916539</v>
      </c>
      <c r="FL57" s="30">
        <f>ENERGY_PRICING!FN$19*(1+INDEX(DA_LMP_Basis!$C$23:$AF$35,MATCH(LMP_BY_NODE!FL$1,DA_LMP_Basis!$C$23:$C$35,0),MATCH(LMP_BY_NODE!$A57,DA_LMP_Basis!$C$23:$AF$23,0)))</f>
        <v>52.488072877741864</v>
      </c>
      <c r="FM57" s="30">
        <f>ENERGY_PRICING!FO$19*(1+INDEX(DA_LMP_Basis!$C$23:$AF$35,MATCH(LMP_BY_NODE!FM$1,DA_LMP_Basis!$C$23:$C$35,0),MATCH(LMP_BY_NODE!$A57,DA_LMP_Basis!$C$23:$AF$23,0)))</f>
        <v>76.679528753946997</v>
      </c>
      <c r="FN57" s="30">
        <f>ENERGY_PRICING!FP$19*(1+INDEX(DA_LMP_Basis!$C$23:$AF$35,MATCH(LMP_BY_NODE!FN$1,DA_LMP_Basis!$C$23:$C$35,0),MATCH(LMP_BY_NODE!$A57,DA_LMP_Basis!$C$23:$AF$23,0)))</f>
        <v>117.1220339558101</v>
      </c>
      <c r="FO57" s="30">
        <f>ENERGY_PRICING!FQ$19*(1+INDEX(DA_LMP_Basis!$C$23:$AF$35,MATCH(LMP_BY_NODE!FO$1,DA_LMP_Basis!$C$23:$C$35,0),MATCH(LMP_BY_NODE!$A57,DA_LMP_Basis!$C$23:$AF$23,0)))</f>
        <v>212.90933511932246</v>
      </c>
      <c r="FP57" s="30">
        <f>ENERGY_PRICING!FR$19*(1+INDEX(DA_LMP_Basis!$C$23:$AF$35,MATCH(LMP_BY_NODE!FP$1,DA_LMP_Basis!$C$23:$C$35,0),MATCH(LMP_BY_NODE!$A57,DA_LMP_Basis!$C$23:$AF$23,0)))</f>
        <v>188.4837646842889</v>
      </c>
      <c r="FQ57" s="30">
        <f>ENERGY_PRICING!FS$19*(1+INDEX(DA_LMP_Basis!$C$23:$AF$35,MATCH(LMP_BY_NODE!FQ$1,DA_LMP_Basis!$C$23:$C$35,0),MATCH(LMP_BY_NODE!$A57,DA_LMP_Basis!$C$23:$AF$23,0)))</f>
        <v>104.49399743542438</v>
      </c>
      <c r="FR57" s="30">
        <f>ENERGY_PRICING!FT$19*(1+INDEX(DA_LMP_Basis!$C$23:$AF$35,MATCH(LMP_BY_NODE!FR$1,DA_LMP_Basis!$C$23:$C$35,0),MATCH(LMP_BY_NODE!$A57,DA_LMP_Basis!$C$23:$AF$23,0)))</f>
        <v>73.340964075305678</v>
      </c>
      <c r="FS57" s="30">
        <f>ENERGY_PRICING!FU$19*(1+INDEX(DA_LMP_Basis!$C$23:$AF$35,MATCH(LMP_BY_NODE!FS$1,DA_LMP_Basis!$C$23:$C$35,0),MATCH(LMP_BY_NODE!$A57,DA_LMP_Basis!$C$23:$AF$23,0)))</f>
        <v>57.371853260731108</v>
      </c>
      <c r="FT57" s="30">
        <f>ENERGY_PRICING!FV$19*(1+INDEX(DA_LMP_Basis!$C$23:$AF$35,MATCH(LMP_BY_NODE!FT$1,DA_LMP_Basis!$C$23:$C$35,0),MATCH(LMP_BY_NODE!$A57,DA_LMP_Basis!$C$23:$AF$23,0)))</f>
        <v>61.862397576056196</v>
      </c>
      <c r="FU57" s="30">
        <f>ENERGY_PRICING!FW$19*(1+INDEX(DA_LMP_Basis!$C$23:$AF$35,MATCH(LMP_BY_NODE!FU$1,DA_LMP_Basis!$C$23:$C$35,0),MATCH(LMP_BY_NODE!$A57,DA_LMP_Basis!$C$23:$AF$23,0)))</f>
        <v>81.302259272016087</v>
      </c>
      <c r="FV57" s="30">
        <f>ENERGY_PRICING!FX$19*(1+INDEX(DA_LMP_Basis!$C$23:$AF$35,MATCH(LMP_BY_NODE!FV$1,DA_LMP_Basis!$C$23:$C$35,0),MATCH(LMP_BY_NODE!$A57,DA_LMP_Basis!$C$23:$AF$23,0)))</f>
        <v>81.287205997595365</v>
      </c>
      <c r="FW57" s="30">
        <f>ENERGY_PRICING!FY$19*(1+INDEX(DA_LMP_Basis!$C$23:$AF$35,MATCH(LMP_BY_NODE!FW$1,DA_LMP_Basis!$C$23:$C$35,0),MATCH(LMP_BY_NODE!$A57,DA_LMP_Basis!$C$23:$AF$23,0)))</f>
        <v>54.616781050243823</v>
      </c>
      <c r="FX57" s="30">
        <f>ENERGY_PRICING!FZ$19*(1+INDEX(DA_LMP_Basis!$C$23:$AF$35,MATCH(LMP_BY_NODE!FX$1,DA_LMP_Basis!$C$23:$C$35,0),MATCH(LMP_BY_NODE!$A57,DA_LMP_Basis!$C$23:$AF$23,0)))</f>
        <v>52.797636241175873</v>
      </c>
      <c r="FY57" s="30">
        <f>ENERGY_PRICING!GA$19*(1+INDEX(DA_LMP_Basis!$C$23:$AF$35,MATCH(LMP_BY_NODE!FY$1,DA_LMP_Basis!$C$23:$C$35,0),MATCH(LMP_BY_NODE!$A57,DA_LMP_Basis!$C$23:$AF$23,0)))</f>
        <v>76.849102943119931</v>
      </c>
      <c r="FZ57" s="30">
        <f>ENERGY_PRICING!GB$19*(1+INDEX(DA_LMP_Basis!$C$23:$AF$35,MATCH(LMP_BY_NODE!FZ$1,DA_LMP_Basis!$C$23:$C$35,0),MATCH(LMP_BY_NODE!$A57,DA_LMP_Basis!$C$23:$AF$23,0)))</f>
        <v>117.3661451915815</v>
      </c>
      <c r="GA57" s="30">
        <f>ENERGY_PRICING!GC$19*(1+INDEX(DA_LMP_Basis!$C$23:$AF$35,MATCH(LMP_BY_NODE!GA$1,DA_LMP_Basis!$C$23:$C$35,0),MATCH(LMP_BY_NODE!$A57,DA_LMP_Basis!$C$23:$AF$23,0)))</f>
        <v>213.76126573893961</v>
      </c>
      <c r="GB57" s="30">
        <f>ENERGY_PRICING!GD$19*(1+INDEX(DA_LMP_Basis!$C$23:$AF$35,MATCH(LMP_BY_NODE!GB$1,DA_LMP_Basis!$C$23:$C$35,0),MATCH(LMP_BY_NODE!$A57,DA_LMP_Basis!$C$23:$AF$23,0)))</f>
        <v>189.23795937634068</v>
      </c>
      <c r="GC57" s="30">
        <f>ENERGY_PRICING!GE$19*(1+INDEX(DA_LMP_Basis!$C$23:$AF$35,MATCH(LMP_BY_NODE!GC$1,DA_LMP_Basis!$C$23:$C$35,0),MATCH(LMP_BY_NODE!$A57,DA_LMP_Basis!$C$23:$AF$23,0)))</f>
        <v>105.3691019177392</v>
      </c>
      <c r="GD57" s="30">
        <f>ENERGY_PRICING!GF$19*(1+INDEX(DA_LMP_Basis!$C$23:$AF$35,MATCH(LMP_BY_NODE!GD$1,DA_LMP_Basis!$C$23:$C$35,0),MATCH(LMP_BY_NODE!$A57,DA_LMP_Basis!$C$23:$AF$23,0)))</f>
        <v>74.674807030184752</v>
      </c>
      <c r="GE57" s="30">
        <f>ENERGY_PRICING!GG$19*(1+INDEX(DA_LMP_Basis!$C$23:$AF$35,MATCH(LMP_BY_NODE!GE$1,DA_LMP_Basis!$C$23:$C$35,0),MATCH(LMP_BY_NODE!$A57,DA_LMP_Basis!$C$23:$AF$23,0)))</f>
        <v>58.415267991434774</v>
      </c>
      <c r="GF57" s="30">
        <f>ENERGY_PRICING!GH$19*(1+INDEX(DA_LMP_Basis!$C$23:$AF$35,MATCH(LMP_BY_NODE!GF$1,DA_LMP_Basis!$C$23:$C$35,0),MATCH(LMP_BY_NODE!$A57,DA_LMP_Basis!$C$23:$AF$23,0)))</f>
        <v>62.987481275447252</v>
      </c>
      <c r="GG57" s="30">
        <f>ENERGY_PRICING!GI$19*(1+INDEX(DA_LMP_Basis!$C$23:$AF$35,MATCH(LMP_BY_NODE!GG$1,DA_LMP_Basis!$C$23:$C$35,0),MATCH(LMP_BY_NODE!$A57,DA_LMP_Basis!$C$23:$AF$23,0)))</f>
        <v>82.780893308437825</v>
      </c>
      <c r="GH57" s="30">
        <f>ENERGY_PRICING!GJ$19*(1+INDEX(DA_LMP_Basis!$C$23:$AF$35,MATCH(LMP_BY_NODE!GH$1,DA_LMP_Basis!$C$23:$C$35,0),MATCH(LMP_BY_NODE!$A57,DA_LMP_Basis!$C$23:$AF$23,0)))</f>
        <v>82.765566261995062</v>
      </c>
      <c r="GI57" s="30">
        <f>ENERGY_PRICING!GK$19*(1+INDEX(DA_LMP_Basis!$C$23:$AF$35,MATCH(LMP_BY_NODE!GI$1,DA_LMP_Basis!$C$23:$C$35,0),MATCH(LMP_BY_NODE!$A57,DA_LMP_Basis!$C$23:$AF$23,0)))</f>
        <v>55.61008962670649</v>
      </c>
      <c r="GJ57" s="30">
        <f>ENERGY_PRICING!GL$19*(1+INDEX(DA_LMP_Basis!$C$23:$AF$35,MATCH(LMP_BY_NODE!GJ$1,DA_LMP_Basis!$C$23:$C$35,0),MATCH(LMP_BY_NODE!$A57,DA_LMP_Basis!$C$23:$AF$23,0)))</f>
        <v>53.757860258169309</v>
      </c>
      <c r="GK57" s="30">
        <f>ENERGY_PRICING!GM$19*(1+INDEX(DA_LMP_Basis!$C$23:$AF$35,MATCH(LMP_BY_NODE!GK$1,DA_LMP_Basis!$C$23:$C$35,0),MATCH(LMP_BY_NODE!$A57,DA_LMP_Basis!$C$23:$AF$23,0)))</f>
        <v>77.375099324926111</v>
      </c>
      <c r="GL57" s="30">
        <f>ENERGY_PRICING!GN$19*(1+INDEX(DA_LMP_Basis!$C$23:$AF$35,MATCH(LMP_BY_NODE!GL$1,DA_LMP_Basis!$C$23:$C$35,0),MATCH(LMP_BY_NODE!$A57,DA_LMP_Basis!$C$23:$AF$23,0)))</f>
        <v>118.12334549075591</v>
      </c>
      <c r="GM57" s="30">
        <f>ENERGY_PRICING!GO$19*(1+INDEX(DA_LMP_Basis!$C$23:$AF$35,MATCH(LMP_BY_NODE!GM$1,DA_LMP_Basis!$C$23:$C$35,0),MATCH(LMP_BY_NODE!$A57,DA_LMP_Basis!$C$23:$AF$23,0)))</f>
        <v>214.95982286880326</v>
      </c>
      <c r="GN57" s="30">
        <f>ENERGY_PRICING!GP$19*(1+INDEX(DA_LMP_Basis!$C$23:$AF$35,MATCH(LMP_BY_NODE!GN$1,DA_LMP_Basis!$C$23:$C$35,0),MATCH(LMP_BY_NODE!$A57,DA_LMP_Basis!$C$23:$AF$23,0)))</f>
        <v>190.29901458981587</v>
      </c>
      <c r="GO57" s="30">
        <f>ENERGY_PRICING!GQ$19*(1+INDEX(DA_LMP_Basis!$C$23:$AF$35,MATCH(LMP_BY_NODE!GO$1,DA_LMP_Basis!$C$23:$C$35,0),MATCH(LMP_BY_NODE!$A57,DA_LMP_Basis!$C$23:$AF$23,0)))</f>
        <v>106.60026170059272</v>
      </c>
      <c r="GP57" s="30">
        <f>ENERGY_PRICING!GR$19*(1+INDEX(DA_LMP_Basis!$C$23:$AF$35,MATCH(LMP_BY_NODE!GP$1,DA_LMP_Basis!$C$23:$C$35,0),MATCH(LMP_BY_NODE!$A57,DA_LMP_Basis!$C$23:$AF$23,0)))</f>
        <v>76.551353015123325</v>
      </c>
      <c r="GQ57" s="30">
        <f>ENERGY_PRICING!GS$19*(1+INDEX(DA_LMP_Basis!$C$23:$AF$35,MATCH(LMP_BY_NODE!GQ$1,DA_LMP_Basis!$C$23:$C$35,0),MATCH(LMP_BY_NODE!$A57,DA_LMP_Basis!$C$23:$AF$23,0)))</f>
        <v>59.88321870959502</v>
      </c>
      <c r="GR57" s="30">
        <f>ENERGY_PRICING!GT$19*(1+INDEX(DA_LMP_Basis!$C$23:$AF$35,MATCH(LMP_BY_NODE!GR$1,DA_LMP_Basis!$C$23:$C$35,0),MATCH(LMP_BY_NODE!$A57,DA_LMP_Basis!$C$23:$AF$23,0)))</f>
        <v>64.570329759288072</v>
      </c>
      <c r="GS57" s="30">
        <f>ENERGY_PRICING!GU$19*(1+INDEX(DA_LMP_Basis!$C$23:$AF$35,MATCH(LMP_BY_NODE!GS$1,DA_LMP_Basis!$C$23:$C$35,0),MATCH(LMP_BY_NODE!$A57,DA_LMP_Basis!$C$23:$AF$23,0)))</f>
        <v>84.861141777038284</v>
      </c>
      <c r="GT57" s="30">
        <f>ENERGY_PRICING!GV$19*(1+INDEX(DA_LMP_Basis!$C$23:$AF$35,MATCH(LMP_BY_NODE!GT$1,DA_LMP_Basis!$C$23:$C$35,0),MATCH(LMP_BY_NODE!$A57,DA_LMP_Basis!$C$23:$AF$23,0)))</f>
        <v>84.845429568469129</v>
      </c>
      <c r="GU57" s="30">
        <f>ENERGY_PRICING!GW$19*(1+INDEX(DA_LMP_Basis!$C$23:$AF$35,MATCH(LMP_BY_NODE!GU$1,DA_LMP_Basis!$C$23:$C$35,0),MATCH(LMP_BY_NODE!$A57,DA_LMP_Basis!$C$23:$AF$23,0)))</f>
        <v>57.007547411483721</v>
      </c>
      <c r="GV57" s="30">
        <f>ENERGY_PRICING!GX$19*(1+INDEX(DA_LMP_Basis!$C$23:$AF$35,MATCH(LMP_BY_NODE!GV$1,DA_LMP_Basis!$C$23:$C$35,0),MATCH(LMP_BY_NODE!$A57,DA_LMP_Basis!$C$23:$AF$23,0)))</f>
        <v>55.108772310551025</v>
      </c>
      <c r="GW57" s="30">
        <f>ENERGY_PRICING!GY$19*(1+INDEX(DA_LMP_Basis!$C$23:$AF$35,MATCH(LMP_BY_NODE!GW$1,DA_LMP_Basis!$C$23:$C$35,0),MATCH(LMP_BY_NODE!$A57,DA_LMP_Basis!$C$23:$AF$23,0)))</f>
        <v>78.115108780132246</v>
      </c>
      <c r="GX57" s="30">
        <f>ENERGY_PRICING!GZ$19*(1+INDEX(DA_LMP_Basis!$C$23:$AF$35,MATCH(LMP_BY_NODE!GX$1,DA_LMP_Basis!$C$23:$C$35,0),MATCH(LMP_BY_NODE!$A57,DA_LMP_Basis!$C$23:$AF$23,0)))</f>
        <v>119.18862920801246</v>
      </c>
      <c r="GY57" s="30">
        <f>ENERGY_PRICING!HA$19*(1+INDEX(DA_LMP_Basis!$C$23:$AF$35,MATCH(LMP_BY_NODE!GY$1,DA_LMP_Basis!$C$23:$C$35,0),MATCH(LMP_BY_NODE!$A57,DA_LMP_Basis!$C$23:$AF$23,0)))</f>
        <v>216.6224354118132</v>
      </c>
      <c r="GZ57" s="30">
        <f>ENERGY_PRICING!HB$19*(1+INDEX(DA_LMP_Basis!$C$23:$AF$35,MATCH(LMP_BY_NODE!GZ$1,DA_LMP_Basis!$C$23:$C$35,0),MATCH(LMP_BY_NODE!$A57,DA_LMP_Basis!$C$23:$AF$23,0)))</f>
        <v>191.77088744659878</v>
      </c>
      <c r="HA57" s="30">
        <f>ENERGY_PRICING!HC$19*(1+INDEX(DA_LMP_Basis!$C$23:$AF$35,MATCH(LMP_BY_NODE!HA$1,DA_LMP_Basis!$C$23:$C$35,0),MATCH(LMP_BY_NODE!$A57,DA_LMP_Basis!$C$23:$AF$23,0)))</f>
        <v>108.30809993910415</v>
      </c>
      <c r="HB57" s="30">
        <f>ENERGY_PRICING!HD$19*(1+INDEX(DA_LMP_Basis!$C$23:$AF$35,MATCH(LMP_BY_NODE!HB$1,DA_LMP_Basis!$C$23:$C$35,0),MATCH(LMP_BY_NODE!$A57,DA_LMP_Basis!$C$23:$AF$23,0)))</f>
        <v>79.154457042754217</v>
      </c>
      <c r="HC57" s="30">
        <f>ENERGY_PRICING!HE$19*(1+INDEX(DA_LMP_Basis!$C$23:$AF$35,MATCH(LMP_BY_NODE!HC$1,DA_LMP_Basis!$C$23:$C$35,0),MATCH(LMP_BY_NODE!$A57,DA_LMP_Basis!$C$23:$AF$23,0)))</f>
        <v>61.919528215184719</v>
      </c>
      <c r="HD57" s="30">
        <f>ENERGY_PRICING!HF$19*(1+INDEX(DA_LMP_Basis!$C$23:$AF$35,MATCH(LMP_BY_NODE!HD$1,DA_LMP_Basis!$C$23:$C$35,0),MATCH(LMP_BY_NODE!$A57,DA_LMP_Basis!$C$23:$AF$23,0)))</f>
        <v>66.766022961845195</v>
      </c>
      <c r="HE57" s="30">
        <f>ENERGY_PRICING!HG$19*(1+INDEX(DA_LMP_Basis!$C$23:$AF$35,MATCH(LMP_BY_NODE!HE$1,DA_LMP_Basis!$C$23:$C$35,0),MATCH(LMP_BY_NODE!$A57,DA_LMP_Basis!$C$23:$AF$23,0)))</f>
        <v>87.746817486852635</v>
      </c>
      <c r="HF57" s="30">
        <f>ENERGY_PRICING!HH$19*(1+INDEX(DA_LMP_Basis!$C$23:$AF$35,MATCH(LMP_BY_NODE!HF$1,DA_LMP_Basis!$C$23:$C$35,0),MATCH(LMP_BY_NODE!$A57,DA_LMP_Basis!$C$23:$AF$23,0)))</f>
        <v>87.73057098970726</v>
      </c>
      <c r="HG57" s="30">
        <f>ENERGY_PRICING!HI$19*(1+INDEX(DA_LMP_Basis!$C$23:$AF$35,MATCH(LMP_BY_NODE!HG$1,DA_LMP_Basis!$C$23:$C$35,0),MATCH(LMP_BY_NODE!$A57,DA_LMP_Basis!$C$23:$AF$23,0)))</f>
        <v>58.946070643631892</v>
      </c>
      <c r="HH57" s="30">
        <f>ENERGY_PRICING!HJ$19*(1+INDEX(DA_LMP_Basis!$C$23:$AF$35,MATCH(LMP_BY_NODE!HH$1,DA_LMP_Basis!$C$23:$C$35,0),MATCH(LMP_BY_NODE!$A57,DA_LMP_Basis!$C$23:$AF$23,0)))</f>
        <v>56.982728308834282</v>
      </c>
      <c r="HI57" s="30">
        <f>ENERGY_PRICING!HK$19*(1+INDEX(DA_LMP_Basis!$C$23:$AF$35,MATCH(LMP_BY_NODE!HI$1,DA_LMP_Basis!$C$23:$C$35,0),MATCH(LMP_BY_NODE!$A57,DA_LMP_Basis!$C$23:$AF$23,0)))</f>
        <v>79.141633900642475</v>
      </c>
      <c r="HJ57" s="30">
        <f>ENERGY_PRICING!HL$19*(1+INDEX(DA_LMP_Basis!$C$23:$AF$35,MATCH(LMP_BY_NODE!HJ$1,DA_LMP_Basis!$C$23:$C$35,0),MATCH(LMP_BY_NODE!$A57,DA_LMP_Basis!$C$23:$AF$23,0)))</f>
        <v>120.66636775383914</v>
      </c>
      <c r="HK57" s="30">
        <f>ENERGY_PRICING!HM$19*(1+INDEX(DA_LMP_Basis!$C$23:$AF$35,MATCH(LMP_BY_NODE!HK$1,DA_LMP_Basis!$C$23:$C$35,0),MATCH(LMP_BY_NODE!$A57,DA_LMP_Basis!$C$23:$AF$23,0)))</f>
        <v>218.19044178068458</v>
      </c>
      <c r="HL57" s="30">
        <f>ENERGY_PRICING!HN$19*(1+INDEX(DA_LMP_Basis!$C$23:$AF$35,MATCH(LMP_BY_NODE!HL$1,DA_LMP_Basis!$C$23:$C$35,0),MATCH(LMP_BY_NODE!$A57,DA_LMP_Basis!$C$23:$AF$23,0)))</f>
        <v>193.15900762126461</v>
      </c>
      <c r="HM57" s="30">
        <f>ENERGY_PRICING!HO$19*(1+INDEX(DA_LMP_Basis!$C$23:$AF$35,MATCH(LMP_BY_NODE!HM$1,DA_LMP_Basis!$C$23:$C$35,0),MATCH(LMP_BY_NODE!$A57,DA_LMP_Basis!$C$23:$AF$23,0)))</f>
        <v>109.9187585656414</v>
      </c>
      <c r="HN57" s="30">
        <f>ENERGY_PRICING!HP$19*(1+INDEX(DA_LMP_Basis!$C$23:$AF$35,MATCH(LMP_BY_NODE!HN$1,DA_LMP_Basis!$C$23:$C$35,0),MATCH(LMP_BY_NODE!$A57,DA_LMP_Basis!$C$23:$AF$23,0)))</f>
        <v>81.60943893936053</v>
      </c>
      <c r="HO57" s="30">
        <f>ENERGY_PRICING!HQ$19*(1+INDEX(DA_LMP_Basis!$C$23:$AF$35,MATCH(LMP_BY_NODE!HO$1,DA_LMP_Basis!$C$23:$C$35,0),MATCH(LMP_BY_NODE!$A57,DA_LMP_Basis!$C$23:$AF$23,0)))</f>
        <v>63.839967398193401</v>
      </c>
      <c r="HP57" s="30">
        <f>ENERGY_PRICING!HR$19*(1+INDEX(DA_LMP_Basis!$C$23:$AF$35,MATCH(LMP_BY_NODE!HP$1,DA_LMP_Basis!$C$23:$C$35,0),MATCH(LMP_BY_NODE!$A57,DA_LMP_Basis!$C$23:$AF$23,0)))</f>
        <v>68.836776571982369</v>
      </c>
      <c r="HQ57" s="30">
        <f>ENERGY_PRICING!HS$19*(1+INDEX(DA_LMP_Basis!$C$23:$AF$35,MATCH(LMP_BY_NODE!HQ$1,DA_LMP_Basis!$C$23:$C$35,0),MATCH(LMP_BY_NODE!$A57,DA_LMP_Basis!$C$23:$AF$23,0)))</f>
        <v>90.468292138604568</v>
      </c>
      <c r="HR57" s="30">
        <f>ENERGY_PRICING!HT$19*(1+INDEX(DA_LMP_Basis!$C$23:$AF$35,MATCH(LMP_BY_NODE!HR$1,DA_LMP_Basis!$C$23:$C$35,0),MATCH(LMP_BY_NODE!$A57,DA_LMP_Basis!$C$23:$AF$23,0)))</f>
        <v>90.451541755034285</v>
      </c>
      <c r="HS57" s="30">
        <f>ENERGY_PRICING!HU$19*(1+INDEX(DA_LMP_Basis!$C$23:$AF$35,MATCH(LMP_BY_NODE!HS$1,DA_LMP_Basis!$C$23:$C$35,0),MATCH(LMP_BY_NODE!$A57,DA_LMP_Basis!$C$23:$AF$23,0)))</f>
        <v>60.774287799212026</v>
      </c>
      <c r="HT57" s="30">
        <f>ENERGY_PRICING!HV$19*(1+INDEX(DA_LMP_Basis!$C$23:$AF$35,MATCH(LMP_BY_NODE!HT$1,DA_LMP_Basis!$C$23:$C$35,0),MATCH(LMP_BY_NODE!$A57,DA_LMP_Basis!$C$23:$AF$23,0)))</f>
        <v>58.750052242872066</v>
      </c>
      <c r="HU57" s="30">
        <f>ENERGY_PRICING!HW$19*(1+INDEX(DA_LMP_Basis!$C$23:$AF$35,MATCH(LMP_BY_NODE!HU$1,DA_LMP_Basis!$C$23:$C$35,0),MATCH(LMP_BY_NODE!$A57,DA_LMP_Basis!$C$23:$AF$23,0)))</f>
        <v>80.109747568215624</v>
      </c>
      <c r="HV57" s="30">
        <f>ENERGY_PRICING!HX$19*(1+INDEX(DA_LMP_Basis!$C$23:$AF$35,MATCH(LMP_BY_NODE!HV$1,DA_LMP_Basis!$C$23:$C$35,0),MATCH(LMP_BY_NODE!$A57,DA_LMP_Basis!$C$23:$AF$23,0)))</f>
        <v>122.06001984742205</v>
      </c>
      <c r="HW57" s="30">
        <f>ENERGY_PRICING!HY$19*(1+INDEX(DA_LMP_Basis!$C$23:$AF$35,MATCH(LMP_BY_NODE!HW$1,DA_LMP_Basis!$C$23:$C$35,0),MATCH(LMP_BY_NODE!$A57,DA_LMP_Basis!$C$23:$AF$23,0)))</f>
        <v>219.79080224821169</v>
      </c>
      <c r="HX57" s="30">
        <f>ENERGY_PRICING!HZ$19*(1+INDEX(DA_LMP_Basis!$C$23:$AF$35,MATCH(LMP_BY_NODE!HX$1,DA_LMP_Basis!$C$23:$C$35,0),MATCH(LMP_BY_NODE!$A57,DA_LMP_Basis!$C$23:$AF$23,0)))</f>
        <v>194.57577013946218</v>
      </c>
      <c r="HY57" s="30">
        <f>ENERGY_PRICING!IA$19*(1+INDEX(DA_LMP_Basis!$C$23:$AF$35,MATCH(LMP_BY_NODE!HY$1,DA_LMP_Basis!$C$23:$C$35,0),MATCH(LMP_BY_NODE!$A57,DA_LMP_Basis!$C$23:$AF$23,0)))</f>
        <v>111.56265137358135</v>
      </c>
      <c r="HZ57" s="30">
        <f>ENERGY_PRICING!IB$19*(1+INDEX(DA_LMP_Basis!$C$23:$AF$35,MATCH(LMP_BY_NODE!HZ$1,DA_LMP_Basis!$C$23:$C$35,0),MATCH(LMP_BY_NODE!$A57,DA_LMP_Basis!$C$23:$AF$23,0)))</f>
        <v>84.115076705775579</v>
      </c>
      <c r="IA57" s="30">
        <f>ENERGY_PRICING!IC$19*(1+INDEX(DA_LMP_Basis!$C$23:$AF$35,MATCH(LMP_BY_NODE!IA$1,DA_LMP_Basis!$C$23:$C$35,0),MATCH(LMP_BY_NODE!$A57,DA_LMP_Basis!$C$23:$AF$23,0)))</f>
        <v>65.800032746007844</v>
      </c>
      <c r="IB57" s="30">
        <f>ENERGY_PRICING!ID$19*(1+INDEX(DA_LMP_Basis!$C$23:$AF$35,MATCH(LMP_BY_NODE!IB$1,DA_LMP_Basis!$C$23:$C$35,0),MATCH(LMP_BY_NODE!$A57,DA_LMP_Basis!$C$23:$AF$23,0)))</f>
        <v>70.950257920937545</v>
      </c>
      <c r="IC57" s="30">
        <f>ENERGY_PRICING!IE$19*(1+INDEX(DA_LMP_Basis!$C$23:$AF$35,MATCH(LMP_BY_NODE!IC$1,DA_LMP_Basis!$C$23:$C$35,0),MATCH(LMP_BY_NODE!$A57,DA_LMP_Basis!$C$23:$AF$23,0)))</f>
        <v>93.24592144707205</v>
      </c>
      <c r="ID57" s="30">
        <f>ENERGY_PRICING!IF$19*(1+INDEX(DA_LMP_Basis!$C$23:$AF$35,MATCH(LMP_BY_NODE!ID$1,DA_LMP_Basis!$C$23:$C$35,0),MATCH(LMP_BY_NODE!$A57,DA_LMP_Basis!$C$23:$AF$23,0)))</f>
        <v>93.228656779930887</v>
      </c>
      <c r="IE57" s="30">
        <f>ENERGY_PRICING!IG$19*(1+INDEX(DA_LMP_Basis!$C$23:$AF$35,MATCH(LMP_BY_NODE!IE$1,DA_LMP_Basis!$C$23:$C$35,0),MATCH(LMP_BY_NODE!$A57,DA_LMP_Basis!$C$23:$AF$23,0)))</f>
        <v>62.640228218797951</v>
      </c>
      <c r="IF57" s="30">
        <f>ENERGY_PRICING!IH$19*(1+INDEX(DA_LMP_Basis!$C$23:$AF$35,MATCH(LMP_BY_NODE!IF$1,DA_LMP_Basis!$C$23:$C$35,0),MATCH(LMP_BY_NODE!$A57,DA_LMP_Basis!$C$23:$AF$23,0)))</f>
        <v>60.553842975804045</v>
      </c>
      <c r="IG57" s="30">
        <f>ENERGY_PRICING!II$19*(1+INDEX(DA_LMP_Basis!$C$23:$AF$35,MATCH(LMP_BY_NODE!IG$1,DA_LMP_Basis!$C$23:$C$35,0),MATCH(LMP_BY_NODE!$A57,DA_LMP_Basis!$C$23:$AF$23,0)))</f>
        <v>81.09783720382849</v>
      </c>
      <c r="IH57" s="30">
        <f>ENERGY_PRICING!IJ$19*(1+INDEX(DA_LMP_Basis!$C$23:$AF$35,MATCH(LMP_BY_NODE!IH$1,DA_LMP_Basis!$C$23:$C$35,0),MATCH(LMP_BY_NODE!$A57,DA_LMP_Basis!$C$23:$AF$23,0)))</f>
        <v>123.48242842964092</v>
      </c>
      <c r="II57" s="30">
        <f>ENERGY_PRICING!IK$19*(1+INDEX(DA_LMP_Basis!$C$23:$AF$35,MATCH(LMP_BY_NODE!II$1,DA_LMP_Basis!$C$23:$C$35,0),MATCH(LMP_BY_NODE!$A57,DA_LMP_Basis!$C$23:$AF$23,0)))</f>
        <v>220.52483902005616</v>
      </c>
      <c r="IJ57" s="30">
        <f>ENERGY_PRICING!IL$19*(1+INDEX(DA_LMP_Basis!$C$23:$AF$35,MATCH(LMP_BY_NODE!IJ$1,DA_LMP_Basis!$C$23:$C$35,0),MATCH(LMP_BY_NODE!$A57,DA_LMP_Basis!$C$23:$AF$23,0)))</f>
        <v>195.22559610456796</v>
      </c>
      <c r="IK57" s="30">
        <f>ENERGY_PRICING!IM$19*(1+INDEX(DA_LMP_Basis!$C$23:$AF$35,MATCH(LMP_BY_NODE!IK$1,DA_LMP_Basis!$C$23:$C$35,0),MATCH(LMP_BY_NODE!$A57,DA_LMP_Basis!$C$23:$AF$23,0)))</f>
        <v>112.31665510866682</v>
      </c>
      <c r="IL57" s="30">
        <f>ENERGY_PRICING!IN$19*(1+INDEX(DA_LMP_Basis!$C$23:$AF$35,MATCH(LMP_BY_NODE!IL$1,DA_LMP_Basis!$C$23:$C$35,0),MATCH(LMP_BY_NODE!$A57,DA_LMP_Basis!$C$23:$AF$23,0)))</f>
        <v>85.264336697377885</v>
      </c>
      <c r="IM57" s="30">
        <f>ENERGY_PRICING!IO$19*(1+INDEX(DA_LMP_Basis!$C$23:$AF$35,MATCH(LMP_BY_NODE!IM$1,DA_LMP_Basis!$C$23:$C$35,0),MATCH(LMP_BY_NODE!$A57,DA_LMP_Basis!$C$23:$AF$23,0)))</f>
        <v>66.699055228572092</v>
      </c>
      <c r="IN57" s="30">
        <f>ENERGY_PRICING!IP$19*(1+INDEX(DA_LMP_Basis!$C$23:$AF$35,MATCH(LMP_BY_NODE!IN$1,DA_LMP_Basis!$C$23:$C$35,0),MATCH(LMP_BY_NODE!$A57,DA_LMP_Basis!$C$23:$AF$23,0)))</f>
        <v>71.919647666697571</v>
      </c>
      <c r="IO57" s="30">
        <f>ENERGY_PRICING!IQ$19*(1+INDEX(DA_LMP_Basis!$C$23:$AF$35,MATCH(LMP_BY_NODE!IO$1,DA_LMP_Basis!$C$23:$C$35,0),MATCH(LMP_BY_NODE!$A57,DA_LMP_Basis!$C$23:$AF$23,0)))</f>
        <v>94.519935703446777</v>
      </c>
      <c r="IP57" s="30">
        <f>ENERGY_PRICING!IR$19*(1+INDEX(DA_LMP_Basis!$C$23:$AF$35,MATCH(LMP_BY_NODE!IP$1,DA_LMP_Basis!$C$23:$C$35,0),MATCH(LMP_BY_NODE!$A57,DA_LMP_Basis!$C$23:$AF$23,0)))</f>
        <v>94.502435150041336</v>
      </c>
      <c r="IQ57" s="30">
        <f>ENERGY_PRICING!IS$19*(1+INDEX(DA_LMP_Basis!$C$23:$AF$35,MATCH(LMP_BY_NODE!IQ$1,DA_LMP_Basis!$C$23:$C$35,0),MATCH(LMP_BY_NODE!$A57,DA_LMP_Basis!$C$23:$AF$23,0)))</f>
        <v>63.496078453691212</v>
      </c>
      <c r="IR57" s="30">
        <f>ENERGY_PRICING!IT$19*(1+INDEX(DA_LMP_Basis!$C$23:$AF$35,MATCH(LMP_BY_NODE!IR$1,DA_LMP_Basis!$C$23:$C$35,0),MATCH(LMP_BY_NODE!$A57,DA_LMP_Basis!$C$23:$AF$23,0)))</f>
        <v>61.381187035814655</v>
      </c>
      <c r="IS57" s="30">
        <f>ENERGY_PRICING!IU$19*(1+INDEX(DA_LMP_Basis!$C$23:$AF$35,MATCH(LMP_BY_NODE!IS$1,DA_LMP_Basis!$C$23:$C$35,0),MATCH(LMP_BY_NODE!$A57,DA_LMP_Basis!$C$23:$AF$23,0)))</f>
        <v>81.551043928897727</v>
      </c>
      <c r="IT57" s="30">
        <f>ENERGY_PRICING!IV$19*(1+INDEX(DA_LMP_Basis!$C$23:$AF$35,MATCH(LMP_BY_NODE!IT$1,DA_LMP_Basis!$C$23:$C$35,0),MATCH(LMP_BY_NODE!$A57,DA_LMP_Basis!$C$23:$AF$23,0)))</f>
        <v>124.1348440729423</v>
      </c>
      <c r="IU57" s="30">
        <f>ENERGY_PRICING!IW$19*(1+INDEX(DA_LMP_Basis!$C$23:$AF$35,MATCH(LMP_BY_NODE!IU$1,DA_LMP_Basis!$C$23:$C$35,0),MATCH(LMP_BY_NODE!$A57,DA_LMP_Basis!$C$23:$AF$23,0)))</f>
        <v>221.55385299126596</v>
      </c>
      <c r="IV57" s="30">
        <f>ENERGY_PRICING!IX$19*(1+INDEX(DA_LMP_Basis!$C$23:$AF$35,MATCH(LMP_BY_NODE!IV$1,DA_LMP_Basis!$C$23:$C$35,0),MATCH(LMP_BY_NODE!$A57,DA_LMP_Basis!$C$23:$AF$23,0)))</f>
        <v>196.13655863750554</v>
      </c>
      <c r="IW57" s="30">
        <f>ENERGY_PRICING!IY$19*(1+INDEX(DA_LMP_Basis!$C$23:$AF$35,MATCH(LMP_BY_NODE!IW$1,DA_LMP_Basis!$C$23:$C$35,0),MATCH(LMP_BY_NODE!$A57,DA_LMP_Basis!$C$23:$AF$23,0)))</f>
        <v>113.37365989031792</v>
      </c>
      <c r="IX57" s="30">
        <f>ENERGY_PRICING!IZ$19*(1+INDEX(DA_LMP_Basis!$C$23:$AF$35,MATCH(LMP_BY_NODE!IX$1,DA_LMP_Basis!$C$23:$C$35,0),MATCH(LMP_BY_NODE!$A57,DA_LMP_Basis!$C$23:$AF$23,0)))</f>
        <v>86.875433897508088</v>
      </c>
      <c r="IY57" s="30">
        <f>ENERGY_PRICING!JA$19*(1+INDEX(DA_LMP_Basis!$C$23:$AF$35,MATCH(LMP_BY_NODE!IY$1,DA_LMP_Basis!$C$23:$C$35,0),MATCH(LMP_BY_NODE!$A57,DA_LMP_Basis!$C$23:$AF$23,0)))</f>
        <v>67.95935543487613</v>
      </c>
      <c r="IZ57" s="30">
        <f>ENERGY_PRICING!JB$19*(1+INDEX(DA_LMP_Basis!$C$23:$AF$35,MATCH(LMP_BY_NODE!IZ$1,DA_LMP_Basis!$C$23:$C$35,0),MATCH(LMP_BY_NODE!$A57,DA_LMP_Basis!$C$23:$AF$23,0)))</f>
        <v>73.278592654464433</v>
      </c>
      <c r="JA57" s="30">
        <f>ENERGY_PRICING!JC$19*(1+INDEX(DA_LMP_Basis!$C$23:$AF$35,MATCH(LMP_BY_NODE!JA$1,DA_LMP_Basis!$C$23:$C$35,0),MATCH(LMP_BY_NODE!$A57,DA_LMP_Basis!$C$23:$AF$23,0)))</f>
        <v>96.305920438293072</v>
      </c>
      <c r="JB57" s="30">
        <f>ENERGY_PRICING!JD$19*(1+INDEX(DA_LMP_Basis!$C$23:$AF$35,MATCH(LMP_BY_NODE!JB$1,DA_LMP_Basis!$C$23:$C$35,0),MATCH(LMP_BY_NODE!$A57,DA_LMP_Basis!$C$23:$AF$23,0)))</f>
        <v>96.288089206274677</v>
      </c>
      <c r="JC57" s="30">
        <f>ENERGY_PRICING!JE$19*(1+INDEX(DA_LMP_Basis!$C$23:$AF$35,MATCH(LMP_BY_NODE!JC$1,DA_LMP_Basis!$C$23:$C$35,0),MATCH(LMP_BY_NODE!$A57,DA_LMP_Basis!$C$23:$AF$23,0)))</f>
        <v>64.69585737860173</v>
      </c>
      <c r="JD57" s="30">
        <f>ENERGY_PRICING!JF$19*(1+INDEX(DA_LMP_Basis!$C$23:$AF$35,MATCH(LMP_BY_NODE!JD$1,DA_LMP_Basis!$C$23:$C$35,0),MATCH(LMP_BY_NODE!$A57,DA_LMP_Basis!$C$23:$AF$23,0)))</f>
        <v>62.541004403831657</v>
      </c>
      <c r="JE57" s="30">
        <f>ENERGY_PRICING!JG$19*(1+INDEX(DA_LMP_Basis!$C$23:$AF$35,MATCH(LMP_BY_NODE!JE$1,DA_LMP_Basis!$C$23:$C$35,0),MATCH(LMP_BY_NODE!$A57,DA_LMP_Basis!$C$23:$AF$23,0)))</f>
        <v>82.186374568765586</v>
      </c>
      <c r="JF57" s="30">
        <f>ENERGY_PRICING!JH$19*(1+INDEX(DA_LMP_Basis!$C$23:$AF$35,MATCH(LMP_BY_NODE!JF$1,DA_LMP_Basis!$C$23:$C$35,0),MATCH(LMP_BY_NODE!$A57,DA_LMP_Basis!$C$23:$AF$23,0)))</f>
        <v>125.04943696221405</v>
      </c>
      <c r="JG57" s="30">
        <f>ENERGY_PRICING!JI$19*(1+INDEX(DA_LMP_Basis!$C$23:$AF$35,MATCH(LMP_BY_NODE!JG$1,DA_LMP_Basis!$C$23:$C$35,0),MATCH(LMP_BY_NODE!$A57,DA_LMP_Basis!$C$23:$AF$23,0)))</f>
        <v>222.88106845345968</v>
      </c>
      <c r="JH57" s="30">
        <f>ENERGY_PRICING!JJ$19*(1+INDEX(DA_LMP_Basis!$C$23:$AF$35,MATCH(LMP_BY_NODE!JH$1,DA_LMP_Basis!$C$23:$C$35,0),MATCH(LMP_BY_NODE!$A57,DA_LMP_Basis!$C$23:$AF$23,0)))</f>
        <v>197.31151212989835</v>
      </c>
      <c r="JI57" s="30">
        <f>ENERGY_PRICING!JK$19*(1+INDEX(DA_LMP_Basis!$C$23:$AF$35,MATCH(LMP_BY_NODE!JI$1,DA_LMP_Basis!$C$23:$C$35,0),MATCH(LMP_BY_NODE!$A57,DA_LMP_Basis!$C$23:$AF$23,0)))</f>
        <v>114.736977715994</v>
      </c>
      <c r="JJ57" s="30">
        <f>ENERGY_PRICING!JL$19*(1+INDEX(DA_LMP_Basis!$C$23:$AF$35,MATCH(LMP_BY_NODE!JJ$1,DA_LMP_Basis!$C$23:$C$35,0),MATCH(LMP_BY_NODE!$A57,DA_LMP_Basis!$C$23:$AF$23,0)))</f>
        <v>88.953416485631678</v>
      </c>
      <c r="JK57" s="30">
        <f>ENERGY_PRICING!JM$19*(1+INDEX(DA_LMP_Basis!$C$23:$AF$35,MATCH(LMP_BY_NODE!JK$1,DA_LMP_Basis!$C$23:$C$35,0),MATCH(LMP_BY_NODE!$A57,DA_LMP_Basis!$C$23:$AF$23,0)))</f>
        <v>69.584882364161771</v>
      </c>
      <c r="JL57" s="30">
        <f>ENERGY_PRICING!JN$19*(1+INDEX(DA_LMP_Basis!$C$23:$AF$35,MATCH(LMP_BY_NODE!JL$1,DA_LMP_Basis!$C$23:$C$35,0),MATCH(LMP_BY_NODE!$A57,DA_LMP_Basis!$C$23:$AF$23,0)))</f>
        <v>75.031350975048142</v>
      </c>
      <c r="JM57" s="30">
        <f>ENERGY_PRICING!JO$19*(1+INDEX(DA_LMP_Basis!$C$23:$AF$35,MATCH(LMP_BY_NODE!JM$1,DA_LMP_Basis!$C$23:$C$35,0),MATCH(LMP_BY_NODE!$A57,DA_LMP_Basis!$C$23:$AF$23,0)))</f>
        <v>98.609471820149565</v>
      </c>
      <c r="JN57" s="30">
        <f>ENERGY_PRICING!JP$19*(1+INDEX(DA_LMP_Basis!$C$23:$AF$35,MATCH(LMP_BY_NODE!JN$1,DA_LMP_Basis!$C$23:$C$35,0),MATCH(LMP_BY_NODE!$A57,DA_LMP_Basis!$C$23:$AF$23,0)))</f>
        <v>98.591214081027886</v>
      </c>
      <c r="JO57" s="30">
        <f>ENERGY_PRICING!JQ$19*(1+INDEX(DA_LMP_Basis!$C$23:$AF$35,MATCH(LMP_BY_NODE!JO$1,DA_LMP_Basis!$C$23:$C$35,0),MATCH(LMP_BY_NODE!$A57,DA_LMP_Basis!$C$23:$AF$23,0)))</f>
        <v>66.243324356609179</v>
      </c>
      <c r="JP57" s="30">
        <f>ENERGY_PRICING!JR$19*(1+INDEX(DA_LMP_Basis!$C$23:$AF$35,MATCH(LMP_BY_NODE!JP$1,DA_LMP_Basis!$C$23:$C$35,0),MATCH(LMP_BY_NODE!$A57,DA_LMP_Basis!$C$23:$AF$23,0)))</f>
        <v>64.036929228198503</v>
      </c>
      <c r="JQ57" s="30">
        <f>ENERGY_PRICING!JS$19*(1+INDEX(DA_LMP_Basis!$C$23:$AF$35,MATCH(LMP_BY_NODE!JQ$1,DA_LMP_Basis!$C$23:$C$35,0),MATCH(LMP_BY_NODE!$A57,DA_LMP_Basis!$C$23:$AF$23,0)))</f>
        <v>83.005819855642201</v>
      </c>
      <c r="JR57" s="30">
        <f>ENERGY_PRICING!JT$19*(1+INDEX(DA_LMP_Basis!$C$23:$AF$35,MATCH(LMP_BY_NODE!JR$1,DA_LMP_Basis!$C$23:$C$35,0),MATCH(LMP_BY_NODE!$A57,DA_LMP_Basis!$C$23:$AF$23,0)))</f>
        <v>126.22907286436492</v>
      </c>
      <c r="JS57" s="30">
        <f>ENERGY_PRICING!JU$19*(1+INDEX(DA_LMP_Basis!$C$23:$AF$35,MATCH(LMP_BY_NODE!JS$1,DA_LMP_Basis!$C$23:$C$35,0),MATCH(LMP_BY_NODE!$A57,DA_LMP_Basis!$C$23:$AF$23,0)))</f>
        <v>221.97962120487836</v>
      </c>
      <c r="JT57" s="30">
        <f>ENERGY_PRICING!JV$19*(1+INDEX(DA_LMP_Basis!$C$23:$AF$35,MATCH(LMP_BY_NODE!JT$1,DA_LMP_Basis!$C$23:$C$35,0),MATCH(LMP_BY_NODE!$A57,DA_LMP_Basis!$C$23:$AF$23,0)))</f>
        <v>196.513481498777</v>
      </c>
      <c r="JU57" s="30">
        <f>ENERGY_PRICING!JW$19*(1+INDEX(DA_LMP_Basis!$C$23:$AF$35,MATCH(LMP_BY_NODE!JU$1,DA_LMP_Basis!$C$23:$C$35,0),MATCH(LMP_BY_NODE!$A57,DA_LMP_Basis!$C$23:$AF$23,0)))</f>
        <v>113.81100967395037</v>
      </c>
      <c r="JV57" s="30">
        <f>ENERGY_PRICING!JX$19*(1+INDEX(DA_LMP_Basis!$C$23:$AF$35,MATCH(LMP_BY_NODE!JV$1,DA_LMP_Basis!$C$23:$C$35,0),MATCH(LMP_BY_NODE!$A57,DA_LMP_Basis!$C$23:$AF$23,0)))</f>
        <v>87.542046787174655</v>
      </c>
      <c r="JW57" s="30">
        <f>ENERGY_PRICING!JY$19*(1+INDEX(DA_LMP_Basis!$C$23:$AF$35,MATCH(LMP_BY_NODE!JW$1,DA_LMP_Basis!$C$23:$C$35,0),MATCH(LMP_BY_NODE!$A57,DA_LMP_Basis!$C$23:$AF$23,0)))</f>
        <v>68.480821403722572</v>
      </c>
      <c r="JX57" s="30">
        <f>ENERGY_PRICING!JZ$19*(1+INDEX(DA_LMP_Basis!$C$23:$AF$35,MATCH(LMP_BY_NODE!JX$1,DA_LMP_Basis!$C$23:$C$35,0),MATCH(LMP_BY_NODE!$A57,DA_LMP_Basis!$C$23:$AF$23,0)))</f>
        <v>73.840874213342417</v>
      </c>
      <c r="JY57" s="30">
        <f>ENERGY_PRICING!KA$19*(1+INDEX(DA_LMP_Basis!$C$23:$AF$35,MATCH(LMP_BY_NODE!JY$1,DA_LMP_Basis!$C$23:$C$35,0),MATCH(LMP_BY_NODE!$A57,DA_LMP_Basis!$C$23:$AF$23,0)))</f>
        <v>97.044895370966287</v>
      </c>
      <c r="JZ57" s="30">
        <f>ENERGY_PRICING!KB$19*(1+INDEX(DA_LMP_Basis!$C$23:$AF$35,MATCH(LMP_BY_NODE!JZ$1,DA_LMP_Basis!$C$23:$C$35,0),MATCH(LMP_BY_NODE!$A57,DA_LMP_Basis!$C$23:$AF$23,0)))</f>
        <v>97.026927316274694</v>
      </c>
      <c r="KA57" s="30">
        <f>ENERGY_PRICING!KC$19*(1+INDEX(DA_LMP_Basis!$C$23:$AF$35,MATCH(LMP_BY_NODE!KA$1,DA_LMP_Basis!$C$23:$C$35,0),MATCH(LMP_BY_NODE!$A57,DA_LMP_Basis!$C$23:$AF$23,0)))</f>
        <v>65.192281862506874</v>
      </c>
      <c r="KB57" s="30">
        <f>ENERGY_PRICING!KD$19*(1+INDEX(DA_LMP_Basis!$C$23:$AF$35,MATCH(LMP_BY_NODE!KB$1,DA_LMP_Basis!$C$23:$C$35,0),MATCH(LMP_BY_NODE!$A57,DA_LMP_Basis!$C$23:$AF$23,0)))</f>
        <v>63.020894262194524</v>
      </c>
      <c r="KC57" s="30">
        <f>ENERGY_PRICING!KE$19*(1+INDEX(DA_LMP_Basis!$C$23:$AF$35,MATCH(LMP_BY_NODE!KC$1,DA_LMP_Basis!$C$23:$C$35,0),MATCH(LMP_BY_NODE!$A57,DA_LMP_Basis!$C$23:$AF$23,0)))</f>
        <v>82.44925106914171</v>
      </c>
      <c r="KD57" s="30">
        <f>ENERGY_PRICING!KF$19*(1+INDEX(DA_LMP_Basis!$C$23:$AF$35,MATCH(LMP_BY_NODE!KD$1,DA_LMP_Basis!$C$23:$C$35,0),MATCH(LMP_BY_NODE!$A57,DA_LMP_Basis!$C$23:$AF$23,0)))</f>
        <v>125.42786193169239</v>
      </c>
      <c r="KE57" s="30">
        <f>ENERGY_PRICING!KG$19*(1+INDEX(DA_LMP_Basis!$C$23:$AF$35,MATCH(LMP_BY_NODE!KE$1,DA_LMP_Basis!$C$23:$C$35,0),MATCH(LMP_BY_NODE!$A57,DA_LMP_Basis!$C$23:$AF$23,0)))</f>
        <v>223.49033827941028</v>
      </c>
      <c r="KF57" s="30">
        <f>ENERGY_PRICING!KH$19*(1+INDEX(DA_LMP_Basis!$C$23:$AF$35,MATCH(LMP_BY_NODE!KF$1,DA_LMP_Basis!$C$23:$C$35,0),MATCH(LMP_BY_NODE!$A57,DA_LMP_Basis!$C$23:$AF$23,0)))</f>
        <v>197.85088477149412</v>
      </c>
      <c r="KG57" s="30">
        <f>ENERGY_PRICING!KI$19*(1+INDEX(DA_LMP_Basis!$C$23:$AF$35,MATCH(LMP_BY_NODE!KG$1,DA_LMP_Basis!$C$23:$C$35,0),MATCH(LMP_BY_NODE!$A57,DA_LMP_Basis!$C$23:$AF$23,0)))</f>
        <v>115.36282064656994</v>
      </c>
      <c r="KH57" s="30">
        <f>ENERGY_PRICING!KJ$19*(1+INDEX(DA_LMP_Basis!$C$23:$AF$35,MATCH(LMP_BY_NODE!KH$1,DA_LMP_Basis!$C$23:$C$35,0),MATCH(LMP_BY_NODE!$A57,DA_LMP_Basis!$C$23:$AF$23,0)))</f>
        <v>89.907332504438315</v>
      </c>
      <c r="KI57" s="30">
        <f>ENERGY_PRICING!KK$19*(1+INDEX(DA_LMP_Basis!$C$23:$AF$35,MATCH(LMP_BY_NODE!KI$1,DA_LMP_Basis!$C$23:$C$35,0),MATCH(LMP_BY_NODE!$A57,DA_LMP_Basis!$C$23:$AF$23,0)))</f>
        <v>70.331094669168309</v>
      </c>
      <c r="KJ57" s="30">
        <f>ENERGY_PRICING!KL$19*(1+INDEX(DA_LMP_Basis!$C$23:$AF$35,MATCH(LMP_BY_NODE!KJ$1,DA_LMP_Basis!$C$23:$C$35,0),MATCH(LMP_BY_NODE!$A57,DA_LMP_Basis!$C$23:$AF$23,0)))</f>
        <v>75.835969959180844</v>
      </c>
      <c r="KK57" s="30">
        <f>ENERGY_PRICING!KM$19*(1+INDEX(DA_LMP_Basis!$C$23:$AF$35,MATCH(LMP_BY_NODE!KK$1,DA_LMP_Basis!$C$23:$C$35,0),MATCH(LMP_BY_NODE!$A57,DA_LMP_Basis!$C$23:$AF$23,0)))</f>
        <v>99.666937159780417</v>
      </c>
      <c r="KL57" s="30">
        <f>ENERGY_PRICING!KN$19*(1+INDEX(DA_LMP_Basis!$C$23:$AF$35,MATCH(LMP_BY_NODE!KL$1,DA_LMP_Basis!$C$23:$C$35,0),MATCH(LMP_BY_NODE!$A57,DA_LMP_Basis!$C$23:$AF$23,0)))</f>
        <v>99.64848362885553</v>
      </c>
      <c r="KM57" s="30">
        <f>ENERGY_PRICING!KO$19*(1+INDEX(DA_LMP_Basis!$C$23:$AF$35,MATCH(LMP_BY_NODE!KM$1,DA_LMP_Basis!$C$23:$C$35,0),MATCH(LMP_BY_NODE!$A57,DA_LMP_Basis!$C$23:$AF$23,0)))</f>
        <v>66.953702560609699</v>
      </c>
      <c r="KN57" s="30">
        <f>ENERGY_PRICING!KP$19*(1+INDEX(DA_LMP_Basis!$C$23:$AF$35,MATCH(LMP_BY_NODE!KN$1,DA_LMP_Basis!$C$23:$C$35,0),MATCH(LMP_BY_NODE!$A57,DA_LMP_Basis!$C$23:$AF$23,0)))</f>
        <v>64.723646557328109</v>
      </c>
      <c r="KO57" s="30">
        <f>ENERGY_PRICING!KQ$19*(1+INDEX(DA_LMP_Basis!$C$23:$AF$35,MATCH(LMP_BY_NODE!KO$1,DA_LMP_Basis!$C$23:$C$35,0),MATCH(LMP_BY_NODE!$A57,DA_LMP_Basis!$C$23:$AF$23,0)))</f>
        <v>83.38199335688077</v>
      </c>
      <c r="KP57" s="30">
        <f>ENERGY_PRICING!KR$19*(1+INDEX(DA_LMP_Basis!$C$23:$AF$35,MATCH(LMP_BY_NODE!KP$1,DA_LMP_Basis!$C$23:$C$35,0),MATCH(LMP_BY_NODE!$A57,DA_LMP_Basis!$C$23:$AF$23,0)))</f>
        <v>126.77059500697212</v>
      </c>
      <c r="KQ57" s="30">
        <f>ENERGY_PRICING!KS$19*(1+INDEX(DA_LMP_Basis!$C$23:$AF$35,MATCH(LMP_BY_NODE!KQ$1,DA_LMP_Basis!$C$23:$C$35,0),MATCH(LMP_BY_NODE!$A57,DA_LMP_Basis!$C$23:$AF$23,0)))</f>
        <v>224.94062262796206</v>
      </c>
      <c r="KR57" s="30">
        <f>ENERGY_PRICING!KT$19*(1+INDEX(DA_LMP_Basis!$C$23:$AF$35,MATCH(LMP_BY_NODE!KR$1,DA_LMP_Basis!$C$23:$C$35,0),MATCH(LMP_BY_NODE!$A57,DA_LMP_Basis!$C$23:$AF$23,0)))</f>
        <v>199.13478833412816</v>
      </c>
      <c r="KS57" s="30">
        <f>ENERGY_PRICING!KU$19*(1+INDEX(DA_LMP_Basis!$C$23:$AF$35,MATCH(LMP_BY_NODE!KS$1,DA_LMP_Basis!$C$23:$C$35,0),MATCH(LMP_BY_NODE!$A57,DA_LMP_Basis!$C$23:$AF$23,0)))</f>
        <v>116.85255502730986</v>
      </c>
      <c r="KT57" s="30">
        <f>ENERGY_PRICING!KV$19*(1+INDEX(DA_LMP_Basis!$C$23:$AF$35,MATCH(LMP_BY_NODE!KT$1,DA_LMP_Basis!$C$23:$C$35,0),MATCH(LMP_BY_NODE!$A57,DA_LMP_Basis!$C$23:$AF$23,0)))</f>
        <v>92.178000463005844</v>
      </c>
      <c r="KU57" s="30">
        <f>ENERGY_PRICING!KW$19*(1+INDEX(DA_LMP_Basis!$C$23:$AF$35,MATCH(LMP_BY_NODE!KU$1,DA_LMP_Basis!$C$23:$C$35,0),MATCH(LMP_BY_NODE!$A57,DA_LMP_Basis!$C$23:$AF$23,0)))</f>
        <v>72.107352052273015</v>
      </c>
      <c r="KV57" s="30">
        <f>ENERGY_PRICING!KX$19*(1+INDEX(DA_LMP_Basis!$C$23:$AF$35,MATCH(LMP_BY_NODE!KV$1,DA_LMP_Basis!$C$23:$C$35,0),MATCH(LMP_BY_NODE!$A57,DA_LMP_Basis!$C$23:$AF$23,0)))</f>
        <v>77.751256535886938</v>
      </c>
      <c r="KW57" s="30">
        <f>ENERGY_PRICING!KY$19*(1+INDEX(DA_LMP_Basis!$C$23:$AF$35,MATCH(LMP_BY_NODE!KW$1,DA_LMP_Basis!$C$23:$C$35,0),MATCH(LMP_BY_NODE!$A57,DA_LMP_Basis!$C$23:$AF$23,0)))</f>
        <v>102.18409025990275</v>
      </c>
      <c r="KX57" s="30">
        <f>ENERGY_PRICING!KZ$19*(1+INDEX(DA_LMP_Basis!$C$23:$AF$35,MATCH(LMP_BY_NODE!KX$1,DA_LMP_Basis!$C$23:$C$35,0),MATCH(LMP_BY_NODE!$A57,DA_LMP_Basis!$C$23:$AF$23,0)))</f>
        <v>102.16517067309313</v>
      </c>
      <c r="KY57" s="30">
        <f>ENERGY_PRICING!LA$19*(1+INDEX(DA_LMP_Basis!$C$23:$AF$35,MATCH(LMP_BY_NODE!KY$1,DA_LMP_Basis!$C$23:$C$35,0),MATCH(LMP_BY_NODE!$A57,DA_LMP_Basis!$C$23:$AF$23,0)))</f>
        <v>68.644661716853506</v>
      </c>
      <c r="KZ57" s="30">
        <f>ENERGY_PRICING!LB$19*(1+INDEX(DA_LMP_Basis!$C$23:$AF$35,MATCH(LMP_BY_NODE!KZ$1,DA_LMP_Basis!$C$23:$C$35,0),MATCH(LMP_BY_NODE!$A57,DA_LMP_Basis!$C$23:$AF$23,0)))</f>
        <v>66.358284203730506</v>
      </c>
      <c r="LA57" s="30">
        <f>ENERGY_PRICING!LC$19*(1+INDEX(DA_LMP_Basis!$C$23:$AF$35,MATCH(LMP_BY_NODE!LA$1,DA_LMP_Basis!$C$23:$C$35,0),MATCH(LMP_BY_NODE!$A57,DA_LMP_Basis!$C$23:$AF$23,0)))</f>
        <v>84.277423456894326</v>
      </c>
      <c r="LB57" s="30">
        <f>ENERGY_PRICING!LD$19*(1+INDEX(DA_LMP_Basis!$C$23:$AF$35,MATCH(LMP_BY_NODE!LB$1,DA_LMP_Basis!$C$23:$C$35,0),MATCH(LMP_BY_NODE!$A57,DA_LMP_Basis!$C$23:$AF$23,0)))</f>
        <v>128.05961516580254</v>
      </c>
      <c r="LC57" s="30">
        <f>ENERGY_PRICING!LE$19*(1+INDEX(DA_LMP_Basis!$C$23:$AF$35,MATCH(LMP_BY_NODE!LC$1,DA_LMP_Basis!$C$23:$C$35,0),MATCH(LMP_BY_NODE!$A57,DA_LMP_Basis!$C$23:$AF$23,0)))</f>
        <v>226.52754012416395</v>
      </c>
      <c r="LD57" s="30">
        <f>ENERGY_PRICING!LF$19*(1+INDEX(DA_LMP_Basis!$C$23:$AF$35,MATCH(LMP_BY_NODE!LD$1,DA_LMP_Basis!$C$23:$C$35,0),MATCH(LMP_BY_NODE!$A57,DA_LMP_Basis!$C$23:$AF$23,0)))</f>
        <v>200.53965009728128</v>
      </c>
      <c r="LE57" s="30">
        <f>ENERGY_PRICING!LG$19*(1+INDEX(DA_LMP_Basis!$C$23:$AF$35,MATCH(LMP_BY_NODE!LE$1,DA_LMP_Basis!$C$23:$C$35,0),MATCH(LMP_BY_NODE!$A57,DA_LMP_Basis!$C$23:$AF$23,0)))</f>
        <v>118.48263919380476</v>
      </c>
      <c r="LF57" s="30">
        <f>ENERGY_PRICING!LH$19*(1+INDEX(DA_LMP_Basis!$C$23:$AF$35,MATCH(LMP_BY_NODE!LF$1,DA_LMP_Basis!$C$23:$C$35,0),MATCH(LMP_BY_NODE!$A57,DA_LMP_Basis!$C$23:$AF$23,0)))</f>
        <v>94.662590960803072</v>
      </c>
      <c r="LG57" s="30">
        <f>ENERGY_PRICING!LI$19*(1+INDEX(DA_LMP_Basis!$C$23:$AF$35,MATCH(LMP_BY_NODE!LG$1,DA_LMP_Basis!$C$23:$C$35,0),MATCH(LMP_BY_NODE!$A57,DA_LMP_Basis!$C$23:$AF$23,0)))</f>
        <v>74.050952920489934</v>
      </c>
      <c r="LH57" s="30">
        <f>ENERGY_PRICING!LJ$19*(1+INDEX(DA_LMP_Basis!$C$23:$AF$35,MATCH(LMP_BY_NODE!LH$1,DA_LMP_Basis!$C$23:$C$35,0),MATCH(LMP_BY_NODE!$A57,DA_LMP_Basis!$C$23:$AF$23,0)))</f>
        <v>79.846984716261048</v>
      </c>
      <c r="LI57" s="30">
        <f>ENERGY_PRICING!LK$19*(1+INDEX(DA_LMP_Basis!$C$23:$AF$35,MATCH(LMP_BY_NODE!LI$1,DA_LMP_Basis!$C$23:$C$35,0),MATCH(LMP_BY_NODE!$A57,DA_LMP_Basis!$C$23:$AF$23,0)))</f>
        <v>104.93838758041906</v>
      </c>
      <c r="LJ57" s="30">
        <f>ENERGY_PRICING!LL$19*(1+INDEX(DA_LMP_Basis!$C$23:$AF$35,MATCH(LMP_BY_NODE!LJ$1,DA_LMP_Basis!$C$23:$C$35,0),MATCH(LMP_BY_NODE!$A57,DA_LMP_Basis!$C$23:$AF$23,0)))</f>
        <v>104.91895803000237</v>
      </c>
      <c r="LK57" s="30">
        <f>ENERGY_PRICING!LM$19*(1+INDEX(DA_LMP_Basis!$C$23:$AF$35,MATCH(LMP_BY_NODE!LK$1,DA_LMP_Basis!$C$23:$C$35,0),MATCH(LMP_BY_NODE!$A57,DA_LMP_Basis!$C$23:$AF$23,0)))</f>
        <v>70.494928302909997</v>
      </c>
      <c r="LL57" s="30">
        <f>ENERGY_PRICING!LN$19*(1+INDEX(DA_LMP_Basis!$C$23:$AF$35,MATCH(LMP_BY_NODE!LL$1,DA_LMP_Basis!$C$23:$C$35,0),MATCH(LMP_BY_NODE!$A57,DA_LMP_Basis!$C$23:$AF$23,0)))</f>
        <v>68.146923158302826</v>
      </c>
      <c r="LM57" s="30">
        <f>ENERGY_PRICING!LO$19*(1+INDEX(DA_LMP_Basis!$C$23:$AF$35,MATCH(LMP_BY_NODE!LM$1,DA_LMP_Basis!$C$23:$C$35,0),MATCH(LMP_BY_NODE!$A57,DA_LMP_Basis!$C$23:$AF$23,0)))</f>
        <v>85.257213174515059</v>
      </c>
      <c r="LN57" s="30">
        <f>ENERGY_PRICING!LP$19*(1+INDEX(DA_LMP_Basis!$C$23:$AF$35,MATCH(LMP_BY_NODE!LN$1,DA_LMP_Basis!$C$23:$C$35,0),MATCH(LMP_BY_NODE!$A57,DA_LMP_Basis!$C$23:$AF$23,0)))</f>
        <v>129.4700755662389</v>
      </c>
      <c r="LO57" s="30">
        <f>ENERGY_PRICING!LQ$19*(1+INDEX(DA_LMP_Basis!$C$23:$AF$35,MATCH(LMP_BY_NODE!LO$1,DA_LMP_Basis!$C$23:$C$35,0),MATCH(LMP_BY_NODE!$A57,DA_LMP_Basis!$C$23:$AF$23,0)))</f>
        <v>228.15443277193822</v>
      </c>
      <c r="LP57" s="30">
        <f>ENERGY_PRICING!LR$19*(1+INDEX(DA_LMP_Basis!$C$23:$AF$35,MATCH(LMP_BY_NODE!LP$1,DA_LMP_Basis!$C$23:$C$35,0),MATCH(LMP_BY_NODE!$A57,DA_LMP_Basis!$C$23:$AF$23,0)))</f>
        <v>201.97990094780334</v>
      </c>
      <c r="LQ57" s="30">
        <f>ENERGY_PRICING!LS$19*(1+INDEX(DA_LMP_Basis!$C$23:$AF$35,MATCH(LMP_BY_NODE!LQ$1,DA_LMP_Basis!$C$23:$C$35,0),MATCH(LMP_BY_NODE!$A57,DA_LMP_Basis!$C$23:$AF$23,0)))</f>
        <v>120.15378589933364</v>
      </c>
      <c r="LR57" s="30">
        <f>ENERGY_PRICING!LT$19*(1+INDEX(DA_LMP_Basis!$C$23:$AF$35,MATCH(LMP_BY_NODE!LR$1,DA_LMP_Basis!$C$23:$C$35,0),MATCH(LMP_BY_NODE!$A57,DA_LMP_Basis!$C$23:$AF$23,0)))</f>
        <v>97.209769388963792</v>
      </c>
      <c r="LS57" s="30">
        <f>ENERGY_PRICING!LU$19*(1+INDEX(DA_LMP_Basis!$C$23:$AF$35,MATCH(LMP_BY_NODE!LS$1,DA_LMP_Basis!$C$23:$C$35,0),MATCH(LMP_BY_NODE!$A57,DA_LMP_Basis!$C$23:$AF$23,0)))</f>
        <v>76.043513951720527</v>
      </c>
      <c r="LT57" s="30">
        <f>ENERGY_PRICING!LV$19*(1+INDEX(DA_LMP_Basis!$C$23:$AF$35,MATCH(LMP_BY_NODE!LT$1,DA_LMP_Basis!$C$23:$C$35,0),MATCH(LMP_BY_NODE!$A57,DA_LMP_Basis!$C$23:$AF$23,0)))</f>
        <v>81.995505213731406</v>
      </c>
      <c r="LU57" s="30">
        <f>ENERGY_PRICING!LW$19*(1+INDEX(DA_LMP_Basis!$C$23:$AF$35,MATCH(LMP_BY_NODE!LU$1,DA_LMP_Basis!$C$23:$C$35,0),MATCH(LMP_BY_NODE!$A57,DA_LMP_Basis!$C$23:$AF$23,0)))</f>
        <v>107.76206686510598</v>
      </c>
      <c r="LV57" s="30">
        <f>ENERGY_PRICING!LX$19*(1+INDEX(DA_LMP_Basis!$C$23:$AF$35,MATCH(LMP_BY_NODE!LV$1,DA_LMP_Basis!$C$23:$C$35,0),MATCH(LMP_BY_NODE!$A57,DA_LMP_Basis!$C$23:$AF$23,0)))</f>
        <v>107.74211450487405</v>
      </c>
      <c r="LW57" s="30">
        <f>ENERGY_PRICING!LY$19*(1+INDEX(DA_LMP_Basis!$C$23:$AF$35,MATCH(LMP_BY_NODE!LW$1,DA_LMP_Basis!$C$23:$C$35,0),MATCH(LMP_BY_NODE!$A57,DA_LMP_Basis!$C$23:$AF$23,0)))</f>
        <v>72.391803920251377</v>
      </c>
      <c r="LX57" s="30">
        <f>ENERGY_PRICING!LZ$19*(1+INDEX(DA_LMP_Basis!$C$23:$AF$35,MATCH(LMP_BY_NODE!LX$1,DA_LMP_Basis!$C$23:$C$35,0),MATCH(LMP_BY_NODE!$A57,DA_LMP_Basis!$C$23:$AF$23,0)))</f>
        <v>69.980618716944662</v>
      </c>
      <c r="LY57" s="30">
        <f>ENERGY_PRICING!MA$19*(1+INDEX(DA_LMP_Basis!$C$23:$AF$35,MATCH(LMP_BY_NODE!LY$1,DA_LMP_Basis!$C$23:$C$35,0),MATCH(LMP_BY_NODE!$A57,DA_LMP_Basis!$C$23:$AF$23,0)))</f>
        <v>86.261684227217629</v>
      </c>
      <c r="LZ57" s="30">
        <f>ENERGY_PRICING!MB$19*(1+INDEX(DA_LMP_Basis!$C$23:$AF$35,MATCH(LMP_BY_NODE!LZ$1,DA_LMP_Basis!$C$23:$C$35,0),MATCH(LMP_BY_NODE!$A57,DA_LMP_Basis!$C$23:$AF$23,0)))</f>
        <v>130.91606608618636</v>
      </c>
      <c r="MA57" s="30">
        <f>ENERGY_PRICING!MC$19*(1+INDEX(DA_LMP_Basis!$C$23:$AF$35,MATCH(LMP_BY_NODE!MA$1,DA_LMP_Basis!$C$23:$C$35,0),MATCH(LMP_BY_NODE!$A57,DA_LMP_Basis!$C$23:$AF$23,0)))</f>
        <v>230.31747761065051</v>
      </c>
      <c r="MB57" s="30">
        <f>ENERGY_PRICING!MD$19*(1+INDEX(DA_LMP_Basis!$C$23:$AF$35,MATCH(LMP_BY_NODE!MB$1,DA_LMP_Basis!$C$23:$C$35,0),MATCH(LMP_BY_NODE!$A57,DA_LMP_Basis!$C$23:$AF$23,0)))</f>
        <v>203.89479507000291</v>
      </c>
      <c r="MC57" s="30">
        <f>ENERGY_PRICING!ME$19*(1+INDEX(DA_LMP_Basis!$C$23:$AF$35,MATCH(LMP_BY_NODE!MC$1,DA_LMP_Basis!$C$23:$C$35,0),MATCH(LMP_BY_NODE!$A57,DA_LMP_Basis!$C$23:$AF$23,0)))</f>
        <v>122.37566898490199</v>
      </c>
      <c r="MD57" s="30">
        <f>ENERGY_PRICING!MF$19*(1+INDEX(DA_LMP_Basis!$C$23:$AF$35,MATCH(LMP_BY_NODE!MD$1,DA_LMP_Basis!$C$23:$C$35,0),MATCH(LMP_BY_NODE!$A57,DA_LMP_Basis!$C$23:$AF$23,0)))</f>
        <v>100.59638568466707</v>
      </c>
      <c r="ME57" s="30">
        <f>ENERGY_PRICING!MG$19*(1+INDEX(DA_LMP_Basis!$C$23:$AF$35,MATCH(LMP_BY_NODE!ME$1,DA_LMP_Basis!$C$23:$C$35,0),MATCH(LMP_BY_NODE!$A57,DA_LMP_Basis!$C$23:$AF$23,0)))</f>
        <v>78.692735374116722</v>
      </c>
      <c r="MF57" s="30">
        <f>ENERGY_PRICING!MH$19*(1+INDEX(DA_LMP_Basis!$C$23:$AF$35,MATCH(LMP_BY_NODE!MF$1,DA_LMP_Basis!$C$23:$C$35,0),MATCH(LMP_BY_NODE!$A57,DA_LMP_Basis!$C$23:$AF$23,0)))</f>
        <v>84.852083476150085</v>
      </c>
      <c r="MG57" s="30">
        <f>ENERGY_PRICING!MI$19*(1+INDEX(DA_LMP_Basis!$C$23:$AF$35,MATCH(LMP_BY_NODE!MG$1,DA_LMP_Basis!$C$23:$C$35,0),MATCH(LMP_BY_NODE!$A57,DA_LMP_Basis!$C$23:$AF$23,0)))</f>
        <v>111.51630652638707</v>
      </c>
      <c r="MH57" s="30">
        <f>ENERGY_PRICING!MJ$19*(1+INDEX(DA_LMP_Basis!$C$23:$AF$35,MATCH(LMP_BY_NODE!MH$1,DA_LMP_Basis!$C$23:$C$35,0),MATCH(LMP_BY_NODE!$A57,DA_LMP_Basis!$C$23:$AF$23,0)))</f>
        <v>111.49565906124209</v>
      </c>
      <c r="MI57" s="30">
        <f>ENERGY_PRICING!MK$19*(1+INDEX(DA_LMP_Basis!$C$23:$AF$35,MATCH(LMP_BY_NODE!MI$1,DA_LMP_Basis!$C$23:$C$35,0),MATCH(LMP_BY_NODE!$A57,DA_LMP_Basis!$C$23:$AF$23,0)))</f>
        <v>74.913806228997871</v>
      </c>
      <c r="MJ57" s="30">
        <f>ENERGY_PRICING!ML$19*(1+INDEX(DA_LMP_Basis!$C$23:$AF$35,MATCH(LMP_BY_NODE!MJ$1,DA_LMP_Basis!$C$23:$C$35,0),MATCH(LMP_BY_NODE!$A57,DA_LMP_Basis!$C$23:$AF$23,0)))</f>
        <v>72.418619601217017</v>
      </c>
      <c r="MK57" s="30">
        <f>ENERGY_PRICING!MM$19*(1+INDEX(DA_LMP_Basis!$C$23:$AF$35,MATCH(LMP_BY_NODE!MK$1,DA_LMP_Basis!$C$23:$C$35,0),MATCH(LMP_BY_NODE!$A57,DA_LMP_Basis!$C$23:$AF$23,0)))</f>
        <v>87.597184715929416</v>
      </c>
      <c r="ML57" s="30">
        <f>ENERGY_PRICING!MN$19*(1+INDEX(DA_LMP_Basis!$C$23:$AF$35,MATCH(LMP_BY_NODE!ML$1,DA_LMP_Basis!$C$23:$C$35,0),MATCH(LMP_BY_NODE!$A57,DA_LMP_Basis!$C$23:$AF$23,0)))</f>
        <v>132.83859142015862</v>
      </c>
      <c r="MM57" s="30">
        <f>ENERGY_PRICING!MO$19*(1+INDEX(DA_LMP_Basis!$C$23:$AF$35,MATCH(LMP_BY_NODE!MM$1,DA_LMP_Basis!$C$23:$C$35,0),MATCH(LMP_BY_NODE!$A57,DA_LMP_Basis!$C$23:$AF$23,0)))</f>
        <v>231.82112954461377</v>
      </c>
      <c r="MN57" s="30">
        <f>ENERGY_PRICING!MP$19*(1+INDEX(DA_LMP_Basis!$C$23:$AF$35,MATCH(LMP_BY_NODE!MN$1,DA_LMP_Basis!$C$23:$C$35,0),MATCH(LMP_BY_NODE!$A57,DA_LMP_Basis!$C$23:$AF$23,0)))</f>
        <v>205.22594373536967</v>
      </c>
      <c r="MO57" s="30">
        <f>ENERGY_PRICING!MQ$19*(1+INDEX(DA_LMP_Basis!$C$23:$AF$35,MATCH(LMP_BY_NODE!MO$1,DA_LMP_Basis!$C$23:$C$35,0),MATCH(LMP_BY_NODE!$A57,DA_LMP_Basis!$C$23:$AF$23,0)))</f>
        <v>123.92022263393504</v>
      </c>
      <c r="MP57" s="30">
        <f>ENERGY_PRICING!MR$19*(1+INDEX(DA_LMP_Basis!$C$23:$AF$35,MATCH(LMP_BY_NODE!MP$1,DA_LMP_Basis!$C$23:$C$35,0),MATCH(LMP_BY_NODE!$A57,DA_LMP_Basis!$C$23:$AF$23,0)))</f>
        <v>102.95060971714589</v>
      </c>
      <c r="MQ57" s="30">
        <f>ENERGY_PRICING!MS$19*(1+INDEX(DA_LMP_Basis!$C$23:$AF$35,MATCH(LMP_BY_NODE!MQ$1,DA_LMP_Basis!$C$23:$C$35,0),MATCH(LMP_BY_NODE!$A57,DA_LMP_Basis!$C$23:$AF$23,0)))</f>
        <v>80.534355503292787</v>
      </c>
      <c r="MR57" s="30">
        <f>ENERGY_PRICING!MT$19*(1+INDEX(DA_LMP_Basis!$C$23:$AF$35,MATCH(LMP_BY_NODE!MR$1,DA_LMP_Basis!$C$23:$C$35,0),MATCH(LMP_BY_NODE!$A57,DA_LMP_Basis!$C$23:$AF$23,0)))</f>
        <v>86.837848797298193</v>
      </c>
      <c r="MS57" s="30">
        <f>ENERGY_PRICING!MU$19*(1+INDEX(DA_LMP_Basis!$C$23:$AF$35,MATCH(LMP_BY_NODE!MS$1,DA_LMP_Basis!$C$23:$C$35,0),MATCH(LMP_BY_NODE!$A57,DA_LMP_Basis!$C$23:$AF$23,0)))</f>
        <v>114.12608586439076</v>
      </c>
      <c r="MT57" s="30">
        <f>ENERGY_PRICING!MV$19*(1+INDEX(DA_LMP_Basis!$C$23:$AF$35,MATCH(LMP_BY_NODE!MT$1,DA_LMP_Basis!$C$23:$C$35,0),MATCH(LMP_BY_NODE!$A57,DA_LMP_Basis!$C$23:$AF$23,0)))</f>
        <v>114.10495519342956</v>
      </c>
      <c r="MU57" s="30">
        <f>ENERGY_PRICING!MW$19*(1+INDEX(DA_LMP_Basis!$C$23:$AF$35,MATCH(LMP_BY_NODE!MU$1,DA_LMP_Basis!$C$23:$C$35,0),MATCH(LMP_BY_NODE!$A57,DA_LMP_Basis!$C$23:$AF$23,0)))</f>
        <v>76.666989325869807</v>
      </c>
      <c r="MV57" s="30">
        <f>ENERGY_PRICING!MX$19*(1+INDEX(DA_LMP_Basis!$C$23:$AF$35,MATCH(LMP_BY_NODE!MV$1,DA_LMP_Basis!$C$23:$C$35,0),MATCH(LMP_BY_NODE!$A57,DA_LMP_Basis!$C$23:$AF$23,0)))</f>
        <v>74.113408668475842</v>
      </c>
      <c r="MW57" s="30">
        <f>ENERGY_PRICING!MY$19*(1+INDEX(DA_LMP_Basis!$C$23:$AF$35,MATCH(LMP_BY_NODE!MW$1,DA_LMP_Basis!$C$23:$C$35,0),MATCH(LMP_BY_NODE!$A57,DA_LMP_Basis!$C$23:$AF$23,0)))</f>
        <v>88.525564866317737</v>
      </c>
      <c r="MX57" s="30">
        <f>ENERGY_PRICING!MZ$19*(1+INDEX(DA_LMP_Basis!$C$23:$AF$35,MATCH(LMP_BY_NODE!MX$1,DA_LMP_Basis!$C$23:$C$35,0),MATCH(LMP_BY_NODE!$A57,DA_LMP_Basis!$C$23:$AF$23,0)))</f>
        <v>134.17504496230606</v>
      </c>
    </row>
    <row r="58" spans="1:362" x14ac:dyDescent="0.25">
      <c r="A58" s="1">
        <v>12511</v>
      </c>
      <c r="B58" s="1" t="s">
        <v>62</v>
      </c>
      <c r="C58" s="30">
        <f>ENERGY_PRICING!E$20*(1+INDEX(DA_LMP_Basis!$C$23:$AF$35,MATCH(LMP_BY_NODE!C$1,DA_LMP_Basis!$C$23:$C$35,0),MATCH(LMP_BY_NODE!$A58,DA_LMP_Basis!$C$23:$AF$23,0)))</f>
        <v>41.686303407823736</v>
      </c>
      <c r="D58" s="30">
        <f>ENERGY_PRICING!F$20*(1+INDEX(DA_LMP_Basis!$C$23:$AF$35,MATCH(LMP_BY_NODE!D$1,DA_LMP_Basis!$C$23:$C$35,0),MATCH(LMP_BY_NODE!$A58,DA_LMP_Basis!$C$23:$AF$23,0)))</f>
        <v>39.652529116354899</v>
      </c>
      <c r="E58" s="30">
        <f>ENERGY_PRICING!G$20*(1+INDEX(DA_LMP_Basis!$C$23:$AF$35,MATCH(LMP_BY_NODE!E$1,DA_LMP_Basis!$C$23:$C$35,0),MATCH(LMP_BY_NODE!$A58,DA_LMP_Basis!$C$23:$AF$23,0)))</f>
        <v>29.714063742760249</v>
      </c>
      <c r="F58" s="30">
        <f>ENERGY_PRICING!H$20*(1+INDEX(DA_LMP_Basis!$C$23:$AF$35,MATCH(LMP_BY_NODE!F$1,DA_LMP_Basis!$C$23:$C$35,0),MATCH(LMP_BY_NODE!$A58,DA_LMP_Basis!$C$23:$AF$23,0)))</f>
        <v>22.917156887482303</v>
      </c>
      <c r="G58" s="30">
        <f>ENERGY_PRICING!I$20*(1+INDEX(DA_LMP_Basis!$C$23:$AF$35,MATCH(LMP_BY_NODE!G$1,DA_LMP_Basis!$C$23:$C$35,0),MATCH(LMP_BY_NODE!$A58,DA_LMP_Basis!$C$23:$AF$23,0)))</f>
        <v>19.255776419541263</v>
      </c>
      <c r="H58" s="30">
        <f>ENERGY_PRICING!J$20*(1+INDEX(DA_LMP_Basis!$C$23:$AF$35,MATCH(LMP_BY_NODE!H$1,DA_LMP_Basis!$C$23:$C$35,0),MATCH(LMP_BY_NODE!$A58,DA_LMP_Basis!$C$23:$AF$23,0)))</f>
        <v>21.276345620471265</v>
      </c>
      <c r="I58" s="30">
        <f>ENERGY_PRICING!K$20*(1+INDEX(DA_LMP_Basis!$C$23:$AF$35,MATCH(LMP_BY_NODE!I$1,DA_LMP_Basis!$C$23:$C$35,0),MATCH(LMP_BY_NODE!$A58,DA_LMP_Basis!$C$23:$AF$23,0)))</f>
        <v>29.794566223120395</v>
      </c>
      <c r="J58" s="30">
        <f>ENERGY_PRICING!L$20*(1+INDEX(DA_LMP_Basis!$C$23:$AF$35,MATCH(LMP_BY_NODE!J$1,DA_LMP_Basis!$C$23:$C$35,0),MATCH(LMP_BY_NODE!$A58,DA_LMP_Basis!$C$23:$AF$23,0)))</f>
        <v>37.332968585899238</v>
      </c>
      <c r="K58" s="30">
        <f>ENERGY_PRICING!M$20*(1+INDEX(DA_LMP_Basis!$C$23:$AF$35,MATCH(LMP_BY_NODE!K$1,DA_LMP_Basis!$C$23:$C$35,0),MATCH(LMP_BY_NODE!$A58,DA_LMP_Basis!$C$23:$AF$23,0)))</f>
        <v>32.247685078154532</v>
      </c>
      <c r="L58" s="30">
        <f>ENERGY_PRICING!N$20*(1+INDEX(DA_LMP_Basis!$C$23:$AF$35,MATCH(LMP_BY_NODE!L$1,DA_LMP_Basis!$C$23:$C$35,0),MATCH(LMP_BY_NODE!$A58,DA_LMP_Basis!$C$23:$AF$23,0)))</f>
        <v>43.957015106804562</v>
      </c>
      <c r="M58" s="30">
        <f>ENERGY_PRICING!O$20*(1+INDEX(DA_LMP_Basis!$C$23:$AF$35,MATCH(LMP_BY_NODE!M$1,DA_LMP_Basis!$C$23:$C$35,0),MATCH(LMP_BY_NODE!$A58,DA_LMP_Basis!$C$23:$AF$23,0)))</f>
        <v>68.705933988507766</v>
      </c>
      <c r="N58" s="30">
        <f>ENERGY_PRICING!P$20*(1+INDEX(DA_LMP_Basis!$C$23:$AF$35,MATCH(LMP_BY_NODE!N$1,DA_LMP_Basis!$C$23:$C$35,0),MATCH(LMP_BY_NODE!$A58,DA_LMP_Basis!$C$23:$AF$23,0)))</f>
        <v>123.65776021243512</v>
      </c>
      <c r="O58" s="30">
        <f>ENERGY_PRICING!Q$20*(1+INDEX(DA_LMP_Basis!$C$23:$AF$35,MATCH(LMP_BY_NODE!O$1,DA_LMP_Basis!$C$23:$C$35,0),MATCH(LMP_BY_NODE!$A58,DA_LMP_Basis!$C$23:$AF$23,0)))</f>
        <v>123.96310378120641</v>
      </c>
      <c r="P58" s="30">
        <f>ENERGY_PRICING!R$20*(1+INDEX(DA_LMP_Basis!$C$23:$AF$35,MATCH(LMP_BY_NODE!P$1,DA_LMP_Basis!$C$23:$C$35,0),MATCH(LMP_BY_NODE!$A58,DA_LMP_Basis!$C$23:$AF$23,0)))</f>
        <v>99.926190213036406</v>
      </c>
      <c r="Q58" s="30">
        <f>ENERGY_PRICING!S$20*(1+INDEX(DA_LMP_Basis!$C$23:$AF$35,MATCH(LMP_BY_NODE!Q$1,DA_LMP_Basis!$C$23:$C$35,0),MATCH(LMP_BY_NODE!$A58,DA_LMP_Basis!$C$23:$AF$23,0)))</f>
        <v>75.407690653849343</v>
      </c>
      <c r="R58" s="30">
        <f>ENERGY_PRICING!T$20*(1+INDEX(DA_LMP_Basis!$C$23:$AF$35,MATCH(LMP_BY_NODE!R$1,DA_LMP_Basis!$C$23:$C$35,0),MATCH(LMP_BY_NODE!$A58,DA_LMP_Basis!$C$23:$AF$23,0)))</f>
        <v>39.623121721347907</v>
      </c>
      <c r="S58" s="30">
        <f>ENERGY_PRICING!U$20*(1+INDEX(DA_LMP_Basis!$C$23:$AF$35,MATCH(LMP_BY_NODE!S$1,DA_LMP_Basis!$C$23:$C$35,0),MATCH(LMP_BY_NODE!$A58,DA_LMP_Basis!$C$23:$AF$23,0)))</f>
        <v>36.24616737796002</v>
      </c>
      <c r="T58" s="30">
        <f>ENERGY_PRICING!V$20*(1+INDEX(DA_LMP_Basis!$C$23:$AF$35,MATCH(LMP_BY_NODE!T$1,DA_LMP_Basis!$C$23:$C$35,0),MATCH(LMP_BY_NODE!$A58,DA_LMP_Basis!$C$23:$AF$23,0)))</f>
        <v>39.254393120738477</v>
      </c>
      <c r="U58" s="30">
        <f>ENERGY_PRICING!W$20*(1+INDEX(DA_LMP_Basis!$C$23:$AF$35,MATCH(LMP_BY_NODE!U$1,DA_LMP_Basis!$C$23:$C$35,0),MATCH(LMP_BY_NODE!$A58,DA_LMP_Basis!$C$23:$AF$23,0)))</f>
        <v>83.800164891555781</v>
      </c>
      <c r="V58" s="30">
        <f>ENERGY_PRICING!X$20*(1+INDEX(DA_LMP_Basis!$C$23:$AF$35,MATCH(LMP_BY_NODE!V$1,DA_LMP_Basis!$C$23:$C$35,0),MATCH(LMP_BY_NODE!$A58,DA_LMP_Basis!$C$23:$AF$23,0)))</f>
        <v>59.879856155711067</v>
      </c>
      <c r="W58" s="30">
        <f>ENERGY_PRICING!Y$20*(1+INDEX(DA_LMP_Basis!$C$23:$AF$35,MATCH(LMP_BY_NODE!W$1,DA_LMP_Basis!$C$23:$C$35,0),MATCH(LMP_BY_NODE!$A58,DA_LMP_Basis!$C$23:$AF$23,0)))</f>
        <v>72.936518491653331</v>
      </c>
      <c r="X58" s="30">
        <f>ENERGY_PRICING!Z$20*(1+INDEX(DA_LMP_Basis!$C$23:$AF$35,MATCH(LMP_BY_NODE!X$1,DA_LMP_Basis!$C$23:$C$35,0),MATCH(LMP_BY_NODE!$A58,DA_LMP_Basis!$C$23:$AF$23,0)))</f>
        <v>69.679114606116016</v>
      </c>
      <c r="Y58" s="30">
        <f>ENERGY_PRICING!AA$20*(1+INDEX(DA_LMP_Basis!$C$23:$AF$35,MATCH(LMP_BY_NODE!Y$1,DA_LMP_Basis!$C$23:$C$35,0),MATCH(LMP_BY_NODE!$A58,DA_LMP_Basis!$C$23:$AF$23,0)))</f>
        <v>114.54347059374389</v>
      </c>
      <c r="Z58" s="30">
        <f>ENERGY_PRICING!AB$20*(1+INDEX(DA_LMP_Basis!$C$23:$AF$35,MATCH(LMP_BY_NODE!Z$1,DA_LMP_Basis!$C$23:$C$35,0),MATCH(LMP_BY_NODE!$A58,DA_LMP_Basis!$C$23:$AF$23,0)))</f>
        <v>211.76854689726963</v>
      </c>
      <c r="AA58" s="30">
        <f>ENERGY_PRICING!AC$20*(1+INDEX(DA_LMP_Basis!$C$23:$AF$35,MATCH(LMP_BY_NODE!AA$1,DA_LMP_Basis!$C$23:$C$35,0),MATCH(LMP_BY_NODE!$A58,DA_LMP_Basis!$C$23:$AF$23,0)))</f>
        <v>252.51282164840748</v>
      </c>
      <c r="AB58" s="30">
        <f>ENERGY_PRICING!AD$20*(1+INDEX(DA_LMP_Basis!$C$23:$AF$35,MATCH(LMP_BY_NODE!AB$1,DA_LMP_Basis!$C$23:$C$35,0),MATCH(LMP_BY_NODE!$A58,DA_LMP_Basis!$C$23:$AF$23,0)))</f>
        <v>251.19875130620125</v>
      </c>
      <c r="AC58" s="30">
        <f>ENERGY_PRICING!AE$20*(1+INDEX(DA_LMP_Basis!$C$23:$AF$35,MATCH(LMP_BY_NODE!AC$1,DA_LMP_Basis!$C$23:$C$35,0),MATCH(LMP_BY_NODE!$A58,DA_LMP_Basis!$C$23:$AF$23,0)))</f>
        <v>128.22068718088059</v>
      </c>
      <c r="AD58" s="30">
        <f>ENERGY_PRICING!AF$20*(1+INDEX(DA_LMP_Basis!$C$23:$AF$35,MATCH(LMP_BY_NODE!AD$1,DA_LMP_Basis!$C$23:$C$35,0),MATCH(LMP_BY_NODE!$A58,DA_LMP_Basis!$C$23:$AF$23,0)))</f>
        <v>59.537877935890734</v>
      </c>
      <c r="AE58" s="30">
        <f>ENERGY_PRICING!AG$20*(1+INDEX(DA_LMP_Basis!$C$23:$AF$35,MATCH(LMP_BY_NODE!AE$1,DA_LMP_Basis!$C$23:$C$35,0),MATCH(LMP_BY_NODE!$A58,DA_LMP_Basis!$C$23:$AF$23,0)))</f>
        <v>45.583674360441307</v>
      </c>
      <c r="AF58" s="30">
        <f>ENERGY_PRICING!AH$20*(1+INDEX(DA_LMP_Basis!$C$23:$AF$35,MATCH(LMP_BY_NODE!AF$1,DA_LMP_Basis!$C$23:$C$35,0),MATCH(LMP_BY_NODE!$A58,DA_LMP_Basis!$C$23:$AF$23,0)))</f>
        <v>47.054593668775468</v>
      </c>
      <c r="AG58" s="30">
        <f>ENERGY_PRICING!AI$20*(1+INDEX(DA_LMP_Basis!$C$23:$AF$35,MATCH(LMP_BY_NODE!AG$1,DA_LMP_Basis!$C$23:$C$35,0),MATCH(LMP_BY_NODE!$A58,DA_LMP_Basis!$C$23:$AF$23,0)))</f>
        <v>52.812924300356862</v>
      </c>
      <c r="AH58" s="30">
        <f>ENERGY_PRICING!AJ$20*(1+INDEX(DA_LMP_Basis!$C$23:$AF$35,MATCH(LMP_BY_NODE!AH$1,DA_LMP_Basis!$C$23:$C$35,0),MATCH(LMP_BY_NODE!$A58,DA_LMP_Basis!$C$23:$AF$23,0)))</f>
        <v>52.803145882763395</v>
      </c>
      <c r="AI58" s="30">
        <f>ENERGY_PRICING!AK$20*(1+INDEX(DA_LMP_Basis!$C$23:$AF$35,MATCH(LMP_BY_NODE!AI$1,DA_LMP_Basis!$C$23:$C$35,0),MATCH(LMP_BY_NODE!$A58,DA_LMP_Basis!$C$23:$AF$23,0)))</f>
        <v>43.309758867227167</v>
      </c>
      <c r="AJ58" s="30">
        <f>ENERGY_PRICING!AL$20*(1+INDEX(DA_LMP_Basis!$C$23:$AF$35,MATCH(LMP_BY_NODE!AJ$1,DA_LMP_Basis!$C$23:$C$35,0),MATCH(LMP_BY_NODE!$A58,DA_LMP_Basis!$C$23:$AF$23,0)))</f>
        <v>41.867221948897573</v>
      </c>
      <c r="AK58" s="30">
        <f>ENERGY_PRICING!AM$20*(1+INDEX(DA_LMP_Basis!$C$23:$AF$35,MATCH(LMP_BY_NODE!AK$1,DA_LMP_Basis!$C$23:$C$35,0),MATCH(LMP_BY_NODE!$A58,DA_LMP_Basis!$C$23:$AF$23,0)))</f>
        <v>86.163719696753901</v>
      </c>
      <c r="AL58" s="30">
        <f>ENERGY_PRICING!AN$20*(1+INDEX(DA_LMP_Basis!$C$23:$AF$35,MATCH(LMP_BY_NODE!AL$1,DA_LMP_Basis!$C$23:$C$35,0),MATCH(LMP_BY_NODE!$A58,DA_LMP_Basis!$C$23:$AF$23,0)))</f>
        <v>144.12801496724086</v>
      </c>
      <c r="AM58" s="30">
        <f>ENERGY_PRICING!AO$20*(1+INDEX(DA_LMP_Basis!$C$23:$AF$35,MATCH(LMP_BY_NODE!AM$1,DA_LMP_Basis!$C$23:$C$35,0),MATCH(LMP_BY_NODE!$A58,DA_LMP_Basis!$C$23:$AF$23,0)))</f>
        <v>174.41585872714862</v>
      </c>
      <c r="AN58" s="30">
        <f>ENERGY_PRICING!AP$20*(1+INDEX(DA_LMP_Basis!$C$23:$AF$35,MATCH(LMP_BY_NODE!AN$1,DA_LMP_Basis!$C$23:$C$35,0),MATCH(LMP_BY_NODE!$A58,DA_LMP_Basis!$C$23:$AF$23,0)))</f>
        <v>151.00604425150107</v>
      </c>
      <c r="AO58" s="30">
        <f>ENERGY_PRICING!AQ$20*(1+INDEX(DA_LMP_Basis!$C$23:$AF$35,MATCH(LMP_BY_NODE!AO$1,DA_LMP_Basis!$C$23:$C$35,0),MATCH(LMP_BY_NODE!$A58,DA_LMP_Basis!$C$23:$AF$23,0)))</f>
        <v>85.400420238451673</v>
      </c>
      <c r="AP58" s="30">
        <f>ENERGY_PRICING!AR$20*(1+INDEX(DA_LMP_Basis!$C$23:$AF$35,MATCH(LMP_BY_NODE!AP$1,DA_LMP_Basis!$C$23:$C$35,0),MATCH(LMP_BY_NODE!$A58,DA_LMP_Basis!$C$23:$AF$23,0)))</f>
        <v>50.332073537928423</v>
      </c>
      <c r="AQ58" s="30">
        <f>ENERGY_PRICING!AS$20*(1+INDEX(DA_LMP_Basis!$C$23:$AF$35,MATCH(LMP_BY_NODE!AQ$1,DA_LMP_Basis!$C$23:$C$35,0),MATCH(LMP_BY_NODE!$A58,DA_LMP_Basis!$C$23:$AF$23,0)))</f>
        <v>36.155551959515122</v>
      </c>
      <c r="AR58" s="30">
        <f>ENERGY_PRICING!AT$20*(1+INDEX(DA_LMP_Basis!$C$23:$AF$35,MATCH(LMP_BY_NODE!AR$1,DA_LMP_Basis!$C$23:$C$35,0),MATCH(LMP_BY_NODE!$A58,DA_LMP_Basis!$C$23:$AF$23,0)))</f>
        <v>37.071012674969587</v>
      </c>
      <c r="AS58" s="30">
        <f>ENERGY_PRICING!AU$20*(1+INDEX(DA_LMP_Basis!$C$23:$AF$35,MATCH(LMP_BY_NODE!AS$1,DA_LMP_Basis!$C$23:$C$35,0),MATCH(LMP_BY_NODE!$A58,DA_LMP_Basis!$C$23:$AF$23,0)))</f>
        <v>48.950237004746704</v>
      </c>
      <c r="AT58" s="30">
        <f>ENERGY_PRICING!AV$20*(1+INDEX(DA_LMP_Basis!$C$23:$AF$35,MATCH(LMP_BY_NODE!AT$1,DA_LMP_Basis!$C$23:$C$35,0),MATCH(LMP_BY_NODE!$A58,DA_LMP_Basis!$C$23:$AF$23,0)))</f>
        <v>48.941173771360702</v>
      </c>
      <c r="AU58" s="30">
        <f>ENERGY_PRICING!AW$20*(1+INDEX(DA_LMP_Basis!$C$23:$AF$35,MATCH(LMP_BY_NODE!AU$1,DA_LMP_Basis!$C$23:$C$35,0),MATCH(LMP_BY_NODE!$A58,DA_LMP_Basis!$C$23:$AF$23,0)))</f>
        <v>37.954829343784759</v>
      </c>
      <c r="AV58" s="30">
        <f>ENERGY_PRICING!AX$20*(1+INDEX(DA_LMP_Basis!$C$23:$AF$35,MATCH(LMP_BY_NODE!AV$1,DA_LMP_Basis!$C$23:$C$35,0),MATCH(LMP_BY_NODE!$A58,DA_LMP_Basis!$C$23:$AF$23,0)))</f>
        <v>36.690651385067476</v>
      </c>
      <c r="AW58" s="30">
        <f>ENERGY_PRICING!AY$20*(1+INDEX(DA_LMP_Basis!$C$23:$AF$35,MATCH(LMP_BY_NODE!AW$1,DA_LMP_Basis!$C$23:$C$35,0),MATCH(LMP_BY_NODE!$A58,DA_LMP_Basis!$C$23:$AF$23,0)))</f>
        <v>58.067595822545265</v>
      </c>
      <c r="AX58" s="30">
        <f>ENERGY_PRICING!AZ$20*(1+INDEX(DA_LMP_Basis!$C$23:$AF$35,MATCH(LMP_BY_NODE!AX$1,DA_LMP_Basis!$C$23:$C$35,0),MATCH(LMP_BY_NODE!$A58,DA_LMP_Basis!$C$23:$AF$23,0)))</f>
        <v>93.309518695097566</v>
      </c>
      <c r="AY58" s="30">
        <f>ENERGY_PRICING!BA$20*(1+INDEX(DA_LMP_Basis!$C$23:$AF$35,MATCH(LMP_BY_NODE!AY$1,DA_LMP_Basis!$C$23:$C$35,0),MATCH(LMP_BY_NODE!$A58,DA_LMP_Basis!$C$23:$AF$23,0)))</f>
        <v>170.7987695509124</v>
      </c>
      <c r="AZ58" s="30">
        <f>ENERGY_PRICING!BB$20*(1+INDEX(DA_LMP_Basis!$C$23:$AF$35,MATCH(LMP_BY_NODE!AZ$1,DA_LMP_Basis!$C$23:$C$35,0),MATCH(LMP_BY_NODE!$A58,DA_LMP_Basis!$C$23:$AF$23,0)))</f>
        <v>147.80391793442951</v>
      </c>
      <c r="BA58" s="30">
        <f>ENERGY_PRICING!BC$20*(1+INDEX(DA_LMP_Basis!$C$23:$AF$35,MATCH(LMP_BY_NODE!BA$1,DA_LMP_Basis!$C$23:$C$35,0),MATCH(LMP_BY_NODE!$A58,DA_LMP_Basis!$C$23:$AF$23,0)))</f>
        <v>81.684940505513651</v>
      </c>
      <c r="BB58" s="30">
        <f>ENERGY_PRICING!BD$20*(1+INDEX(DA_LMP_Basis!$C$23:$AF$35,MATCH(LMP_BY_NODE!BB$1,DA_LMP_Basis!$C$23:$C$35,0),MATCH(LMP_BY_NODE!$A58,DA_LMP_Basis!$C$23:$AF$23,0)))</f>
        <v>44.668902378450241</v>
      </c>
      <c r="BC58" s="30">
        <f>ENERGY_PRICING!BE$20*(1+INDEX(DA_LMP_Basis!$C$23:$AF$35,MATCH(LMP_BY_NODE!BC$1,DA_LMP_Basis!$C$23:$C$35,0),MATCH(LMP_BY_NODE!$A58,DA_LMP_Basis!$C$23:$AF$23,0)))</f>
        <v>31.725468051450086</v>
      </c>
      <c r="BD58" s="30">
        <f>ENERGY_PRICING!BF$20*(1+INDEX(DA_LMP_Basis!$C$23:$AF$35,MATCH(LMP_BY_NODE!BD$1,DA_LMP_Basis!$C$23:$C$35,0),MATCH(LMP_BY_NODE!$A58,DA_LMP_Basis!$C$23:$AF$23,0)))</f>
        <v>32.294182287940963</v>
      </c>
      <c r="BE58" s="30">
        <f>ENERGY_PRICING!BG$20*(1+INDEX(DA_LMP_Basis!$C$23:$AF$35,MATCH(LMP_BY_NODE!BE$1,DA_LMP_Basis!$C$23:$C$35,0),MATCH(LMP_BY_NODE!$A58,DA_LMP_Basis!$C$23:$AF$23,0)))</f>
        <v>42.672318303856215</v>
      </c>
      <c r="BF58" s="30">
        <f>ENERGY_PRICING!BH$20*(1+INDEX(DA_LMP_Basis!$C$23:$AF$35,MATCH(LMP_BY_NODE!BF$1,DA_LMP_Basis!$C$23:$C$35,0),MATCH(LMP_BY_NODE!$A58,DA_LMP_Basis!$C$23:$AF$23,0)))</f>
        <v>42.664417439558619</v>
      </c>
      <c r="BG58" s="30">
        <f>ENERGY_PRICING!BI$20*(1+INDEX(DA_LMP_Basis!$C$23:$AF$35,MATCH(LMP_BY_NODE!BG$1,DA_LMP_Basis!$C$23:$C$35,0),MATCH(LMP_BY_NODE!$A58,DA_LMP_Basis!$C$23:$AF$23,0)))</f>
        <v>33.737483919341123</v>
      </c>
      <c r="BH58" s="30">
        <f>ENERGY_PRICING!BJ$20*(1+INDEX(DA_LMP_Basis!$C$23:$AF$35,MATCH(LMP_BY_NODE!BH$1,DA_LMP_Basis!$C$23:$C$35,0),MATCH(LMP_BY_NODE!$A58,DA_LMP_Basis!$C$23:$AF$23,0)))</f>
        <v>32.61377491337786</v>
      </c>
      <c r="BI58" s="30">
        <f>ENERGY_PRICING!BK$20*(1+INDEX(DA_LMP_Basis!$C$23:$AF$35,MATCH(LMP_BY_NODE!BI$1,DA_LMP_Basis!$C$23:$C$35,0),MATCH(LMP_BY_NODE!$A58,DA_LMP_Basis!$C$23:$AF$23,0)))</f>
        <v>55.834343752998052</v>
      </c>
      <c r="BJ58" s="30">
        <f>ENERGY_PRICING!BL$20*(1+INDEX(DA_LMP_Basis!$C$23:$AF$35,MATCH(LMP_BY_NODE!BJ$1,DA_LMP_Basis!$C$23:$C$35,0),MATCH(LMP_BY_NODE!$A58,DA_LMP_Basis!$C$23:$AF$23,0)))</f>
        <v>90.094631304833911</v>
      </c>
      <c r="BK58" s="30">
        <f>ENERGY_PRICING!BM$20*(1+INDEX(DA_LMP_Basis!$C$23:$AF$35,MATCH(LMP_BY_NODE!BK$1,DA_LMP_Basis!$C$23:$C$35,0),MATCH(LMP_BY_NODE!$A58,DA_LMP_Basis!$C$23:$AF$23,0)))</f>
        <v>169.69763858691644</v>
      </c>
      <c r="BL58" s="30">
        <f>ENERGY_PRICING!BN$20*(1+INDEX(DA_LMP_Basis!$C$23:$AF$35,MATCH(LMP_BY_NODE!BL$1,DA_LMP_Basis!$C$23:$C$35,0),MATCH(LMP_BY_NODE!$A58,DA_LMP_Basis!$C$23:$AF$23,0)))</f>
        <v>146.82911187724989</v>
      </c>
      <c r="BM58" s="30">
        <f>ENERGY_PRICING!BO$20*(1+INDEX(DA_LMP_Basis!$C$23:$AF$35,MATCH(LMP_BY_NODE!BM$1,DA_LMP_Basis!$C$23:$C$35,0),MATCH(LMP_BY_NODE!$A58,DA_LMP_Basis!$C$23:$AF$23,0)))</f>
        <v>80.553857034606622</v>
      </c>
      <c r="BN58" s="30">
        <f>ENERGY_PRICING!BP$20*(1+INDEX(DA_LMP_Basis!$C$23:$AF$35,MATCH(LMP_BY_NODE!BN$1,DA_LMP_Basis!$C$23:$C$35,0),MATCH(LMP_BY_NODE!$A58,DA_LMP_Basis!$C$23:$AF$23,0)))</f>
        <v>42.944893703441785</v>
      </c>
      <c r="BO58" s="30">
        <f>ENERGY_PRICING!BQ$20*(1+INDEX(DA_LMP_Basis!$C$23:$AF$35,MATCH(LMP_BY_NODE!BO$1,DA_LMP_Basis!$C$23:$C$35,0),MATCH(LMP_BY_NODE!$A58,DA_LMP_Basis!$C$23:$AF$23,0)))</f>
        <v>30.376841482793953</v>
      </c>
      <c r="BP58" s="30">
        <f>ENERGY_PRICING!BR$20*(1+INDEX(DA_LMP_Basis!$C$23:$AF$35,MATCH(LMP_BY_NODE!BP$1,DA_LMP_Basis!$C$23:$C$35,0),MATCH(LMP_BY_NODE!$A58,DA_LMP_Basis!$C$23:$AF$23,0)))</f>
        <v>30.839997557447997</v>
      </c>
      <c r="BQ58" s="30">
        <f>ENERGY_PRICING!BS$20*(1+INDEX(DA_LMP_Basis!$C$23:$AF$35,MATCH(LMP_BY_NODE!BQ$1,DA_LMP_Basis!$C$23:$C$35,0),MATCH(LMP_BY_NODE!$A58,DA_LMP_Basis!$C$23:$AF$23,0)))</f>
        <v>40.761165347933499</v>
      </c>
      <c r="BR58" s="30">
        <f>ENERGY_PRICING!BT$20*(1+INDEX(DA_LMP_Basis!$C$23:$AF$35,MATCH(LMP_BY_NODE!BR$1,DA_LMP_Basis!$C$23:$C$35,0),MATCH(LMP_BY_NODE!$A58,DA_LMP_Basis!$C$23:$AF$23,0)))</f>
        <v>40.753618337393014</v>
      </c>
      <c r="BS58" s="30">
        <f>ENERGY_PRICING!BU$20*(1+INDEX(DA_LMP_Basis!$C$23:$AF$35,MATCH(LMP_BY_NODE!BS$1,DA_LMP_Basis!$C$23:$C$35,0),MATCH(LMP_BY_NODE!$A58,DA_LMP_Basis!$C$23:$AF$23,0)))</f>
        <v>32.453620180721927</v>
      </c>
      <c r="BT58" s="30">
        <f>ENERGY_PRICING!BV$20*(1+INDEX(DA_LMP_Basis!$C$23:$AF$35,MATCH(LMP_BY_NODE!BT$1,DA_LMP_Basis!$C$23:$C$35,0),MATCH(LMP_BY_NODE!$A58,DA_LMP_Basis!$C$23:$AF$23,0)))</f>
        <v>31.37267338100277</v>
      </c>
      <c r="BU58" s="30">
        <f>ENERGY_PRICING!BW$20*(1+INDEX(DA_LMP_Basis!$C$23:$AF$35,MATCH(LMP_BY_NODE!BU$1,DA_LMP_Basis!$C$23:$C$35,0),MATCH(LMP_BY_NODE!$A58,DA_LMP_Basis!$C$23:$AF$23,0)))</f>
        <v>55.154486861345383</v>
      </c>
      <c r="BV58" s="30">
        <f>ENERGY_PRICING!BX$20*(1+INDEX(DA_LMP_Basis!$C$23:$AF$35,MATCH(LMP_BY_NODE!BV$1,DA_LMP_Basis!$C$23:$C$35,0),MATCH(LMP_BY_NODE!$A58,DA_LMP_Basis!$C$23:$AF$23,0)))</f>
        <v>89.115940462916925</v>
      </c>
      <c r="BW58" s="30">
        <f>ENERGY_PRICING!BY$20*(1+INDEX(DA_LMP_Basis!$C$23:$AF$35,MATCH(LMP_BY_NODE!BW$1,DA_LMP_Basis!$C$23:$C$35,0),MATCH(LMP_BY_NODE!$A58,DA_LMP_Basis!$C$23:$AF$23,0)))</f>
        <v>169.24433755083032</v>
      </c>
      <c r="BX58" s="30">
        <f>ENERGY_PRICING!BZ$20*(1+INDEX(DA_LMP_Basis!$C$23:$AF$35,MATCH(LMP_BY_NODE!BX$1,DA_LMP_Basis!$C$23:$C$35,0),MATCH(LMP_BY_NODE!$A58,DA_LMP_Basis!$C$23:$AF$23,0)))</f>
        <v>146.42781483797768</v>
      </c>
      <c r="BY58" s="30">
        <f>ENERGY_PRICING!CA$20*(1+INDEX(DA_LMP_Basis!$C$23:$AF$35,MATCH(LMP_BY_NODE!BY$1,DA_LMP_Basis!$C$23:$C$35,0),MATCH(LMP_BY_NODE!$A58,DA_LMP_Basis!$C$23:$AF$23,0)))</f>
        <v>80.088225492104755</v>
      </c>
      <c r="BZ58" s="30">
        <f>ENERGY_PRICING!CB$20*(1+INDEX(DA_LMP_Basis!$C$23:$AF$35,MATCH(LMP_BY_NODE!BZ$1,DA_LMP_Basis!$C$23:$C$35,0),MATCH(LMP_BY_NODE!$A58,DA_LMP_Basis!$C$23:$AF$23,0)))</f>
        <v>42.235173475643698</v>
      </c>
      <c r="CA58" s="30">
        <f>ENERGY_PRICING!CC$20*(1+INDEX(DA_LMP_Basis!$C$23:$AF$35,MATCH(LMP_BY_NODE!CA$1,DA_LMP_Basis!$C$23:$C$35,0),MATCH(LMP_BY_NODE!$A58,DA_LMP_Basis!$C$23:$AF$23,0)))</f>
        <v>29.821654279042502</v>
      </c>
      <c r="CB58" s="30">
        <f>ENERGY_PRICING!CD$20*(1+INDEX(DA_LMP_Basis!$C$23:$AF$35,MATCH(LMP_BY_NODE!CB$1,DA_LMP_Basis!$C$23:$C$35,0),MATCH(LMP_BY_NODE!$A58,DA_LMP_Basis!$C$23:$AF$23,0)))</f>
        <v>30.241355373596512</v>
      </c>
      <c r="CC58" s="30">
        <f>ENERGY_PRICING!CE$20*(1+INDEX(DA_LMP_Basis!$C$23:$AF$35,MATCH(LMP_BY_NODE!CC$1,DA_LMP_Basis!$C$23:$C$35,0),MATCH(LMP_BY_NODE!$A58,DA_LMP_Basis!$C$23:$AF$23,0)))</f>
        <v>39.974403697080554</v>
      </c>
      <c r="CD58" s="30">
        <f>ENERGY_PRICING!CF$20*(1+INDEX(DA_LMP_Basis!$C$23:$AF$35,MATCH(LMP_BY_NODE!CD$1,DA_LMP_Basis!$C$23:$C$35,0),MATCH(LMP_BY_NODE!$A58,DA_LMP_Basis!$C$23:$AF$23,0)))</f>
        <v>39.967002357018849</v>
      </c>
      <c r="CE58" s="30">
        <f>ENERGY_PRICING!CG$20*(1+INDEX(DA_LMP_Basis!$C$23:$AF$35,MATCH(LMP_BY_NODE!CE$1,DA_LMP_Basis!$C$23:$C$35,0),MATCH(LMP_BY_NODE!$A58,DA_LMP_Basis!$C$23:$AF$23,0)))</f>
        <v>31.925093800174547</v>
      </c>
      <c r="CF58" s="30">
        <f>ENERGY_PRICING!CH$20*(1+INDEX(DA_LMP_Basis!$C$23:$AF$35,MATCH(LMP_BY_NODE!CF$1,DA_LMP_Basis!$C$23:$C$35,0),MATCH(LMP_BY_NODE!$A58,DA_LMP_Basis!$C$23:$AF$23,0)))</f>
        <v>30.861750857788973</v>
      </c>
      <c r="CG58" s="30">
        <f>ENERGY_PRICING!CI$20*(1+INDEX(DA_LMP_Basis!$C$23:$AF$35,MATCH(LMP_BY_NODE!CG$1,DA_LMP_Basis!$C$23:$C$35,0),MATCH(LMP_BY_NODE!$A58,DA_LMP_Basis!$C$23:$AF$23,0)))</f>
        <v>54.874611130434992</v>
      </c>
      <c r="CH58" s="30">
        <f>ENERGY_PRICING!CJ$20*(1+INDEX(DA_LMP_Basis!$C$23:$AF$35,MATCH(LMP_BY_NODE!CH$1,DA_LMP_Basis!$C$23:$C$35,0),MATCH(LMP_BY_NODE!$A58,DA_LMP_Basis!$C$23:$AF$23,0)))</f>
        <v>88.713044179772737</v>
      </c>
      <c r="CI58" s="30">
        <f>ENERGY_PRICING!CK$20*(1+INDEX(DA_LMP_Basis!$C$23:$AF$35,MATCH(LMP_BY_NODE!CI$1,DA_LMP_Basis!$C$23:$C$35,0),MATCH(LMP_BY_NODE!$A58,DA_LMP_Basis!$C$23:$AF$23,0)))</f>
        <v>170.94302375147922</v>
      </c>
      <c r="CJ58" s="30">
        <f>ENERGY_PRICING!CL$20*(1+INDEX(DA_LMP_Basis!$C$23:$AF$35,MATCH(LMP_BY_NODE!CJ$1,DA_LMP_Basis!$C$23:$C$35,0),MATCH(LMP_BY_NODE!$A58,DA_LMP_Basis!$C$23:$AF$23,0)))</f>
        <v>147.93162287878584</v>
      </c>
      <c r="CK58" s="30">
        <f>ENERGY_PRICING!CM$20*(1+INDEX(DA_LMP_Basis!$C$23:$AF$35,MATCH(LMP_BY_NODE!CK$1,DA_LMP_Basis!$C$23:$C$35,0),MATCH(LMP_BY_NODE!$A58,DA_LMP_Basis!$C$23:$AF$23,0)))</f>
        <v>81.833118648899912</v>
      </c>
      <c r="CL58" s="30">
        <f>ENERGY_PRICING!CN$20*(1+INDEX(DA_LMP_Basis!$C$23:$AF$35,MATCH(LMP_BY_NODE!CL$1,DA_LMP_Basis!$C$23:$C$35,0),MATCH(LMP_BY_NODE!$A58,DA_LMP_Basis!$C$23:$AF$23,0)))</f>
        <v>44.89475697823471</v>
      </c>
      <c r="CM58" s="30">
        <f>ENERGY_PRICING!CO$20*(1+INDEX(DA_LMP_Basis!$C$23:$AF$35,MATCH(LMP_BY_NODE!CM$1,DA_LMP_Basis!$C$23:$C$35,0),MATCH(LMP_BY_NODE!$A58,DA_LMP_Basis!$C$23:$AF$23,0)))</f>
        <v>31.902145534770209</v>
      </c>
      <c r="CN58" s="30">
        <f>ENERGY_PRICING!CP$20*(1+INDEX(DA_LMP_Basis!$C$23:$AF$35,MATCH(LMP_BY_NODE!CN$1,DA_LMP_Basis!$C$23:$C$35,0),MATCH(LMP_BY_NODE!$A58,DA_LMP_Basis!$C$23:$AF$23,0)))</f>
        <v>32.484688469887281</v>
      </c>
      <c r="CO58" s="30">
        <f>ENERGY_PRICING!CQ$20*(1+INDEX(DA_LMP_Basis!$C$23:$AF$35,MATCH(LMP_BY_NODE!CO$1,DA_LMP_Basis!$C$23:$C$35,0),MATCH(LMP_BY_NODE!$A58,DA_LMP_Basis!$C$23:$AF$23,0)))</f>
        <v>42.922689831705242</v>
      </c>
      <c r="CP58" s="30">
        <f>ENERGY_PRICING!CR$20*(1+INDEX(DA_LMP_Basis!$C$23:$AF$35,MATCH(LMP_BY_NODE!CP$1,DA_LMP_Basis!$C$23:$C$35,0),MATCH(LMP_BY_NODE!$A58,DA_LMP_Basis!$C$23:$AF$23,0)))</f>
        <v>42.914742610623101</v>
      </c>
      <c r="CQ58" s="30">
        <f>ENERGY_PRICING!CS$20*(1+INDEX(DA_LMP_Basis!$C$23:$AF$35,MATCH(LMP_BY_NODE!CQ$1,DA_LMP_Basis!$C$23:$C$35,0),MATCH(LMP_BY_NODE!$A58,DA_LMP_Basis!$C$23:$AF$23,0)))</f>
        <v>33.905677116432905</v>
      </c>
      <c r="CR58" s="30">
        <f>ENERGY_PRICING!CT$20*(1+INDEX(DA_LMP_Basis!$C$23:$AF$35,MATCH(LMP_BY_NODE!CR$1,DA_LMP_Basis!$C$23:$C$35,0),MATCH(LMP_BY_NODE!$A58,DA_LMP_Basis!$C$23:$AF$23,0)))</f>
        <v>32.776366026723096</v>
      </c>
      <c r="CS58" s="30">
        <f>ENERGY_PRICING!CU$20*(1+INDEX(DA_LMP_Basis!$C$23:$AF$35,MATCH(LMP_BY_NODE!CS$1,DA_LMP_Basis!$C$23:$C$35,0),MATCH(LMP_BY_NODE!$A58,DA_LMP_Basis!$C$23:$AF$23,0)))</f>
        <v>55.923408737647392</v>
      </c>
      <c r="CT58" s="30">
        <f>ENERGY_PRICING!CV$20*(1+INDEX(DA_LMP_Basis!$C$23:$AF$35,MATCH(LMP_BY_NODE!CT$1,DA_LMP_Basis!$C$23:$C$35,0),MATCH(LMP_BY_NODE!$A58,DA_LMP_Basis!$C$23:$AF$23,0)))</f>
        <v>90.222845177315065</v>
      </c>
      <c r="CU58" s="30">
        <f>ENERGY_PRICING!CW$20*(1+INDEX(DA_LMP_Basis!$C$23:$AF$35,MATCH(LMP_BY_NODE!CU$1,DA_LMP_Basis!$C$23:$C$35,0),MATCH(LMP_BY_NODE!$A58,DA_LMP_Basis!$C$23:$AF$23,0)))</f>
        <v>172.3700305338941</v>
      </c>
      <c r="CV58" s="30">
        <f>ENERGY_PRICING!CX$20*(1+INDEX(DA_LMP_Basis!$C$23:$AF$35,MATCH(LMP_BY_NODE!CV$1,DA_LMP_Basis!$C$23:$C$35,0),MATCH(LMP_BY_NODE!$A58,DA_LMP_Basis!$C$23:$AF$23,0)))</f>
        <v>149.19491934452714</v>
      </c>
      <c r="CW58" s="30">
        <f>ENERGY_PRICING!CY$20*(1+INDEX(DA_LMP_Basis!$C$23:$AF$35,MATCH(LMP_BY_NODE!CW$1,DA_LMP_Basis!$C$23:$C$35,0),MATCH(LMP_BY_NODE!$A58,DA_LMP_Basis!$C$23:$AF$23,0)))</f>
        <v>83.298942276821805</v>
      </c>
      <c r="CX58" s="30">
        <f>ENERGY_PRICING!CZ$20*(1+INDEX(DA_LMP_Basis!$C$23:$AF$35,MATCH(LMP_BY_NODE!CX$1,DA_LMP_Basis!$C$23:$C$35,0),MATCH(LMP_BY_NODE!$A58,DA_LMP_Basis!$C$23:$AF$23,0)))</f>
        <v>47.128979929564025</v>
      </c>
      <c r="CY58" s="30">
        <f>ENERGY_PRICING!DA$20*(1+INDEX(DA_LMP_Basis!$C$23:$AF$35,MATCH(LMP_BY_NODE!CY$1,DA_LMP_Basis!$C$23:$C$35,0),MATCH(LMP_BY_NODE!$A58,DA_LMP_Basis!$C$23:$AF$23,0)))</f>
        <v>33.649893371624479</v>
      </c>
      <c r="CZ58" s="30">
        <f>ENERGY_PRICING!DB$20*(1+INDEX(DA_LMP_Basis!$C$23:$AF$35,MATCH(LMP_BY_NODE!CZ$1,DA_LMP_Basis!$C$23:$C$35,0),MATCH(LMP_BY_NODE!$A58,DA_LMP_Basis!$C$23:$AF$23,0)))</f>
        <v>34.36923403362934</v>
      </c>
      <c r="DA58" s="30">
        <f>ENERGY_PRICING!DC$20*(1+INDEX(DA_LMP_Basis!$C$23:$AF$35,MATCH(LMP_BY_NODE!DA$1,DA_LMP_Basis!$C$23:$C$35,0),MATCH(LMP_BY_NODE!$A58,DA_LMP_Basis!$C$23:$AF$23,0)))</f>
        <v>45.399441752691054</v>
      </c>
      <c r="DB58" s="30">
        <f>ENERGY_PRICING!DD$20*(1+INDEX(DA_LMP_Basis!$C$23:$AF$35,MATCH(LMP_BY_NODE!DB$1,DA_LMP_Basis!$C$23:$C$35,0),MATCH(LMP_BY_NODE!$A58,DA_LMP_Basis!$C$23:$AF$23,0)))</f>
        <v>45.391035956082568</v>
      </c>
      <c r="DC58" s="30">
        <f>ENERGY_PRICING!DE$20*(1+INDEX(DA_LMP_Basis!$C$23:$AF$35,MATCH(LMP_BY_NODE!DC$1,DA_LMP_Basis!$C$23:$C$35,0),MATCH(LMP_BY_NODE!$A58,DA_LMP_Basis!$C$23:$AF$23,0)))</f>
        <v>35.569495792512583</v>
      </c>
      <c r="DD58" s="30">
        <f>ENERGY_PRICING!DF$20*(1+INDEX(DA_LMP_Basis!$C$23:$AF$35,MATCH(LMP_BY_NODE!DD$1,DA_LMP_Basis!$C$23:$C$35,0),MATCH(LMP_BY_NODE!$A58,DA_LMP_Basis!$C$23:$AF$23,0)))</f>
        <v>34.384767172702709</v>
      </c>
      <c r="DE58" s="30">
        <f>ENERGY_PRICING!DG$20*(1+INDEX(DA_LMP_Basis!$C$23:$AF$35,MATCH(LMP_BY_NODE!DE$1,DA_LMP_Basis!$C$23:$C$35,0),MATCH(LMP_BY_NODE!$A58,DA_LMP_Basis!$C$23:$AF$23,0)))</f>
        <v>56.804466874400894</v>
      </c>
      <c r="DF58" s="30">
        <f>ENERGY_PRICING!DH$20*(1+INDEX(DA_LMP_Basis!$C$23:$AF$35,MATCH(LMP_BY_NODE!DF$1,DA_LMP_Basis!$C$23:$C$35,0),MATCH(LMP_BY_NODE!$A58,DA_LMP_Basis!$C$23:$AF$23,0)))</f>
        <v>91.491176116111532</v>
      </c>
      <c r="DG58" s="30">
        <f>ENERGY_PRICING!DI$20*(1+INDEX(DA_LMP_Basis!$C$23:$AF$35,MATCH(LMP_BY_NODE!DG$1,DA_LMP_Basis!$C$23:$C$35,0),MATCH(LMP_BY_NODE!$A58,DA_LMP_Basis!$C$23:$AF$23,0)))</f>
        <v>174.55696949607474</v>
      </c>
      <c r="DH58" s="30">
        <f>ENERGY_PRICING!DJ$20*(1+INDEX(DA_LMP_Basis!$C$23:$AF$35,MATCH(LMP_BY_NODE!DH$1,DA_LMP_Basis!$C$23:$C$35,0),MATCH(LMP_BY_NODE!$A58,DA_LMP_Basis!$C$23:$AF$23,0)))</f>
        <v>151.13096638772299</v>
      </c>
      <c r="DI58" s="30">
        <f>ENERGY_PRICING!DK$20*(1+INDEX(DA_LMP_Basis!$C$23:$AF$35,MATCH(LMP_BY_NODE!DI$1,DA_LMP_Basis!$C$23:$C$35,0),MATCH(LMP_BY_NODE!$A58,DA_LMP_Basis!$C$23:$AF$23,0)))</f>
        <v>85.54536944387597</v>
      </c>
      <c r="DJ58" s="30">
        <f>ENERGY_PRICING!DL$20*(1+INDEX(DA_LMP_Basis!$C$23:$AF$35,MATCH(LMP_BY_NODE!DJ$1,DA_LMP_Basis!$C$23:$C$35,0),MATCH(LMP_BY_NODE!$A58,DA_LMP_Basis!$C$23:$AF$23,0)))</f>
        <v>50.553006558359421</v>
      </c>
      <c r="DK58" s="30">
        <f>ENERGY_PRICING!DM$20*(1+INDEX(DA_LMP_Basis!$C$23:$AF$35,MATCH(LMP_BY_NODE!DK$1,DA_LMP_Basis!$C$23:$C$35,0),MATCH(LMP_BY_NODE!$A58,DA_LMP_Basis!$C$23:$AF$23,0)))</f>
        <v>36.328379478057172</v>
      </c>
      <c r="DL58" s="30">
        <f>ENERGY_PRICING!DN$20*(1+INDEX(DA_LMP_Basis!$C$23:$AF$35,MATCH(LMP_BY_NODE!DL$1,DA_LMP_Basis!$C$23:$C$35,0),MATCH(LMP_BY_NODE!$A58,DA_LMP_Basis!$C$23:$AF$23,0)))</f>
        <v>37.257367552082293</v>
      </c>
      <c r="DM58" s="30">
        <f>ENERGY_PRICING!DO$20*(1+INDEX(DA_LMP_Basis!$C$23:$AF$35,MATCH(LMP_BY_NODE!DM$1,DA_LMP_Basis!$C$23:$C$35,0),MATCH(LMP_BY_NODE!$A58,DA_LMP_Basis!$C$23:$AF$23,0)))</f>
        <v>49.195152706841739</v>
      </c>
      <c r="DN58" s="30">
        <f>ENERGY_PRICING!DP$20*(1+INDEX(DA_LMP_Basis!$C$23:$AF$35,MATCH(LMP_BY_NODE!DN$1,DA_LMP_Basis!$C$23:$C$35,0),MATCH(LMP_BY_NODE!$A58,DA_LMP_Basis!$C$23:$AF$23,0)))</f>
        <v>49.186044126828143</v>
      </c>
      <c r="DO58" s="30">
        <f>ENERGY_PRICING!DQ$20*(1+INDEX(DA_LMP_Basis!$C$23:$AF$35,MATCH(LMP_BY_NODE!DO$1,DA_LMP_Basis!$C$23:$C$35,0),MATCH(LMP_BY_NODE!$A58,DA_LMP_Basis!$C$23:$AF$23,0)))</f>
        <v>38.119357456494846</v>
      </c>
      <c r="DP58" s="30">
        <f>ENERGY_PRICING!DR$20*(1+INDEX(DA_LMP_Basis!$C$23:$AF$35,MATCH(LMP_BY_NODE!DP$1,DA_LMP_Basis!$C$23:$C$35,0),MATCH(LMP_BY_NODE!$A58,DA_LMP_Basis!$C$23:$AF$23,0)))</f>
        <v>36.849699488585756</v>
      </c>
      <c r="DQ58" s="30">
        <f>ENERGY_PRICING!DS$20*(1+INDEX(DA_LMP_Basis!$C$23:$AF$35,MATCH(LMP_BY_NODE!DQ$1,DA_LMP_Basis!$C$23:$C$35,0),MATCH(LMP_BY_NODE!$A58,DA_LMP_Basis!$C$23:$AF$23,0)))</f>
        <v>58.154719999303197</v>
      </c>
      <c r="DR58" s="30">
        <f>ENERGY_PRICING!DT$20*(1+INDEX(DA_LMP_Basis!$C$23:$AF$35,MATCH(LMP_BY_NODE!DR$1,DA_LMP_Basis!$C$23:$C$35,0),MATCH(LMP_BY_NODE!$A58,DA_LMP_Basis!$C$23:$AF$23,0)))</f>
        <v>93.434938669432555</v>
      </c>
      <c r="DS58" s="30">
        <f>ENERGY_PRICING!DU$20*(1+INDEX(DA_LMP_Basis!$C$23:$AF$35,MATCH(LMP_BY_NODE!DS$1,DA_LMP_Basis!$C$23:$C$35,0),MATCH(LMP_BY_NODE!$A58,DA_LMP_Basis!$C$23:$AF$23,0)))</f>
        <v>177.08108445858525</v>
      </c>
      <c r="DT58" s="30">
        <f>ENERGY_PRICING!DV$20*(1+INDEX(DA_LMP_Basis!$C$23:$AF$35,MATCH(LMP_BY_NODE!DT$1,DA_LMP_Basis!$C$23:$C$35,0),MATCH(LMP_BY_NODE!$A58,DA_LMP_Basis!$C$23:$AF$23,0)))</f>
        <v>153.36550763206671</v>
      </c>
      <c r="DU58" s="30">
        <f>ENERGY_PRICING!DW$20*(1+INDEX(DA_LMP_Basis!$C$23:$AF$35,MATCH(LMP_BY_NODE!DU$1,DA_LMP_Basis!$C$23:$C$35,0),MATCH(LMP_BY_NODE!$A58,DA_LMP_Basis!$C$23:$AF$23,0)))</f>
        <v>88.138144332708592</v>
      </c>
      <c r="DV58" s="30">
        <f>ENERGY_PRICING!DX$20*(1+INDEX(DA_LMP_Basis!$C$23:$AF$35,MATCH(LMP_BY_NODE!DV$1,DA_LMP_Basis!$C$23:$C$35,0),MATCH(LMP_BY_NODE!$A58,DA_LMP_Basis!$C$23:$AF$23,0)))</f>
        <v>54.504939829125838</v>
      </c>
      <c r="DW58" s="30">
        <f>ENERGY_PRICING!DY$20*(1+INDEX(DA_LMP_Basis!$C$23:$AF$35,MATCH(LMP_BY_NODE!DW$1,DA_LMP_Basis!$C$23:$C$35,0),MATCH(LMP_BY_NODE!$A58,DA_LMP_Basis!$C$23:$AF$23,0)))</f>
        <v>39.4198269189963</v>
      </c>
      <c r="DX58" s="30">
        <f>ENERGY_PRICING!DZ$20*(1+INDEX(DA_LMP_Basis!$C$23:$AF$35,MATCH(LMP_BY_NODE!DX$1,DA_LMP_Basis!$C$23:$C$35,0),MATCH(LMP_BY_NODE!$A58,DA_LMP_Basis!$C$23:$AF$23,0)))</f>
        <v>40.590785243990069</v>
      </c>
      <c r="DY58" s="30">
        <f>ENERGY_PRICING!EA$20*(1+INDEX(DA_LMP_Basis!$C$23:$AF$35,MATCH(LMP_BY_NODE!DY$1,DA_LMP_Basis!$C$23:$C$35,0),MATCH(LMP_BY_NODE!$A58,DA_LMP_Basis!$C$23:$AF$23,0)))</f>
        <v>53.576075530212997</v>
      </c>
      <c r="DZ58" s="30">
        <f>ENERGY_PRICING!EB$20*(1+INDEX(DA_LMP_Basis!$C$23:$AF$35,MATCH(LMP_BY_NODE!DZ$1,DA_LMP_Basis!$C$23:$C$35,0),MATCH(LMP_BY_NODE!$A58,DA_LMP_Basis!$C$23:$AF$23,0)))</f>
        <v>53.566155813656991</v>
      </c>
      <c r="EA58" s="30">
        <f>ENERGY_PRICING!EC$20*(1+INDEX(DA_LMP_Basis!$C$23:$AF$35,MATCH(LMP_BY_NODE!EA$1,DA_LMP_Basis!$C$23:$C$35,0),MATCH(LMP_BY_NODE!$A58,DA_LMP_Basis!$C$23:$AF$23,0)))</f>
        <v>41.062349505972129</v>
      </c>
      <c r="EB58" s="30">
        <f>ENERGY_PRICING!ED$20*(1+INDEX(DA_LMP_Basis!$C$23:$AF$35,MATCH(LMP_BY_NODE!EB$1,DA_LMP_Basis!$C$23:$C$35,0),MATCH(LMP_BY_NODE!$A58,DA_LMP_Basis!$C$23:$AF$23,0)))</f>
        <v>39.694668025747113</v>
      </c>
      <c r="EC58" s="30">
        <f>ENERGY_PRICING!EE$20*(1+INDEX(DA_LMP_Basis!$C$23:$AF$35,MATCH(LMP_BY_NODE!EC$1,DA_LMP_Basis!$C$23:$C$35,0),MATCH(LMP_BY_NODE!$A58,DA_LMP_Basis!$C$23:$AF$23,0)))</f>
        <v>59.713151292851599</v>
      </c>
      <c r="ED58" s="30">
        <f>ENERGY_PRICING!EF$20*(1+INDEX(DA_LMP_Basis!$C$23:$AF$35,MATCH(LMP_BY_NODE!ED$1,DA_LMP_Basis!$C$23:$C$35,0),MATCH(LMP_BY_NODE!$A58,DA_LMP_Basis!$C$23:$AF$23,0)))</f>
        <v>95.678384979206626</v>
      </c>
      <c r="EE58" s="30">
        <f>ENERGY_PRICING!EG$20*(1+INDEX(DA_LMP_Basis!$C$23:$AF$35,MATCH(LMP_BY_NODE!EE$1,DA_LMP_Basis!$C$23:$C$35,0),MATCH(LMP_BY_NODE!$A58,DA_LMP_Basis!$C$23:$AF$23,0)))</f>
        <v>178.29317552724925</v>
      </c>
      <c r="EF58" s="30">
        <f>ENERGY_PRICING!EH$20*(1+INDEX(DA_LMP_Basis!$C$23:$AF$35,MATCH(LMP_BY_NODE!EF$1,DA_LMP_Basis!$C$23:$C$35,0),MATCH(LMP_BY_NODE!$A58,DA_LMP_Basis!$C$23:$AF$23,0)))</f>
        <v>154.4385441320114</v>
      </c>
      <c r="EG58" s="30">
        <f>ENERGY_PRICING!EI$20*(1+INDEX(DA_LMP_Basis!$C$23:$AF$35,MATCH(LMP_BY_NODE!EG$1,DA_LMP_Basis!$C$23:$C$35,0),MATCH(LMP_BY_NODE!$A58,DA_LMP_Basis!$C$23:$AF$23,0)))</f>
        <v>89.383206198941721</v>
      </c>
      <c r="EH58" s="30">
        <f>ENERGY_PRICING!EJ$20*(1+INDEX(DA_LMP_Basis!$C$23:$AF$35,MATCH(LMP_BY_NODE!EH$1,DA_LMP_Basis!$C$23:$C$35,0),MATCH(LMP_BY_NODE!$A58,DA_LMP_Basis!$C$23:$AF$23,0)))</f>
        <v>56.402675507808183</v>
      </c>
      <c r="EI58" s="30">
        <f>ENERGY_PRICING!EK$20*(1+INDEX(DA_LMP_Basis!$C$23:$AF$35,MATCH(LMP_BY_NODE!EI$1,DA_LMP_Basis!$C$23:$C$35,0),MATCH(LMP_BY_NODE!$A58,DA_LMP_Basis!$C$23:$AF$23,0)))</f>
        <v>40.904353530525768</v>
      </c>
      <c r="EJ58" s="30">
        <f>ENERGY_PRICING!EL$20*(1+INDEX(DA_LMP_Basis!$C$23:$AF$35,MATCH(LMP_BY_NODE!EJ$1,DA_LMP_Basis!$C$23:$C$35,0),MATCH(LMP_BY_NODE!$A58,DA_LMP_Basis!$C$23:$AF$23,0)))</f>
        <v>42.1915070306354</v>
      </c>
      <c r="EK58" s="30">
        <f>ENERGY_PRICING!EM$20*(1+INDEX(DA_LMP_Basis!$C$23:$AF$35,MATCH(LMP_BY_NODE!EK$1,DA_LMP_Basis!$C$23:$C$35,0),MATCH(LMP_BY_NODE!$A58,DA_LMP_Basis!$C$23:$AF$23,0)))</f>
        <v>55.679813872397382</v>
      </c>
      <c r="EL58" s="30">
        <f>ENERGY_PRICING!EN$20*(1+INDEX(DA_LMP_Basis!$C$23:$AF$35,MATCH(LMP_BY_NODE!EL$1,DA_LMP_Basis!$C$23:$C$35,0),MATCH(LMP_BY_NODE!$A58,DA_LMP_Basis!$C$23:$AF$23,0)))</f>
        <v>55.669504644518341</v>
      </c>
      <c r="EM58" s="30">
        <f>ENERGY_PRICING!EO$20*(1+INDEX(DA_LMP_Basis!$C$23:$AF$35,MATCH(LMP_BY_NODE!EM$1,DA_LMP_Basis!$C$23:$C$35,0),MATCH(LMP_BY_NODE!$A58,DA_LMP_Basis!$C$23:$AF$23,0)))</f>
        <v>42.475587187813957</v>
      </c>
      <c r="EN58" s="30">
        <f>ENERGY_PRICING!EP$20*(1+INDEX(DA_LMP_Basis!$C$23:$AF$35,MATCH(LMP_BY_NODE!EN$1,DA_LMP_Basis!$C$23:$C$35,0),MATCH(LMP_BY_NODE!$A58,DA_LMP_Basis!$C$23:$AF$23,0)))</f>
        <v>41.060834387319503</v>
      </c>
      <c r="EO58" s="30">
        <f>ENERGY_PRICING!EQ$20*(1+INDEX(DA_LMP_Basis!$C$23:$AF$35,MATCH(LMP_BY_NODE!EO$1,DA_LMP_Basis!$C$23:$C$35,0),MATCH(LMP_BY_NODE!$A58,DA_LMP_Basis!$C$23:$AF$23,0)))</f>
        <v>60.461516830908437</v>
      </c>
      <c r="EP58" s="30">
        <f>ENERGY_PRICING!ER$20*(1+INDEX(DA_LMP_Basis!$C$23:$AF$35,MATCH(LMP_BY_NODE!EP$1,DA_LMP_Basis!$C$23:$C$35,0),MATCH(LMP_BY_NODE!$A58,DA_LMP_Basis!$C$23:$AF$23,0)))</f>
        <v>96.755697730603572</v>
      </c>
      <c r="EQ58" s="30">
        <f>ENERGY_PRICING!ES$20*(1+INDEX(DA_LMP_Basis!$C$23:$AF$35,MATCH(LMP_BY_NODE!EQ$1,DA_LMP_Basis!$C$23:$C$35,0),MATCH(LMP_BY_NODE!$A58,DA_LMP_Basis!$C$23:$AF$23,0)))</f>
        <v>180.20100606072666</v>
      </c>
      <c r="ER58" s="30">
        <f>ENERGY_PRICING!ET$20*(1+INDEX(DA_LMP_Basis!$C$23:$AF$35,MATCH(LMP_BY_NODE!ER$1,DA_LMP_Basis!$C$23:$C$35,0),MATCH(LMP_BY_NODE!$A58,DA_LMP_Basis!$C$23:$AF$23,0)))</f>
        <v>156.12750286708953</v>
      </c>
      <c r="ES58" s="30">
        <f>ENERGY_PRICING!EU$20*(1+INDEX(DA_LMP_Basis!$C$23:$AF$35,MATCH(LMP_BY_NODE!ES$1,DA_LMP_Basis!$C$23:$C$35,0),MATCH(LMP_BY_NODE!$A58,DA_LMP_Basis!$C$23:$AF$23,0)))</f>
        <v>91.342932745797739</v>
      </c>
      <c r="ET58" s="30">
        <f>ENERGY_PRICING!EV$20*(1+INDEX(DA_LMP_Basis!$C$23:$AF$35,MATCH(LMP_BY_NODE!ET$1,DA_LMP_Basis!$C$23:$C$35,0),MATCH(LMP_BY_NODE!$A58,DA_LMP_Basis!$C$23:$AF$23,0)))</f>
        <v>59.389710200053095</v>
      </c>
      <c r="EU58" s="30">
        <f>ENERGY_PRICING!EW$20*(1+INDEX(DA_LMP_Basis!$C$23:$AF$35,MATCH(LMP_BY_NODE!EU$1,DA_LMP_Basis!$C$23:$C$35,0),MATCH(LMP_BY_NODE!$A58,DA_LMP_Basis!$C$23:$AF$23,0)))</f>
        <v>43.240997426728512</v>
      </c>
      <c r="EV58" s="30">
        <f>ENERGY_PRICING!EX$20*(1+INDEX(DA_LMP_Basis!$C$23:$AF$35,MATCH(LMP_BY_NODE!EV$1,DA_LMP_Basis!$C$23:$C$35,0),MATCH(LMP_BY_NODE!$A58,DA_LMP_Basis!$C$23:$AF$23,0)))</f>
        <v>44.711042054955399</v>
      </c>
      <c r="EW58" s="30">
        <f>ENERGY_PRICING!EY$20*(1+INDEX(DA_LMP_Basis!$C$23:$AF$35,MATCH(LMP_BY_NODE!EW$1,DA_LMP_Basis!$C$23:$C$35,0),MATCH(LMP_BY_NODE!$A58,DA_LMP_Basis!$C$23:$AF$23,0)))</f>
        <v>58.99109661956777</v>
      </c>
      <c r="EX58" s="30">
        <f>ENERGY_PRICING!EZ$20*(1+INDEX(DA_LMP_Basis!$C$23:$AF$35,MATCH(LMP_BY_NODE!EX$1,DA_LMP_Basis!$C$23:$C$35,0),MATCH(LMP_BY_NODE!$A58,DA_LMP_Basis!$C$23:$AF$23,0)))</f>
        <v>58.980174301126127</v>
      </c>
      <c r="EY58" s="30">
        <f>ENERGY_PRICING!FA$20*(1+INDEX(DA_LMP_Basis!$C$23:$AF$35,MATCH(LMP_BY_NODE!EY$1,DA_LMP_Basis!$C$23:$C$35,0),MATCH(LMP_BY_NODE!$A58,DA_LMP_Basis!$C$23:$AF$23,0)))</f>
        <v>44.700022356246031</v>
      </c>
      <c r="EZ58" s="30">
        <f>ENERGY_PRICING!FB$20*(1+INDEX(DA_LMP_Basis!$C$23:$AF$35,MATCH(LMP_BY_NODE!EZ$1,DA_LMP_Basis!$C$23:$C$35,0),MATCH(LMP_BY_NODE!$A58,DA_LMP_Basis!$C$23:$AF$23,0)))</f>
        <v>43.211179329049294</v>
      </c>
      <c r="FA58" s="30">
        <f>ENERGY_PRICING!FC$20*(1+INDEX(DA_LMP_Basis!$C$23:$AF$35,MATCH(LMP_BY_NODE!FA$1,DA_LMP_Basis!$C$23:$C$35,0),MATCH(LMP_BY_NODE!$A58,DA_LMP_Basis!$C$23:$AF$23,0)))</f>
        <v>61.639443688566743</v>
      </c>
      <c r="FB58" s="30">
        <f>ENERGY_PRICING!FD$20*(1+INDEX(DA_LMP_Basis!$C$23:$AF$35,MATCH(LMP_BY_NODE!FB$1,DA_LMP_Basis!$C$23:$C$35,0),MATCH(LMP_BY_NODE!$A58,DA_LMP_Basis!$C$23:$AF$23,0)))</f>
        <v>98.451387282614746</v>
      </c>
      <c r="FC58" s="30">
        <f>ENERGY_PRICING!FE$20*(1+INDEX(DA_LMP_Basis!$C$23:$AF$35,MATCH(LMP_BY_NODE!FC$1,DA_LMP_Basis!$C$23:$C$35,0),MATCH(LMP_BY_NODE!$A58,DA_LMP_Basis!$C$23:$AF$23,0)))</f>
        <v>181.58683489939793</v>
      </c>
      <c r="FD58" s="30">
        <f>ENERGY_PRICING!FF$20*(1+INDEX(DA_LMP_Basis!$C$23:$AF$35,MATCH(LMP_BY_NODE!FD$1,DA_LMP_Basis!$C$23:$C$35,0),MATCH(LMP_BY_NODE!$A58,DA_LMP_Basis!$C$23:$AF$23,0)))</f>
        <v>157.35434544106323</v>
      </c>
      <c r="FE58" s="30">
        <f>ENERGY_PRICING!FG$20*(1+INDEX(DA_LMP_Basis!$C$23:$AF$35,MATCH(LMP_BY_NODE!FE$1,DA_LMP_Basis!$C$23:$C$35,0),MATCH(LMP_BY_NODE!$A58,DA_LMP_Basis!$C$23:$AF$23,0)))</f>
        <v>92.76645832466167</v>
      </c>
      <c r="FF58" s="30">
        <f>ENERGY_PRICING!FH$20*(1+INDEX(DA_LMP_Basis!$C$23:$AF$35,MATCH(LMP_BY_NODE!FF$1,DA_LMP_Basis!$C$23:$C$35,0),MATCH(LMP_BY_NODE!$A58,DA_LMP_Basis!$C$23:$AF$23,0)))</f>
        <v>61.559462044353118</v>
      </c>
      <c r="FG58" s="30">
        <f>ENERGY_PRICING!FI$20*(1+INDEX(DA_LMP_Basis!$C$23:$AF$35,MATCH(LMP_BY_NODE!FG$1,DA_LMP_Basis!$C$23:$C$35,0),MATCH(LMP_BY_NODE!$A58,DA_LMP_Basis!$C$23:$AF$23,0)))</f>
        <v>44.93831196292092</v>
      </c>
      <c r="FH58" s="30">
        <f>ENERGY_PRICING!FJ$20*(1+INDEX(DA_LMP_Basis!$C$23:$AF$35,MATCH(LMP_BY_NODE!FH$1,DA_LMP_Basis!$C$23:$C$35,0),MATCH(LMP_BY_NODE!$A58,DA_LMP_Basis!$C$23:$AF$23,0)))</f>
        <v>46.541206860201846</v>
      </c>
      <c r="FI58" s="30">
        <f>ENERGY_PRICING!FK$20*(1+INDEX(DA_LMP_Basis!$C$23:$AF$35,MATCH(LMP_BY_NODE!FI$1,DA_LMP_Basis!$C$23:$C$35,0),MATCH(LMP_BY_NODE!$A58,DA_LMP_Basis!$C$23:$AF$23,0)))</f>
        <v>61.396378977460998</v>
      </c>
      <c r="FJ58" s="30">
        <f>ENERGY_PRICING!FL$20*(1+INDEX(DA_LMP_Basis!$C$23:$AF$35,MATCH(LMP_BY_NODE!FJ$1,DA_LMP_Basis!$C$23:$C$35,0),MATCH(LMP_BY_NODE!$A58,DA_LMP_Basis!$C$23:$AF$23,0)))</f>
        <v>61.385011316224251</v>
      </c>
      <c r="FK58" s="30">
        <f>ENERGY_PRICING!FM$20*(1+INDEX(DA_LMP_Basis!$C$23:$AF$35,MATCH(LMP_BY_NODE!FK$1,DA_LMP_Basis!$C$23:$C$35,0),MATCH(LMP_BY_NODE!$A58,DA_LMP_Basis!$C$23:$AF$23,0)))</f>
        <v>46.315829605409228</v>
      </c>
      <c r="FL58" s="30">
        <f>ENERGY_PRICING!FN$20*(1+INDEX(DA_LMP_Basis!$C$23:$AF$35,MATCH(LMP_BY_NODE!FL$1,DA_LMP_Basis!$C$23:$C$35,0),MATCH(LMP_BY_NODE!$A58,DA_LMP_Basis!$C$23:$AF$23,0)))</f>
        <v>44.773168185527183</v>
      </c>
      <c r="FM58" s="30">
        <f>ENERGY_PRICING!FO$20*(1+INDEX(DA_LMP_Basis!$C$23:$AF$35,MATCH(LMP_BY_NODE!FM$1,DA_LMP_Basis!$C$23:$C$35,0),MATCH(LMP_BY_NODE!$A58,DA_LMP_Basis!$C$23:$AF$23,0)))</f>
        <v>62.495077865997004</v>
      </c>
      <c r="FN58" s="30">
        <f>ENERGY_PRICING!FP$20*(1+INDEX(DA_LMP_Basis!$C$23:$AF$35,MATCH(LMP_BY_NODE!FN$1,DA_LMP_Basis!$C$23:$C$35,0),MATCH(LMP_BY_NODE!$A58,DA_LMP_Basis!$C$23:$AF$23,0)))</f>
        <v>99.683119054056419</v>
      </c>
      <c r="FO58" s="30">
        <f>ENERGY_PRICING!FQ$20*(1+INDEX(DA_LMP_Basis!$C$23:$AF$35,MATCH(LMP_BY_NODE!FO$1,DA_LMP_Basis!$C$23:$C$35,0),MATCH(LMP_BY_NODE!$A58,DA_LMP_Basis!$C$23:$AF$23,0)))</f>
        <v>181.86148592181956</v>
      </c>
      <c r="FP58" s="30">
        <f>ENERGY_PRICING!FR$20*(1+INDEX(DA_LMP_Basis!$C$23:$AF$35,MATCH(LMP_BY_NODE!FP$1,DA_LMP_Basis!$C$23:$C$35,0),MATCH(LMP_BY_NODE!$A58,DA_LMP_Basis!$C$23:$AF$23,0)))</f>
        <v>157.59748770935039</v>
      </c>
      <c r="FQ58" s="30">
        <f>ENERGY_PRICING!FS$20*(1+INDEX(DA_LMP_Basis!$C$23:$AF$35,MATCH(LMP_BY_NODE!FQ$1,DA_LMP_Basis!$C$23:$C$35,0),MATCH(LMP_BY_NODE!$A58,DA_LMP_Basis!$C$23:$AF$23,0)))</f>
        <v>93.048580290064862</v>
      </c>
      <c r="FR58" s="30">
        <f>ENERGY_PRICING!FT$20*(1+INDEX(DA_LMP_Basis!$C$23:$AF$35,MATCH(LMP_BY_NODE!FR$1,DA_LMP_Basis!$C$23:$C$35,0),MATCH(LMP_BY_NODE!$A58,DA_LMP_Basis!$C$23:$AF$23,0)))</f>
        <v>61.989475149730339</v>
      </c>
      <c r="FS58" s="30">
        <f>ENERGY_PRICING!FU$20*(1+INDEX(DA_LMP_Basis!$C$23:$AF$35,MATCH(LMP_BY_NODE!FS$1,DA_LMP_Basis!$C$23:$C$35,0),MATCH(LMP_BY_NODE!$A58,DA_LMP_Basis!$C$23:$AF$23,0)))</f>
        <v>45.274694898336946</v>
      </c>
      <c r="FT58" s="30">
        <f>ENERGY_PRICING!FV$20*(1+INDEX(DA_LMP_Basis!$C$23:$AF$35,MATCH(LMP_BY_NODE!FT$1,DA_LMP_Basis!$C$23:$C$35,0),MATCH(LMP_BY_NODE!$A58,DA_LMP_Basis!$C$23:$AF$23,0)))</f>
        <v>46.903918777384256</v>
      </c>
      <c r="FU58" s="30">
        <f>ENERGY_PRICING!FW$20*(1+INDEX(DA_LMP_Basis!$C$23:$AF$35,MATCH(LMP_BY_NODE!FU$1,DA_LMP_Basis!$C$23:$C$35,0),MATCH(LMP_BY_NODE!$A58,DA_LMP_Basis!$C$23:$AF$23,0)))</f>
        <v>61.873070788436472</v>
      </c>
      <c r="FV58" s="30">
        <f>ENERGY_PRICING!FX$20*(1+INDEX(DA_LMP_Basis!$C$23:$AF$35,MATCH(LMP_BY_NODE!FV$1,DA_LMP_Basis!$C$23:$C$35,0),MATCH(LMP_BY_NODE!$A58,DA_LMP_Basis!$C$23:$AF$23,0)))</f>
        <v>61.861614866766267</v>
      </c>
      <c r="FW58" s="30">
        <f>ENERGY_PRICING!FY$20*(1+INDEX(DA_LMP_Basis!$C$23:$AF$35,MATCH(LMP_BY_NODE!FW$1,DA_LMP_Basis!$C$23:$C$35,0),MATCH(LMP_BY_NODE!$A58,DA_LMP_Basis!$C$23:$AF$23,0)))</f>
        <v>46.636058987736519</v>
      </c>
      <c r="FX58" s="30">
        <f>ENERGY_PRICING!FZ$20*(1+INDEX(DA_LMP_Basis!$C$23:$AF$35,MATCH(LMP_BY_NODE!FX$1,DA_LMP_Basis!$C$23:$C$35,0),MATCH(LMP_BY_NODE!$A58,DA_LMP_Basis!$C$23:$AF$23,0)))</f>
        <v>45.082731548961199</v>
      </c>
      <c r="FY58" s="30">
        <f>ENERGY_PRICING!GA$20*(1+INDEX(DA_LMP_Basis!$C$23:$AF$35,MATCH(LMP_BY_NODE!FY$1,DA_LMP_Basis!$C$23:$C$35,0),MATCH(LMP_BY_NODE!$A58,DA_LMP_Basis!$C$23:$AF$23,0)))</f>
        <v>62.664652055169938</v>
      </c>
      <c r="FZ58" s="30">
        <f>ENERGY_PRICING!GB$20*(1+INDEX(DA_LMP_Basis!$C$23:$AF$35,MATCH(LMP_BY_NODE!FZ$1,DA_LMP_Basis!$C$23:$C$35,0),MATCH(LMP_BY_NODE!$A58,DA_LMP_Basis!$C$23:$AF$23,0)))</f>
        <v>99.927230289827833</v>
      </c>
      <c r="GA58" s="30">
        <f>ENERGY_PRICING!GC$20*(1+INDEX(DA_LMP_Basis!$C$23:$AF$35,MATCH(LMP_BY_NODE!GA$1,DA_LMP_Basis!$C$23:$C$35,0),MATCH(LMP_BY_NODE!$A58,DA_LMP_Basis!$C$23:$AF$23,0)))</f>
        <v>182.71341654143671</v>
      </c>
      <c r="GB58" s="30">
        <f>ENERGY_PRICING!GD$20*(1+INDEX(DA_LMP_Basis!$C$23:$AF$35,MATCH(LMP_BY_NODE!GB$1,DA_LMP_Basis!$C$23:$C$35,0),MATCH(LMP_BY_NODE!$A58,DA_LMP_Basis!$C$23:$AF$23,0)))</f>
        <v>158.35168240140214</v>
      </c>
      <c r="GC58" s="30">
        <f>ENERGY_PRICING!GE$20*(1+INDEX(DA_LMP_Basis!$C$23:$AF$35,MATCH(LMP_BY_NODE!GC$1,DA_LMP_Basis!$C$23:$C$35,0),MATCH(LMP_BY_NODE!$A58,DA_LMP_Basis!$C$23:$AF$23,0)))</f>
        <v>93.923684772379701</v>
      </c>
      <c r="GD58" s="30">
        <f>ENERGY_PRICING!GF$20*(1+INDEX(DA_LMP_Basis!$C$23:$AF$35,MATCH(LMP_BY_NODE!GD$1,DA_LMP_Basis!$C$23:$C$35,0),MATCH(LMP_BY_NODE!$A58,DA_LMP_Basis!$C$23:$AF$23,0)))</f>
        <v>63.323318104609413</v>
      </c>
      <c r="GE58" s="30">
        <f>ENERGY_PRICING!GG$20*(1+INDEX(DA_LMP_Basis!$C$23:$AF$35,MATCH(LMP_BY_NODE!GE$1,DA_LMP_Basis!$C$23:$C$35,0),MATCH(LMP_BY_NODE!$A58,DA_LMP_Basis!$C$23:$AF$23,0)))</f>
        <v>46.31810962904062</v>
      </c>
      <c r="GF58" s="30">
        <f>ENERGY_PRICING!GH$20*(1+INDEX(DA_LMP_Basis!$C$23:$AF$35,MATCH(LMP_BY_NODE!GF$1,DA_LMP_Basis!$C$23:$C$35,0),MATCH(LMP_BY_NODE!$A58,DA_LMP_Basis!$C$23:$AF$23,0)))</f>
        <v>48.029002476775311</v>
      </c>
      <c r="GG58" s="30">
        <f>ENERGY_PRICING!GI$20*(1+INDEX(DA_LMP_Basis!$C$23:$AF$35,MATCH(LMP_BY_NODE!GG$1,DA_LMP_Basis!$C$23:$C$35,0),MATCH(LMP_BY_NODE!$A58,DA_LMP_Basis!$C$23:$AF$23,0)))</f>
        <v>63.351704824858203</v>
      </c>
      <c r="GH58" s="30">
        <f>ENERGY_PRICING!GJ$20*(1+INDEX(DA_LMP_Basis!$C$23:$AF$35,MATCH(LMP_BY_NODE!GH$1,DA_LMP_Basis!$C$23:$C$35,0),MATCH(LMP_BY_NODE!$A58,DA_LMP_Basis!$C$23:$AF$23,0)))</f>
        <v>63.339975131165943</v>
      </c>
      <c r="GI58" s="30">
        <f>ENERGY_PRICING!GK$20*(1+INDEX(DA_LMP_Basis!$C$23:$AF$35,MATCH(LMP_BY_NODE!GI$1,DA_LMP_Basis!$C$23:$C$35,0),MATCH(LMP_BY_NODE!$A58,DA_LMP_Basis!$C$23:$AF$23,0)))</f>
        <v>47.629367564199178</v>
      </c>
      <c r="GJ58" s="30">
        <f>ENERGY_PRICING!GL$20*(1+INDEX(DA_LMP_Basis!$C$23:$AF$35,MATCH(LMP_BY_NODE!GJ$1,DA_LMP_Basis!$C$23:$C$35,0),MATCH(LMP_BY_NODE!$A58,DA_LMP_Basis!$C$23:$AF$23,0)))</f>
        <v>46.042955565954628</v>
      </c>
      <c r="GK58" s="30">
        <f>ENERGY_PRICING!GM$20*(1+INDEX(DA_LMP_Basis!$C$23:$AF$35,MATCH(LMP_BY_NODE!GK$1,DA_LMP_Basis!$C$23:$C$35,0),MATCH(LMP_BY_NODE!$A58,DA_LMP_Basis!$C$23:$AF$23,0)))</f>
        <v>63.190648436976119</v>
      </c>
      <c r="GL58" s="30">
        <f>ENERGY_PRICING!GN$20*(1+INDEX(DA_LMP_Basis!$C$23:$AF$35,MATCH(LMP_BY_NODE!GL$1,DA_LMP_Basis!$C$23:$C$35,0),MATCH(LMP_BY_NODE!$A58,DA_LMP_Basis!$C$23:$AF$23,0)))</f>
        <v>100.68443058900225</v>
      </c>
      <c r="GM58" s="30">
        <f>ENERGY_PRICING!GO$20*(1+INDEX(DA_LMP_Basis!$C$23:$AF$35,MATCH(LMP_BY_NODE!GM$1,DA_LMP_Basis!$C$23:$C$35,0),MATCH(LMP_BY_NODE!$A58,DA_LMP_Basis!$C$23:$AF$23,0)))</f>
        <v>183.91197367130036</v>
      </c>
      <c r="GN58" s="30">
        <f>ENERGY_PRICING!GP$20*(1+INDEX(DA_LMP_Basis!$C$23:$AF$35,MATCH(LMP_BY_NODE!GN$1,DA_LMP_Basis!$C$23:$C$35,0),MATCH(LMP_BY_NODE!$A58,DA_LMP_Basis!$C$23:$AF$23,0)))</f>
        <v>159.41273761487733</v>
      </c>
      <c r="GO58" s="30">
        <f>ENERGY_PRICING!GQ$20*(1+INDEX(DA_LMP_Basis!$C$23:$AF$35,MATCH(LMP_BY_NODE!GO$1,DA_LMP_Basis!$C$23:$C$35,0),MATCH(LMP_BY_NODE!$A58,DA_LMP_Basis!$C$23:$AF$23,0)))</f>
        <v>95.154844555233211</v>
      </c>
      <c r="GP58" s="30">
        <f>ENERGY_PRICING!GR$20*(1+INDEX(DA_LMP_Basis!$C$23:$AF$35,MATCH(LMP_BY_NODE!GP$1,DA_LMP_Basis!$C$23:$C$35,0),MATCH(LMP_BY_NODE!$A58,DA_LMP_Basis!$C$23:$AF$23,0)))</f>
        <v>65.199864089547972</v>
      </c>
      <c r="GQ58" s="30">
        <f>ENERGY_PRICING!GS$20*(1+INDEX(DA_LMP_Basis!$C$23:$AF$35,MATCH(LMP_BY_NODE!GQ$1,DA_LMP_Basis!$C$23:$C$35,0),MATCH(LMP_BY_NODE!$A58,DA_LMP_Basis!$C$23:$AF$23,0)))</f>
        <v>47.786060347200859</v>
      </c>
      <c r="GR58" s="30">
        <f>ENERGY_PRICING!GT$20*(1+INDEX(DA_LMP_Basis!$C$23:$AF$35,MATCH(LMP_BY_NODE!GR$1,DA_LMP_Basis!$C$23:$C$35,0),MATCH(LMP_BY_NODE!$A58,DA_LMP_Basis!$C$23:$AF$23,0)))</f>
        <v>49.611850960616124</v>
      </c>
      <c r="GS58" s="30">
        <f>ENERGY_PRICING!GU$20*(1+INDEX(DA_LMP_Basis!$C$23:$AF$35,MATCH(LMP_BY_NODE!GS$1,DA_LMP_Basis!$C$23:$C$35,0),MATCH(LMP_BY_NODE!$A58,DA_LMP_Basis!$C$23:$AF$23,0)))</f>
        <v>65.431953293458676</v>
      </c>
      <c r="GT58" s="30">
        <f>ENERGY_PRICING!GV$20*(1+INDEX(DA_LMP_Basis!$C$23:$AF$35,MATCH(LMP_BY_NODE!GT$1,DA_LMP_Basis!$C$23:$C$35,0),MATCH(LMP_BY_NODE!$A58,DA_LMP_Basis!$C$23:$AF$23,0)))</f>
        <v>65.419838437640024</v>
      </c>
      <c r="GU58" s="30">
        <f>ENERGY_PRICING!GW$20*(1+INDEX(DA_LMP_Basis!$C$23:$AF$35,MATCH(LMP_BY_NODE!GU$1,DA_LMP_Basis!$C$23:$C$35,0),MATCH(LMP_BY_NODE!$A58,DA_LMP_Basis!$C$23:$AF$23,0)))</f>
        <v>49.026825348976409</v>
      </c>
      <c r="GV58" s="30">
        <f>ENERGY_PRICING!GX$20*(1+INDEX(DA_LMP_Basis!$C$23:$AF$35,MATCH(LMP_BY_NODE!GV$1,DA_LMP_Basis!$C$23:$C$35,0),MATCH(LMP_BY_NODE!$A58,DA_LMP_Basis!$C$23:$AF$23,0)))</f>
        <v>47.393867618336344</v>
      </c>
      <c r="GW58" s="30">
        <f>ENERGY_PRICING!GY$20*(1+INDEX(DA_LMP_Basis!$C$23:$AF$35,MATCH(LMP_BY_NODE!GW$1,DA_LMP_Basis!$C$23:$C$35,0),MATCH(LMP_BY_NODE!$A58,DA_LMP_Basis!$C$23:$AF$23,0)))</f>
        <v>63.930657892182253</v>
      </c>
      <c r="GX58" s="30">
        <f>ENERGY_PRICING!GZ$20*(1+INDEX(DA_LMP_Basis!$C$23:$AF$35,MATCH(LMP_BY_NODE!GX$1,DA_LMP_Basis!$C$23:$C$35,0),MATCH(LMP_BY_NODE!$A58,DA_LMP_Basis!$C$23:$AF$23,0)))</f>
        <v>101.74971430625878</v>
      </c>
      <c r="GY58" s="30">
        <f>ENERGY_PRICING!HA$20*(1+INDEX(DA_LMP_Basis!$C$23:$AF$35,MATCH(LMP_BY_NODE!GY$1,DA_LMP_Basis!$C$23:$C$35,0),MATCH(LMP_BY_NODE!$A58,DA_LMP_Basis!$C$23:$AF$23,0)))</f>
        <v>185.5745862143103</v>
      </c>
      <c r="GZ58" s="30">
        <f>ENERGY_PRICING!HB$20*(1+INDEX(DA_LMP_Basis!$C$23:$AF$35,MATCH(LMP_BY_NODE!GZ$1,DA_LMP_Basis!$C$23:$C$35,0),MATCH(LMP_BY_NODE!$A58,DA_LMP_Basis!$C$23:$AF$23,0)))</f>
        <v>160.88461047166027</v>
      </c>
      <c r="HA58" s="30">
        <f>ENERGY_PRICING!HC$20*(1+INDEX(DA_LMP_Basis!$C$23:$AF$35,MATCH(LMP_BY_NODE!HA$1,DA_LMP_Basis!$C$23:$C$35,0),MATCH(LMP_BY_NODE!$A58,DA_LMP_Basis!$C$23:$AF$23,0)))</f>
        <v>96.862682793744639</v>
      </c>
      <c r="HB58" s="30">
        <f>ENERGY_PRICING!HD$20*(1+INDEX(DA_LMP_Basis!$C$23:$AF$35,MATCH(LMP_BY_NODE!HB$1,DA_LMP_Basis!$C$23:$C$35,0),MATCH(LMP_BY_NODE!$A58,DA_LMP_Basis!$C$23:$AF$23,0)))</f>
        <v>67.802968117178878</v>
      </c>
      <c r="HC58" s="30">
        <f>ENERGY_PRICING!HE$20*(1+INDEX(DA_LMP_Basis!$C$23:$AF$35,MATCH(LMP_BY_NODE!HC$1,DA_LMP_Basis!$C$23:$C$35,0),MATCH(LMP_BY_NODE!$A58,DA_LMP_Basis!$C$23:$AF$23,0)))</f>
        <v>49.822369852790558</v>
      </c>
      <c r="HD58" s="30">
        <f>ENERGY_PRICING!HF$20*(1+INDEX(DA_LMP_Basis!$C$23:$AF$35,MATCH(LMP_BY_NODE!HD$1,DA_LMP_Basis!$C$23:$C$35,0),MATCH(LMP_BY_NODE!$A58,DA_LMP_Basis!$C$23:$AF$23,0)))</f>
        <v>51.807544163173262</v>
      </c>
      <c r="HE58" s="30">
        <f>ENERGY_PRICING!HG$20*(1+INDEX(DA_LMP_Basis!$C$23:$AF$35,MATCH(LMP_BY_NODE!HE$1,DA_LMP_Basis!$C$23:$C$35,0),MATCH(LMP_BY_NODE!$A58,DA_LMP_Basis!$C$23:$AF$23,0)))</f>
        <v>68.317629003273012</v>
      </c>
      <c r="HF58" s="30">
        <f>ENERGY_PRICING!HH$20*(1+INDEX(DA_LMP_Basis!$C$23:$AF$35,MATCH(LMP_BY_NODE!HF$1,DA_LMP_Basis!$C$23:$C$35,0),MATCH(LMP_BY_NODE!$A58,DA_LMP_Basis!$C$23:$AF$23,0)))</f>
        <v>68.304979858878156</v>
      </c>
      <c r="HG58" s="30">
        <f>ENERGY_PRICING!HI$20*(1+INDEX(DA_LMP_Basis!$C$23:$AF$35,MATCH(LMP_BY_NODE!HG$1,DA_LMP_Basis!$C$23:$C$35,0),MATCH(LMP_BY_NODE!$A58,DA_LMP_Basis!$C$23:$AF$23,0)))</f>
        <v>50.96534858112458</v>
      </c>
      <c r="HH58" s="30">
        <f>ENERGY_PRICING!HJ$20*(1+INDEX(DA_LMP_Basis!$C$23:$AF$35,MATCH(LMP_BY_NODE!HH$1,DA_LMP_Basis!$C$23:$C$35,0),MATCH(LMP_BY_NODE!$A58,DA_LMP_Basis!$C$23:$AF$23,0)))</f>
        <v>49.267823616619602</v>
      </c>
      <c r="HI58" s="30">
        <f>ENERGY_PRICING!HK$20*(1+INDEX(DA_LMP_Basis!$C$23:$AF$35,MATCH(LMP_BY_NODE!HI$1,DA_LMP_Basis!$C$23:$C$35,0),MATCH(LMP_BY_NODE!$A58,DA_LMP_Basis!$C$23:$AF$23,0)))</f>
        <v>64.957183012692497</v>
      </c>
      <c r="HJ58" s="30">
        <f>ENERGY_PRICING!HL$20*(1+INDEX(DA_LMP_Basis!$C$23:$AF$35,MATCH(LMP_BY_NODE!HJ$1,DA_LMP_Basis!$C$23:$C$35,0),MATCH(LMP_BY_NODE!$A58,DA_LMP_Basis!$C$23:$AF$23,0)))</f>
        <v>103.22745285208546</v>
      </c>
      <c r="HK58" s="30">
        <f>ENERGY_PRICING!HM$20*(1+INDEX(DA_LMP_Basis!$C$23:$AF$35,MATCH(LMP_BY_NODE!HK$1,DA_LMP_Basis!$C$23:$C$35,0),MATCH(LMP_BY_NODE!$A58,DA_LMP_Basis!$C$23:$AF$23,0)))</f>
        <v>187.14259258318168</v>
      </c>
      <c r="HL58" s="30">
        <f>ENERGY_PRICING!HN$20*(1+INDEX(DA_LMP_Basis!$C$23:$AF$35,MATCH(LMP_BY_NODE!HL$1,DA_LMP_Basis!$C$23:$C$35,0),MATCH(LMP_BY_NODE!$A58,DA_LMP_Basis!$C$23:$AF$23,0)))</f>
        <v>162.2727306463261</v>
      </c>
      <c r="HM58" s="30">
        <f>ENERGY_PRICING!HO$20*(1+INDEX(DA_LMP_Basis!$C$23:$AF$35,MATCH(LMP_BY_NODE!HM$1,DA_LMP_Basis!$C$23:$C$35,0),MATCH(LMP_BY_NODE!$A58,DA_LMP_Basis!$C$23:$AF$23,0)))</f>
        <v>98.473341420281884</v>
      </c>
      <c r="HN58" s="30">
        <f>ENERGY_PRICING!HP$20*(1+INDEX(DA_LMP_Basis!$C$23:$AF$35,MATCH(LMP_BY_NODE!HN$1,DA_LMP_Basis!$C$23:$C$35,0),MATCH(LMP_BY_NODE!$A58,DA_LMP_Basis!$C$23:$AF$23,0)))</f>
        <v>70.257950013785191</v>
      </c>
      <c r="HO58" s="30">
        <f>ENERGY_PRICING!HQ$20*(1+INDEX(DA_LMP_Basis!$C$23:$AF$35,MATCH(LMP_BY_NODE!HO$1,DA_LMP_Basis!$C$23:$C$35,0),MATCH(LMP_BY_NODE!$A58,DA_LMP_Basis!$C$23:$AF$23,0)))</f>
        <v>51.74280903579924</v>
      </c>
      <c r="HP58" s="30">
        <f>ENERGY_PRICING!HR$20*(1+INDEX(DA_LMP_Basis!$C$23:$AF$35,MATCH(LMP_BY_NODE!HP$1,DA_LMP_Basis!$C$23:$C$35,0),MATCH(LMP_BY_NODE!$A58,DA_LMP_Basis!$C$23:$AF$23,0)))</f>
        <v>53.878297773310436</v>
      </c>
      <c r="HQ58" s="30">
        <f>ENERGY_PRICING!HS$20*(1+INDEX(DA_LMP_Basis!$C$23:$AF$35,MATCH(LMP_BY_NODE!HQ$1,DA_LMP_Basis!$C$23:$C$35,0),MATCH(LMP_BY_NODE!$A58,DA_LMP_Basis!$C$23:$AF$23,0)))</f>
        <v>71.039103655024945</v>
      </c>
      <c r="HR58" s="30">
        <f>ENERGY_PRICING!HT$20*(1+INDEX(DA_LMP_Basis!$C$23:$AF$35,MATCH(LMP_BY_NODE!HR$1,DA_LMP_Basis!$C$23:$C$35,0),MATCH(LMP_BY_NODE!$A58,DA_LMP_Basis!$C$23:$AF$23,0)))</f>
        <v>71.02595062420518</v>
      </c>
      <c r="HS58" s="30">
        <f>ENERGY_PRICING!HU$20*(1+INDEX(DA_LMP_Basis!$C$23:$AF$35,MATCH(LMP_BY_NODE!HS$1,DA_LMP_Basis!$C$23:$C$35,0),MATCH(LMP_BY_NODE!$A58,DA_LMP_Basis!$C$23:$AF$23,0)))</f>
        <v>52.793565736704714</v>
      </c>
      <c r="HT58" s="30">
        <f>ENERGY_PRICING!HV$20*(1+INDEX(DA_LMP_Basis!$C$23:$AF$35,MATCH(LMP_BY_NODE!HT$1,DA_LMP_Basis!$C$23:$C$35,0),MATCH(LMP_BY_NODE!$A58,DA_LMP_Basis!$C$23:$AF$23,0)))</f>
        <v>51.035147550657385</v>
      </c>
      <c r="HU58" s="30">
        <f>ENERGY_PRICING!HW$20*(1+INDEX(DA_LMP_Basis!$C$23:$AF$35,MATCH(LMP_BY_NODE!HU$1,DA_LMP_Basis!$C$23:$C$35,0),MATCH(LMP_BY_NODE!$A58,DA_LMP_Basis!$C$23:$AF$23,0)))</f>
        <v>65.925296680265646</v>
      </c>
      <c r="HV58" s="30">
        <f>ENERGY_PRICING!HX$20*(1+INDEX(DA_LMP_Basis!$C$23:$AF$35,MATCH(LMP_BY_NODE!HV$1,DA_LMP_Basis!$C$23:$C$35,0),MATCH(LMP_BY_NODE!$A58,DA_LMP_Basis!$C$23:$AF$23,0)))</f>
        <v>104.62110494566838</v>
      </c>
      <c r="HW58" s="30">
        <f>ENERGY_PRICING!HY$20*(1+INDEX(DA_LMP_Basis!$C$23:$AF$35,MATCH(LMP_BY_NODE!HW$1,DA_LMP_Basis!$C$23:$C$35,0),MATCH(LMP_BY_NODE!$A58,DA_LMP_Basis!$C$23:$AF$23,0)))</f>
        <v>188.74295305070879</v>
      </c>
      <c r="HX58" s="30">
        <f>ENERGY_PRICING!HZ$20*(1+INDEX(DA_LMP_Basis!$C$23:$AF$35,MATCH(LMP_BY_NODE!HX$1,DA_LMP_Basis!$C$23:$C$35,0),MATCH(LMP_BY_NODE!$A58,DA_LMP_Basis!$C$23:$AF$23,0)))</f>
        <v>163.68949316452367</v>
      </c>
      <c r="HY58" s="30">
        <f>ENERGY_PRICING!IA$20*(1+INDEX(DA_LMP_Basis!$C$23:$AF$35,MATCH(LMP_BY_NODE!HY$1,DA_LMP_Basis!$C$23:$C$35,0),MATCH(LMP_BY_NODE!$A58,DA_LMP_Basis!$C$23:$AF$23,0)))</f>
        <v>100.11723422822185</v>
      </c>
      <c r="HZ58" s="30">
        <f>ENERGY_PRICING!IB$20*(1+INDEX(DA_LMP_Basis!$C$23:$AF$35,MATCH(LMP_BY_NODE!HZ$1,DA_LMP_Basis!$C$23:$C$35,0),MATCH(LMP_BY_NODE!$A58,DA_LMP_Basis!$C$23:$AF$23,0)))</f>
        <v>72.76358778020024</v>
      </c>
      <c r="IA58" s="30">
        <f>ENERGY_PRICING!IC$20*(1+INDEX(DA_LMP_Basis!$C$23:$AF$35,MATCH(LMP_BY_NODE!IA$1,DA_LMP_Basis!$C$23:$C$35,0),MATCH(LMP_BY_NODE!$A58,DA_LMP_Basis!$C$23:$AF$23,0)))</f>
        <v>53.702874383613683</v>
      </c>
      <c r="IB58" s="30">
        <f>ENERGY_PRICING!ID$20*(1+INDEX(DA_LMP_Basis!$C$23:$AF$35,MATCH(LMP_BY_NODE!IB$1,DA_LMP_Basis!$C$23:$C$35,0),MATCH(LMP_BY_NODE!$A58,DA_LMP_Basis!$C$23:$AF$23,0)))</f>
        <v>55.991779122265598</v>
      </c>
      <c r="IC58" s="30">
        <f>ENERGY_PRICING!IE$20*(1+INDEX(DA_LMP_Basis!$C$23:$AF$35,MATCH(LMP_BY_NODE!IC$1,DA_LMP_Basis!$C$23:$C$35,0),MATCH(LMP_BY_NODE!$A58,DA_LMP_Basis!$C$23:$AF$23,0)))</f>
        <v>73.816732963492427</v>
      </c>
      <c r="ID58" s="30">
        <f>ENERGY_PRICING!IF$20*(1+INDEX(DA_LMP_Basis!$C$23:$AF$35,MATCH(LMP_BY_NODE!ID$1,DA_LMP_Basis!$C$23:$C$35,0),MATCH(LMP_BY_NODE!$A58,DA_LMP_Basis!$C$23:$AF$23,0)))</f>
        <v>73.803065649101782</v>
      </c>
      <c r="IE58" s="30">
        <f>ENERGY_PRICING!IG$20*(1+INDEX(DA_LMP_Basis!$C$23:$AF$35,MATCH(LMP_BY_NODE!IE$1,DA_LMP_Basis!$C$23:$C$35,0),MATCH(LMP_BY_NODE!$A58,DA_LMP_Basis!$C$23:$AF$23,0)))</f>
        <v>54.659506156290639</v>
      </c>
      <c r="IF58" s="30">
        <f>ENERGY_PRICING!IH$20*(1+INDEX(DA_LMP_Basis!$C$23:$AF$35,MATCH(LMP_BY_NODE!IF$1,DA_LMP_Basis!$C$23:$C$35,0),MATCH(LMP_BY_NODE!$A58,DA_LMP_Basis!$C$23:$AF$23,0)))</f>
        <v>52.838938283589364</v>
      </c>
      <c r="IG58" s="30">
        <f>ENERGY_PRICING!II$20*(1+INDEX(DA_LMP_Basis!$C$23:$AF$35,MATCH(LMP_BY_NODE!IG$1,DA_LMP_Basis!$C$23:$C$35,0),MATCH(LMP_BY_NODE!$A58,DA_LMP_Basis!$C$23:$AF$23,0)))</f>
        <v>66.913386315878498</v>
      </c>
      <c r="IH58" s="30">
        <f>ENERGY_PRICING!IJ$20*(1+INDEX(DA_LMP_Basis!$C$23:$AF$35,MATCH(LMP_BY_NODE!IH$1,DA_LMP_Basis!$C$23:$C$35,0),MATCH(LMP_BY_NODE!$A58,DA_LMP_Basis!$C$23:$AF$23,0)))</f>
        <v>106.04351352788724</v>
      </c>
      <c r="II58" s="30">
        <f>ENERGY_PRICING!IK$20*(1+INDEX(DA_LMP_Basis!$C$23:$AF$35,MATCH(LMP_BY_NODE!II$1,DA_LMP_Basis!$C$23:$C$35,0),MATCH(LMP_BY_NODE!$A58,DA_LMP_Basis!$C$23:$AF$23,0)))</f>
        <v>189.47698982255326</v>
      </c>
      <c r="IJ58" s="30">
        <f>ENERGY_PRICING!IL$20*(1+INDEX(DA_LMP_Basis!$C$23:$AF$35,MATCH(LMP_BY_NODE!IJ$1,DA_LMP_Basis!$C$23:$C$35,0),MATCH(LMP_BY_NODE!$A58,DA_LMP_Basis!$C$23:$AF$23,0)))</f>
        <v>164.33931912962944</v>
      </c>
      <c r="IK58" s="30">
        <f>ENERGY_PRICING!IM$20*(1+INDEX(DA_LMP_Basis!$C$23:$AF$35,MATCH(LMP_BY_NODE!IK$1,DA_LMP_Basis!$C$23:$C$35,0),MATCH(LMP_BY_NODE!$A58,DA_LMP_Basis!$C$23:$AF$23,0)))</f>
        <v>100.87123796330732</v>
      </c>
      <c r="IL58" s="30">
        <f>ENERGY_PRICING!IN$20*(1+INDEX(DA_LMP_Basis!$C$23:$AF$35,MATCH(LMP_BY_NODE!IL$1,DA_LMP_Basis!$C$23:$C$35,0),MATCH(LMP_BY_NODE!$A58,DA_LMP_Basis!$C$23:$AF$23,0)))</f>
        <v>73.912847771802547</v>
      </c>
      <c r="IM58" s="30">
        <f>ENERGY_PRICING!IO$20*(1+INDEX(DA_LMP_Basis!$C$23:$AF$35,MATCH(LMP_BY_NODE!IM$1,DA_LMP_Basis!$C$23:$C$35,0),MATCH(LMP_BY_NODE!$A58,DA_LMP_Basis!$C$23:$AF$23,0)))</f>
        <v>54.601896866177931</v>
      </c>
      <c r="IN58" s="30">
        <f>ENERGY_PRICING!IP$20*(1+INDEX(DA_LMP_Basis!$C$23:$AF$35,MATCH(LMP_BY_NODE!IN$1,DA_LMP_Basis!$C$23:$C$35,0),MATCH(LMP_BY_NODE!$A58,DA_LMP_Basis!$C$23:$AF$23,0)))</f>
        <v>56.961168868025631</v>
      </c>
      <c r="IO58" s="30">
        <f>ENERGY_PRICING!IQ$20*(1+INDEX(DA_LMP_Basis!$C$23:$AF$35,MATCH(LMP_BY_NODE!IO$1,DA_LMP_Basis!$C$23:$C$35,0),MATCH(LMP_BY_NODE!$A58,DA_LMP_Basis!$C$23:$AF$23,0)))</f>
        <v>75.090747219867154</v>
      </c>
      <c r="IP58" s="30">
        <f>ENERGY_PRICING!IR$20*(1+INDEX(DA_LMP_Basis!$C$23:$AF$35,MATCH(LMP_BY_NODE!IP$1,DA_LMP_Basis!$C$23:$C$35,0),MATCH(LMP_BY_NODE!$A58,DA_LMP_Basis!$C$23:$AF$23,0)))</f>
        <v>75.076844019212217</v>
      </c>
      <c r="IQ58" s="30">
        <f>ENERGY_PRICING!IS$20*(1+INDEX(DA_LMP_Basis!$C$23:$AF$35,MATCH(LMP_BY_NODE!IQ$1,DA_LMP_Basis!$C$23:$C$35,0),MATCH(LMP_BY_NODE!$A58,DA_LMP_Basis!$C$23:$AF$23,0)))</f>
        <v>55.5153563911839</v>
      </c>
      <c r="IR58" s="30">
        <f>ENERGY_PRICING!IT$20*(1+INDEX(DA_LMP_Basis!$C$23:$AF$35,MATCH(LMP_BY_NODE!IR$1,DA_LMP_Basis!$C$23:$C$35,0),MATCH(LMP_BY_NODE!$A58,DA_LMP_Basis!$C$23:$AF$23,0)))</f>
        <v>53.666282343599974</v>
      </c>
      <c r="IS58" s="30">
        <f>ENERGY_PRICING!IU$20*(1+INDEX(DA_LMP_Basis!$C$23:$AF$35,MATCH(LMP_BY_NODE!IS$1,DA_LMP_Basis!$C$23:$C$35,0),MATCH(LMP_BY_NODE!$A58,DA_LMP_Basis!$C$23:$AF$23,0)))</f>
        <v>67.366593040947734</v>
      </c>
      <c r="IT58" s="30">
        <f>ENERGY_PRICING!IV$20*(1+INDEX(DA_LMP_Basis!$C$23:$AF$35,MATCH(LMP_BY_NODE!IT$1,DA_LMP_Basis!$C$23:$C$35,0),MATCH(LMP_BY_NODE!$A58,DA_LMP_Basis!$C$23:$AF$23,0)))</f>
        <v>106.69592917118862</v>
      </c>
      <c r="IU58" s="30">
        <f>ENERGY_PRICING!IW$20*(1+INDEX(DA_LMP_Basis!$C$23:$AF$35,MATCH(LMP_BY_NODE!IU$1,DA_LMP_Basis!$C$23:$C$35,0),MATCH(LMP_BY_NODE!$A58,DA_LMP_Basis!$C$23:$AF$23,0)))</f>
        <v>190.50600379376306</v>
      </c>
      <c r="IV58" s="30">
        <f>ENERGY_PRICING!IX$20*(1+INDEX(DA_LMP_Basis!$C$23:$AF$35,MATCH(LMP_BY_NODE!IV$1,DA_LMP_Basis!$C$23:$C$35,0),MATCH(LMP_BY_NODE!$A58,DA_LMP_Basis!$C$23:$AF$23,0)))</f>
        <v>165.25028166256701</v>
      </c>
      <c r="IW58" s="30">
        <f>ENERGY_PRICING!IY$20*(1+INDEX(DA_LMP_Basis!$C$23:$AF$35,MATCH(LMP_BY_NODE!IW$1,DA_LMP_Basis!$C$23:$C$35,0),MATCH(LMP_BY_NODE!$A58,DA_LMP_Basis!$C$23:$AF$23,0)))</f>
        <v>101.92824274495842</v>
      </c>
      <c r="IX58" s="30">
        <f>ENERGY_PRICING!IZ$20*(1+INDEX(DA_LMP_Basis!$C$23:$AF$35,MATCH(LMP_BY_NODE!IX$1,DA_LMP_Basis!$C$23:$C$35,0),MATCH(LMP_BY_NODE!$A58,DA_LMP_Basis!$C$23:$AF$23,0)))</f>
        <v>75.52394497193275</v>
      </c>
      <c r="IY58" s="30">
        <f>ENERGY_PRICING!JA$20*(1+INDEX(DA_LMP_Basis!$C$23:$AF$35,MATCH(LMP_BY_NODE!IY$1,DA_LMP_Basis!$C$23:$C$35,0),MATCH(LMP_BY_NODE!$A58,DA_LMP_Basis!$C$23:$AF$23,0)))</f>
        <v>55.862197072481969</v>
      </c>
      <c r="IZ58" s="30">
        <f>ENERGY_PRICING!JB$20*(1+INDEX(DA_LMP_Basis!$C$23:$AF$35,MATCH(LMP_BY_NODE!IZ$1,DA_LMP_Basis!$C$23:$C$35,0),MATCH(LMP_BY_NODE!$A58,DA_LMP_Basis!$C$23:$AF$23,0)))</f>
        <v>58.320113855792492</v>
      </c>
      <c r="JA58" s="30">
        <f>ENERGY_PRICING!JC$20*(1+INDEX(DA_LMP_Basis!$C$23:$AF$35,MATCH(LMP_BY_NODE!JA$1,DA_LMP_Basis!$C$23:$C$35,0),MATCH(LMP_BY_NODE!$A58,DA_LMP_Basis!$C$23:$AF$23,0)))</f>
        <v>76.876731954713449</v>
      </c>
      <c r="JB58" s="30">
        <f>ENERGY_PRICING!JD$20*(1+INDEX(DA_LMP_Basis!$C$23:$AF$35,MATCH(LMP_BY_NODE!JB$1,DA_LMP_Basis!$C$23:$C$35,0),MATCH(LMP_BY_NODE!$A58,DA_LMP_Basis!$C$23:$AF$23,0)))</f>
        <v>76.862498075445586</v>
      </c>
      <c r="JC58" s="30">
        <f>ENERGY_PRICING!JE$20*(1+INDEX(DA_LMP_Basis!$C$23:$AF$35,MATCH(LMP_BY_NODE!JC$1,DA_LMP_Basis!$C$23:$C$35,0),MATCH(LMP_BY_NODE!$A58,DA_LMP_Basis!$C$23:$AF$23,0)))</f>
        <v>56.715135316094425</v>
      </c>
      <c r="JD58" s="30">
        <f>ENERGY_PRICING!JF$20*(1+INDEX(DA_LMP_Basis!$C$23:$AF$35,MATCH(LMP_BY_NODE!JD$1,DA_LMP_Basis!$C$23:$C$35,0),MATCH(LMP_BY_NODE!$A58,DA_LMP_Basis!$C$23:$AF$23,0)))</f>
        <v>54.826099711616983</v>
      </c>
      <c r="JE58" s="30">
        <f>ENERGY_PRICING!JG$20*(1+INDEX(DA_LMP_Basis!$C$23:$AF$35,MATCH(LMP_BY_NODE!JE$1,DA_LMP_Basis!$C$23:$C$35,0),MATCH(LMP_BY_NODE!$A58,DA_LMP_Basis!$C$23:$AF$23,0)))</f>
        <v>68.001923680815594</v>
      </c>
      <c r="JF58" s="30">
        <f>ENERGY_PRICING!JH$20*(1+INDEX(DA_LMP_Basis!$C$23:$AF$35,MATCH(LMP_BY_NODE!JF$1,DA_LMP_Basis!$C$23:$C$35,0),MATCH(LMP_BY_NODE!$A58,DA_LMP_Basis!$C$23:$AF$23,0)))</f>
        <v>107.61052206046037</v>
      </c>
      <c r="JG58" s="30">
        <f>ENERGY_PRICING!JI$20*(1+INDEX(DA_LMP_Basis!$C$23:$AF$35,MATCH(LMP_BY_NODE!JG$1,DA_LMP_Basis!$C$23:$C$35,0),MATCH(LMP_BY_NODE!$A58,DA_LMP_Basis!$C$23:$AF$23,0)))</f>
        <v>191.83321925595678</v>
      </c>
      <c r="JH58" s="30">
        <f>ENERGY_PRICING!JJ$20*(1+INDEX(DA_LMP_Basis!$C$23:$AF$35,MATCH(LMP_BY_NODE!JH$1,DA_LMP_Basis!$C$23:$C$35,0),MATCH(LMP_BY_NODE!$A58,DA_LMP_Basis!$C$23:$AF$23,0)))</f>
        <v>166.42523515495981</v>
      </c>
      <c r="JI58" s="30">
        <f>ENERGY_PRICING!JK$20*(1+INDEX(DA_LMP_Basis!$C$23:$AF$35,MATCH(LMP_BY_NODE!JI$1,DA_LMP_Basis!$C$23:$C$35,0),MATCH(LMP_BY_NODE!$A58,DA_LMP_Basis!$C$23:$AF$23,0)))</f>
        <v>103.2915605706345</v>
      </c>
      <c r="JJ58" s="30">
        <f>ENERGY_PRICING!JL$20*(1+INDEX(DA_LMP_Basis!$C$23:$AF$35,MATCH(LMP_BY_NODE!JJ$1,DA_LMP_Basis!$C$23:$C$35,0),MATCH(LMP_BY_NODE!$A58,DA_LMP_Basis!$C$23:$AF$23,0)))</f>
        <v>77.601927560056325</v>
      </c>
      <c r="JK58" s="30">
        <f>ENERGY_PRICING!JM$20*(1+INDEX(DA_LMP_Basis!$C$23:$AF$35,MATCH(LMP_BY_NODE!JK$1,DA_LMP_Basis!$C$23:$C$35,0),MATCH(LMP_BY_NODE!$A58,DA_LMP_Basis!$C$23:$AF$23,0)))</f>
        <v>57.48772400176761</v>
      </c>
      <c r="JL58" s="30">
        <f>ENERGY_PRICING!JN$20*(1+INDEX(DA_LMP_Basis!$C$23:$AF$35,MATCH(LMP_BY_NODE!JL$1,DA_LMP_Basis!$C$23:$C$35,0),MATCH(LMP_BY_NODE!$A58,DA_LMP_Basis!$C$23:$AF$23,0)))</f>
        <v>60.072872176376215</v>
      </c>
      <c r="JM58" s="30">
        <f>ENERGY_PRICING!JO$20*(1+INDEX(DA_LMP_Basis!$C$23:$AF$35,MATCH(LMP_BY_NODE!JM$1,DA_LMP_Basis!$C$23:$C$35,0),MATCH(LMP_BY_NODE!$A58,DA_LMP_Basis!$C$23:$AF$23,0)))</f>
        <v>79.180283336569943</v>
      </c>
      <c r="JN58" s="30">
        <f>ENERGY_PRICING!JP$20*(1+INDEX(DA_LMP_Basis!$C$23:$AF$35,MATCH(LMP_BY_NODE!JN$1,DA_LMP_Basis!$C$23:$C$35,0),MATCH(LMP_BY_NODE!$A58,DA_LMP_Basis!$C$23:$AF$23,0)))</f>
        <v>79.165622950198795</v>
      </c>
      <c r="JO58" s="30">
        <f>ENERGY_PRICING!JQ$20*(1+INDEX(DA_LMP_Basis!$C$23:$AF$35,MATCH(LMP_BY_NODE!JO$1,DA_LMP_Basis!$C$23:$C$35,0),MATCH(LMP_BY_NODE!$A58,DA_LMP_Basis!$C$23:$AF$23,0)))</f>
        <v>58.262602294101868</v>
      </c>
      <c r="JP58" s="30">
        <f>ENERGY_PRICING!JR$20*(1+INDEX(DA_LMP_Basis!$C$23:$AF$35,MATCH(LMP_BY_NODE!JP$1,DA_LMP_Basis!$C$23:$C$35,0),MATCH(LMP_BY_NODE!$A58,DA_LMP_Basis!$C$23:$AF$23,0)))</f>
        <v>56.322024535983829</v>
      </c>
      <c r="JQ58" s="30">
        <f>ENERGY_PRICING!JS$20*(1+INDEX(DA_LMP_Basis!$C$23:$AF$35,MATCH(LMP_BY_NODE!JQ$1,DA_LMP_Basis!$C$23:$C$35,0),MATCH(LMP_BY_NODE!$A58,DA_LMP_Basis!$C$23:$AF$23,0)))</f>
        <v>68.821368967692209</v>
      </c>
      <c r="JR58" s="30">
        <f>ENERGY_PRICING!JT$20*(1+INDEX(DA_LMP_Basis!$C$23:$AF$35,MATCH(LMP_BY_NODE!JR$1,DA_LMP_Basis!$C$23:$C$35,0),MATCH(LMP_BY_NODE!$A58,DA_LMP_Basis!$C$23:$AF$23,0)))</f>
        <v>108.79015796261126</v>
      </c>
      <c r="JS58" s="30">
        <f>ENERGY_PRICING!JU$20*(1+INDEX(DA_LMP_Basis!$C$23:$AF$35,MATCH(LMP_BY_NODE!JS$1,DA_LMP_Basis!$C$23:$C$35,0),MATCH(LMP_BY_NODE!$A58,DA_LMP_Basis!$C$23:$AF$23,0)))</f>
        <v>190.93177200737546</v>
      </c>
      <c r="JT58" s="30">
        <f>ENERGY_PRICING!JV$20*(1+INDEX(DA_LMP_Basis!$C$23:$AF$35,MATCH(LMP_BY_NODE!JT$1,DA_LMP_Basis!$C$23:$C$35,0),MATCH(LMP_BY_NODE!$A58,DA_LMP_Basis!$C$23:$AF$23,0)))</f>
        <v>165.62720452383846</v>
      </c>
      <c r="JU58" s="30">
        <f>ENERGY_PRICING!JW$20*(1+INDEX(DA_LMP_Basis!$C$23:$AF$35,MATCH(LMP_BY_NODE!JU$1,DA_LMP_Basis!$C$23:$C$35,0),MATCH(LMP_BY_NODE!$A58,DA_LMP_Basis!$C$23:$AF$23,0)))</f>
        <v>102.36559252859085</v>
      </c>
      <c r="JV58" s="30">
        <f>ENERGY_PRICING!JX$20*(1+INDEX(DA_LMP_Basis!$C$23:$AF$35,MATCH(LMP_BY_NODE!JV$1,DA_LMP_Basis!$C$23:$C$35,0),MATCH(LMP_BY_NODE!$A58,DA_LMP_Basis!$C$23:$AF$23,0)))</f>
        <v>76.190557861599316</v>
      </c>
      <c r="JW58" s="30">
        <f>ENERGY_PRICING!JY$20*(1+INDEX(DA_LMP_Basis!$C$23:$AF$35,MATCH(LMP_BY_NODE!JW$1,DA_LMP_Basis!$C$23:$C$35,0),MATCH(LMP_BY_NODE!$A58,DA_LMP_Basis!$C$23:$AF$23,0)))</f>
        <v>56.383663041328418</v>
      </c>
      <c r="JX58" s="30">
        <f>ENERGY_PRICING!JZ$20*(1+INDEX(DA_LMP_Basis!$C$23:$AF$35,MATCH(LMP_BY_NODE!JX$1,DA_LMP_Basis!$C$23:$C$35,0),MATCH(LMP_BY_NODE!$A58,DA_LMP_Basis!$C$23:$AF$23,0)))</f>
        <v>58.882395414670469</v>
      </c>
      <c r="JY58" s="30">
        <f>ENERGY_PRICING!KA$20*(1+INDEX(DA_LMP_Basis!$C$23:$AF$35,MATCH(LMP_BY_NODE!JY$1,DA_LMP_Basis!$C$23:$C$35,0),MATCH(LMP_BY_NODE!$A58,DA_LMP_Basis!$C$23:$AF$23,0)))</f>
        <v>77.615706887386679</v>
      </c>
      <c r="JZ58" s="30">
        <f>ENERGY_PRICING!KB$20*(1+INDEX(DA_LMP_Basis!$C$23:$AF$35,MATCH(LMP_BY_NODE!JZ$1,DA_LMP_Basis!$C$23:$C$35,0),MATCH(LMP_BY_NODE!$A58,DA_LMP_Basis!$C$23:$AF$23,0)))</f>
        <v>77.601336185445604</v>
      </c>
      <c r="KA58" s="30">
        <f>ENERGY_PRICING!KC$20*(1+INDEX(DA_LMP_Basis!$C$23:$AF$35,MATCH(LMP_BY_NODE!KA$1,DA_LMP_Basis!$C$23:$C$35,0),MATCH(LMP_BY_NODE!$A58,DA_LMP_Basis!$C$23:$AF$23,0)))</f>
        <v>57.21155979999957</v>
      </c>
      <c r="KB58" s="30">
        <f>ENERGY_PRICING!KD$20*(1+INDEX(DA_LMP_Basis!$C$23:$AF$35,MATCH(LMP_BY_NODE!KB$1,DA_LMP_Basis!$C$23:$C$35,0),MATCH(LMP_BY_NODE!$A58,DA_LMP_Basis!$C$23:$AF$23,0)))</f>
        <v>55.30598956997985</v>
      </c>
      <c r="KC58" s="30">
        <f>ENERGY_PRICING!KE$20*(1+INDEX(DA_LMP_Basis!$C$23:$AF$35,MATCH(LMP_BY_NODE!KC$1,DA_LMP_Basis!$C$23:$C$35,0),MATCH(LMP_BY_NODE!$A58,DA_LMP_Basis!$C$23:$AF$23,0)))</f>
        <v>68.264800181191717</v>
      </c>
      <c r="KD58" s="30">
        <f>ENERGY_PRICING!KF$20*(1+INDEX(DA_LMP_Basis!$C$23:$AF$35,MATCH(LMP_BY_NODE!KD$1,DA_LMP_Basis!$C$23:$C$35,0),MATCH(LMP_BY_NODE!$A58,DA_LMP_Basis!$C$23:$AF$23,0)))</f>
        <v>107.98894702993873</v>
      </c>
      <c r="KE58" s="30">
        <f>ENERGY_PRICING!KG$20*(1+INDEX(DA_LMP_Basis!$C$23:$AF$35,MATCH(LMP_BY_NODE!KE$1,DA_LMP_Basis!$C$23:$C$35,0),MATCH(LMP_BY_NODE!$A58,DA_LMP_Basis!$C$23:$AF$23,0)))</f>
        <v>192.44248908190741</v>
      </c>
      <c r="KF58" s="30">
        <f>ENERGY_PRICING!KH$20*(1+INDEX(DA_LMP_Basis!$C$23:$AF$35,MATCH(LMP_BY_NODE!KF$1,DA_LMP_Basis!$C$23:$C$35,0),MATCH(LMP_BY_NODE!$A58,DA_LMP_Basis!$C$23:$AF$23,0)))</f>
        <v>166.96460779655561</v>
      </c>
      <c r="KG58" s="30">
        <f>ENERGY_PRICING!KI$20*(1+INDEX(DA_LMP_Basis!$C$23:$AF$35,MATCH(LMP_BY_NODE!KG$1,DA_LMP_Basis!$C$23:$C$35,0),MATCH(LMP_BY_NODE!$A58,DA_LMP_Basis!$C$23:$AF$23,0)))</f>
        <v>103.91740350121044</v>
      </c>
      <c r="KH58" s="30">
        <f>ENERGY_PRICING!KJ$20*(1+INDEX(DA_LMP_Basis!$C$23:$AF$35,MATCH(LMP_BY_NODE!KH$1,DA_LMP_Basis!$C$23:$C$35,0),MATCH(LMP_BY_NODE!$A58,DA_LMP_Basis!$C$23:$AF$23,0)))</f>
        <v>78.555843578862977</v>
      </c>
      <c r="KI58" s="30">
        <f>ENERGY_PRICING!KK$20*(1+INDEX(DA_LMP_Basis!$C$23:$AF$35,MATCH(LMP_BY_NODE!KI$1,DA_LMP_Basis!$C$23:$C$35,0),MATCH(LMP_BY_NODE!$A58,DA_LMP_Basis!$C$23:$AF$23,0)))</f>
        <v>58.233936306774154</v>
      </c>
      <c r="KJ58" s="30">
        <f>ENERGY_PRICING!KL$20*(1+INDEX(DA_LMP_Basis!$C$23:$AF$35,MATCH(LMP_BY_NODE!KJ$1,DA_LMP_Basis!$C$23:$C$35,0),MATCH(LMP_BY_NODE!$A58,DA_LMP_Basis!$C$23:$AF$23,0)))</f>
        <v>60.877491160508903</v>
      </c>
      <c r="KK58" s="30">
        <f>ENERGY_PRICING!KM$20*(1+INDEX(DA_LMP_Basis!$C$23:$AF$35,MATCH(LMP_BY_NODE!KK$1,DA_LMP_Basis!$C$23:$C$35,0),MATCH(LMP_BY_NODE!$A58,DA_LMP_Basis!$C$23:$AF$23,0)))</f>
        <v>80.237748676200809</v>
      </c>
      <c r="KL58" s="30">
        <f>ENERGY_PRICING!KN$20*(1+INDEX(DA_LMP_Basis!$C$23:$AF$35,MATCH(LMP_BY_NODE!KL$1,DA_LMP_Basis!$C$23:$C$35,0),MATCH(LMP_BY_NODE!$A58,DA_LMP_Basis!$C$23:$AF$23,0)))</f>
        <v>80.22289249802644</v>
      </c>
      <c r="KM58" s="30">
        <f>ENERGY_PRICING!KO$20*(1+INDEX(DA_LMP_Basis!$C$23:$AF$35,MATCH(LMP_BY_NODE!KM$1,DA_LMP_Basis!$C$23:$C$35,0),MATCH(LMP_BY_NODE!$A58,DA_LMP_Basis!$C$23:$AF$23,0)))</f>
        <v>58.972980498102388</v>
      </c>
      <c r="KN58" s="30">
        <f>ENERGY_PRICING!KP$20*(1+INDEX(DA_LMP_Basis!$C$23:$AF$35,MATCH(LMP_BY_NODE!KN$1,DA_LMP_Basis!$C$23:$C$35,0),MATCH(LMP_BY_NODE!$A58,DA_LMP_Basis!$C$23:$AF$23,0)))</f>
        <v>57.008741865113421</v>
      </c>
      <c r="KO58" s="30">
        <f>ENERGY_PRICING!KQ$20*(1+INDEX(DA_LMP_Basis!$C$23:$AF$35,MATCH(LMP_BY_NODE!KO$1,DA_LMP_Basis!$C$23:$C$35,0),MATCH(LMP_BY_NODE!$A58,DA_LMP_Basis!$C$23:$AF$23,0)))</f>
        <v>69.197542468930791</v>
      </c>
      <c r="KP58" s="30">
        <f>ENERGY_PRICING!KR$20*(1+INDEX(DA_LMP_Basis!$C$23:$AF$35,MATCH(LMP_BY_NODE!KP$1,DA_LMP_Basis!$C$23:$C$35,0),MATCH(LMP_BY_NODE!$A58,DA_LMP_Basis!$C$23:$AF$23,0)))</f>
        <v>109.33168010521845</v>
      </c>
      <c r="KQ58" s="30">
        <f>ENERGY_PRICING!KS$20*(1+INDEX(DA_LMP_Basis!$C$23:$AF$35,MATCH(LMP_BY_NODE!KQ$1,DA_LMP_Basis!$C$23:$C$35,0),MATCH(LMP_BY_NODE!$A58,DA_LMP_Basis!$C$23:$AF$23,0)))</f>
        <v>193.89277343045919</v>
      </c>
      <c r="KR58" s="30">
        <f>ENERGY_PRICING!KT$20*(1+INDEX(DA_LMP_Basis!$C$23:$AF$35,MATCH(LMP_BY_NODE!KR$1,DA_LMP_Basis!$C$23:$C$35,0),MATCH(LMP_BY_NODE!$A58,DA_LMP_Basis!$C$23:$AF$23,0)))</f>
        <v>168.24851135918962</v>
      </c>
      <c r="KS58" s="30">
        <f>ENERGY_PRICING!KU$20*(1+INDEX(DA_LMP_Basis!$C$23:$AF$35,MATCH(LMP_BY_NODE!KS$1,DA_LMP_Basis!$C$23:$C$35,0),MATCH(LMP_BY_NODE!$A58,DA_LMP_Basis!$C$23:$AF$23,0)))</f>
        <v>105.40713788195035</v>
      </c>
      <c r="KT58" s="30">
        <f>ENERGY_PRICING!KV$20*(1+INDEX(DA_LMP_Basis!$C$23:$AF$35,MATCH(LMP_BY_NODE!KT$1,DA_LMP_Basis!$C$23:$C$35,0),MATCH(LMP_BY_NODE!$A58,DA_LMP_Basis!$C$23:$AF$23,0)))</f>
        <v>80.826511537430491</v>
      </c>
      <c r="KU58" s="30">
        <f>ENERGY_PRICING!KW$20*(1+INDEX(DA_LMP_Basis!$C$23:$AF$35,MATCH(LMP_BY_NODE!KU$1,DA_LMP_Basis!$C$23:$C$35,0),MATCH(LMP_BY_NODE!$A58,DA_LMP_Basis!$C$23:$AF$23,0)))</f>
        <v>60.010193689878854</v>
      </c>
      <c r="KV58" s="30">
        <f>ENERGY_PRICING!KX$20*(1+INDEX(DA_LMP_Basis!$C$23:$AF$35,MATCH(LMP_BY_NODE!KV$1,DA_LMP_Basis!$C$23:$C$35,0),MATCH(LMP_BY_NODE!$A58,DA_LMP_Basis!$C$23:$AF$23,0)))</f>
        <v>62.792777737214998</v>
      </c>
      <c r="KW58" s="30">
        <f>ENERGY_PRICING!KY$20*(1+INDEX(DA_LMP_Basis!$C$23:$AF$35,MATCH(LMP_BY_NODE!KW$1,DA_LMP_Basis!$C$23:$C$35,0),MATCH(LMP_BY_NODE!$A58,DA_LMP_Basis!$C$23:$AF$23,0)))</f>
        <v>82.754901776323123</v>
      </c>
      <c r="KX58" s="30">
        <f>ENERGY_PRICING!KZ$20*(1+INDEX(DA_LMP_Basis!$C$23:$AF$35,MATCH(LMP_BY_NODE!KX$1,DA_LMP_Basis!$C$23:$C$35,0),MATCH(LMP_BY_NODE!$A58,DA_LMP_Basis!$C$23:$AF$23,0)))</f>
        <v>82.739579542264025</v>
      </c>
      <c r="KY58" s="30">
        <f>ENERGY_PRICING!LA$20*(1+INDEX(DA_LMP_Basis!$C$23:$AF$35,MATCH(LMP_BY_NODE!KY$1,DA_LMP_Basis!$C$23:$C$35,0),MATCH(LMP_BY_NODE!$A58,DA_LMP_Basis!$C$23:$AF$23,0)))</f>
        <v>60.66393965434618</v>
      </c>
      <c r="KZ58" s="30">
        <f>ENERGY_PRICING!LB$20*(1+INDEX(DA_LMP_Basis!$C$23:$AF$35,MATCH(LMP_BY_NODE!KZ$1,DA_LMP_Basis!$C$23:$C$35,0),MATCH(LMP_BY_NODE!$A58,DA_LMP_Basis!$C$23:$AF$23,0)))</f>
        <v>58.643379511515825</v>
      </c>
      <c r="LA58" s="30">
        <f>ENERGY_PRICING!LC$20*(1+INDEX(DA_LMP_Basis!$C$23:$AF$35,MATCH(LMP_BY_NODE!LA$1,DA_LMP_Basis!$C$23:$C$35,0),MATCH(LMP_BY_NODE!$A58,DA_LMP_Basis!$C$23:$AF$23,0)))</f>
        <v>70.092972568944333</v>
      </c>
      <c r="LB58" s="30">
        <f>ENERGY_PRICING!LD$20*(1+INDEX(DA_LMP_Basis!$C$23:$AF$35,MATCH(LMP_BY_NODE!LB$1,DA_LMP_Basis!$C$23:$C$35,0),MATCH(LMP_BY_NODE!$A58,DA_LMP_Basis!$C$23:$AF$23,0)))</f>
        <v>110.62070026404888</v>
      </c>
      <c r="LC58" s="30">
        <f>ENERGY_PRICING!LE$20*(1+INDEX(DA_LMP_Basis!$C$23:$AF$35,MATCH(LMP_BY_NODE!LC$1,DA_LMP_Basis!$C$23:$C$35,0),MATCH(LMP_BY_NODE!$A58,DA_LMP_Basis!$C$23:$AF$23,0)))</f>
        <v>195.47969092666105</v>
      </c>
      <c r="LD58" s="30">
        <f>ENERGY_PRICING!LF$20*(1+INDEX(DA_LMP_Basis!$C$23:$AF$35,MATCH(LMP_BY_NODE!LD$1,DA_LMP_Basis!$C$23:$C$35,0),MATCH(LMP_BY_NODE!$A58,DA_LMP_Basis!$C$23:$AF$23,0)))</f>
        <v>169.65337312234277</v>
      </c>
      <c r="LE58" s="30">
        <f>ENERGY_PRICING!LG$20*(1+INDEX(DA_LMP_Basis!$C$23:$AF$35,MATCH(LMP_BY_NODE!LE$1,DA_LMP_Basis!$C$23:$C$35,0),MATCH(LMP_BY_NODE!$A58,DA_LMP_Basis!$C$23:$AF$23,0)))</f>
        <v>107.03722204844526</v>
      </c>
      <c r="LF58" s="30">
        <f>ENERGY_PRICING!LH$20*(1+INDEX(DA_LMP_Basis!$C$23:$AF$35,MATCH(LMP_BY_NODE!LF$1,DA_LMP_Basis!$C$23:$C$35,0),MATCH(LMP_BY_NODE!$A58,DA_LMP_Basis!$C$23:$AF$23,0)))</f>
        <v>83.311102035227719</v>
      </c>
      <c r="LG58" s="30">
        <f>ENERGY_PRICING!LI$20*(1+INDEX(DA_LMP_Basis!$C$23:$AF$35,MATCH(LMP_BY_NODE!LG$1,DA_LMP_Basis!$C$23:$C$35,0),MATCH(LMP_BY_NODE!$A58,DA_LMP_Basis!$C$23:$AF$23,0)))</f>
        <v>61.95379455809578</v>
      </c>
      <c r="LH58" s="30">
        <f>ENERGY_PRICING!LJ$20*(1+INDEX(DA_LMP_Basis!$C$23:$AF$35,MATCH(LMP_BY_NODE!LH$1,DA_LMP_Basis!$C$23:$C$35,0),MATCH(LMP_BY_NODE!$A58,DA_LMP_Basis!$C$23:$AF$23,0)))</f>
        <v>64.8885059175891</v>
      </c>
      <c r="LI58" s="30">
        <f>ENERGY_PRICING!LK$20*(1+INDEX(DA_LMP_Basis!$C$23:$AF$35,MATCH(LMP_BY_NODE!LI$1,DA_LMP_Basis!$C$23:$C$35,0),MATCH(LMP_BY_NODE!$A58,DA_LMP_Basis!$C$23:$AF$23,0)))</f>
        <v>85.509199096839424</v>
      </c>
      <c r="LJ58" s="30">
        <f>ENERGY_PRICING!LL$20*(1+INDEX(DA_LMP_Basis!$C$23:$AF$35,MATCH(LMP_BY_NODE!LJ$1,DA_LMP_Basis!$C$23:$C$35,0),MATCH(LMP_BY_NODE!$A58,DA_LMP_Basis!$C$23:$AF$23,0)))</f>
        <v>85.493366899173253</v>
      </c>
      <c r="LK58" s="30">
        <f>ENERGY_PRICING!LM$20*(1+INDEX(DA_LMP_Basis!$C$23:$AF$35,MATCH(LMP_BY_NODE!LK$1,DA_LMP_Basis!$C$23:$C$35,0),MATCH(LMP_BY_NODE!$A58,DA_LMP_Basis!$C$23:$AF$23,0)))</f>
        <v>62.514206240402679</v>
      </c>
      <c r="LL58" s="30">
        <f>ENERGY_PRICING!LN$20*(1+INDEX(DA_LMP_Basis!$C$23:$AF$35,MATCH(LMP_BY_NODE!LL$1,DA_LMP_Basis!$C$23:$C$35,0),MATCH(LMP_BY_NODE!$A58,DA_LMP_Basis!$C$23:$AF$23,0)))</f>
        <v>60.432018466088138</v>
      </c>
      <c r="LM58" s="30">
        <f>ENERGY_PRICING!LO$20*(1+INDEX(DA_LMP_Basis!$C$23:$AF$35,MATCH(LMP_BY_NODE!LM$1,DA_LMP_Basis!$C$23:$C$35,0),MATCH(LMP_BY_NODE!$A58,DA_LMP_Basis!$C$23:$AF$23,0)))</f>
        <v>71.072762286565066</v>
      </c>
      <c r="LN58" s="30">
        <f>ENERGY_PRICING!LP$20*(1+INDEX(DA_LMP_Basis!$C$23:$AF$35,MATCH(LMP_BY_NODE!LN$1,DA_LMP_Basis!$C$23:$C$35,0),MATCH(LMP_BY_NODE!$A58,DA_LMP_Basis!$C$23:$AF$23,0)))</f>
        <v>112.03116066448521</v>
      </c>
      <c r="LO58" s="30">
        <f>ENERGY_PRICING!LQ$20*(1+INDEX(DA_LMP_Basis!$C$23:$AF$35,MATCH(LMP_BY_NODE!LO$1,DA_LMP_Basis!$C$23:$C$35,0),MATCH(LMP_BY_NODE!$A58,DA_LMP_Basis!$C$23:$AF$23,0)))</f>
        <v>197.10658357443532</v>
      </c>
      <c r="LP58" s="30">
        <f>ENERGY_PRICING!LR$20*(1+INDEX(DA_LMP_Basis!$C$23:$AF$35,MATCH(LMP_BY_NODE!LP$1,DA_LMP_Basis!$C$23:$C$35,0),MATCH(LMP_BY_NODE!$A58,DA_LMP_Basis!$C$23:$AF$23,0)))</f>
        <v>171.09362397286483</v>
      </c>
      <c r="LQ58" s="30">
        <f>ENERGY_PRICING!LS$20*(1+INDEX(DA_LMP_Basis!$C$23:$AF$35,MATCH(LMP_BY_NODE!LQ$1,DA_LMP_Basis!$C$23:$C$35,0),MATCH(LMP_BY_NODE!$A58,DA_LMP_Basis!$C$23:$AF$23,0)))</f>
        <v>108.70836875397413</v>
      </c>
      <c r="LR58" s="30">
        <f>ENERGY_PRICING!LT$20*(1+INDEX(DA_LMP_Basis!$C$23:$AF$35,MATCH(LMP_BY_NODE!LR$1,DA_LMP_Basis!$C$23:$C$35,0),MATCH(LMP_BY_NODE!$A58,DA_LMP_Basis!$C$23:$AF$23,0)))</f>
        <v>85.858280463388439</v>
      </c>
      <c r="LS58" s="30">
        <f>ENERGY_PRICING!LU$20*(1+INDEX(DA_LMP_Basis!$C$23:$AF$35,MATCH(LMP_BY_NODE!LS$1,DA_LMP_Basis!$C$23:$C$35,0),MATCH(LMP_BY_NODE!$A58,DA_LMP_Basis!$C$23:$AF$23,0)))</f>
        <v>63.946355589326366</v>
      </c>
      <c r="LT58" s="30">
        <f>ENERGY_PRICING!LV$20*(1+INDEX(DA_LMP_Basis!$C$23:$AF$35,MATCH(LMP_BY_NODE!LT$1,DA_LMP_Basis!$C$23:$C$35,0),MATCH(LMP_BY_NODE!$A58,DA_LMP_Basis!$C$23:$AF$23,0)))</f>
        <v>67.037026415059458</v>
      </c>
      <c r="LU58" s="30">
        <f>ENERGY_PRICING!LW$20*(1+INDEX(DA_LMP_Basis!$C$23:$AF$35,MATCH(LMP_BY_NODE!LU$1,DA_LMP_Basis!$C$23:$C$35,0),MATCH(LMP_BY_NODE!$A58,DA_LMP_Basis!$C$23:$AF$23,0)))</f>
        <v>88.332878381526371</v>
      </c>
      <c r="LV58" s="30">
        <f>ENERGY_PRICING!LX$20*(1+INDEX(DA_LMP_Basis!$C$23:$AF$35,MATCH(LMP_BY_NODE!LV$1,DA_LMP_Basis!$C$23:$C$35,0),MATCH(LMP_BY_NODE!$A58,DA_LMP_Basis!$C$23:$AF$23,0)))</f>
        <v>88.316523374044962</v>
      </c>
      <c r="LW58" s="30">
        <f>ENERGY_PRICING!LY$20*(1+INDEX(DA_LMP_Basis!$C$23:$AF$35,MATCH(LMP_BY_NODE!LW$1,DA_LMP_Basis!$C$23:$C$35,0),MATCH(LMP_BY_NODE!$A58,DA_LMP_Basis!$C$23:$AF$23,0)))</f>
        <v>64.411081857744065</v>
      </c>
      <c r="LX58" s="30">
        <f>ENERGY_PRICING!LZ$20*(1+INDEX(DA_LMP_Basis!$C$23:$AF$35,MATCH(LMP_BY_NODE!LX$1,DA_LMP_Basis!$C$23:$C$35,0),MATCH(LMP_BY_NODE!$A58,DA_LMP_Basis!$C$23:$AF$23,0)))</f>
        <v>62.265714024729981</v>
      </c>
      <c r="LY58" s="30">
        <f>ENERGY_PRICING!MA$20*(1+INDEX(DA_LMP_Basis!$C$23:$AF$35,MATCH(LMP_BY_NODE!LY$1,DA_LMP_Basis!$C$23:$C$35,0),MATCH(LMP_BY_NODE!$A58,DA_LMP_Basis!$C$23:$AF$23,0)))</f>
        <v>72.077233339267636</v>
      </c>
      <c r="LZ58" s="30">
        <f>ENERGY_PRICING!MB$20*(1+INDEX(DA_LMP_Basis!$C$23:$AF$35,MATCH(LMP_BY_NODE!LZ$1,DA_LMP_Basis!$C$23:$C$35,0),MATCH(LMP_BY_NODE!$A58,DA_LMP_Basis!$C$23:$AF$23,0)))</f>
        <v>113.4771511844327</v>
      </c>
      <c r="MA58" s="30">
        <f>ENERGY_PRICING!MC$20*(1+INDEX(DA_LMP_Basis!$C$23:$AF$35,MATCH(LMP_BY_NODE!MA$1,DA_LMP_Basis!$C$23:$C$35,0),MATCH(LMP_BY_NODE!$A58,DA_LMP_Basis!$C$23:$AF$23,0)))</f>
        <v>199.26962841314761</v>
      </c>
      <c r="MB58" s="30">
        <f>ENERGY_PRICING!MD$20*(1+INDEX(DA_LMP_Basis!$C$23:$AF$35,MATCH(LMP_BY_NODE!MB$1,DA_LMP_Basis!$C$23:$C$35,0),MATCH(LMP_BY_NODE!$A58,DA_LMP_Basis!$C$23:$AF$23,0)))</f>
        <v>173.0085180950644</v>
      </c>
      <c r="MC58" s="30">
        <f>ENERGY_PRICING!ME$20*(1+INDEX(DA_LMP_Basis!$C$23:$AF$35,MATCH(LMP_BY_NODE!MC$1,DA_LMP_Basis!$C$23:$C$35,0),MATCH(LMP_BY_NODE!$A58,DA_LMP_Basis!$C$23:$AF$23,0)))</f>
        <v>110.93025183954249</v>
      </c>
      <c r="MD58" s="30">
        <f>ENERGY_PRICING!MF$20*(1+INDEX(DA_LMP_Basis!$C$23:$AF$35,MATCH(LMP_BY_NODE!MD$1,DA_LMP_Basis!$C$23:$C$35,0),MATCH(LMP_BY_NODE!$A58,DA_LMP_Basis!$C$23:$AF$23,0)))</f>
        <v>89.244896759091731</v>
      </c>
      <c r="ME58" s="30">
        <f>ENERGY_PRICING!MG$20*(1+INDEX(DA_LMP_Basis!$C$23:$AF$35,MATCH(LMP_BY_NODE!ME$1,DA_LMP_Basis!$C$23:$C$35,0),MATCH(LMP_BY_NODE!$A58,DA_LMP_Basis!$C$23:$AF$23,0)))</f>
        <v>66.595577011722568</v>
      </c>
      <c r="MF58" s="30">
        <f>ENERGY_PRICING!MH$20*(1+INDEX(DA_LMP_Basis!$C$23:$AF$35,MATCH(LMP_BY_NODE!MF$1,DA_LMP_Basis!$C$23:$C$35,0),MATCH(LMP_BY_NODE!$A58,DA_LMP_Basis!$C$23:$AF$23,0)))</f>
        <v>69.893604677478152</v>
      </c>
      <c r="MG58" s="30">
        <f>ENERGY_PRICING!MI$20*(1+INDEX(DA_LMP_Basis!$C$23:$AF$35,MATCH(LMP_BY_NODE!MG$1,DA_LMP_Basis!$C$23:$C$35,0),MATCH(LMP_BY_NODE!$A58,DA_LMP_Basis!$C$23:$AF$23,0)))</f>
        <v>92.087118042807461</v>
      </c>
      <c r="MH58" s="30">
        <f>ENERGY_PRICING!MJ$20*(1+INDEX(DA_LMP_Basis!$C$23:$AF$35,MATCH(LMP_BY_NODE!MH$1,DA_LMP_Basis!$C$23:$C$35,0),MATCH(LMP_BY_NODE!$A58,DA_LMP_Basis!$C$23:$AF$23,0)))</f>
        <v>92.070067930412989</v>
      </c>
      <c r="MI58" s="30">
        <f>ENERGY_PRICING!MK$20*(1+INDEX(DA_LMP_Basis!$C$23:$AF$35,MATCH(LMP_BY_NODE!MI$1,DA_LMP_Basis!$C$23:$C$35,0),MATCH(LMP_BY_NODE!$A58,DA_LMP_Basis!$C$23:$AF$23,0)))</f>
        <v>66.933084166490559</v>
      </c>
      <c r="MJ58" s="30">
        <f>ENERGY_PRICING!ML$20*(1+INDEX(DA_LMP_Basis!$C$23:$AF$35,MATCH(LMP_BY_NODE!MJ$1,DA_LMP_Basis!$C$23:$C$35,0),MATCH(LMP_BY_NODE!$A58,DA_LMP_Basis!$C$23:$AF$23,0)))</f>
        <v>64.703714909002329</v>
      </c>
      <c r="MK58" s="30">
        <f>ENERGY_PRICING!MM$20*(1+INDEX(DA_LMP_Basis!$C$23:$AF$35,MATCH(LMP_BY_NODE!MK$1,DA_LMP_Basis!$C$23:$C$35,0),MATCH(LMP_BY_NODE!$A58,DA_LMP_Basis!$C$23:$AF$23,0)))</f>
        <v>73.412733827979437</v>
      </c>
      <c r="ML58" s="30">
        <f>ENERGY_PRICING!MN$20*(1+INDEX(DA_LMP_Basis!$C$23:$AF$35,MATCH(LMP_BY_NODE!ML$1,DA_LMP_Basis!$C$23:$C$35,0),MATCH(LMP_BY_NODE!$A58,DA_LMP_Basis!$C$23:$AF$23,0)))</f>
        <v>115.39967651840495</v>
      </c>
      <c r="MM58" s="30">
        <f>ENERGY_PRICING!MO$20*(1+INDEX(DA_LMP_Basis!$C$23:$AF$35,MATCH(LMP_BY_NODE!MM$1,DA_LMP_Basis!$C$23:$C$35,0),MATCH(LMP_BY_NODE!$A58,DA_LMP_Basis!$C$23:$AF$23,0)))</f>
        <v>200.77328034711087</v>
      </c>
      <c r="MN58" s="30">
        <f>ENERGY_PRICING!MP$20*(1+INDEX(DA_LMP_Basis!$C$23:$AF$35,MATCH(LMP_BY_NODE!MN$1,DA_LMP_Basis!$C$23:$C$35,0),MATCH(LMP_BY_NODE!$A58,DA_LMP_Basis!$C$23:$AF$23,0)))</f>
        <v>174.33966676043113</v>
      </c>
      <c r="MO58" s="30">
        <f>ENERGY_PRICING!MQ$20*(1+INDEX(DA_LMP_Basis!$C$23:$AF$35,MATCH(LMP_BY_NODE!MO$1,DA_LMP_Basis!$C$23:$C$35,0),MATCH(LMP_BY_NODE!$A58,DA_LMP_Basis!$C$23:$AF$23,0)))</f>
        <v>112.47480548857554</v>
      </c>
      <c r="MP58" s="30">
        <f>ENERGY_PRICING!MR$20*(1+INDEX(DA_LMP_Basis!$C$23:$AF$35,MATCH(LMP_BY_NODE!MP$1,DA_LMP_Basis!$C$23:$C$35,0),MATCH(LMP_BY_NODE!$A58,DA_LMP_Basis!$C$23:$AF$23,0)))</f>
        <v>91.599120791570556</v>
      </c>
      <c r="MQ58" s="30">
        <f>ENERGY_PRICING!MS$20*(1+INDEX(DA_LMP_Basis!$C$23:$AF$35,MATCH(LMP_BY_NODE!MQ$1,DA_LMP_Basis!$C$23:$C$35,0),MATCH(LMP_BY_NODE!$A58,DA_LMP_Basis!$C$23:$AF$23,0)))</f>
        <v>68.437197140898633</v>
      </c>
      <c r="MR58" s="30">
        <f>ENERGY_PRICING!MT$20*(1+INDEX(DA_LMP_Basis!$C$23:$AF$35,MATCH(LMP_BY_NODE!MR$1,DA_LMP_Basis!$C$23:$C$35,0),MATCH(LMP_BY_NODE!$A58,DA_LMP_Basis!$C$23:$AF$23,0)))</f>
        <v>71.879369998626245</v>
      </c>
      <c r="MS58" s="30">
        <f>ENERGY_PRICING!MU$20*(1+INDEX(DA_LMP_Basis!$C$23:$AF$35,MATCH(LMP_BY_NODE!MS$1,DA_LMP_Basis!$C$23:$C$35,0),MATCH(LMP_BY_NODE!$A58,DA_LMP_Basis!$C$23:$AF$23,0)))</f>
        <v>94.696897380811151</v>
      </c>
      <c r="MT58" s="30">
        <f>ENERGY_PRICING!MV$20*(1+INDEX(DA_LMP_Basis!$C$23:$AF$35,MATCH(LMP_BY_NODE!MT$1,DA_LMP_Basis!$C$23:$C$35,0),MATCH(LMP_BY_NODE!$A58,DA_LMP_Basis!$C$23:$AF$23,0)))</f>
        <v>94.679364062600456</v>
      </c>
      <c r="MU58" s="30">
        <f>ENERGY_PRICING!MW$20*(1+INDEX(DA_LMP_Basis!$C$23:$AF$35,MATCH(LMP_BY_NODE!MU$1,DA_LMP_Basis!$C$23:$C$35,0),MATCH(LMP_BY_NODE!$A58,DA_LMP_Basis!$C$23:$AF$23,0)))</f>
        <v>68.68626726336251</v>
      </c>
      <c r="MV58" s="30">
        <f>ENERGY_PRICING!MX$20*(1+INDEX(DA_LMP_Basis!$C$23:$AF$35,MATCH(LMP_BY_NODE!MV$1,DA_LMP_Basis!$C$23:$C$35,0),MATCH(LMP_BY_NODE!$A58,DA_LMP_Basis!$C$23:$AF$23,0)))</f>
        <v>66.398503976261168</v>
      </c>
      <c r="MW58" s="30">
        <f>ENERGY_PRICING!MY$20*(1+INDEX(DA_LMP_Basis!$C$23:$AF$35,MATCH(LMP_BY_NODE!MW$1,DA_LMP_Basis!$C$23:$C$35,0),MATCH(LMP_BY_NODE!$A58,DA_LMP_Basis!$C$23:$AF$23,0)))</f>
        <v>74.341113978367744</v>
      </c>
      <c r="MX58" s="30">
        <f>ENERGY_PRICING!MZ$20*(1+INDEX(DA_LMP_Basis!$C$23:$AF$35,MATCH(LMP_BY_NODE!MX$1,DA_LMP_Basis!$C$23:$C$35,0),MATCH(LMP_BY_NODE!$A58,DA_LMP_Basis!$C$23:$AF$23,0)))</f>
        <v>116.7361300605524</v>
      </c>
    </row>
    <row r="59" spans="1:362" x14ac:dyDescent="0.25">
      <c r="A59" s="1">
        <v>12530</v>
      </c>
      <c r="B59" s="1" t="s">
        <v>63</v>
      </c>
      <c r="C59" s="30">
        <f>ENERGY_PRICING!E$19*(1+INDEX(DA_LMP_Basis!$C$23:$AF$35,MATCH(LMP_BY_NODE!C$1,DA_LMP_Basis!$C$23:$C$35,0),MATCH(LMP_BY_NODE!$A59,DA_LMP_Basis!$C$23:$AF$23,0)))</f>
        <v>51.81144562332031</v>
      </c>
      <c r="D59" s="30">
        <f>ENERGY_PRICING!F$19*(1+INDEX(DA_LMP_Basis!$C$23:$AF$35,MATCH(LMP_BY_NODE!D$1,DA_LMP_Basis!$C$23:$C$35,0),MATCH(LMP_BY_NODE!$A59,DA_LMP_Basis!$C$23:$AF$23,0)))</f>
        <v>48.10802772098036</v>
      </c>
      <c r="E59" s="30">
        <f>ENERGY_PRICING!G$19*(1+INDEX(DA_LMP_Basis!$C$23:$AF$35,MATCH(LMP_BY_NODE!E$1,DA_LMP_Basis!$C$23:$C$35,0),MATCH(LMP_BY_NODE!$A59,DA_LMP_Basis!$C$23:$AF$23,0)))</f>
        <v>34.640768010172238</v>
      </c>
      <c r="F59" s="30">
        <f>ENERGY_PRICING!H$19*(1+INDEX(DA_LMP_Basis!$C$23:$AF$35,MATCH(LMP_BY_NODE!F$1,DA_LMP_Basis!$C$23:$C$35,0),MATCH(LMP_BY_NODE!$A59,DA_LMP_Basis!$C$23:$AF$23,0)))</f>
        <v>37.981827225998998</v>
      </c>
      <c r="G59" s="30">
        <f>ENERGY_PRICING!I$19*(1+INDEX(DA_LMP_Basis!$C$23:$AF$35,MATCH(LMP_BY_NODE!G$1,DA_LMP_Basis!$C$23:$C$35,0),MATCH(LMP_BY_NODE!$A59,DA_LMP_Basis!$C$23:$AF$23,0)))</f>
        <v>23.515084580935682</v>
      </c>
      <c r="H59" s="30">
        <f>ENERGY_PRICING!J$19*(1+INDEX(DA_LMP_Basis!$C$23:$AF$35,MATCH(LMP_BY_NODE!H$1,DA_LMP_Basis!$C$23:$C$35,0),MATCH(LMP_BY_NODE!$A59,DA_LMP_Basis!$C$23:$AF$23,0)))</f>
        <v>27.064536097870235</v>
      </c>
      <c r="I59" s="30">
        <f>ENERGY_PRICING!K$19*(1+INDEX(DA_LMP_Basis!$C$23:$AF$35,MATCH(LMP_BY_NODE!I$1,DA_LMP_Basis!$C$23:$C$35,0),MATCH(LMP_BY_NODE!$A59,DA_LMP_Basis!$C$23:$AF$23,0)))</f>
        <v>42.06668631786939</v>
      </c>
      <c r="J59" s="30">
        <f>ENERGY_PRICING!L$19*(1+INDEX(DA_LMP_Basis!$C$23:$AF$35,MATCH(LMP_BY_NODE!J$1,DA_LMP_Basis!$C$23:$C$35,0),MATCH(LMP_BY_NODE!$A59,DA_LMP_Basis!$C$23:$AF$23,0)))</f>
        <v>47.39266843179788</v>
      </c>
      <c r="K59" s="30">
        <f>ENERGY_PRICING!M$19*(1+INDEX(DA_LMP_Basis!$C$23:$AF$35,MATCH(LMP_BY_NODE!K$1,DA_LMP_Basis!$C$23:$C$35,0),MATCH(LMP_BY_NODE!$A59,DA_LMP_Basis!$C$23:$AF$23,0)))</f>
        <v>40.554244442691662</v>
      </c>
      <c r="L59" s="30">
        <f>ENERGY_PRICING!N$19*(1+INDEX(DA_LMP_Basis!$C$23:$AF$35,MATCH(LMP_BY_NODE!L$1,DA_LMP_Basis!$C$23:$C$35,0),MATCH(LMP_BY_NODE!$A59,DA_LMP_Basis!$C$23:$AF$23,0)))</f>
        <v>51.801988808867044</v>
      </c>
      <c r="M59" s="30">
        <f>ENERGY_PRICING!O$19*(1+INDEX(DA_LMP_Basis!$C$23:$AF$35,MATCH(LMP_BY_NODE!M$1,DA_LMP_Basis!$C$23:$C$35,0),MATCH(LMP_BY_NODE!$A59,DA_LMP_Basis!$C$23:$AF$23,0)))</f>
        <v>81.325570633834289</v>
      </c>
      <c r="N59" s="30">
        <f>ENERGY_PRICING!P$19*(1+INDEX(DA_LMP_Basis!$C$23:$AF$35,MATCH(LMP_BY_NODE!N$1,DA_LMP_Basis!$C$23:$C$35,0),MATCH(LMP_BY_NODE!$A59,DA_LMP_Basis!$C$23:$AF$23,0)))</f>
        <v>145.15135529689087</v>
      </c>
      <c r="O59" s="30">
        <f>ENERGY_PRICING!Q$19*(1+INDEX(DA_LMP_Basis!$C$23:$AF$35,MATCH(LMP_BY_NODE!O$1,DA_LMP_Basis!$C$23:$C$35,0),MATCH(LMP_BY_NODE!$A59,DA_LMP_Basis!$C$23:$AF$23,0)))</f>
        <v>147.54497159695313</v>
      </c>
      <c r="P59" s="30">
        <f>ENERGY_PRICING!R$19*(1+INDEX(DA_LMP_Basis!$C$23:$AF$35,MATCH(LMP_BY_NODE!P$1,DA_LMP_Basis!$C$23:$C$35,0),MATCH(LMP_BY_NODE!$A59,DA_LMP_Basis!$C$23:$AF$23,0)))</f>
        <v>115.97885178635573</v>
      </c>
      <c r="Q59" s="30">
        <f>ENERGY_PRICING!S$19*(1+INDEX(DA_LMP_Basis!$C$23:$AF$35,MATCH(LMP_BY_NODE!Q$1,DA_LMP_Basis!$C$23:$C$35,0),MATCH(LMP_BY_NODE!$A59,DA_LMP_Basis!$C$23:$AF$23,0)))</f>
        <v>84.532188603439181</v>
      </c>
      <c r="R59" s="30">
        <f>ENERGY_PRICING!T$19*(1+INDEX(DA_LMP_Basis!$C$23:$AF$35,MATCH(LMP_BY_NODE!R$1,DA_LMP_Basis!$C$23:$C$35,0),MATCH(LMP_BY_NODE!$A59,DA_LMP_Basis!$C$23:$AF$23,0)))</f>
        <v>44.793785369792296</v>
      </c>
      <c r="S59" s="30">
        <f>ENERGY_PRICING!U$19*(1+INDEX(DA_LMP_Basis!$C$23:$AF$35,MATCH(LMP_BY_NODE!S$1,DA_LMP_Basis!$C$23:$C$35,0),MATCH(LMP_BY_NODE!$A59,DA_LMP_Basis!$C$23:$AF$23,0)))</f>
        <v>42.83892519341191</v>
      </c>
      <c r="T59" s="30">
        <f>ENERGY_PRICING!V$19*(1+INDEX(DA_LMP_Basis!$C$23:$AF$35,MATCH(LMP_BY_NODE!T$1,DA_LMP_Basis!$C$23:$C$35,0),MATCH(LMP_BY_NODE!$A59,DA_LMP_Basis!$C$23:$AF$23,0)))</f>
        <v>49.270170580854369</v>
      </c>
      <c r="U59" s="30">
        <f>ENERGY_PRICING!W$19*(1+INDEX(DA_LMP_Basis!$C$23:$AF$35,MATCH(LMP_BY_NODE!U$1,DA_LMP_Basis!$C$23:$C$35,0),MATCH(LMP_BY_NODE!$A59,DA_LMP_Basis!$C$23:$AF$23,0)))</f>
        <v>129.51330126318769</v>
      </c>
      <c r="V59" s="30">
        <f>ENERGY_PRICING!X$19*(1+INDEX(DA_LMP_Basis!$C$23:$AF$35,MATCH(LMP_BY_NODE!V$1,DA_LMP_Basis!$C$23:$C$35,0),MATCH(LMP_BY_NODE!$A59,DA_LMP_Basis!$C$23:$AF$23,0)))</f>
        <v>84.874218450937846</v>
      </c>
      <c r="W59" s="30">
        <f>ENERGY_PRICING!Y$19*(1+INDEX(DA_LMP_Basis!$C$23:$AF$35,MATCH(LMP_BY_NODE!W$1,DA_LMP_Basis!$C$23:$C$35,0),MATCH(LMP_BY_NODE!$A59,DA_LMP_Basis!$C$23:$AF$23,0)))</f>
        <v>85.363034006130519</v>
      </c>
      <c r="X59" s="30">
        <f>ENERGY_PRICING!Z$19*(1+INDEX(DA_LMP_Basis!$C$23:$AF$35,MATCH(LMP_BY_NODE!X$1,DA_LMP_Basis!$C$23:$C$35,0),MATCH(LMP_BY_NODE!$A59,DA_LMP_Basis!$C$23:$AF$23,0)))</f>
        <v>79.967830192780951</v>
      </c>
      <c r="Y59" s="30">
        <f>ENERGY_PRICING!AA$19*(1+INDEX(DA_LMP_Basis!$C$23:$AF$35,MATCH(LMP_BY_NODE!Y$1,DA_LMP_Basis!$C$23:$C$35,0),MATCH(LMP_BY_NODE!$A59,DA_LMP_Basis!$C$23:$AF$23,0)))</f>
        <v>134.85201335286496</v>
      </c>
      <c r="Z59" s="30">
        <f>ENERGY_PRICING!AB$19*(1+INDEX(DA_LMP_Basis!$C$23:$AF$35,MATCH(LMP_BY_NODE!Z$1,DA_LMP_Basis!$C$23:$C$35,0),MATCH(LMP_BY_NODE!$A59,DA_LMP_Basis!$C$23:$AF$23,0)))</f>
        <v>235.98688794474549</v>
      </c>
      <c r="AA59" s="30">
        <f>ENERGY_PRICING!AC$19*(1+INDEX(DA_LMP_Basis!$C$23:$AF$35,MATCH(LMP_BY_NODE!AA$1,DA_LMP_Basis!$C$23:$C$35,0),MATCH(LMP_BY_NODE!$A59,DA_LMP_Basis!$C$23:$AF$23,0)))</f>
        <v>292.92921059964186</v>
      </c>
      <c r="AB59" s="30">
        <f>ENERGY_PRICING!AD$19*(1+INDEX(DA_LMP_Basis!$C$23:$AF$35,MATCH(LMP_BY_NODE!AB$1,DA_LMP_Basis!$C$23:$C$35,0),MATCH(LMP_BY_NODE!$A59,DA_LMP_Basis!$C$23:$AF$23,0)))</f>
        <v>294.54762392008149</v>
      </c>
      <c r="AC59" s="30">
        <f>ENERGY_PRICING!AE$19*(1+INDEX(DA_LMP_Basis!$C$23:$AF$35,MATCH(LMP_BY_NODE!AC$1,DA_LMP_Basis!$C$23:$C$35,0),MATCH(LMP_BY_NODE!$A59,DA_LMP_Basis!$C$23:$AF$23,0)))</f>
        <v>139.57070444350057</v>
      </c>
      <c r="AD59" s="30">
        <f>ENERGY_PRICING!AF$19*(1+INDEX(DA_LMP_Basis!$C$23:$AF$35,MATCH(LMP_BY_NODE!AD$1,DA_LMP_Basis!$C$23:$C$35,0),MATCH(LMP_BY_NODE!$A59,DA_LMP_Basis!$C$23:$AF$23,0)))</f>
        <v>69.607547042574694</v>
      </c>
      <c r="AE59" s="30">
        <f>ENERGY_PRICING!AG$19*(1+INDEX(DA_LMP_Basis!$C$23:$AF$35,MATCH(LMP_BY_NODE!AE$1,DA_LMP_Basis!$C$23:$C$35,0),MATCH(LMP_BY_NODE!$A59,DA_LMP_Basis!$C$23:$AF$23,0)))</f>
        <v>54.881398543139056</v>
      </c>
      <c r="AF59" s="30">
        <f>ENERGY_PRICING!AH$19*(1+INDEX(DA_LMP_Basis!$C$23:$AF$35,MATCH(LMP_BY_NODE!AF$1,DA_LMP_Basis!$C$23:$C$35,0),MATCH(LMP_BY_NODE!$A59,DA_LMP_Basis!$C$23:$AF$23,0)))</f>
        <v>60.083497188749249</v>
      </c>
      <c r="AG59" s="30">
        <f>ENERGY_PRICING!AI$19*(1+INDEX(DA_LMP_Basis!$C$23:$AF$35,MATCH(LMP_BY_NODE!AG$1,DA_LMP_Basis!$C$23:$C$35,0),MATCH(LMP_BY_NODE!$A59,DA_LMP_Basis!$C$23:$AF$23,0)))</f>
        <v>76.764361049078843</v>
      </c>
      <c r="AH59" s="30">
        <f>ENERGY_PRICING!AJ$19*(1+INDEX(DA_LMP_Basis!$C$23:$AF$35,MATCH(LMP_BY_NODE!AH$1,DA_LMP_Basis!$C$23:$C$35,0),MATCH(LMP_BY_NODE!$A59,DA_LMP_Basis!$C$23:$AF$23,0)))</f>
        <v>73.160283417868214</v>
      </c>
      <c r="AI59" s="30">
        <f>ENERGY_PRICING!AK$19*(1+INDEX(DA_LMP_Basis!$C$23:$AF$35,MATCH(LMP_BY_NODE!AI$1,DA_LMP_Basis!$C$23:$C$35,0),MATCH(LMP_BY_NODE!$A59,DA_LMP_Basis!$C$23:$AF$23,0)))</f>
        <v>51.555661818102699</v>
      </c>
      <c r="AJ59" s="30">
        <f>ENERGY_PRICING!AL$19*(1+INDEX(DA_LMP_Basis!$C$23:$AF$35,MATCH(LMP_BY_NODE!AJ$1,DA_LMP_Basis!$C$23:$C$35,0),MATCH(LMP_BY_NODE!$A59,DA_LMP_Basis!$C$23:$AF$23,0)))</f>
        <v>51.78354080715448</v>
      </c>
      <c r="AK59" s="30">
        <f>ENERGY_PRICING!AM$19*(1+INDEX(DA_LMP_Basis!$C$23:$AF$35,MATCH(LMP_BY_NODE!AK$1,DA_LMP_Basis!$C$23:$C$35,0),MATCH(LMP_BY_NODE!$A59,DA_LMP_Basis!$C$23:$AF$23,0)))</f>
        <v>96.40412020578475</v>
      </c>
      <c r="AL59" s="30">
        <f>ENERGY_PRICING!AN$19*(1+INDEX(DA_LMP_Basis!$C$23:$AF$35,MATCH(LMP_BY_NODE!AL$1,DA_LMP_Basis!$C$23:$C$35,0),MATCH(LMP_BY_NODE!$A59,DA_LMP_Basis!$C$23:$AF$23,0)))</f>
        <v>164.34315405573264</v>
      </c>
      <c r="AM59" s="30">
        <f>ENERGY_PRICING!AO$19*(1+INDEX(DA_LMP_Basis!$C$23:$AF$35,MATCH(LMP_BY_NODE!AM$1,DA_LMP_Basis!$C$23:$C$35,0),MATCH(LMP_BY_NODE!$A59,DA_LMP_Basis!$C$23:$AF$23,0)))</f>
        <v>207.61487560546874</v>
      </c>
      <c r="AN59" s="30">
        <f>ENERGY_PRICING!AP$19*(1+INDEX(DA_LMP_Basis!$C$23:$AF$35,MATCH(LMP_BY_NODE!AN$1,DA_LMP_Basis!$C$23:$C$35,0),MATCH(LMP_BY_NODE!$A59,DA_LMP_Basis!$C$23:$AF$23,0)))</f>
        <v>185.77895361834643</v>
      </c>
      <c r="AO59" s="30">
        <f>ENERGY_PRICING!AQ$19*(1+INDEX(DA_LMP_Basis!$C$23:$AF$35,MATCH(LMP_BY_NODE!AO$1,DA_LMP_Basis!$C$23:$C$35,0),MATCH(LMP_BY_NODE!$A59,DA_LMP_Basis!$C$23:$AF$23,0)))</f>
        <v>95.861244808023812</v>
      </c>
      <c r="AP59" s="30">
        <f>ENERGY_PRICING!AR$19*(1+INDEX(DA_LMP_Basis!$C$23:$AF$35,MATCH(LMP_BY_NODE!AP$1,DA_LMP_Basis!$C$23:$C$35,0),MATCH(LMP_BY_NODE!$A59,DA_LMP_Basis!$C$23:$AF$23,0)))</f>
        <v>59.449816527650604</v>
      </c>
      <c r="AQ59" s="30">
        <f>ENERGY_PRICING!AS$19*(1+INDEX(DA_LMP_Basis!$C$23:$AF$35,MATCH(LMP_BY_NODE!AQ$1,DA_LMP_Basis!$C$23:$C$35,0),MATCH(LMP_BY_NODE!$A59,DA_LMP_Basis!$C$23:$AF$23,0)))</f>
        <v>46.98605080430864</v>
      </c>
      <c r="AR59" s="30">
        <f>ENERGY_PRICING!AT$19*(1+INDEX(DA_LMP_Basis!$C$23:$AF$35,MATCH(LMP_BY_NODE!AR$1,DA_LMP_Basis!$C$23:$C$35,0),MATCH(LMP_BY_NODE!$A59,DA_LMP_Basis!$C$23:$AF$23,0)))</f>
        <v>50.859530922172254</v>
      </c>
      <c r="AS59" s="30">
        <f>ENERGY_PRICING!AU$19*(1+INDEX(DA_LMP_Basis!$C$23:$AF$35,MATCH(LMP_BY_NODE!AS$1,DA_LMP_Basis!$C$23:$C$35,0),MATCH(LMP_BY_NODE!$A59,DA_LMP_Basis!$C$23:$AF$23,0)))</f>
        <v>69.424874983963832</v>
      </c>
      <c r="AT59" s="30">
        <f>ENERGY_PRICING!AV$19*(1+INDEX(DA_LMP_Basis!$C$23:$AF$35,MATCH(LMP_BY_NODE!AT$1,DA_LMP_Basis!$C$23:$C$35,0),MATCH(LMP_BY_NODE!$A59,DA_LMP_Basis!$C$23:$AF$23,0)))</f>
        <v>66.165385351537566</v>
      </c>
      <c r="AU59" s="30">
        <f>ENERGY_PRICING!AW$19*(1+INDEX(DA_LMP_Basis!$C$23:$AF$35,MATCH(LMP_BY_NODE!AU$1,DA_LMP_Basis!$C$23:$C$35,0),MATCH(LMP_BY_NODE!$A59,DA_LMP_Basis!$C$23:$AF$23,0)))</f>
        <v>42.711385104536966</v>
      </c>
      <c r="AV59" s="30">
        <f>ENERGY_PRICING!AX$19*(1+INDEX(DA_LMP_Basis!$C$23:$AF$35,MATCH(LMP_BY_NODE!AV$1,DA_LMP_Basis!$C$23:$C$35,0),MATCH(LMP_BY_NODE!$A59,DA_LMP_Basis!$C$23:$AF$23,0)))</f>
        <v>43.832452069041345</v>
      </c>
      <c r="AW59" s="30">
        <f>ENERGY_PRICING!AY$19*(1+INDEX(DA_LMP_Basis!$C$23:$AF$35,MATCH(LMP_BY_NODE!AW$1,DA_LMP_Basis!$C$23:$C$35,0),MATCH(LMP_BY_NODE!$A59,DA_LMP_Basis!$C$23:$AF$23,0)))</f>
        <v>72.043847898451034</v>
      </c>
      <c r="AX59" s="30">
        <f>ENERGY_PRICING!AZ$19*(1+INDEX(DA_LMP_Basis!$C$23:$AF$35,MATCH(LMP_BY_NODE!AX$1,DA_LMP_Basis!$C$23:$C$35,0),MATCH(LMP_BY_NODE!$A59,DA_LMP_Basis!$C$23:$AF$23,0)))</f>
        <v>113.38500437728375</v>
      </c>
      <c r="AY59" s="30">
        <f>ENERGY_PRICING!BA$19*(1+INDEX(DA_LMP_Basis!$C$23:$AF$35,MATCH(LMP_BY_NODE!AY$1,DA_LMP_Basis!$C$23:$C$35,0),MATCH(LMP_BY_NODE!$A59,DA_LMP_Basis!$C$23:$AF$23,0)))</f>
        <v>203.95991616293026</v>
      </c>
      <c r="AZ59" s="30">
        <f>ENERGY_PRICING!BB$19*(1+INDEX(DA_LMP_Basis!$C$23:$AF$35,MATCH(LMP_BY_NODE!AZ$1,DA_LMP_Basis!$C$23:$C$35,0),MATCH(LMP_BY_NODE!$A59,DA_LMP_Basis!$C$23:$AF$23,0)))</f>
        <v>182.50840501833849</v>
      </c>
      <c r="BA59" s="30">
        <f>ENERGY_PRICING!BC$19*(1+INDEX(DA_LMP_Basis!$C$23:$AF$35,MATCH(LMP_BY_NODE!BA$1,DA_LMP_Basis!$C$23:$C$35,0),MATCH(LMP_BY_NODE!$A59,DA_LMP_Basis!$C$23:$AF$23,0)))</f>
        <v>92.183538859270641</v>
      </c>
      <c r="BB59" s="30">
        <f>ENERGY_PRICING!BD$19*(1+INDEX(DA_LMP_Basis!$C$23:$AF$35,MATCH(LMP_BY_NODE!BB$1,DA_LMP_Basis!$C$23:$C$35,0),MATCH(LMP_BY_NODE!$A59,DA_LMP_Basis!$C$23:$AF$23,0)))</f>
        <v>53.991725701673097</v>
      </c>
      <c r="BC59" s="30">
        <f>ENERGY_PRICING!BE$19*(1+INDEX(DA_LMP_Basis!$C$23:$AF$35,MATCH(LMP_BY_NODE!BC$1,DA_LMP_Basis!$C$23:$C$35,0),MATCH(LMP_BY_NODE!$A59,DA_LMP_Basis!$C$23:$AF$23,0)))</f>
        <v>42.672258974107926</v>
      </c>
      <c r="BD59" s="30">
        <f>ENERGY_PRICING!BF$19*(1+INDEX(DA_LMP_Basis!$C$23:$AF$35,MATCH(LMP_BY_NODE!BD$1,DA_LMP_Basis!$C$23:$C$35,0),MATCH(LMP_BY_NODE!$A59,DA_LMP_Basis!$C$23:$AF$23,0)))</f>
        <v>46.190114675770282</v>
      </c>
      <c r="BE59" s="30">
        <f>ENERGY_PRICING!BG$19*(1+INDEX(DA_LMP_Basis!$C$23:$AF$35,MATCH(LMP_BY_NODE!BE$1,DA_LMP_Basis!$C$23:$C$35,0),MATCH(LMP_BY_NODE!$A59,DA_LMP_Basis!$C$23:$AF$23,0)))</f>
        <v>63.050973509123011</v>
      </c>
      <c r="BF59" s="30">
        <f>ENERGY_PRICING!BH$19*(1+INDEX(DA_LMP_Basis!$C$23:$AF$35,MATCH(LMP_BY_NODE!BF$1,DA_LMP_Basis!$C$23:$C$35,0),MATCH(LMP_BY_NODE!$A59,DA_LMP_Basis!$C$23:$AF$23,0)))</f>
        <v>60.09073779368471</v>
      </c>
      <c r="BG59" s="30">
        <f>ENERGY_PRICING!BI$19*(1+INDEX(DA_LMP_Basis!$C$23:$AF$35,MATCH(LMP_BY_NODE!BG$1,DA_LMP_Basis!$C$23:$C$35,0),MATCH(LMP_BY_NODE!$A59,DA_LMP_Basis!$C$23:$AF$23,0)))</f>
        <v>38.790050560208499</v>
      </c>
      <c r="BH59" s="30">
        <f>ENERGY_PRICING!BJ$19*(1+INDEX(DA_LMP_Basis!$C$23:$AF$35,MATCH(LMP_BY_NODE!BH$1,DA_LMP_Basis!$C$23:$C$35,0),MATCH(LMP_BY_NODE!$A59,DA_LMP_Basis!$C$23:$AF$23,0)))</f>
        <v>39.808192306913057</v>
      </c>
      <c r="BI59" s="30">
        <f>ENERGY_PRICING!BK$19*(1+INDEX(DA_LMP_Basis!$C$23:$AF$35,MATCH(LMP_BY_NODE!BI$1,DA_LMP_Basis!$C$23:$C$35,0),MATCH(LMP_BY_NODE!$A59,DA_LMP_Basis!$C$23:$AF$23,0)))</f>
        <v>69.817031085052861</v>
      </c>
      <c r="BJ59" s="30">
        <f>ENERGY_PRICING!BL$19*(1+INDEX(DA_LMP_Basis!$C$23:$AF$35,MATCH(LMP_BY_NODE!BJ$1,DA_LMP_Basis!$C$23:$C$35,0),MATCH(LMP_BY_NODE!$A59,DA_LMP_Basis!$C$23:$AF$23,0)))</f>
        <v>110.09358066158181</v>
      </c>
      <c r="BK59" s="30">
        <f>ENERGY_PRICING!BM$19*(1+INDEX(DA_LMP_Basis!$C$23:$AF$35,MATCH(LMP_BY_NODE!BK$1,DA_LMP_Basis!$C$23:$C$35,0),MATCH(LMP_BY_NODE!$A59,DA_LMP_Basis!$C$23:$AF$23,0)))</f>
        <v>202.84725655786178</v>
      </c>
      <c r="BL59" s="30">
        <f>ENERGY_PRICING!BN$19*(1+INDEX(DA_LMP_Basis!$C$23:$AF$35,MATCH(LMP_BY_NODE!BL$1,DA_LMP_Basis!$C$23:$C$35,0),MATCH(LMP_BY_NODE!$A59,DA_LMP_Basis!$C$23:$AF$23,0)))</f>
        <v>181.51276953431932</v>
      </c>
      <c r="BM59" s="30">
        <f>ENERGY_PRICING!BO$19*(1+INDEX(DA_LMP_Basis!$C$23:$AF$35,MATCH(LMP_BY_NODE!BM$1,DA_LMP_Basis!$C$23:$C$35,0),MATCH(LMP_BY_NODE!$A59,DA_LMP_Basis!$C$23:$AF$23,0)))</f>
        <v>91.063954657905143</v>
      </c>
      <c r="BN59" s="30">
        <f>ENERGY_PRICING!BP$19*(1+INDEX(DA_LMP_Basis!$C$23:$AF$35,MATCH(LMP_BY_NODE!BN$1,DA_LMP_Basis!$C$23:$C$35,0),MATCH(LMP_BY_NODE!$A59,DA_LMP_Basis!$C$23:$AF$23,0)))</f>
        <v>52.330148527333144</v>
      </c>
      <c r="BO59" s="30">
        <f>ENERGY_PRICING!BQ$19*(1+INDEX(DA_LMP_Basis!$C$23:$AF$35,MATCH(LMP_BY_NODE!BO$1,DA_LMP_Basis!$C$23:$C$35,0),MATCH(LMP_BY_NODE!$A59,DA_LMP_Basis!$C$23:$AF$23,0)))</f>
        <v>41.359034575971975</v>
      </c>
      <c r="BP59" s="30">
        <f>ENERGY_PRICING!BR$19*(1+INDEX(DA_LMP_Basis!$C$23:$AF$35,MATCH(LMP_BY_NODE!BP$1,DA_LMP_Basis!$C$23:$C$35,0),MATCH(LMP_BY_NODE!$A59,DA_LMP_Basis!$C$23:$AF$23,0)))</f>
        <v>44.768629453210963</v>
      </c>
      <c r="BQ59" s="30">
        <f>ENERGY_PRICING!BS$19*(1+INDEX(DA_LMP_Basis!$C$23:$AF$35,MATCH(LMP_BY_NODE!BQ$1,DA_LMP_Basis!$C$23:$C$35,0),MATCH(LMP_BY_NODE!$A59,DA_LMP_Basis!$C$23:$AF$23,0)))</f>
        <v>61.110601034615762</v>
      </c>
      <c r="BR59" s="30">
        <f>ENERGY_PRICING!BT$19*(1+INDEX(DA_LMP_Basis!$C$23:$AF$35,MATCH(LMP_BY_NODE!BR$1,DA_LMP_Basis!$C$23:$C$35,0),MATCH(LMP_BY_NODE!$A59,DA_LMP_Basis!$C$23:$AF$23,0)))</f>
        <v>58.241465576328267</v>
      </c>
      <c r="BS59" s="30">
        <f>ENERGY_PRICING!BU$19*(1+INDEX(DA_LMP_Basis!$C$23:$AF$35,MATCH(LMP_BY_NODE!BS$1,DA_LMP_Basis!$C$23:$C$35,0),MATCH(LMP_BY_NODE!$A59,DA_LMP_Basis!$C$23:$AF$23,0)))</f>
        <v>37.596299818502942</v>
      </c>
      <c r="BT59" s="30">
        <f>ENERGY_PRICING!BV$19*(1+INDEX(DA_LMP_Basis!$C$23:$AF$35,MATCH(LMP_BY_NODE!BT$1,DA_LMP_Basis!$C$23:$C$35,0),MATCH(LMP_BY_NODE!$A59,DA_LMP_Basis!$C$23:$AF$23,0)))</f>
        <v>38.583108595857453</v>
      </c>
      <c r="BU59" s="30">
        <f>ENERGY_PRICING!BW$19*(1+INDEX(DA_LMP_Basis!$C$23:$AF$35,MATCH(LMP_BY_NODE!BU$1,DA_LMP_Basis!$C$23:$C$35,0),MATCH(LMP_BY_NODE!$A59,DA_LMP_Basis!$C$23:$AF$23,0)))</f>
        <v>69.139133243747509</v>
      </c>
      <c r="BV59" s="30">
        <f>ENERGY_PRICING!BX$19*(1+INDEX(DA_LMP_Basis!$C$23:$AF$35,MATCH(LMP_BY_NODE!BV$1,DA_LMP_Basis!$C$23:$C$35,0),MATCH(LMP_BY_NODE!$A59,DA_LMP_Basis!$C$23:$AF$23,0)))</f>
        <v>109.09159027859621</v>
      </c>
      <c r="BW59" s="30">
        <f>ENERGY_PRICING!BY$19*(1+INDEX(DA_LMP_Basis!$C$23:$AF$35,MATCH(LMP_BY_NODE!BW$1,DA_LMP_Basis!$C$23:$C$35,0),MATCH(LMP_BY_NODE!$A59,DA_LMP_Basis!$C$23:$AF$23,0)))</f>
        <v>202.38920954231119</v>
      </c>
      <c r="BX59" s="30">
        <f>ENERGY_PRICING!BZ$19*(1+INDEX(DA_LMP_Basis!$C$23:$AF$35,MATCH(LMP_BY_NODE!BX$1,DA_LMP_Basis!$C$23:$C$35,0),MATCH(LMP_BY_NODE!$A59,DA_LMP_Basis!$C$23:$AF$23,0)))</f>
        <v>181.10289767418004</v>
      </c>
      <c r="BY59" s="30">
        <f>ENERGY_PRICING!CA$19*(1+INDEX(DA_LMP_Basis!$C$23:$AF$35,MATCH(LMP_BY_NODE!BY$1,DA_LMP_Basis!$C$23:$C$35,0),MATCH(LMP_BY_NODE!$A59,DA_LMP_Basis!$C$23:$AF$23,0)))</f>
        <v>90.603057003530878</v>
      </c>
      <c r="BZ59" s="30">
        <f>ENERGY_PRICING!CB$19*(1+INDEX(DA_LMP_Basis!$C$23:$AF$35,MATCH(LMP_BY_NODE!BZ$1,DA_LMP_Basis!$C$23:$C$35,0),MATCH(LMP_BY_NODE!$A59,DA_LMP_Basis!$C$23:$AF$23,0)))</f>
        <v>51.646129387655165</v>
      </c>
      <c r="CA59" s="30">
        <f>ENERGY_PRICING!CC$19*(1+INDEX(DA_LMP_Basis!$C$23:$AF$35,MATCH(LMP_BY_NODE!CA$1,DA_LMP_Basis!$C$23:$C$35,0),MATCH(LMP_BY_NODE!$A59,DA_LMP_Basis!$C$23:$AF$23,0)))</f>
        <v>40.818421333993662</v>
      </c>
      <c r="CB59" s="30">
        <f>ENERGY_PRICING!CD$19*(1+INDEX(DA_LMP_Basis!$C$23:$AF$35,MATCH(LMP_BY_NODE!CB$1,DA_LMP_Basis!$C$23:$C$35,0),MATCH(LMP_BY_NODE!$A59,DA_LMP_Basis!$C$23:$AF$23,0)))</f>
        <v>44.183448629824753</v>
      </c>
      <c r="CC59" s="30">
        <f>ENERGY_PRICING!CE$19*(1+INDEX(DA_LMP_Basis!$C$23:$AF$35,MATCH(LMP_BY_NODE!CC$1,DA_LMP_Basis!$C$23:$C$35,0),MATCH(LMP_BY_NODE!$A59,DA_LMP_Basis!$C$23:$AF$23,0)))</f>
        <v>60.311810625621071</v>
      </c>
      <c r="CD59" s="30">
        <f>ENERGY_PRICING!CF$19*(1+INDEX(DA_LMP_Basis!$C$23:$AF$35,MATCH(LMP_BY_NODE!CD$1,DA_LMP_Basis!$C$23:$C$35,0),MATCH(LMP_BY_NODE!$A59,DA_LMP_Basis!$C$23:$AF$23,0)))</f>
        <v>57.480178282135014</v>
      </c>
      <c r="CE59" s="30">
        <f>ENERGY_PRICING!CG$19*(1+INDEX(DA_LMP_Basis!$C$23:$AF$35,MATCH(LMP_BY_NODE!CE$1,DA_LMP_Basis!$C$23:$C$35,0),MATCH(LMP_BY_NODE!$A59,DA_LMP_Basis!$C$23:$AF$23,0)))</f>
        <v>37.104870128722965</v>
      </c>
      <c r="CF59" s="30">
        <f>ENERGY_PRICING!CH$19*(1+INDEX(DA_LMP_Basis!$C$23:$AF$35,MATCH(LMP_BY_NODE!CF$1,DA_LMP_Basis!$C$23:$C$35,0),MATCH(LMP_BY_NODE!$A59,DA_LMP_Basis!$C$23:$AF$23,0)))</f>
        <v>38.078780106629956</v>
      </c>
      <c r="CG59" s="30">
        <f>ENERGY_PRICING!CI$19*(1+INDEX(DA_LMP_Basis!$C$23:$AF$35,MATCH(LMP_BY_NODE!CG$1,DA_LMP_Basis!$C$23:$C$35,0),MATCH(LMP_BY_NODE!$A59,DA_LMP_Basis!$C$23:$AF$23,0)))</f>
        <v>68.860063992339747</v>
      </c>
      <c r="CH59" s="30">
        <f>ENERGY_PRICING!CJ$19*(1+INDEX(DA_LMP_Basis!$C$23:$AF$35,MATCH(LMP_BY_NODE!CH$1,DA_LMP_Basis!$C$23:$C$35,0),MATCH(LMP_BY_NODE!$A59,DA_LMP_Basis!$C$23:$AF$23,0)))</f>
        <v>108.67910230613252</v>
      </c>
      <c r="CI59" s="30">
        <f>ENERGY_PRICING!CK$19*(1+INDEX(DA_LMP_Basis!$C$23:$AF$35,MATCH(LMP_BY_NODE!CI$1,DA_LMP_Basis!$C$23:$C$35,0),MATCH(LMP_BY_NODE!$A59,DA_LMP_Basis!$C$23:$AF$23,0)))</f>
        <v>204.10568067876017</v>
      </c>
      <c r="CJ59" s="30">
        <f>ENERGY_PRICING!CL$19*(1+INDEX(DA_LMP_Basis!$C$23:$AF$35,MATCH(LMP_BY_NODE!CJ$1,DA_LMP_Basis!$C$23:$C$35,0),MATCH(LMP_BY_NODE!$A59,DA_LMP_Basis!$C$23:$AF$23,0)))</f>
        <v>182.63883873194686</v>
      </c>
      <c r="CK59" s="30">
        <f>ENERGY_PRICING!CM$19*(1+INDEX(DA_LMP_Basis!$C$23:$AF$35,MATCH(LMP_BY_NODE!CK$1,DA_LMP_Basis!$C$23:$C$35,0),MATCH(LMP_BY_NODE!$A59,DA_LMP_Basis!$C$23:$AF$23,0)))</f>
        <v>92.330210535225646</v>
      </c>
      <c r="CL59" s="30">
        <f>ENERGY_PRICING!CN$19*(1+INDEX(DA_LMP_Basis!$C$23:$AF$35,MATCH(LMP_BY_NODE!CL$1,DA_LMP_Basis!$C$23:$C$35,0),MATCH(LMP_BY_NODE!$A59,DA_LMP_Basis!$C$23:$AF$23,0)))</f>
        <v>54.209401432173536</v>
      </c>
      <c r="CM59" s="30">
        <f>ENERGY_PRICING!CO$19*(1+INDEX(DA_LMP_Basis!$C$23:$AF$35,MATCH(LMP_BY_NODE!CM$1,DA_LMP_Basis!$C$23:$C$35,0),MATCH(LMP_BY_NODE!$A59,DA_LMP_Basis!$C$23:$AF$23,0)))</f>
        <v>42.844298578761745</v>
      </c>
      <c r="CN59" s="30">
        <f>ENERGY_PRICING!CP$19*(1+INDEX(DA_LMP_Basis!$C$23:$AF$35,MATCH(LMP_BY_NODE!CN$1,DA_LMP_Basis!$C$23:$C$35,0),MATCH(LMP_BY_NODE!$A59,DA_LMP_Basis!$C$23:$AF$23,0)))</f>
        <v>46.37633704268449</v>
      </c>
      <c r="CO59" s="30">
        <f>ENERGY_PRICING!CQ$19*(1+INDEX(DA_LMP_Basis!$C$23:$AF$35,MATCH(LMP_BY_NODE!CO$1,DA_LMP_Basis!$C$23:$C$35,0),MATCH(LMP_BY_NODE!$A59,DA_LMP_Basis!$C$23:$AF$23,0)))</f>
        <v>63.305172954297205</v>
      </c>
      <c r="CP59" s="30">
        <f>ENERGY_PRICING!CR$19*(1+INDEX(DA_LMP_Basis!$C$23:$AF$35,MATCH(LMP_BY_NODE!CP$1,DA_LMP_Basis!$C$23:$C$35,0),MATCH(LMP_BY_NODE!$A59,DA_LMP_Basis!$C$23:$AF$23,0)))</f>
        <v>60.333002605108319</v>
      </c>
      <c r="CQ59" s="30">
        <f>ENERGY_PRICING!CS$19*(1+INDEX(DA_LMP_Basis!$C$23:$AF$35,MATCH(LMP_BY_NODE!CQ$1,DA_LMP_Basis!$C$23:$C$35,0),MATCH(LMP_BY_NODE!$A59,DA_LMP_Basis!$C$23:$AF$23,0)))</f>
        <v>38.946438460059994</v>
      </c>
      <c r="CR59" s="30">
        <f>ENERGY_PRICING!CT$19*(1+INDEX(DA_LMP_Basis!$C$23:$AF$35,MATCH(LMP_BY_NODE!CR$1,DA_LMP_Basis!$C$23:$C$35,0),MATCH(LMP_BY_NODE!$A59,DA_LMP_Basis!$C$23:$AF$23,0)))</f>
        <v>39.968684997741072</v>
      </c>
      <c r="CS59" s="30">
        <f>ENERGY_PRICING!CU$19*(1+INDEX(DA_LMP_Basis!$C$23:$AF$35,MATCH(LMP_BY_NODE!CS$1,DA_LMP_Basis!$C$23:$C$35,0),MATCH(LMP_BY_NODE!$A59,DA_LMP_Basis!$C$23:$AF$23,0)))</f>
        <v>69.905839423353157</v>
      </c>
      <c r="CT59" s="30">
        <f>ENERGY_PRICING!CV$19*(1+INDEX(DA_LMP_Basis!$C$23:$AF$35,MATCH(LMP_BY_NODE!CT$1,DA_LMP_Basis!$C$23:$C$35,0),MATCH(LMP_BY_NODE!$A59,DA_LMP_Basis!$C$23:$AF$23,0)))</f>
        <v>110.22484690183785</v>
      </c>
      <c r="CU59" s="30">
        <f>ENERGY_PRICING!CW$19*(1+INDEX(DA_LMP_Basis!$C$23:$AF$35,MATCH(LMP_BY_NODE!CU$1,DA_LMP_Basis!$C$23:$C$35,0),MATCH(LMP_BY_NODE!$A59,DA_LMP_Basis!$C$23:$AF$23,0)))</f>
        <v>205.54762796284143</v>
      </c>
      <c r="CV59" s="30">
        <f>ENERGY_PRICING!CX$19*(1+INDEX(DA_LMP_Basis!$C$23:$AF$35,MATCH(LMP_BY_NODE!CV$1,DA_LMP_Basis!$C$23:$C$35,0),MATCH(LMP_BY_NODE!$A59,DA_LMP_Basis!$C$23:$AF$23,0)))</f>
        <v>183.92912901980895</v>
      </c>
      <c r="CW59" s="30">
        <f>ENERGY_PRICING!CY$19*(1+INDEX(DA_LMP_Basis!$C$23:$AF$35,MATCH(LMP_BY_NODE!CW$1,DA_LMP_Basis!$C$23:$C$35,0),MATCH(LMP_BY_NODE!$A59,DA_LMP_Basis!$C$23:$AF$23,0)))</f>
        <v>93.781131725412962</v>
      </c>
      <c r="CX59" s="30">
        <f>ENERGY_PRICING!CZ$19*(1+INDEX(DA_LMP_Basis!$C$23:$AF$35,MATCH(LMP_BY_NODE!CX$1,DA_LMP_Basis!$C$23:$C$35,0),MATCH(LMP_BY_NODE!$A59,DA_LMP_Basis!$C$23:$AF$23,0)))</f>
        <v>56.36271650078654</v>
      </c>
      <c r="CY59" s="30">
        <f>ENERGY_PRICING!DA$19*(1+INDEX(DA_LMP_Basis!$C$23:$AF$35,MATCH(LMP_BY_NODE!CY$1,DA_LMP_Basis!$C$23:$C$35,0),MATCH(LMP_BY_NODE!$A59,DA_LMP_Basis!$C$23:$AF$23,0)))</f>
        <v>44.546167097808826</v>
      </c>
      <c r="CZ59" s="30">
        <f>ENERGY_PRICING!DB$19*(1+INDEX(DA_LMP_Basis!$C$23:$AF$35,MATCH(LMP_BY_NODE!CZ$1,DA_LMP_Basis!$C$23:$C$35,0),MATCH(LMP_BY_NODE!$A59,DA_LMP_Basis!$C$23:$AF$23,0)))</f>
        <v>48.21850579464968</v>
      </c>
      <c r="DA59" s="30">
        <f>ENERGY_PRICING!DC$19*(1+INDEX(DA_LMP_Basis!$C$23:$AF$35,MATCH(LMP_BY_NODE!DA$1,DA_LMP_Basis!$C$23:$C$35,0),MATCH(LMP_BY_NODE!$A59,DA_LMP_Basis!$C$23:$AF$23,0)))</f>
        <v>65.819791807157955</v>
      </c>
      <c r="DB59" s="30">
        <f>ENERGY_PRICING!DD$19*(1+INDEX(DA_LMP_Basis!$C$23:$AF$35,MATCH(LMP_BY_NODE!DB$1,DA_LMP_Basis!$C$23:$C$35,0),MATCH(LMP_BY_NODE!$A59,DA_LMP_Basis!$C$23:$AF$23,0)))</f>
        <v>62.729560401578304</v>
      </c>
      <c r="DC59" s="30">
        <f>ENERGY_PRICING!DE$19*(1+INDEX(DA_LMP_Basis!$C$23:$AF$35,MATCH(LMP_BY_NODE!DC$1,DA_LMP_Basis!$C$23:$C$35,0),MATCH(LMP_BY_NODE!$A59,DA_LMP_Basis!$C$23:$AF$23,0)))</f>
        <v>40.493475516165212</v>
      </c>
      <c r="DD59" s="30">
        <f>ENERGY_PRICING!DF$19*(1+INDEX(DA_LMP_Basis!$C$23:$AF$35,MATCH(LMP_BY_NODE!DD$1,DA_LMP_Basis!$C$23:$C$35,0),MATCH(LMP_BY_NODE!$A59,DA_LMP_Basis!$C$23:$AF$23,0)))</f>
        <v>41.556327904773838</v>
      </c>
      <c r="DE59" s="30">
        <f>ENERGY_PRICING!DG$19*(1+INDEX(DA_LMP_Basis!$C$23:$AF$35,MATCH(LMP_BY_NODE!DE$1,DA_LMP_Basis!$C$23:$C$35,0),MATCH(LMP_BY_NODE!$A59,DA_LMP_Basis!$C$23:$AF$23,0)))</f>
        <v>70.784358735730535</v>
      </c>
      <c r="DF59" s="30">
        <f>ENERGY_PRICING!DH$19*(1+INDEX(DA_LMP_Basis!$C$23:$AF$35,MATCH(LMP_BY_NODE!DF$1,DA_LMP_Basis!$C$23:$C$35,0),MATCH(LMP_BY_NODE!$A59,DA_LMP_Basis!$C$23:$AF$23,0)))</f>
        <v>111.52337279856323</v>
      </c>
      <c r="DG59" s="30">
        <f>ENERGY_PRICING!DI$19*(1+INDEX(DA_LMP_Basis!$C$23:$AF$35,MATCH(LMP_BY_NODE!DG$1,DA_LMP_Basis!$C$23:$C$35,0),MATCH(LMP_BY_NODE!$A59,DA_LMP_Basis!$C$23:$AF$23,0)))</f>
        <v>207.75746377849993</v>
      </c>
      <c r="DH59" s="30">
        <f>ENERGY_PRICING!DJ$19*(1+INDEX(DA_LMP_Basis!$C$23:$AF$35,MATCH(LMP_BY_NODE!DH$1,DA_LMP_Basis!$C$23:$C$35,0),MATCH(LMP_BY_NODE!$A59,DA_LMP_Basis!$C$23:$AF$23,0)))</f>
        <v>185.90654506142985</v>
      </c>
      <c r="DI59" s="30">
        <f>ENERGY_PRICING!DK$19*(1+INDEX(DA_LMP_Basis!$C$23:$AF$35,MATCH(LMP_BY_NODE!DI$1,DA_LMP_Basis!$C$23:$C$35,0),MATCH(LMP_BY_NODE!$A59,DA_LMP_Basis!$C$23:$AF$23,0)))</f>
        <v>96.004720373327032</v>
      </c>
      <c r="DJ59" s="30">
        <f>ENERGY_PRICING!DL$19*(1+INDEX(DA_LMP_Basis!$C$23:$AF$35,MATCH(LMP_BY_NODE!DJ$1,DA_LMP_Basis!$C$23:$C$35,0),MATCH(LMP_BY_NODE!$A59,DA_LMP_Basis!$C$23:$AF$23,0)))</f>
        <v>59.662748903877961</v>
      </c>
      <c r="DK59" s="30">
        <f>ENERGY_PRICING!DM$19*(1+INDEX(DA_LMP_Basis!$C$23:$AF$35,MATCH(LMP_BY_NODE!DK$1,DA_LMP_Basis!$C$23:$C$35,0),MATCH(LMP_BY_NODE!$A59,DA_LMP_Basis!$C$23:$AF$23,0)))</f>
        <v>47.15434150782405</v>
      </c>
      <c r="DL59" s="30">
        <f>ENERGY_PRICING!DN$19*(1+INDEX(DA_LMP_Basis!$C$23:$AF$35,MATCH(LMP_BY_NODE!DL$1,DA_LMP_Basis!$C$23:$C$35,0),MATCH(LMP_BY_NODE!$A59,DA_LMP_Basis!$C$23:$AF$23,0)))</f>
        <v>51.041695332520426</v>
      </c>
      <c r="DM59" s="30">
        <f>ENERGY_PRICING!DO$19*(1+INDEX(DA_LMP_Basis!$C$23:$AF$35,MATCH(LMP_BY_NODE!DM$1,DA_LMP_Basis!$C$23:$C$35,0),MATCH(LMP_BY_NODE!$A59,DA_LMP_Basis!$C$23:$AF$23,0)))</f>
        <v>69.673535189546584</v>
      </c>
      <c r="DN59" s="30">
        <f>ENERGY_PRICING!DP$19*(1+INDEX(DA_LMP_Basis!$C$23:$AF$35,MATCH(LMP_BY_NODE!DN$1,DA_LMP_Basis!$C$23:$C$35,0),MATCH(LMP_BY_NODE!$A59,DA_LMP_Basis!$C$23:$AF$23,0)))</f>
        <v>66.402370990010454</v>
      </c>
      <c r="DO59" s="30">
        <f>ENERGY_PRICING!DQ$19*(1+INDEX(DA_LMP_Basis!$C$23:$AF$35,MATCH(LMP_BY_NODE!DO$1,DA_LMP_Basis!$C$23:$C$35,0),MATCH(LMP_BY_NODE!$A59,DA_LMP_Basis!$C$23:$AF$23,0)))</f>
        <v>42.864365168286035</v>
      </c>
      <c r="DP59" s="30">
        <f>ENERGY_PRICING!DR$19*(1+INDEX(DA_LMP_Basis!$C$23:$AF$35,MATCH(LMP_BY_NODE!DP$1,DA_LMP_Basis!$C$23:$C$35,0),MATCH(LMP_BY_NODE!$A59,DA_LMP_Basis!$C$23:$AF$23,0)))</f>
        <v>43.989447476598095</v>
      </c>
      <c r="DQ59" s="30">
        <f>ENERGY_PRICING!DS$19*(1+INDEX(DA_LMP_Basis!$C$23:$AF$35,MATCH(LMP_BY_NODE!DQ$1,DA_LMP_Basis!$C$23:$C$35,0),MATCH(LMP_BY_NODE!$A59,DA_LMP_Basis!$C$23:$AF$23,0)))</f>
        <v>72.130721021419802</v>
      </c>
      <c r="DR59" s="30">
        <f>ENERGY_PRICING!DT$19*(1+INDEX(DA_LMP_Basis!$C$23:$AF$35,MATCH(LMP_BY_NODE!DR$1,DA_LMP_Basis!$C$23:$C$35,0),MATCH(LMP_BY_NODE!$A59,DA_LMP_Basis!$C$23:$AF$23,0)))</f>
        <v>113.51341020549383</v>
      </c>
      <c r="DS59" s="30">
        <f>ENERGY_PRICING!DU$19*(1+INDEX(DA_LMP_Basis!$C$23:$AF$35,MATCH(LMP_BY_NODE!DS$1,DA_LMP_Basis!$C$23:$C$35,0),MATCH(LMP_BY_NODE!$A59,DA_LMP_Basis!$C$23:$AF$23,0)))</f>
        <v>210.30800576593307</v>
      </c>
      <c r="DT59" s="30">
        <f>ENERGY_PRICING!DV$19*(1+INDEX(DA_LMP_Basis!$C$23:$AF$35,MATCH(LMP_BY_NODE!DT$1,DA_LMP_Basis!$C$23:$C$35,0),MATCH(LMP_BY_NODE!$A59,DA_LMP_Basis!$C$23:$AF$23,0)))</f>
        <v>188.18883345816988</v>
      </c>
      <c r="DU59" s="30">
        <f>ENERGY_PRICING!DW$19*(1+INDEX(DA_LMP_Basis!$C$23:$AF$35,MATCH(LMP_BY_NODE!DU$1,DA_LMP_Basis!$C$23:$C$35,0),MATCH(LMP_BY_NODE!$A59,DA_LMP_Basis!$C$23:$AF$23,0)))</f>
        <v>98.571135565396276</v>
      </c>
      <c r="DV59" s="30">
        <f>ENERGY_PRICING!DX$19*(1+INDEX(DA_LMP_Basis!$C$23:$AF$35,MATCH(LMP_BY_NODE!DV$1,DA_LMP_Basis!$C$23:$C$35,0),MATCH(LMP_BY_NODE!$A59,DA_LMP_Basis!$C$23:$AF$23,0)))</f>
        <v>63.471570873516782</v>
      </c>
      <c r="DW59" s="30">
        <f>ENERGY_PRICING!DY$19*(1+INDEX(DA_LMP_Basis!$C$23:$AF$35,MATCH(LMP_BY_NODE!DW$1,DA_LMP_Basis!$C$23:$C$35,0),MATCH(LMP_BY_NODE!$A59,DA_LMP_Basis!$C$23:$AF$23,0)))</f>
        <v>50.164636795897479</v>
      </c>
      <c r="DX59" s="30">
        <f>ENERGY_PRICING!DZ$19*(1+INDEX(DA_LMP_Basis!$C$23:$AF$35,MATCH(LMP_BY_NODE!DX$1,DA_LMP_Basis!$C$23:$C$35,0),MATCH(LMP_BY_NODE!$A59,DA_LMP_Basis!$C$23:$AF$23,0)))</f>
        <v>54.300156166487788</v>
      </c>
      <c r="DY59" s="30">
        <f>ENERGY_PRICING!EA$19*(1+INDEX(DA_LMP_Basis!$C$23:$AF$35,MATCH(LMP_BY_NODE!DY$1,DA_LMP_Basis!$C$23:$C$35,0),MATCH(LMP_BY_NODE!$A59,DA_LMP_Basis!$C$23:$AF$23,0)))</f>
        <v>74.121437715122298</v>
      </c>
      <c r="DZ59" s="30">
        <f>ENERGY_PRICING!EB$19*(1+INDEX(DA_LMP_Basis!$C$23:$AF$35,MATCH(LMP_BY_NODE!DZ$1,DA_LMP_Basis!$C$23:$C$35,0),MATCH(LMP_BY_NODE!$A59,DA_LMP_Basis!$C$23:$AF$23,0)))</f>
        <v>70.641445020446568</v>
      </c>
      <c r="EA59" s="30">
        <f>ENERGY_PRICING!EC$19*(1+INDEX(DA_LMP_Basis!$C$23:$AF$35,MATCH(LMP_BY_NODE!EA$1,DA_LMP_Basis!$C$23:$C$35,0),MATCH(LMP_BY_NODE!$A59,DA_LMP_Basis!$C$23:$AF$23,0)))</f>
        <v>45.600791812499494</v>
      </c>
      <c r="EB59" s="30">
        <f>ENERGY_PRICING!ED$19*(1+INDEX(DA_LMP_Basis!$C$23:$AF$35,MATCH(LMP_BY_NODE!EB$1,DA_LMP_Basis!$C$23:$C$35,0),MATCH(LMP_BY_NODE!$A59,DA_LMP_Basis!$C$23:$AF$23,0)))</f>
        <v>46.797698471721951</v>
      </c>
      <c r="EC59" s="30">
        <f>ENERGY_PRICING!EE$19*(1+INDEX(DA_LMP_Basis!$C$23:$AF$35,MATCH(LMP_BY_NODE!EC$1,DA_LMP_Basis!$C$23:$C$35,0),MATCH(LMP_BY_NODE!$A59,DA_LMP_Basis!$C$23:$AF$23,0)))</f>
        <v>73.684661597282798</v>
      </c>
      <c r="ED59" s="30">
        <f>ENERGY_PRICING!EF$19*(1+INDEX(DA_LMP_Basis!$C$23:$AF$35,MATCH(LMP_BY_NODE!ED$1,DA_LMP_Basis!$C$23:$C$35,0),MATCH(LMP_BY_NODE!$A59,DA_LMP_Basis!$C$23:$AF$23,0)))</f>
        <v>115.81026589358336</v>
      </c>
      <c r="EE59" s="30">
        <f>ENERGY_PRICING!EG$19*(1+INDEX(DA_LMP_Basis!$C$23:$AF$35,MATCH(LMP_BY_NODE!EE$1,DA_LMP_Basis!$C$23:$C$35,0),MATCH(LMP_BY_NODE!$A59,DA_LMP_Basis!$C$23:$AF$23,0)))</f>
        <v>211.53278720779949</v>
      </c>
      <c r="EF59" s="30">
        <f>ENERGY_PRICING!EH$19*(1+INDEX(DA_LMP_Basis!$C$23:$AF$35,MATCH(LMP_BY_NODE!EF$1,DA_LMP_Basis!$C$23:$C$35,0),MATCH(LMP_BY_NODE!$A59,DA_LMP_Basis!$C$23:$AF$23,0)))</f>
        <v>189.28479834997995</v>
      </c>
      <c r="EG59" s="30">
        <f>ENERGY_PRICING!EI$19*(1+INDEX(DA_LMP_Basis!$C$23:$AF$35,MATCH(LMP_BY_NODE!EG$1,DA_LMP_Basis!$C$23:$C$35,0),MATCH(LMP_BY_NODE!$A59,DA_LMP_Basis!$C$23:$AF$23,0)))</f>
        <v>99.80353938970417</v>
      </c>
      <c r="EH59" s="30">
        <f>ENERGY_PRICING!EJ$19*(1+INDEX(DA_LMP_Basis!$C$23:$AF$35,MATCH(LMP_BY_NODE!EH$1,DA_LMP_Basis!$C$23:$C$35,0),MATCH(LMP_BY_NODE!$A59,DA_LMP_Basis!$C$23:$AF$23,0)))</f>
        <v>65.300583878114139</v>
      </c>
      <c r="EI59" s="30">
        <f>ENERGY_PRICING!EK$19*(1+INDEX(DA_LMP_Basis!$C$23:$AF$35,MATCH(LMP_BY_NODE!EI$1,DA_LMP_Basis!$C$23:$C$35,0),MATCH(LMP_BY_NODE!$A59,DA_LMP_Basis!$C$23:$AF$23,0)))</f>
        <v>51.610193787915819</v>
      </c>
      <c r="EJ59" s="30">
        <f>ENERGY_PRICING!EL$19*(1+INDEX(DA_LMP_Basis!$C$23:$AF$35,MATCH(LMP_BY_NODE!EJ$1,DA_LMP_Basis!$C$23:$C$35,0),MATCH(LMP_BY_NODE!$A59,DA_LMP_Basis!$C$23:$AF$23,0)))</f>
        <v>55.864883341400244</v>
      </c>
      <c r="EK59" s="30">
        <f>ENERGY_PRICING!EM$19*(1+INDEX(DA_LMP_Basis!$C$23:$AF$35,MATCH(LMP_BY_NODE!EK$1,DA_LMP_Basis!$C$23:$C$35,0),MATCH(LMP_BY_NODE!$A59,DA_LMP_Basis!$C$23:$AF$23,0)))</f>
        <v>76.257340003889794</v>
      </c>
      <c r="EL59" s="30">
        <f>ENERGY_PRICING!EN$19*(1+INDEX(DA_LMP_Basis!$C$23:$AF$35,MATCH(LMP_BY_NODE!EL$1,DA_LMP_Basis!$C$23:$C$35,0),MATCH(LMP_BY_NODE!$A59,DA_LMP_Basis!$C$23:$AF$23,0)))</f>
        <v>72.67706695051379</v>
      </c>
      <c r="EM59" s="30">
        <f>ENERGY_PRICING!EO$19*(1+INDEX(DA_LMP_Basis!$C$23:$AF$35,MATCH(LMP_BY_NODE!EM$1,DA_LMP_Basis!$C$23:$C$35,0),MATCH(LMP_BY_NODE!$A59,DA_LMP_Basis!$C$23:$AF$23,0)))</f>
        <v>46.91483588131895</v>
      </c>
      <c r="EN59" s="30">
        <f>ENERGY_PRICING!EP$19*(1+INDEX(DA_LMP_Basis!$C$23:$AF$35,MATCH(LMP_BY_NODE!EN$1,DA_LMP_Basis!$C$23:$C$35,0),MATCH(LMP_BY_NODE!$A59,DA_LMP_Basis!$C$23:$AF$23,0)))</f>
        <v>48.146232908668097</v>
      </c>
      <c r="EO59" s="30">
        <f>ENERGY_PRICING!EQ$19*(1+INDEX(DA_LMP_Basis!$C$23:$AF$35,MATCH(LMP_BY_NODE!EO$1,DA_LMP_Basis!$C$23:$C$35,0),MATCH(LMP_BY_NODE!$A59,DA_LMP_Basis!$C$23:$AF$23,0)))</f>
        <v>74.430870673023449</v>
      </c>
      <c r="EP59" s="30">
        <f>ENERGY_PRICING!ER$19*(1+INDEX(DA_LMP_Basis!$C$23:$AF$35,MATCH(LMP_BY_NODE!EP$1,DA_LMP_Basis!$C$23:$C$35,0),MATCH(LMP_BY_NODE!$A59,DA_LMP_Basis!$C$23:$AF$23,0)))</f>
        <v>116.91322606255066</v>
      </c>
      <c r="EQ59" s="30">
        <f>ENERGY_PRICING!ES$19*(1+INDEX(DA_LMP_Basis!$C$23:$AF$35,MATCH(LMP_BY_NODE!EQ$1,DA_LMP_Basis!$C$23:$C$35,0),MATCH(LMP_BY_NODE!$A59,DA_LMP_Basis!$C$23:$AF$23,0)))</f>
        <v>213.46059238023162</v>
      </c>
      <c r="ER59" s="30">
        <f>ENERGY_PRICING!ET$19*(1+INDEX(DA_LMP_Basis!$C$23:$AF$35,MATCH(LMP_BY_NODE!ER$1,DA_LMP_Basis!$C$23:$C$35,0),MATCH(LMP_BY_NODE!$A59,DA_LMP_Basis!$C$23:$AF$23,0)))</f>
        <v>191.00984635855841</v>
      </c>
      <c r="ES59" s="30">
        <f>ENERGY_PRICING!EU$19*(1+INDEX(DA_LMP_Basis!$C$23:$AF$35,MATCH(LMP_BY_NODE!ES$1,DA_LMP_Basis!$C$23:$C$35,0),MATCH(LMP_BY_NODE!$A59,DA_LMP_Basis!$C$23:$AF$23,0)))</f>
        <v>101.74334218701419</v>
      </c>
      <c r="ET59" s="30">
        <f>ENERGY_PRICING!EV$19*(1+INDEX(DA_LMP_Basis!$C$23:$AF$35,MATCH(LMP_BY_NODE!ET$1,DA_LMP_Basis!$C$23:$C$35,0),MATCH(LMP_BY_NODE!$A59,DA_LMP_Basis!$C$23:$AF$23,0)))</f>
        <v>68.179449127194971</v>
      </c>
      <c r="EU59" s="30">
        <f>ENERGY_PRICING!EW$19*(1+INDEX(DA_LMP_Basis!$C$23:$AF$35,MATCH(LMP_BY_NODE!EU$1,DA_LMP_Basis!$C$23:$C$35,0),MATCH(LMP_BY_NODE!$A59,DA_LMP_Basis!$C$23:$AF$23,0)))</f>
        <v>53.885499529005145</v>
      </c>
      <c r="EV59" s="30">
        <f>ENERGY_PRICING!EX$19*(1+INDEX(DA_LMP_Basis!$C$23:$AF$35,MATCH(LMP_BY_NODE!EV$1,DA_LMP_Basis!$C$23:$C$35,0),MATCH(LMP_BY_NODE!$A59,DA_LMP_Basis!$C$23:$AF$23,0)))</f>
        <v>58.327762870865122</v>
      </c>
      <c r="EW59" s="30">
        <f>ENERGY_PRICING!EY$19*(1+INDEX(DA_LMP_Basis!$C$23:$AF$35,MATCH(LMP_BY_NODE!EW$1,DA_LMP_Basis!$C$23:$C$35,0),MATCH(LMP_BY_NODE!$A59,DA_LMP_Basis!$C$23:$AF$23,0)))</f>
        <v>79.619248781525044</v>
      </c>
      <c r="EX59" s="30">
        <f>ENERGY_PRICING!EZ$19*(1+INDEX(DA_LMP_Basis!$C$23:$AF$35,MATCH(LMP_BY_NODE!EX$1,DA_LMP_Basis!$C$23:$C$35,0),MATCH(LMP_BY_NODE!$A59,DA_LMP_Basis!$C$23:$AF$23,0)))</f>
        <v>75.881134510452995</v>
      </c>
      <c r="EY59" s="30">
        <f>ENERGY_PRICING!FA$19*(1+INDEX(DA_LMP_Basis!$C$23:$AF$35,MATCH(LMP_BY_NODE!EY$1,DA_LMP_Basis!$C$23:$C$35,0),MATCH(LMP_BY_NODE!$A59,DA_LMP_Basis!$C$23:$AF$23,0)))</f>
        <v>48.983140369026998</v>
      </c>
      <c r="EZ59" s="30">
        <f>ENERGY_PRICING!FB$19*(1+INDEX(DA_LMP_Basis!$C$23:$AF$35,MATCH(LMP_BY_NODE!EZ$1,DA_LMP_Basis!$C$23:$C$35,0),MATCH(LMP_BY_NODE!$A59,DA_LMP_Basis!$C$23:$AF$23,0)))</f>
        <v>50.268825212798646</v>
      </c>
      <c r="FA59" s="30">
        <f>ENERGY_PRICING!FC$19*(1+INDEX(DA_LMP_Basis!$C$23:$AF$35,MATCH(LMP_BY_NODE!FA$1,DA_LMP_Basis!$C$23:$C$35,0),MATCH(LMP_BY_NODE!$A59,DA_LMP_Basis!$C$23:$AF$23,0)))</f>
        <v>75.605403260434684</v>
      </c>
      <c r="FB59" s="30">
        <f>ENERGY_PRICING!FD$19*(1+INDEX(DA_LMP_Basis!$C$23:$AF$35,MATCH(LMP_BY_NODE!FB$1,DA_LMP_Basis!$C$23:$C$35,0),MATCH(LMP_BY_NODE!$A59,DA_LMP_Basis!$C$23:$AF$23,0)))</f>
        <v>118.64928463270789</v>
      </c>
      <c r="FC59" s="30">
        <f>ENERGY_PRICING!FE$19*(1+INDEX(DA_LMP_Basis!$C$23:$AF$35,MATCH(LMP_BY_NODE!FC$1,DA_LMP_Basis!$C$23:$C$35,0),MATCH(LMP_BY_NODE!$A59,DA_LMP_Basis!$C$23:$AF$23,0)))</f>
        <v>214.86093059498202</v>
      </c>
      <c r="FD59" s="30">
        <f>ENERGY_PRICING!FF$19*(1+INDEX(DA_LMP_Basis!$C$23:$AF$35,MATCH(LMP_BY_NODE!FD$1,DA_LMP_Basis!$C$23:$C$35,0),MATCH(LMP_BY_NODE!$A59,DA_LMP_Basis!$C$23:$AF$23,0)))</f>
        <v>192.26290381645697</v>
      </c>
      <c r="FE59" s="30">
        <f>ENERGY_PRICING!FG$19*(1+INDEX(DA_LMP_Basis!$C$23:$AF$35,MATCH(LMP_BY_NODE!FE$1,DA_LMP_Basis!$C$23:$C$35,0),MATCH(LMP_BY_NODE!$A59,DA_LMP_Basis!$C$23:$AF$23,0)))</f>
        <v>103.1523953553517</v>
      </c>
      <c r="FF59" s="30">
        <f>ENERGY_PRICING!FH$19*(1+INDEX(DA_LMP_Basis!$C$23:$AF$35,MATCH(LMP_BY_NODE!FF$1,DA_LMP_Basis!$C$23:$C$35,0),MATCH(LMP_BY_NODE!$A59,DA_LMP_Basis!$C$23:$AF$23,0)))</f>
        <v>70.270627780024682</v>
      </c>
      <c r="FG59" s="30">
        <f>ENERGY_PRICING!FI$19*(1+INDEX(DA_LMP_Basis!$C$23:$AF$35,MATCH(LMP_BY_NODE!FG$1,DA_LMP_Basis!$C$23:$C$35,0),MATCH(LMP_BY_NODE!$A59,DA_LMP_Basis!$C$23:$AF$23,0)))</f>
        <v>55.538258648573546</v>
      </c>
      <c r="FH59" s="30">
        <f>ENERGY_PRICING!FJ$19*(1+INDEX(DA_LMP_Basis!$C$23:$AF$35,MATCH(LMP_BY_NODE!FH$1,DA_LMP_Basis!$C$23:$C$35,0),MATCH(LMP_BY_NODE!$A59,DA_LMP_Basis!$C$23:$AF$23,0)))</f>
        <v>60.116773696624556</v>
      </c>
      <c r="FI59" s="30">
        <f>ENERGY_PRICING!FK$19*(1+INDEX(DA_LMP_Basis!$C$23:$AF$35,MATCH(LMP_BY_NODE!FI$1,DA_LMP_Basis!$C$23:$C$35,0),MATCH(LMP_BY_NODE!$A59,DA_LMP_Basis!$C$23:$AF$23,0)))</f>
        <v>82.061305376843762</v>
      </c>
      <c r="FJ59" s="30">
        <f>ENERGY_PRICING!FL$19*(1+INDEX(DA_LMP_Basis!$C$23:$AF$35,MATCH(LMP_BY_NODE!FJ$1,DA_LMP_Basis!$C$23:$C$35,0),MATCH(LMP_BY_NODE!$A59,DA_LMP_Basis!$C$23:$AF$23,0)))</f>
        <v>78.208536838751741</v>
      </c>
      <c r="FK59" s="30">
        <f>ENERGY_PRICING!FM$19*(1+INDEX(DA_LMP_Basis!$C$23:$AF$35,MATCH(LMP_BY_NODE!FK$1,DA_LMP_Basis!$C$23:$C$35,0),MATCH(LMP_BY_NODE!$A59,DA_LMP_Basis!$C$23:$AF$23,0)))</f>
        <v>50.48553586795768</v>
      </c>
      <c r="FL59" s="30">
        <f>ENERGY_PRICING!FN$19*(1+INDEX(DA_LMP_Basis!$C$23:$AF$35,MATCH(LMP_BY_NODE!FL$1,DA_LMP_Basis!$C$23:$C$35,0),MATCH(LMP_BY_NODE!$A59,DA_LMP_Basis!$C$23:$AF$23,0)))</f>
        <v>51.810654833506199</v>
      </c>
      <c r="FM59" s="30">
        <f>ENERGY_PRICING!FO$19*(1+INDEX(DA_LMP_Basis!$C$23:$AF$35,MATCH(LMP_BY_NODE!FM$1,DA_LMP_Basis!$C$23:$C$35,0),MATCH(LMP_BY_NODE!$A59,DA_LMP_Basis!$C$23:$AF$23,0)))</f>
        <v>76.458571874224944</v>
      </c>
      <c r="FN59" s="30">
        <f>ENERGY_PRICING!FP$19*(1+INDEX(DA_LMP_Basis!$C$23:$AF$35,MATCH(LMP_BY_NODE!FN$1,DA_LMP_Basis!$C$23:$C$35,0),MATCH(LMP_BY_NODE!$A59,DA_LMP_Basis!$C$23:$AF$23,0)))</f>
        <v>119.91034005137816</v>
      </c>
      <c r="FO59" s="30">
        <f>ENERGY_PRICING!FQ$19*(1+INDEX(DA_LMP_Basis!$C$23:$AF$35,MATCH(LMP_BY_NODE!FO$1,DA_LMP_Basis!$C$23:$C$35,0),MATCH(LMP_BY_NODE!$A59,DA_LMP_Basis!$C$23:$AF$23,0)))</f>
        <v>215.13845716369312</v>
      </c>
      <c r="FP59" s="30">
        <f>ENERGY_PRICING!FR$19*(1+INDEX(DA_LMP_Basis!$C$23:$AF$35,MATCH(LMP_BY_NODE!FP$1,DA_LMP_Basis!$C$23:$C$35,0),MATCH(LMP_BY_NODE!$A59,DA_LMP_Basis!$C$23:$AF$23,0)))</f>
        <v>192.51124149161669</v>
      </c>
      <c r="FQ59" s="30">
        <f>ENERGY_PRICING!FS$19*(1+INDEX(DA_LMP_Basis!$C$23:$AF$35,MATCH(LMP_BY_NODE!FQ$1,DA_LMP_Basis!$C$23:$C$35,0),MATCH(LMP_BY_NODE!$A59,DA_LMP_Basis!$C$23:$AF$23,0)))</f>
        <v>103.43164910049778</v>
      </c>
      <c r="FR59" s="30">
        <f>ENERGY_PRICING!FT$19*(1+INDEX(DA_LMP_Basis!$C$23:$AF$35,MATCH(LMP_BY_NODE!FR$1,DA_LMP_Basis!$C$23:$C$35,0),MATCH(LMP_BY_NODE!$A59,DA_LMP_Basis!$C$23:$AF$23,0)))</f>
        <v>70.685068827172159</v>
      </c>
      <c r="FS59" s="30">
        <f>ENERGY_PRICING!FU$19*(1+INDEX(DA_LMP_Basis!$C$23:$AF$35,MATCH(LMP_BY_NODE!FS$1,DA_LMP_Basis!$C$23:$C$35,0),MATCH(LMP_BY_NODE!$A59,DA_LMP_Basis!$C$23:$AF$23,0)))</f>
        <v>55.865811351576504</v>
      </c>
      <c r="FT59" s="30">
        <f>ENERGY_PRICING!FV$19*(1+INDEX(DA_LMP_Basis!$C$23:$AF$35,MATCH(LMP_BY_NODE!FT$1,DA_LMP_Basis!$C$23:$C$35,0),MATCH(LMP_BY_NODE!$A59,DA_LMP_Basis!$C$23:$AF$23,0)))</f>
        <v>60.471329496523637</v>
      </c>
      <c r="FU59" s="30">
        <f>ENERGY_PRICING!FW$19*(1+INDEX(DA_LMP_Basis!$C$23:$AF$35,MATCH(LMP_BY_NODE!FU$1,DA_LMP_Basis!$C$23:$C$35,0),MATCH(LMP_BY_NODE!$A59,DA_LMP_Basis!$C$23:$AF$23,0)))</f>
        <v>82.545285304234355</v>
      </c>
      <c r="FV59" s="30">
        <f>ENERGY_PRICING!FX$19*(1+INDEX(DA_LMP_Basis!$C$23:$AF$35,MATCH(LMP_BY_NODE!FV$1,DA_LMP_Basis!$C$23:$C$35,0),MATCH(LMP_BY_NODE!$A59,DA_LMP_Basis!$C$23:$AF$23,0)))</f>
        <v>78.669793966050918</v>
      </c>
      <c r="FW59" s="30">
        <f>ENERGY_PRICING!FY$19*(1+INDEX(DA_LMP_Basis!$C$23:$AF$35,MATCH(LMP_BY_NODE!FW$1,DA_LMP_Basis!$C$23:$C$35,0),MATCH(LMP_BY_NODE!$A59,DA_LMP_Basis!$C$23:$AF$23,0)))</f>
        <v>50.783288698861874</v>
      </c>
      <c r="FX59" s="30">
        <f>ENERGY_PRICING!FZ$19*(1+INDEX(DA_LMP_Basis!$C$23:$AF$35,MATCH(LMP_BY_NODE!FX$1,DA_LMP_Basis!$C$23:$C$35,0),MATCH(LMP_BY_NODE!$A59,DA_LMP_Basis!$C$23:$AF$23,0)))</f>
        <v>52.116222931030698</v>
      </c>
      <c r="FY59" s="30">
        <f>ENERGY_PRICING!GA$19*(1+INDEX(DA_LMP_Basis!$C$23:$AF$35,MATCH(LMP_BY_NODE!FY$1,DA_LMP_Basis!$C$23:$C$35,0),MATCH(LMP_BY_NODE!$A59,DA_LMP_Basis!$C$23:$AF$23,0)))</f>
        <v>76.627657424717782</v>
      </c>
      <c r="FZ59" s="30">
        <f>ENERGY_PRICING!GB$19*(1+INDEX(DA_LMP_Basis!$C$23:$AF$35,MATCH(LMP_BY_NODE!FZ$1,DA_LMP_Basis!$C$23:$C$35,0),MATCH(LMP_BY_NODE!$A59,DA_LMP_Basis!$C$23:$AF$23,0)))</f>
        <v>120.16026280547544</v>
      </c>
      <c r="GA59" s="30">
        <f>ENERGY_PRICING!GC$19*(1+INDEX(DA_LMP_Basis!$C$23:$AF$35,MATCH(LMP_BY_NODE!GA$1,DA_LMP_Basis!$C$23:$C$35,0),MATCH(LMP_BY_NODE!$A59,DA_LMP_Basis!$C$23:$AF$23,0)))</f>
        <v>215.99930734206703</v>
      </c>
      <c r="GB59" s="30">
        <f>ENERGY_PRICING!GD$19*(1+INDEX(DA_LMP_Basis!$C$23:$AF$35,MATCH(LMP_BY_NODE!GB$1,DA_LMP_Basis!$C$23:$C$35,0),MATCH(LMP_BY_NODE!$A59,DA_LMP_Basis!$C$23:$AF$23,0)))</f>
        <v>193.28155163868146</v>
      </c>
      <c r="GC59" s="30">
        <f>ENERGY_PRICING!GE$19*(1+INDEX(DA_LMP_Basis!$C$23:$AF$35,MATCH(LMP_BY_NODE!GC$1,DA_LMP_Basis!$C$23:$C$35,0),MATCH(LMP_BY_NODE!$A59,DA_LMP_Basis!$C$23:$AF$23,0)))</f>
        <v>104.29785674842508</v>
      </c>
      <c r="GD59" s="30">
        <f>ENERGY_PRICING!GF$19*(1+INDEX(DA_LMP_Basis!$C$23:$AF$35,MATCH(LMP_BY_NODE!GD$1,DA_LMP_Basis!$C$23:$C$35,0),MATCH(LMP_BY_NODE!$A59,DA_LMP_Basis!$C$23:$AF$23,0)))</f>
        <v>71.97060934683941</v>
      </c>
      <c r="GE59" s="30">
        <f>ENERGY_PRICING!GG$19*(1+INDEX(DA_LMP_Basis!$C$23:$AF$35,MATCH(LMP_BY_NODE!GE$1,DA_LMP_Basis!$C$23:$C$35,0),MATCH(LMP_BY_NODE!$A59,DA_LMP_Basis!$C$23:$AF$23,0)))</f>
        <v>56.881835886151634</v>
      </c>
      <c r="GF59" s="30">
        <f>ENERGY_PRICING!GH$19*(1+INDEX(DA_LMP_Basis!$C$23:$AF$35,MATCH(LMP_BY_NODE!GF$1,DA_LMP_Basis!$C$23:$C$35,0),MATCH(LMP_BY_NODE!$A59,DA_LMP_Basis!$C$23:$AF$23,0)))</f>
        <v>61.571114014467653</v>
      </c>
      <c r="GG59" s="30">
        <f>ENERGY_PRICING!GI$19*(1+INDEX(DA_LMP_Basis!$C$23:$AF$35,MATCH(LMP_BY_NODE!GG$1,DA_LMP_Basis!$C$23:$C$35,0),MATCH(LMP_BY_NODE!$A59,DA_LMP_Basis!$C$23:$AF$23,0)))</f>
        <v>84.04652609987599</v>
      </c>
      <c r="GH59" s="30">
        <f>ENERGY_PRICING!GJ$19*(1+INDEX(DA_LMP_Basis!$C$23:$AF$35,MATCH(LMP_BY_NODE!GH$1,DA_LMP_Basis!$C$23:$C$35,0),MATCH(LMP_BY_NODE!$A59,DA_LMP_Basis!$C$23:$AF$23,0)))</f>
        <v>80.100551684693144</v>
      </c>
      <c r="GI59" s="30">
        <f>ENERGY_PRICING!GK$19*(1+INDEX(DA_LMP_Basis!$C$23:$AF$35,MATCH(LMP_BY_NODE!GI$1,DA_LMP_Basis!$C$23:$C$35,0),MATCH(LMP_BY_NODE!$A59,DA_LMP_Basis!$C$23:$AF$23,0)))</f>
        <v>51.706878028653286</v>
      </c>
      <c r="GJ59" s="30">
        <f>ENERGY_PRICING!GL$19*(1+INDEX(DA_LMP_Basis!$C$23:$AF$35,MATCH(LMP_BY_NODE!GJ$1,DA_LMP_Basis!$C$23:$C$35,0),MATCH(LMP_BY_NODE!$A59,DA_LMP_Basis!$C$23:$AF$23,0)))</f>
        <v>53.064054169246845</v>
      </c>
      <c r="GK59" s="30">
        <f>ENERGY_PRICING!GM$19*(1+INDEX(DA_LMP_Basis!$C$23:$AF$35,MATCH(LMP_BY_NODE!GK$1,DA_LMP_Basis!$C$23:$C$35,0),MATCH(LMP_BY_NODE!$A59,DA_LMP_Basis!$C$23:$AF$23,0)))</f>
        <v>77.152138114902513</v>
      </c>
      <c r="GL59" s="30">
        <f>ENERGY_PRICING!GN$19*(1+INDEX(DA_LMP_Basis!$C$23:$AF$35,MATCH(LMP_BY_NODE!GL$1,DA_LMP_Basis!$C$23:$C$35,0),MATCH(LMP_BY_NODE!$A59,DA_LMP_Basis!$C$23:$AF$23,0)))</f>
        <v>120.93548965472283</v>
      </c>
      <c r="GM59" s="30">
        <f>ENERGY_PRICING!GO$19*(1+INDEX(DA_LMP_Basis!$C$23:$AF$35,MATCH(LMP_BY_NODE!GM$1,DA_LMP_Basis!$C$23:$C$35,0),MATCH(LMP_BY_NODE!$A59,DA_LMP_Basis!$C$23:$AF$23,0)))</f>
        <v>217.21041314725355</v>
      </c>
      <c r="GN59" s="30">
        <f>ENERGY_PRICING!GP$19*(1+INDEX(DA_LMP_Basis!$C$23:$AF$35,MATCH(LMP_BY_NODE!GN$1,DA_LMP_Basis!$C$23:$C$35,0),MATCH(LMP_BY_NODE!$A59,DA_LMP_Basis!$C$23:$AF$23,0)))</f>
        <v>194.36527923070724</v>
      </c>
      <c r="GO59" s="30">
        <f>ENERGY_PRICING!GQ$19*(1+INDEX(DA_LMP_Basis!$C$23:$AF$35,MATCH(LMP_BY_NODE!GO$1,DA_LMP_Basis!$C$23:$C$35,0),MATCH(LMP_BY_NODE!$A59,DA_LMP_Basis!$C$23:$AF$23,0)))</f>
        <v>105.51649982622909</v>
      </c>
      <c r="GP59" s="30">
        <f>ENERGY_PRICING!GR$19*(1+INDEX(DA_LMP_Basis!$C$23:$AF$35,MATCH(LMP_BY_NODE!GP$1,DA_LMP_Basis!$C$23:$C$35,0),MATCH(LMP_BY_NODE!$A59,DA_LMP_Basis!$C$23:$AF$23,0)))</f>
        <v>73.779199999759371</v>
      </c>
      <c r="GQ59" s="30">
        <f>ENERGY_PRICING!GS$19*(1+INDEX(DA_LMP_Basis!$C$23:$AF$35,MATCH(LMP_BY_NODE!GQ$1,DA_LMP_Basis!$C$23:$C$35,0),MATCH(LMP_BY_NODE!$A59,DA_LMP_Basis!$C$23:$AF$23,0)))</f>
        <v>58.311252110889193</v>
      </c>
      <c r="GR59" s="30">
        <f>ENERGY_PRICING!GT$19*(1+INDEX(DA_LMP_Basis!$C$23:$AF$35,MATCH(LMP_BY_NODE!GR$1,DA_LMP_Basis!$C$23:$C$35,0),MATCH(LMP_BY_NODE!$A59,DA_LMP_Basis!$C$23:$AF$23,0)))</f>
        <v>63.118369794390063</v>
      </c>
      <c r="GS59" s="30">
        <f>ENERGY_PRICING!GU$19*(1+INDEX(DA_LMP_Basis!$C$23:$AF$35,MATCH(LMP_BY_NODE!GS$1,DA_LMP_Basis!$C$23:$C$35,0),MATCH(LMP_BY_NODE!$A59,DA_LMP_Basis!$C$23:$AF$23,0)))</f>
        <v>86.158579379598621</v>
      </c>
      <c r="GT59" s="30">
        <f>ENERGY_PRICING!GV$19*(1+INDEX(DA_LMP_Basis!$C$23:$AF$35,MATCH(LMP_BY_NODE!GT$1,DA_LMP_Basis!$C$23:$C$35,0),MATCH(LMP_BY_NODE!$A59,DA_LMP_Basis!$C$23:$AF$23,0)))</f>
        <v>82.113444313856775</v>
      </c>
      <c r="GU59" s="30">
        <f>ENERGY_PRICING!GW$19*(1+INDEX(DA_LMP_Basis!$C$23:$AF$35,MATCH(LMP_BY_NODE!GU$1,DA_LMP_Basis!$C$23:$C$35,0),MATCH(LMP_BY_NODE!$A59,DA_LMP_Basis!$C$23:$AF$23,0)))</f>
        <v>53.006249774189307</v>
      </c>
      <c r="GV59" s="30">
        <f>ENERGY_PRICING!GX$19*(1+INDEX(DA_LMP_Basis!$C$23:$AF$35,MATCH(LMP_BY_NODE!GV$1,DA_LMP_Basis!$C$23:$C$35,0),MATCH(LMP_BY_NODE!$A59,DA_LMP_Basis!$C$23:$AF$23,0)))</f>
        <v>54.397531171144038</v>
      </c>
      <c r="GW59" s="30">
        <f>ENERGY_PRICING!GY$19*(1+INDEX(DA_LMP_Basis!$C$23:$AF$35,MATCH(LMP_BY_NODE!GW$1,DA_LMP_Basis!$C$23:$C$35,0),MATCH(LMP_BY_NODE!$A59,DA_LMP_Basis!$C$23:$AF$23,0)))</f>
        <v>77.890015186370192</v>
      </c>
      <c r="GX59" s="30">
        <f>ENERGY_PRICING!GZ$19*(1+INDEX(DA_LMP_Basis!$C$23:$AF$35,MATCH(LMP_BY_NODE!GX$1,DA_LMP_Basis!$C$23:$C$35,0),MATCH(LMP_BY_NODE!$A59,DA_LMP_Basis!$C$23:$AF$23,0)))</f>
        <v>122.02613441619977</v>
      </c>
      <c r="GY59" s="30">
        <f>ENERGY_PRICING!HA$19*(1+INDEX(DA_LMP_Basis!$C$23:$AF$35,MATCH(LMP_BY_NODE!GY$1,DA_LMP_Basis!$C$23:$C$35,0),MATCH(LMP_BY_NODE!$A59,DA_LMP_Basis!$C$23:$AF$23,0)))</f>
        <v>218.89043294142414</v>
      </c>
      <c r="GZ59" s="30">
        <f>ENERGY_PRICING!HB$19*(1+INDEX(DA_LMP_Basis!$C$23:$AF$35,MATCH(LMP_BY_NODE!GZ$1,DA_LMP_Basis!$C$23:$C$35,0),MATCH(LMP_BY_NODE!$A59,DA_LMP_Basis!$C$23:$AF$23,0)))</f>
        <v>195.86860272093841</v>
      </c>
      <c r="HA59" s="30">
        <f>ENERGY_PRICING!HC$19*(1+INDEX(DA_LMP_Basis!$C$23:$AF$35,MATCH(LMP_BY_NODE!HA$1,DA_LMP_Basis!$C$23:$C$35,0),MATCH(LMP_BY_NODE!$A59,DA_LMP_Basis!$C$23:$AF$23,0)))</f>
        <v>107.20697516205199</v>
      </c>
      <c r="HB59" s="30">
        <f>ENERGY_PRICING!HD$19*(1+INDEX(DA_LMP_Basis!$C$23:$AF$35,MATCH(LMP_BY_NODE!HB$1,DA_LMP_Basis!$C$23:$C$35,0),MATCH(LMP_BY_NODE!$A59,DA_LMP_Basis!$C$23:$AF$23,0)))</f>
        <v>76.288037859709632</v>
      </c>
      <c r="HC59" s="30">
        <f>ENERGY_PRICING!HE$19*(1+INDEX(DA_LMP_Basis!$C$23:$AF$35,MATCH(LMP_BY_NODE!HC$1,DA_LMP_Basis!$C$23:$C$35,0),MATCH(LMP_BY_NODE!$A59,DA_LMP_Basis!$C$23:$AF$23,0)))</f>
        <v>60.294107400149308</v>
      </c>
      <c r="HD59" s="30">
        <f>ENERGY_PRICING!HF$19*(1+INDEX(DA_LMP_Basis!$C$23:$AF$35,MATCH(LMP_BY_NODE!HD$1,DA_LMP_Basis!$C$23:$C$35,0),MATCH(LMP_BY_NODE!$A59,DA_LMP_Basis!$C$23:$AF$23,0)))</f>
        <v>65.264689567429386</v>
      </c>
      <c r="HE59" s="30">
        <f>ENERGY_PRICING!HG$19*(1+INDEX(DA_LMP_Basis!$C$23:$AF$35,MATCH(LMP_BY_NODE!HE$1,DA_LMP_Basis!$C$23:$C$35,0),MATCH(LMP_BY_NODE!$A59,DA_LMP_Basis!$C$23:$AF$23,0)))</f>
        <v>89.088374035921433</v>
      </c>
      <c r="HF59" s="30">
        <f>ENERGY_PRICING!HH$19*(1+INDEX(DA_LMP_Basis!$C$23:$AF$35,MATCH(LMP_BY_NODE!HF$1,DA_LMP_Basis!$C$23:$C$35,0),MATCH(LMP_BY_NODE!$A59,DA_LMP_Basis!$C$23:$AF$23,0)))</f>
        <v>84.905685459141523</v>
      </c>
      <c r="HG59" s="30">
        <f>ENERGY_PRICING!HI$19*(1+INDEX(DA_LMP_Basis!$C$23:$AF$35,MATCH(LMP_BY_NODE!HG$1,DA_LMP_Basis!$C$23:$C$35,0),MATCH(LMP_BY_NODE!$A59,DA_LMP_Basis!$C$23:$AF$23,0)))</f>
        <v>54.808710172891111</v>
      </c>
      <c r="HH59" s="30">
        <f>ENERGY_PRICING!HJ$19*(1+INDEX(DA_LMP_Basis!$C$23:$AF$35,MATCH(LMP_BY_NODE!HH$1,DA_LMP_Basis!$C$23:$C$35,0),MATCH(LMP_BY_NODE!$A59,DA_LMP_Basis!$C$23:$AF$23,0)))</f>
        <v>56.247301644264319</v>
      </c>
      <c r="HI59" s="30">
        <f>ENERGY_PRICING!HK$19*(1+INDEX(DA_LMP_Basis!$C$23:$AF$35,MATCH(LMP_BY_NODE!HI$1,DA_LMP_Basis!$C$23:$C$35,0),MATCH(LMP_BY_NODE!$A59,DA_LMP_Basis!$C$23:$AF$23,0)))</f>
        <v>78.913582310251215</v>
      </c>
      <c r="HJ59" s="30">
        <f>ENERGY_PRICING!HL$19*(1+INDEX(DA_LMP_Basis!$C$23:$AF$35,MATCH(LMP_BY_NODE!HJ$1,DA_LMP_Basis!$C$23:$C$35,0),MATCH(LMP_BY_NODE!$A59,DA_LMP_Basis!$C$23:$AF$23,0)))</f>
        <v>123.53905325437468</v>
      </c>
      <c r="HK59" s="30">
        <f>ENERGY_PRICING!HM$19*(1+INDEX(DA_LMP_Basis!$C$23:$AF$35,MATCH(LMP_BY_NODE!HK$1,DA_LMP_Basis!$C$23:$C$35,0),MATCH(LMP_BY_NODE!$A59,DA_LMP_Basis!$C$23:$AF$23,0)))</f>
        <v>220.47485605200674</v>
      </c>
      <c r="HL59" s="30">
        <f>ENERGY_PRICING!HN$19*(1+INDEX(DA_LMP_Basis!$C$23:$AF$35,MATCH(LMP_BY_NODE!HL$1,DA_LMP_Basis!$C$23:$C$35,0),MATCH(LMP_BY_NODE!$A59,DA_LMP_Basis!$C$23:$AF$23,0)))</f>
        <v>197.28638392141519</v>
      </c>
      <c r="HM59" s="30">
        <f>ENERGY_PRICING!HO$19*(1+INDEX(DA_LMP_Basis!$C$23:$AF$35,MATCH(LMP_BY_NODE!HM$1,DA_LMP_Basis!$C$23:$C$35,0),MATCH(LMP_BY_NODE!$A59,DA_LMP_Basis!$C$23:$AF$23,0)))</f>
        <v>108.80125887182815</v>
      </c>
      <c r="HN59" s="30">
        <f>ENERGY_PRICING!HP$19*(1+INDEX(DA_LMP_Basis!$C$23:$AF$35,MATCH(LMP_BY_NODE!HN$1,DA_LMP_Basis!$C$23:$C$35,0),MATCH(LMP_BY_NODE!$A59,DA_LMP_Basis!$C$23:$AF$23,0)))</f>
        <v>78.654117533176972</v>
      </c>
      <c r="HO59" s="30">
        <f>ENERGY_PRICING!HQ$19*(1+INDEX(DA_LMP_Basis!$C$23:$AF$35,MATCH(LMP_BY_NODE!HO$1,DA_LMP_Basis!$C$23:$C$35,0),MATCH(LMP_BY_NODE!$A59,DA_LMP_Basis!$C$23:$AF$23,0)))</f>
        <v>62.164134024922348</v>
      </c>
      <c r="HP59" s="30">
        <f>ENERGY_PRICING!HR$19*(1+INDEX(DA_LMP_Basis!$C$23:$AF$35,MATCH(LMP_BY_NODE!HP$1,DA_LMP_Basis!$C$23:$C$35,0),MATCH(LMP_BY_NODE!$A59,DA_LMP_Basis!$C$23:$AF$23,0)))</f>
        <v>67.288879200732381</v>
      </c>
      <c r="HQ59" s="30">
        <f>ENERGY_PRICING!HS$19*(1+INDEX(DA_LMP_Basis!$C$23:$AF$35,MATCH(LMP_BY_NODE!HQ$1,DA_LMP_Basis!$C$23:$C$35,0),MATCH(LMP_BY_NODE!$A59,DA_LMP_Basis!$C$23:$AF$23,0)))</f>
        <v>91.851457172707356</v>
      </c>
      <c r="HR59" s="30">
        <f>ENERGY_PRICING!HT$19*(1+INDEX(DA_LMP_Basis!$C$23:$AF$35,MATCH(LMP_BY_NODE!HR$1,DA_LMP_Basis!$C$23:$C$35,0),MATCH(LMP_BY_NODE!$A59,DA_LMP_Basis!$C$23:$AF$23,0)))</f>
        <v>87.539042170925384</v>
      </c>
      <c r="HS59" s="30">
        <f>ENERGY_PRICING!HU$19*(1+INDEX(DA_LMP_Basis!$C$23:$AF$35,MATCH(LMP_BY_NODE!HS$1,DA_LMP_Basis!$C$23:$C$35,0),MATCH(LMP_BY_NODE!$A59,DA_LMP_Basis!$C$23:$AF$23,0)))</f>
        <v>56.508606758349501</v>
      </c>
      <c r="HT59" s="30">
        <f>ENERGY_PRICING!HV$19*(1+INDEX(DA_LMP_Basis!$C$23:$AF$35,MATCH(LMP_BY_NODE!HT$1,DA_LMP_Basis!$C$23:$C$35,0),MATCH(LMP_BY_NODE!$A59,DA_LMP_Basis!$C$23:$AF$23,0)))</f>
        <v>57.991816260731696</v>
      </c>
      <c r="HU59" s="30">
        <f>ENERGY_PRICING!HW$19*(1+INDEX(DA_LMP_Basis!$C$23:$AF$35,MATCH(LMP_BY_NODE!HU$1,DA_LMP_Basis!$C$23:$C$35,0),MATCH(LMP_BY_NODE!$A59,DA_LMP_Basis!$C$23:$AF$23,0)))</f>
        <v>79.878906297466656</v>
      </c>
      <c r="HV59" s="30">
        <f>ENERGY_PRICING!HX$19*(1+INDEX(DA_LMP_Basis!$C$23:$AF$35,MATCH(LMP_BY_NODE!HV$1,DA_LMP_Basis!$C$23:$C$35,0),MATCH(LMP_BY_NODE!$A59,DA_LMP_Basis!$C$23:$AF$23,0)))</f>
        <v>124.96588380717992</v>
      </c>
      <c r="HW59" s="30">
        <f>ENERGY_PRICING!HY$19*(1+INDEX(DA_LMP_Basis!$C$23:$AF$35,MATCH(LMP_BY_NODE!HW$1,DA_LMP_Basis!$C$23:$C$35,0),MATCH(LMP_BY_NODE!$A59,DA_LMP_Basis!$C$23:$AF$23,0)))</f>
        <v>222.09197200277796</v>
      </c>
      <c r="HX59" s="30">
        <f>ENERGY_PRICING!HZ$19*(1+INDEX(DA_LMP_Basis!$C$23:$AF$35,MATCH(LMP_BY_NODE!HX$1,DA_LMP_Basis!$C$23:$C$35,0),MATCH(LMP_BY_NODE!$A59,DA_LMP_Basis!$C$23:$AF$23,0)))</f>
        <v>198.73341948829201</v>
      </c>
      <c r="HY59" s="30">
        <f>ENERGY_PRICING!IA$19*(1+INDEX(DA_LMP_Basis!$C$23:$AF$35,MATCH(LMP_BY_NODE!HY$1,DA_LMP_Basis!$C$23:$C$35,0),MATCH(LMP_BY_NODE!$A59,DA_LMP_Basis!$C$23:$AF$23,0)))</f>
        <v>110.42843888448634</v>
      </c>
      <c r="HZ59" s="30">
        <f>ENERGY_PRICING!IB$19*(1+INDEX(DA_LMP_Basis!$C$23:$AF$35,MATCH(LMP_BY_NODE!HZ$1,DA_LMP_Basis!$C$23:$C$35,0),MATCH(LMP_BY_NODE!$A59,DA_LMP_Basis!$C$23:$AF$23,0)))</f>
        <v>81.069018676188307</v>
      </c>
      <c r="IA59" s="30">
        <f>ENERGY_PRICING!IC$19*(1+INDEX(DA_LMP_Basis!$C$23:$AF$35,MATCH(LMP_BY_NODE!IA$1,DA_LMP_Basis!$C$23:$C$35,0),MATCH(LMP_BY_NODE!$A59,DA_LMP_Basis!$C$23:$AF$23,0)))</f>
        <v>64.072746606428623</v>
      </c>
      <c r="IB59" s="30">
        <f>ENERGY_PRICING!ID$19*(1+INDEX(DA_LMP_Basis!$C$23:$AF$35,MATCH(LMP_BY_NODE!IB$1,DA_LMP_Basis!$C$23:$C$35,0),MATCH(LMP_BY_NODE!$A59,DA_LMP_Basis!$C$23:$AF$23,0)))</f>
        <v>69.354835776054188</v>
      </c>
      <c r="IC59" s="30">
        <f>ENERGY_PRICING!IE$19*(1+INDEX(DA_LMP_Basis!$C$23:$AF$35,MATCH(LMP_BY_NODE!IC$1,DA_LMP_Basis!$C$23:$C$35,0),MATCH(LMP_BY_NODE!$A59,DA_LMP_Basis!$C$23:$AF$23,0)))</f>
        <v>94.671553511847705</v>
      </c>
      <c r="ID59" s="30">
        <f>ENERGY_PRICING!IF$19*(1+INDEX(DA_LMP_Basis!$C$23:$AF$35,MATCH(LMP_BY_NODE!ID$1,DA_LMP_Basis!$C$23:$C$35,0),MATCH(LMP_BY_NODE!$A59,DA_LMP_Basis!$C$23:$AF$23,0)))</f>
        <v>90.22673532198661</v>
      </c>
      <c r="IE59" s="30">
        <f>ENERGY_PRICING!IG$19*(1+INDEX(DA_LMP_Basis!$C$23:$AF$35,MATCH(LMP_BY_NODE!IE$1,DA_LMP_Basis!$C$23:$C$35,0),MATCH(LMP_BY_NODE!$A59,DA_LMP_Basis!$C$23:$AF$23,0)))</f>
        <v>58.243578853016452</v>
      </c>
      <c r="IF59" s="30">
        <f>ENERGY_PRICING!IH$19*(1+INDEX(DA_LMP_Basis!$C$23:$AF$35,MATCH(LMP_BY_NODE!IF$1,DA_LMP_Basis!$C$23:$C$35,0),MATCH(LMP_BY_NODE!$A59,DA_LMP_Basis!$C$23:$AF$23,0)))</f>
        <v>59.772327030740307</v>
      </c>
      <c r="IG59" s="30">
        <f>ENERGY_PRICING!II$19*(1+INDEX(DA_LMP_Basis!$C$23:$AF$35,MATCH(LMP_BY_NODE!IG$1,DA_LMP_Basis!$C$23:$C$35,0),MATCH(LMP_BY_NODE!$A59,DA_LMP_Basis!$C$23:$AF$23,0)))</f>
        <v>80.864148690714842</v>
      </c>
      <c r="IH59" s="30">
        <f>ENERGY_PRICING!IJ$19*(1+INDEX(DA_LMP_Basis!$C$23:$AF$35,MATCH(LMP_BY_NODE!IH$1,DA_LMP_Basis!$C$23:$C$35,0),MATCH(LMP_BY_NODE!$A59,DA_LMP_Basis!$C$23:$AF$23,0)))</f>
        <v>126.42215544988564</v>
      </c>
      <c r="II59" s="30">
        <f>ENERGY_PRICING!IK$19*(1+INDEX(DA_LMP_Basis!$C$23:$AF$35,MATCH(LMP_BY_NODE!II$1,DA_LMP_Basis!$C$23:$C$35,0),MATCH(LMP_BY_NODE!$A59,DA_LMP_Basis!$C$23:$AF$23,0)))</f>
        <v>222.83369400621916</v>
      </c>
      <c r="IJ59" s="30">
        <f>ENERGY_PRICING!IL$19*(1+INDEX(DA_LMP_Basis!$C$23:$AF$35,MATCH(LMP_BY_NODE!IJ$1,DA_LMP_Basis!$C$23:$C$35,0),MATCH(LMP_BY_NODE!$A59,DA_LMP_Basis!$C$23:$AF$23,0)))</f>
        <v>199.3971307819705</v>
      </c>
      <c r="IK59" s="30">
        <f>ENERGY_PRICING!IM$19*(1+INDEX(DA_LMP_Basis!$C$23:$AF$35,MATCH(LMP_BY_NODE!IK$1,DA_LMP_Basis!$C$23:$C$35,0),MATCH(LMP_BY_NODE!$A59,DA_LMP_Basis!$C$23:$AF$23,0)))</f>
        <v>111.17477696764773</v>
      </c>
      <c r="IL59" s="30">
        <f>ENERGY_PRICING!IN$19*(1+INDEX(DA_LMP_Basis!$C$23:$AF$35,MATCH(LMP_BY_NODE!IL$1,DA_LMP_Basis!$C$23:$C$35,0),MATCH(LMP_BY_NODE!$A59,DA_LMP_Basis!$C$23:$AF$23,0)))</f>
        <v>82.176660532699941</v>
      </c>
      <c r="IM59" s="30">
        <f>ENERGY_PRICING!IO$19*(1+INDEX(DA_LMP_Basis!$C$23:$AF$35,MATCH(LMP_BY_NODE!IM$1,DA_LMP_Basis!$C$23:$C$35,0),MATCH(LMP_BY_NODE!$A59,DA_LMP_Basis!$C$23:$AF$23,0)))</f>
        <v>64.948169266796768</v>
      </c>
      <c r="IN59" s="30">
        <f>ENERGY_PRICING!IP$19*(1+INDEX(DA_LMP_Basis!$C$23:$AF$35,MATCH(LMP_BY_NODE!IN$1,DA_LMP_Basis!$C$23:$C$35,0),MATCH(LMP_BY_NODE!$A59,DA_LMP_Basis!$C$23:$AF$23,0)))</f>
        <v>70.30242735063446</v>
      </c>
      <c r="IO59" s="30">
        <f>ENERGY_PRICING!IQ$19*(1+INDEX(DA_LMP_Basis!$C$23:$AF$35,MATCH(LMP_BY_NODE!IO$1,DA_LMP_Basis!$C$23:$C$35,0),MATCH(LMP_BY_NODE!$A59,DA_LMP_Basis!$C$23:$AF$23,0)))</f>
        <v>95.965046106220299</v>
      </c>
      <c r="IP59" s="30">
        <f>ENERGY_PRICING!IR$19*(1+INDEX(DA_LMP_Basis!$C$23:$AF$35,MATCH(LMP_BY_NODE!IP$1,DA_LMP_Basis!$C$23:$C$35,0),MATCH(LMP_BY_NODE!$A59,DA_LMP_Basis!$C$23:$AF$23,0)))</f>
        <v>91.459498592727698</v>
      </c>
      <c r="IQ59" s="30">
        <f>ENERGY_PRICING!IS$19*(1+INDEX(DA_LMP_Basis!$C$23:$AF$35,MATCH(LMP_BY_NODE!IQ$1,DA_LMP_Basis!$C$23:$C$35,0),MATCH(LMP_BY_NODE!$A59,DA_LMP_Basis!$C$23:$AF$23,0)))</f>
        <v>59.039357892458376</v>
      </c>
      <c r="IR59" s="30">
        <f>ENERGY_PRICING!IT$19*(1+INDEX(DA_LMP_Basis!$C$23:$AF$35,MATCH(LMP_BY_NODE!IR$1,DA_LMP_Basis!$C$23:$C$35,0),MATCH(LMP_BY_NODE!$A59,DA_LMP_Basis!$C$23:$AF$23,0)))</f>
        <v>60.588993278358224</v>
      </c>
      <c r="IS59" s="30">
        <f>ENERGY_PRICING!IU$19*(1+INDEX(DA_LMP_Basis!$C$23:$AF$35,MATCH(LMP_BY_NODE!IS$1,DA_LMP_Basis!$C$23:$C$35,0),MATCH(LMP_BY_NODE!$A59,DA_LMP_Basis!$C$23:$AF$23,0)))</f>
        <v>81.316049472131752</v>
      </c>
      <c r="IT59" s="30">
        <f>ENERGY_PRICING!IV$19*(1+INDEX(DA_LMP_Basis!$C$23:$AF$35,MATCH(LMP_BY_NODE!IT$1,DA_LMP_Basis!$C$23:$C$35,0),MATCH(LMP_BY_NODE!$A59,DA_LMP_Basis!$C$23:$AF$23,0)))</f>
        <v>127.09010305121079</v>
      </c>
      <c r="IU59" s="30">
        <f>ENERGY_PRICING!IW$19*(1+INDEX(DA_LMP_Basis!$C$23:$AF$35,MATCH(LMP_BY_NODE!IU$1,DA_LMP_Basis!$C$23:$C$35,0),MATCH(LMP_BY_NODE!$A59,DA_LMP_Basis!$C$23:$AF$23,0)))</f>
        <v>223.87348156669361</v>
      </c>
      <c r="IV59" s="30">
        <f>ENERGY_PRICING!IX$19*(1+INDEX(DA_LMP_Basis!$C$23:$AF$35,MATCH(LMP_BY_NODE!IV$1,DA_LMP_Basis!$C$23:$C$35,0),MATCH(LMP_BY_NODE!$A59,DA_LMP_Basis!$C$23:$AF$23,0)))</f>
        <v>200.32755854831902</v>
      </c>
      <c r="IW59" s="30">
        <f>ENERGY_PRICING!IY$19*(1+INDEX(DA_LMP_Basis!$C$23:$AF$35,MATCH(LMP_BY_NODE!IW$1,DA_LMP_Basis!$C$23:$C$35,0),MATCH(LMP_BY_NODE!$A59,DA_LMP_Basis!$C$23:$AF$23,0)))</f>
        <v>112.22103560791888</v>
      </c>
      <c r="IX59" s="30">
        <f>ENERGY_PRICING!IZ$19*(1+INDEX(DA_LMP_Basis!$C$23:$AF$35,MATCH(LMP_BY_NODE!IX$1,DA_LMP_Basis!$C$23:$C$35,0),MATCH(LMP_BY_NODE!$A59,DA_LMP_Basis!$C$23:$AF$23,0)))</f>
        <v>83.729415093732669</v>
      </c>
      <c r="IY59" s="30">
        <f>ENERGY_PRICING!JA$19*(1+INDEX(DA_LMP_Basis!$C$23:$AF$35,MATCH(LMP_BY_NODE!IY$1,DA_LMP_Basis!$C$23:$C$35,0),MATCH(LMP_BY_NODE!$A59,DA_LMP_Basis!$C$23:$AF$23,0)))</f>
        <v>66.175385916950304</v>
      </c>
      <c r="IZ59" s="30">
        <f>ENERGY_PRICING!JB$19*(1+INDEX(DA_LMP_Basis!$C$23:$AF$35,MATCH(LMP_BY_NODE!IZ$1,DA_LMP_Basis!$C$23:$C$35,0),MATCH(LMP_BY_NODE!$A59,DA_LMP_Basis!$C$23:$AF$23,0)))</f>
        <v>71.630814437828533</v>
      </c>
      <c r="JA59" s="30">
        <f>ENERGY_PRICING!JC$19*(1+INDEX(DA_LMP_Basis!$C$23:$AF$35,MATCH(LMP_BY_NODE!JA$1,DA_LMP_Basis!$C$23:$C$35,0),MATCH(LMP_BY_NODE!$A59,DA_LMP_Basis!$C$23:$AF$23,0)))</f>
        <v>97.778336669200229</v>
      </c>
      <c r="JB59" s="30">
        <f>ENERGY_PRICING!JD$19*(1+INDEX(DA_LMP_Basis!$C$23:$AF$35,MATCH(LMP_BY_NODE!JB$1,DA_LMP_Basis!$C$23:$C$35,0),MATCH(LMP_BY_NODE!$A59,DA_LMP_Basis!$C$23:$AF$23,0)))</f>
        <v>93.187655379204983</v>
      </c>
      <c r="JC59" s="30">
        <f>ENERGY_PRICING!JE$19*(1+INDEX(DA_LMP_Basis!$C$23:$AF$35,MATCH(LMP_BY_NODE!JC$1,DA_LMP_Basis!$C$23:$C$35,0),MATCH(LMP_BY_NODE!$A59,DA_LMP_Basis!$C$23:$AF$23,0)))</f>
        <v>60.154925641910523</v>
      </c>
      <c r="JD59" s="30">
        <f>ENERGY_PRICING!JF$19*(1+INDEX(DA_LMP_Basis!$C$23:$AF$35,MATCH(LMP_BY_NODE!JD$1,DA_LMP_Basis!$C$23:$C$35,0),MATCH(LMP_BY_NODE!$A59,DA_LMP_Basis!$C$23:$AF$23,0)))</f>
        <v>61.733841889283639</v>
      </c>
      <c r="JE59" s="30">
        <f>ENERGY_PRICING!JG$19*(1+INDEX(DA_LMP_Basis!$C$23:$AF$35,MATCH(LMP_BY_NODE!JE$1,DA_LMP_Basis!$C$23:$C$35,0),MATCH(LMP_BY_NODE!$A59,DA_LMP_Basis!$C$23:$AF$23,0)))</f>
        <v>81.949549366844309</v>
      </c>
      <c r="JF59" s="30">
        <f>ENERGY_PRICING!JH$19*(1+INDEX(DA_LMP_Basis!$C$23:$AF$35,MATCH(LMP_BY_NODE!JF$1,DA_LMP_Basis!$C$23:$C$35,0),MATCH(LMP_BY_NODE!$A59,DA_LMP_Basis!$C$23:$AF$23,0)))</f>
        <v>128.02646951153477</v>
      </c>
      <c r="JG59" s="30">
        <f>ENERGY_PRICING!JI$19*(1+INDEX(DA_LMP_Basis!$C$23:$AF$35,MATCH(LMP_BY_NODE!JG$1,DA_LMP_Basis!$C$23:$C$35,0),MATCH(LMP_BY_NODE!$A59,DA_LMP_Basis!$C$23:$AF$23,0)))</f>
        <v>225.2145927335672</v>
      </c>
      <c r="JH59" s="30">
        <f>ENERGY_PRICING!JJ$19*(1+INDEX(DA_LMP_Basis!$C$23:$AF$35,MATCH(LMP_BY_NODE!JH$1,DA_LMP_Basis!$C$23:$C$35,0),MATCH(LMP_BY_NODE!$A59,DA_LMP_Basis!$C$23:$AF$23,0)))</f>
        <v>201.52761817093065</v>
      </c>
      <c r="JI59" s="30">
        <f>ENERGY_PRICING!JK$19*(1+INDEX(DA_LMP_Basis!$C$23:$AF$35,MATCH(LMP_BY_NODE!JI$1,DA_LMP_Basis!$C$23:$C$35,0),MATCH(LMP_BY_NODE!$A59,DA_LMP_Basis!$C$23:$AF$23,0)))</f>
        <v>113.57049313101655</v>
      </c>
      <c r="JJ59" s="30">
        <f>ENERGY_PRICING!JL$19*(1+INDEX(DA_LMP_Basis!$C$23:$AF$35,MATCH(LMP_BY_NODE!JJ$1,DA_LMP_Basis!$C$23:$C$35,0),MATCH(LMP_BY_NODE!$A59,DA_LMP_Basis!$C$23:$AF$23,0)))</f>
        <v>85.732147729103588</v>
      </c>
      <c r="JK59" s="30">
        <f>ENERGY_PRICING!JM$19*(1+INDEX(DA_LMP_Basis!$C$23:$AF$35,MATCH(LMP_BY_NODE!JK$1,DA_LMP_Basis!$C$23:$C$35,0),MATCH(LMP_BY_NODE!$A59,DA_LMP_Basis!$C$23:$AF$23,0)))</f>
        <v>67.758241892783602</v>
      </c>
      <c r="JL59" s="30">
        <f>ENERGY_PRICING!JN$19*(1+INDEX(DA_LMP_Basis!$C$23:$AF$35,MATCH(LMP_BY_NODE!JL$1,DA_LMP_Basis!$C$23:$C$35,0),MATCH(LMP_BY_NODE!$A59,DA_LMP_Basis!$C$23:$AF$23,0)))</f>
        <v>73.344159378937235</v>
      </c>
      <c r="JM59" s="30">
        <f>ENERGY_PRICING!JO$19*(1+INDEX(DA_LMP_Basis!$C$23:$AF$35,MATCH(LMP_BY_NODE!JM$1,DA_LMP_Basis!$C$23:$C$35,0),MATCH(LMP_BY_NODE!$A59,DA_LMP_Basis!$C$23:$AF$23,0)))</f>
        <v>100.11710692885715</v>
      </c>
      <c r="JN59" s="30">
        <f>ENERGY_PRICING!JP$19*(1+INDEX(DA_LMP_Basis!$C$23:$AF$35,MATCH(LMP_BY_NODE!JN$1,DA_LMP_Basis!$C$23:$C$35,0),MATCH(LMP_BY_NODE!$A59,DA_LMP_Basis!$C$23:$AF$23,0)))</f>
        <v>95.41662065303025</v>
      </c>
      <c r="JO59" s="30">
        <f>ENERGY_PRICING!JQ$19*(1+INDEX(DA_LMP_Basis!$C$23:$AF$35,MATCH(LMP_BY_NODE!JO$1,DA_LMP_Basis!$C$23:$C$35,0),MATCH(LMP_BY_NODE!$A59,DA_LMP_Basis!$C$23:$AF$23,0)))</f>
        <v>61.593777598854196</v>
      </c>
      <c r="JP59" s="30">
        <f>ENERGY_PRICING!JR$19*(1+INDEX(DA_LMP_Basis!$C$23:$AF$35,MATCH(LMP_BY_NODE!JP$1,DA_LMP_Basis!$C$23:$C$35,0),MATCH(LMP_BY_NODE!$A59,DA_LMP_Basis!$C$23:$AF$23,0)))</f>
        <v>63.210460109058495</v>
      </c>
      <c r="JQ59" s="30">
        <f>ENERGY_PRICING!JS$19*(1+INDEX(DA_LMP_Basis!$C$23:$AF$35,MATCH(LMP_BY_NODE!JQ$1,DA_LMP_Basis!$C$23:$C$35,0),MATCH(LMP_BY_NODE!$A59,DA_LMP_Basis!$C$23:$AF$23,0)))</f>
        <v>82.766633370642722</v>
      </c>
      <c r="JR59" s="30">
        <f>ENERGY_PRICING!JT$19*(1+INDEX(DA_LMP_Basis!$C$23:$AF$35,MATCH(LMP_BY_NODE!JR$1,DA_LMP_Basis!$C$23:$C$35,0),MATCH(LMP_BY_NODE!$A59,DA_LMP_Basis!$C$23:$AF$23,0)))</f>
        <v>129.23418882263465</v>
      </c>
      <c r="JS59" s="30">
        <f>ENERGY_PRICING!JU$19*(1+INDEX(DA_LMP_Basis!$C$23:$AF$35,MATCH(LMP_BY_NODE!JS$1,DA_LMP_Basis!$C$23:$C$35,0),MATCH(LMP_BY_NODE!$A59,DA_LMP_Basis!$C$23:$AF$23,0)))</f>
        <v>224.30370749612305</v>
      </c>
      <c r="JT59" s="30">
        <f>ENERGY_PRICING!JV$19*(1+INDEX(DA_LMP_Basis!$C$23:$AF$35,MATCH(LMP_BY_NODE!JT$1,DA_LMP_Basis!$C$23:$C$35,0),MATCH(LMP_BY_NODE!$A59,DA_LMP_Basis!$C$23:$AF$23,0)))</f>
        <v>200.7125354087477</v>
      </c>
      <c r="JU59" s="30">
        <f>ENERGY_PRICING!JW$19*(1+INDEX(DA_LMP_Basis!$C$23:$AF$35,MATCH(LMP_BY_NODE!JU$1,DA_LMP_Basis!$C$23:$C$35,0),MATCH(LMP_BY_NODE!$A59,DA_LMP_Basis!$C$23:$AF$23,0)))</f>
        <v>112.65393903266157</v>
      </c>
      <c r="JV59" s="30">
        <f>ENERGY_PRICING!JX$19*(1+INDEX(DA_LMP_Basis!$C$23:$AF$35,MATCH(LMP_BY_NODE!JV$1,DA_LMP_Basis!$C$23:$C$35,0),MATCH(LMP_BY_NODE!$A59,DA_LMP_Basis!$C$23:$AF$23,0)))</f>
        <v>84.37188794067778</v>
      </c>
      <c r="JW59" s="30">
        <f>ENERGY_PRICING!JY$19*(1+INDEX(DA_LMP_Basis!$C$23:$AF$35,MATCH(LMP_BY_NODE!JW$1,DA_LMP_Basis!$C$23:$C$35,0),MATCH(LMP_BY_NODE!$A59,DA_LMP_Basis!$C$23:$AF$23,0)))</f>
        <v>66.683163124520192</v>
      </c>
      <c r="JX59" s="30">
        <f>ENERGY_PRICING!JZ$19*(1+INDEX(DA_LMP_Basis!$C$23:$AF$35,MATCH(LMP_BY_NODE!JX$1,DA_LMP_Basis!$C$23:$C$35,0),MATCH(LMP_BY_NODE!$A59,DA_LMP_Basis!$C$23:$AF$23,0)))</f>
        <v>72.180452259009428</v>
      </c>
      <c r="JY59" s="30">
        <f>ENERGY_PRICING!KA$19*(1+INDEX(DA_LMP_Basis!$C$23:$AF$35,MATCH(LMP_BY_NODE!JY$1,DA_LMP_Basis!$C$23:$C$35,0),MATCH(LMP_BY_NODE!$A59,DA_LMP_Basis!$C$23:$AF$23,0)))</f>
        <v>98.528609751355333</v>
      </c>
      <c r="JZ59" s="30">
        <f>ENERGY_PRICING!KB$19*(1+INDEX(DA_LMP_Basis!$C$23:$AF$35,MATCH(LMP_BY_NODE!JZ$1,DA_LMP_Basis!$C$23:$C$35,0),MATCH(LMP_BY_NODE!$A59,DA_LMP_Basis!$C$23:$AF$23,0)))</f>
        <v>93.902703229289614</v>
      </c>
      <c r="KA59" s="30">
        <f>ENERGY_PRICING!KC$19*(1+INDEX(DA_LMP_Basis!$C$23:$AF$35,MATCH(LMP_BY_NODE!KA$1,DA_LMP_Basis!$C$23:$C$35,0),MATCH(LMP_BY_NODE!$A59,DA_LMP_Basis!$C$23:$AF$23,0)))</f>
        <v>60.616506632195303</v>
      </c>
      <c r="KB59" s="30">
        <f>ENERGY_PRICING!KD$19*(1+INDEX(DA_LMP_Basis!$C$23:$AF$35,MATCH(LMP_BY_NODE!KB$1,DA_LMP_Basis!$C$23:$C$35,0),MATCH(LMP_BY_NODE!$A59,DA_LMP_Basis!$C$23:$AF$23,0)))</f>
        <v>62.207538225357013</v>
      </c>
      <c r="KC59" s="30">
        <f>ENERGY_PRICING!KE$19*(1+INDEX(DA_LMP_Basis!$C$23:$AF$35,MATCH(LMP_BY_NODE!KC$1,DA_LMP_Basis!$C$23:$C$35,0),MATCH(LMP_BY_NODE!$A59,DA_LMP_Basis!$C$23:$AF$23,0)))</f>
        <v>82.211668372068601</v>
      </c>
      <c r="KD59" s="30">
        <f>ENERGY_PRICING!KF$19*(1+INDEX(DA_LMP_Basis!$C$23:$AF$35,MATCH(LMP_BY_NODE!KD$1,DA_LMP_Basis!$C$23:$C$35,0),MATCH(LMP_BY_NODE!$A59,DA_LMP_Basis!$C$23:$AF$23,0)))</f>
        <v>128.41390358556396</v>
      </c>
      <c r="KE59" s="30">
        <f>ENERGY_PRICING!KG$19*(1+INDEX(DA_LMP_Basis!$C$23:$AF$35,MATCH(LMP_BY_NODE!KE$1,DA_LMP_Basis!$C$23:$C$35,0),MATCH(LMP_BY_NODE!$A59,DA_LMP_Basis!$C$23:$AF$23,0)))</f>
        <v>225.83024150386629</v>
      </c>
      <c r="KF59" s="30">
        <f>ENERGY_PRICING!KH$19*(1+INDEX(DA_LMP_Basis!$C$23:$AF$35,MATCH(LMP_BY_NODE!KF$1,DA_LMP_Basis!$C$23:$C$35,0),MATCH(LMP_BY_NODE!$A59,DA_LMP_Basis!$C$23:$AF$23,0)))</f>
        <v>202.07851600042881</v>
      </c>
      <c r="KG59" s="30">
        <f>ENERGY_PRICING!KI$19*(1+INDEX(DA_LMP_Basis!$C$23:$AF$35,MATCH(LMP_BY_NODE!KG$1,DA_LMP_Basis!$C$23:$C$35,0),MATCH(LMP_BY_NODE!$A59,DA_LMP_Basis!$C$23:$AF$23,0)))</f>
        <v>114.18997336888727</v>
      </c>
      <c r="KH59" s="30">
        <f>ENERGY_PRICING!KJ$19*(1+INDEX(DA_LMP_Basis!$C$23:$AF$35,MATCH(LMP_BY_NODE!KH$1,DA_LMP_Basis!$C$23:$C$35,0),MATCH(LMP_BY_NODE!$A59,DA_LMP_Basis!$C$23:$AF$23,0)))</f>
        <v>86.651519601219363</v>
      </c>
      <c r="KI59" s="30">
        <f>ENERGY_PRICING!KK$19*(1+INDEX(DA_LMP_Basis!$C$23:$AF$35,MATCH(LMP_BY_NODE!KI$1,DA_LMP_Basis!$C$23:$C$35,0),MATCH(LMP_BY_NODE!$A59,DA_LMP_Basis!$C$23:$AF$23,0)))</f>
        <v>68.48486572468714</v>
      </c>
      <c r="KJ59" s="30">
        <f>ENERGY_PRICING!KL$19*(1+INDEX(DA_LMP_Basis!$C$23:$AF$35,MATCH(LMP_BY_NODE!KJ$1,DA_LMP_Basis!$C$23:$C$35,0),MATCH(LMP_BY_NODE!$A59,DA_LMP_Basis!$C$23:$AF$23,0)))</f>
        <v>74.130685307694307</v>
      </c>
      <c r="KK59" s="30">
        <f>ENERGY_PRICING!KM$19*(1+INDEX(DA_LMP_Basis!$C$23:$AF$35,MATCH(LMP_BY_NODE!KK$1,DA_LMP_Basis!$C$23:$C$35,0),MATCH(LMP_BY_NODE!$A59,DA_LMP_Basis!$C$23:$AF$23,0)))</f>
        <v>101.19073980131058</v>
      </c>
      <c r="KL59" s="30">
        <f>ENERGY_PRICING!KN$19*(1+INDEX(DA_LMP_Basis!$C$23:$AF$35,MATCH(LMP_BY_NODE!KL$1,DA_LMP_Basis!$C$23:$C$35,0),MATCH(LMP_BY_NODE!$A59,DA_LMP_Basis!$C$23:$AF$23,0)))</f>
        <v>96.439846589675696</v>
      </c>
      <c r="KM59" s="30">
        <f>ENERGY_PRICING!KO$19*(1+INDEX(DA_LMP_Basis!$C$23:$AF$35,MATCH(LMP_BY_NODE!KM$1,DA_LMP_Basis!$C$23:$C$35,0),MATCH(LMP_BY_NODE!$A59,DA_LMP_Basis!$C$23:$AF$23,0)))</f>
        <v>62.254295130745177</v>
      </c>
      <c r="KN59" s="30">
        <f>ENERGY_PRICING!KP$19*(1+INDEX(DA_LMP_Basis!$C$23:$AF$35,MATCH(LMP_BY_NODE!KN$1,DA_LMP_Basis!$C$23:$C$35,0),MATCH(LMP_BY_NODE!$A59,DA_LMP_Basis!$C$23:$AF$23,0)))</f>
        <v>63.888314573073473</v>
      </c>
      <c r="KO59" s="30">
        <f>ENERGY_PRICING!KQ$19*(1+INDEX(DA_LMP_Basis!$C$23:$AF$35,MATCH(LMP_BY_NODE!KO$1,DA_LMP_Basis!$C$23:$C$35,0),MATCH(LMP_BY_NODE!$A59,DA_LMP_Basis!$C$23:$AF$23,0)))</f>
        <v>83.141722904303265</v>
      </c>
      <c r="KP59" s="30">
        <f>ENERGY_PRICING!KR$19*(1+INDEX(DA_LMP_Basis!$C$23:$AF$35,MATCH(LMP_BY_NODE!KP$1,DA_LMP_Basis!$C$23:$C$35,0),MATCH(LMP_BY_NODE!$A59,DA_LMP_Basis!$C$23:$AF$23,0)))</f>
        <v>129.78860289889531</v>
      </c>
      <c r="KQ59" s="30">
        <f>ENERGY_PRICING!KS$19*(1+INDEX(DA_LMP_Basis!$C$23:$AF$35,MATCH(LMP_BY_NODE!KQ$1,DA_LMP_Basis!$C$23:$C$35,0),MATCH(LMP_BY_NODE!$A59,DA_LMP_Basis!$C$23:$AF$23,0)))</f>
        <v>227.29571006597146</v>
      </c>
      <c r="KR59" s="30">
        <f>ENERGY_PRICING!KT$19*(1+INDEX(DA_LMP_Basis!$C$23:$AF$35,MATCH(LMP_BY_NODE!KR$1,DA_LMP_Basis!$C$23:$C$35,0),MATCH(LMP_BY_NODE!$A59,DA_LMP_Basis!$C$23:$AF$23,0)))</f>
        <v>203.38985371278929</v>
      </c>
      <c r="KS59" s="30">
        <f>ENERGY_PRICING!KU$19*(1+INDEX(DA_LMP_Basis!$C$23:$AF$35,MATCH(LMP_BY_NODE!KS$1,DA_LMP_Basis!$C$23:$C$35,0),MATCH(LMP_BY_NODE!$A59,DA_LMP_Basis!$C$23:$AF$23,0)))</f>
        <v>115.66456222091065</v>
      </c>
      <c r="KT59" s="30">
        <f>ENERGY_PRICING!KV$19*(1+INDEX(DA_LMP_Basis!$C$23:$AF$35,MATCH(LMP_BY_NODE!KT$1,DA_LMP_Basis!$C$23:$C$35,0),MATCH(LMP_BY_NODE!$A59,DA_LMP_Basis!$C$23:$AF$23,0)))</f>
        <v>88.839959894562085</v>
      </c>
      <c r="KU59" s="30">
        <f>ENERGY_PRICING!KW$19*(1+INDEX(DA_LMP_Basis!$C$23:$AF$35,MATCH(LMP_BY_NODE!KU$1,DA_LMP_Basis!$C$23:$C$35,0),MATCH(LMP_BY_NODE!$A59,DA_LMP_Basis!$C$23:$AF$23,0)))</f>
        <v>70.214495399109623</v>
      </c>
      <c r="KV59" s="30">
        <f>ENERGY_PRICING!KX$19*(1+INDEX(DA_LMP_Basis!$C$23:$AF$35,MATCH(LMP_BY_NODE!KV$1,DA_LMP_Basis!$C$23:$C$35,0),MATCH(LMP_BY_NODE!$A59,DA_LMP_Basis!$C$23:$AF$23,0)))</f>
        <v>76.002903815195069</v>
      </c>
      <c r="KW59" s="30">
        <f>ENERGY_PRICING!KY$19*(1+INDEX(DA_LMP_Basis!$C$23:$AF$35,MATCH(LMP_BY_NODE!KW$1,DA_LMP_Basis!$C$23:$C$35,0),MATCH(LMP_BY_NODE!$A59,DA_LMP_Basis!$C$23:$AF$23,0)))</f>
        <v>103.74637752484372</v>
      </c>
      <c r="KX59" s="30">
        <f>ENERGY_PRICING!KZ$19*(1+INDEX(DA_LMP_Basis!$C$23:$AF$35,MATCH(LMP_BY_NODE!KX$1,DA_LMP_Basis!$C$23:$C$35,0),MATCH(LMP_BY_NODE!$A59,DA_LMP_Basis!$C$23:$AF$23,0)))</f>
        <v>98.875497425713277</v>
      </c>
      <c r="KY59" s="30">
        <f>ENERGY_PRICING!LA$19*(1+INDEX(DA_LMP_Basis!$C$23:$AF$35,MATCH(LMP_BY_NODE!KY$1,DA_LMP_Basis!$C$23:$C$35,0),MATCH(LMP_BY_NODE!$A59,DA_LMP_Basis!$C$23:$AF$23,0)))</f>
        <v>63.826567706284116</v>
      </c>
      <c r="KZ59" s="30">
        <f>ENERGY_PRICING!LB$19*(1+INDEX(DA_LMP_Basis!$C$23:$AF$35,MATCH(LMP_BY_NODE!KZ$1,DA_LMP_Basis!$C$23:$C$35,0),MATCH(LMP_BY_NODE!$A59,DA_LMP_Basis!$C$23:$AF$23,0)))</f>
        <v>65.501855368767735</v>
      </c>
      <c r="LA59" s="30">
        <f>ENERGY_PRICING!LC$19*(1+INDEX(DA_LMP_Basis!$C$23:$AF$35,MATCH(LMP_BY_NODE!LA$1,DA_LMP_Basis!$C$23:$C$35,0),MATCH(LMP_BY_NODE!$A59,DA_LMP_Basis!$C$23:$AF$23,0)))</f>
        <v>84.034572766225594</v>
      </c>
      <c r="LB59" s="30">
        <f>ENERGY_PRICING!LD$19*(1+INDEX(DA_LMP_Basis!$C$23:$AF$35,MATCH(LMP_BY_NODE!LB$1,DA_LMP_Basis!$C$23:$C$35,0),MATCH(LMP_BY_NODE!$A59,DA_LMP_Basis!$C$23:$AF$23,0)))</f>
        <v>131.10831056070688</v>
      </c>
      <c r="LC59" s="30">
        <f>ENERGY_PRICING!LE$19*(1+INDEX(DA_LMP_Basis!$C$23:$AF$35,MATCH(LMP_BY_NODE!LC$1,DA_LMP_Basis!$C$23:$C$35,0),MATCH(LMP_BY_NODE!$A59,DA_LMP_Basis!$C$23:$AF$23,0)))</f>
        <v>228.8992422999508</v>
      </c>
      <c r="LD59" s="30">
        <f>ENERGY_PRICING!LF$19*(1+INDEX(DA_LMP_Basis!$C$23:$AF$35,MATCH(LMP_BY_NODE!LD$1,DA_LMP_Basis!$C$23:$C$35,0),MATCH(LMP_BY_NODE!$A59,DA_LMP_Basis!$C$23:$AF$23,0)))</f>
        <v>204.82473423208344</v>
      </c>
      <c r="LE59" s="30">
        <f>ENERGY_PRICING!LG$19*(1+INDEX(DA_LMP_Basis!$C$23:$AF$35,MATCH(LMP_BY_NODE!LE$1,DA_LMP_Basis!$C$23:$C$35,0),MATCH(LMP_BY_NODE!$A59,DA_LMP_Basis!$C$23:$AF$23,0)))</f>
        <v>117.27807397901304</v>
      </c>
      <c r="LF59" s="30">
        <f>ENERGY_PRICING!LH$19*(1+INDEX(DA_LMP_Basis!$C$23:$AF$35,MATCH(LMP_BY_NODE!LF$1,DA_LMP_Basis!$C$23:$C$35,0),MATCH(LMP_BY_NODE!$A59,DA_LMP_Basis!$C$23:$AF$23,0)))</f>
        <v>91.234575953383001</v>
      </c>
      <c r="LG59" s="30">
        <f>ENERGY_PRICING!LI$19*(1+INDEX(DA_LMP_Basis!$C$23:$AF$35,MATCH(LMP_BY_NODE!LG$1,DA_LMP_Basis!$C$23:$C$35,0),MATCH(LMP_BY_NODE!$A59,DA_LMP_Basis!$C$23:$AF$23,0)))</f>
        <v>72.10707570243558</v>
      </c>
      <c r="LH59" s="30">
        <f>ENERGY_PRICING!LJ$19*(1+INDEX(DA_LMP_Basis!$C$23:$AF$35,MATCH(LMP_BY_NODE!LH$1,DA_LMP_Basis!$C$23:$C$35,0),MATCH(LMP_BY_NODE!$A59,DA_LMP_Basis!$C$23:$AF$23,0)))</f>
        <v>78.051506428353477</v>
      </c>
      <c r="LI59" s="30">
        <f>ENERGY_PRICING!LK$19*(1+INDEX(DA_LMP_Basis!$C$23:$AF$35,MATCH(LMP_BY_NODE!LI$1,DA_LMP_Basis!$C$23:$C$35,0),MATCH(LMP_BY_NODE!$A59,DA_LMP_Basis!$C$23:$AF$23,0)))</f>
        <v>106.54278515447722</v>
      </c>
      <c r="LJ59" s="30">
        <f>ENERGY_PRICING!LL$19*(1+INDEX(DA_LMP_Basis!$C$23:$AF$35,MATCH(LMP_BY_NODE!LJ$1,DA_LMP_Basis!$C$23:$C$35,0),MATCH(LMP_BY_NODE!$A59,DA_LMP_Basis!$C$23:$AF$23,0)))</f>
        <v>101.54061404936465</v>
      </c>
      <c r="LK59" s="30">
        <f>ENERGY_PRICING!LM$19*(1+INDEX(DA_LMP_Basis!$C$23:$AF$35,MATCH(LMP_BY_NODE!LK$1,DA_LMP_Basis!$C$23:$C$35,0),MATCH(LMP_BY_NODE!$A59,DA_LMP_Basis!$C$23:$AF$23,0)))</f>
        <v>65.546966096718819</v>
      </c>
      <c r="LL59" s="30">
        <f>ENERGY_PRICING!LN$19*(1+INDEX(DA_LMP_Basis!$C$23:$AF$35,MATCH(LMP_BY_NODE!LL$1,DA_LMP_Basis!$C$23:$C$35,0),MATCH(LMP_BY_NODE!$A59,DA_LMP_Basis!$C$23:$AF$23,0)))</f>
        <v>67.26740991128186</v>
      </c>
      <c r="LM59" s="30">
        <f>ENERGY_PRICING!LO$19*(1+INDEX(DA_LMP_Basis!$C$23:$AF$35,MATCH(LMP_BY_NODE!LM$1,DA_LMP_Basis!$C$23:$C$35,0),MATCH(LMP_BY_NODE!$A59,DA_LMP_Basis!$C$23:$AF$23,0)))</f>
        <v>85.01153915821682</v>
      </c>
      <c r="LN59" s="30">
        <f>ENERGY_PRICING!LP$19*(1+INDEX(DA_LMP_Basis!$C$23:$AF$35,MATCH(LMP_BY_NODE!LN$1,DA_LMP_Basis!$C$23:$C$35,0),MATCH(LMP_BY_NODE!$A59,DA_LMP_Basis!$C$23:$AF$23,0)))</f>
        <v>132.55234957311967</v>
      </c>
      <c r="LO59" s="30">
        <f>ENERGY_PRICING!LQ$19*(1+INDEX(DA_LMP_Basis!$C$23:$AF$35,MATCH(LMP_BY_NODE!LO$1,DA_LMP_Basis!$C$23:$C$35,0),MATCH(LMP_BY_NODE!$A59,DA_LMP_Basis!$C$23:$AF$23,0)))</f>
        <v>230.54316821807438</v>
      </c>
      <c r="LP59" s="30">
        <f>ENERGY_PRICING!LR$19*(1+INDEX(DA_LMP_Basis!$C$23:$AF$35,MATCH(LMP_BY_NODE!LP$1,DA_LMP_Basis!$C$23:$C$35,0),MATCH(LMP_BY_NODE!$A59,DA_LMP_Basis!$C$23:$AF$23,0)))</f>
        <v>206.29576002445225</v>
      </c>
      <c r="LQ59" s="30">
        <f>ENERGY_PRICING!LS$19*(1+INDEX(DA_LMP_Basis!$C$23:$AF$35,MATCH(LMP_BY_NODE!LQ$1,DA_LMP_Basis!$C$23:$C$35,0),MATCH(LMP_BY_NODE!$A59,DA_LMP_Basis!$C$23:$AF$23,0)))</f>
        <v>118.93223080987343</v>
      </c>
      <c r="LR59" s="30">
        <f>ENERGY_PRICING!LT$19*(1+INDEX(DA_LMP_Basis!$C$23:$AF$35,MATCH(LMP_BY_NODE!LR$1,DA_LMP_Basis!$C$23:$C$35,0),MATCH(LMP_BY_NODE!$A59,DA_LMP_Basis!$C$23:$AF$23,0)))</f>
        <v>93.68951344677015</v>
      </c>
      <c r="LS59" s="30">
        <f>ENERGY_PRICING!LU$19*(1+INDEX(DA_LMP_Basis!$C$23:$AF$35,MATCH(LMP_BY_NODE!LS$1,DA_LMP_Basis!$C$23:$C$35,0),MATCH(LMP_BY_NODE!$A59,DA_LMP_Basis!$C$23:$AF$23,0)))</f>
        <v>74.047330938245125</v>
      </c>
      <c r="LT59" s="30">
        <f>ENERGY_PRICING!LV$19*(1+INDEX(DA_LMP_Basis!$C$23:$AF$35,MATCH(LMP_BY_NODE!LT$1,DA_LMP_Basis!$C$23:$C$35,0),MATCH(LMP_BY_NODE!$A59,DA_LMP_Basis!$C$23:$AF$23,0)))</f>
        <v>80.151714244787215</v>
      </c>
      <c r="LU59" s="30">
        <f>ENERGY_PRICING!LW$19*(1+INDEX(DA_LMP_Basis!$C$23:$AF$35,MATCH(LMP_BY_NODE!LU$1,DA_LMP_Basis!$C$23:$C$35,0),MATCH(LMP_BY_NODE!$A59,DA_LMP_Basis!$C$23:$AF$23,0)))</f>
        <v>109.40963552553899</v>
      </c>
      <c r="LV59" s="30">
        <f>ENERGY_PRICING!LX$19*(1+INDEX(DA_LMP_Basis!$C$23:$AF$35,MATCH(LMP_BY_NODE!LV$1,DA_LMP_Basis!$C$23:$C$35,0),MATCH(LMP_BY_NODE!$A59,DA_LMP_Basis!$C$23:$AF$23,0)))</f>
        <v>104.27286613610322</v>
      </c>
      <c r="LW59" s="30">
        <f>ENERGY_PRICING!LY$19*(1+INDEX(DA_LMP_Basis!$C$23:$AF$35,MATCH(LMP_BY_NODE!LW$1,DA_LMP_Basis!$C$23:$C$35,0),MATCH(LMP_BY_NODE!$A59,DA_LMP_Basis!$C$23:$AF$23,0)))</f>
        <v>67.310702081317814</v>
      </c>
      <c r="LX59" s="30">
        <f>ENERGY_PRICING!LZ$19*(1+INDEX(DA_LMP_Basis!$C$23:$AF$35,MATCH(LMP_BY_NODE!LX$1,DA_LMP_Basis!$C$23:$C$35,0),MATCH(LMP_BY_NODE!$A59,DA_LMP_Basis!$C$23:$AF$23,0)))</f>
        <v>69.077439551345364</v>
      </c>
      <c r="LY59" s="30">
        <f>ENERGY_PRICING!MA$19*(1+INDEX(DA_LMP_Basis!$C$23:$AF$35,MATCH(LMP_BY_NODE!LY$1,DA_LMP_Basis!$C$23:$C$35,0),MATCH(LMP_BY_NODE!$A59,DA_LMP_Basis!$C$23:$AF$23,0)))</f>
        <v>86.013115764472175</v>
      </c>
      <c r="LZ59" s="30">
        <f>ENERGY_PRICING!MB$19*(1+INDEX(DA_LMP_Basis!$C$23:$AF$35,MATCH(LMP_BY_NODE!LZ$1,DA_LMP_Basis!$C$23:$C$35,0),MATCH(LMP_BY_NODE!$A59,DA_LMP_Basis!$C$23:$AF$23,0)))</f>
        <v>134.03276456508772</v>
      </c>
      <c r="MA59" s="30">
        <f>ENERGY_PRICING!MC$19*(1+INDEX(DA_LMP_Basis!$C$23:$AF$35,MATCH(LMP_BY_NODE!MA$1,DA_LMP_Basis!$C$23:$C$35,0),MATCH(LMP_BY_NODE!$A59,DA_LMP_Basis!$C$23:$AF$23,0)))</f>
        <v>232.72885974313431</v>
      </c>
      <c r="MB59" s="30">
        <f>ENERGY_PRICING!MD$19*(1+INDEX(DA_LMP_Basis!$C$23:$AF$35,MATCH(LMP_BY_NODE!MB$1,DA_LMP_Basis!$C$23:$C$35,0),MATCH(LMP_BY_NODE!$A59,DA_LMP_Basis!$C$23:$AF$23,0)))</f>
        <v>208.25157115443</v>
      </c>
      <c r="MC59" s="30">
        <f>ENERGY_PRICING!ME$19*(1+INDEX(DA_LMP_Basis!$C$23:$AF$35,MATCH(LMP_BY_NODE!MC$1,DA_LMP_Basis!$C$23:$C$35,0),MATCH(LMP_BY_NODE!$A59,DA_LMP_Basis!$C$23:$AF$23,0)))</f>
        <v>121.13152490608081</v>
      </c>
      <c r="MD59" s="30">
        <f>ENERGY_PRICING!MF$19*(1+INDEX(DA_LMP_Basis!$C$23:$AF$35,MATCH(LMP_BY_NODE!MD$1,DA_LMP_Basis!$C$23:$C$35,0),MATCH(LMP_BY_NODE!$A59,DA_LMP_Basis!$C$23:$AF$23,0)))</f>
        <v>96.953490256608831</v>
      </c>
      <c r="ME59" s="30">
        <f>ENERGY_PRICING!MG$19*(1+INDEX(DA_LMP_Basis!$C$23:$AF$35,MATCH(LMP_BY_NODE!ME$1,DA_LMP_Basis!$C$23:$C$35,0),MATCH(LMP_BY_NODE!$A59,DA_LMP_Basis!$C$23:$AF$23,0)))</f>
        <v>76.627008877870665</v>
      </c>
      <c r="MF59" s="30">
        <f>ENERGY_PRICING!MH$19*(1+INDEX(DA_LMP_Basis!$C$23:$AF$35,MATCH(LMP_BY_NODE!MF$1,DA_LMP_Basis!$C$23:$C$35,0),MATCH(LMP_BY_NODE!$A59,DA_LMP_Basis!$C$23:$AF$23,0)))</f>
        <v>82.94405809351943</v>
      </c>
      <c r="MG59" s="30">
        <f>ENERGY_PRICING!MI$19*(1+INDEX(DA_LMP_Basis!$C$23:$AF$35,MATCH(LMP_BY_NODE!MG$1,DA_LMP_Basis!$C$23:$C$35,0),MATCH(LMP_BY_NODE!$A59,DA_LMP_Basis!$C$23:$AF$23,0)))</f>
        <v>113.22127356260869</v>
      </c>
      <c r="MH59" s="30">
        <f>ENERGY_PRICING!MJ$19*(1+INDEX(DA_LMP_Basis!$C$23:$AF$35,MATCH(LMP_BY_NODE!MH$1,DA_LMP_Basis!$C$23:$C$35,0),MATCH(LMP_BY_NODE!$A59,DA_LMP_Basis!$C$23:$AF$23,0)))</f>
        <v>107.90554822017683</v>
      </c>
      <c r="MI59" s="30">
        <f>ENERGY_PRICING!MK$19*(1+INDEX(DA_LMP_Basis!$C$23:$AF$35,MATCH(LMP_BY_NODE!MI$1,DA_LMP_Basis!$C$23:$C$35,0),MATCH(LMP_BY_NODE!$A59,DA_LMP_Basis!$C$23:$AF$23,0)))</f>
        <v>69.65568779599127</v>
      </c>
      <c r="MJ59" s="30">
        <f>ENERGY_PRICING!ML$19*(1+INDEX(DA_LMP_Basis!$C$23:$AF$35,MATCH(LMP_BY_NODE!MJ$1,DA_LMP_Basis!$C$23:$C$35,0),MATCH(LMP_BY_NODE!$A59,DA_LMP_Basis!$C$23:$AF$23,0)))</f>
        <v>71.483975272194471</v>
      </c>
      <c r="MK59" s="30">
        <f>ENERGY_PRICING!MM$19*(1+INDEX(DA_LMP_Basis!$C$23:$AF$35,MATCH(LMP_BY_NODE!MK$1,DA_LMP_Basis!$C$23:$C$35,0),MATCH(LMP_BY_NODE!$A59,DA_LMP_Basis!$C$23:$AF$23,0)))</f>
        <v>87.344767924618978</v>
      </c>
      <c r="ML59" s="30">
        <f>ENERGY_PRICING!MN$19*(1+INDEX(DA_LMP_Basis!$C$23:$AF$35,MATCH(LMP_BY_NODE!ML$1,DA_LMP_Basis!$C$23:$C$35,0),MATCH(LMP_BY_NODE!$A59,DA_LMP_Basis!$C$23:$AF$23,0)))</f>
        <v>136.00105916148263</v>
      </c>
      <c r="MM59" s="30">
        <f>ENERGY_PRICING!MO$19*(1+INDEX(DA_LMP_Basis!$C$23:$AF$35,MATCH(LMP_BY_NODE!MM$1,DA_LMP_Basis!$C$23:$C$35,0),MATCH(LMP_BY_NODE!$A59,DA_LMP_Basis!$C$23:$AF$23,0)))</f>
        <v>234.24825463957117</v>
      </c>
      <c r="MN59" s="30">
        <f>ENERGY_PRICING!MP$19*(1+INDEX(DA_LMP_Basis!$C$23:$AF$35,MATCH(LMP_BY_NODE!MN$1,DA_LMP_Basis!$C$23:$C$35,0),MATCH(LMP_BY_NODE!$A59,DA_LMP_Basis!$C$23:$AF$23,0)))</f>
        <v>209.6111634917801</v>
      </c>
      <c r="MO59" s="30">
        <f>ENERGY_PRICING!MQ$19*(1+INDEX(DA_LMP_Basis!$C$23:$AF$35,MATCH(LMP_BY_NODE!MO$1,DA_LMP_Basis!$C$23:$C$35,0),MATCH(LMP_BY_NODE!$A59,DA_LMP_Basis!$C$23:$AF$23,0)))</f>
        <v>122.66037570100237</v>
      </c>
      <c r="MP59" s="30">
        <f>ENERGY_PRICING!MR$19*(1+INDEX(DA_LMP_Basis!$C$23:$AF$35,MATCH(LMP_BY_NODE!MP$1,DA_LMP_Basis!$C$23:$C$35,0),MATCH(LMP_BY_NODE!$A59,DA_LMP_Basis!$C$23:$AF$23,0)))</f>
        <v>99.222460808993205</v>
      </c>
      <c r="MQ59" s="30">
        <f>ENERGY_PRICING!MS$19*(1+INDEX(DA_LMP_Basis!$C$23:$AF$35,MATCH(LMP_BY_NODE!MQ$1,DA_LMP_Basis!$C$23:$C$35,0),MATCH(LMP_BY_NODE!$A59,DA_LMP_Basis!$C$23:$AF$23,0)))</f>
        <v>78.42028549123458</v>
      </c>
      <c r="MR59" s="30">
        <f>ENERGY_PRICING!MT$19*(1+INDEX(DA_LMP_Basis!$C$23:$AF$35,MATCH(LMP_BY_NODE!MR$1,DA_LMP_Basis!$C$23:$C$35,0),MATCH(LMP_BY_NODE!$A59,DA_LMP_Basis!$C$23:$AF$23,0)))</f>
        <v>84.885170525999641</v>
      </c>
      <c r="MS59" s="30">
        <f>ENERGY_PRICING!MU$19*(1+INDEX(DA_LMP_Basis!$C$23:$AF$35,MATCH(LMP_BY_NODE!MS$1,DA_LMP_Basis!$C$23:$C$35,0),MATCH(LMP_BY_NODE!$A59,DA_LMP_Basis!$C$23:$AF$23,0)))</f>
        <v>115.870953681778</v>
      </c>
      <c r="MT59" s="30">
        <f>ENERGY_PRICING!MV$19*(1+INDEX(DA_LMP_Basis!$C$23:$AF$35,MATCH(LMP_BY_NODE!MT$1,DA_LMP_Basis!$C$23:$C$35,0),MATCH(LMP_BY_NODE!$A59,DA_LMP_Basis!$C$23:$AF$23,0)))</f>
        <v>110.43082617254825</v>
      </c>
      <c r="MU59" s="30">
        <f>ENERGY_PRICING!MW$19*(1+INDEX(DA_LMP_Basis!$C$23:$AF$35,MATCH(LMP_BY_NODE!MU$1,DA_LMP_Basis!$C$23:$C$35,0),MATCH(LMP_BY_NODE!$A59,DA_LMP_Basis!$C$23:$AF$23,0)))</f>
        <v>71.285816881564955</v>
      </c>
      <c r="MV59" s="30">
        <f>ENERGY_PRICING!MX$19*(1+INDEX(DA_LMP_Basis!$C$23:$AF$35,MATCH(LMP_BY_NODE!MV$1,DA_LMP_Basis!$C$23:$C$35,0),MATCH(LMP_BY_NODE!$A59,DA_LMP_Basis!$C$23:$AF$23,0)))</f>
        <v>73.156891166513446</v>
      </c>
      <c r="MW59" s="30">
        <f>ENERGY_PRICING!MY$19*(1+INDEX(DA_LMP_Basis!$C$23:$AF$35,MATCH(LMP_BY_NODE!MW$1,DA_LMP_Basis!$C$23:$C$35,0),MATCH(LMP_BY_NODE!$A59,DA_LMP_Basis!$C$23:$AF$23,0)))</f>
        <v>88.270472889275737</v>
      </c>
      <c r="MX59" s="30">
        <f>ENERGY_PRICING!MZ$19*(1+INDEX(DA_LMP_Basis!$C$23:$AF$35,MATCH(LMP_BY_NODE!MX$1,DA_LMP_Basis!$C$23:$C$35,0),MATCH(LMP_BY_NODE!$A59,DA_LMP_Basis!$C$23:$AF$23,0)))</f>
        <v>137.36932944581045</v>
      </c>
    </row>
    <row r="60" spans="1:362" x14ac:dyDescent="0.25">
      <c r="A60" s="1">
        <v>12530</v>
      </c>
      <c r="B60" s="1" t="s">
        <v>62</v>
      </c>
      <c r="C60" s="30">
        <f>ENERGY_PRICING!E$20*(1+INDEX(DA_LMP_Basis!$C$23:$AF$35,MATCH(LMP_BY_NODE!C$1,DA_LMP_Basis!$C$23:$C$35,0),MATCH(LMP_BY_NODE!$A60,DA_LMP_Basis!$C$23:$AF$23,0)))</f>
        <v>42.122751428398438</v>
      </c>
      <c r="D60" s="30">
        <f>ENERGY_PRICING!F$20*(1+INDEX(DA_LMP_Basis!$C$23:$AF$35,MATCH(LMP_BY_NODE!D$1,DA_LMP_Basis!$C$23:$C$35,0),MATCH(LMP_BY_NODE!$A60,DA_LMP_Basis!$C$23:$AF$23,0)))</f>
        <v>40.499815043795422</v>
      </c>
      <c r="E60" s="30">
        <f>ENERGY_PRICING!G$20*(1+INDEX(DA_LMP_Basis!$C$23:$AF$35,MATCH(LMP_BY_NODE!E$1,DA_LMP_Basis!$C$23:$C$35,0),MATCH(LMP_BY_NODE!$A60,DA_LMP_Basis!$C$23:$AF$23,0)))</f>
        <v>29.411972838825488</v>
      </c>
      <c r="F60" s="30">
        <f>ENERGY_PRICING!H$20*(1+INDEX(DA_LMP_Basis!$C$23:$AF$35,MATCH(LMP_BY_NODE!F$1,DA_LMP_Basis!$C$23:$C$35,0),MATCH(LMP_BY_NODE!$A60,DA_LMP_Basis!$C$23:$AF$23,0)))</f>
        <v>22.087258223814633</v>
      </c>
      <c r="G60" s="30">
        <f>ENERGY_PRICING!I$20*(1+INDEX(DA_LMP_Basis!$C$23:$AF$35,MATCH(LMP_BY_NODE!G$1,DA_LMP_Basis!$C$23:$C$35,0),MATCH(LMP_BY_NODE!$A60,DA_LMP_Basis!$C$23:$AF$23,0)))</f>
        <v>18.750301964160723</v>
      </c>
      <c r="H60" s="30">
        <f>ENERGY_PRICING!J$20*(1+INDEX(DA_LMP_Basis!$C$23:$AF$35,MATCH(LMP_BY_NODE!H$1,DA_LMP_Basis!$C$23:$C$35,0),MATCH(LMP_BY_NODE!$A60,DA_LMP_Basis!$C$23:$AF$23,0)))</f>
        <v>20.797915323531154</v>
      </c>
      <c r="I60" s="30">
        <f>ENERGY_PRICING!K$20*(1+INDEX(DA_LMP_Basis!$C$23:$AF$35,MATCH(LMP_BY_NODE!I$1,DA_LMP_Basis!$C$23:$C$35,0),MATCH(LMP_BY_NODE!$A60,DA_LMP_Basis!$C$23:$AF$23,0)))</f>
        <v>30.25009380335748</v>
      </c>
      <c r="J60" s="30">
        <f>ENERGY_PRICING!L$20*(1+INDEX(DA_LMP_Basis!$C$23:$AF$35,MATCH(LMP_BY_NODE!J$1,DA_LMP_Basis!$C$23:$C$35,0),MATCH(LMP_BY_NODE!$A60,DA_LMP_Basis!$C$23:$AF$23,0)))</f>
        <v>36.130863531963762</v>
      </c>
      <c r="K60" s="30">
        <f>ENERGY_PRICING!M$20*(1+INDEX(DA_LMP_Basis!$C$23:$AF$35,MATCH(LMP_BY_NODE!K$1,DA_LMP_Basis!$C$23:$C$35,0),MATCH(LMP_BY_NODE!$A60,DA_LMP_Basis!$C$23:$AF$23,0)))</f>
        <v>29.984255199649688</v>
      </c>
      <c r="L60" s="30">
        <f>ENERGY_PRICING!N$20*(1+INDEX(DA_LMP_Basis!$C$23:$AF$35,MATCH(LMP_BY_NODE!L$1,DA_LMP_Basis!$C$23:$C$35,0),MATCH(LMP_BY_NODE!$A60,DA_LMP_Basis!$C$23:$AF$23,0)))</f>
        <v>43.389700027939917</v>
      </c>
      <c r="M60" s="30">
        <f>ENERGY_PRICING!O$20*(1+INDEX(DA_LMP_Basis!$C$23:$AF$35,MATCH(LMP_BY_NODE!M$1,DA_LMP_Basis!$C$23:$C$35,0),MATCH(LMP_BY_NODE!$A60,DA_LMP_Basis!$C$23:$AF$23,0)))</f>
        <v>68.507953523066931</v>
      </c>
      <c r="N60" s="30">
        <f>ENERGY_PRICING!P$20*(1+INDEX(DA_LMP_Basis!$C$23:$AF$35,MATCH(LMP_BY_NODE!N$1,DA_LMP_Basis!$C$23:$C$35,0),MATCH(LMP_BY_NODE!$A60,DA_LMP_Basis!$C$23:$AF$23,0)))</f>
        <v>126.60166132923707</v>
      </c>
      <c r="O60" s="30">
        <f>ENERGY_PRICING!Q$20*(1+INDEX(DA_LMP_Basis!$C$23:$AF$35,MATCH(LMP_BY_NODE!O$1,DA_LMP_Basis!$C$23:$C$35,0),MATCH(LMP_BY_NODE!$A60,DA_LMP_Basis!$C$23:$AF$23,0)))</f>
        <v>125.26097494863281</v>
      </c>
      <c r="P60" s="30">
        <f>ENERGY_PRICING!R$20*(1+INDEX(DA_LMP_Basis!$C$23:$AF$35,MATCH(LMP_BY_NODE!P$1,DA_LMP_Basis!$C$23:$C$35,0),MATCH(LMP_BY_NODE!$A60,DA_LMP_Basis!$C$23:$AF$23,0)))</f>
        <v>102.06138957199305</v>
      </c>
      <c r="Q60" s="30">
        <f>ENERGY_PRICING!S$20*(1+INDEX(DA_LMP_Basis!$C$23:$AF$35,MATCH(LMP_BY_NODE!Q$1,DA_LMP_Basis!$C$23:$C$35,0),MATCH(LMP_BY_NODE!$A60,DA_LMP_Basis!$C$23:$AF$23,0)))</f>
        <v>74.64105107097491</v>
      </c>
      <c r="R60" s="30">
        <f>ENERGY_PRICING!T$20*(1+INDEX(DA_LMP_Basis!$C$23:$AF$35,MATCH(LMP_BY_NODE!R$1,DA_LMP_Basis!$C$23:$C$35,0),MATCH(LMP_BY_NODE!$A60,DA_LMP_Basis!$C$23:$AF$23,0)))</f>
        <v>38.188250200053339</v>
      </c>
      <c r="S60" s="30">
        <f>ENERGY_PRICING!U$20*(1+INDEX(DA_LMP_Basis!$C$23:$AF$35,MATCH(LMP_BY_NODE!S$1,DA_LMP_Basis!$C$23:$C$35,0),MATCH(LMP_BY_NODE!$A60,DA_LMP_Basis!$C$23:$AF$23,0)))</f>
        <v>35.294686050184893</v>
      </c>
      <c r="T60" s="30">
        <f>ENERGY_PRICING!V$20*(1+INDEX(DA_LMP_Basis!$C$23:$AF$35,MATCH(LMP_BY_NODE!T$1,DA_LMP_Basis!$C$23:$C$35,0),MATCH(LMP_BY_NODE!$A60,DA_LMP_Basis!$C$23:$AF$23,0)))</f>
        <v>38.371699668960318</v>
      </c>
      <c r="U60" s="30">
        <f>ENERGY_PRICING!W$20*(1+INDEX(DA_LMP_Basis!$C$23:$AF$35,MATCH(LMP_BY_NODE!U$1,DA_LMP_Basis!$C$23:$C$35,0),MATCH(LMP_BY_NODE!$A60,DA_LMP_Basis!$C$23:$AF$23,0)))</f>
        <v>85.081381273450845</v>
      </c>
      <c r="V60" s="30">
        <f>ENERGY_PRICING!X$20*(1+INDEX(DA_LMP_Basis!$C$23:$AF$35,MATCH(LMP_BY_NODE!V$1,DA_LMP_Basis!$C$23:$C$35,0),MATCH(LMP_BY_NODE!$A60,DA_LMP_Basis!$C$23:$AF$23,0)))</f>
        <v>57.951751307898427</v>
      </c>
      <c r="W60" s="30">
        <f>ENERGY_PRICING!Y$20*(1+INDEX(DA_LMP_Basis!$C$23:$AF$35,MATCH(LMP_BY_NODE!W$1,DA_LMP_Basis!$C$23:$C$35,0),MATCH(LMP_BY_NODE!$A60,DA_LMP_Basis!$C$23:$AF$23,0)))</f>
        <v>67.817183730474966</v>
      </c>
      <c r="X60" s="30">
        <f>ENERGY_PRICING!Z$20*(1+INDEX(DA_LMP_Basis!$C$23:$AF$35,MATCH(LMP_BY_NODE!X$1,DA_LMP_Basis!$C$23:$C$35,0),MATCH(LMP_BY_NODE!$A60,DA_LMP_Basis!$C$23:$AF$23,0)))</f>
        <v>68.779826692641024</v>
      </c>
      <c r="Y60" s="30">
        <f>ENERGY_PRICING!AA$20*(1+INDEX(DA_LMP_Basis!$C$23:$AF$35,MATCH(LMP_BY_NODE!Y$1,DA_LMP_Basis!$C$23:$C$35,0),MATCH(LMP_BY_NODE!$A60,DA_LMP_Basis!$C$23:$AF$23,0)))</f>
        <v>114.21340638669665</v>
      </c>
      <c r="Z60" s="30">
        <f>ENERGY_PRICING!AB$20*(1+INDEX(DA_LMP_Basis!$C$23:$AF$35,MATCH(LMP_BY_NODE!Z$1,DA_LMP_Basis!$C$23:$C$35,0),MATCH(LMP_BY_NODE!$A60,DA_LMP_Basis!$C$23:$AF$23,0)))</f>
        <v>216.81008784579885</v>
      </c>
      <c r="AA60" s="30">
        <f>ENERGY_PRICING!AC$20*(1+INDEX(DA_LMP_Basis!$C$23:$AF$35,MATCH(LMP_BY_NODE!AA$1,DA_LMP_Basis!$C$23:$C$35,0),MATCH(LMP_BY_NODE!$A60,DA_LMP_Basis!$C$23:$AF$23,0)))</f>
        <v>255.1565849991654</v>
      </c>
      <c r="AB60" s="30">
        <f>ENERGY_PRICING!AD$20*(1+INDEX(DA_LMP_Basis!$C$23:$AF$35,MATCH(LMP_BY_NODE!AB$1,DA_LMP_Basis!$C$23:$C$35,0),MATCH(LMP_BY_NODE!$A60,DA_LMP_Basis!$C$23:$AF$23,0)))</f>
        <v>256.56630721538011</v>
      </c>
      <c r="AC60" s="30">
        <f>ENERGY_PRICING!AE$20*(1+INDEX(DA_LMP_Basis!$C$23:$AF$35,MATCH(LMP_BY_NODE!AC$1,DA_LMP_Basis!$C$23:$C$35,0),MATCH(LMP_BY_NODE!$A60,DA_LMP_Basis!$C$23:$AF$23,0)))</f>
        <v>126.917119159053</v>
      </c>
      <c r="AD60" s="30">
        <f>ENERGY_PRICING!AF$20*(1+INDEX(DA_LMP_Basis!$C$23:$AF$35,MATCH(LMP_BY_NODE!AD$1,DA_LMP_Basis!$C$23:$C$35,0),MATCH(LMP_BY_NODE!$A60,DA_LMP_Basis!$C$23:$AF$23,0)))</f>
        <v>57.381833642124377</v>
      </c>
      <c r="AE60" s="30">
        <f>ENERGY_PRICING!AG$20*(1+INDEX(DA_LMP_Basis!$C$23:$AF$35,MATCH(LMP_BY_NODE!AE$1,DA_LMP_Basis!$C$23:$C$35,0),MATCH(LMP_BY_NODE!$A60,DA_LMP_Basis!$C$23:$AF$23,0)))</f>
        <v>44.387078467885928</v>
      </c>
      <c r="AF60" s="30">
        <f>ENERGY_PRICING!AH$20*(1+INDEX(DA_LMP_Basis!$C$23:$AF$35,MATCH(LMP_BY_NODE!AF$1,DA_LMP_Basis!$C$23:$C$35,0),MATCH(LMP_BY_NODE!$A60,DA_LMP_Basis!$C$23:$AF$23,0)))</f>
        <v>45.996501098607396</v>
      </c>
      <c r="AG60" s="30">
        <f>ENERGY_PRICING!AI$20*(1+INDEX(DA_LMP_Basis!$C$23:$AF$35,MATCH(LMP_BY_NODE!AG$1,DA_LMP_Basis!$C$23:$C$35,0),MATCH(LMP_BY_NODE!$A60,DA_LMP_Basis!$C$23:$AF$23,0)))</f>
        <v>53.620378365357389</v>
      </c>
      <c r="AH60" s="30">
        <f>ENERGY_PRICING!AJ$20*(1+INDEX(DA_LMP_Basis!$C$23:$AF$35,MATCH(LMP_BY_NODE!AH$1,DA_LMP_Basis!$C$23:$C$35,0),MATCH(LMP_BY_NODE!$A60,DA_LMP_Basis!$C$23:$AF$23,0)))</f>
        <v>51.102907971510426</v>
      </c>
      <c r="AI60" s="30">
        <f>ENERGY_PRICING!AK$20*(1+INDEX(DA_LMP_Basis!$C$23:$AF$35,MATCH(LMP_BY_NODE!AI$1,DA_LMP_Basis!$C$23:$C$35,0),MATCH(LMP_BY_NODE!$A60,DA_LMP_Basis!$C$23:$AF$23,0)))</f>
        <v>40.269894082721144</v>
      </c>
      <c r="AJ60" s="30">
        <f>ENERGY_PRICING!AL$20*(1+INDEX(DA_LMP_Basis!$C$23:$AF$35,MATCH(LMP_BY_NODE!AJ$1,DA_LMP_Basis!$C$23:$C$35,0),MATCH(LMP_BY_NODE!$A60,DA_LMP_Basis!$C$23:$AF$23,0)))</f>
        <v>41.326878018262811</v>
      </c>
      <c r="AK60" s="30">
        <f>ENERGY_PRICING!AM$20*(1+INDEX(DA_LMP_Basis!$C$23:$AF$35,MATCH(LMP_BY_NODE!AK$1,DA_LMP_Basis!$C$23:$C$35,0),MATCH(LMP_BY_NODE!$A60,DA_LMP_Basis!$C$23:$AF$23,0)))</f>
        <v>85.915433524957891</v>
      </c>
      <c r="AL60" s="30">
        <f>ENERGY_PRICING!AN$20*(1+INDEX(DA_LMP_Basis!$C$23:$AF$35,MATCH(LMP_BY_NODE!AL$1,DA_LMP_Basis!$C$23:$C$35,0),MATCH(LMP_BY_NODE!$A60,DA_LMP_Basis!$C$23:$AF$23,0)))</f>
        <v>147.55924826384592</v>
      </c>
      <c r="AM60" s="30">
        <f>ENERGY_PRICING!AO$20*(1+INDEX(DA_LMP_Basis!$C$23:$AF$35,MATCH(LMP_BY_NODE!AM$1,DA_LMP_Basis!$C$23:$C$35,0),MATCH(LMP_BY_NODE!$A60,DA_LMP_Basis!$C$23:$AF$23,0)))</f>
        <v>176.24196106953124</v>
      </c>
      <c r="AN60" s="30">
        <f>ENERGY_PRICING!AP$20*(1+INDEX(DA_LMP_Basis!$C$23:$AF$35,MATCH(LMP_BY_NODE!AN$1,DA_LMP_Basis!$C$23:$C$35,0),MATCH(LMP_BY_NODE!$A60,DA_LMP_Basis!$C$23:$AF$23,0)))</f>
        <v>154.23270593245766</v>
      </c>
      <c r="AO60" s="30">
        <f>ENERGY_PRICING!AQ$20*(1+INDEX(DA_LMP_Basis!$C$23:$AF$35,MATCH(LMP_BY_NODE!AO$1,DA_LMP_Basis!$C$23:$C$35,0),MATCH(LMP_BY_NODE!$A60,DA_LMP_Basis!$C$23:$AF$23,0)))</f>
        <v>84.532188603439181</v>
      </c>
      <c r="AP60" s="30">
        <f>ENERGY_PRICING!AR$20*(1+INDEX(DA_LMP_Basis!$C$23:$AF$35,MATCH(LMP_BY_NODE!AP$1,DA_LMP_Basis!$C$23:$C$35,0),MATCH(LMP_BY_NODE!$A60,DA_LMP_Basis!$C$23:$AF$23,0)))</f>
        <v>48.509398902770457</v>
      </c>
      <c r="AQ60" s="30">
        <f>ENERGY_PRICING!AS$20*(1+INDEX(DA_LMP_Basis!$C$23:$AF$35,MATCH(LMP_BY_NODE!AQ$1,DA_LMP_Basis!$C$23:$C$35,0),MATCH(LMP_BY_NODE!$A60,DA_LMP_Basis!$C$23:$AF$23,0)))</f>
        <v>35.206449335059425</v>
      </c>
      <c r="AR60" s="30">
        <f>ENERGY_PRICING!AT$20*(1+INDEX(DA_LMP_Basis!$C$23:$AF$35,MATCH(LMP_BY_NODE!AR$1,DA_LMP_Basis!$C$23:$C$35,0),MATCH(LMP_BY_NODE!$A60,DA_LMP_Basis!$C$23:$AF$23,0)))</f>
        <v>36.237415782047727</v>
      </c>
      <c r="AS60" s="30">
        <f>ENERGY_PRICING!AU$20*(1+INDEX(DA_LMP_Basis!$C$23:$AF$35,MATCH(LMP_BY_NODE!AS$1,DA_LMP_Basis!$C$23:$C$35,0),MATCH(LMP_BY_NODE!$A60,DA_LMP_Basis!$C$23:$AF$23,0)))</f>
        <v>49.698634643692728</v>
      </c>
      <c r="AT60" s="30">
        <f>ENERGY_PRICING!AV$20*(1+INDEX(DA_LMP_Basis!$C$23:$AF$35,MATCH(LMP_BY_NODE!AT$1,DA_LMP_Basis!$C$23:$C$35,0),MATCH(LMP_BY_NODE!$A60,DA_LMP_Basis!$C$23:$AF$23,0)))</f>
        <v>47.365289651652411</v>
      </c>
      <c r="AU60" s="30">
        <f>ENERGY_PRICING!AW$20*(1+INDEX(DA_LMP_Basis!$C$23:$AF$35,MATCH(LMP_BY_NODE!AU$1,DA_LMP_Basis!$C$23:$C$35,0),MATCH(LMP_BY_NODE!$A60,DA_LMP_Basis!$C$23:$AF$23,0)))</f>
        <v>35.290821227789124</v>
      </c>
      <c r="AV60" s="30">
        <f>ENERGY_PRICING!AX$20*(1+INDEX(DA_LMP_Basis!$C$23:$AF$35,MATCH(LMP_BY_NODE!AV$1,DA_LMP_Basis!$C$23:$C$35,0),MATCH(LMP_BY_NODE!$A60,DA_LMP_Basis!$C$23:$AF$23,0)))</f>
        <v>36.217116962096789</v>
      </c>
      <c r="AW60" s="30">
        <f>ENERGY_PRICING!AY$20*(1+INDEX(DA_LMP_Basis!$C$23:$AF$35,MATCH(LMP_BY_NODE!AW$1,DA_LMP_Basis!$C$23:$C$35,0),MATCH(LMP_BY_NODE!$A60,DA_LMP_Basis!$C$23:$AF$23,0)))</f>
        <v>57.900270396914635</v>
      </c>
      <c r="AX60" s="30">
        <f>ENERGY_PRICING!AZ$20*(1+INDEX(DA_LMP_Basis!$C$23:$AF$35,MATCH(LMP_BY_NODE!AX$1,DA_LMP_Basis!$C$23:$C$35,0),MATCH(LMP_BY_NODE!$A60,DA_LMP_Basis!$C$23:$AF$23,0)))</f>
        <v>95.530923933416986</v>
      </c>
      <c r="AY60" s="30">
        <f>ENERGY_PRICING!BA$20*(1+INDEX(DA_LMP_Basis!$C$23:$AF$35,MATCH(LMP_BY_NODE!AY$1,DA_LMP_Basis!$C$23:$C$35,0),MATCH(LMP_BY_NODE!$A60,DA_LMP_Basis!$C$23:$AF$23,0)))</f>
        <v>172.58700162699276</v>
      </c>
      <c r="AZ60" s="30">
        <f>ENERGY_PRICING!BB$20*(1+INDEX(DA_LMP_Basis!$C$23:$AF$35,MATCH(LMP_BY_NODE!AZ$1,DA_LMP_Basis!$C$23:$C$35,0),MATCH(LMP_BY_NODE!$A60,DA_LMP_Basis!$C$23:$AF$23,0)))</f>
        <v>150.96215733244972</v>
      </c>
      <c r="BA60" s="30">
        <f>ENERGY_PRICING!BC$20*(1+INDEX(DA_LMP_Basis!$C$23:$AF$35,MATCH(LMP_BY_NODE!BA$1,DA_LMP_Basis!$C$23:$C$35,0),MATCH(LMP_BY_NODE!$A60,DA_LMP_Basis!$C$23:$AF$23,0)))</f>
        <v>80.854482654686009</v>
      </c>
      <c r="BB60" s="30">
        <f>ENERGY_PRICING!BD$20*(1+INDEX(DA_LMP_Basis!$C$23:$AF$35,MATCH(LMP_BY_NODE!BB$1,DA_LMP_Basis!$C$23:$C$35,0),MATCH(LMP_BY_NODE!$A60,DA_LMP_Basis!$C$23:$AF$23,0)))</f>
        <v>43.051308076792949</v>
      </c>
      <c r="BC60" s="30">
        <f>ENERGY_PRICING!BE$20*(1+INDEX(DA_LMP_Basis!$C$23:$AF$35,MATCH(LMP_BY_NODE!BC$1,DA_LMP_Basis!$C$23:$C$35,0),MATCH(LMP_BY_NODE!$A60,DA_LMP_Basis!$C$23:$AF$23,0)))</f>
        <v>30.892657504858715</v>
      </c>
      <c r="BD60" s="30">
        <f>ENERGY_PRICING!BF$20*(1+INDEX(DA_LMP_Basis!$C$23:$AF$35,MATCH(LMP_BY_NODE!BD$1,DA_LMP_Basis!$C$23:$C$35,0),MATCH(LMP_BY_NODE!$A60,DA_LMP_Basis!$C$23:$AF$23,0)))</f>
        <v>31.567999535645761</v>
      </c>
      <c r="BE60" s="30">
        <f>ENERGY_PRICING!BG$20*(1+INDEX(DA_LMP_Basis!$C$23:$AF$35,MATCH(LMP_BY_NODE!BE$1,DA_LMP_Basis!$C$23:$C$35,0),MATCH(LMP_BY_NODE!$A60,DA_LMP_Basis!$C$23:$AF$23,0)))</f>
        <v>43.324733168851914</v>
      </c>
      <c r="BF60" s="30">
        <f>ENERGY_PRICING!BH$20*(1+INDEX(DA_LMP_Basis!$C$23:$AF$35,MATCH(LMP_BY_NODE!BF$1,DA_LMP_Basis!$C$23:$C$35,0),MATCH(LMP_BY_NODE!$A60,DA_LMP_Basis!$C$23:$AF$23,0)))</f>
        <v>41.290642093799548</v>
      </c>
      <c r="BG60" s="30">
        <f>ENERGY_PRICING!BI$20*(1+INDEX(DA_LMP_Basis!$C$23:$AF$35,MATCH(LMP_BY_NODE!BG$1,DA_LMP_Basis!$C$23:$C$35,0),MATCH(LMP_BY_NODE!$A60,DA_LMP_Basis!$C$23:$AF$23,0)))</f>
        <v>31.369486683460661</v>
      </c>
      <c r="BH60" s="30">
        <f>ENERGY_PRICING!BJ$20*(1+INDEX(DA_LMP_Basis!$C$23:$AF$35,MATCH(LMP_BY_NODE!BH$1,DA_LMP_Basis!$C$23:$C$35,0),MATCH(LMP_BY_NODE!$A60,DA_LMP_Basis!$C$23:$AF$23,0)))</f>
        <v>32.1928571999685</v>
      </c>
      <c r="BI60" s="30">
        <f>ENERGY_PRICING!BK$20*(1+INDEX(DA_LMP_Basis!$C$23:$AF$35,MATCH(LMP_BY_NODE!BI$1,DA_LMP_Basis!$C$23:$C$35,0),MATCH(LMP_BY_NODE!$A60,DA_LMP_Basis!$C$23:$AF$23,0)))</f>
        <v>55.673453583516462</v>
      </c>
      <c r="BJ60" s="30">
        <f>ENERGY_PRICING!BL$20*(1+INDEX(DA_LMP_Basis!$C$23:$AF$35,MATCH(LMP_BY_NODE!BJ$1,DA_LMP_Basis!$C$23:$C$35,0),MATCH(LMP_BY_NODE!$A60,DA_LMP_Basis!$C$23:$AF$23,0)))</f>
        <v>92.239500217715047</v>
      </c>
      <c r="BK60" s="30">
        <f>ENERGY_PRICING!BM$20*(1+INDEX(DA_LMP_Basis!$C$23:$AF$35,MATCH(LMP_BY_NODE!BK$1,DA_LMP_Basis!$C$23:$C$35,0),MATCH(LMP_BY_NODE!$A60,DA_LMP_Basis!$C$23:$AF$23,0)))</f>
        <v>171.47434202192429</v>
      </c>
      <c r="BL60" s="30">
        <f>ENERGY_PRICING!BN$20*(1+INDEX(DA_LMP_Basis!$C$23:$AF$35,MATCH(LMP_BY_NODE!BL$1,DA_LMP_Basis!$C$23:$C$35,0),MATCH(LMP_BY_NODE!$A60,DA_LMP_Basis!$C$23:$AF$23,0)))</f>
        <v>149.96652184843057</v>
      </c>
      <c r="BM60" s="30">
        <f>ENERGY_PRICING!BO$20*(1+INDEX(DA_LMP_Basis!$C$23:$AF$35,MATCH(LMP_BY_NODE!BM$1,DA_LMP_Basis!$C$23:$C$35,0),MATCH(LMP_BY_NODE!$A60,DA_LMP_Basis!$C$23:$AF$23,0)))</f>
        <v>79.734898453320511</v>
      </c>
      <c r="BN60" s="30">
        <f>ENERGY_PRICING!BP$20*(1+INDEX(DA_LMP_Basis!$C$23:$AF$35,MATCH(LMP_BY_NODE!BN$1,DA_LMP_Basis!$C$23:$C$35,0),MATCH(LMP_BY_NODE!$A60,DA_LMP_Basis!$C$23:$AF$23,0)))</f>
        <v>41.389730902452996</v>
      </c>
      <c r="BO60" s="30">
        <f>ENERGY_PRICING!BQ$20*(1+INDEX(DA_LMP_Basis!$C$23:$AF$35,MATCH(LMP_BY_NODE!BO$1,DA_LMP_Basis!$C$23:$C$35,0),MATCH(LMP_BY_NODE!$A60,DA_LMP_Basis!$C$23:$AF$23,0)))</f>
        <v>29.579433106722771</v>
      </c>
      <c r="BP60" s="30">
        <f>ENERGY_PRICING!BR$20*(1+INDEX(DA_LMP_Basis!$C$23:$AF$35,MATCH(LMP_BY_NODE!BP$1,DA_LMP_Basis!$C$23:$C$35,0),MATCH(LMP_BY_NODE!$A60,DA_LMP_Basis!$C$23:$AF$23,0)))</f>
        <v>30.146514313086442</v>
      </c>
      <c r="BQ60" s="30">
        <f>ENERGY_PRICING!BS$20*(1+INDEX(DA_LMP_Basis!$C$23:$AF$35,MATCH(LMP_BY_NODE!BQ$1,DA_LMP_Basis!$C$23:$C$35,0),MATCH(LMP_BY_NODE!$A60,DA_LMP_Basis!$C$23:$AF$23,0)))</f>
        <v>41.384360694344664</v>
      </c>
      <c r="BR60" s="30">
        <f>ENERGY_PRICING!BT$20*(1+INDEX(DA_LMP_Basis!$C$23:$AF$35,MATCH(LMP_BY_NODE!BR$1,DA_LMP_Basis!$C$23:$C$35,0),MATCH(LMP_BY_NODE!$A60,DA_LMP_Basis!$C$23:$AF$23,0)))</f>
        <v>39.441369876443105</v>
      </c>
      <c r="BS60" s="30">
        <f>ENERGY_PRICING!BU$20*(1+INDEX(DA_LMP_Basis!$C$23:$AF$35,MATCH(LMP_BY_NODE!BS$1,DA_LMP_Basis!$C$23:$C$35,0),MATCH(LMP_BY_NODE!$A60,DA_LMP_Basis!$C$23:$AF$23,0)))</f>
        <v>30.175735941755104</v>
      </c>
      <c r="BT60" s="30">
        <f>ENERGY_PRICING!BV$20*(1+INDEX(DA_LMP_Basis!$C$23:$AF$35,MATCH(LMP_BY_NODE!BT$1,DA_LMP_Basis!$C$23:$C$35,0),MATCH(LMP_BY_NODE!$A60,DA_LMP_Basis!$C$23:$AF$23,0)))</f>
        <v>30.967773488912893</v>
      </c>
      <c r="BU60" s="30">
        <f>ENERGY_PRICING!BW$20*(1+INDEX(DA_LMP_Basis!$C$23:$AF$35,MATCH(LMP_BY_NODE!BU$1,DA_LMP_Basis!$C$23:$C$35,0),MATCH(LMP_BY_NODE!$A60,DA_LMP_Basis!$C$23:$AF$23,0)))</f>
        <v>54.99555574221111</v>
      </c>
      <c r="BV60" s="30">
        <f>ENERGY_PRICING!BX$20*(1+INDEX(DA_LMP_Basis!$C$23:$AF$35,MATCH(LMP_BY_NODE!BV$1,DA_LMP_Basis!$C$23:$C$35,0),MATCH(LMP_BY_NODE!$A60,DA_LMP_Basis!$C$23:$AF$23,0)))</f>
        <v>91.237509834729437</v>
      </c>
      <c r="BW60" s="30">
        <f>ENERGY_PRICING!BY$20*(1+INDEX(DA_LMP_Basis!$C$23:$AF$35,MATCH(LMP_BY_NODE!BW$1,DA_LMP_Basis!$C$23:$C$35,0),MATCH(LMP_BY_NODE!$A60,DA_LMP_Basis!$C$23:$AF$23,0)))</f>
        <v>171.0162950063737</v>
      </c>
      <c r="BX60" s="30">
        <f>ENERGY_PRICING!BZ$20*(1+INDEX(DA_LMP_Basis!$C$23:$AF$35,MATCH(LMP_BY_NODE!BX$1,DA_LMP_Basis!$C$23:$C$35,0),MATCH(LMP_BY_NODE!$A60,DA_LMP_Basis!$C$23:$AF$23,0)))</f>
        <v>149.55664998829127</v>
      </c>
      <c r="BY60" s="30">
        <f>ENERGY_PRICING!CA$20*(1+INDEX(DA_LMP_Basis!$C$23:$AF$35,MATCH(LMP_BY_NODE!BY$1,DA_LMP_Basis!$C$23:$C$35,0),MATCH(LMP_BY_NODE!$A60,DA_LMP_Basis!$C$23:$AF$23,0)))</f>
        <v>79.274000798946247</v>
      </c>
      <c r="BZ60" s="30">
        <f>ENERGY_PRICING!CB$20*(1+INDEX(DA_LMP_Basis!$C$23:$AF$35,MATCH(LMP_BY_NODE!BZ$1,DA_LMP_Basis!$C$23:$C$35,0),MATCH(LMP_BY_NODE!$A60,DA_LMP_Basis!$C$23:$AF$23,0)))</f>
        <v>40.705711762775017</v>
      </c>
      <c r="CA60" s="30">
        <f>ENERGY_PRICING!CC$20*(1+INDEX(DA_LMP_Basis!$C$23:$AF$35,MATCH(LMP_BY_NODE!CA$1,DA_LMP_Basis!$C$23:$C$35,0),MATCH(LMP_BY_NODE!$A60,DA_LMP_Basis!$C$23:$AF$23,0)))</f>
        <v>29.038819864744458</v>
      </c>
      <c r="CB60" s="30">
        <f>ENERGY_PRICING!CD$20*(1+INDEX(DA_LMP_Basis!$C$23:$AF$35,MATCH(LMP_BY_NODE!CB$1,DA_LMP_Basis!$C$23:$C$35,0),MATCH(LMP_BY_NODE!$A60,DA_LMP_Basis!$C$23:$AF$23,0)))</f>
        <v>29.561333489700228</v>
      </c>
      <c r="CC60" s="30">
        <f>ENERGY_PRICING!CE$20*(1+INDEX(DA_LMP_Basis!$C$23:$AF$35,MATCH(LMP_BY_NODE!CC$1,DA_LMP_Basis!$C$23:$C$35,0),MATCH(LMP_BY_NODE!$A60,DA_LMP_Basis!$C$23:$AF$23,0)))</f>
        <v>40.585570285349966</v>
      </c>
      <c r="CD60" s="30">
        <f>ENERGY_PRICING!CF$20*(1+INDEX(DA_LMP_Basis!$C$23:$AF$35,MATCH(LMP_BY_NODE!CD$1,DA_LMP_Basis!$C$23:$C$35,0),MATCH(LMP_BY_NODE!$A60,DA_LMP_Basis!$C$23:$AF$23,0)))</f>
        <v>38.68008258224986</v>
      </c>
      <c r="CE60" s="30">
        <f>ENERGY_PRICING!CG$20*(1+INDEX(DA_LMP_Basis!$C$23:$AF$35,MATCH(LMP_BY_NODE!CE$1,DA_LMP_Basis!$C$23:$C$35,0),MATCH(LMP_BY_NODE!$A60,DA_LMP_Basis!$C$23:$AF$23,0)))</f>
        <v>29.684306251975126</v>
      </c>
      <c r="CF60" s="30">
        <f>ENERGY_PRICING!CH$20*(1+INDEX(DA_LMP_Basis!$C$23:$AF$35,MATCH(LMP_BY_NODE!CF$1,DA_LMP_Basis!$C$23:$C$35,0),MATCH(LMP_BY_NODE!$A60,DA_LMP_Basis!$C$23:$AF$23,0)))</f>
        <v>30.4634449996854</v>
      </c>
      <c r="CG60" s="30">
        <f>ENERGY_PRICING!CI$20*(1+INDEX(DA_LMP_Basis!$C$23:$AF$35,MATCH(LMP_BY_NODE!CG$1,DA_LMP_Basis!$C$23:$C$35,0),MATCH(LMP_BY_NODE!$A60,DA_LMP_Basis!$C$23:$AF$23,0)))</f>
        <v>54.716486490803348</v>
      </c>
      <c r="CH60" s="30">
        <f>ENERGY_PRICING!CJ$20*(1+INDEX(DA_LMP_Basis!$C$23:$AF$35,MATCH(LMP_BY_NODE!CH$1,DA_LMP_Basis!$C$23:$C$35,0),MATCH(LMP_BY_NODE!$A60,DA_LMP_Basis!$C$23:$AF$23,0)))</f>
        <v>90.825021862265743</v>
      </c>
      <c r="CI60" s="30">
        <f>ENERGY_PRICING!CK$20*(1+INDEX(DA_LMP_Basis!$C$23:$AF$35,MATCH(LMP_BY_NODE!CI$1,DA_LMP_Basis!$C$23:$C$35,0),MATCH(LMP_BY_NODE!$A60,DA_LMP_Basis!$C$23:$AF$23,0)))</f>
        <v>172.73276614282267</v>
      </c>
      <c r="CJ60" s="30">
        <f>ENERGY_PRICING!CL$20*(1+INDEX(DA_LMP_Basis!$C$23:$AF$35,MATCH(LMP_BY_NODE!CJ$1,DA_LMP_Basis!$C$23:$C$35,0),MATCH(LMP_BY_NODE!$A60,DA_LMP_Basis!$C$23:$AF$23,0)))</f>
        <v>151.09259104605809</v>
      </c>
      <c r="CK60" s="30">
        <f>ENERGY_PRICING!CM$20*(1+INDEX(DA_LMP_Basis!$C$23:$AF$35,MATCH(LMP_BY_NODE!CK$1,DA_LMP_Basis!$C$23:$C$35,0),MATCH(LMP_BY_NODE!$A60,DA_LMP_Basis!$C$23:$AF$23,0)))</f>
        <v>81.001154330641015</v>
      </c>
      <c r="CL60" s="30">
        <f>ENERGY_PRICING!CN$20*(1+INDEX(DA_LMP_Basis!$C$23:$AF$35,MATCH(LMP_BY_NODE!CL$1,DA_LMP_Basis!$C$23:$C$35,0),MATCH(LMP_BY_NODE!$A60,DA_LMP_Basis!$C$23:$AF$23,0)))</f>
        <v>43.268983807293388</v>
      </c>
      <c r="CM60" s="30">
        <f>ENERGY_PRICING!CO$20*(1+INDEX(DA_LMP_Basis!$C$23:$AF$35,MATCH(LMP_BY_NODE!CM$1,DA_LMP_Basis!$C$23:$C$35,0),MATCH(LMP_BY_NODE!$A60,DA_LMP_Basis!$C$23:$AF$23,0)))</f>
        <v>31.064697109512537</v>
      </c>
      <c r="CN60" s="30">
        <f>ENERGY_PRICING!CP$20*(1+INDEX(DA_LMP_Basis!$C$23:$AF$35,MATCH(LMP_BY_NODE!CN$1,DA_LMP_Basis!$C$23:$C$35,0),MATCH(LMP_BY_NODE!$A60,DA_LMP_Basis!$C$23:$AF$23,0)))</f>
        <v>31.754221902559962</v>
      </c>
      <c r="CO60" s="30">
        <f>ENERGY_PRICING!CQ$20*(1+INDEX(DA_LMP_Basis!$C$23:$AF$35,MATCH(LMP_BY_NODE!CO$1,DA_LMP_Basis!$C$23:$C$35,0),MATCH(LMP_BY_NODE!$A60,DA_LMP_Basis!$C$23:$AF$23,0)))</f>
        <v>43.578932614026101</v>
      </c>
      <c r="CP60" s="30">
        <f>ENERGY_PRICING!CR$20*(1+INDEX(DA_LMP_Basis!$C$23:$AF$35,MATCH(LMP_BY_NODE!CP$1,DA_LMP_Basis!$C$23:$C$35,0),MATCH(LMP_BY_NODE!$A60,DA_LMP_Basis!$C$23:$AF$23,0)))</f>
        <v>41.532906905223157</v>
      </c>
      <c r="CQ60" s="30">
        <f>ENERGY_PRICING!CS$20*(1+INDEX(DA_LMP_Basis!$C$23:$AF$35,MATCH(LMP_BY_NODE!CQ$1,DA_LMP_Basis!$C$23:$C$35,0),MATCH(LMP_BY_NODE!$A60,DA_LMP_Basis!$C$23:$AF$23,0)))</f>
        <v>31.525874583312156</v>
      </c>
      <c r="CR60" s="30">
        <f>ENERGY_PRICING!CT$20*(1+INDEX(DA_LMP_Basis!$C$23:$AF$35,MATCH(LMP_BY_NODE!CR$1,DA_LMP_Basis!$C$23:$C$35,0),MATCH(LMP_BY_NODE!$A60,DA_LMP_Basis!$C$23:$AF$23,0)))</f>
        <v>32.353349890796515</v>
      </c>
      <c r="CS60" s="30">
        <f>ENERGY_PRICING!CU$20*(1+INDEX(DA_LMP_Basis!$C$23:$AF$35,MATCH(LMP_BY_NODE!CS$1,DA_LMP_Basis!$C$23:$C$35,0),MATCH(LMP_BY_NODE!$A60,DA_LMP_Basis!$C$23:$AF$23,0)))</f>
        <v>55.762261921816766</v>
      </c>
      <c r="CT60" s="30">
        <f>ENERGY_PRICING!CV$20*(1+INDEX(DA_LMP_Basis!$C$23:$AF$35,MATCH(LMP_BY_NODE!CT$1,DA_LMP_Basis!$C$23:$C$35,0),MATCH(LMP_BY_NODE!$A60,DA_LMP_Basis!$C$23:$AF$23,0)))</f>
        <v>92.370766457971087</v>
      </c>
      <c r="CU60" s="30">
        <f>ENERGY_PRICING!CW$20*(1+INDEX(DA_LMP_Basis!$C$23:$AF$35,MATCH(LMP_BY_NODE!CU$1,DA_LMP_Basis!$C$23:$C$35,0),MATCH(LMP_BY_NODE!$A60,DA_LMP_Basis!$C$23:$AF$23,0)))</f>
        <v>174.17471342690393</v>
      </c>
      <c r="CV60" s="30">
        <f>ENERGY_PRICING!CX$20*(1+INDEX(DA_LMP_Basis!$C$23:$AF$35,MATCH(LMP_BY_NODE!CV$1,DA_LMP_Basis!$C$23:$C$35,0),MATCH(LMP_BY_NODE!$A60,DA_LMP_Basis!$C$23:$AF$23,0)))</f>
        <v>152.38288133392021</v>
      </c>
      <c r="CW60" s="30">
        <f>ENERGY_PRICING!CY$20*(1+INDEX(DA_LMP_Basis!$C$23:$AF$35,MATCH(LMP_BY_NODE!CW$1,DA_LMP_Basis!$C$23:$C$35,0),MATCH(LMP_BY_NODE!$A60,DA_LMP_Basis!$C$23:$AF$23,0)))</f>
        <v>82.45207552082833</v>
      </c>
      <c r="CX60" s="30">
        <f>ENERGY_PRICING!CZ$20*(1+INDEX(DA_LMP_Basis!$C$23:$AF$35,MATCH(LMP_BY_NODE!CX$1,DA_LMP_Basis!$C$23:$C$35,0),MATCH(LMP_BY_NODE!$A60,DA_LMP_Basis!$C$23:$AF$23,0)))</f>
        <v>45.422298875906392</v>
      </c>
      <c r="CY60" s="30">
        <f>ENERGY_PRICING!DA$20*(1+INDEX(DA_LMP_Basis!$C$23:$AF$35,MATCH(LMP_BY_NODE!CY$1,DA_LMP_Basis!$C$23:$C$35,0),MATCH(LMP_BY_NODE!$A60,DA_LMP_Basis!$C$23:$AF$23,0)))</f>
        <v>32.766565628559619</v>
      </c>
      <c r="CZ60" s="30">
        <f>ENERGY_PRICING!DB$20*(1+INDEX(DA_LMP_Basis!$C$23:$AF$35,MATCH(LMP_BY_NODE!CZ$1,DA_LMP_Basis!$C$23:$C$35,0),MATCH(LMP_BY_NODE!$A60,DA_LMP_Basis!$C$23:$AF$23,0)))</f>
        <v>33.596390654525159</v>
      </c>
      <c r="DA60" s="30">
        <f>ENERGY_PRICING!DC$20*(1+INDEX(DA_LMP_Basis!$C$23:$AF$35,MATCH(LMP_BY_NODE!DA$1,DA_LMP_Basis!$C$23:$C$35,0),MATCH(LMP_BY_NODE!$A60,DA_LMP_Basis!$C$23:$AF$23,0)))</f>
        <v>46.093551466886851</v>
      </c>
      <c r="DB60" s="30">
        <f>ENERGY_PRICING!DD$20*(1+INDEX(DA_LMP_Basis!$C$23:$AF$35,MATCH(LMP_BY_NODE!DB$1,DA_LMP_Basis!$C$23:$C$35,0),MATCH(LMP_BY_NODE!$A60,DA_LMP_Basis!$C$23:$AF$23,0)))</f>
        <v>43.929464701693142</v>
      </c>
      <c r="DC60" s="30">
        <f>ENERGY_PRICING!DE$20*(1+INDEX(DA_LMP_Basis!$C$23:$AF$35,MATCH(LMP_BY_NODE!DC$1,DA_LMP_Basis!$C$23:$C$35,0),MATCH(LMP_BY_NODE!$A60,DA_LMP_Basis!$C$23:$AF$23,0)))</f>
        <v>33.072911639417377</v>
      </c>
      <c r="DD60" s="30">
        <f>ENERGY_PRICING!DF$20*(1+INDEX(DA_LMP_Basis!$C$23:$AF$35,MATCH(LMP_BY_NODE!DD$1,DA_LMP_Basis!$C$23:$C$35,0),MATCH(LMP_BY_NODE!$A60,DA_LMP_Basis!$C$23:$AF$23,0)))</f>
        <v>33.940992797829274</v>
      </c>
      <c r="DE60" s="30">
        <f>ENERGY_PRICING!DG$20*(1+INDEX(DA_LMP_Basis!$C$23:$AF$35,MATCH(LMP_BY_NODE!DE$1,DA_LMP_Basis!$C$23:$C$35,0),MATCH(LMP_BY_NODE!$A60,DA_LMP_Basis!$C$23:$AF$23,0)))</f>
        <v>56.640781234194137</v>
      </c>
      <c r="DF60" s="30">
        <f>ENERGY_PRICING!DH$20*(1+INDEX(DA_LMP_Basis!$C$23:$AF$35,MATCH(LMP_BY_NODE!DF$1,DA_LMP_Basis!$C$23:$C$35,0),MATCH(LMP_BY_NODE!$A60,DA_LMP_Basis!$C$23:$AF$23,0)))</f>
        <v>93.669292354696452</v>
      </c>
      <c r="DG60" s="30">
        <f>ENERGY_PRICING!DI$20*(1+INDEX(DA_LMP_Basis!$C$23:$AF$35,MATCH(LMP_BY_NODE!DG$1,DA_LMP_Basis!$C$23:$C$35,0),MATCH(LMP_BY_NODE!$A60,DA_LMP_Basis!$C$23:$AF$23,0)))</f>
        <v>176.38454924256243</v>
      </c>
      <c r="DH60" s="30">
        <f>ENERGY_PRICING!DJ$20*(1+INDEX(DA_LMP_Basis!$C$23:$AF$35,MATCH(LMP_BY_NODE!DH$1,DA_LMP_Basis!$C$23:$C$35,0),MATCH(LMP_BY_NODE!$A60,DA_LMP_Basis!$C$23:$AF$23,0)))</f>
        <v>154.36029737554108</v>
      </c>
      <c r="DI60" s="30">
        <f>ENERGY_PRICING!DK$20*(1+INDEX(DA_LMP_Basis!$C$23:$AF$35,MATCH(LMP_BY_NODE!DI$1,DA_LMP_Basis!$C$23:$C$35,0),MATCH(LMP_BY_NODE!$A60,DA_LMP_Basis!$C$23:$AF$23,0)))</f>
        <v>84.675664168742401</v>
      </c>
      <c r="DJ60" s="30">
        <f>ENERGY_PRICING!DL$20*(1+INDEX(DA_LMP_Basis!$C$23:$AF$35,MATCH(LMP_BY_NODE!DJ$1,DA_LMP_Basis!$C$23:$C$35,0),MATCH(LMP_BY_NODE!$A60,DA_LMP_Basis!$C$23:$AF$23,0)))</f>
        <v>48.722331278997814</v>
      </c>
      <c r="DK60" s="30">
        <f>ENERGY_PRICING!DM$20*(1+INDEX(DA_LMP_Basis!$C$23:$AF$35,MATCH(LMP_BY_NODE!DK$1,DA_LMP_Basis!$C$23:$C$35,0),MATCH(LMP_BY_NODE!$A60,DA_LMP_Basis!$C$23:$AF$23,0)))</f>
        <v>35.374740038574842</v>
      </c>
      <c r="DL60" s="30">
        <f>ENERGY_PRICING!DN$20*(1+INDEX(DA_LMP_Basis!$C$23:$AF$35,MATCH(LMP_BY_NODE!DL$1,DA_LMP_Basis!$C$23:$C$35,0),MATCH(LMP_BY_NODE!$A60,DA_LMP_Basis!$C$23:$AF$23,0)))</f>
        <v>36.419580192395905</v>
      </c>
      <c r="DM60" s="30">
        <f>ENERGY_PRICING!DO$20*(1+INDEX(DA_LMP_Basis!$C$23:$AF$35,MATCH(LMP_BY_NODE!DM$1,DA_LMP_Basis!$C$23:$C$35,0),MATCH(LMP_BY_NODE!$A60,DA_LMP_Basis!$C$23:$AF$23,0)))</f>
        <v>49.947294849275472</v>
      </c>
      <c r="DN60" s="30">
        <f>ENERGY_PRICING!DP$20*(1+INDEX(DA_LMP_Basis!$C$23:$AF$35,MATCH(LMP_BY_NODE!DN$1,DA_LMP_Basis!$C$23:$C$35,0),MATCH(LMP_BY_NODE!$A60,DA_LMP_Basis!$C$23:$AF$23,0)))</f>
        <v>47.602275290125299</v>
      </c>
      <c r="DO60" s="30">
        <f>ENERGY_PRICING!DQ$20*(1+INDEX(DA_LMP_Basis!$C$23:$AF$35,MATCH(LMP_BY_NODE!DO$1,DA_LMP_Basis!$C$23:$C$35,0),MATCH(LMP_BY_NODE!$A60,DA_LMP_Basis!$C$23:$AF$23,0)))</f>
        <v>35.4438012915382</v>
      </c>
      <c r="DP60" s="30">
        <f>ENERGY_PRICING!DR$20*(1+INDEX(DA_LMP_Basis!$C$23:$AF$35,MATCH(LMP_BY_NODE!DP$1,DA_LMP_Basis!$C$23:$C$35,0),MATCH(LMP_BY_NODE!$A60,DA_LMP_Basis!$C$23:$AF$23,0)))</f>
        <v>36.374112369653538</v>
      </c>
      <c r="DQ60" s="30">
        <f>ENERGY_PRICING!DS$20*(1+INDEX(DA_LMP_Basis!$C$23:$AF$35,MATCH(LMP_BY_NODE!DQ$1,DA_LMP_Basis!$C$23:$C$35,0),MATCH(LMP_BY_NODE!$A60,DA_LMP_Basis!$C$23:$AF$23,0)))</f>
        <v>57.987143519883404</v>
      </c>
      <c r="DR60" s="30">
        <f>ENERGY_PRICING!DT$20*(1+INDEX(DA_LMP_Basis!$C$23:$AF$35,MATCH(LMP_BY_NODE!DR$1,DA_LMP_Basis!$C$23:$C$35,0),MATCH(LMP_BY_NODE!$A60,DA_LMP_Basis!$C$23:$AF$23,0)))</f>
        <v>95.659329761627063</v>
      </c>
      <c r="DS60" s="30">
        <f>ENERGY_PRICING!DU$20*(1+INDEX(DA_LMP_Basis!$C$23:$AF$35,MATCH(LMP_BY_NODE!DS$1,DA_LMP_Basis!$C$23:$C$35,0),MATCH(LMP_BY_NODE!$A60,DA_LMP_Basis!$C$23:$AF$23,0)))</f>
        <v>178.93509122999558</v>
      </c>
      <c r="DT60" s="30">
        <f>ENERGY_PRICING!DV$20*(1+INDEX(DA_LMP_Basis!$C$23:$AF$35,MATCH(LMP_BY_NODE!DT$1,DA_LMP_Basis!$C$23:$C$35,0),MATCH(LMP_BY_NODE!$A60,DA_LMP_Basis!$C$23:$AF$23,0)))</f>
        <v>156.64258577228111</v>
      </c>
      <c r="DU60" s="30">
        <f>ENERGY_PRICING!DW$20*(1+INDEX(DA_LMP_Basis!$C$23:$AF$35,MATCH(LMP_BY_NODE!DU$1,DA_LMP_Basis!$C$23:$C$35,0),MATCH(LMP_BY_NODE!$A60,DA_LMP_Basis!$C$23:$AF$23,0)))</f>
        <v>87.242079360811644</v>
      </c>
      <c r="DV60" s="30">
        <f>ENERGY_PRICING!DX$20*(1+INDEX(DA_LMP_Basis!$C$23:$AF$35,MATCH(LMP_BY_NODE!DV$1,DA_LMP_Basis!$C$23:$C$35,0),MATCH(LMP_BY_NODE!$A60,DA_LMP_Basis!$C$23:$AF$23,0)))</f>
        <v>52.531153248636635</v>
      </c>
      <c r="DW60" s="30">
        <f>ENERGY_PRICING!DY$20*(1+INDEX(DA_LMP_Basis!$C$23:$AF$35,MATCH(LMP_BY_NODE!DW$1,DA_LMP_Basis!$C$23:$C$35,0),MATCH(LMP_BY_NODE!$A60,DA_LMP_Basis!$C$23:$AF$23,0)))</f>
        <v>38.385035326648271</v>
      </c>
      <c r="DX60" s="30">
        <f>ENERGY_PRICING!DZ$20*(1+INDEX(DA_LMP_Basis!$C$23:$AF$35,MATCH(LMP_BY_NODE!DX$1,DA_LMP_Basis!$C$23:$C$35,0),MATCH(LMP_BY_NODE!$A60,DA_LMP_Basis!$C$23:$AF$23,0)))</f>
        <v>39.678041026363267</v>
      </c>
      <c r="DY60" s="30">
        <f>ENERGY_PRICING!EA$20*(1+INDEX(DA_LMP_Basis!$C$23:$AF$35,MATCH(LMP_BY_NODE!DY$1,DA_LMP_Basis!$C$23:$C$35,0),MATCH(LMP_BY_NODE!$A60,DA_LMP_Basis!$C$23:$AF$23,0)))</f>
        <v>54.395197374851193</v>
      </c>
      <c r="DZ60" s="30">
        <f>ENERGY_PRICING!EB$20*(1+INDEX(DA_LMP_Basis!$C$23:$AF$35,MATCH(LMP_BY_NODE!DZ$1,DA_LMP_Basis!$C$23:$C$35,0),MATCH(LMP_BY_NODE!$A60,DA_LMP_Basis!$C$23:$AF$23,0)))</f>
        <v>51.841349320561413</v>
      </c>
      <c r="EA60" s="30">
        <f>ENERGY_PRICING!EC$20*(1+INDEX(DA_LMP_Basis!$C$23:$AF$35,MATCH(LMP_BY_NODE!EA$1,DA_LMP_Basis!$C$23:$C$35,0),MATCH(LMP_BY_NODE!$A60,DA_LMP_Basis!$C$23:$AF$23,0)))</f>
        <v>38.18022793575166</v>
      </c>
      <c r="EB60" s="30">
        <f>ENERGY_PRICING!ED$20*(1+INDEX(DA_LMP_Basis!$C$23:$AF$35,MATCH(LMP_BY_NODE!EB$1,DA_LMP_Basis!$C$23:$C$35,0),MATCH(LMP_BY_NODE!$A60,DA_LMP_Basis!$C$23:$AF$23,0)))</f>
        <v>39.182363364777395</v>
      </c>
      <c r="EC60" s="30">
        <f>ENERGY_PRICING!EE$20*(1+INDEX(DA_LMP_Basis!$C$23:$AF$35,MATCH(LMP_BY_NODE!EC$1,DA_LMP_Basis!$C$23:$C$35,0),MATCH(LMP_BY_NODE!$A60,DA_LMP_Basis!$C$23:$AF$23,0)))</f>
        <v>59.541084095746399</v>
      </c>
      <c r="ED60" s="30">
        <f>ENERGY_PRICING!EF$20*(1+INDEX(DA_LMP_Basis!$C$23:$AF$35,MATCH(LMP_BY_NODE!ED$1,DA_LMP_Basis!$C$23:$C$35,0),MATCH(LMP_BY_NODE!$A60,DA_LMP_Basis!$C$23:$AF$23,0)))</f>
        <v>97.9561854497166</v>
      </c>
      <c r="EE60" s="30">
        <f>ENERGY_PRICING!EG$20*(1+INDEX(DA_LMP_Basis!$C$23:$AF$35,MATCH(LMP_BY_NODE!EE$1,DA_LMP_Basis!$C$23:$C$35,0),MATCH(LMP_BY_NODE!$A60,DA_LMP_Basis!$C$23:$AF$23,0)))</f>
        <v>180.15987267186199</v>
      </c>
      <c r="EF60" s="30">
        <f>ENERGY_PRICING!EH$20*(1+INDEX(DA_LMP_Basis!$C$23:$AF$35,MATCH(LMP_BY_NODE!EF$1,DA_LMP_Basis!$C$23:$C$35,0),MATCH(LMP_BY_NODE!$A60,DA_LMP_Basis!$C$23:$AF$23,0)))</f>
        <v>157.73855066409121</v>
      </c>
      <c r="EG60" s="30">
        <f>ENERGY_PRICING!EI$20*(1+INDEX(DA_LMP_Basis!$C$23:$AF$35,MATCH(LMP_BY_NODE!EG$1,DA_LMP_Basis!$C$23:$C$35,0),MATCH(LMP_BY_NODE!$A60,DA_LMP_Basis!$C$23:$AF$23,0)))</f>
        <v>88.474483185119539</v>
      </c>
      <c r="EH60" s="30">
        <f>ENERGY_PRICING!EJ$20*(1+INDEX(DA_LMP_Basis!$C$23:$AF$35,MATCH(LMP_BY_NODE!EH$1,DA_LMP_Basis!$C$23:$C$35,0),MATCH(LMP_BY_NODE!$A60,DA_LMP_Basis!$C$23:$AF$23,0)))</f>
        <v>54.360166253233999</v>
      </c>
      <c r="EI60" s="30">
        <f>ENERGY_PRICING!EK$20*(1+INDEX(DA_LMP_Basis!$C$23:$AF$35,MATCH(LMP_BY_NODE!EI$1,DA_LMP_Basis!$C$23:$C$35,0),MATCH(LMP_BY_NODE!$A60,DA_LMP_Basis!$C$23:$AF$23,0)))</f>
        <v>39.830592318666611</v>
      </c>
      <c r="EJ60" s="30">
        <f>ENERGY_PRICING!EL$20*(1+INDEX(DA_LMP_Basis!$C$23:$AF$35,MATCH(LMP_BY_NODE!EJ$1,DA_LMP_Basis!$C$23:$C$35,0),MATCH(LMP_BY_NODE!$A60,DA_LMP_Basis!$C$23:$AF$23,0)))</f>
        <v>41.242768201275723</v>
      </c>
      <c r="EK60" s="30">
        <f>ENERGY_PRICING!EM$20*(1+INDEX(DA_LMP_Basis!$C$23:$AF$35,MATCH(LMP_BY_NODE!EK$1,DA_LMP_Basis!$C$23:$C$35,0),MATCH(LMP_BY_NODE!$A60,DA_LMP_Basis!$C$23:$AF$23,0)))</f>
        <v>56.531099663618683</v>
      </c>
      <c r="EL60" s="30">
        <f>ENERGY_PRICING!EN$20*(1+INDEX(DA_LMP_Basis!$C$23:$AF$35,MATCH(LMP_BY_NODE!EL$1,DA_LMP_Basis!$C$23:$C$35,0),MATCH(LMP_BY_NODE!$A60,DA_LMP_Basis!$C$23:$AF$23,0)))</f>
        <v>53.876971250628635</v>
      </c>
      <c r="EM60" s="30">
        <f>ENERGY_PRICING!EO$20*(1+INDEX(DA_LMP_Basis!$C$23:$AF$35,MATCH(LMP_BY_NODE!EM$1,DA_LMP_Basis!$C$23:$C$35,0),MATCH(LMP_BY_NODE!$A60,DA_LMP_Basis!$C$23:$AF$23,0)))</f>
        <v>39.494272004571116</v>
      </c>
      <c r="EN60" s="30">
        <f>ENERGY_PRICING!EP$20*(1+INDEX(DA_LMP_Basis!$C$23:$AF$35,MATCH(LMP_BY_NODE!EN$1,DA_LMP_Basis!$C$23:$C$35,0),MATCH(LMP_BY_NODE!$A60,DA_LMP_Basis!$C$23:$AF$23,0)))</f>
        <v>40.53089780172354</v>
      </c>
      <c r="EO60" s="30">
        <f>ENERGY_PRICING!EQ$20*(1+INDEX(DA_LMP_Basis!$C$23:$AF$35,MATCH(LMP_BY_NODE!EO$1,DA_LMP_Basis!$C$23:$C$35,0),MATCH(LMP_BY_NODE!$A60,DA_LMP_Basis!$C$23:$AF$23,0)))</f>
        <v>60.287293171487057</v>
      </c>
      <c r="EP60" s="30">
        <f>ENERGY_PRICING!ER$20*(1+INDEX(DA_LMP_Basis!$C$23:$AF$35,MATCH(LMP_BY_NODE!EP$1,DA_LMP_Basis!$C$23:$C$35,0),MATCH(LMP_BY_NODE!$A60,DA_LMP_Basis!$C$23:$AF$23,0)))</f>
        <v>99.0591456186839</v>
      </c>
      <c r="EQ60" s="30">
        <f>ENERGY_PRICING!ES$20*(1+INDEX(DA_LMP_Basis!$C$23:$AF$35,MATCH(LMP_BY_NODE!EQ$1,DA_LMP_Basis!$C$23:$C$35,0),MATCH(LMP_BY_NODE!$A60,DA_LMP_Basis!$C$23:$AF$23,0)))</f>
        <v>182.08767784429412</v>
      </c>
      <c r="ER60" s="30">
        <f>ENERGY_PRICING!ET$20*(1+INDEX(DA_LMP_Basis!$C$23:$AF$35,MATCH(LMP_BY_NODE!ER$1,DA_LMP_Basis!$C$23:$C$35,0),MATCH(LMP_BY_NODE!$A60,DA_LMP_Basis!$C$23:$AF$23,0)))</f>
        <v>159.46359867266966</v>
      </c>
      <c r="ES60" s="30">
        <f>ENERGY_PRICING!EU$20*(1+INDEX(DA_LMP_Basis!$C$23:$AF$35,MATCH(LMP_BY_NODE!ES$1,DA_LMP_Basis!$C$23:$C$35,0),MATCH(LMP_BY_NODE!$A60,DA_LMP_Basis!$C$23:$AF$23,0)))</f>
        <v>90.414285982429561</v>
      </c>
      <c r="ET60" s="30">
        <f>ENERGY_PRICING!EV$20*(1+INDEX(DA_LMP_Basis!$C$23:$AF$35,MATCH(LMP_BY_NODE!ET$1,DA_LMP_Basis!$C$23:$C$35,0),MATCH(LMP_BY_NODE!$A60,DA_LMP_Basis!$C$23:$AF$23,0)))</f>
        <v>57.239031502314823</v>
      </c>
      <c r="EU60" s="30">
        <f>ENERGY_PRICING!EW$20*(1+INDEX(DA_LMP_Basis!$C$23:$AF$35,MATCH(LMP_BY_NODE!EU$1,DA_LMP_Basis!$C$23:$C$35,0),MATCH(LMP_BY_NODE!$A60,DA_LMP_Basis!$C$23:$AF$23,0)))</f>
        <v>42.10589805975593</v>
      </c>
      <c r="EV60" s="30">
        <f>ENERGY_PRICING!EX$20*(1+INDEX(DA_LMP_Basis!$C$23:$AF$35,MATCH(LMP_BY_NODE!EV$1,DA_LMP_Basis!$C$23:$C$35,0),MATCH(LMP_BY_NODE!$A60,DA_LMP_Basis!$C$23:$AF$23,0)))</f>
        <v>43.705647730740594</v>
      </c>
      <c r="EW60" s="30">
        <f>ENERGY_PRICING!EY$20*(1+INDEX(DA_LMP_Basis!$C$23:$AF$35,MATCH(LMP_BY_NODE!EW$1,DA_LMP_Basis!$C$23:$C$35,0),MATCH(LMP_BY_NODE!$A60,DA_LMP_Basis!$C$23:$AF$23,0)))</f>
        <v>59.89300844125394</v>
      </c>
      <c r="EX60" s="30">
        <f>ENERGY_PRICING!EZ$20*(1+INDEX(DA_LMP_Basis!$C$23:$AF$35,MATCH(LMP_BY_NODE!EX$1,DA_LMP_Basis!$C$23:$C$35,0),MATCH(LMP_BY_NODE!$A60,DA_LMP_Basis!$C$23:$AF$23,0)))</f>
        <v>57.08103881056784</v>
      </c>
      <c r="EY60" s="30">
        <f>ENERGY_PRICING!FA$20*(1+INDEX(DA_LMP_Basis!$C$23:$AF$35,MATCH(LMP_BY_NODE!EY$1,DA_LMP_Basis!$C$23:$C$35,0),MATCH(LMP_BY_NODE!$A60,DA_LMP_Basis!$C$23:$AF$23,0)))</f>
        <v>41.562576492279163</v>
      </c>
      <c r="EZ60" s="30">
        <f>ENERGY_PRICING!FB$20*(1+INDEX(DA_LMP_Basis!$C$23:$AF$35,MATCH(LMP_BY_NODE!EZ$1,DA_LMP_Basis!$C$23:$C$35,0),MATCH(LMP_BY_NODE!$A60,DA_LMP_Basis!$C$23:$AF$23,0)))</f>
        <v>42.65349010585409</v>
      </c>
      <c r="FA60" s="30">
        <f>ENERGY_PRICING!FC$20*(1+INDEX(DA_LMP_Basis!$C$23:$AF$35,MATCH(LMP_BY_NODE!FA$1,DA_LMP_Basis!$C$23:$C$35,0),MATCH(LMP_BY_NODE!$A60,DA_LMP_Basis!$C$23:$AF$23,0)))</f>
        <v>61.461825758898286</v>
      </c>
      <c r="FB60" s="30">
        <f>ENERGY_PRICING!FD$20*(1+INDEX(DA_LMP_Basis!$C$23:$AF$35,MATCH(LMP_BY_NODE!FB$1,DA_LMP_Basis!$C$23:$C$35,0),MATCH(LMP_BY_NODE!$A60,DA_LMP_Basis!$C$23:$AF$23,0)))</f>
        <v>100.79520418884111</v>
      </c>
      <c r="FC60" s="30">
        <f>ENERGY_PRICING!FE$20*(1+INDEX(DA_LMP_Basis!$C$23:$AF$35,MATCH(LMP_BY_NODE!FC$1,DA_LMP_Basis!$C$23:$C$35,0),MATCH(LMP_BY_NODE!$A60,DA_LMP_Basis!$C$23:$AF$23,0)))</f>
        <v>183.48801605904453</v>
      </c>
      <c r="FD60" s="30">
        <f>ENERGY_PRICING!FF$20*(1+INDEX(DA_LMP_Basis!$C$23:$AF$35,MATCH(LMP_BY_NODE!FD$1,DA_LMP_Basis!$C$23:$C$35,0),MATCH(LMP_BY_NODE!$A60,DA_LMP_Basis!$C$23:$AF$23,0)))</f>
        <v>160.71665613056823</v>
      </c>
      <c r="FE60" s="30">
        <f>ENERGY_PRICING!FG$20*(1+INDEX(DA_LMP_Basis!$C$23:$AF$35,MATCH(LMP_BY_NODE!FE$1,DA_LMP_Basis!$C$23:$C$35,0),MATCH(LMP_BY_NODE!$A60,DA_LMP_Basis!$C$23:$AF$23,0)))</f>
        <v>91.823339150767069</v>
      </c>
      <c r="FF60" s="30">
        <f>ENERGY_PRICING!FH$20*(1+INDEX(DA_LMP_Basis!$C$23:$AF$35,MATCH(LMP_BY_NODE!FF$1,DA_LMP_Basis!$C$23:$C$35,0),MATCH(LMP_BY_NODE!$A60,DA_LMP_Basis!$C$23:$AF$23,0)))</f>
        <v>59.330210155144542</v>
      </c>
      <c r="FG60" s="30">
        <f>ENERGY_PRICING!FI$20*(1+INDEX(DA_LMP_Basis!$C$23:$AF$35,MATCH(LMP_BY_NODE!FG$1,DA_LMP_Basis!$C$23:$C$35,0),MATCH(LMP_BY_NODE!$A60,DA_LMP_Basis!$C$23:$AF$23,0)))</f>
        <v>43.758657179324338</v>
      </c>
      <c r="FH60" s="30">
        <f>ENERGY_PRICING!FJ$20*(1+INDEX(DA_LMP_Basis!$C$23:$AF$35,MATCH(LMP_BY_NODE!FH$1,DA_LMP_Basis!$C$23:$C$35,0),MATCH(LMP_BY_NODE!$A60,DA_LMP_Basis!$C$23:$AF$23,0)))</f>
        <v>45.494658556500035</v>
      </c>
      <c r="FI60" s="30">
        <f>ENERGY_PRICING!FK$20*(1+INDEX(DA_LMP_Basis!$C$23:$AF$35,MATCH(LMP_BY_NODE!FI$1,DA_LMP_Basis!$C$23:$C$35,0),MATCH(LMP_BY_NODE!$A60,DA_LMP_Basis!$C$23:$AF$23,0)))</f>
        <v>62.335065036572651</v>
      </c>
      <c r="FJ60" s="30">
        <f>ENERGY_PRICING!FL$20*(1+INDEX(DA_LMP_Basis!$C$23:$AF$35,MATCH(LMP_BY_NODE!FJ$1,DA_LMP_Basis!$C$23:$C$35,0),MATCH(LMP_BY_NODE!$A60,DA_LMP_Basis!$C$23:$AF$23,0)))</f>
        <v>59.408441138866571</v>
      </c>
      <c r="FK60" s="30">
        <f>ENERGY_PRICING!FM$20*(1+INDEX(DA_LMP_Basis!$C$23:$AF$35,MATCH(LMP_BY_NODE!FK$1,DA_LMP_Basis!$C$23:$C$35,0),MATCH(LMP_BY_NODE!$A60,DA_LMP_Basis!$C$23:$AF$23,0)))</f>
        <v>43.064971991209845</v>
      </c>
      <c r="FL60" s="30">
        <f>ENERGY_PRICING!FN$20*(1+INDEX(DA_LMP_Basis!$C$23:$AF$35,MATCH(LMP_BY_NODE!FL$1,DA_LMP_Basis!$C$23:$C$35,0),MATCH(LMP_BY_NODE!$A60,DA_LMP_Basis!$C$23:$AF$23,0)))</f>
        <v>44.195319726561642</v>
      </c>
      <c r="FM60" s="30">
        <f>ENERGY_PRICING!FO$20*(1+INDEX(DA_LMP_Basis!$C$23:$AF$35,MATCH(LMP_BY_NODE!FM$1,DA_LMP_Basis!$C$23:$C$35,0),MATCH(LMP_BY_NODE!$A60,DA_LMP_Basis!$C$23:$AF$23,0)))</f>
        <v>62.314994372688545</v>
      </c>
      <c r="FN60" s="30">
        <f>ENERGY_PRICING!FP$20*(1+INDEX(DA_LMP_Basis!$C$23:$AF$35,MATCH(LMP_BY_NODE!FN$1,DA_LMP_Basis!$C$23:$C$35,0),MATCH(LMP_BY_NODE!$A60,DA_LMP_Basis!$C$23:$AF$23,0)))</f>
        <v>102.05625960751139</v>
      </c>
      <c r="FO60" s="30">
        <f>ENERGY_PRICING!FQ$20*(1+INDEX(DA_LMP_Basis!$C$23:$AF$35,MATCH(LMP_BY_NODE!FO$1,DA_LMP_Basis!$C$23:$C$35,0),MATCH(LMP_BY_NODE!$A60,DA_LMP_Basis!$C$23:$AF$23,0)))</f>
        <v>183.76554262775559</v>
      </c>
      <c r="FP60" s="30">
        <f>ENERGY_PRICING!FR$20*(1+INDEX(DA_LMP_Basis!$C$23:$AF$35,MATCH(LMP_BY_NODE!FP$1,DA_LMP_Basis!$C$23:$C$35,0),MATCH(LMP_BY_NODE!$A60,DA_LMP_Basis!$C$23:$AF$23,0)))</f>
        <v>160.96499380572794</v>
      </c>
      <c r="FQ60" s="30">
        <f>ENERGY_PRICING!FS$20*(1+INDEX(DA_LMP_Basis!$C$23:$AF$35,MATCH(LMP_BY_NODE!FQ$1,DA_LMP_Basis!$C$23:$C$35,0),MATCH(LMP_BY_NODE!$A60,DA_LMP_Basis!$C$23:$AF$23,0)))</f>
        <v>92.102592895913148</v>
      </c>
      <c r="FR60" s="30">
        <f>ENERGY_PRICING!FT$20*(1+INDEX(DA_LMP_Basis!$C$23:$AF$35,MATCH(LMP_BY_NODE!FR$1,DA_LMP_Basis!$C$23:$C$35,0),MATCH(LMP_BY_NODE!$A60,DA_LMP_Basis!$C$23:$AF$23,0)))</f>
        <v>59.744651202292012</v>
      </c>
      <c r="FS60" s="30">
        <f>ENERGY_PRICING!FU$20*(1+INDEX(DA_LMP_Basis!$C$23:$AF$35,MATCH(LMP_BY_NODE!FS$1,DA_LMP_Basis!$C$23:$C$35,0),MATCH(LMP_BY_NODE!$A60,DA_LMP_Basis!$C$23:$AF$23,0)))</f>
        <v>44.086209882327289</v>
      </c>
      <c r="FT60" s="30">
        <f>ENERGY_PRICING!FV$20*(1+INDEX(DA_LMP_Basis!$C$23:$AF$35,MATCH(LMP_BY_NODE!FT$1,DA_LMP_Basis!$C$23:$C$35,0),MATCH(LMP_BY_NODE!$A60,DA_LMP_Basis!$C$23:$AF$23,0)))</f>
        <v>45.849214356399109</v>
      </c>
      <c r="FU60" s="30">
        <f>ENERGY_PRICING!FW$20*(1+INDEX(DA_LMP_Basis!$C$23:$AF$35,MATCH(LMP_BY_NODE!FU$1,DA_LMP_Basis!$C$23:$C$35,0),MATCH(LMP_BY_NODE!$A60,DA_LMP_Basis!$C$23:$AF$23,0)))</f>
        <v>62.81904496396325</v>
      </c>
      <c r="FV60" s="30">
        <f>ENERGY_PRICING!FX$20*(1+INDEX(DA_LMP_Basis!$C$23:$AF$35,MATCH(LMP_BY_NODE!FV$1,DA_LMP_Basis!$C$23:$C$35,0),MATCH(LMP_BY_NODE!$A60,DA_LMP_Basis!$C$23:$AF$23,0)))</f>
        <v>59.869698266165763</v>
      </c>
      <c r="FW60" s="30">
        <f>ENERGY_PRICING!FY$20*(1+INDEX(DA_LMP_Basis!$C$23:$AF$35,MATCH(LMP_BY_NODE!FW$1,DA_LMP_Basis!$C$23:$C$35,0),MATCH(LMP_BY_NODE!$A60,DA_LMP_Basis!$C$23:$AF$23,0)))</f>
        <v>43.362724822114039</v>
      </c>
      <c r="FX60" s="30">
        <f>ENERGY_PRICING!FZ$20*(1+INDEX(DA_LMP_Basis!$C$23:$AF$35,MATCH(LMP_BY_NODE!FX$1,DA_LMP_Basis!$C$23:$C$35,0),MATCH(LMP_BY_NODE!$A60,DA_LMP_Basis!$C$23:$AF$23,0)))</f>
        <v>44.500887824086135</v>
      </c>
      <c r="FY60" s="30">
        <f>ENERGY_PRICING!GA$20*(1+INDEX(DA_LMP_Basis!$C$23:$AF$35,MATCH(LMP_BY_NODE!FY$1,DA_LMP_Basis!$C$23:$C$35,0),MATCH(LMP_BY_NODE!$A60,DA_LMP_Basis!$C$23:$AF$23,0)))</f>
        <v>62.484079923181376</v>
      </c>
      <c r="FZ60" s="30">
        <f>ENERGY_PRICING!GB$20*(1+INDEX(DA_LMP_Basis!$C$23:$AF$35,MATCH(LMP_BY_NODE!FZ$1,DA_LMP_Basis!$C$23:$C$35,0),MATCH(LMP_BY_NODE!$A60,DA_LMP_Basis!$C$23:$AF$23,0)))</f>
        <v>102.30618236160866</v>
      </c>
      <c r="GA60" s="30">
        <f>ENERGY_PRICING!GC$20*(1+INDEX(DA_LMP_Basis!$C$23:$AF$35,MATCH(LMP_BY_NODE!GA$1,DA_LMP_Basis!$C$23:$C$35,0),MATCH(LMP_BY_NODE!$A60,DA_LMP_Basis!$C$23:$AF$23,0)))</f>
        <v>184.62639280612953</v>
      </c>
      <c r="GB60" s="30">
        <f>ENERGY_PRICING!GD$20*(1+INDEX(DA_LMP_Basis!$C$23:$AF$35,MATCH(LMP_BY_NODE!GB$1,DA_LMP_Basis!$C$23:$C$35,0),MATCH(LMP_BY_NODE!$A60,DA_LMP_Basis!$C$23:$AF$23,0)))</f>
        <v>161.73530395279269</v>
      </c>
      <c r="GC60" s="30">
        <f>ENERGY_PRICING!GE$20*(1+INDEX(DA_LMP_Basis!$C$23:$AF$35,MATCH(LMP_BY_NODE!GC$1,DA_LMP_Basis!$C$23:$C$35,0),MATCH(LMP_BY_NODE!$A60,DA_LMP_Basis!$C$23:$AF$23,0)))</f>
        <v>92.968800543840445</v>
      </c>
      <c r="GD60" s="30">
        <f>ENERGY_PRICING!GF$20*(1+INDEX(DA_LMP_Basis!$C$23:$AF$35,MATCH(LMP_BY_NODE!GD$1,DA_LMP_Basis!$C$23:$C$35,0),MATCH(LMP_BY_NODE!$A60,DA_LMP_Basis!$C$23:$AF$23,0)))</f>
        <v>61.03019172195927</v>
      </c>
      <c r="GE60" s="30">
        <f>ENERGY_PRICING!GG$20*(1+INDEX(DA_LMP_Basis!$C$23:$AF$35,MATCH(LMP_BY_NODE!GE$1,DA_LMP_Basis!$C$23:$C$35,0),MATCH(LMP_BY_NODE!$A60,DA_LMP_Basis!$C$23:$AF$23,0)))</f>
        <v>45.102234416902427</v>
      </c>
      <c r="GF60" s="30">
        <f>ENERGY_PRICING!GH$20*(1+INDEX(DA_LMP_Basis!$C$23:$AF$35,MATCH(LMP_BY_NODE!GF$1,DA_LMP_Basis!$C$23:$C$35,0),MATCH(LMP_BY_NODE!$A60,DA_LMP_Basis!$C$23:$AF$23,0)))</f>
        <v>46.948998874343133</v>
      </c>
      <c r="GG60" s="30">
        <f>ENERGY_PRICING!GI$20*(1+INDEX(DA_LMP_Basis!$C$23:$AF$35,MATCH(LMP_BY_NODE!GG$1,DA_LMP_Basis!$C$23:$C$35,0),MATCH(LMP_BY_NODE!$A60,DA_LMP_Basis!$C$23:$AF$23,0)))</f>
        <v>64.320285759604886</v>
      </c>
      <c r="GH60" s="30">
        <f>ENERGY_PRICING!GJ$20*(1+INDEX(DA_LMP_Basis!$C$23:$AF$35,MATCH(LMP_BY_NODE!GH$1,DA_LMP_Basis!$C$23:$C$35,0),MATCH(LMP_BY_NODE!$A60,DA_LMP_Basis!$C$23:$AF$23,0)))</f>
        <v>61.300455984807982</v>
      </c>
      <c r="GI60" s="30">
        <f>ENERGY_PRICING!GK$20*(1+INDEX(DA_LMP_Basis!$C$23:$AF$35,MATCH(LMP_BY_NODE!GI$1,DA_LMP_Basis!$C$23:$C$35,0),MATCH(LMP_BY_NODE!$A60,DA_LMP_Basis!$C$23:$AF$23,0)))</f>
        <v>44.286314151905451</v>
      </c>
      <c r="GJ60" s="30">
        <f>ENERGY_PRICING!GL$20*(1+INDEX(DA_LMP_Basis!$C$23:$AF$35,MATCH(LMP_BY_NODE!GJ$1,DA_LMP_Basis!$C$23:$C$35,0),MATCH(LMP_BY_NODE!$A60,DA_LMP_Basis!$C$23:$AF$23,0)))</f>
        <v>45.448719062302288</v>
      </c>
      <c r="GK60" s="30">
        <f>ENERGY_PRICING!GM$20*(1+INDEX(DA_LMP_Basis!$C$23:$AF$35,MATCH(LMP_BY_NODE!GK$1,DA_LMP_Basis!$C$23:$C$35,0),MATCH(LMP_BY_NODE!$A60,DA_LMP_Basis!$C$23:$AF$23,0)))</f>
        <v>63.008560613366114</v>
      </c>
      <c r="GL60" s="30">
        <f>ENERGY_PRICING!GN$20*(1+INDEX(DA_LMP_Basis!$C$23:$AF$35,MATCH(LMP_BY_NODE!GL$1,DA_LMP_Basis!$C$23:$C$35,0),MATCH(LMP_BY_NODE!$A60,DA_LMP_Basis!$C$23:$AF$23,0)))</f>
        <v>103.08140921085607</v>
      </c>
      <c r="GM60" s="30">
        <f>ENERGY_PRICING!GO$20*(1+INDEX(DA_LMP_Basis!$C$23:$AF$35,MATCH(LMP_BY_NODE!GM$1,DA_LMP_Basis!$C$23:$C$35,0),MATCH(LMP_BY_NODE!$A60,DA_LMP_Basis!$C$23:$AF$23,0)))</f>
        <v>185.83749861131602</v>
      </c>
      <c r="GN60" s="30">
        <f>ENERGY_PRICING!GP$20*(1+INDEX(DA_LMP_Basis!$C$23:$AF$35,MATCH(LMP_BY_NODE!GN$1,DA_LMP_Basis!$C$23:$C$35,0),MATCH(LMP_BY_NODE!$A60,DA_LMP_Basis!$C$23:$AF$23,0)))</f>
        <v>162.81903154481847</v>
      </c>
      <c r="GO60" s="30">
        <f>ENERGY_PRICING!GQ$20*(1+INDEX(DA_LMP_Basis!$C$23:$AF$35,MATCH(LMP_BY_NODE!GO$1,DA_LMP_Basis!$C$23:$C$35,0),MATCH(LMP_BY_NODE!$A60,DA_LMP_Basis!$C$23:$AF$23,0)))</f>
        <v>94.187443621644462</v>
      </c>
      <c r="GP60" s="30">
        <f>ENERGY_PRICING!GR$20*(1+INDEX(DA_LMP_Basis!$C$23:$AF$35,MATCH(LMP_BY_NODE!GP$1,DA_LMP_Basis!$C$23:$C$35,0),MATCH(LMP_BY_NODE!$A60,DA_LMP_Basis!$C$23:$AF$23,0)))</f>
        <v>62.838782374879223</v>
      </c>
      <c r="GQ60" s="30">
        <f>ENERGY_PRICING!GS$20*(1+INDEX(DA_LMP_Basis!$C$23:$AF$35,MATCH(LMP_BY_NODE!GQ$1,DA_LMP_Basis!$C$23:$C$35,0),MATCH(LMP_BY_NODE!$A60,DA_LMP_Basis!$C$23:$AF$23,0)))</f>
        <v>46.531650641639985</v>
      </c>
      <c r="GR60" s="30">
        <f>ENERGY_PRICING!GT$20*(1+INDEX(DA_LMP_Basis!$C$23:$AF$35,MATCH(LMP_BY_NODE!GR$1,DA_LMP_Basis!$C$23:$C$35,0),MATCH(LMP_BY_NODE!$A60,DA_LMP_Basis!$C$23:$AF$23,0)))</f>
        <v>48.496254654265535</v>
      </c>
      <c r="GS60" s="30">
        <f>ENERGY_PRICING!GU$20*(1+INDEX(DA_LMP_Basis!$C$23:$AF$35,MATCH(LMP_BY_NODE!GS$1,DA_LMP_Basis!$C$23:$C$35,0),MATCH(LMP_BY_NODE!$A60,DA_LMP_Basis!$C$23:$AF$23,0)))</f>
        <v>66.43233903932753</v>
      </c>
      <c r="GT60" s="30">
        <f>ENERGY_PRICING!GV$20*(1+INDEX(DA_LMP_Basis!$C$23:$AF$35,MATCH(LMP_BY_NODE!GT$1,DA_LMP_Basis!$C$23:$C$35,0),MATCH(LMP_BY_NODE!$A60,DA_LMP_Basis!$C$23:$AF$23,0)))</f>
        <v>63.313348613971613</v>
      </c>
      <c r="GU60" s="30">
        <f>ENERGY_PRICING!GW$20*(1+INDEX(DA_LMP_Basis!$C$23:$AF$35,MATCH(LMP_BY_NODE!GU$1,DA_LMP_Basis!$C$23:$C$35,0),MATCH(LMP_BY_NODE!$A60,DA_LMP_Basis!$C$23:$AF$23,0)))</f>
        <v>45.585685897441472</v>
      </c>
      <c r="GV60" s="30">
        <f>ENERGY_PRICING!GX$20*(1+INDEX(DA_LMP_Basis!$C$23:$AF$35,MATCH(LMP_BY_NODE!GV$1,DA_LMP_Basis!$C$23:$C$35,0),MATCH(LMP_BY_NODE!$A60,DA_LMP_Basis!$C$23:$AF$23,0)))</f>
        <v>46.782196064199475</v>
      </c>
      <c r="GW60" s="30">
        <f>ENERGY_PRICING!GY$20*(1+INDEX(DA_LMP_Basis!$C$23:$AF$35,MATCH(LMP_BY_NODE!GW$1,DA_LMP_Basis!$C$23:$C$35,0),MATCH(LMP_BY_NODE!$A60,DA_LMP_Basis!$C$23:$AF$23,0)))</f>
        <v>63.746437684833793</v>
      </c>
      <c r="GX60" s="30">
        <f>ENERGY_PRICING!GZ$20*(1+INDEX(DA_LMP_Basis!$C$23:$AF$35,MATCH(LMP_BY_NODE!GX$1,DA_LMP_Basis!$C$23:$C$35,0),MATCH(LMP_BY_NODE!$A60,DA_LMP_Basis!$C$23:$AF$23,0)))</f>
        <v>104.172053972333</v>
      </c>
      <c r="GY60" s="30">
        <f>ENERGY_PRICING!HA$20*(1+INDEX(DA_LMP_Basis!$C$23:$AF$35,MATCH(LMP_BY_NODE!GY$1,DA_LMP_Basis!$C$23:$C$35,0),MATCH(LMP_BY_NODE!$A60,DA_LMP_Basis!$C$23:$AF$23,0)))</f>
        <v>187.51751840548664</v>
      </c>
      <c r="GZ60" s="30">
        <f>ENERGY_PRICING!HB$20*(1+INDEX(DA_LMP_Basis!$C$23:$AF$35,MATCH(LMP_BY_NODE!GZ$1,DA_LMP_Basis!$C$23:$C$35,0),MATCH(LMP_BY_NODE!$A60,DA_LMP_Basis!$C$23:$AF$23,0)))</f>
        <v>164.32235503504964</v>
      </c>
      <c r="HA60" s="30">
        <f>ENERGY_PRICING!HC$20*(1+INDEX(DA_LMP_Basis!$C$23:$AF$35,MATCH(LMP_BY_NODE!HA$1,DA_LMP_Basis!$C$23:$C$35,0),MATCH(LMP_BY_NODE!$A60,DA_LMP_Basis!$C$23:$AF$23,0)))</f>
        <v>95.877918957467358</v>
      </c>
      <c r="HB60" s="30">
        <f>ENERGY_PRICING!HD$20*(1+INDEX(DA_LMP_Basis!$C$23:$AF$35,MATCH(LMP_BY_NODE!HB$1,DA_LMP_Basis!$C$23:$C$35,0),MATCH(LMP_BY_NODE!$A60,DA_LMP_Basis!$C$23:$AF$23,0)))</f>
        <v>65.347620234829492</v>
      </c>
      <c r="HC60" s="30">
        <f>ENERGY_PRICING!HE$20*(1+INDEX(DA_LMP_Basis!$C$23:$AF$35,MATCH(LMP_BY_NODE!HC$1,DA_LMP_Basis!$C$23:$C$35,0),MATCH(LMP_BY_NODE!$A60,DA_LMP_Basis!$C$23:$AF$23,0)))</f>
        <v>48.5145059309001</v>
      </c>
      <c r="HD60" s="30">
        <f>ENERGY_PRICING!HF$20*(1+INDEX(DA_LMP_Basis!$C$23:$AF$35,MATCH(LMP_BY_NODE!HD$1,DA_LMP_Basis!$C$23:$C$35,0),MATCH(LMP_BY_NODE!$A60,DA_LMP_Basis!$C$23:$AF$23,0)))</f>
        <v>50.642574427304865</v>
      </c>
      <c r="HE60" s="30">
        <f>ENERGY_PRICING!HG$20*(1+INDEX(DA_LMP_Basis!$C$23:$AF$35,MATCH(LMP_BY_NODE!HE$1,DA_LMP_Basis!$C$23:$C$35,0),MATCH(LMP_BY_NODE!$A60,DA_LMP_Basis!$C$23:$AF$23,0)))</f>
        <v>69.362133695650314</v>
      </c>
      <c r="HF60" s="30">
        <f>ENERGY_PRICING!HH$20*(1+INDEX(DA_LMP_Basis!$C$23:$AF$35,MATCH(LMP_BY_NODE!HF$1,DA_LMP_Basis!$C$23:$C$35,0),MATCH(LMP_BY_NODE!$A60,DA_LMP_Basis!$C$23:$AF$23,0)))</f>
        <v>66.105589759256361</v>
      </c>
      <c r="HG60" s="30">
        <f>ENERGY_PRICING!HI$20*(1+INDEX(DA_LMP_Basis!$C$23:$AF$35,MATCH(LMP_BY_NODE!HG$1,DA_LMP_Basis!$C$23:$C$35,0),MATCH(LMP_BY_NODE!$A60,DA_LMP_Basis!$C$23:$AF$23,0)))</f>
        <v>47.388146296143269</v>
      </c>
      <c r="HH60" s="30">
        <f>ENERGY_PRICING!HJ$20*(1+INDEX(DA_LMP_Basis!$C$23:$AF$35,MATCH(LMP_BY_NODE!HH$1,DA_LMP_Basis!$C$23:$C$35,0),MATCH(LMP_BY_NODE!$A60,DA_LMP_Basis!$C$23:$AF$23,0)))</f>
        <v>48.631966537319755</v>
      </c>
      <c r="HI60" s="30">
        <f>ENERGY_PRICING!HK$20*(1+INDEX(DA_LMP_Basis!$C$23:$AF$35,MATCH(LMP_BY_NODE!HI$1,DA_LMP_Basis!$C$23:$C$35,0),MATCH(LMP_BY_NODE!$A60,DA_LMP_Basis!$C$23:$AF$23,0)))</f>
        <v>64.770004808714816</v>
      </c>
      <c r="HJ60" s="30">
        <f>ENERGY_PRICING!HL$20*(1+INDEX(DA_LMP_Basis!$C$23:$AF$35,MATCH(LMP_BY_NODE!HJ$1,DA_LMP_Basis!$C$23:$C$35,0),MATCH(LMP_BY_NODE!$A60,DA_LMP_Basis!$C$23:$AF$23,0)))</f>
        <v>105.68497281050792</v>
      </c>
      <c r="HK60" s="30">
        <f>ENERGY_PRICING!HM$20*(1+INDEX(DA_LMP_Basis!$C$23:$AF$35,MATCH(LMP_BY_NODE!HK$1,DA_LMP_Basis!$C$23:$C$35,0),MATCH(LMP_BY_NODE!$A60,DA_LMP_Basis!$C$23:$AF$23,0)))</f>
        <v>189.10194151606925</v>
      </c>
      <c r="HL60" s="30">
        <f>ENERGY_PRICING!HN$20*(1+INDEX(DA_LMP_Basis!$C$23:$AF$35,MATCH(LMP_BY_NODE!HL$1,DA_LMP_Basis!$C$23:$C$35,0),MATCH(LMP_BY_NODE!$A60,DA_LMP_Basis!$C$23:$AF$23,0)))</f>
        <v>165.74013623552645</v>
      </c>
      <c r="HM60" s="30">
        <f>ENERGY_PRICING!HO$20*(1+INDEX(DA_LMP_Basis!$C$23:$AF$35,MATCH(LMP_BY_NODE!HM$1,DA_LMP_Basis!$C$23:$C$35,0),MATCH(LMP_BY_NODE!$A60,DA_LMP_Basis!$C$23:$AF$23,0)))</f>
        <v>97.472202667243522</v>
      </c>
      <c r="HN60" s="30">
        <f>ENERGY_PRICING!HP$20*(1+INDEX(DA_LMP_Basis!$C$23:$AF$35,MATCH(LMP_BY_NODE!HN$1,DA_LMP_Basis!$C$23:$C$35,0),MATCH(LMP_BY_NODE!$A60,DA_LMP_Basis!$C$23:$AF$23,0)))</f>
        <v>67.713699908296817</v>
      </c>
      <c r="HO60" s="30">
        <f>ENERGY_PRICING!HQ$20*(1+INDEX(DA_LMP_Basis!$C$23:$AF$35,MATCH(LMP_BY_NODE!HO$1,DA_LMP_Basis!$C$23:$C$35,0),MATCH(LMP_BY_NODE!$A60,DA_LMP_Basis!$C$23:$AF$23,0)))</f>
        <v>50.384532555673132</v>
      </c>
      <c r="HP60" s="30">
        <f>ENERGY_PRICING!HR$20*(1+INDEX(DA_LMP_Basis!$C$23:$AF$35,MATCH(LMP_BY_NODE!HP$1,DA_LMP_Basis!$C$23:$C$35,0),MATCH(LMP_BY_NODE!$A60,DA_LMP_Basis!$C$23:$AF$23,0)))</f>
        <v>52.666764060607854</v>
      </c>
      <c r="HQ60" s="30">
        <f>ENERGY_PRICING!HS$20*(1+INDEX(DA_LMP_Basis!$C$23:$AF$35,MATCH(LMP_BY_NODE!HQ$1,DA_LMP_Basis!$C$23:$C$35,0),MATCH(LMP_BY_NODE!$A60,DA_LMP_Basis!$C$23:$AF$23,0)))</f>
        <v>72.125216832436266</v>
      </c>
      <c r="HR60" s="30">
        <f>ENERGY_PRICING!HT$20*(1+INDEX(DA_LMP_Basis!$C$23:$AF$35,MATCH(LMP_BY_NODE!HR$1,DA_LMP_Basis!$C$23:$C$35,0),MATCH(LMP_BY_NODE!$A60,DA_LMP_Basis!$C$23:$AF$23,0)))</f>
        <v>68.738946471040222</v>
      </c>
      <c r="HS60" s="30">
        <f>ENERGY_PRICING!HU$20*(1+INDEX(DA_LMP_Basis!$C$23:$AF$35,MATCH(LMP_BY_NODE!HS$1,DA_LMP_Basis!$C$23:$C$35,0),MATCH(LMP_BY_NODE!$A60,DA_LMP_Basis!$C$23:$AF$23,0)))</f>
        <v>49.088042881601666</v>
      </c>
      <c r="HT60" s="30">
        <f>ENERGY_PRICING!HV$20*(1+INDEX(DA_LMP_Basis!$C$23:$AF$35,MATCH(LMP_BY_NODE!HT$1,DA_LMP_Basis!$C$23:$C$35,0),MATCH(LMP_BY_NODE!$A60,DA_LMP_Basis!$C$23:$AF$23,0)))</f>
        <v>50.37648115378714</v>
      </c>
      <c r="HU60" s="30">
        <f>ENERGY_PRICING!HW$20*(1+INDEX(DA_LMP_Basis!$C$23:$AF$35,MATCH(LMP_BY_NODE!HU$1,DA_LMP_Basis!$C$23:$C$35,0),MATCH(LMP_BY_NODE!$A60,DA_LMP_Basis!$C$23:$AF$23,0)))</f>
        <v>65.735328795930258</v>
      </c>
      <c r="HV60" s="30">
        <f>ENERGY_PRICING!HX$20*(1+INDEX(DA_LMP_Basis!$C$23:$AF$35,MATCH(LMP_BY_NODE!HV$1,DA_LMP_Basis!$C$23:$C$35,0),MATCH(LMP_BY_NODE!$A60,DA_LMP_Basis!$C$23:$AF$23,0)))</f>
        <v>107.11180336331314</v>
      </c>
      <c r="HW60" s="30">
        <f>ENERGY_PRICING!HY$20*(1+INDEX(DA_LMP_Basis!$C$23:$AF$35,MATCH(LMP_BY_NODE!HW$1,DA_LMP_Basis!$C$23:$C$35,0),MATCH(LMP_BY_NODE!$A60,DA_LMP_Basis!$C$23:$AF$23,0)))</f>
        <v>190.71905746684047</v>
      </c>
      <c r="HX60" s="30">
        <f>ENERGY_PRICING!HZ$20*(1+INDEX(DA_LMP_Basis!$C$23:$AF$35,MATCH(LMP_BY_NODE!HX$1,DA_LMP_Basis!$C$23:$C$35,0),MATCH(LMP_BY_NODE!$A60,DA_LMP_Basis!$C$23:$AF$23,0)))</f>
        <v>167.18717180240324</v>
      </c>
      <c r="HY60" s="30">
        <f>ENERGY_PRICING!IA$20*(1+INDEX(DA_LMP_Basis!$C$23:$AF$35,MATCH(LMP_BY_NODE!HY$1,DA_LMP_Basis!$C$23:$C$35,0),MATCH(LMP_BY_NODE!$A60,DA_LMP_Basis!$C$23:$AF$23,0)))</f>
        <v>99.099382679901709</v>
      </c>
      <c r="HZ60" s="30">
        <f>ENERGY_PRICING!IB$20*(1+INDEX(DA_LMP_Basis!$C$23:$AF$35,MATCH(LMP_BY_NODE!HZ$1,DA_LMP_Basis!$C$23:$C$35,0),MATCH(LMP_BY_NODE!$A60,DA_LMP_Basis!$C$23:$AF$23,0)))</f>
        <v>70.128601051308166</v>
      </c>
      <c r="IA60" s="30">
        <f>ENERGY_PRICING!IC$20*(1+INDEX(DA_LMP_Basis!$C$23:$AF$35,MATCH(LMP_BY_NODE!IA$1,DA_LMP_Basis!$C$23:$C$35,0),MATCH(LMP_BY_NODE!$A60,DA_LMP_Basis!$C$23:$AF$23,0)))</f>
        <v>52.293145137179415</v>
      </c>
      <c r="IB60" s="30">
        <f>ENERGY_PRICING!ID$20*(1+INDEX(DA_LMP_Basis!$C$23:$AF$35,MATCH(LMP_BY_NODE!IB$1,DA_LMP_Basis!$C$23:$C$35,0),MATCH(LMP_BY_NODE!$A60,DA_LMP_Basis!$C$23:$AF$23,0)))</f>
        <v>54.73272063592966</v>
      </c>
      <c r="IC60" s="30">
        <f>ENERGY_PRICING!IE$20*(1+INDEX(DA_LMP_Basis!$C$23:$AF$35,MATCH(LMP_BY_NODE!IC$1,DA_LMP_Basis!$C$23:$C$35,0),MATCH(LMP_BY_NODE!$A60,DA_LMP_Basis!$C$23:$AF$23,0)))</f>
        <v>74.945313171576601</v>
      </c>
      <c r="ID60" s="30">
        <f>ENERGY_PRICING!IF$20*(1+INDEX(DA_LMP_Basis!$C$23:$AF$35,MATCH(LMP_BY_NODE!ID$1,DA_LMP_Basis!$C$23:$C$35,0),MATCH(LMP_BY_NODE!$A60,DA_LMP_Basis!$C$23:$AF$23,0)))</f>
        <v>71.426639622101447</v>
      </c>
      <c r="IE60" s="30">
        <f>ENERGY_PRICING!IG$20*(1+INDEX(DA_LMP_Basis!$C$23:$AF$35,MATCH(LMP_BY_NODE!IE$1,DA_LMP_Basis!$C$23:$C$35,0),MATCH(LMP_BY_NODE!$A60,DA_LMP_Basis!$C$23:$AF$23,0)))</f>
        <v>50.82301497626861</v>
      </c>
      <c r="IF60" s="30">
        <f>ENERGY_PRICING!IH$20*(1+INDEX(DA_LMP_Basis!$C$23:$AF$35,MATCH(LMP_BY_NODE!IF$1,DA_LMP_Basis!$C$23:$C$35,0),MATCH(LMP_BY_NODE!$A60,DA_LMP_Basis!$C$23:$AF$23,0)))</f>
        <v>52.156991923795751</v>
      </c>
      <c r="IG60" s="30">
        <f>ENERGY_PRICING!II$20*(1+INDEX(DA_LMP_Basis!$C$23:$AF$35,MATCH(LMP_BY_NODE!IG$1,DA_LMP_Basis!$C$23:$C$35,0),MATCH(LMP_BY_NODE!$A60,DA_LMP_Basis!$C$23:$AF$23,0)))</f>
        <v>66.720571189178443</v>
      </c>
      <c r="IH60" s="30">
        <f>ENERGY_PRICING!IJ$20*(1+INDEX(DA_LMP_Basis!$C$23:$AF$35,MATCH(LMP_BY_NODE!IH$1,DA_LMP_Basis!$C$23:$C$35,0),MATCH(LMP_BY_NODE!$A60,DA_LMP_Basis!$C$23:$AF$23,0)))</f>
        <v>108.56807500601887</v>
      </c>
      <c r="II60" s="30">
        <f>ENERGY_PRICING!IK$20*(1+INDEX(DA_LMP_Basis!$C$23:$AF$35,MATCH(LMP_BY_NODE!II$1,DA_LMP_Basis!$C$23:$C$35,0),MATCH(LMP_BY_NODE!$A60,DA_LMP_Basis!$C$23:$AF$23,0)))</f>
        <v>191.46077947028166</v>
      </c>
      <c r="IJ60" s="30">
        <f>ENERGY_PRICING!IL$20*(1+INDEX(DA_LMP_Basis!$C$23:$AF$35,MATCH(LMP_BY_NODE!IJ$1,DA_LMP_Basis!$C$23:$C$35,0),MATCH(LMP_BY_NODE!$A60,DA_LMP_Basis!$C$23:$AF$23,0)))</f>
        <v>167.85088309608173</v>
      </c>
      <c r="IK60" s="30">
        <f>ENERGY_PRICING!IM$20*(1+INDEX(DA_LMP_Basis!$C$23:$AF$35,MATCH(LMP_BY_NODE!IK$1,DA_LMP_Basis!$C$23:$C$35,0),MATCH(LMP_BY_NODE!$A60,DA_LMP_Basis!$C$23:$AF$23,0)))</f>
        <v>99.845720763063099</v>
      </c>
      <c r="IL60" s="30">
        <f>ENERGY_PRICING!IN$20*(1+INDEX(DA_LMP_Basis!$C$23:$AF$35,MATCH(LMP_BY_NODE!IL$1,DA_LMP_Basis!$C$23:$C$35,0),MATCH(LMP_BY_NODE!$A60,DA_LMP_Basis!$C$23:$AF$23,0)))</f>
        <v>71.236242907819801</v>
      </c>
      <c r="IM60" s="30">
        <f>ENERGY_PRICING!IO$20*(1+INDEX(DA_LMP_Basis!$C$23:$AF$35,MATCH(LMP_BY_NODE!IM$1,DA_LMP_Basis!$C$23:$C$35,0),MATCH(LMP_BY_NODE!$A60,DA_LMP_Basis!$C$23:$AF$23,0)))</f>
        <v>53.168567797547567</v>
      </c>
      <c r="IN60" s="30">
        <f>ENERGY_PRICING!IP$20*(1+INDEX(DA_LMP_Basis!$C$23:$AF$35,MATCH(LMP_BY_NODE!IN$1,DA_LMP_Basis!$C$23:$C$35,0),MATCH(LMP_BY_NODE!$A60,DA_LMP_Basis!$C$23:$AF$23,0)))</f>
        <v>55.680312210509939</v>
      </c>
      <c r="IO60" s="30">
        <f>ENERGY_PRICING!IQ$20*(1+INDEX(DA_LMP_Basis!$C$23:$AF$35,MATCH(LMP_BY_NODE!IO$1,DA_LMP_Basis!$C$23:$C$35,0),MATCH(LMP_BY_NODE!$A60,DA_LMP_Basis!$C$23:$AF$23,0)))</f>
        <v>76.238805765949195</v>
      </c>
      <c r="IP60" s="30">
        <f>ENERGY_PRICING!IR$20*(1+INDEX(DA_LMP_Basis!$C$23:$AF$35,MATCH(LMP_BY_NODE!IP$1,DA_LMP_Basis!$C$23:$C$35,0),MATCH(LMP_BY_NODE!$A60,DA_LMP_Basis!$C$23:$AF$23,0)))</f>
        <v>72.659402892842536</v>
      </c>
      <c r="IQ60" s="30">
        <f>ENERGY_PRICING!IS$20*(1+INDEX(DA_LMP_Basis!$C$23:$AF$35,MATCH(LMP_BY_NODE!IQ$1,DA_LMP_Basis!$C$23:$C$35,0),MATCH(LMP_BY_NODE!$A60,DA_LMP_Basis!$C$23:$AF$23,0)))</f>
        <v>51.618794015710542</v>
      </c>
      <c r="IR60" s="30">
        <f>ENERGY_PRICING!IT$20*(1+INDEX(DA_LMP_Basis!$C$23:$AF$35,MATCH(LMP_BY_NODE!IR$1,DA_LMP_Basis!$C$23:$C$35,0),MATCH(LMP_BY_NODE!$A60,DA_LMP_Basis!$C$23:$AF$23,0)))</f>
        <v>52.973658171413668</v>
      </c>
      <c r="IS60" s="30">
        <f>ENERGY_PRICING!IU$20*(1+INDEX(DA_LMP_Basis!$C$23:$AF$35,MATCH(LMP_BY_NODE!IS$1,DA_LMP_Basis!$C$23:$C$35,0),MATCH(LMP_BY_NODE!$A60,DA_LMP_Basis!$C$23:$AF$23,0)))</f>
        <v>67.172471970595353</v>
      </c>
      <c r="IT60" s="30">
        <f>ENERGY_PRICING!IV$20*(1+INDEX(DA_LMP_Basis!$C$23:$AF$35,MATCH(LMP_BY_NODE!IT$1,DA_LMP_Basis!$C$23:$C$35,0),MATCH(LMP_BY_NODE!$A60,DA_LMP_Basis!$C$23:$AF$23,0)))</f>
        <v>109.23602260734403</v>
      </c>
      <c r="IU60" s="30">
        <f>ENERGY_PRICING!IW$20*(1+INDEX(DA_LMP_Basis!$C$23:$AF$35,MATCH(LMP_BY_NODE!IU$1,DA_LMP_Basis!$C$23:$C$35,0),MATCH(LMP_BY_NODE!$A60,DA_LMP_Basis!$C$23:$AF$23,0)))</f>
        <v>192.50056703075612</v>
      </c>
      <c r="IV60" s="30">
        <f>ENERGY_PRICING!IX$20*(1+INDEX(DA_LMP_Basis!$C$23:$AF$35,MATCH(LMP_BY_NODE!IV$1,DA_LMP_Basis!$C$23:$C$35,0),MATCH(LMP_BY_NODE!$A60,DA_LMP_Basis!$C$23:$AF$23,0)))</f>
        <v>168.78131086243025</v>
      </c>
      <c r="IW60" s="30">
        <f>ENERGY_PRICING!IY$20*(1+INDEX(DA_LMP_Basis!$C$23:$AF$35,MATCH(LMP_BY_NODE!IW$1,DA_LMP_Basis!$C$23:$C$35,0),MATCH(LMP_BY_NODE!$A60,DA_LMP_Basis!$C$23:$AF$23,0)))</f>
        <v>100.89197940333425</v>
      </c>
      <c r="IX60" s="30">
        <f>ENERGY_PRICING!IZ$20*(1+INDEX(DA_LMP_Basis!$C$23:$AF$35,MATCH(LMP_BY_NODE!IX$1,DA_LMP_Basis!$C$23:$C$35,0),MATCH(LMP_BY_NODE!$A60,DA_LMP_Basis!$C$23:$AF$23,0)))</f>
        <v>72.788997468852514</v>
      </c>
      <c r="IY60" s="30">
        <f>ENERGY_PRICING!JA$20*(1+INDEX(DA_LMP_Basis!$C$23:$AF$35,MATCH(LMP_BY_NODE!IY$1,DA_LMP_Basis!$C$23:$C$35,0),MATCH(LMP_BY_NODE!$A60,DA_LMP_Basis!$C$23:$AF$23,0)))</f>
        <v>54.395784447701097</v>
      </c>
      <c r="IZ60" s="30">
        <f>ENERGY_PRICING!JB$20*(1+INDEX(DA_LMP_Basis!$C$23:$AF$35,MATCH(LMP_BY_NODE!IZ$1,DA_LMP_Basis!$C$23:$C$35,0),MATCH(LMP_BY_NODE!$A60,DA_LMP_Basis!$C$23:$AF$23,0)))</f>
        <v>57.008699297704013</v>
      </c>
      <c r="JA60" s="30">
        <f>ENERGY_PRICING!JC$20*(1+INDEX(DA_LMP_Basis!$C$23:$AF$35,MATCH(LMP_BY_NODE!JA$1,DA_LMP_Basis!$C$23:$C$35,0),MATCH(LMP_BY_NODE!$A60,DA_LMP_Basis!$C$23:$AF$23,0)))</f>
        <v>78.052096328929139</v>
      </c>
      <c r="JB60" s="30">
        <f>ENERGY_PRICING!JD$20*(1+INDEX(DA_LMP_Basis!$C$23:$AF$35,MATCH(LMP_BY_NODE!JB$1,DA_LMP_Basis!$C$23:$C$35,0),MATCH(LMP_BY_NODE!$A60,DA_LMP_Basis!$C$23:$AF$23,0)))</f>
        <v>74.387559679319821</v>
      </c>
      <c r="JC60" s="30">
        <f>ENERGY_PRICING!JE$20*(1+INDEX(DA_LMP_Basis!$C$23:$AF$35,MATCH(LMP_BY_NODE!JC$1,DA_LMP_Basis!$C$23:$C$35,0),MATCH(LMP_BY_NODE!$A60,DA_LMP_Basis!$C$23:$AF$23,0)))</f>
        <v>52.734361765162689</v>
      </c>
      <c r="JD60" s="30">
        <f>ENERGY_PRICING!JF$20*(1+INDEX(DA_LMP_Basis!$C$23:$AF$35,MATCH(LMP_BY_NODE!JD$1,DA_LMP_Basis!$C$23:$C$35,0),MATCH(LMP_BY_NODE!$A60,DA_LMP_Basis!$C$23:$AF$23,0)))</f>
        <v>54.118506782339082</v>
      </c>
      <c r="JE60" s="30">
        <f>ENERGY_PRICING!JG$20*(1+INDEX(DA_LMP_Basis!$C$23:$AF$35,MATCH(LMP_BY_NODE!JE$1,DA_LMP_Basis!$C$23:$C$35,0),MATCH(LMP_BY_NODE!$A60,DA_LMP_Basis!$C$23:$AF$23,0)))</f>
        <v>67.80597186530791</v>
      </c>
      <c r="JF60" s="30">
        <f>ENERGY_PRICING!JH$20*(1+INDEX(DA_LMP_Basis!$C$23:$AF$35,MATCH(LMP_BY_NODE!JF$1,DA_LMP_Basis!$C$23:$C$35,0),MATCH(LMP_BY_NODE!$A60,DA_LMP_Basis!$C$23:$AF$23,0)))</f>
        <v>110.17238906766802</v>
      </c>
      <c r="JG60" s="30">
        <f>ENERGY_PRICING!JI$20*(1+INDEX(DA_LMP_Basis!$C$23:$AF$35,MATCH(LMP_BY_NODE!JG$1,DA_LMP_Basis!$C$23:$C$35,0),MATCH(LMP_BY_NODE!$A60,DA_LMP_Basis!$C$23:$AF$23,0)))</f>
        <v>193.8416781976297</v>
      </c>
      <c r="JH60" s="30">
        <f>ENERGY_PRICING!JJ$20*(1+INDEX(DA_LMP_Basis!$C$23:$AF$35,MATCH(LMP_BY_NODE!JH$1,DA_LMP_Basis!$C$23:$C$35,0),MATCH(LMP_BY_NODE!$A60,DA_LMP_Basis!$C$23:$AF$23,0)))</f>
        <v>169.98137048504188</v>
      </c>
      <c r="JI60" s="30">
        <f>ENERGY_PRICING!JK$20*(1+INDEX(DA_LMP_Basis!$C$23:$AF$35,MATCH(LMP_BY_NODE!JI$1,DA_LMP_Basis!$C$23:$C$35,0),MATCH(LMP_BY_NODE!$A60,DA_LMP_Basis!$C$23:$AF$23,0)))</f>
        <v>102.24143692643192</v>
      </c>
      <c r="JJ60" s="30">
        <f>ENERGY_PRICING!JL$20*(1+INDEX(DA_LMP_Basis!$C$23:$AF$35,MATCH(LMP_BY_NODE!JJ$1,DA_LMP_Basis!$C$23:$C$35,0),MATCH(LMP_BY_NODE!$A60,DA_LMP_Basis!$C$23:$AF$23,0)))</f>
        <v>74.791730104223433</v>
      </c>
      <c r="JK60" s="30">
        <f>ENERGY_PRICING!JM$20*(1+INDEX(DA_LMP_Basis!$C$23:$AF$35,MATCH(LMP_BY_NODE!JK$1,DA_LMP_Basis!$C$23:$C$35,0),MATCH(LMP_BY_NODE!$A60,DA_LMP_Basis!$C$23:$AF$23,0)))</f>
        <v>55.978640423534394</v>
      </c>
      <c r="JL60" s="30">
        <f>ENERGY_PRICING!JN$20*(1+INDEX(DA_LMP_Basis!$C$23:$AF$35,MATCH(LMP_BY_NODE!JL$1,DA_LMP_Basis!$C$23:$C$35,0),MATCH(LMP_BY_NODE!$A60,DA_LMP_Basis!$C$23:$AF$23,0)))</f>
        <v>58.722044238812721</v>
      </c>
      <c r="JM60" s="30">
        <f>ENERGY_PRICING!JO$20*(1+INDEX(DA_LMP_Basis!$C$23:$AF$35,MATCH(LMP_BY_NODE!JM$1,DA_LMP_Basis!$C$23:$C$35,0),MATCH(LMP_BY_NODE!$A60,DA_LMP_Basis!$C$23:$AF$23,0)))</f>
        <v>80.390866588586064</v>
      </c>
      <c r="JN60" s="30">
        <f>ENERGY_PRICING!JP$20*(1+INDEX(DA_LMP_Basis!$C$23:$AF$35,MATCH(LMP_BY_NODE!JN$1,DA_LMP_Basis!$C$23:$C$35,0),MATCH(LMP_BY_NODE!$A60,DA_LMP_Basis!$C$23:$AF$23,0)))</f>
        <v>76.616524953145102</v>
      </c>
      <c r="JO60" s="30">
        <f>ENERGY_PRICING!JQ$20*(1+INDEX(DA_LMP_Basis!$C$23:$AF$35,MATCH(LMP_BY_NODE!JO$1,DA_LMP_Basis!$C$23:$C$35,0),MATCH(LMP_BY_NODE!$A60,DA_LMP_Basis!$C$23:$AF$23,0)))</f>
        <v>54.173213722106354</v>
      </c>
      <c r="JP60" s="30">
        <f>ENERGY_PRICING!JR$20*(1+INDEX(DA_LMP_Basis!$C$23:$AF$35,MATCH(LMP_BY_NODE!JP$1,DA_LMP_Basis!$C$23:$C$35,0),MATCH(LMP_BY_NODE!$A60,DA_LMP_Basis!$C$23:$AF$23,0)))</f>
        <v>55.595125002113939</v>
      </c>
      <c r="JQ60" s="30">
        <f>ENERGY_PRICING!JS$20*(1+INDEX(DA_LMP_Basis!$C$23:$AF$35,MATCH(LMP_BY_NODE!JQ$1,DA_LMP_Basis!$C$23:$C$35,0),MATCH(LMP_BY_NODE!$A60,DA_LMP_Basis!$C$23:$AF$23,0)))</f>
        <v>68.623055869106324</v>
      </c>
      <c r="JR60" s="30">
        <f>ENERGY_PRICING!JT$20*(1+INDEX(DA_LMP_Basis!$C$23:$AF$35,MATCH(LMP_BY_NODE!JR$1,DA_LMP_Basis!$C$23:$C$35,0),MATCH(LMP_BY_NODE!$A60,DA_LMP_Basis!$C$23:$AF$23,0)))</f>
        <v>111.38010837876789</v>
      </c>
      <c r="JS60" s="30">
        <f>ENERGY_PRICING!JU$20*(1+INDEX(DA_LMP_Basis!$C$23:$AF$35,MATCH(LMP_BY_NODE!JS$1,DA_LMP_Basis!$C$23:$C$35,0),MATCH(LMP_BY_NODE!$A60,DA_LMP_Basis!$C$23:$AF$23,0)))</f>
        <v>192.93079296018556</v>
      </c>
      <c r="JT60" s="30">
        <f>ENERGY_PRICING!JV$20*(1+INDEX(DA_LMP_Basis!$C$23:$AF$35,MATCH(LMP_BY_NODE!JT$1,DA_LMP_Basis!$C$23:$C$35,0),MATCH(LMP_BY_NODE!$A60,DA_LMP_Basis!$C$23:$AF$23,0)))</f>
        <v>169.16628772285893</v>
      </c>
      <c r="JU60" s="30">
        <f>ENERGY_PRICING!JW$20*(1+INDEX(DA_LMP_Basis!$C$23:$AF$35,MATCH(LMP_BY_NODE!JU$1,DA_LMP_Basis!$C$23:$C$35,0),MATCH(LMP_BY_NODE!$A60,DA_LMP_Basis!$C$23:$AF$23,0)))</f>
        <v>101.32488282807694</v>
      </c>
      <c r="JV60" s="30">
        <f>ENERGY_PRICING!JX$20*(1+INDEX(DA_LMP_Basis!$C$23:$AF$35,MATCH(LMP_BY_NODE!JV$1,DA_LMP_Basis!$C$23:$C$35,0),MATCH(LMP_BY_NODE!$A60,DA_LMP_Basis!$C$23:$AF$23,0)))</f>
        <v>73.43147031579764</v>
      </c>
      <c r="JW60" s="30">
        <f>ENERGY_PRICING!JY$20*(1+INDEX(DA_LMP_Basis!$C$23:$AF$35,MATCH(LMP_BY_NODE!JW$1,DA_LMP_Basis!$C$23:$C$35,0),MATCH(LMP_BY_NODE!$A60,DA_LMP_Basis!$C$23:$AF$23,0)))</f>
        <v>54.903561655270977</v>
      </c>
      <c r="JX60" s="30">
        <f>ENERGY_PRICING!JZ$20*(1+INDEX(DA_LMP_Basis!$C$23:$AF$35,MATCH(LMP_BY_NODE!JX$1,DA_LMP_Basis!$C$23:$C$35,0),MATCH(LMP_BY_NODE!$A60,DA_LMP_Basis!$C$23:$AF$23,0)))</f>
        <v>57.5583371188849</v>
      </c>
      <c r="JY60" s="30">
        <f>ENERGY_PRICING!KA$20*(1+INDEX(DA_LMP_Basis!$C$23:$AF$35,MATCH(LMP_BY_NODE!JY$1,DA_LMP_Basis!$C$23:$C$35,0),MATCH(LMP_BY_NODE!$A60,DA_LMP_Basis!$C$23:$AF$23,0)))</f>
        <v>78.802369411084243</v>
      </c>
      <c r="JZ60" s="30">
        <f>ENERGY_PRICING!KB$20*(1+INDEX(DA_LMP_Basis!$C$23:$AF$35,MATCH(LMP_BY_NODE!JZ$1,DA_LMP_Basis!$C$23:$C$35,0),MATCH(LMP_BY_NODE!$A60,DA_LMP_Basis!$C$23:$AF$23,0)))</f>
        <v>75.102607529404466</v>
      </c>
      <c r="KA60" s="30">
        <f>ENERGY_PRICING!KC$20*(1+INDEX(DA_LMP_Basis!$C$23:$AF$35,MATCH(LMP_BY_NODE!KA$1,DA_LMP_Basis!$C$23:$C$35,0),MATCH(LMP_BY_NODE!$A60,DA_LMP_Basis!$C$23:$AF$23,0)))</f>
        <v>53.195942755447462</v>
      </c>
      <c r="KB60" s="30">
        <f>ENERGY_PRICING!KD$20*(1+INDEX(DA_LMP_Basis!$C$23:$AF$35,MATCH(LMP_BY_NODE!KB$1,DA_LMP_Basis!$C$23:$C$35,0),MATCH(LMP_BY_NODE!$A60,DA_LMP_Basis!$C$23:$AF$23,0)))</f>
        <v>54.592203118412456</v>
      </c>
      <c r="KC60" s="30">
        <f>ENERGY_PRICING!KE$20*(1+INDEX(DA_LMP_Basis!$C$23:$AF$35,MATCH(LMP_BY_NODE!KC$1,DA_LMP_Basis!$C$23:$C$35,0),MATCH(LMP_BY_NODE!$A60,DA_LMP_Basis!$C$23:$AF$23,0)))</f>
        <v>68.068090870532203</v>
      </c>
      <c r="KD60" s="30">
        <f>ENERGY_PRICING!KF$20*(1+INDEX(DA_LMP_Basis!$C$23:$AF$35,MATCH(LMP_BY_NODE!KD$1,DA_LMP_Basis!$C$23:$C$35,0),MATCH(LMP_BY_NODE!$A60,DA_LMP_Basis!$C$23:$AF$23,0)))</f>
        <v>110.55982314169718</v>
      </c>
      <c r="KE60" s="30">
        <f>ENERGY_PRICING!KG$20*(1+INDEX(DA_LMP_Basis!$C$23:$AF$35,MATCH(LMP_BY_NODE!KE$1,DA_LMP_Basis!$C$23:$C$35,0),MATCH(LMP_BY_NODE!$A60,DA_LMP_Basis!$C$23:$AF$23,0)))</f>
        <v>194.45732696792879</v>
      </c>
      <c r="KF60" s="30">
        <f>ENERGY_PRICING!KH$20*(1+INDEX(DA_LMP_Basis!$C$23:$AF$35,MATCH(LMP_BY_NODE!KF$1,DA_LMP_Basis!$C$23:$C$35,0),MATCH(LMP_BY_NODE!$A60,DA_LMP_Basis!$C$23:$AF$23,0)))</f>
        <v>170.53226831454006</v>
      </c>
      <c r="KG60" s="30">
        <f>ENERGY_PRICING!KI$20*(1+INDEX(DA_LMP_Basis!$C$23:$AF$35,MATCH(LMP_BY_NODE!KG$1,DA_LMP_Basis!$C$23:$C$35,0),MATCH(LMP_BY_NODE!$A60,DA_LMP_Basis!$C$23:$AF$23,0)))</f>
        <v>102.86091716430263</v>
      </c>
      <c r="KH60" s="30">
        <f>ENERGY_PRICING!KJ$20*(1+INDEX(DA_LMP_Basis!$C$23:$AF$35,MATCH(LMP_BY_NODE!KH$1,DA_LMP_Basis!$C$23:$C$35,0),MATCH(LMP_BY_NODE!$A60,DA_LMP_Basis!$C$23:$AF$23,0)))</f>
        <v>75.711101976339208</v>
      </c>
      <c r="KI60" s="30">
        <f>ENERGY_PRICING!KK$20*(1+INDEX(DA_LMP_Basis!$C$23:$AF$35,MATCH(LMP_BY_NODE!KI$1,DA_LMP_Basis!$C$23:$C$35,0),MATCH(LMP_BY_NODE!$A60,DA_LMP_Basis!$C$23:$AF$23,0)))</f>
        <v>56.705264255437946</v>
      </c>
      <c r="KJ60" s="30">
        <f>ENERGY_PRICING!KL$20*(1+INDEX(DA_LMP_Basis!$C$23:$AF$35,MATCH(LMP_BY_NODE!KJ$1,DA_LMP_Basis!$C$23:$C$35,0),MATCH(LMP_BY_NODE!$A60,DA_LMP_Basis!$C$23:$AF$23,0)))</f>
        <v>59.508570167569779</v>
      </c>
      <c r="KK60" s="30">
        <f>ENERGY_PRICING!KM$20*(1+INDEX(DA_LMP_Basis!$C$23:$AF$35,MATCH(LMP_BY_NODE!KK$1,DA_LMP_Basis!$C$23:$C$35,0),MATCH(LMP_BY_NODE!$A60,DA_LMP_Basis!$C$23:$AF$23,0)))</f>
        <v>81.464499461039495</v>
      </c>
      <c r="KL60" s="30">
        <f>ENERGY_PRICING!KN$20*(1+INDEX(DA_LMP_Basis!$C$23:$AF$35,MATCH(LMP_BY_NODE!KL$1,DA_LMP_Basis!$C$23:$C$35,0),MATCH(LMP_BY_NODE!$A60,DA_LMP_Basis!$C$23:$AF$23,0)))</f>
        <v>77.639750889790548</v>
      </c>
      <c r="KM60" s="30">
        <f>ENERGY_PRICING!KO$20*(1+INDEX(DA_LMP_Basis!$C$23:$AF$35,MATCH(LMP_BY_NODE!KM$1,DA_LMP_Basis!$C$23:$C$35,0),MATCH(LMP_BY_NODE!$A60,DA_LMP_Basis!$C$23:$AF$23,0)))</f>
        <v>54.833731253997342</v>
      </c>
      <c r="KN60" s="30">
        <f>ENERGY_PRICING!KP$20*(1+INDEX(DA_LMP_Basis!$C$23:$AF$35,MATCH(LMP_BY_NODE!KN$1,DA_LMP_Basis!$C$23:$C$35,0),MATCH(LMP_BY_NODE!$A60,DA_LMP_Basis!$C$23:$AF$23,0)))</f>
        <v>56.272979466128916</v>
      </c>
      <c r="KO60" s="30">
        <f>ENERGY_PRICING!KQ$20*(1+INDEX(DA_LMP_Basis!$C$23:$AF$35,MATCH(LMP_BY_NODE!KO$1,DA_LMP_Basis!$C$23:$C$35,0),MATCH(LMP_BY_NODE!$A60,DA_LMP_Basis!$C$23:$AF$23,0)))</f>
        <v>68.998145402766866</v>
      </c>
      <c r="KP60" s="30">
        <f>ENERGY_PRICING!KR$20*(1+INDEX(DA_LMP_Basis!$C$23:$AF$35,MATCH(LMP_BY_NODE!KP$1,DA_LMP_Basis!$C$23:$C$35,0),MATCH(LMP_BY_NODE!$A60,DA_LMP_Basis!$C$23:$AF$23,0)))</f>
        <v>111.93452245502854</v>
      </c>
      <c r="KQ60" s="30">
        <f>ENERGY_PRICING!KS$20*(1+INDEX(DA_LMP_Basis!$C$23:$AF$35,MATCH(LMP_BY_NODE!KQ$1,DA_LMP_Basis!$C$23:$C$35,0),MATCH(LMP_BY_NODE!$A60,DA_LMP_Basis!$C$23:$AF$23,0)))</f>
        <v>195.92279553003397</v>
      </c>
      <c r="KR60" s="30">
        <f>ENERGY_PRICING!KT$20*(1+INDEX(DA_LMP_Basis!$C$23:$AF$35,MATCH(LMP_BY_NODE!KR$1,DA_LMP_Basis!$C$23:$C$35,0),MATCH(LMP_BY_NODE!$A60,DA_LMP_Basis!$C$23:$AF$23,0)))</f>
        <v>171.84360602690052</v>
      </c>
      <c r="KS60" s="30">
        <f>ENERGY_PRICING!KU$20*(1+INDEX(DA_LMP_Basis!$C$23:$AF$35,MATCH(LMP_BY_NODE!KS$1,DA_LMP_Basis!$C$23:$C$35,0),MATCH(LMP_BY_NODE!$A60,DA_LMP_Basis!$C$23:$AF$23,0)))</f>
        <v>104.33550601632602</v>
      </c>
      <c r="KT60" s="30">
        <f>ENERGY_PRICING!KV$20*(1+INDEX(DA_LMP_Basis!$C$23:$AF$35,MATCH(LMP_BY_NODE!KT$1,DA_LMP_Basis!$C$23:$C$35,0),MATCH(LMP_BY_NODE!$A60,DA_LMP_Basis!$C$23:$AF$23,0)))</f>
        <v>77.89954226968193</v>
      </c>
      <c r="KU60" s="30">
        <f>ENERGY_PRICING!KW$20*(1+INDEX(DA_LMP_Basis!$C$23:$AF$35,MATCH(LMP_BY_NODE!KU$1,DA_LMP_Basis!$C$23:$C$35,0),MATCH(LMP_BY_NODE!$A60,DA_LMP_Basis!$C$23:$AF$23,0)))</f>
        <v>58.434893929860408</v>
      </c>
      <c r="KV60" s="30">
        <f>ENERGY_PRICING!KX$20*(1+INDEX(DA_LMP_Basis!$C$23:$AF$35,MATCH(LMP_BY_NODE!KV$1,DA_LMP_Basis!$C$23:$C$35,0),MATCH(LMP_BY_NODE!$A60,DA_LMP_Basis!$C$23:$AF$23,0)))</f>
        <v>61.380788675070548</v>
      </c>
      <c r="KW60" s="30">
        <f>ENERGY_PRICING!KY$20*(1+INDEX(DA_LMP_Basis!$C$23:$AF$35,MATCH(LMP_BY_NODE!KW$1,DA_LMP_Basis!$C$23:$C$35,0),MATCH(LMP_BY_NODE!$A60,DA_LMP_Basis!$C$23:$AF$23,0)))</f>
        <v>84.020137184572604</v>
      </c>
      <c r="KX60" s="30">
        <f>ENERGY_PRICING!KZ$20*(1+INDEX(DA_LMP_Basis!$C$23:$AF$35,MATCH(LMP_BY_NODE!KX$1,DA_LMP_Basis!$C$23:$C$35,0),MATCH(LMP_BY_NODE!$A60,DA_LMP_Basis!$C$23:$AF$23,0)))</f>
        <v>80.075401725828101</v>
      </c>
      <c r="KY60" s="30">
        <f>ENERGY_PRICING!LA$20*(1+INDEX(DA_LMP_Basis!$C$23:$AF$35,MATCH(LMP_BY_NODE!KY$1,DA_LMP_Basis!$C$23:$C$35,0),MATCH(LMP_BY_NODE!$A60,DA_LMP_Basis!$C$23:$AF$23,0)))</f>
        <v>56.406003829536274</v>
      </c>
      <c r="KZ60" s="30">
        <f>ENERGY_PRICING!LB$20*(1+INDEX(DA_LMP_Basis!$C$23:$AF$35,MATCH(LMP_BY_NODE!KZ$1,DA_LMP_Basis!$C$23:$C$35,0),MATCH(LMP_BY_NODE!$A60,DA_LMP_Basis!$C$23:$AF$23,0)))</f>
        <v>57.886520261823165</v>
      </c>
      <c r="LA60" s="30">
        <f>ENERGY_PRICING!LC$20*(1+INDEX(DA_LMP_Basis!$C$23:$AF$35,MATCH(LMP_BY_NODE!LA$1,DA_LMP_Basis!$C$23:$C$35,0),MATCH(LMP_BY_NODE!$A60,DA_LMP_Basis!$C$23:$AF$23,0)))</f>
        <v>69.890995264689195</v>
      </c>
      <c r="LB60" s="30">
        <f>ENERGY_PRICING!LD$20*(1+INDEX(DA_LMP_Basis!$C$23:$AF$35,MATCH(LMP_BY_NODE!LB$1,DA_LMP_Basis!$C$23:$C$35,0),MATCH(LMP_BY_NODE!$A60,DA_LMP_Basis!$C$23:$AF$23,0)))</f>
        <v>113.25423011684012</v>
      </c>
      <c r="LC60" s="30">
        <f>ENERGY_PRICING!LE$20*(1+INDEX(DA_LMP_Basis!$C$23:$AF$35,MATCH(LMP_BY_NODE!LC$1,DA_LMP_Basis!$C$23:$C$35,0),MATCH(LMP_BY_NODE!$A60,DA_LMP_Basis!$C$23:$AF$23,0)))</f>
        <v>197.5263277640133</v>
      </c>
      <c r="LD60" s="30">
        <f>ENERGY_PRICING!LF$20*(1+INDEX(DA_LMP_Basis!$C$23:$AF$35,MATCH(LMP_BY_NODE!LD$1,DA_LMP_Basis!$C$23:$C$35,0),MATCH(LMP_BY_NODE!$A60,DA_LMP_Basis!$C$23:$AF$23,0)))</f>
        <v>173.2784865461947</v>
      </c>
      <c r="LE60" s="30">
        <f>ENERGY_PRICING!LG$20*(1+INDEX(DA_LMP_Basis!$C$23:$AF$35,MATCH(LMP_BY_NODE!LE$1,DA_LMP_Basis!$C$23:$C$35,0),MATCH(LMP_BY_NODE!$A60,DA_LMP_Basis!$C$23:$AF$23,0)))</f>
        <v>105.94901777442841</v>
      </c>
      <c r="LF60" s="30">
        <f>ENERGY_PRICING!LH$20*(1+INDEX(DA_LMP_Basis!$C$23:$AF$35,MATCH(LMP_BY_NODE!LF$1,DA_LMP_Basis!$C$23:$C$35,0),MATCH(LMP_BY_NODE!$A60,DA_LMP_Basis!$C$23:$AF$23,0)))</f>
        <v>80.294158328502846</v>
      </c>
      <c r="LG60" s="30">
        <f>ENERGY_PRICING!LI$20*(1+INDEX(DA_LMP_Basis!$C$23:$AF$35,MATCH(LMP_BY_NODE!LG$1,DA_LMP_Basis!$C$23:$C$35,0),MATCH(LMP_BY_NODE!$A60,DA_LMP_Basis!$C$23:$AF$23,0)))</f>
        <v>60.327474233186372</v>
      </c>
      <c r="LH60" s="30">
        <f>ENERGY_PRICING!LJ$20*(1+INDEX(DA_LMP_Basis!$C$23:$AF$35,MATCH(LMP_BY_NODE!LH$1,DA_LMP_Basis!$C$23:$C$35,0),MATCH(LMP_BY_NODE!$A60,DA_LMP_Basis!$C$23:$AF$23,0)))</f>
        <v>63.429391288228942</v>
      </c>
      <c r="LI60" s="30">
        <f>ENERGY_PRICING!LK$20*(1+INDEX(DA_LMP_Basis!$C$23:$AF$35,MATCH(LMP_BY_NODE!LI$1,DA_LMP_Basis!$C$23:$C$35,0),MATCH(LMP_BY_NODE!$A60,DA_LMP_Basis!$C$23:$AF$23,0)))</f>
        <v>86.816544814206111</v>
      </c>
      <c r="LJ60" s="30">
        <f>ENERGY_PRICING!LL$20*(1+INDEX(DA_LMP_Basis!$C$23:$AF$35,MATCH(LMP_BY_NODE!LJ$1,DA_LMP_Basis!$C$23:$C$35,0),MATCH(LMP_BY_NODE!$A60,DA_LMP_Basis!$C$23:$AF$23,0)))</f>
        <v>82.740518349479487</v>
      </c>
      <c r="LK60" s="30">
        <f>ENERGY_PRICING!LM$20*(1+INDEX(DA_LMP_Basis!$C$23:$AF$35,MATCH(LMP_BY_NODE!LK$1,DA_LMP_Basis!$C$23:$C$35,0),MATCH(LMP_BY_NODE!$A60,DA_LMP_Basis!$C$23:$AF$23,0)))</f>
        <v>58.126402219970984</v>
      </c>
      <c r="LL60" s="30">
        <f>ENERGY_PRICING!LN$20*(1+INDEX(DA_LMP_Basis!$C$23:$AF$35,MATCH(LMP_BY_NODE!LL$1,DA_LMP_Basis!$C$23:$C$35,0),MATCH(LMP_BY_NODE!$A60,DA_LMP_Basis!$C$23:$AF$23,0)))</f>
        <v>59.652074804337289</v>
      </c>
      <c r="LM60" s="30">
        <f>ENERGY_PRICING!LO$20*(1+INDEX(DA_LMP_Basis!$C$23:$AF$35,MATCH(LMP_BY_NODE!LM$1,DA_LMP_Basis!$C$23:$C$35,0),MATCH(LMP_BY_NODE!$A60,DA_LMP_Basis!$C$23:$AF$23,0)))</f>
        <v>70.867961656680421</v>
      </c>
      <c r="LN60" s="30">
        <f>ENERGY_PRICING!LP$20*(1+INDEX(DA_LMP_Basis!$C$23:$AF$35,MATCH(LMP_BY_NODE!LN$1,DA_LMP_Basis!$C$23:$C$35,0),MATCH(LMP_BY_NODE!$A60,DA_LMP_Basis!$C$23:$AF$23,0)))</f>
        <v>114.69826912925291</v>
      </c>
      <c r="LO60" s="30">
        <f>ENERGY_PRICING!LQ$20*(1+INDEX(DA_LMP_Basis!$C$23:$AF$35,MATCH(LMP_BY_NODE!LO$1,DA_LMP_Basis!$C$23:$C$35,0),MATCH(LMP_BY_NODE!$A60,DA_LMP_Basis!$C$23:$AF$23,0)))</f>
        <v>199.17025368213689</v>
      </c>
      <c r="LP60" s="30">
        <f>ENERGY_PRICING!LR$20*(1+INDEX(DA_LMP_Basis!$C$23:$AF$35,MATCH(LMP_BY_NODE!LP$1,DA_LMP_Basis!$C$23:$C$35,0),MATCH(LMP_BY_NODE!$A60,DA_LMP_Basis!$C$23:$AF$23,0)))</f>
        <v>174.74951233856348</v>
      </c>
      <c r="LQ60" s="30">
        <f>ENERGY_PRICING!LS$20*(1+INDEX(DA_LMP_Basis!$C$23:$AF$35,MATCH(LMP_BY_NODE!LQ$1,DA_LMP_Basis!$C$23:$C$35,0),MATCH(LMP_BY_NODE!$A60,DA_LMP_Basis!$C$23:$AF$23,0)))</f>
        <v>107.6031746052888</v>
      </c>
      <c r="LR60" s="30">
        <f>ENERGY_PRICING!LT$20*(1+INDEX(DA_LMP_Basis!$C$23:$AF$35,MATCH(LMP_BY_NODE!LR$1,DA_LMP_Basis!$C$23:$C$35,0),MATCH(LMP_BY_NODE!$A60,DA_LMP_Basis!$C$23:$AF$23,0)))</f>
        <v>82.749095821890009</v>
      </c>
      <c r="LS60" s="30">
        <f>ENERGY_PRICING!LU$20*(1+INDEX(DA_LMP_Basis!$C$23:$AF$35,MATCH(LMP_BY_NODE!LS$1,DA_LMP_Basis!$C$23:$C$35,0),MATCH(LMP_BY_NODE!$A60,DA_LMP_Basis!$C$23:$AF$23,0)))</f>
        <v>62.267729468995924</v>
      </c>
      <c r="LT60" s="30">
        <f>ENERGY_PRICING!LV$20*(1+INDEX(DA_LMP_Basis!$C$23:$AF$35,MATCH(LMP_BY_NODE!LT$1,DA_LMP_Basis!$C$23:$C$35,0),MATCH(LMP_BY_NODE!$A60,DA_LMP_Basis!$C$23:$AF$23,0)))</f>
        <v>65.529599104662694</v>
      </c>
      <c r="LU60" s="30">
        <f>ENERGY_PRICING!LW$20*(1+INDEX(DA_LMP_Basis!$C$23:$AF$35,MATCH(LMP_BY_NODE!LU$1,DA_LMP_Basis!$C$23:$C$35,0),MATCH(LMP_BY_NODE!$A60,DA_LMP_Basis!$C$23:$AF$23,0)))</f>
        <v>89.683395185267884</v>
      </c>
      <c r="LV60" s="30">
        <f>ENERGY_PRICING!LX$20*(1+INDEX(DA_LMP_Basis!$C$23:$AF$35,MATCH(LMP_BY_NODE!LV$1,DA_LMP_Basis!$C$23:$C$35,0),MATCH(LMP_BY_NODE!$A60,DA_LMP_Basis!$C$23:$AF$23,0)))</f>
        <v>85.47277043621807</v>
      </c>
      <c r="LW60" s="30">
        <f>ENERGY_PRICING!LY$20*(1+INDEX(DA_LMP_Basis!$C$23:$AF$35,MATCH(LMP_BY_NODE!LW$1,DA_LMP_Basis!$C$23:$C$35,0),MATCH(LMP_BY_NODE!$A60,DA_LMP_Basis!$C$23:$AF$23,0)))</f>
        <v>59.890138204569972</v>
      </c>
      <c r="LX60" s="30">
        <f>ENERGY_PRICING!LZ$20*(1+INDEX(DA_LMP_Basis!$C$23:$AF$35,MATCH(LMP_BY_NODE!LX$1,DA_LMP_Basis!$C$23:$C$35,0),MATCH(LMP_BY_NODE!$A60,DA_LMP_Basis!$C$23:$AF$23,0)))</f>
        <v>61.462104444400794</v>
      </c>
      <c r="LY60" s="30">
        <f>ENERGY_PRICING!MA$20*(1+INDEX(DA_LMP_Basis!$C$23:$AF$35,MATCH(LMP_BY_NODE!LY$1,DA_LMP_Basis!$C$23:$C$35,0),MATCH(LMP_BY_NODE!$A60,DA_LMP_Basis!$C$23:$AF$23,0)))</f>
        <v>71.869538262935777</v>
      </c>
      <c r="LZ60" s="30">
        <f>ENERGY_PRICING!MB$20*(1+INDEX(DA_LMP_Basis!$C$23:$AF$35,MATCH(LMP_BY_NODE!LZ$1,DA_LMP_Basis!$C$23:$C$35,0),MATCH(LMP_BY_NODE!$A60,DA_LMP_Basis!$C$23:$AF$23,0)))</f>
        <v>116.17868412122094</v>
      </c>
      <c r="MA60" s="30">
        <f>ENERGY_PRICING!MC$20*(1+INDEX(DA_LMP_Basis!$C$23:$AF$35,MATCH(LMP_BY_NODE!MA$1,DA_LMP_Basis!$C$23:$C$35,0),MATCH(LMP_BY_NODE!$A60,DA_LMP_Basis!$C$23:$AF$23,0)))</f>
        <v>201.35594520719681</v>
      </c>
      <c r="MB60" s="30">
        <f>ENERGY_PRICING!MD$20*(1+INDEX(DA_LMP_Basis!$C$23:$AF$35,MATCH(LMP_BY_NODE!MB$1,DA_LMP_Basis!$C$23:$C$35,0),MATCH(LMP_BY_NODE!$A60,DA_LMP_Basis!$C$23:$AF$23,0)))</f>
        <v>176.70532346854122</v>
      </c>
      <c r="MC60" s="30">
        <f>ENERGY_PRICING!ME$20*(1+INDEX(DA_LMP_Basis!$C$23:$AF$35,MATCH(LMP_BY_NODE!MC$1,DA_LMP_Basis!$C$23:$C$35,0),MATCH(LMP_BY_NODE!$A60,DA_LMP_Basis!$C$23:$AF$23,0)))</f>
        <v>109.80246870149618</v>
      </c>
      <c r="MD60" s="30">
        <f>ENERGY_PRICING!MF$20*(1+INDEX(DA_LMP_Basis!$C$23:$AF$35,MATCH(LMP_BY_NODE!MD$1,DA_LMP_Basis!$C$23:$C$35,0),MATCH(LMP_BY_NODE!$A60,DA_LMP_Basis!$C$23:$AF$23,0)))</f>
        <v>86.01307263172869</v>
      </c>
      <c r="ME60" s="30">
        <f>ENERGY_PRICING!MG$20*(1+INDEX(DA_LMP_Basis!$C$23:$AF$35,MATCH(LMP_BY_NODE!ME$1,DA_LMP_Basis!$C$23:$C$35,0),MATCH(LMP_BY_NODE!$A60,DA_LMP_Basis!$C$23:$AF$23,0)))</f>
        <v>64.84740740862145</v>
      </c>
      <c r="MF60" s="30">
        <f>ENERGY_PRICING!MH$20*(1+INDEX(DA_LMP_Basis!$C$23:$AF$35,MATCH(LMP_BY_NODE!MF$1,DA_LMP_Basis!$C$23:$C$35,0),MATCH(LMP_BY_NODE!$A60,DA_LMP_Basis!$C$23:$AF$23,0)))</f>
        <v>68.32194295339491</v>
      </c>
      <c r="MG60" s="30">
        <f>ENERGY_PRICING!MI$20*(1+INDEX(DA_LMP_Basis!$C$23:$AF$35,MATCH(LMP_BY_NODE!MG$1,DA_LMP_Basis!$C$23:$C$35,0),MATCH(LMP_BY_NODE!$A60,DA_LMP_Basis!$C$23:$AF$23,0)))</f>
        <v>93.495033222337597</v>
      </c>
      <c r="MH60" s="30">
        <f>ENERGY_PRICING!MJ$20*(1+INDEX(DA_LMP_Basis!$C$23:$AF$35,MATCH(LMP_BY_NODE!MH$1,DA_LMP_Basis!$C$23:$C$35,0),MATCH(LMP_BY_NODE!$A60,DA_LMP_Basis!$C$23:$AF$23,0)))</f>
        <v>89.105452520291678</v>
      </c>
      <c r="MI60" s="30">
        <f>ENERGY_PRICING!MK$20*(1+INDEX(DA_LMP_Basis!$C$23:$AF$35,MATCH(LMP_BY_NODE!MI$1,DA_LMP_Basis!$C$23:$C$35,0),MATCH(LMP_BY_NODE!$A60,DA_LMP_Basis!$C$23:$AF$23,0)))</f>
        <v>62.235123919243428</v>
      </c>
      <c r="MJ60" s="30">
        <f>ENERGY_PRICING!ML$20*(1+INDEX(DA_LMP_Basis!$C$23:$AF$35,MATCH(LMP_BY_NODE!MJ$1,DA_LMP_Basis!$C$23:$C$35,0),MATCH(LMP_BY_NODE!$A60,DA_LMP_Basis!$C$23:$AF$23,0)))</f>
        <v>63.868640165249907</v>
      </c>
      <c r="MK60" s="30">
        <f>ENERGY_PRICING!MM$20*(1+INDEX(DA_LMP_Basis!$C$23:$AF$35,MATCH(LMP_BY_NODE!MK$1,DA_LMP_Basis!$C$23:$C$35,0),MATCH(LMP_BY_NODE!$A60,DA_LMP_Basis!$C$23:$AF$23,0)))</f>
        <v>73.201190423082579</v>
      </c>
      <c r="ML60" s="30">
        <f>ENERGY_PRICING!MN$20*(1+INDEX(DA_LMP_Basis!$C$23:$AF$35,MATCH(LMP_BY_NODE!ML$1,DA_LMP_Basis!$C$23:$C$35,0),MATCH(LMP_BY_NODE!$A60,DA_LMP_Basis!$C$23:$AF$23,0)))</f>
        <v>118.14697871761585</v>
      </c>
      <c r="MM60" s="30">
        <f>ENERGY_PRICING!MO$20*(1+INDEX(DA_LMP_Basis!$C$23:$AF$35,MATCH(LMP_BY_NODE!MM$1,DA_LMP_Basis!$C$23:$C$35,0),MATCH(LMP_BY_NODE!$A60,DA_LMP_Basis!$C$23:$AF$23,0)))</f>
        <v>202.87534010363368</v>
      </c>
      <c r="MN60" s="30">
        <f>ENERGY_PRICING!MP$20*(1+INDEX(DA_LMP_Basis!$C$23:$AF$35,MATCH(LMP_BY_NODE!MN$1,DA_LMP_Basis!$C$23:$C$35,0),MATCH(LMP_BY_NODE!$A60,DA_LMP_Basis!$C$23:$AF$23,0)))</f>
        <v>178.06491580589133</v>
      </c>
      <c r="MO60" s="30">
        <f>ENERGY_PRICING!MQ$20*(1+INDEX(DA_LMP_Basis!$C$23:$AF$35,MATCH(LMP_BY_NODE!MO$1,DA_LMP_Basis!$C$23:$C$35,0),MATCH(LMP_BY_NODE!$A60,DA_LMP_Basis!$C$23:$AF$23,0)))</f>
        <v>111.33131949641773</v>
      </c>
      <c r="MP60" s="30">
        <f>ENERGY_PRICING!MR$20*(1+INDEX(DA_LMP_Basis!$C$23:$AF$35,MATCH(LMP_BY_NODE!MP$1,DA_LMP_Basis!$C$23:$C$35,0),MATCH(LMP_BY_NODE!$A60,DA_LMP_Basis!$C$23:$AF$23,0)))</f>
        <v>88.282043184113064</v>
      </c>
      <c r="MQ60" s="30">
        <f>ENERGY_PRICING!MS$20*(1+INDEX(DA_LMP_Basis!$C$23:$AF$35,MATCH(LMP_BY_NODE!MQ$1,DA_LMP_Basis!$C$23:$C$35,0),MATCH(LMP_BY_NODE!$A60,DA_LMP_Basis!$C$23:$AF$23,0)))</f>
        <v>66.640684021985379</v>
      </c>
      <c r="MR60" s="30">
        <f>ENERGY_PRICING!MT$20*(1+INDEX(DA_LMP_Basis!$C$23:$AF$35,MATCH(LMP_BY_NODE!MR$1,DA_LMP_Basis!$C$23:$C$35,0),MATCH(LMP_BY_NODE!$A60,DA_LMP_Basis!$C$23:$AF$23,0)))</f>
        <v>70.26305538587512</v>
      </c>
      <c r="MS60" s="30">
        <f>ENERGY_PRICING!MU$20*(1+INDEX(DA_LMP_Basis!$C$23:$AF$35,MATCH(LMP_BY_NODE!MS$1,DA_LMP_Basis!$C$23:$C$35,0),MATCH(LMP_BY_NODE!$A60,DA_LMP_Basis!$C$23:$AF$23,0)))</f>
        <v>96.144713341506915</v>
      </c>
      <c r="MT60" s="30">
        <f>ENERGY_PRICING!MV$20*(1+INDEX(DA_LMP_Basis!$C$23:$AF$35,MATCH(LMP_BY_NODE!MT$1,DA_LMP_Basis!$C$23:$C$35,0),MATCH(LMP_BY_NODE!$A60,DA_LMP_Basis!$C$23:$AF$23,0)))</f>
        <v>91.630730472663103</v>
      </c>
      <c r="MU60" s="30">
        <f>ENERGY_PRICING!MW$20*(1+INDEX(DA_LMP_Basis!$C$23:$AF$35,MATCH(LMP_BY_NODE!MU$1,DA_LMP_Basis!$C$23:$C$35,0),MATCH(LMP_BY_NODE!$A60,DA_LMP_Basis!$C$23:$AF$23,0)))</f>
        <v>63.865253004817127</v>
      </c>
      <c r="MV60" s="30">
        <f>ENERGY_PRICING!MX$20*(1+INDEX(DA_LMP_Basis!$C$23:$AF$35,MATCH(LMP_BY_NODE!MV$1,DA_LMP_Basis!$C$23:$C$35,0),MATCH(LMP_BY_NODE!$A60,DA_LMP_Basis!$C$23:$AF$23,0)))</f>
        <v>65.541556059568904</v>
      </c>
      <c r="MW60" s="30">
        <f>ENERGY_PRICING!MY$20*(1+INDEX(DA_LMP_Basis!$C$23:$AF$35,MATCH(LMP_BY_NODE!MW$1,DA_LMP_Basis!$C$23:$C$35,0),MATCH(LMP_BY_NODE!$A60,DA_LMP_Basis!$C$23:$AF$23,0)))</f>
        <v>74.126895387739339</v>
      </c>
      <c r="MX60" s="30">
        <f>ENERGY_PRICING!MZ$20*(1+INDEX(DA_LMP_Basis!$C$23:$AF$35,MATCH(LMP_BY_NODE!MX$1,DA_LMP_Basis!$C$23:$C$35,0),MATCH(LMP_BY_NODE!$A60,DA_LMP_Basis!$C$23:$AF$23,0)))</f>
        <v>119.51524900194367</v>
      </c>
    </row>
  </sheetData>
  <sortState xmlns:xlrd2="http://schemas.microsoft.com/office/spreadsheetml/2017/richdata2" ref="A3:A29">
    <sortCondition ref="A3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FE580D2-2720-4553-AADB-B38E424447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11</vt:i4>
      </vt:variant>
      <vt:variant>
        <vt:lpstr>Charts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READ_ME</vt:lpstr>
      <vt:lpstr>Hour_Distribution</vt:lpstr>
      <vt:lpstr>MA_HUB</vt:lpstr>
      <vt:lpstr>AEO_2022</vt:lpstr>
      <vt:lpstr>Henry_Hub</vt:lpstr>
      <vt:lpstr>Ave_LMP_SQL_Tbl</vt:lpstr>
      <vt:lpstr>DA_LMP_Basis</vt:lpstr>
      <vt:lpstr>ENERGY_PRICING</vt:lpstr>
      <vt:lpstr>Scaling</vt:lpstr>
      <vt:lpstr>Summary</vt:lpstr>
      <vt:lpstr>LMP_BY_NODE</vt:lpstr>
      <vt:lpstr>Chart1</vt:lpstr>
      <vt:lpstr>Chart2</vt:lpstr>
      <vt:lpstr>ENERGY_PRICING!Print_Area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Jared Kaplan</dc:creator>
  <cp:lastModifiedBy>Secretary</cp:lastModifiedBy>
  <cp:lastPrinted>2021-07-16T19:49:13Z</cp:lastPrinted>
  <dcterms:created xsi:type="dcterms:W3CDTF">2018-10-22T23:59:27Z</dcterms:created>
  <dcterms:modified xsi:type="dcterms:W3CDTF">2022-12-30T18:45:33Z</dcterms:modified>
</cp:coreProperties>
</file>